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 firstSheet="1" activeTab="5"/>
  </bookViews>
  <sheets>
    <sheet name="说明" sheetId="1" r:id="rId1"/>
    <sheet name="重复内容检查" sheetId="3" r:id="rId2"/>
    <sheet name="各类选项" sheetId="2" r:id="rId3"/>
    <sheet name="输入错误检查" sheetId="10" r:id="rId4"/>
    <sheet name="原始数据" sheetId="4" r:id="rId5"/>
    <sheet name="区域选择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_xlnm._FilterDatabase" localSheetId="4" hidden="1">原始数据!$A$1:$AR$721</definedName>
    <definedName name="_xlnm._FilterDatabase" localSheetId="5" hidden="1">区域选择!$AE$1:$AL$773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<sst xmlns="http://schemas.openxmlformats.org/spreadsheetml/2006/main" count="7207" uniqueCount="437">
  <si>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</si>
  <si>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</si>
  <si>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</si>
  <si>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</si>
  <si>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</si>
  <si>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</si>
  <si>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</si>
  <si>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</si>
  <si>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</si>
  <si>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IJL夏季赛常规赛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</si>
  <si>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</si>
  <si>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</si>
  <si>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</si>
  <si>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</si>
  <si>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</si>
  <si>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</si>
  <si>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</si>
  <si>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</si>
  <si>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</si>
  <si>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</si>
  <si>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</si>
  <si>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</si>
  <si>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</si>
  <si>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</si>
  <si>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</si>
  <si>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</si>
  <si>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</si>
  <si>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</si>
  <si>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</si>
  <si>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</si>
  <si>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</si>
  <si>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</si>
  <si>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</si>
  <si>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</si>
  <si>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</si>
  <si>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</si>
  <si>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</si>
  <si>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</si>
  <si>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</si>
  <si>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</si>
  <si>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</si>
  <si>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</si>
  <si>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</si>
  <si>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</si>
  <si>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</si>
  <si>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</si>
  <si>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</si>
  <si>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</si>
  <si>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</si>
  <si>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AWG</t>
  </si>
  <si>
    <r>
      <rPr>
        <sz val="11"/>
        <color rgb="FF000000"/>
        <rFont val="等线"/>
        <charset val="134"/>
      </rPr>
      <t>-</t>
    </r>
  </si>
  <si>
    <t>-</t>
  </si>
  <si>
    <t>Kaeru</t>
  </si>
  <si>
    <t>Irohasu</t>
  </si>
  <si>
    <t>IVL夏季赛季后赛</t>
  </si>
  <si>
    <t>空</t>
  </si>
  <si>
    <t>AXIZ</t>
  </si>
  <si>
    <r>
      <rPr>
        <sz val="11"/>
        <color rgb="FF000000"/>
        <rFont val="等线"/>
        <charset val="134"/>
      </rPr>
      <t>军工厂</t>
    </r>
  </si>
  <si>
    <t>聆听</t>
  </si>
  <si>
    <t>aez</t>
  </si>
  <si>
    <t>Yukakina</t>
  </si>
  <si>
    <t>IVL秋季赛常规赛</t>
  </si>
  <si>
    <t>厂长</t>
  </si>
  <si>
    <t>幸运儿</t>
  </si>
  <si>
    <t>FAV</t>
  </si>
  <si>
    <r>
      <rPr>
        <sz val="11"/>
        <color rgb="FF000000"/>
        <rFont val="等线"/>
        <charset val="134"/>
      </rPr>
      <t>红教堂</t>
    </r>
  </si>
  <si>
    <t>失常</t>
  </si>
  <si>
    <t>Nameko</t>
  </si>
  <si>
    <t>Kakaka</t>
  </si>
  <si>
    <t>IVL秋季赛季后赛</t>
  </si>
  <si>
    <t>小丑</t>
  </si>
  <si>
    <t>医生</t>
  </si>
  <si>
    <t>FL</t>
  </si>
  <si>
    <r>
      <rPr>
        <sz val="11"/>
        <color rgb="FF000000"/>
        <rFont val="等线"/>
        <charset val="134"/>
      </rPr>
      <t>圣心医院</t>
    </r>
  </si>
  <si>
    <t>兴奋</t>
  </si>
  <si>
    <t>Scorpion</t>
  </si>
  <si>
    <t>Ryz</t>
  </si>
  <si>
    <t>IVS</t>
  </si>
  <si>
    <t>鹿头</t>
  </si>
  <si>
    <t>律师</t>
  </si>
  <si>
    <t>RC</t>
  </si>
  <si>
    <r>
      <rPr>
        <sz val="11"/>
        <color rgb="FF000000"/>
        <rFont val="等线"/>
        <charset val="134"/>
      </rPr>
      <t>湖景村</t>
    </r>
  </si>
  <si>
    <t>巡视者</t>
  </si>
  <si>
    <t>Tawash</t>
  </si>
  <si>
    <t>Chikin</t>
  </si>
  <si>
    <t>IVT</t>
  </si>
  <si>
    <t>杰克</t>
  </si>
  <si>
    <t>慈善家</t>
  </si>
  <si>
    <t>SZ</t>
  </si>
  <si>
    <r>
      <rPr>
        <sz val="11"/>
        <color rgb="FF000000"/>
        <rFont val="等线"/>
        <charset val="134"/>
      </rPr>
      <t>月亮河公园</t>
    </r>
  </si>
  <si>
    <t>传送</t>
  </si>
  <si>
    <t>Atto</t>
  </si>
  <si>
    <t>Yami</t>
  </si>
  <si>
    <t>红蝶</t>
  </si>
  <si>
    <t>园丁</t>
  </si>
  <si>
    <t>ZETA</t>
  </si>
  <si>
    <r>
      <rPr>
        <sz val="11"/>
        <color rgb="FF000000"/>
        <rFont val="等线"/>
        <charset val="134"/>
      </rPr>
      <t>里奥的回忆</t>
    </r>
  </si>
  <si>
    <t>窥视者</t>
  </si>
  <si>
    <t>Lim</t>
  </si>
  <si>
    <t>Hasha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</si>
  <si>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</si>
  <si>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</si>
  <si>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</si>
  <si>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</si>
  <si>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</si>
  <si>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Nyan</t>
  </si>
  <si>
    <t>Pipicha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</si>
  <si>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</si>
  <si>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</si>
  <si>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</si>
  <si>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</si>
  <si>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</si>
  <si>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Takakou</t>
  </si>
  <si>
    <t>AKa</t>
  </si>
  <si>
    <t>IJL秋季赛季后赛</t>
  </si>
  <si>
    <t>疯眼</t>
  </si>
  <si>
    <t>佣兵</t>
  </si>
  <si>
    <t>Tuna</t>
  </si>
  <si>
    <t>Peter</t>
  </si>
  <si>
    <t>COA预选赛</t>
  </si>
  <si>
    <t>摄影师</t>
  </si>
  <si>
    <t>空军</t>
  </si>
  <si>
    <t>Appai</t>
  </si>
  <si>
    <t>Burio</t>
  </si>
  <si>
    <t>COA全球总决赛小组赛</t>
  </si>
  <si>
    <t>黄衣之主</t>
  </si>
  <si>
    <t>机械师</t>
  </si>
  <si>
    <t>Dacho</t>
  </si>
  <si>
    <t>MiraiK</t>
  </si>
  <si>
    <t>红夫人</t>
  </si>
  <si>
    <t>前锋</t>
  </si>
  <si>
    <t>Felix</t>
  </si>
  <si>
    <t>alf</t>
  </si>
  <si>
    <t>其他</t>
  </si>
  <si>
    <t>梦之女巫</t>
  </si>
  <si>
    <t>盲女</t>
  </si>
  <si>
    <t>Nerisu</t>
  </si>
  <si>
    <t>雕刻家</t>
  </si>
  <si>
    <t>祭司</t>
  </si>
  <si>
    <t>Riz</t>
  </si>
  <si>
    <t>26号守卫</t>
  </si>
  <si>
    <t>调香师</t>
  </si>
  <si>
    <t>Emmko</t>
  </si>
  <si>
    <t>小提琴家</t>
  </si>
  <si>
    <t>牛仔</t>
  </si>
  <si>
    <t>sasori</t>
  </si>
  <si>
    <t>爱哭鬼</t>
  </si>
  <si>
    <t>舞女</t>
  </si>
  <si>
    <t>Maeken</t>
  </si>
  <si>
    <t>孽蜥</t>
  </si>
  <si>
    <t>先知</t>
  </si>
  <si>
    <t>Yougg</t>
  </si>
  <si>
    <t>使徒</t>
  </si>
  <si>
    <t>入殓师</t>
  </si>
  <si>
    <t>City</t>
  </si>
  <si>
    <t>渔女</t>
  </si>
  <si>
    <t>勘探员</t>
  </si>
  <si>
    <t>MonoP</t>
  </si>
  <si>
    <t>破轮</t>
  </si>
  <si>
    <t>咒术师</t>
  </si>
  <si>
    <t>Raolie</t>
  </si>
  <si>
    <t>蜡像师</t>
  </si>
  <si>
    <t>野人</t>
  </si>
  <si>
    <t>Soba</t>
  </si>
  <si>
    <t>噩梦</t>
  </si>
  <si>
    <t>杂技演员</t>
  </si>
  <si>
    <t>Gnk</t>
  </si>
  <si>
    <t>记录员</t>
  </si>
  <si>
    <t>大副</t>
  </si>
  <si>
    <t>Kat</t>
  </si>
  <si>
    <t>博士</t>
  </si>
  <si>
    <t>调酒师</t>
  </si>
  <si>
    <t>Mone</t>
  </si>
  <si>
    <t>隐士</t>
  </si>
  <si>
    <t>邮差</t>
  </si>
  <si>
    <t>Soar</t>
  </si>
  <si>
    <t>守夜人</t>
  </si>
  <si>
    <t>守墓人</t>
  </si>
  <si>
    <t>Takoyaki</t>
  </si>
  <si>
    <t>歌剧演员</t>
  </si>
  <si>
    <t>囚徒</t>
  </si>
  <si>
    <t>Alphar</t>
  </si>
  <si>
    <t>愚人金</t>
  </si>
  <si>
    <t>昆虫学者</t>
  </si>
  <si>
    <t>DoLisu</t>
  </si>
  <si>
    <t>时空之影</t>
  </si>
  <si>
    <t>画家</t>
  </si>
  <si>
    <t>Hametu</t>
  </si>
  <si>
    <t>击球手</t>
  </si>
  <si>
    <t>Kznk</t>
  </si>
  <si>
    <t>玩具商</t>
  </si>
  <si>
    <t>Mocchi</t>
  </si>
  <si>
    <t>心理学家</t>
  </si>
  <si>
    <t>Shinami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</si>
  <si>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</si>
  <si>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</si>
  <si>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</si>
  <si>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</si>
  <si>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</si>
  <si>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</si>
  <si>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</si>
  <si>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</si>
  <si>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</si>
  <si>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</si>
  <si>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</si>
  <si>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</si>
  <si>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</si>
  <si>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</si>
  <si>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</si>
  <si>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</si>
  <si>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</si>
  <si>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</si>
  <si>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</si>
  <si>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</si>
  <si>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</si>
  <si>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</si>
  <si>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本页出错</t>
  </si>
  <si>
    <t>月</t>
  </si>
  <si>
    <t>日</t>
  </si>
  <si>
    <t>时间</t>
  </si>
  <si>
    <t>主场</t>
  </si>
  <si>
    <t>客场</t>
  </si>
  <si>
    <t>场次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</si>
  <si>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</si>
  <si>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</si>
  <si>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</si>
  <si>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</si>
  <si>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</si>
  <si>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</si>
  <si>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</si>
  <si>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</si>
  <si>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</si>
  <si>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</si>
  <si>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胜利方</t>
  </si>
  <si>
    <t>BAN图</t>
  </si>
  <si>
    <t>求生者首抢禁用【自动生成】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</si>
  <si>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</si>
  <si>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</si>
  <si>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</si>
  <si>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</si>
  <si>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</si>
  <si>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</si>
  <si>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</si>
  <si>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</si>
  <si>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</si>
  <si>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</si>
  <si>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</si>
  <si>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</si>
  <si>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burio</t>
  </si>
  <si>
    <t>唐人街</t>
  </si>
  <si>
    <t>月亮河公园</t>
  </si>
  <si>
    <t>下</t>
  </si>
  <si>
    <t>peter</t>
  </si>
  <si>
    <t>aka</t>
  </si>
  <si>
    <t>红教堂</t>
  </si>
  <si>
    <t>miraik</t>
  </si>
  <si>
    <t>加</t>
  </si>
  <si>
    <t>chikin</t>
  </si>
  <si>
    <t>里奥的回忆</t>
  </si>
  <si>
    <t>irohasu</t>
  </si>
  <si>
    <t>yukakina</t>
  </si>
  <si>
    <t>湖景村</t>
  </si>
  <si>
    <t>永眠镇</t>
  </si>
  <si>
    <t>圣心医院</t>
  </si>
  <si>
    <t>kakaka</t>
  </si>
  <si>
    <t>军工厂</t>
  </si>
  <si>
    <t>hasha</t>
  </si>
  <si>
    <t xml:space="preserve">舞女 </t>
  </si>
  <si>
    <t>yami</t>
  </si>
  <si>
    <t>ryz</t>
  </si>
  <si>
    <t>大天赋填写：飞轮【0】大心脏【3】搏命【6】双弹【9】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</si>
  <si>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封窗【0】底牌【3】一刀【6】张狂【9】</t>
    </r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</si>
  <si>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</si>
  <si>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</si>
  <si>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</si>
  <si>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</si>
  <si>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</si>
  <si>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</si>
  <si>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</si>
  <si>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</si>
  <si>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</si>
  <si>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</si>
  <si>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</si>
  <si>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</si>
  <si>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</si>
  <si>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</si>
  <si>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</si>
  <si>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</si>
  <si>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</si>
  <si>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</si>
  <si>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t>底牌没带写未携带</t>
  </si>
  <si>
    <t>raolie</t>
  </si>
  <si>
    <t>monop</t>
  </si>
  <si>
    <t>soba</t>
  </si>
  <si>
    <t>city</t>
  </si>
  <si>
    <t>soar</t>
  </si>
  <si>
    <t>takoyaki</t>
  </si>
  <si>
    <t>gnk</t>
  </si>
  <si>
    <t>mone</t>
  </si>
  <si>
    <t>未携带</t>
  </si>
  <si>
    <t>nameko</t>
  </si>
  <si>
    <t>tawash</t>
  </si>
  <si>
    <t>kaeru</t>
  </si>
  <si>
    <t>appai</t>
  </si>
  <si>
    <t>nerisu</t>
  </si>
  <si>
    <t>felix</t>
  </si>
  <si>
    <t>dacho</t>
  </si>
  <si>
    <t>nyan</t>
  </si>
  <si>
    <t>tuna</t>
  </si>
  <si>
    <t>takakou</t>
  </si>
  <si>
    <t>atto</t>
  </si>
  <si>
    <t>hametu</t>
  </si>
  <si>
    <t>dolisu</t>
  </si>
  <si>
    <t>shinami</t>
  </si>
  <si>
    <t>kznk</t>
  </si>
  <si>
    <t>maeken</t>
  </si>
  <si>
    <t>emmko</t>
  </si>
  <si>
    <t>yougg</t>
  </si>
  <si>
    <t>scorpion</t>
  </si>
  <si>
    <t>kat</t>
  </si>
  <si>
    <t>未使用</t>
  </si>
  <si>
    <t>赛后数据</t>
  </si>
  <si>
    <t>总逃脱</t>
  </si>
  <si>
    <t>求生者1ID</t>
  </si>
  <si>
    <t>修机进度</t>
  </si>
  <si>
    <t>砸板命中</t>
  </si>
  <si>
    <t>救人数</t>
  </si>
  <si>
    <t>治疗数</t>
  </si>
  <si>
    <t>牵制时长</t>
  </si>
  <si>
    <t>结果</t>
  </si>
  <si>
    <t>求生者2ID</t>
  </si>
  <si>
    <t>求生者3ID</t>
  </si>
  <si>
    <t>求生者4ID</t>
  </si>
  <si>
    <t>剩机台数</t>
  </si>
  <si>
    <t>用时 (分)</t>
  </si>
  <si>
    <t>用时 (秒)</t>
  </si>
  <si>
    <t>MVP</t>
  </si>
  <si>
    <t>暂停或重赛</t>
  </si>
  <si>
    <t>备注</t>
  </si>
  <si>
    <t>游戏用时</t>
  </si>
  <si>
    <t>总破译进度</t>
  </si>
  <si>
    <t>总牵制时长</t>
  </si>
  <si>
    <t>检查员用</t>
  </si>
  <si>
    <t>出门</t>
  </si>
  <si>
    <t>淘汰</t>
  </si>
  <si>
    <t>检查完成</t>
  </si>
  <si>
    <t>求生天赋错一处</t>
  </si>
  <si>
    <t>比赛时间在赛后数据图的上面</t>
  </si>
  <si>
    <t>赛后数据一处错误</t>
  </si>
  <si>
    <t>区域选择两处错误</t>
  </si>
  <si>
    <t>主客场错误，比分错误</t>
  </si>
  <si>
    <t>bp错1处</t>
  </si>
  <si>
    <t>区域选择错1处</t>
  </si>
  <si>
    <t>选手名称错2处</t>
  </si>
  <si>
    <t>屠夫天赋错1处</t>
  </si>
  <si>
    <t>赛后数据错2处</t>
  </si>
  <si>
    <t>赛后数据错9处</t>
  </si>
  <si>
    <t>MVP角色填写有误</t>
  </si>
  <si>
    <t>暂停</t>
  </si>
  <si>
    <t>RC申请暂停</t>
  </si>
  <si>
    <t>赛后数据错6处</t>
  </si>
  <si>
    <t>赛后数据错5处</t>
  </si>
  <si>
    <t>赛后数据错误6处</t>
  </si>
  <si>
    <t>底牌判断错误一处</t>
  </si>
  <si>
    <t>屠夫天赋错2处</t>
  </si>
  <si>
    <t>bp错一处</t>
  </si>
  <si>
    <t>mvp角色少一处</t>
  </si>
  <si>
    <t>裁判暂停</t>
  </si>
  <si>
    <t>AXIZ申请暂停</t>
  </si>
  <si>
    <t>赛后数据未填完</t>
  </si>
  <si>
    <t>赛后数据错误2处</t>
  </si>
  <si>
    <t>赛后数据错误1处</t>
  </si>
  <si>
    <t>比赛时间在数据图上方</t>
  </si>
  <si>
    <t>求生者天赋错误1处</t>
  </si>
  <si>
    <t>bp错误1处</t>
  </si>
  <si>
    <t>角色天赋错误1处</t>
  </si>
  <si>
    <t>角色天赋错一处</t>
  </si>
  <si>
    <t>mvp未填写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</si>
  <si>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</si>
  <si>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</si>
  <si>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</si>
  <si>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</si>
  <si>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</si>
  <si>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</si>
  <si>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</si>
  <si>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</si>
  <si>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</si>
  <si>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</si>
  <si>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</si>
  <si>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</t>
  </si>
  <si>
    <t>客队胜</t>
  </si>
  <si>
    <t>主队胜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</si>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</sst>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[$-F800]dddd\,\ mmmm\ dd\,\ yyyy"/>
    <numFmt numFmtId="179" formatCode="0_ "/>
    <numFmt numFmtId="180" formatCode="#,##0.00_ "/>
    <numFmt numFmtId="181" formatCode="0_);[Red]\(0\)"/>
  </numFmts>
  <fonts count="41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2"/>
      <color theme="1"/>
      <name val="等线"/>
      <charset val="134"/>
    </font>
    <font>
      <b/>
      <sz val="14"/>
      <color rgb="FFFFFFFF"/>
      <name val="等线"/>
      <charset val="134"/>
    </font>
    <font>
      <sz val="11"/>
      <name val="等线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sz val="10"/>
      <color rgb="FF000000"/>
      <name val="新細明體"/>
      <charset val="134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6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1" borderId="3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37" applyNumberFormat="0" applyAlignment="0" applyProtection="0">
      <alignment vertical="center"/>
    </xf>
    <xf numFmtId="0" fontId="29" fillId="33" borderId="38" applyNumberFormat="0" applyAlignment="0" applyProtection="0">
      <alignment vertical="center"/>
    </xf>
    <xf numFmtId="0" fontId="30" fillId="33" borderId="37" applyNumberFormat="0" applyAlignment="0" applyProtection="0">
      <alignment vertical="center"/>
    </xf>
    <xf numFmtId="0" fontId="31" fillId="34" borderId="39" applyNumberFormat="0" applyAlignment="0" applyProtection="0">
      <alignment vertical="center"/>
    </xf>
    <xf numFmtId="0" fontId="32" fillId="0" borderId="40" applyNumberFormat="0" applyFill="0" applyAlignment="0" applyProtection="0">
      <alignment vertical="center"/>
    </xf>
    <xf numFmtId="0" fontId="33" fillId="0" borderId="41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</cellStyleXfs>
  <cellXfs count="2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5" fillId="7" borderId="8" xfId="0" applyNumberFormat="1" applyFont="1" applyFill="1" applyBorder="1" applyAlignment="1">
      <alignment horizontal="center" vertical="center"/>
    </xf>
    <xf numFmtId="177" fontId="5" fillId="6" borderId="8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2" fillId="6" borderId="7" xfId="0" applyFont="1" applyFill="1" applyBorder="1">
      <alignment vertical="center"/>
    </xf>
    <xf numFmtId="0" fontId="6" fillId="9" borderId="3" xfId="0" applyNumberFormat="1" applyFont="1" applyFill="1" applyBorder="1" applyAlignment="1">
      <alignment horizontal="center" vertical="center"/>
    </xf>
    <xf numFmtId="176" fontId="6" fillId="9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176" fontId="6" fillId="8" borderId="3" xfId="0" applyNumberFormat="1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8" fontId="2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Protection="1">
      <alignment vertical="center"/>
      <protection locked="0"/>
    </xf>
    <xf numFmtId="177" fontId="6" fillId="9" borderId="2" xfId="0" applyNumberFormat="1" applyFont="1" applyFill="1" applyBorder="1" applyAlignment="1">
      <alignment horizontal="center" vertical="center"/>
    </xf>
    <xf numFmtId="177" fontId="6" fillId="8" borderId="2" xfId="0" applyNumberFormat="1" applyFont="1" applyFill="1" applyBorder="1" applyAlignment="1">
      <alignment horizontal="center" vertical="center"/>
    </xf>
    <xf numFmtId="178" fontId="2" fillId="8" borderId="7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" fontId="7" fillId="10" borderId="12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2" fontId="7" fillId="10" borderId="12" xfId="0" applyNumberFormat="1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9" fontId="8" fillId="10" borderId="12" xfId="0" applyNumberFormat="1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9" fontId="7" fillId="17" borderId="14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7" fillId="19" borderId="12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9" fontId="8" fillId="20" borderId="12" xfId="0" applyNumberFormat="1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9" fontId="7" fillId="10" borderId="12" xfId="0" applyNumberFormat="1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 wrapText="1"/>
    </xf>
    <xf numFmtId="180" fontId="7" fillId="16" borderId="12" xfId="0" applyNumberFormat="1" applyFont="1" applyFill="1" applyBorder="1" applyAlignment="1">
      <alignment horizontal="center" vertical="center"/>
    </xf>
    <xf numFmtId="49" fontId="7" fillId="16" borderId="12" xfId="0" applyNumberFormat="1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/>
    </xf>
    <xf numFmtId="0" fontId="11" fillId="23" borderId="15" xfId="0" applyFont="1" applyFill="1" applyBorder="1" applyAlignment="1">
      <alignment horizontal="center" vertical="center" wrapText="1"/>
    </xf>
    <xf numFmtId="0" fontId="8" fillId="24" borderId="12" xfId="0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8" fillId="10" borderId="12" xfId="0" applyNumberFormat="1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0" xfId="0" applyFont="1">
      <alignment vertical="center"/>
    </xf>
    <xf numFmtId="0" fontId="0" fillId="0" borderId="12" xfId="0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49" fontId="7" fillId="16" borderId="17" xfId="0" applyNumberFormat="1" applyFont="1" applyFill="1" applyBorder="1" applyAlignment="1">
      <alignment horizontal="center" vertical="center"/>
    </xf>
    <xf numFmtId="49" fontId="7" fillId="10" borderId="12" xfId="0" applyNumberFormat="1" applyFont="1" applyFill="1" applyBorder="1" applyAlignment="1">
      <alignment horizontal="center" vertical="center"/>
    </xf>
    <xf numFmtId="49" fontId="8" fillId="10" borderId="12" xfId="0" applyNumberFormat="1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49" fontId="7" fillId="15" borderId="11" xfId="0" applyNumberFormat="1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8" fillId="25" borderId="19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26" borderId="20" xfId="0" applyFont="1" applyFill="1" applyBorder="1" applyAlignment="1">
      <alignment horizontal="center" vertical="center"/>
    </xf>
    <xf numFmtId="0" fontId="8" fillId="26" borderId="21" xfId="0" applyFont="1" applyFill="1" applyBorder="1" applyAlignment="1">
      <alignment horizontal="center" vertical="center"/>
    </xf>
    <xf numFmtId="0" fontId="8" fillId="27" borderId="19" xfId="0" applyFont="1" applyFill="1" applyBorder="1" applyAlignment="1">
      <alignment horizontal="center" vertical="center"/>
    </xf>
    <xf numFmtId="0" fontId="8" fillId="26" borderId="12" xfId="0" applyFont="1" applyFill="1" applyBorder="1" applyAlignment="1">
      <alignment horizontal="center" vertical="center"/>
    </xf>
    <xf numFmtId="0" fontId="8" fillId="27" borderId="12" xfId="0" applyFont="1" applyFill="1" applyBorder="1" applyAlignment="1">
      <alignment horizontal="center" vertical="center"/>
    </xf>
    <xf numFmtId="0" fontId="8" fillId="26" borderId="22" xfId="0" applyFont="1" applyFill="1" applyBorder="1" applyAlignment="1">
      <alignment horizontal="center" vertical="center"/>
    </xf>
    <xf numFmtId="0" fontId="8" fillId="26" borderId="23" xfId="0" applyFont="1" applyFill="1" applyBorder="1" applyAlignment="1">
      <alignment horizontal="center" vertical="center"/>
    </xf>
    <xf numFmtId="0" fontId="8" fillId="26" borderId="0" xfId="0" applyFont="1" applyFill="1" applyBorder="1" applyAlignment="1">
      <alignment horizontal="center" vertical="center"/>
    </xf>
    <xf numFmtId="0" fontId="8" fillId="26" borderId="24" xfId="0" applyFont="1" applyFill="1" applyBorder="1" applyAlignment="1">
      <alignment horizontal="center" vertical="center"/>
    </xf>
    <xf numFmtId="0" fontId="8" fillId="26" borderId="25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8" fillId="26" borderId="26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26" borderId="27" xfId="0" applyFont="1" applyFill="1" applyBorder="1" applyAlignment="1">
      <alignment horizontal="center" vertical="center"/>
    </xf>
    <xf numFmtId="0" fontId="7" fillId="23" borderId="18" xfId="0" applyFont="1" applyFill="1" applyBorder="1" applyAlignment="1">
      <alignment horizontal="center" vertical="center"/>
    </xf>
    <xf numFmtId="0" fontId="7" fillId="23" borderId="12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26" borderId="16" xfId="0" applyFont="1" applyFill="1" applyBorder="1" applyAlignment="1">
      <alignment horizontal="center" vertical="center"/>
    </xf>
    <xf numFmtId="0" fontId="8" fillId="23" borderId="18" xfId="0" applyFont="1" applyFill="1" applyBorder="1" applyAlignment="1">
      <alignment horizontal="center" vertical="center"/>
    </xf>
    <xf numFmtId="0" fontId="8" fillId="23" borderId="12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0" fontId="8" fillId="20" borderId="19" xfId="0" applyFont="1" applyFill="1" applyBorder="1" applyAlignment="1">
      <alignment horizontal="center" vertical="center"/>
    </xf>
    <xf numFmtId="0" fontId="7" fillId="20" borderId="18" xfId="0" applyFont="1" applyFill="1" applyBorder="1" applyAlignment="1">
      <alignment horizontal="center" vertical="center"/>
    </xf>
    <xf numFmtId="0" fontId="8" fillId="16" borderId="17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0" borderId="29" xfId="0" applyFont="1" applyFill="1" applyBorder="1" applyAlignment="1">
      <alignment horizontal="center" vertical="center" wrapText="1"/>
    </xf>
    <xf numFmtId="0" fontId="7" fillId="10" borderId="30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28" borderId="11" xfId="0" applyFont="1" applyFill="1" applyBorder="1" applyAlignment="1">
      <alignment horizontal="center" vertical="center" wrapText="1"/>
    </xf>
    <xf numFmtId="0" fontId="7" fillId="28" borderId="9" xfId="0" applyFont="1" applyFill="1" applyBorder="1" applyAlignment="1">
      <alignment horizontal="center" vertical="center" wrapText="1"/>
    </xf>
    <xf numFmtId="181" fontId="18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81" fontId="7" fillId="10" borderId="12" xfId="0" applyNumberFormat="1" applyFont="1" applyFill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0" fontId="5" fillId="29" borderId="0" xfId="0" applyFont="1" applyFill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 wrapText="1"/>
    </xf>
    <xf numFmtId="10" fontId="4" fillId="30" borderId="0" xfId="0" applyNumberFormat="1" applyFont="1" applyFill="1" applyAlignment="1">
      <alignment horizontal="center" vertical="center"/>
    </xf>
    <xf numFmtId="178" fontId="5" fillId="29" borderId="0" xfId="0" applyNumberFormat="1" applyFont="1" applyFill="1" applyAlignment="1">
      <alignment horizontal="center" vertical="center"/>
    </xf>
    <xf numFmtId="0" fontId="5" fillId="29" borderId="0" xfId="0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u val="single"/>
        <color rgb="FF000000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4525" dbFileVersion="0">
    <open main="1479" threadCnt="1"/>
    <sheetInfos>
      <sheetInfo cellCmpFml="20" sheetStid="1">
        <open threadCnt="1"/>
      </sheetInfo>
      <sheetInfo cellCmpFml="28802" sheetStid="3">
        <open main="524" threadCnt="1"/>
      </sheetInfo>
      <sheetInfo cellCmpFml="0" sheetStid="2">
        <open threadCnt="1"/>
      </sheetInfo>
      <sheetInfo cellCmpFml="14426" sheetStid="10">
        <open main="337" threadCnt="1"/>
      </sheetInfo>
      <sheetInfo cellCmpFml="3808" sheetStid="4">
        <open main="140" threadCnt="1"/>
      </sheetInfo>
      <sheetInfo cellCmpFml="12237" sheetStid="5">
        <open main="130" threadCnt="1"/>
      </sheetInfo>
      <sheetInfo cellCmpFml="12263" sheetStid="6">
        <open main="190" threadCnt="1"/>
      </sheetInfo>
      <sheetInfo cellCmpFml="813" sheetStid="7">
        <open main="13" threadCnt="1"/>
      </sheetInfo>
      <sheetInfo cellCmpFml="2156" sheetStid="8">
        <open main="60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www.wps.cn/officeDocument/2021/sharedlinks" Target="sharedlinks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3387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3387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67659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67659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13506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13506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G19" sqref="G19"/>
    </sheetView>
  </sheetViews>
  <sheetFormatPr defaultColWidth="9" defaultRowHeight="13.5"/>
  <cols>
    <col min="2" max="2" width="19.375" customWidth="1"/>
    <col min="4" max="4" width="21.875" customWidth="1"/>
    <col min="5" max="5" width="10.875" style="206" customWidth="1"/>
    <col min="6" max="6" width="14.875" style="206" customWidth="1"/>
    <col min="7" max="7" width="13.125" style="110" customWidth="1"/>
    <col min="8" max="8" width="18.5" customWidth="1"/>
  </cols>
  <sheetData>
    <row r="1" ht="14.25" customHeight="1" spans="1:21">
      <c r="A1" s="99" t="s">
        <v>0</v>
      </c>
      <c r="B1" s="99"/>
      <c r="C1" s="99"/>
      <c r="D1" s="207"/>
      <c r="E1" s="224" t="s">
        <v>1</v>
      </c>
      <c r="F1" s="224"/>
      <c r="G1" s="224"/>
      <c r="H1" s="224"/>
      <c r="J1" s="230"/>
      <c r="K1" s="231" t="str">
        <f>E3&amp;F3</f>
        <v>2024IJL夏季赛常规赛</v>
      </c>
      <c r="L1" s="231"/>
      <c r="M1" s="231"/>
      <c r="N1" s="231"/>
      <c r="O1" s="231"/>
      <c r="P1" s="231"/>
      <c r="Q1" s="231"/>
      <c r="R1" s="231"/>
      <c r="S1" s="231"/>
      <c r="T1" s="231"/>
      <c r="U1" s="236"/>
    </row>
    <row r="2" ht="14.25" customHeight="1" spans="1:21">
      <c r="A2" s="99" t="s">
        <v>2</v>
      </c>
      <c r="B2" s="208" t="s">
        <v>3</v>
      </c>
      <c r="C2" s="209" t="s">
        <v>4</v>
      </c>
      <c r="D2" s="210"/>
      <c r="E2" s="224" t="s">
        <v>5</v>
      </c>
      <c r="F2" s="224" t="s">
        <v>6</v>
      </c>
      <c r="G2" s="224"/>
      <c r="H2" s="224"/>
      <c r="J2" s="230"/>
      <c r="K2" s="231" t="s">
        <v>7</v>
      </c>
      <c r="L2" s="231"/>
      <c r="M2" s="231"/>
      <c r="N2" s="231"/>
      <c r="O2" s="231"/>
      <c r="P2" s="231"/>
      <c r="Q2" s="231"/>
      <c r="R2" s="231"/>
      <c r="S2" s="231"/>
      <c r="T2" s="231"/>
      <c r="U2" s="236"/>
    </row>
    <row r="3" ht="14.25" customHeight="1" spans="1:21">
      <c r="A3" s="211" t="s">
        <v>8</v>
      </c>
      <c r="B3" s="211"/>
      <c r="C3" s="211"/>
      <c r="D3" s="212"/>
      <c r="E3" s="224">
        <v>2024</v>
      </c>
      <c r="F3" s="224" t="s">
        <v>9</v>
      </c>
      <c r="G3" s="224"/>
      <c r="H3" s="224"/>
      <c r="J3" s="230"/>
      <c r="K3" s="230" t="s">
        <v>10</v>
      </c>
      <c r="L3" s="230"/>
      <c r="M3" s="230" t="s">
        <v>11</v>
      </c>
      <c r="N3" s="230" t="s">
        <v>12</v>
      </c>
      <c r="O3" s="230" t="s">
        <v>13</v>
      </c>
      <c r="P3" s="230" t="s">
        <v>14</v>
      </c>
      <c r="Q3" s="230"/>
      <c r="R3" s="230"/>
      <c r="S3" s="230"/>
      <c r="T3" s="230"/>
      <c r="U3" s="236"/>
    </row>
    <row r="4" ht="28.5" customHeight="1" spans="1:21">
      <c r="A4" s="213" t="s">
        <v>15</v>
      </c>
      <c r="B4" s="213"/>
      <c r="C4" s="213"/>
      <c r="D4" s="214"/>
      <c r="E4" s="225" t="s">
        <v>16</v>
      </c>
      <c r="F4" s="226">
        <v>29</v>
      </c>
      <c r="G4" s="225" t="s">
        <v>17</v>
      </c>
      <c r="H4" s="227" t="str">
        <f>"'各类选项'!C3:C"&amp;(F4+3)</f>
        <v>'各类选项'!C3:C32</v>
      </c>
      <c r="J4" s="230"/>
      <c r="K4" s="232">
        <f>90-COUNTIF(赛果!K$2:K$91,"")</f>
        <v>42</v>
      </c>
      <c r="L4" s="232"/>
      <c r="M4" s="232">
        <f>720-COUNTIF(原始数据!L2:L721,"")</f>
        <v>230</v>
      </c>
      <c r="N4" s="232">
        <f>COUNTIF(赛果!O2:O91,"2")</f>
        <v>0</v>
      </c>
      <c r="O4" s="232">
        <f>COUNTIF(赛果!O2:O91,"3")</f>
        <v>0</v>
      </c>
      <c r="P4" s="232">
        <f>COUNTIF(赛果!O2:O91,"4")</f>
        <v>0</v>
      </c>
      <c r="Q4" s="232"/>
      <c r="R4" s="232"/>
      <c r="S4" s="232"/>
      <c r="T4" s="232"/>
      <c r="U4" s="236"/>
    </row>
    <row r="5" ht="34" customHeight="1" spans="1:21">
      <c r="A5" s="213"/>
      <c r="B5" s="213"/>
      <c r="C5" s="213"/>
      <c r="D5" s="214"/>
      <c r="E5" s="225" t="s">
        <v>18</v>
      </c>
      <c r="F5" s="226">
        <v>43</v>
      </c>
      <c r="G5" s="225" t="s">
        <v>19</v>
      </c>
      <c r="H5" s="227" t="str">
        <f>"'各类选项'!E3:E"&amp;(F5+3)</f>
        <v>'各类选项'!E3:E46</v>
      </c>
      <c r="J5" s="230"/>
      <c r="K5" s="233" t="s">
        <v>20</v>
      </c>
      <c r="L5" s="233"/>
      <c r="M5" s="230" t="s">
        <v>21</v>
      </c>
      <c r="N5" s="230"/>
      <c r="O5" s="233" t="s">
        <v>22</v>
      </c>
      <c r="P5" s="233" t="s">
        <v>23</v>
      </c>
      <c r="Q5" s="233" t="s">
        <v>24</v>
      </c>
      <c r="R5" s="233" t="s">
        <v>23</v>
      </c>
      <c r="S5" s="233" t="s">
        <v>25</v>
      </c>
      <c r="T5" s="233" t="s">
        <v>26</v>
      </c>
      <c r="U5" s="236"/>
    </row>
    <row r="6" ht="28.5" customHeight="1" spans="1:21">
      <c r="A6" s="215" t="s">
        <v>27</v>
      </c>
      <c r="B6" s="216"/>
      <c r="C6" s="216"/>
      <c r="D6" s="216"/>
      <c r="E6" s="225" t="s">
        <v>28</v>
      </c>
      <c r="F6" s="226">
        <v>7</v>
      </c>
      <c r="G6" s="228" t="s">
        <v>29</v>
      </c>
      <c r="H6" s="225" t="str">
        <f>"'各类选项'!F2:F"&amp;(F6+1)</f>
        <v>'各类选项'!F2:F8</v>
      </c>
      <c r="J6" s="230"/>
      <c r="K6" s="233"/>
      <c r="L6" s="233"/>
      <c r="M6" s="230"/>
      <c r="N6" s="230"/>
      <c r="O6" s="233"/>
      <c r="P6" s="233"/>
      <c r="Q6" s="233"/>
      <c r="R6" s="233"/>
      <c r="S6" s="233"/>
      <c r="T6" s="233"/>
      <c r="U6" s="236"/>
    </row>
    <row r="7" ht="30" customHeight="1" spans="1:21">
      <c r="A7" s="217"/>
      <c r="B7" s="218"/>
      <c r="C7" s="218"/>
      <c r="D7" s="219"/>
      <c r="E7" s="225" t="s">
        <v>30</v>
      </c>
      <c r="F7" s="226">
        <v>13</v>
      </c>
      <c r="G7" s="225" t="str">
        <f>"'各类选项'!K2:K"&amp;(F7+1)</f>
        <v>'各类选项'!K2:K14</v>
      </c>
      <c r="H7" s="228" t="str">
        <f>"'各类选项'!L2:L"&amp;(F7+1)</f>
        <v>'各类选项'!L2:L14</v>
      </c>
      <c r="J7" s="230"/>
      <c r="K7" s="232"/>
      <c r="L7" s="232"/>
      <c r="M7" s="232"/>
      <c r="N7" s="232"/>
      <c r="O7" s="232">
        <f>COUNTIFS(原始数据!U2:U721,"屠")</f>
        <v>98</v>
      </c>
      <c r="P7" s="234">
        <f>O7/M4</f>
        <v>0.426086956521739</v>
      </c>
      <c r="Q7" s="232">
        <f>COUNTIFS(原始数据!U2:U721,"人")</f>
        <v>57</v>
      </c>
      <c r="R7" s="234">
        <f>Q7/M4</f>
        <v>0.247826086956522</v>
      </c>
      <c r="S7" s="232">
        <f>COUNTIFS(原始数据!U2:U721,"平")</f>
        <v>75</v>
      </c>
      <c r="T7" s="234">
        <f>S7/M4</f>
        <v>0.326086956521739</v>
      </c>
      <c r="U7" s="236"/>
    </row>
    <row r="8" ht="32" customHeight="1" spans="1:21">
      <c r="A8" s="220"/>
      <c r="B8" s="221"/>
      <c r="C8" s="221"/>
      <c r="D8" s="221"/>
      <c r="E8" s="225" t="s">
        <v>31</v>
      </c>
      <c r="F8" s="226">
        <v>34</v>
      </c>
      <c r="G8" s="225" t="s">
        <v>19</v>
      </c>
      <c r="H8" s="228" t="str">
        <f>"'各类选项'!J2:J"&amp;(F8+1)</f>
        <v>'各类选项'!J2:J35</v>
      </c>
      <c r="J8" s="230"/>
      <c r="K8" s="230" t="s">
        <v>32</v>
      </c>
      <c r="L8" s="230"/>
      <c r="M8" s="230"/>
      <c r="N8" s="230"/>
      <c r="O8" s="230"/>
      <c r="P8" s="230"/>
      <c r="Q8" s="230"/>
      <c r="R8" s="235">
        <v>45347</v>
      </c>
      <c r="S8" s="235"/>
      <c r="T8" s="235"/>
      <c r="U8" s="236"/>
    </row>
    <row r="9" ht="14.25" spans="1:21">
      <c r="A9" s="222" t="s">
        <v>33</v>
      </c>
      <c r="B9" s="222"/>
      <c r="C9" s="222"/>
      <c r="D9" s="223"/>
      <c r="E9" s="225" t="s">
        <v>34</v>
      </c>
      <c r="F9" s="226">
        <v>8</v>
      </c>
      <c r="G9" s="228" t="s">
        <v>35</v>
      </c>
      <c r="H9" s="228" t="str">
        <f>"'各类选项'!G2:G"&amp;(F9+2)</f>
        <v>'各类选项'!G2:G10</v>
      </c>
      <c r="J9" s="230"/>
      <c r="K9" s="230"/>
      <c r="L9" s="230"/>
      <c r="M9" s="230"/>
      <c r="N9" s="230"/>
      <c r="O9" s="230"/>
      <c r="P9" s="230"/>
      <c r="Q9" s="230"/>
      <c r="R9" s="235"/>
      <c r="S9" s="235"/>
      <c r="T9" s="235"/>
      <c r="U9" s="236"/>
    </row>
    <row r="10" ht="14.25" spans="1:8">
      <c r="A10" s="222"/>
      <c r="B10" s="222"/>
      <c r="C10" s="222"/>
      <c r="D10" s="223"/>
      <c r="E10" s="225" t="s">
        <v>36</v>
      </c>
      <c r="F10" s="226">
        <v>8</v>
      </c>
      <c r="G10" s="228" t="s">
        <v>37</v>
      </c>
      <c r="H10" s="228" t="str">
        <f>"'各类选项'!H2:H"&amp;(F10+2)</f>
        <v>'各类选项'!H2:H10</v>
      </c>
    </row>
    <row r="11" ht="14.25" spans="1:8">
      <c r="A11" s="222"/>
      <c r="B11" s="222"/>
      <c r="C11" s="222"/>
      <c r="D11" s="222"/>
      <c r="E11" s="225" t="s">
        <v>38</v>
      </c>
      <c r="F11" s="226">
        <v>3</v>
      </c>
      <c r="G11" s="109"/>
      <c r="H11" s="116"/>
    </row>
    <row r="12" ht="14.25" spans="1:8">
      <c r="A12" s="222"/>
      <c r="B12" s="222"/>
      <c r="C12" s="222"/>
      <c r="D12" s="222"/>
      <c r="E12" s="111"/>
      <c r="F12" s="229"/>
      <c r="G12" s="109"/>
      <c r="H12" s="116"/>
    </row>
    <row r="13" ht="21" customHeight="1" spans="1:10">
      <c r="A13" s="222"/>
      <c r="B13" s="222"/>
      <c r="C13" s="222"/>
      <c r="D13" s="222"/>
      <c r="E13" s="111"/>
      <c r="F13" s="229"/>
      <c r="G13" s="109"/>
      <c r="H13" s="109"/>
      <c r="I13" s="109"/>
      <c r="J13" s="109"/>
    </row>
    <row r="14" ht="14.25" spans="1:8">
      <c r="A14" s="222"/>
      <c r="B14" s="222"/>
      <c r="C14" s="222"/>
      <c r="D14" s="222"/>
      <c r="E14" s="111"/>
      <c r="F14" s="229"/>
      <c r="G14" s="109"/>
      <c r="H14" s="116"/>
    </row>
    <row r="15" ht="14.25" spans="1:8">
      <c r="A15" s="222"/>
      <c r="B15" s="222"/>
      <c r="C15" s="222"/>
      <c r="D15" s="222"/>
      <c r="E15" s="111"/>
      <c r="F15" s="229"/>
      <c r="G15" s="109"/>
      <c r="H15" s="116"/>
    </row>
    <row r="16" ht="14.25" spans="1:8">
      <c r="A16" s="222"/>
      <c r="B16" s="222"/>
      <c r="C16" s="222"/>
      <c r="D16" s="222"/>
      <c r="E16" s="111"/>
      <c r="F16" s="229"/>
      <c r="G16" s="109"/>
      <c r="H16" s="116"/>
    </row>
    <row r="17" ht="14.25" spans="1:8">
      <c r="A17" s="222"/>
      <c r="B17" s="222"/>
      <c r="C17" s="222"/>
      <c r="D17" s="222"/>
      <c r="E17" s="111"/>
      <c r="F17" s="229"/>
      <c r="G17" s="109"/>
      <c r="H17" s="116"/>
    </row>
    <row r="18" spans="1:4">
      <c r="A18" s="222"/>
      <c r="B18" s="222"/>
      <c r="C18" s="222"/>
      <c r="D18" s="222"/>
    </row>
    <row r="19" spans="1:4">
      <c r="A19" s="222"/>
      <c r="B19" s="222"/>
      <c r="C19" s="222"/>
      <c r="D19" s="222"/>
    </row>
    <row r="20" spans="1:4">
      <c r="A20" s="222"/>
      <c r="B20" s="222"/>
      <c r="C20" s="222"/>
      <c r="D20" s="222"/>
    </row>
    <row r="21" spans="1:4">
      <c r="A21" s="206" t="s">
        <v>39</v>
      </c>
      <c r="B21" s="110"/>
      <c r="C21" s="110"/>
      <c r="D21" s="110"/>
    </row>
    <row r="22" spans="1:4">
      <c r="A22" s="110"/>
      <c r="B22" s="110"/>
      <c r="C22" s="110"/>
      <c r="D22" s="110"/>
    </row>
    <row r="23" spans="1:4">
      <c r="A23" s="110"/>
      <c r="B23" s="110"/>
      <c r="C23" s="110"/>
      <c r="D23" s="110"/>
    </row>
    <row r="24" spans="1:4">
      <c r="A24" s="110"/>
      <c r="B24" s="110"/>
      <c r="C24" s="110"/>
      <c r="D24" s="110"/>
    </row>
    <row r="25" spans="1:4">
      <c r="A25" s="110"/>
      <c r="B25" s="110"/>
      <c r="C25" s="110"/>
      <c r="D25" s="110"/>
    </row>
    <row r="26" spans="1:4">
      <c r="A26" s="110"/>
      <c r="B26" s="110"/>
      <c r="C26" s="110"/>
      <c r="D26" s="110"/>
    </row>
    <row r="27" spans="1:4">
      <c r="A27" s="110"/>
      <c r="B27" s="110"/>
      <c r="C27" s="110"/>
      <c r="D27" s="110"/>
    </row>
    <row r="28" spans="1:4">
      <c r="A28" s="110"/>
      <c r="B28" s="110"/>
      <c r="C28" s="110"/>
      <c r="D28" s="110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37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1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1</v>
      </c>
      <c r="AN1">
        <f t="shared" si="1"/>
        <v>0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IF(原始数据!Z2="","",IF(COUNTIF(原始数据!2:2,原始数据!Z2)&gt;1,"×",""))</f>
        <v/>
      </c>
      <c r="Z2" t="str">
        <f>IF(原始数据!AA2="","",IF(COUNTIF(原始数据!2:2,原始数据!AA2)&gt;1,"×",""))</f>
        <v/>
      </c>
      <c r="AA2" t="str">
        <f>IF(原始数据!AB2="","",IF(COUNTIF(原始数据!2:2,原始数据!AB2)&gt;1,"×",""))</f>
        <v/>
      </c>
      <c r="AB2" t="str">
        <f>IF(原始数据!AC2="","",IF(COUNTIF(原始数据!2:2,原始数据!AC2)&gt;1,"×",""))</f>
        <v/>
      </c>
      <c r="AC2" t="str">
        <f>IF(原始数据!AD2="","",IF(COUNTIF(原始数据!2:2,原始数据!AD2)&gt;1,"×",""))</f>
        <v/>
      </c>
      <c r="AD2" t="str">
        <f>IF(原始数据!AE2="","",IF(COUNTIF(原始数据!2:2,原始数据!AE2)&gt;1,"×",""))</f>
        <v/>
      </c>
      <c r="AE2" t="str">
        <f>IF(原始数据!AF2="","",IF(COUNTIF(原始数据!2:2,原始数据!AF2)&gt;1,"×",""))</f>
        <v/>
      </c>
      <c r="AF2" t="str">
        <f>IF(原始数据!AG2="","",IF(COUNTIF(原始数据!2:2,原始数据!AG2)&gt;1,"×",""))</f>
        <v/>
      </c>
      <c r="AG2" t="str">
        <f>IF(原始数据!AH2="","",IF(COUNTIF(原始数据!2:2,原始数据!AH2)&gt;1,"×",""))</f>
        <v/>
      </c>
      <c r="AH2" t="str">
        <f>IF(原始数据!AI2="","",IF(COUNTIF(原始数据!2:2,原始数据!AI2)&gt;1,"×",""))</f>
        <v/>
      </c>
      <c r="AI2" t="str">
        <f>IF(原始数据!AJ2="","",IF(COUNTIF(原始数据!2:2,原始数据!AJ2)&gt;1,"×",""))</f>
        <v/>
      </c>
      <c r="AJ2" t="str">
        <f>IF(原始数据!AK2="","",IF(COUNTIF(原始数据!2:2,原始数据!AK2)&gt;1,"×",""))</f>
        <v/>
      </c>
      <c r="AK2" t="str">
        <f>IF(原始数据!AL2="","",IF(COUNTIF(原始数据!2:2,原始数据!AL2)&gt;1,"×",""))</f>
        <v/>
      </c>
      <c r="AL2" t="str">
        <f>IF(原始数据!AM2="","",IF(COUNTIF(原始数据!2:2,原始数据!AM2)&gt;1,"×",""))</f>
        <v/>
      </c>
      <c r="AM2" t="str">
        <f>IF(原始数据!AN2="","",IF(COUNTIF(原始数据!2:2,原始数据!AN2)&gt;1,"×",""))</f>
        <v/>
      </c>
      <c r="AN2" t="str">
        <f>IF(原始数据!AO2="","",IF(COUNTIF(原始数据!2:2,原始数据!AO2)&gt;1,"×",""))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IF(原始数据!Z3="","",IF(COUNTIF(原始数据!3:3,原始数据!Z3)&gt;1,"×",""))</f>
        <v/>
      </c>
      <c r="Z3" t="str">
        <f>IF(原始数据!AA3="","",IF(COUNTIF(原始数据!3:3,原始数据!AA3)&gt;1,"×",""))</f>
        <v/>
      </c>
      <c r="AA3" t="str">
        <f>IF(原始数据!AB3="","",IF(COUNTIF(原始数据!3:3,原始数据!AB3)&gt;1,"×",""))</f>
        <v/>
      </c>
      <c r="AB3" t="str">
        <f>IF(原始数据!AC3="","",IF(COUNTIF(原始数据!3:3,原始数据!AC3)&gt;1,"×",""))</f>
        <v/>
      </c>
      <c r="AC3" t="str">
        <f>IF(原始数据!AD3="","",IF(COUNTIF(原始数据!3:3,原始数据!AD3)&gt;1,"×",""))</f>
        <v/>
      </c>
      <c r="AD3" t="str">
        <f>IF(原始数据!AE3="","",IF(COUNTIF(原始数据!3:3,原始数据!AE3)&gt;1,"×",""))</f>
        <v/>
      </c>
      <c r="AE3" t="str">
        <f>IF(原始数据!AF3="","",IF(COUNTIF(原始数据!3:3,原始数据!AF3)&gt;1,"×",""))</f>
        <v/>
      </c>
      <c r="AF3" t="str">
        <f>IF(原始数据!AG3="","",IF(COUNTIF(原始数据!3:3,原始数据!AG3)&gt;1,"×",""))</f>
        <v/>
      </c>
      <c r="AG3" t="str">
        <f>IF(原始数据!AH3="","",IF(COUNTIF(原始数据!3:3,原始数据!AH3)&gt;1,"×",""))</f>
        <v/>
      </c>
      <c r="AH3" t="str">
        <f>IF(原始数据!AI3="","",IF(COUNTIF(原始数据!3:3,原始数据!AI3)&gt;1,"×",""))</f>
        <v/>
      </c>
      <c r="AI3" t="str">
        <f>IF(原始数据!AJ3="","",IF(COUNTIF(原始数据!3:3,原始数据!AJ3)&gt;1,"×",""))</f>
        <v/>
      </c>
      <c r="AJ3" t="str">
        <f>IF(原始数据!AK3="","",IF(COUNTIF(原始数据!3:3,原始数据!AK3)&gt;1,"×",""))</f>
        <v/>
      </c>
      <c r="AK3" t="str">
        <f>IF(原始数据!AL3="","",IF(COUNTIF(原始数据!3:3,原始数据!AL3)&gt;1,"×",""))</f>
        <v/>
      </c>
      <c r="AL3" t="str">
        <f>IF(原始数据!AM3="","",IF(COUNTIF(原始数据!3:3,原始数据!AM3)&gt;1,"×",""))</f>
        <v/>
      </c>
      <c r="AM3" t="str">
        <f>IF(原始数据!AN3="","",IF(COUNTIF(原始数据!3:3,原始数据!AN3)&gt;1,"×",""))</f>
        <v/>
      </c>
      <c r="AN3" t="str">
        <f>IF(原始数据!AO3="","",IF(COUNTIF(原始数据!3:3,原始数据!AO3)&gt;1,"×",""))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IF(原始数据!Z4="","",IF(COUNTIF(原始数据!4:4,原始数据!Z4)&gt;1,"×",""))</f>
        <v/>
      </c>
      <c r="Z4" t="str">
        <f>IF(原始数据!AA4="","",IF(COUNTIF(原始数据!4:4,原始数据!AA4)&gt;1,"×",""))</f>
        <v/>
      </c>
      <c r="AA4" t="str">
        <f>IF(原始数据!AB4="","",IF(COUNTIF(原始数据!4:4,原始数据!AB4)&gt;1,"×",""))</f>
        <v/>
      </c>
      <c r="AB4" t="str">
        <f>IF(原始数据!AC4="","",IF(COUNTIF(原始数据!4:4,原始数据!AC4)&gt;1,"×",""))</f>
        <v/>
      </c>
      <c r="AC4" t="str">
        <f>IF(原始数据!AD4="","",IF(COUNTIF(原始数据!4:4,原始数据!AD4)&gt;1,"×",""))</f>
        <v/>
      </c>
      <c r="AD4" t="str">
        <f>IF(原始数据!AE4="","",IF(COUNTIF(原始数据!4:4,原始数据!AE4)&gt;1,"×",""))</f>
        <v/>
      </c>
      <c r="AE4" t="str">
        <f>IF(原始数据!AF4="","",IF(COUNTIF(原始数据!4:4,原始数据!AF4)&gt;1,"×",""))</f>
        <v/>
      </c>
      <c r="AF4" t="str">
        <f>IF(原始数据!AG4="","",IF(COUNTIF(原始数据!4:4,原始数据!AG4)&gt;1,"×",""))</f>
        <v/>
      </c>
      <c r="AG4" t="str">
        <f>IF(原始数据!AH4="","",IF(COUNTIF(原始数据!4:4,原始数据!AH4)&gt;1,"×",""))</f>
        <v/>
      </c>
      <c r="AH4" t="str">
        <f>IF(原始数据!AI4="","",IF(COUNTIF(原始数据!4:4,原始数据!AI4)&gt;1,"×",""))</f>
        <v/>
      </c>
      <c r="AI4" t="str">
        <f>IF(原始数据!AJ4="","",IF(COUNTIF(原始数据!4:4,原始数据!AJ4)&gt;1,"×",""))</f>
        <v/>
      </c>
      <c r="AJ4" t="str">
        <f>IF(原始数据!AK4="","",IF(COUNTIF(原始数据!4:4,原始数据!AK4)&gt;1,"×",""))</f>
        <v/>
      </c>
      <c r="AK4" t="str">
        <f>IF(原始数据!AL4="","",IF(COUNTIF(原始数据!4:4,原始数据!AL4)&gt;1,"×",""))</f>
        <v/>
      </c>
      <c r="AL4" t="str">
        <f>IF(原始数据!AM4="","",IF(COUNTIF(原始数据!4:4,原始数据!AM4)&gt;1,"×",""))</f>
        <v/>
      </c>
      <c r="AM4" t="str">
        <f>IF(原始数据!AN4="","",IF(COUNTIF(原始数据!4:4,原始数据!AN4)&gt;1,"×",""))</f>
        <v/>
      </c>
      <c r="AN4" t="str">
        <f>IF(原始数据!AO4="","",IF(COUNTIF(原始数据!4:4,原始数据!AO4)&gt;1,"×",""))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IF(原始数据!Z5="","",IF(COUNTIF(原始数据!5:5,原始数据!Z5)&gt;1,"×",""))</f>
        <v/>
      </c>
      <c r="Z5" t="str">
        <f>IF(原始数据!AA5="","",IF(COUNTIF(原始数据!5:5,原始数据!AA5)&gt;1,"×",""))</f>
        <v/>
      </c>
      <c r="AA5" t="str">
        <f>IF(原始数据!AB5="","",IF(COUNTIF(原始数据!5:5,原始数据!AB5)&gt;1,"×",""))</f>
        <v/>
      </c>
      <c r="AB5" t="str">
        <f>IF(原始数据!AC5="","",IF(COUNTIF(原始数据!5:5,原始数据!AC5)&gt;1,"×",""))</f>
        <v/>
      </c>
      <c r="AC5" t="str">
        <f>IF(原始数据!AD5="","",IF(COUNTIF(原始数据!5:5,原始数据!AD5)&gt;1,"×",""))</f>
        <v/>
      </c>
      <c r="AD5" t="str">
        <f>IF(原始数据!AE5="","",IF(COUNTIF(原始数据!5:5,原始数据!AE5)&gt;1,"×",""))</f>
        <v/>
      </c>
      <c r="AE5" t="str">
        <f>IF(原始数据!AF5="","",IF(COUNTIF(原始数据!5:5,原始数据!AF5)&gt;1,"×",""))</f>
        <v/>
      </c>
      <c r="AF5" t="str">
        <f>IF(原始数据!AG5="","",IF(COUNTIF(原始数据!5:5,原始数据!AG5)&gt;1,"×",""))</f>
        <v/>
      </c>
      <c r="AG5" t="str">
        <f>IF(原始数据!AH5="","",IF(COUNTIF(原始数据!5:5,原始数据!AH5)&gt;1,"×",""))</f>
        <v/>
      </c>
      <c r="AH5" t="str">
        <f>IF(原始数据!AI5="","",IF(COUNTIF(原始数据!5:5,原始数据!AI5)&gt;1,"×",""))</f>
        <v/>
      </c>
      <c r="AI5" t="str">
        <f>IF(原始数据!AJ5="","",IF(COUNTIF(原始数据!5:5,原始数据!AJ5)&gt;1,"×",""))</f>
        <v/>
      </c>
      <c r="AJ5" t="str">
        <f>IF(原始数据!AK5="","",IF(COUNTIF(原始数据!5:5,原始数据!AK5)&gt;1,"×",""))</f>
        <v/>
      </c>
      <c r="AK5" t="str">
        <f>IF(原始数据!AL5="","",IF(COUNTIF(原始数据!5:5,原始数据!AL5)&gt;1,"×",""))</f>
        <v/>
      </c>
      <c r="AL5" t="str">
        <f>IF(原始数据!AM5="","",IF(COUNTIF(原始数据!5:5,原始数据!AM5)&gt;1,"×",""))</f>
        <v/>
      </c>
      <c r="AM5" t="str">
        <f>IF(原始数据!AN5="","",IF(COUNTIF(原始数据!5:5,原始数据!AN5)&gt;1,"×",""))</f>
        <v/>
      </c>
      <c r="AN5" t="str">
        <f>IF(原始数据!AO5="","",IF(COUNTIF(原始数据!5:5,原始数据!AO5)&gt;1,"×",""))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IF(原始数据!Z6="","",IF(COUNTIF(原始数据!6:6,原始数据!Z6)&gt;1,"×",""))</f>
        <v/>
      </c>
      <c r="Z6" t="str">
        <f>IF(原始数据!AA6="","",IF(COUNTIF(原始数据!6:6,原始数据!AA6)&gt;1,"×",""))</f>
        <v/>
      </c>
      <c r="AA6" t="str">
        <f>IF(原始数据!AB6="","",IF(COUNTIF(原始数据!6:6,原始数据!AB6)&gt;1,"×",""))</f>
        <v/>
      </c>
      <c r="AB6" t="str">
        <f>IF(原始数据!AC6="","",IF(COUNTIF(原始数据!6:6,原始数据!AC6)&gt;1,"×",""))</f>
        <v/>
      </c>
      <c r="AC6" t="str">
        <f>IF(原始数据!AD6="","",IF(COUNTIF(原始数据!6:6,原始数据!AD6)&gt;1,"×",""))</f>
        <v/>
      </c>
      <c r="AD6" t="str">
        <f>IF(原始数据!AE6="","",IF(COUNTIF(原始数据!6:6,原始数据!AE6)&gt;1,"×",""))</f>
        <v/>
      </c>
      <c r="AE6" t="str">
        <f>IF(原始数据!AF6="","",IF(COUNTIF(原始数据!6:6,原始数据!AF6)&gt;1,"×",""))</f>
        <v/>
      </c>
      <c r="AF6" t="str">
        <f>IF(原始数据!AG6="","",IF(COUNTIF(原始数据!6:6,原始数据!AG6)&gt;1,"×",""))</f>
        <v/>
      </c>
      <c r="AG6" t="str">
        <f>IF(原始数据!AH6="","",IF(COUNTIF(原始数据!6:6,原始数据!AH6)&gt;1,"×",""))</f>
        <v/>
      </c>
      <c r="AH6" t="str">
        <f>IF(原始数据!AI6="","",IF(COUNTIF(原始数据!6:6,原始数据!AI6)&gt;1,"×",""))</f>
        <v/>
      </c>
      <c r="AI6" t="str">
        <f>IF(原始数据!AJ6="","",IF(COUNTIF(原始数据!6:6,原始数据!AJ6)&gt;1,"×",""))</f>
        <v/>
      </c>
      <c r="AJ6" t="str">
        <f>IF(原始数据!AK6="","",IF(COUNTIF(原始数据!6:6,原始数据!AK6)&gt;1,"×",""))</f>
        <v/>
      </c>
      <c r="AK6" t="str">
        <f>IF(原始数据!AL6="","",IF(COUNTIF(原始数据!6:6,原始数据!AL6)&gt;1,"×",""))</f>
        <v/>
      </c>
      <c r="AL6" t="str">
        <f>IF(原始数据!AM6="","",IF(COUNTIF(原始数据!6:6,原始数据!AM6)&gt;1,"×",""))</f>
        <v/>
      </c>
      <c r="AM6" t="str">
        <f>IF(原始数据!AN6="","",IF(COUNTIF(原始数据!6:6,原始数据!AN6)&gt;1,"×",""))</f>
        <v/>
      </c>
      <c r="AN6" t="str">
        <f>IF(原始数据!AO6="","",IF(COUNTIF(原始数据!6:6,原始数据!AO6)&gt;1,"×",""))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IF(原始数据!Z7="","",IF(COUNTIF(原始数据!7:7,原始数据!Z7)&gt;1,"×",""))</f>
        <v/>
      </c>
      <c r="Z7" t="str">
        <f>IF(原始数据!AA7="","",IF(COUNTIF(原始数据!7:7,原始数据!AA7)&gt;1,"×",""))</f>
        <v/>
      </c>
      <c r="AA7" t="str">
        <f>IF(原始数据!AB7="","",IF(COUNTIF(原始数据!7:7,原始数据!AB7)&gt;1,"×",""))</f>
        <v/>
      </c>
      <c r="AB7" t="str">
        <f>IF(原始数据!AC7="","",IF(COUNTIF(原始数据!7:7,原始数据!AC7)&gt;1,"×",""))</f>
        <v/>
      </c>
      <c r="AC7" t="str">
        <f>IF(原始数据!AD7="","",IF(COUNTIF(原始数据!7:7,原始数据!AD7)&gt;1,"×",""))</f>
        <v/>
      </c>
      <c r="AD7" t="str">
        <f>IF(原始数据!AE7="","",IF(COUNTIF(原始数据!7:7,原始数据!AE7)&gt;1,"×",""))</f>
        <v/>
      </c>
      <c r="AE7" t="str">
        <f>IF(原始数据!AF7="","",IF(COUNTIF(原始数据!7:7,原始数据!AF7)&gt;1,"×",""))</f>
        <v/>
      </c>
      <c r="AF7" t="str">
        <f>IF(原始数据!AG7="","",IF(COUNTIF(原始数据!7:7,原始数据!AG7)&gt;1,"×",""))</f>
        <v/>
      </c>
      <c r="AG7" t="str">
        <f>IF(原始数据!AH7="","",IF(COUNTIF(原始数据!7:7,原始数据!AH7)&gt;1,"×",""))</f>
        <v/>
      </c>
      <c r="AH7" t="str">
        <f>IF(原始数据!AI7="","",IF(COUNTIF(原始数据!7:7,原始数据!AI7)&gt;1,"×",""))</f>
        <v/>
      </c>
      <c r="AI7" t="str">
        <f>IF(原始数据!AJ7="","",IF(COUNTIF(原始数据!7:7,原始数据!AJ7)&gt;1,"×",""))</f>
        <v/>
      </c>
      <c r="AJ7" t="str">
        <f>IF(原始数据!AK7="","",IF(COUNTIF(原始数据!7:7,原始数据!AK7)&gt;1,"×",""))</f>
        <v/>
      </c>
      <c r="AK7" t="str">
        <f>IF(原始数据!AL7="","",IF(COUNTIF(原始数据!7:7,原始数据!AL7)&gt;1,"×",""))</f>
        <v/>
      </c>
      <c r="AL7" t="str">
        <f>IF(原始数据!AM7="","",IF(COUNTIF(原始数据!7:7,原始数据!AM7)&gt;1,"×",""))</f>
        <v/>
      </c>
      <c r="AM7" t="str">
        <f>IF(原始数据!AN7="","",IF(COUNTIF(原始数据!7:7,原始数据!AN7)&gt;1,"×",""))</f>
        <v/>
      </c>
      <c r="AN7" t="str">
        <f>IF(原始数据!AO7="","",IF(COUNTIF(原始数据!7:7,原始数据!AO7)&gt;1,"×",""))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IF(原始数据!Z8="","",IF(COUNTIF(原始数据!8:8,原始数据!Z8)&gt;1,"×",""))</f>
        <v/>
      </c>
      <c r="Z8" t="str">
        <f>IF(原始数据!AA8="","",IF(COUNTIF(原始数据!8:8,原始数据!AA8)&gt;1,"×",""))</f>
        <v/>
      </c>
      <c r="AA8" t="str">
        <f>IF(原始数据!AB8="","",IF(COUNTIF(原始数据!8:8,原始数据!AB8)&gt;1,"×",""))</f>
        <v/>
      </c>
      <c r="AB8" t="str">
        <f>IF(原始数据!AC8="","",IF(COUNTIF(原始数据!8:8,原始数据!AC8)&gt;1,"×",""))</f>
        <v/>
      </c>
      <c r="AC8" t="str">
        <f>IF(原始数据!AD8="","",IF(COUNTIF(原始数据!8:8,原始数据!AD8)&gt;1,"×",""))</f>
        <v/>
      </c>
      <c r="AD8" t="str">
        <f>IF(原始数据!AE8="","",IF(COUNTIF(原始数据!8:8,原始数据!AE8)&gt;1,"×",""))</f>
        <v/>
      </c>
      <c r="AE8" t="str">
        <f>IF(原始数据!AF8="","",IF(COUNTIF(原始数据!8:8,原始数据!AF8)&gt;1,"×",""))</f>
        <v/>
      </c>
      <c r="AF8" t="str">
        <f>IF(原始数据!AG8="","",IF(COUNTIF(原始数据!8:8,原始数据!AG8)&gt;1,"×",""))</f>
        <v/>
      </c>
      <c r="AG8" t="str">
        <f>IF(原始数据!AH8="","",IF(COUNTIF(原始数据!8:8,原始数据!AH8)&gt;1,"×",""))</f>
        <v/>
      </c>
      <c r="AH8" t="str">
        <f>IF(原始数据!AI8="","",IF(COUNTIF(原始数据!8:8,原始数据!AI8)&gt;1,"×",""))</f>
        <v/>
      </c>
      <c r="AI8" t="str">
        <f>IF(原始数据!AJ8="","",IF(COUNTIF(原始数据!8:8,原始数据!AJ8)&gt;1,"×",""))</f>
        <v/>
      </c>
      <c r="AJ8" t="str">
        <f>IF(原始数据!AK8="","",IF(COUNTIF(原始数据!8:8,原始数据!AK8)&gt;1,"×",""))</f>
        <v/>
      </c>
      <c r="AK8" t="str">
        <f>IF(原始数据!AL8="","",IF(COUNTIF(原始数据!8:8,原始数据!AL8)&gt;1,"×",""))</f>
        <v/>
      </c>
      <c r="AL8" t="str">
        <f>IF(原始数据!AM8="","",IF(COUNTIF(原始数据!8:8,原始数据!AM8)&gt;1,"×",""))</f>
        <v/>
      </c>
      <c r="AM8" t="str">
        <f>IF(原始数据!AN8="","",IF(COUNTIF(原始数据!8:8,原始数据!AN8)&gt;1,"×",""))</f>
        <v/>
      </c>
      <c r="AN8" t="str">
        <f>IF(原始数据!AO8="","",IF(COUNTIF(原始数据!8:8,原始数据!AO8)&gt;1,"×",""))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IF(原始数据!Z9="","",IF(COUNTIF(原始数据!9:9,原始数据!Z9)&gt;1,"×",""))</f>
        <v/>
      </c>
      <c r="Z9" t="str">
        <f>IF(原始数据!AA9="","",IF(COUNTIF(原始数据!9:9,原始数据!AA9)&gt;1,"×",""))</f>
        <v/>
      </c>
      <c r="AA9" t="str">
        <f>IF(原始数据!AB9="","",IF(COUNTIF(原始数据!9:9,原始数据!AB9)&gt;1,"×",""))</f>
        <v/>
      </c>
      <c r="AB9" t="str">
        <f>IF(原始数据!AC9="","",IF(COUNTIF(原始数据!9:9,原始数据!AC9)&gt;1,"×",""))</f>
        <v/>
      </c>
      <c r="AC9" t="str">
        <f>IF(原始数据!AD9="","",IF(COUNTIF(原始数据!9:9,原始数据!AD9)&gt;1,"×",""))</f>
        <v/>
      </c>
      <c r="AD9" t="str">
        <f>IF(原始数据!AE9="","",IF(COUNTIF(原始数据!9:9,原始数据!AE9)&gt;1,"×",""))</f>
        <v/>
      </c>
      <c r="AE9" t="str">
        <f>IF(原始数据!AF9="","",IF(COUNTIF(原始数据!9:9,原始数据!AF9)&gt;1,"×",""))</f>
        <v/>
      </c>
      <c r="AF9" t="str">
        <f>IF(原始数据!AG9="","",IF(COUNTIF(原始数据!9:9,原始数据!AG9)&gt;1,"×",""))</f>
        <v/>
      </c>
      <c r="AG9" t="str">
        <f>IF(原始数据!AH9="","",IF(COUNTIF(原始数据!9:9,原始数据!AH9)&gt;1,"×",""))</f>
        <v/>
      </c>
      <c r="AH9" t="str">
        <f>IF(原始数据!AI9="","",IF(COUNTIF(原始数据!9:9,原始数据!AI9)&gt;1,"×",""))</f>
        <v/>
      </c>
      <c r="AI9" t="str">
        <f>IF(原始数据!AJ9="","",IF(COUNTIF(原始数据!9:9,原始数据!AJ9)&gt;1,"×",""))</f>
        <v/>
      </c>
      <c r="AJ9" t="str">
        <f>IF(原始数据!AK9="","",IF(COUNTIF(原始数据!9:9,原始数据!AK9)&gt;1,"×",""))</f>
        <v/>
      </c>
      <c r="AK9" t="str">
        <f>IF(原始数据!AL9="","",IF(COUNTIF(原始数据!9:9,原始数据!AL9)&gt;1,"×",""))</f>
        <v/>
      </c>
      <c r="AL9" t="str">
        <f>IF(原始数据!AM9="","",IF(COUNTIF(原始数据!9:9,原始数据!AM9)&gt;1,"×",""))</f>
        <v/>
      </c>
      <c r="AM9" t="str">
        <f>IF(原始数据!AN9="","",IF(COUNTIF(原始数据!9:9,原始数据!AN9)&gt;1,"×",""))</f>
        <v/>
      </c>
      <c r="AN9" t="str">
        <f>IF(原始数据!AO9="","",IF(COUNTIF(原始数据!9:9,原始数据!AO9)&gt;1,"×",""))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IF(原始数据!Z10="","",IF(COUNTIF(原始数据!10:10,原始数据!Z10)&gt;1,"×",""))</f>
        <v/>
      </c>
      <c r="Z10" t="str">
        <f>IF(原始数据!AA10="","",IF(COUNTIF(原始数据!10:10,原始数据!AA10)&gt;1,"×",""))</f>
        <v/>
      </c>
      <c r="AA10" t="str">
        <f>IF(原始数据!AB10="","",IF(COUNTIF(原始数据!10:10,原始数据!AB10)&gt;1,"×",""))</f>
        <v/>
      </c>
      <c r="AB10" t="str">
        <f>IF(原始数据!AC10="","",IF(COUNTIF(原始数据!10:10,原始数据!AC10)&gt;1,"×",""))</f>
        <v/>
      </c>
      <c r="AC10" t="str">
        <f>IF(原始数据!AD10="","",IF(COUNTIF(原始数据!10:10,原始数据!AD10)&gt;1,"×",""))</f>
        <v/>
      </c>
      <c r="AD10" t="str">
        <f>IF(原始数据!AE10="","",IF(COUNTIF(原始数据!10:10,原始数据!AE10)&gt;1,"×",""))</f>
        <v/>
      </c>
      <c r="AE10" t="str">
        <f>IF(原始数据!AF10="","",IF(COUNTIF(原始数据!10:10,原始数据!AF10)&gt;1,"×",""))</f>
        <v/>
      </c>
      <c r="AF10" t="str">
        <f>IF(原始数据!AG10="","",IF(COUNTIF(原始数据!10:10,原始数据!AG10)&gt;1,"×",""))</f>
        <v/>
      </c>
      <c r="AG10" t="str">
        <f>IF(原始数据!AH10="","",IF(COUNTIF(原始数据!10:10,原始数据!AH10)&gt;1,"×",""))</f>
        <v/>
      </c>
      <c r="AH10" t="str">
        <f>IF(原始数据!AI10="","",IF(COUNTIF(原始数据!10:10,原始数据!AI10)&gt;1,"×",""))</f>
        <v/>
      </c>
      <c r="AI10" t="str">
        <f>IF(原始数据!AJ10="","",IF(COUNTIF(原始数据!10:10,原始数据!AJ10)&gt;1,"×",""))</f>
        <v/>
      </c>
      <c r="AJ10" t="str">
        <f>IF(原始数据!AK10="","",IF(COUNTIF(原始数据!10:10,原始数据!AK10)&gt;1,"×",""))</f>
        <v/>
      </c>
      <c r="AK10" t="str">
        <f>IF(原始数据!AL10="","",IF(COUNTIF(原始数据!10:10,原始数据!AL10)&gt;1,"×",""))</f>
        <v/>
      </c>
      <c r="AL10" t="str">
        <f>IF(原始数据!AM10="","",IF(COUNTIF(原始数据!10:10,原始数据!AM10)&gt;1,"×",""))</f>
        <v/>
      </c>
      <c r="AM10" t="str">
        <f>IF(原始数据!AN10="","",IF(COUNTIF(原始数据!10:10,原始数据!AN10)&gt;1,"×",""))</f>
        <v/>
      </c>
      <c r="AN10" t="str">
        <f>IF(原始数据!AO10="","",IF(COUNTIF(原始数据!10:10,原始数据!AO10)&gt;1,"×",""))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IF(原始数据!Z11="","",IF(COUNTIF(原始数据!11:11,原始数据!Z11)&gt;1,"×",""))</f>
        <v/>
      </c>
      <c r="Z11" t="str">
        <f>IF(原始数据!AA11="","",IF(COUNTIF(原始数据!11:11,原始数据!AA11)&gt;1,"×",""))</f>
        <v/>
      </c>
      <c r="AA11" t="str">
        <f>IF(原始数据!AB11="","",IF(COUNTIF(原始数据!11:11,原始数据!AB11)&gt;1,"×",""))</f>
        <v/>
      </c>
      <c r="AB11" t="str">
        <f>IF(原始数据!AC11="","",IF(COUNTIF(原始数据!11:11,原始数据!AC11)&gt;1,"×",""))</f>
        <v/>
      </c>
      <c r="AC11" t="str">
        <f>IF(原始数据!AD11="","",IF(COUNTIF(原始数据!11:11,原始数据!AD11)&gt;1,"×",""))</f>
        <v/>
      </c>
      <c r="AD11" t="str">
        <f>IF(原始数据!AE11="","",IF(COUNTIF(原始数据!11:11,原始数据!AE11)&gt;1,"×",""))</f>
        <v/>
      </c>
      <c r="AE11" t="str">
        <f>IF(原始数据!AF11="","",IF(COUNTIF(原始数据!11:11,原始数据!AF11)&gt;1,"×",""))</f>
        <v/>
      </c>
      <c r="AF11" t="str">
        <f>IF(原始数据!AG11="","",IF(COUNTIF(原始数据!11:11,原始数据!AG11)&gt;1,"×",""))</f>
        <v/>
      </c>
      <c r="AG11" t="str">
        <f>IF(原始数据!AH11="","",IF(COUNTIF(原始数据!11:11,原始数据!AH11)&gt;1,"×",""))</f>
        <v/>
      </c>
      <c r="AH11" t="str">
        <f>IF(原始数据!AI11="","",IF(COUNTIF(原始数据!11:11,原始数据!AI11)&gt;1,"×",""))</f>
        <v/>
      </c>
      <c r="AI11" t="str">
        <f>IF(原始数据!AJ11="","",IF(COUNTIF(原始数据!11:11,原始数据!AJ11)&gt;1,"×",""))</f>
        <v/>
      </c>
      <c r="AJ11" t="str">
        <f>IF(原始数据!AK11="","",IF(COUNTIF(原始数据!11:11,原始数据!AK11)&gt;1,"×",""))</f>
        <v/>
      </c>
      <c r="AK11" t="str">
        <f>IF(原始数据!AL11="","",IF(COUNTIF(原始数据!11:11,原始数据!AL11)&gt;1,"×",""))</f>
        <v/>
      </c>
      <c r="AL11" t="str">
        <f>IF(原始数据!AM11="","",IF(COUNTIF(原始数据!11:11,原始数据!AM11)&gt;1,"×",""))</f>
        <v/>
      </c>
      <c r="AM11" t="str">
        <f>IF(原始数据!AN11="","",IF(COUNTIF(原始数据!11:11,原始数据!AN11)&gt;1,"×",""))</f>
        <v/>
      </c>
      <c r="AN11" t="str">
        <f>IF(原始数据!AO11="","",IF(COUNTIF(原始数据!11:11,原始数据!AO11)&gt;1,"×",""))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IF(原始数据!Z12="","",IF(COUNTIF(原始数据!12:12,原始数据!Z12)&gt;1,"×",""))</f>
        <v/>
      </c>
      <c r="Z12" t="str">
        <f>IF(原始数据!AA12="","",IF(COUNTIF(原始数据!12:12,原始数据!AA12)&gt;1,"×",""))</f>
        <v/>
      </c>
      <c r="AA12" t="str">
        <f>IF(原始数据!AB12="","",IF(COUNTIF(原始数据!12:12,原始数据!AB12)&gt;1,"×",""))</f>
        <v/>
      </c>
      <c r="AB12" t="str">
        <f>IF(原始数据!AC12="","",IF(COUNTIF(原始数据!12:12,原始数据!AC12)&gt;1,"×",""))</f>
        <v/>
      </c>
      <c r="AC12" t="str">
        <f>IF(原始数据!AD12="","",IF(COUNTIF(原始数据!12:12,原始数据!AD12)&gt;1,"×",""))</f>
        <v/>
      </c>
      <c r="AD12" t="str">
        <f>IF(原始数据!AE12="","",IF(COUNTIF(原始数据!12:12,原始数据!AE12)&gt;1,"×",""))</f>
        <v/>
      </c>
      <c r="AE12" t="str">
        <f>IF(原始数据!AF12="","",IF(COUNTIF(原始数据!12:12,原始数据!AF12)&gt;1,"×",""))</f>
        <v/>
      </c>
      <c r="AF12" t="str">
        <f>IF(原始数据!AG12="","",IF(COUNTIF(原始数据!12:12,原始数据!AG12)&gt;1,"×",""))</f>
        <v/>
      </c>
      <c r="AG12" t="str">
        <f>IF(原始数据!AH12="","",IF(COUNTIF(原始数据!12:12,原始数据!AH12)&gt;1,"×",""))</f>
        <v/>
      </c>
      <c r="AH12" t="str">
        <f>IF(原始数据!AI12="","",IF(COUNTIF(原始数据!12:12,原始数据!AI12)&gt;1,"×",""))</f>
        <v/>
      </c>
      <c r="AI12" t="str">
        <f>IF(原始数据!AJ12="","",IF(COUNTIF(原始数据!12:12,原始数据!AJ12)&gt;1,"×",""))</f>
        <v/>
      </c>
      <c r="AJ12" t="str">
        <f>IF(原始数据!AK12="","",IF(COUNTIF(原始数据!12:12,原始数据!AK12)&gt;1,"×",""))</f>
        <v/>
      </c>
      <c r="AK12" t="str">
        <f>IF(原始数据!AL12="","",IF(COUNTIF(原始数据!12:12,原始数据!AL12)&gt;1,"×",""))</f>
        <v/>
      </c>
      <c r="AL12" t="str">
        <f>IF(原始数据!AM12="","",IF(COUNTIF(原始数据!12:12,原始数据!AM12)&gt;1,"×",""))</f>
        <v/>
      </c>
      <c r="AM12" t="str">
        <f>IF(原始数据!AN12="","",IF(COUNTIF(原始数据!12:12,原始数据!AN12)&gt;1,"×",""))</f>
        <v/>
      </c>
      <c r="AN12" t="str">
        <f>IF(原始数据!AO12="","",IF(COUNTIF(原始数据!12:12,原始数据!AO12)&gt;1,"×",""))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IF(原始数据!Z13="","",IF(COUNTIF(原始数据!13:13,原始数据!Z13)&gt;1,"×",""))</f>
        <v/>
      </c>
      <c r="Z13" t="str">
        <f>IF(原始数据!AA13="","",IF(COUNTIF(原始数据!13:13,原始数据!AA13)&gt;1,"×",""))</f>
        <v/>
      </c>
      <c r="AA13" t="str">
        <f>IF(原始数据!AB13="","",IF(COUNTIF(原始数据!13:13,原始数据!AB13)&gt;1,"×",""))</f>
        <v/>
      </c>
      <c r="AB13" t="str">
        <f>IF(原始数据!AC13="","",IF(COUNTIF(原始数据!13:13,原始数据!AC13)&gt;1,"×",""))</f>
        <v/>
      </c>
      <c r="AC13" t="str">
        <f>IF(原始数据!AD13="","",IF(COUNTIF(原始数据!13:13,原始数据!AD13)&gt;1,"×",""))</f>
        <v/>
      </c>
      <c r="AD13" t="str">
        <f>IF(原始数据!AE13="","",IF(COUNTIF(原始数据!13:13,原始数据!AE13)&gt;1,"×",""))</f>
        <v/>
      </c>
      <c r="AE13" t="str">
        <f>IF(原始数据!AF13="","",IF(COUNTIF(原始数据!13:13,原始数据!AF13)&gt;1,"×",""))</f>
        <v/>
      </c>
      <c r="AF13" t="str">
        <f>IF(原始数据!AG13="","",IF(COUNTIF(原始数据!13:13,原始数据!AG13)&gt;1,"×",""))</f>
        <v/>
      </c>
      <c r="AG13" t="str">
        <f>IF(原始数据!AH13="","",IF(COUNTIF(原始数据!13:13,原始数据!AH13)&gt;1,"×",""))</f>
        <v/>
      </c>
      <c r="AH13" t="str">
        <f>IF(原始数据!AI13="","",IF(COUNTIF(原始数据!13:13,原始数据!AI13)&gt;1,"×",""))</f>
        <v/>
      </c>
      <c r="AI13" t="str">
        <f>IF(原始数据!AJ13="","",IF(COUNTIF(原始数据!13:13,原始数据!AJ13)&gt;1,"×",""))</f>
        <v/>
      </c>
      <c r="AJ13" t="str">
        <f>IF(原始数据!AK13="","",IF(COUNTIF(原始数据!13:13,原始数据!AK13)&gt;1,"×",""))</f>
        <v/>
      </c>
      <c r="AK13" t="str">
        <f>IF(原始数据!AL13="","",IF(COUNTIF(原始数据!13:13,原始数据!AL13)&gt;1,"×",""))</f>
        <v/>
      </c>
      <c r="AL13" t="str">
        <f>IF(原始数据!AM13="","",IF(COUNTIF(原始数据!13:13,原始数据!AM13)&gt;1,"×",""))</f>
        <v/>
      </c>
      <c r="AM13" t="str">
        <f>IF(原始数据!AN13="","",IF(COUNTIF(原始数据!13:13,原始数据!AN13)&gt;1,"×",""))</f>
        <v/>
      </c>
      <c r="AN13" t="str">
        <f>IF(原始数据!AO13="","",IF(COUNTIF(原始数据!13:13,原始数据!AO13)&gt;1,"×",""))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IF(原始数据!Z14="","",IF(COUNTIF(原始数据!14:14,原始数据!Z14)&gt;1,"×",""))</f>
        <v/>
      </c>
      <c r="Z14" t="str">
        <f>IF(原始数据!AA14="","",IF(COUNTIF(原始数据!14:14,原始数据!AA14)&gt;1,"×",""))</f>
        <v/>
      </c>
      <c r="AA14" t="str">
        <f>IF(原始数据!AB14="","",IF(COUNTIF(原始数据!14:14,原始数据!AB14)&gt;1,"×",""))</f>
        <v/>
      </c>
      <c r="AB14" t="str">
        <f>IF(原始数据!AC14="","",IF(COUNTIF(原始数据!14:14,原始数据!AC14)&gt;1,"×",""))</f>
        <v/>
      </c>
      <c r="AC14" t="str">
        <f>IF(原始数据!AD14="","",IF(COUNTIF(原始数据!14:14,原始数据!AD14)&gt;1,"×",""))</f>
        <v/>
      </c>
      <c r="AD14" t="str">
        <f>IF(原始数据!AE14="","",IF(COUNTIF(原始数据!14:14,原始数据!AE14)&gt;1,"×",""))</f>
        <v/>
      </c>
      <c r="AE14" t="str">
        <f>IF(原始数据!AF14="","",IF(COUNTIF(原始数据!14:14,原始数据!AF14)&gt;1,"×",""))</f>
        <v/>
      </c>
      <c r="AF14" t="str">
        <f>IF(原始数据!AG14="","",IF(COUNTIF(原始数据!14:14,原始数据!AG14)&gt;1,"×",""))</f>
        <v/>
      </c>
      <c r="AG14" t="str">
        <f>IF(原始数据!AH14="","",IF(COUNTIF(原始数据!14:14,原始数据!AH14)&gt;1,"×",""))</f>
        <v/>
      </c>
      <c r="AH14" t="str">
        <f>IF(原始数据!AI14="","",IF(COUNTIF(原始数据!14:14,原始数据!AI14)&gt;1,"×",""))</f>
        <v/>
      </c>
      <c r="AI14" t="str">
        <f>IF(原始数据!AJ14="","",IF(COUNTIF(原始数据!14:14,原始数据!AJ14)&gt;1,"×",""))</f>
        <v/>
      </c>
      <c r="AJ14" t="str">
        <f>IF(原始数据!AK14="","",IF(COUNTIF(原始数据!14:14,原始数据!AK14)&gt;1,"×",""))</f>
        <v/>
      </c>
      <c r="AK14" t="str">
        <f>IF(原始数据!AL14="","",IF(COUNTIF(原始数据!14:14,原始数据!AL14)&gt;1,"×",""))</f>
        <v/>
      </c>
      <c r="AL14" t="str">
        <f>IF(原始数据!AM14="","",IF(COUNTIF(原始数据!14:14,原始数据!AM14)&gt;1,"×",""))</f>
        <v/>
      </c>
      <c r="AM14" t="str">
        <f>IF(原始数据!AN14="","",IF(COUNTIF(原始数据!14:14,原始数据!AN14)&gt;1,"×",""))</f>
        <v/>
      </c>
      <c r="AN14" t="str">
        <f>IF(原始数据!AO14="","",IF(COUNTIF(原始数据!14:14,原始数据!AO14)&gt;1,"×",""))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IF(原始数据!Z15="","",IF(COUNTIF(原始数据!15:15,原始数据!Z15)&gt;1,"×",""))</f>
        <v/>
      </c>
      <c r="Z15" t="str">
        <f>IF(原始数据!AA15="","",IF(COUNTIF(原始数据!15:15,原始数据!AA15)&gt;1,"×",""))</f>
        <v/>
      </c>
      <c r="AA15" t="str">
        <f>IF(原始数据!AB15="","",IF(COUNTIF(原始数据!15:15,原始数据!AB15)&gt;1,"×",""))</f>
        <v/>
      </c>
      <c r="AB15" t="str">
        <f>IF(原始数据!AC15="","",IF(COUNTIF(原始数据!15:15,原始数据!AC15)&gt;1,"×",""))</f>
        <v/>
      </c>
      <c r="AC15" t="str">
        <f>IF(原始数据!AD15="","",IF(COUNTIF(原始数据!15:15,原始数据!AD15)&gt;1,"×",""))</f>
        <v/>
      </c>
      <c r="AD15" t="str">
        <f>IF(原始数据!AE15="","",IF(COUNTIF(原始数据!15:15,原始数据!AE15)&gt;1,"×",""))</f>
        <v/>
      </c>
      <c r="AE15" t="str">
        <f>IF(原始数据!AF15="","",IF(COUNTIF(原始数据!15:15,原始数据!AF15)&gt;1,"×",""))</f>
        <v/>
      </c>
      <c r="AF15" t="str">
        <f>IF(原始数据!AG15="","",IF(COUNTIF(原始数据!15:15,原始数据!AG15)&gt;1,"×",""))</f>
        <v/>
      </c>
      <c r="AG15" t="str">
        <f>IF(原始数据!AH15="","",IF(COUNTIF(原始数据!15:15,原始数据!AH15)&gt;1,"×",""))</f>
        <v/>
      </c>
      <c r="AH15" t="str">
        <f>IF(原始数据!AI15="","",IF(COUNTIF(原始数据!15:15,原始数据!AI15)&gt;1,"×",""))</f>
        <v/>
      </c>
      <c r="AI15" t="str">
        <f>IF(原始数据!AJ15="","",IF(COUNTIF(原始数据!15:15,原始数据!AJ15)&gt;1,"×",""))</f>
        <v/>
      </c>
      <c r="AJ15" t="str">
        <f>IF(原始数据!AK15="","",IF(COUNTIF(原始数据!15:15,原始数据!AK15)&gt;1,"×",""))</f>
        <v/>
      </c>
      <c r="AK15" t="str">
        <f>IF(原始数据!AL15="","",IF(COUNTIF(原始数据!15:15,原始数据!AL15)&gt;1,"×",""))</f>
        <v/>
      </c>
      <c r="AL15" t="str">
        <f>IF(原始数据!AM15="","",IF(COUNTIF(原始数据!15:15,原始数据!AM15)&gt;1,"×",""))</f>
        <v/>
      </c>
      <c r="AM15" t="str">
        <f>IF(原始数据!AN15="","",IF(COUNTIF(原始数据!15:15,原始数据!AN15)&gt;1,"×",""))</f>
        <v/>
      </c>
      <c r="AN15" t="str">
        <f>IF(原始数据!AO15="","",IF(COUNTIF(原始数据!15:15,原始数据!AO15)&gt;1,"×",""))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IF(原始数据!Z16="","",IF(COUNTIF(原始数据!16:16,原始数据!Z16)&gt;1,"×",""))</f>
        <v/>
      </c>
      <c r="Z16" t="str">
        <f>IF(原始数据!AA16="","",IF(COUNTIF(原始数据!16:16,原始数据!AA16)&gt;1,"×",""))</f>
        <v/>
      </c>
      <c r="AA16" t="str">
        <f>IF(原始数据!AB16="","",IF(COUNTIF(原始数据!16:16,原始数据!AB16)&gt;1,"×",""))</f>
        <v/>
      </c>
      <c r="AB16" t="str">
        <f>IF(原始数据!AC16="","",IF(COUNTIF(原始数据!16:16,原始数据!AC16)&gt;1,"×",""))</f>
        <v/>
      </c>
      <c r="AC16" t="str">
        <f>IF(原始数据!AD16="","",IF(COUNTIF(原始数据!16:16,原始数据!AD16)&gt;1,"×",""))</f>
        <v/>
      </c>
      <c r="AD16" t="str">
        <f>IF(原始数据!AE16="","",IF(COUNTIF(原始数据!16:16,原始数据!AE16)&gt;1,"×",""))</f>
        <v/>
      </c>
      <c r="AE16" t="str">
        <f>IF(原始数据!AF16="","",IF(COUNTIF(原始数据!16:16,原始数据!AF16)&gt;1,"×",""))</f>
        <v/>
      </c>
      <c r="AF16" t="str">
        <f>IF(原始数据!AG16="","",IF(COUNTIF(原始数据!16:16,原始数据!AG16)&gt;1,"×",""))</f>
        <v/>
      </c>
      <c r="AG16" t="str">
        <f>IF(原始数据!AH16="","",IF(COUNTIF(原始数据!16:16,原始数据!AH16)&gt;1,"×",""))</f>
        <v/>
      </c>
      <c r="AH16" t="str">
        <f>IF(原始数据!AI16="","",IF(COUNTIF(原始数据!16:16,原始数据!AI16)&gt;1,"×",""))</f>
        <v/>
      </c>
      <c r="AI16" t="str">
        <f>IF(原始数据!AJ16="","",IF(COUNTIF(原始数据!16:16,原始数据!AJ16)&gt;1,"×",""))</f>
        <v/>
      </c>
      <c r="AJ16" t="str">
        <f>IF(原始数据!AK16="","",IF(COUNTIF(原始数据!16:16,原始数据!AK16)&gt;1,"×",""))</f>
        <v/>
      </c>
      <c r="AK16" t="str">
        <f>IF(原始数据!AL16="","",IF(COUNTIF(原始数据!16:16,原始数据!AL16)&gt;1,"×",""))</f>
        <v/>
      </c>
      <c r="AL16" t="str">
        <f>IF(原始数据!AM16="","",IF(COUNTIF(原始数据!16:16,原始数据!AM16)&gt;1,"×",""))</f>
        <v/>
      </c>
      <c r="AM16" t="str">
        <f>IF(原始数据!AN16="","",IF(COUNTIF(原始数据!16:16,原始数据!AN16)&gt;1,"×",""))</f>
        <v/>
      </c>
      <c r="AN16" t="str">
        <f>IF(原始数据!AO16="","",IF(COUNTIF(原始数据!16:16,原始数据!AO16)&gt;1,"×",""))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IF(原始数据!Z17="","",IF(COUNTIF(原始数据!17:17,原始数据!Z17)&gt;1,"×",""))</f>
        <v/>
      </c>
      <c r="Z17" t="str">
        <f>IF(原始数据!AA17="","",IF(COUNTIF(原始数据!17:17,原始数据!AA17)&gt;1,"×",""))</f>
        <v/>
      </c>
      <c r="AA17" t="str">
        <f>IF(原始数据!AB17="","",IF(COUNTIF(原始数据!17:17,原始数据!AB17)&gt;1,"×",""))</f>
        <v/>
      </c>
      <c r="AB17" t="str">
        <f>IF(原始数据!AC17="","",IF(COUNTIF(原始数据!17:17,原始数据!AC17)&gt;1,"×",""))</f>
        <v/>
      </c>
      <c r="AC17" t="str">
        <f>IF(原始数据!AD17="","",IF(COUNTIF(原始数据!17:17,原始数据!AD17)&gt;1,"×",""))</f>
        <v/>
      </c>
      <c r="AD17" t="str">
        <f>IF(原始数据!AE17="","",IF(COUNTIF(原始数据!17:17,原始数据!AE17)&gt;1,"×",""))</f>
        <v/>
      </c>
      <c r="AE17" t="str">
        <f>IF(原始数据!AF17="","",IF(COUNTIF(原始数据!17:17,原始数据!AF17)&gt;1,"×",""))</f>
        <v/>
      </c>
      <c r="AF17" t="str">
        <f>IF(原始数据!AG17="","",IF(COUNTIF(原始数据!17:17,原始数据!AG17)&gt;1,"×",""))</f>
        <v/>
      </c>
      <c r="AG17" t="str">
        <f>IF(原始数据!AH17="","",IF(COUNTIF(原始数据!17:17,原始数据!AH17)&gt;1,"×",""))</f>
        <v/>
      </c>
      <c r="AH17" t="str">
        <f>IF(原始数据!AI17="","",IF(COUNTIF(原始数据!17:17,原始数据!AI17)&gt;1,"×",""))</f>
        <v/>
      </c>
      <c r="AI17" t="str">
        <f>IF(原始数据!AJ17="","",IF(COUNTIF(原始数据!17:17,原始数据!AJ17)&gt;1,"×",""))</f>
        <v/>
      </c>
      <c r="AJ17" t="str">
        <f>IF(原始数据!AK17="","",IF(COUNTIF(原始数据!17:17,原始数据!AK17)&gt;1,"×",""))</f>
        <v/>
      </c>
      <c r="AK17" t="str">
        <f>IF(原始数据!AL17="","",IF(COUNTIF(原始数据!17:17,原始数据!AL17)&gt;1,"×",""))</f>
        <v/>
      </c>
      <c r="AL17" t="str">
        <f>IF(原始数据!AM17="","",IF(COUNTIF(原始数据!17:17,原始数据!AM17)&gt;1,"×",""))</f>
        <v/>
      </c>
      <c r="AM17" t="str">
        <f>IF(原始数据!AN17="","",IF(COUNTIF(原始数据!17:17,原始数据!AN17)&gt;1,"×",""))</f>
        <v/>
      </c>
      <c r="AN17" t="str">
        <f>IF(原始数据!AO17="","",IF(COUNTIF(原始数据!17:17,原始数据!AO17)&gt;1,"×",""))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IF(原始数据!Z18="","",IF(COUNTIF(原始数据!18:18,原始数据!Z18)&gt;1,"×",""))</f>
        <v/>
      </c>
      <c r="Z18" t="str">
        <f>IF(原始数据!AA18="","",IF(COUNTIF(原始数据!18:18,原始数据!AA18)&gt;1,"×",""))</f>
        <v/>
      </c>
      <c r="AA18" t="str">
        <f>IF(原始数据!AB18="","",IF(COUNTIF(原始数据!18:18,原始数据!AB18)&gt;1,"×",""))</f>
        <v/>
      </c>
      <c r="AB18" t="str">
        <f>IF(原始数据!AC18="","",IF(COUNTIF(原始数据!18:18,原始数据!AC18)&gt;1,"×",""))</f>
        <v/>
      </c>
      <c r="AC18" t="str">
        <f>IF(原始数据!AD18="","",IF(COUNTIF(原始数据!18:18,原始数据!AD18)&gt;1,"×",""))</f>
        <v/>
      </c>
      <c r="AD18" t="str">
        <f>IF(原始数据!AE18="","",IF(COUNTIF(原始数据!18:18,原始数据!AE18)&gt;1,"×",""))</f>
        <v/>
      </c>
      <c r="AE18" t="str">
        <f>IF(原始数据!AF18="","",IF(COUNTIF(原始数据!18:18,原始数据!AF18)&gt;1,"×",""))</f>
        <v/>
      </c>
      <c r="AF18" t="str">
        <f>IF(原始数据!AG18="","",IF(COUNTIF(原始数据!18:18,原始数据!AG18)&gt;1,"×",""))</f>
        <v/>
      </c>
      <c r="AG18" t="str">
        <f>IF(原始数据!AH18="","",IF(COUNTIF(原始数据!18:18,原始数据!AH18)&gt;1,"×",""))</f>
        <v/>
      </c>
      <c r="AH18" t="str">
        <f>IF(原始数据!AI18="","",IF(COUNTIF(原始数据!18:18,原始数据!AI18)&gt;1,"×",""))</f>
        <v/>
      </c>
      <c r="AI18" t="str">
        <f>IF(原始数据!AJ18="","",IF(COUNTIF(原始数据!18:18,原始数据!AJ18)&gt;1,"×",""))</f>
        <v/>
      </c>
      <c r="AJ18" t="str">
        <f>IF(原始数据!AK18="","",IF(COUNTIF(原始数据!18:18,原始数据!AK18)&gt;1,"×",""))</f>
        <v/>
      </c>
      <c r="AK18" t="str">
        <f>IF(原始数据!AL18="","",IF(COUNTIF(原始数据!18:18,原始数据!AL18)&gt;1,"×",""))</f>
        <v/>
      </c>
      <c r="AL18" t="str">
        <f>IF(原始数据!AM18="","",IF(COUNTIF(原始数据!18:18,原始数据!AM18)&gt;1,"×",""))</f>
        <v/>
      </c>
      <c r="AM18" t="str">
        <f>IF(原始数据!AN18="","",IF(COUNTIF(原始数据!18:18,原始数据!AN18)&gt;1,"×",""))</f>
        <v/>
      </c>
      <c r="AN18" t="str">
        <f>IF(原始数据!AO18="","",IF(COUNTIF(原始数据!18:18,原始数据!AO18)&gt;1,"×",""))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IF(原始数据!Z19="","",IF(COUNTIF(原始数据!19:19,原始数据!Z19)&gt;1,"×",""))</f>
        <v/>
      </c>
      <c r="Z19" t="str">
        <f>IF(原始数据!AA19="","",IF(COUNTIF(原始数据!19:19,原始数据!AA19)&gt;1,"×",""))</f>
        <v/>
      </c>
      <c r="AA19" t="str">
        <f>IF(原始数据!AB19="","",IF(COUNTIF(原始数据!19:19,原始数据!AB19)&gt;1,"×",""))</f>
        <v/>
      </c>
      <c r="AB19" t="str">
        <f>IF(原始数据!AC19="","",IF(COUNTIF(原始数据!19:19,原始数据!AC19)&gt;1,"×",""))</f>
        <v/>
      </c>
      <c r="AC19" t="str">
        <f>IF(原始数据!AD19="","",IF(COUNTIF(原始数据!19:19,原始数据!AD19)&gt;1,"×",""))</f>
        <v/>
      </c>
      <c r="AD19" t="str">
        <f>IF(原始数据!AE19="","",IF(COUNTIF(原始数据!19:19,原始数据!AE19)&gt;1,"×",""))</f>
        <v/>
      </c>
      <c r="AE19" t="str">
        <f>IF(原始数据!AF19="","",IF(COUNTIF(原始数据!19:19,原始数据!AF19)&gt;1,"×",""))</f>
        <v/>
      </c>
      <c r="AF19" t="str">
        <f>IF(原始数据!AG19="","",IF(COUNTIF(原始数据!19:19,原始数据!AG19)&gt;1,"×",""))</f>
        <v/>
      </c>
      <c r="AG19" t="str">
        <f>IF(原始数据!AH19="","",IF(COUNTIF(原始数据!19:19,原始数据!AH19)&gt;1,"×",""))</f>
        <v/>
      </c>
      <c r="AH19" t="str">
        <f>IF(原始数据!AI19="","",IF(COUNTIF(原始数据!19:19,原始数据!AI19)&gt;1,"×",""))</f>
        <v/>
      </c>
      <c r="AI19" t="str">
        <f>IF(原始数据!AJ19="","",IF(COUNTIF(原始数据!19:19,原始数据!AJ19)&gt;1,"×",""))</f>
        <v/>
      </c>
      <c r="AJ19" t="str">
        <f>IF(原始数据!AK19="","",IF(COUNTIF(原始数据!19:19,原始数据!AK19)&gt;1,"×",""))</f>
        <v/>
      </c>
      <c r="AK19" t="str">
        <f>IF(原始数据!AL19="","",IF(COUNTIF(原始数据!19:19,原始数据!AL19)&gt;1,"×",""))</f>
        <v/>
      </c>
      <c r="AL19" t="str">
        <f>IF(原始数据!AM19="","",IF(COUNTIF(原始数据!19:19,原始数据!AM19)&gt;1,"×",""))</f>
        <v/>
      </c>
      <c r="AM19" t="str">
        <f>IF(原始数据!AN19="","",IF(COUNTIF(原始数据!19:19,原始数据!AN19)&gt;1,"×",""))</f>
        <v/>
      </c>
      <c r="AN19" t="str">
        <f>IF(原始数据!AO19="","",IF(COUNTIF(原始数据!19:19,原始数据!AO19)&gt;1,"×",""))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IF(原始数据!Z20="","",IF(COUNTIF(原始数据!20:20,原始数据!Z20)&gt;1,"×",""))</f>
        <v/>
      </c>
      <c r="Z20" t="str">
        <f>IF(原始数据!AA20="","",IF(COUNTIF(原始数据!20:20,原始数据!AA20)&gt;1,"×",""))</f>
        <v/>
      </c>
      <c r="AA20" t="str">
        <f>IF(原始数据!AB20="","",IF(COUNTIF(原始数据!20:20,原始数据!AB20)&gt;1,"×",""))</f>
        <v/>
      </c>
      <c r="AB20" t="str">
        <f>IF(原始数据!AC20="","",IF(COUNTIF(原始数据!20:20,原始数据!AC20)&gt;1,"×",""))</f>
        <v/>
      </c>
      <c r="AC20" t="str">
        <f>IF(原始数据!AD20="","",IF(COUNTIF(原始数据!20:20,原始数据!AD20)&gt;1,"×",""))</f>
        <v/>
      </c>
      <c r="AD20" t="str">
        <f>IF(原始数据!AE20="","",IF(COUNTIF(原始数据!20:20,原始数据!AE20)&gt;1,"×",""))</f>
        <v/>
      </c>
      <c r="AE20" t="str">
        <f>IF(原始数据!AF20="","",IF(COUNTIF(原始数据!20:20,原始数据!AF20)&gt;1,"×",""))</f>
        <v/>
      </c>
      <c r="AF20" t="str">
        <f>IF(原始数据!AG20="","",IF(COUNTIF(原始数据!20:20,原始数据!AG20)&gt;1,"×",""))</f>
        <v/>
      </c>
      <c r="AG20" t="str">
        <f>IF(原始数据!AH20="","",IF(COUNTIF(原始数据!20:20,原始数据!AH20)&gt;1,"×",""))</f>
        <v/>
      </c>
      <c r="AH20" t="str">
        <f>IF(原始数据!AI20="","",IF(COUNTIF(原始数据!20:20,原始数据!AI20)&gt;1,"×",""))</f>
        <v/>
      </c>
      <c r="AI20" t="str">
        <f>IF(原始数据!AJ20="","",IF(COUNTIF(原始数据!20:20,原始数据!AJ20)&gt;1,"×",""))</f>
        <v/>
      </c>
      <c r="AJ20" t="str">
        <f>IF(原始数据!AK20="","",IF(COUNTIF(原始数据!20:20,原始数据!AK20)&gt;1,"×",""))</f>
        <v/>
      </c>
      <c r="AK20" t="str">
        <f>IF(原始数据!AL20="","",IF(COUNTIF(原始数据!20:20,原始数据!AL20)&gt;1,"×",""))</f>
        <v/>
      </c>
      <c r="AL20" t="str">
        <f>IF(原始数据!AM20="","",IF(COUNTIF(原始数据!20:20,原始数据!AM20)&gt;1,"×",""))</f>
        <v/>
      </c>
      <c r="AM20" t="str">
        <f>IF(原始数据!AN20="","",IF(COUNTIF(原始数据!20:20,原始数据!AN20)&gt;1,"×",""))</f>
        <v/>
      </c>
      <c r="AN20" t="str">
        <f>IF(原始数据!AO20="","",IF(COUNTIF(原始数据!20:20,原始数据!AO20)&gt;1,"×",""))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IF(原始数据!Z21="","",IF(COUNTIF(原始数据!21:21,原始数据!Z21)&gt;1,"×",""))</f>
        <v/>
      </c>
      <c r="Z21" t="str">
        <f>IF(原始数据!AA21="","",IF(COUNTIF(原始数据!21:21,原始数据!AA21)&gt;1,"×",""))</f>
        <v/>
      </c>
      <c r="AA21" t="str">
        <f>IF(原始数据!AB21="","",IF(COUNTIF(原始数据!21:21,原始数据!AB21)&gt;1,"×",""))</f>
        <v/>
      </c>
      <c r="AB21" t="str">
        <f>IF(原始数据!AC21="","",IF(COUNTIF(原始数据!21:21,原始数据!AC21)&gt;1,"×",""))</f>
        <v/>
      </c>
      <c r="AC21" t="str">
        <f>IF(原始数据!AD21="","",IF(COUNTIF(原始数据!21:21,原始数据!AD21)&gt;1,"×",""))</f>
        <v/>
      </c>
      <c r="AD21" t="str">
        <f>IF(原始数据!AE21="","",IF(COUNTIF(原始数据!21:21,原始数据!AE21)&gt;1,"×",""))</f>
        <v/>
      </c>
      <c r="AE21" t="str">
        <f>IF(原始数据!AF21="","",IF(COUNTIF(原始数据!21:21,原始数据!AF21)&gt;1,"×",""))</f>
        <v/>
      </c>
      <c r="AF21" t="str">
        <f>IF(原始数据!AG21="","",IF(COUNTIF(原始数据!21:21,原始数据!AG21)&gt;1,"×",""))</f>
        <v/>
      </c>
      <c r="AG21" t="str">
        <f>IF(原始数据!AH21="","",IF(COUNTIF(原始数据!21:21,原始数据!AH21)&gt;1,"×",""))</f>
        <v/>
      </c>
      <c r="AH21" t="str">
        <f>IF(原始数据!AI21="","",IF(COUNTIF(原始数据!21:21,原始数据!AI21)&gt;1,"×",""))</f>
        <v/>
      </c>
      <c r="AI21" t="str">
        <f>IF(原始数据!AJ21="","",IF(COUNTIF(原始数据!21:21,原始数据!AJ21)&gt;1,"×",""))</f>
        <v/>
      </c>
      <c r="AJ21" t="str">
        <f>IF(原始数据!AK21="","",IF(COUNTIF(原始数据!21:21,原始数据!AK21)&gt;1,"×",""))</f>
        <v/>
      </c>
      <c r="AK21" t="str">
        <f>IF(原始数据!AL21="","",IF(COUNTIF(原始数据!21:21,原始数据!AL21)&gt;1,"×",""))</f>
        <v/>
      </c>
      <c r="AL21" t="str">
        <f>IF(原始数据!AM21="","",IF(COUNTIF(原始数据!21:21,原始数据!AM21)&gt;1,"×",""))</f>
        <v/>
      </c>
      <c r="AM21" t="str">
        <f>IF(原始数据!AN21="","",IF(COUNTIF(原始数据!21:21,原始数据!AN21)&gt;1,"×",""))</f>
        <v/>
      </c>
      <c r="AN21" t="str">
        <f>IF(原始数据!AO21="","",IF(COUNTIF(原始数据!21:21,原始数据!AO21)&gt;1,"×",""))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IF(原始数据!Z22="","",IF(COUNTIF(原始数据!22:22,原始数据!Z22)&gt;1,"×",""))</f>
        <v/>
      </c>
      <c r="Z22" t="str">
        <f>IF(原始数据!AA22="","",IF(COUNTIF(原始数据!22:22,原始数据!AA22)&gt;1,"×",""))</f>
        <v/>
      </c>
      <c r="AA22" t="str">
        <f>IF(原始数据!AB22="","",IF(COUNTIF(原始数据!22:22,原始数据!AB22)&gt;1,"×",""))</f>
        <v/>
      </c>
      <c r="AB22" t="str">
        <f>IF(原始数据!AC22="","",IF(COUNTIF(原始数据!22:22,原始数据!AC22)&gt;1,"×",""))</f>
        <v/>
      </c>
      <c r="AC22" t="str">
        <f>IF(原始数据!AD22="","",IF(COUNTIF(原始数据!22:22,原始数据!AD22)&gt;1,"×",""))</f>
        <v/>
      </c>
      <c r="AD22" t="str">
        <f>IF(原始数据!AE22="","",IF(COUNTIF(原始数据!22:22,原始数据!AE22)&gt;1,"×",""))</f>
        <v/>
      </c>
      <c r="AE22" t="str">
        <f>IF(原始数据!AF22="","",IF(COUNTIF(原始数据!22:22,原始数据!AF22)&gt;1,"×",""))</f>
        <v/>
      </c>
      <c r="AF22" t="str">
        <f>IF(原始数据!AG22="","",IF(COUNTIF(原始数据!22:22,原始数据!AG22)&gt;1,"×",""))</f>
        <v/>
      </c>
      <c r="AG22" t="str">
        <f>IF(原始数据!AH22="","",IF(COUNTIF(原始数据!22:22,原始数据!AH22)&gt;1,"×",""))</f>
        <v/>
      </c>
      <c r="AH22" t="str">
        <f>IF(原始数据!AI22="","",IF(COUNTIF(原始数据!22:22,原始数据!AI22)&gt;1,"×",""))</f>
        <v/>
      </c>
      <c r="AI22" t="str">
        <f>IF(原始数据!AJ22="","",IF(COUNTIF(原始数据!22:22,原始数据!AJ22)&gt;1,"×",""))</f>
        <v/>
      </c>
      <c r="AJ22" t="str">
        <f>IF(原始数据!AK22="","",IF(COUNTIF(原始数据!22:22,原始数据!AK22)&gt;1,"×",""))</f>
        <v/>
      </c>
      <c r="AK22" t="str">
        <f>IF(原始数据!AL22="","",IF(COUNTIF(原始数据!22:22,原始数据!AL22)&gt;1,"×",""))</f>
        <v/>
      </c>
      <c r="AL22" t="str">
        <f>IF(原始数据!AM22="","",IF(COUNTIF(原始数据!22:22,原始数据!AM22)&gt;1,"×",""))</f>
        <v/>
      </c>
      <c r="AM22" t="str">
        <f>IF(原始数据!AN22="","",IF(COUNTIF(原始数据!22:22,原始数据!AN22)&gt;1,"×",""))</f>
        <v/>
      </c>
      <c r="AN22" t="str">
        <f>IF(原始数据!AO22="","",IF(COUNTIF(原始数据!22:22,原始数据!AO22)&gt;1,"×",""))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IF(原始数据!Z23="","",IF(COUNTIF(原始数据!23:23,原始数据!Z23)&gt;1,"×",""))</f>
        <v/>
      </c>
      <c r="Z23" t="str">
        <f>IF(原始数据!AA23="","",IF(COUNTIF(原始数据!23:23,原始数据!AA23)&gt;1,"×",""))</f>
        <v/>
      </c>
      <c r="AA23" t="str">
        <f>IF(原始数据!AB23="","",IF(COUNTIF(原始数据!23:23,原始数据!AB23)&gt;1,"×",""))</f>
        <v/>
      </c>
      <c r="AB23" t="str">
        <f>IF(原始数据!AC23="","",IF(COUNTIF(原始数据!23:23,原始数据!AC23)&gt;1,"×",""))</f>
        <v/>
      </c>
      <c r="AC23" t="str">
        <f>IF(原始数据!AD23="","",IF(COUNTIF(原始数据!23:23,原始数据!AD23)&gt;1,"×",""))</f>
        <v/>
      </c>
      <c r="AD23" t="str">
        <f>IF(原始数据!AE23="","",IF(COUNTIF(原始数据!23:23,原始数据!AE23)&gt;1,"×",""))</f>
        <v/>
      </c>
      <c r="AE23" t="str">
        <f>IF(原始数据!AF23="","",IF(COUNTIF(原始数据!23:23,原始数据!AF23)&gt;1,"×",""))</f>
        <v/>
      </c>
      <c r="AF23" t="str">
        <f>IF(原始数据!AG23="","",IF(COUNTIF(原始数据!23:23,原始数据!AG23)&gt;1,"×",""))</f>
        <v/>
      </c>
      <c r="AG23" t="str">
        <f>IF(原始数据!AH23="","",IF(COUNTIF(原始数据!23:23,原始数据!AH23)&gt;1,"×",""))</f>
        <v/>
      </c>
      <c r="AH23" t="str">
        <f>IF(原始数据!AI23="","",IF(COUNTIF(原始数据!23:23,原始数据!AI23)&gt;1,"×",""))</f>
        <v/>
      </c>
      <c r="AI23" t="str">
        <f>IF(原始数据!AJ23="","",IF(COUNTIF(原始数据!23:23,原始数据!AJ23)&gt;1,"×",""))</f>
        <v/>
      </c>
      <c r="AJ23" t="str">
        <f>IF(原始数据!AK23="","",IF(COUNTIF(原始数据!23:23,原始数据!AK23)&gt;1,"×",""))</f>
        <v/>
      </c>
      <c r="AK23" t="str">
        <f>IF(原始数据!AL23="","",IF(COUNTIF(原始数据!23:23,原始数据!AL23)&gt;1,"×",""))</f>
        <v/>
      </c>
      <c r="AL23" t="str">
        <f>IF(原始数据!AM23="","",IF(COUNTIF(原始数据!23:23,原始数据!AM23)&gt;1,"×",""))</f>
        <v/>
      </c>
      <c r="AM23" t="str">
        <f>IF(原始数据!AN23="","",IF(COUNTIF(原始数据!23:23,原始数据!AN23)&gt;1,"×",""))</f>
        <v/>
      </c>
      <c r="AN23" t="str">
        <f>IF(原始数据!AO23="","",IF(COUNTIF(原始数据!23:23,原始数据!AO23)&gt;1,"×",""))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IF(原始数据!Z24="","",IF(COUNTIF(原始数据!24:24,原始数据!Z24)&gt;1,"×",""))</f>
        <v/>
      </c>
      <c r="Z24" t="str">
        <f>IF(原始数据!AA24="","",IF(COUNTIF(原始数据!24:24,原始数据!AA24)&gt;1,"×",""))</f>
        <v/>
      </c>
      <c r="AA24" t="str">
        <f>IF(原始数据!AB24="","",IF(COUNTIF(原始数据!24:24,原始数据!AB24)&gt;1,"×",""))</f>
        <v/>
      </c>
      <c r="AB24" t="str">
        <f>IF(原始数据!AC24="","",IF(COUNTIF(原始数据!24:24,原始数据!AC24)&gt;1,"×",""))</f>
        <v/>
      </c>
      <c r="AC24" t="str">
        <f>IF(原始数据!AD24="","",IF(COUNTIF(原始数据!24:24,原始数据!AD24)&gt;1,"×",""))</f>
        <v/>
      </c>
      <c r="AD24" t="str">
        <f>IF(原始数据!AE24="","",IF(COUNTIF(原始数据!24:24,原始数据!AE24)&gt;1,"×",""))</f>
        <v/>
      </c>
      <c r="AE24" t="str">
        <f>IF(原始数据!AF24="","",IF(COUNTIF(原始数据!24:24,原始数据!AF24)&gt;1,"×",""))</f>
        <v/>
      </c>
      <c r="AF24" t="str">
        <f>IF(原始数据!AG24="","",IF(COUNTIF(原始数据!24:24,原始数据!AG24)&gt;1,"×",""))</f>
        <v/>
      </c>
      <c r="AG24" t="str">
        <f>IF(原始数据!AH24="","",IF(COUNTIF(原始数据!24:24,原始数据!AH24)&gt;1,"×",""))</f>
        <v/>
      </c>
      <c r="AH24" t="str">
        <f>IF(原始数据!AI24="","",IF(COUNTIF(原始数据!24:24,原始数据!AI24)&gt;1,"×",""))</f>
        <v/>
      </c>
      <c r="AI24" t="str">
        <f>IF(原始数据!AJ24="","",IF(COUNTIF(原始数据!24:24,原始数据!AJ24)&gt;1,"×",""))</f>
        <v/>
      </c>
      <c r="AJ24" t="str">
        <f>IF(原始数据!AK24="","",IF(COUNTIF(原始数据!24:24,原始数据!AK24)&gt;1,"×",""))</f>
        <v/>
      </c>
      <c r="AK24" t="str">
        <f>IF(原始数据!AL24="","",IF(COUNTIF(原始数据!24:24,原始数据!AL24)&gt;1,"×",""))</f>
        <v/>
      </c>
      <c r="AL24" t="str">
        <f>IF(原始数据!AM24="","",IF(COUNTIF(原始数据!24:24,原始数据!AM24)&gt;1,"×",""))</f>
        <v/>
      </c>
      <c r="AM24" t="str">
        <f>IF(原始数据!AN24="","",IF(COUNTIF(原始数据!24:24,原始数据!AN24)&gt;1,"×",""))</f>
        <v/>
      </c>
      <c r="AN24" t="str">
        <f>IF(原始数据!AO24="","",IF(COUNTIF(原始数据!24:24,原始数据!AO24)&gt;1,"×",""))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IF(原始数据!Z25="","",IF(COUNTIF(原始数据!25:25,原始数据!Z25)&gt;1,"×",""))</f>
        <v/>
      </c>
      <c r="Z25" t="str">
        <f>IF(原始数据!AA25="","",IF(COUNTIF(原始数据!25:25,原始数据!AA25)&gt;1,"×",""))</f>
        <v/>
      </c>
      <c r="AA25" t="str">
        <f>IF(原始数据!AB25="","",IF(COUNTIF(原始数据!25:25,原始数据!AB25)&gt;1,"×",""))</f>
        <v/>
      </c>
      <c r="AB25" t="str">
        <f>IF(原始数据!AC25="","",IF(COUNTIF(原始数据!25:25,原始数据!AC25)&gt;1,"×",""))</f>
        <v/>
      </c>
      <c r="AC25" t="str">
        <f>IF(原始数据!AD25="","",IF(COUNTIF(原始数据!25:25,原始数据!AD25)&gt;1,"×",""))</f>
        <v/>
      </c>
      <c r="AD25" t="str">
        <f>IF(原始数据!AE25="","",IF(COUNTIF(原始数据!25:25,原始数据!AE25)&gt;1,"×",""))</f>
        <v/>
      </c>
      <c r="AE25" t="str">
        <f>IF(原始数据!AF25="","",IF(COUNTIF(原始数据!25:25,原始数据!AF25)&gt;1,"×",""))</f>
        <v/>
      </c>
      <c r="AF25" t="str">
        <f>IF(原始数据!AG25="","",IF(COUNTIF(原始数据!25:25,原始数据!AG25)&gt;1,"×",""))</f>
        <v/>
      </c>
      <c r="AG25" t="str">
        <f>IF(原始数据!AH25="","",IF(COUNTIF(原始数据!25:25,原始数据!AH25)&gt;1,"×",""))</f>
        <v/>
      </c>
      <c r="AH25" t="str">
        <f>IF(原始数据!AI25="","",IF(COUNTIF(原始数据!25:25,原始数据!AI25)&gt;1,"×",""))</f>
        <v/>
      </c>
      <c r="AI25" t="str">
        <f>IF(原始数据!AJ25="","",IF(COUNTIF(原始数据!25:25,原始数据!AJ25)&gt;1,"×",""))</f>
        <v/>
      </c>
      <c r="AJ25" t="str">
        <f>IF(原始数据!AK25="","",IF(COUNTIF(原始数据!25:25,原始数据!AK25)&gt;1,"×",""))</f>
        <v/>
      </c>
      <c r="AK25" t="str">
        <f>IF(原始数据!AL25="","",IF(COUNTIF(原始数据!25:25,原始数据!AL25)&gt;1,"×",""))</f>
        <v/>
      </c>
      <c r="AL25" t="str">
        <f>IF(原始数据!AM25="","",IF(COUNTIF(原始数据!25:25,原始数据!AM25)&gt;1,"×",""))</f>
        <v/>
      </c>
      <c r="AM25" t="str">
        <f>IF(原始数据!AN25="","",IF(COUNTIF(原始数据!25:25,原始数据!AN25)&gt;1,"×",""))</f>
        <v/>
      </c>
      <c r="AN25" t="str">
        <f>IF(原始数据!AO25="","",IF(COUNTIF(原始数据!25:25,原始数据!AO25)&gt;1,"×",""))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IF(原始数据!Z26="","",IF(COUNTIF(原始数据!26:26,原始数据!Z26)&gt;1,"×",""))</f>
        <v/>
      </c>
      <c r="Z26" t="str">
        <f>IF(原始数据!AA26="","",IF(COUNTIF(原始数据!26:26,原始数据!AA26)&gt;1,"×",""))</f>
        <v/>
      </c>
      <c r="AA26" t="str">
        <f>IF(原始数据!AB26="","",IF(COUNTIF(原始数据!26:26,原始数据!AB26)&gt;1,"×",""))</f>
        <v/>
      </c>
      <c r="AB26" t="str">
        <f>IF(原始数据!AC26="","",IF(COUNTIF(原始数据!26:26,原始数据!AC26)&gt;1,"×",""))</f>
        <v/>
      </c>
      <c r="AC26" t="str">
        <f>IF(原始数据!AD26="","",IF(COUNTIF(原始数据!26:26,原始数据!AD26)&gt;1,"×",""))</f>
        <v/>
      </c>
      <c r="AD26" t="str">
        <f>IF(原始数据!AE26="","",IF(COUNTIF(原始数据!26:26,原始数据!AE26)&gt;1,"×",""))</f>
        <v/>
      </c>
      <c r="AE26" t="str">
        <f>IF(原始数据!AF26="","",IF(COUNTIF(原始数据!26:26,原始数据!AF26)&gt;1,"×",""))</f>
        <v/>
      </c>
      <c r="AF26" t="str">
        <f>IF(原始数据!AG26="","",IF(COUNTIF(原始数据!26:26,原始数据!AG26)&gt;1,"×",""))</f>
        <v/>
      </c>
      <c r="AG26" t="str">
        <f>IF(原始数据!AH26="","",IF(COUNTIF(原始数据!26:26,原始数据!AH26)&gt;1,"×",""))</f>
        <v/>
      </c>
      <c r="AH26" t="str">
        <f>IF(原始数据!AI26="","",IF(COUNTIF(原始数据!26:26,原始数据!AI26)&gt;1,"×",""))</f>
        <v/>
      </c>
      <c r="AI26" t="str">
        <f>IF(原始数据!AJ26="","",IF(COUNTIF(原始数据!26:26,原始数据!AJ26)&gt;1,"×",""))</f>
        <v/>
      </c>
      <c r="AJ26" t="str">
        <f>IF(原始数据!AK26="","",IF(COUNTIF(原始数据!26:26,原始数据!AK26)&gt;1,"×",""))</f>
        <v/>
      </c>
      <c r="AK26" t="str">
        <f>IF(原始数据!AL26="","",IF(COUNTIF(原始数据!26:26,原始数据!AL26)&gt;1,"×",""))</f>
        <v/>
      </c>
      <c r="AL26" t="str">
        <f>IF(原始数据!AM26="","",IF(COUNTIF(原始数据!26:26,原始数据!AM26)&gt;1,"×",""))</f>
        <v/>
      </c>
      <c r="AM26" t="str">
        <f>IF(原始数据!AN26="","",IF(COUNTIF(原始数据!26:26,原始数据!AN26)&gt;1,"×",""))</f>
        <v/>
      </c>
      <c r="AN26" t="str">
        <f>IF(原始数据!AO26="","",IF(COUNTIF(原始数据!26:26,原始数据!AO26)&gt;1,"×",""))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IF(原始数据!Z27="","",IF(COUNTIF(原始数据!27:27,原始数据!Z27)&gt;1,"×",""))</f>
        <v/>
      </c>
      <c r="Z27" t="str">
        <f>IF(原始数据!AA27="","",IF(COUNTIF(原始数据!27:27,原始数据!AA27)&gt;1,"×",""))</f>
        <v/>
      </c>
      <c r="AA27" t="str">
        <f>IF(原始数据!AB27="","",IF(COUNTIF(原始数据!27:27,原始数据!AB27)&gt;1,"×",""))</f>
        <v/>
      </c>
      <c r="AB27" t="str">
        <f>IF(原始数据!AC27="","",IF(COUNTIF(原始数据!27:27,原始数据!AC27)&gt;1,"×",""))</f>
        <v/>
      </c>
      <c r="AC27" t="str">
        <f>IF(原始数据!AD27="","",IF(COUNTIF(原始数据!27:27,原始数据!AD27)&gt;1,"×",""))</f>
        <v/>
      </c>
      <c r="AD27" t="str">
        <f>IF(原始数据!AE27="","",IF(COUNTIF(原始数据!27:27,原始数据!AE27)&gt;1,"×",""))</f>
        <v/>
      </c>
      <c r="AE27" t="str">
        <f>IF(原始数据!AF27="","",IF(COUNTIF(原始数据!27:27,原始数据!AF27)&gt;1,"×",""))</f>
        <v/>
      </c>
      <c r="AF27" t="str">
        <f>IF(原始数据!AG27="","",IF(COUNTIF(原始数据!27:27,原始数据!AG27)&gt;1,"×",""))</f>
        <v/>
      </c>
      <c r="AG27" t="str">
        <f>IF(原始数据!AH27="","",IF(COUNTIF(原始数据!27:27,原始数据!AH27)&gt;1,"×",""))</f>
        <v/>
      </c>
      <c r="AH27" t="str">
        <f>IF(原始数据!AI27="","",IF(COUNTIF(原始数据!27:27,原始数据!AI27)&gt;1,"×",""))</f>
        <v/>
      </c>
      <c r="AI27" t="str">
        <f>IF(原始数据!AJ27="","",IF(COUNTIF(原始数据!27:27,原始数据!AJ27)&gt;1,"×",""))</f>
        <v/>
      </c>
      <c r="AJ27" t="str">
        <f>IF(原始数据!AK27="","",IF(COUNTIF(原始数据!27:27,原始数据!AK27)&gt;1,"×",""))</f>
        <v/>
      </c>
      <c r="AK27" t="str">
        <f>IF(原始数据!AL27="","",IF(COUNTIF(原始数据!27:27,原始数据!AL27)&gt;1,"×",""))</f>
        <v/>
      </c>
      <c r="AL27" t="str">
        <f>IF(原始数据!AM27="","",IF(COUNTIF(原始数据!27:27,原始数据!AM27)&gt;1,"×",""))</f>
        <v/>
      </c>
      <c r="AM27" t="str">
        <f>IF(原始数据!AN27="","",IF(COUNTIF(原始数据!27:27,原始数据!AN27)&gt;1,"×",""))</f>
        <v/>
      </c>
      <c r="AN27" t="str">
        <f>IF(原始数据!AO27="","",IF(COUNTIF(原始数据!27:27,原始数据!AO27)&gt;1,"×",""))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IF(原始数据!Z28="","",IF(COUNTIF(原始数据!28:28,原始数据!Z28)&gt;1,"×",""))</f>
        <v/>
      </c>
      <c r="Z28" t="str">
        <f>IF(原始数据!AA28="","",IF(COUNTIF(原始数据!28:28,原始数据!AA28)&gt;1,"×",""))</f>
        <v/>
      </c>
      <c r="AA28" t="str">
        <f>IF(原始数据!AB28="","",IF(COUNTIF(原始数据!28:28,原始数据!AB28)&gt;1,"×",""))</f>
        <v/>
      </c>
      <c r="AB28" t="str">
        <f>IF(原始数据!AC28="","",IF(COUNTIF(原始数据!28:28,原始数据!AC28)&gt;1,"×",""))</f>
        <v/>
      </c>
      <c r="AC28" t="str">
        <f>IF(原始数据!AD28="","",IF(COUNTIF(原始数据!28:28,原始数据!AD28)&gt;1,"×",""))</f>
        <v/>
      </c>
      <c r="AD28" t="str">
        <f>IF(原始数据!AE28="","",IF(COUNTIF(原始数据!28:28,原始数据!AE28)&gt;1,"×",""))</f>
        <v/>
      </c>
      <c r="AE28" t="str">
        <f>IF(原始数据!AF28="","",IF(COUNTIF(原始数据!28:28,原始数据!AF28)&gt;1,"×",""))</f>
        <v/>
      </c>
      <c r="AF28" t="str">
        <f>IF(原始数据!AG28="","",IF(COUNTIF(原始数据!28:28,原始数据!AG28)&gt;1,"×",""))</f>
        <v/>
      </c>
      <c r="AG28" t="str">
        <f>IF(原始数据!AH28="","",IF(COUNTIF(原始数据!28:28,原始数据!AH28)&gt;1,"×",""))</f>
        <v/>
      </c>
      <c r="AH28" t="str">
        <f>IF(原始数据!AI28="","",IF(COUNTIF(原始数据!28:28,原始数据!AI28)&gt;1,"×",""))</f>
        <v/>
      </c>
      <c r="AI28" t="str">
        <f>IF(原始数据!AJ28="","",IF(COUNTIF(原始数据!28:28,原始数据!AJ28)&gt;1,"×",""))</f>
        <v/>
      </c>
      <c r="AJ28" t="str">
        <f>IF(原始数据!AK28="","",IF(COUNTIF(原始数据!28:28,原始数据!AK28)&gt;1,"×",""))</f>
        <v/>
      </c>
      <c r="AK28" t="str">
        <f>IF(原始数据!AL28="","",IF(COUNTIF(原始数据!28:28,原始数据!AL28)&gt;1,"×",""))</f>
        <v/>
      </c>
      <c r="AL28" t="str">
        <f>IF(原始数据!AM28="","",IF(COUNTIF(原始数据!28:28,原始数据!AM28)&gt;1,"×",""))</f>
        <v/>
      </c>
      <c r="AM28" t="str">
        <f>IF(原始数据!AN28="","",IF(COUNTIF(原始数据!28:28,原始数据!AN28)&gt;1,"×",""))</f>
        <v/>
      </c>
      <c r="AN28" t="str">
        <f>IF(原始数据!AO28="","",IF(COUNTIF(原始数据!28:28,原始数据!AO28)&gt;1,"×",""))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IF(原始数据!Z29="","",IF(COUNTIF(原始数据!29:29,原始数据!Z29)&gt;1,"×",""))</f>
        <v/>
      </c>
      <c r="Z29" t="str">
        <f>IF(原始数据!AA29="","",IF(COUNTIF(原始数据!29:29,原始数据!AA29)&gt;1,"×",""))</f>
        <v/>
      </c>
      <c r="AA29" t="str">
        <f>IF(原始数据!AB29="","",IF(COUNTIF(原始数据!29:29,原始数据!AB29)&gt;1,"×",""))</f>
        <v/>
      </c>
      <c r="AB29" t="str">
        <f>IF(原始数据!AC29="","",IF(COUNTIF(原始数据!29:29,原始数据!AC29)&gt;1,"×",""))</f>
        <v/>
      </c>
      <c r="AC29" t="str">
        <f>IF(原始数据!AD29="","",IF(COUNTIF(原始数据!29:29,原始数据!AD29)&gt;1,"×",""))</f>
        <v/>
      </c>
      <c r="AD29" t="str">
        <f>IF(原始数据!AE29="","",IF(COUNTIF(原始数据!29:29,原始数据!AE29)&gt;1,"×",""))</f>
        <v/>
      </c>
      <c r="AE29" t="str">
        <f>IF(原始数据!AF29="","",IF(COUNTIF(原始数据!29:29,原始数据!AF29)&gt;1,"×",""))</f>
        <v/>
      </c>
      <c r="AF29" t="str">
        <f>IF(原始数据!AG29="","",IF(COUNTIF(原始数据!29:29,原始数据!AG29)&gt;1,"×",""))</f>
        <v/>
      </c>
      <c r="AG29" t="str">
        <f>IF(原始数据!AH29="","",IF(COUNTIF(原始数据!29:29,原始数据!AH29)&gt;1,"×",""))</f>
        <v/>
      </c>
      <c r="AH29" t="str">
        <f>IF(原始数据!AI29="","",IF(COUNTIF(原始数据!29:29,原始数据!AI29)&gt;1,"×",""))</f>
        <v/>
      </c>
      <c r="AI29" t="str">
        <f>IF(原始数据!AJ29="","",IF(COUNTIF(原始数据!29:29,原始数据!AJ29)&gt;1,"×",""))</f>
        <v/>
      </c>
      <c r="AJ29" t="str">
        <f>IF(原始数据!AK29="","",IF(COUNTIF(原始数据!29:29,原始数据!AK29)&gt;1,"×",""))</f>
        <v/>
      </c>
      <c r="AK29" t="str">
        <f>IF(原始数据!AL29="","",IF(COUNTIF(原始数据!29:29,原始数据!AL29)&gt;1,"×",""))</f>
        <v/>
      </c>
      <c r="AL29" t="str">
        <f>IF(原始数据!AM29="","",IF(COUNTIF(原始数据!29:29,原始数据!AM29)&gt;1,"×",""))</f>
        <v/>
      </c>
      <c r="AM29" t="str">
        <f>IF(原始数据!AN29="","",IF(COUNTIF(原始数据!29:29,原始数据!AN29)&gt;1,"×",""))</f>
        <v/>
      </c>
      <c r="AN29" t="str">
        <f>IF(原始数据!AO29="","",IF(COUNTIF(原始数据!29:29,原始数据!AO29)&gt;1,"×",""))</f>
        <v/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IF(原始数据!Z30="","",IF(COUNTIF(原始数据!30:30,原始数据!Z30)&gt;1,"×",""))</f>
        <v/>
      </c>
      <c r="Z30" t="str">
        <f>IF(原始数据!AA30="","",IF(COUNTIF(原始数据!30:30,原始数据!AA30)&gt;1,"×",""))</f>
        <v/>
      </c>
      <c r="AA30" t="str">
        <f>IF(原始数据!AB30="","",IF(COUNTIF(原始数据!30:30,原始数据!AB30)&gt;1,"×",""))</f>
        <v/>
      </c>
      <c r="AB30" t="str">
        <f>IF(原始数据!AC30="","",IF(COUNTIF(原始数据!30:30,原始数据!AC30)&gt;1,"×",""))</f>
        <v/>
      </c>
      <c r="AC30" t="str">
        <f>IF(原始数据!AD30="","",IF(COUNTIF(原始数据!30:30,原始数据!AD30)&gt;1,"×",""))</f>
        <v/>
      </c>
      <c r="AD30" t="str">
        <f>IF(原始数据!AE30="","",IF(COUNTIF(原始数据!30:30,原始数据!AE30)&gt;1,"×",""))</f>
        <v/>
      </c>
      <c r="AE30" t="str">
        <f>IF(原始数据!AF30="","",IF(COUNTIF(原始数据!30:30,原始数据!AF30)&gt;1,"×",""))</f>
        <v/>
      </c>
      <c r="AF30" t="str">
        <f>IF(原始数据!AG30="","",IF(COUNTIF(原始数据!30:30,原始数据!AG30)&gt;1,"×",""))</f>
        <v/>
      </c>
      <c r="AG30" t="str">
        <f>IF(原始数据!AH30="","",IF(COUNTIF(原始数据!30:30,原始数据!AH30)&gt;1,"×",""))</f>
        <v/>
      </c>
      <c r="AH30" t="str">
        <f>IF(原始数据!AI30="","",IF(COUNTIF(原始数据!30:30,原始数据!AI30)&gt;1,"×",""))</f>
        <v/>
      </c>
      <c r="AI30" t="str">
        <f>IF(原始数据!AJ30="","",IF(COUNTIF(原始数据!30:30,原始数据!AJ30)&gt;1,"×",""))</f>
        <v/>
      </c>
      <c r="AJ30" t="str">
        <f>IF(原始数据!AK30="","",IF(COUNTIF(原始数据!30:30,原始数据!AK30)&gt;1,"×",""))</f>
        <v/>
      </c>
      <c r="AK30" t="str">
        <f>IF(原始数据!AL30="","",IF(COUNTIF(原始数据!30:30,原始数据!AL30)&gt;1,"×",""))</f>
        <v/>
      </c>
      <c r="AL30" t="str">
        <f>IF(原始数据!AM30="","",IF(COUNTIF(原始数据!30:30,原始数据!AM30)&gt;1,"×",""))</f>
        <v/>
      </c>
      <c r="AM30" t="str">
        <f>IF(原始数据!AN30="","",IF(COUNTIF(原始数据!30:30,原始数据!AN30)&gt;1,"×",""))</f>
        <v/>
      </c>
      <c r="AN30" t="str">
        <f>IF(原始数据!AO30="","",IF(COUNTIF(原始数据!30:30,原始数据!AO30)&gt;1,"×",""))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IF(原始数据!Z31="","",IF(COUNTIF(原始数据!31:31,原始数据!Z31)&gt;1,"×",""))</f>
        <v/>
      </c>
      <c r="Z31" t="str">
        <f>IF(原始数据!AA31="","",IF(COUNTIF(原始数据!31:31,原始数据!AA31)&gt;1,"×",""))</f>
        <v/>
      </c>
      <c r="AA31" t="str">
        <f>IF(原始数据!AB31="","",IF(COUNTIF(原始数据!31:31,原始数据!AB31)&gt;1,"×",""))</f>
        <v/>
      </c>
      <c r="AB31" t="str">
        <f>IF(原始数据!AC31="","",IF(COUNTIF(原始数据!31:31,原始数据!AC31)&gt;1,"×",""))</f>
        <v/>
      </c>
      <c r="AC31" t="str">
        <f>IF(原始数据!AD31="","",IF(COUNTIF(原始数据!31:31,原始数据!AD31)&gt;1,"×",""))</f>
        <v/>
      </c>
      <c r="AD31" t="str">
        <f>IF(原始数据!AE31="","",IF(COUNTIF(原始数据!31:31,原始数据!AE31)&gt;1,"×",""))</f>
        <v/>
      </c>
      <c r="AE31" t="str">
        <f>IF(原始数据!AF31="","",IF(COUNTIF(原始数据!31:31,原始数据!AF31)&gt;1,"×",""))</f>
        <v/>
      </c>
      <c r="AF31" t="str">
        <f>IF(原始数据!AG31="","",IF(COUNTIF(原始数据!31:31,原始数据!AG31)&gt;1,"×",""))</f>
        <v/>
      </c>
      <c r="AG31" t="str">
        <f>IF(原始数据!AH31="","",IF(COUNTIF(原始数据!31:31,原始数据!AH31)&gt;1,"×",""))</f>
        <v/>
      </c>
      <c r="AH31" t="str">
        <f>IF(原始数据!AI31="","",IF(COUNTIF(原始数据!31:31,原始数据!AI31)&gt;1,"×",""))</f>
        <v/>
      </c>
      <c r="AI31" t="str">
        <f>IF(原始数据!AJ31="","",IF(COUNTIF(原始数据!31:31,原始数据!AJ31)&gt;1,"×",""))</f>
        <v/>
      </c>
      <c r="AJ31" t="str">
        <f>IF(原始数据!AK31="","",IF(COUNTIF(原始数据!31:31,原始数据!AK31)&gt;1,"×",""))</f>
        <v/>
      </c>
      <c r="AK31" t="str">
        <f>IF(原始数据!AL31="","",IF(COUNTIF(原始数据!31:31,原始数据!AL31)&gt;1,"×",""))</f>
        <v/>
      </c>
      <c r="AL31" t="str">
        <f>IF(原始数据!AM31="","",IF(COUNTIF(原始数据!31:31,原始数据!AM31)&gt;1,"×",""))</f>
        <v/>
      </c>
      <c r="AM31" t="str">
        <f>IF(原始数据!AN31="","",IF(COUNTIF(原始数据!31:31,原始数据!AN31)&gt;1,"×",""))</f>
        <v/>
      </c>
      <c r="AN31" t="str">
        <f>IF(原始数据!AO31="","",IF(COUNTIF(原始数据!31:31,原始数据!AO31)&gt;1,"×",""))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IF(原始数据!Z32="","",IF(COUNTIF(原始数据!32:32,原始数据!Z32)&gt;1,"×",""))</f>
        <v/>
      </c>
      <c r="Z32" t="str">
        <f>IF(原始数据!AA32="","",IF(COUNTIF(原始数据!32:32,原始数据!AA32)&gt;1,"×",""))</f>
        <v/>
      </c>
      <c r="AA32" t="str">
        <f>IF(原始数据!AB32="","",IF(COUNTIF(原始数据!32:32,原始数据!AB32)&gt;1,"×",""))</f>
        <v/>
      </c>
      <c r="AB32" t="str">
        <f>IF(原始数据!AC32="","",IF(COUNTIF(原始数据!32:32,原始数据!AC32)&gt;1,"×",""))</f>
        <v/>
      </c>
      <c r="AC32" t="str">
        <f>IF(原始数据!AD32="","",IF(COUNTIF(原始数据!32:32,原始数据!AD32)&gt;1,"×",""))</f>
        <v/>
      </c>
      <c r="AD32" t="str">
        <f>IF(原始数据!AE32="","",IF(COUNTIF(原始数据!32:32,原始数据!AE32)&gt;1,"×",""))</f>
        <v/>
      </c>
      <c r="AE32" t="str">
        <f>IF(原始数据!AF32="","",IF(COUNTIF(原始数据!32:32,原始数据!AF32)&gt;1,"×",""))</f>
        <v/>
      </c>
      <c r="AF32" t="str">
        <f>IF(原始数据!AG32="","",IF(COUNTIF(原始数据!32:32,原始数据!AG32)&gt;1,"×",""))</f>
        <v/>
      </c>
      <c r="AG32" t="str">
        <f>IF(原始数据!AH32="","",IF(COUNTIF(原始数据!32:32,原始数据!AH32)&gt;1,"×",""))</f>
        <v/>
      </c>
      <c r="AH32" t="str">
        <f>IF(原始数据!AI32="","",IF(COUNTIF(原始数据!32:32,原始数据!AI32)&gt;1,"×",""))</f>
        <v/>
      </c>
      <c r="AI32" t="str">
        <f>IF(原始数据!AJ32="","",IF(COUNTIF(原始数据!32:32,原始数据!AJ32)&gt;1,"×",""))</f>
        <v/>
      </c>
      <c r="AJ32" t="str">
        <f>IF(原始数据!AK32="","",IF(COUNTIF(原始数据!32:32,原始数据!AK32)&gt;1,"×",""))</f>
        <v/>
      </c>
      <c r="AK32" t="str">
        <f>IF(原始数据!AL32="","",IF(COUNTIF(原始数据!32:32,原始数据!AL32)&gt;1,"×",""))</f>
        <v/>
      </c>
      <c r="AL32" t="str">
        <f>IF(原始数据!AM32="","",IF(COUNTIF(原始数据!32:32,原始数据!AM32)&gt;1,"×",""))</f>
        <v/>
      </c>
      <c r="AM32" t="str">
        <f>IF(原始数据!AN32="","",IF(COUNTIF(原始数据!32:32,原始数据!AN32)&gt;1,"×",""))</f>
        <v/>
      </c>
      <c r="AN32" t="str">
        <f>IF(原始数据!AO32="","",IF(COUNTIF(原始数据!32:32,原始数据!AO32)&gt;1,"×",""))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IF(原始数据!Z33="","",IF(COUNTIF(原始数据!33:33,原始数据!Z33)&gt;1,"×",""))</f>
        <v/>
      </c>
      <c r="Z33" t="str">
        <f>IF(原始数据!AA33="","",IF(COUNTIF(原始数据!33:33,原始数据!AA33)&gt;1,"×",""))</f>
        <v/>
      </c>
      <c r="AA33" t="str">
        <f>IF(原始数据!AB33="","",IF(COUNTIF(原始数据!33:33,原始数据!AB33)&gt;1,"×",""))</f>
        <v/>
      </c>
      <c r="AB33" t="str">
        <f>IF(原始数据!AC33="","",IF(COUNTIF(原始数据!33:33,原始数据!AC33)&gt;1,"×",""))</f>
        <v/>
      </c>
      <c r="AC33" t="str">
        <f>IF(原始数据!AD33="","",IF(COUNTIF(原始数据!33:33,原始数据!AD33)&gt;1,"×",""))</f>
        <v/>
      </c>
      <c r="AD33" t="str">
        <f>IF(原始数据!AE33="","",IF(COUNTIF(原始数据!33:33,原始数据!AE33)&gt;1,"×",""))</f>
        <v/>
      </c>
      <c r="AE33" t="str">
        <f>IF(原始数据!AF33="","",IF(COUNTIF(原始数据!33:33,原始数据!AF33)&gt;1,"×",""))</f>
        <v/>
      </c>
      <c r="AF33" t="str">
        <f>IF(原始数据!AG33="","",IF(COUNTIF(原始数据!33:33,原始数据!AG33)&gt;1,"×",""))</f>
        <v/>
      </c>
      <c r="AG33" t="str">
        <f>IF(原始数据!AH33="","",IF(COUNTIF(原始数据!33:33,原始数据!AH33)&gt;1,"×",""))</f>
        <v/>
      </c>
      <c r="AH33" t="str">
        <f>IF(原始数据!AI33="","",IF(COUNTIF(原始数据!33:33,原始数据!AI33)&gt;1,"×",""))</f>
        <v/>
      </c>
      <c r="AI33" t="str">
        <f>IF(原始数据!AJ33="","",IF(COUNTIF(原始数据!33:33,原始数据!AJ33)&gt;1,"×",""))</f>
        <v/>
      </c>
      <c r="AJ33" t="str">
        <f>IF(原始数据!AK33="","",IF(COUNTIF(原始数据!33:33,原始数据!AK33)&gt;1,"×",""))</f>
        <v/>
      </c>
      <c r="AK33" t="str">
        <f>IF(原始数据!AL33="","",IF(COUNTIF(原始数据!33:33,原始数据!AL33)&gt;1,"×",""))</f>
        <v/>
      </c>
      <c r="AL33" t="str">
        <f>IF(原始数据!AM33="","",IF(COUNTIF(原始数据!33:33,原始数据!AM33)&gt;1,"×",""))</f>
        <v/>
      </c>
      <c r="AM33" t="str">
        <f>IF(原始数据!AN33="","",IF(COUNTIF(原始数据!33:33,原始数据!AN33)&gt;1,"×",""))</f>
        <v/>
      </c>
      <c r="AN33" t="str">
        <f>IF(原始数据!AO33="","",IF(COUNTIF(原始数据!33:33,原始数据!AO33)&gt;1,"×",""))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IF(原始数据!Z34="","",IF(COUNTIF(原始数据!34:34,原始数据!Z34)&gt;1,"×",""))</f>
        <v/>
      </c>
      <c r="Z34" t="str">
        <f>IF(原始数据!AA34="","",IF(COUNTIF(原始数据!34:34,原始数据!AA34)&gt;1,"×",""))</f>
        <v/>
      </c>
      <c r="AA34" t="str">
        <f>IF(原始数据!AB34="","",IF(COUNTIF(原始数据!34:34,原始数据!AB34)&gt;1,"×",""))</f>
        <v/>
      </c>
      <c r="AB34" t="str">
        <f>IF(原始数据!AC34="","",IF(COUNTIF(原始数据!34:34,原始数据!AC34)&gt;1,"×",""))</f>
        <v/>
      </c>
      <c r="AC34" t="str">
        <f>IF(原始数据!AD34="","",IF(COUNTIF(原始数据!34:34,原始数据!AD34)&gt;1,"×",""))</f>
        <v/>
      </c>
      <c r="AD34" t="str">
        <f>IF(原始数据!AE34="","",IF(COUNTIF(原始数据!34:34,原始数据!AE34)&gt;1,"×",""))</f>
        <v/>
      </c>
      <c r="AE34" t="str">
        <f>IF(原始数据!AF34="","",IF(COUNTIF(原始数据!34:34,原始数据!AF34)&gt;1,"×",""))</f>
        <v/>
      </c>
      <c r="AF34" t="str">
        <f>IF(原始数据!AG34="","",IF(COUNTIF(原始数据!34:34,原始数据!AG34)&gt;1,"×",""))</f>
        <v/>
      </c>
      <c r="AG34" t="str">
        <f>IF(原始数据!AH34="","",IF(COUNTIF(原始数据!34:34,原始数据!AH34)&gt;1,"×",""))</f>
        <v/>
      </c>
      <c r="AH34" t="str">
        <f>IF(原始数据!AI34="","",IF(COUNTIF(原始数据!34:34,原始数据!AI34)&gt;1,"×",""))</f>
        <v/>
      </c>
      <c r="AI34" t="str">
        <f>IF(原始数据!AJ34="","",IF(COUNTIF(原始数据!34:34,原始数据!AJ34)&gt;1,"×",""))</f>
        <v/>
      </c>
      <c r="AJ34" t="str">
        <f>IF(原始数据!AK34="","",IF(COUNTIF(原始数据!34:34,原始数据!AK34)&gt;1,"×",""))</f>
        <v/>
      </c>
      <c r="AK34" t="str">
        <f>IF(原始数据!AL34="","",IF(COUNTIF(原始数据!34:34,原始数据!AL34)&gt;1,"×",""))</f>
        <v/>
      </c>
      <c r="AL34" t="str">
        <f>IF(原始数据!AM34="","",IF(COUNTIF(原始数据!34:34,原始数据!AM34)&gt;1,"×",""))</f>
        <v/>
      </c>
      <c r="AM34" t="str">
        <f>IF(原始数据!AN34="","",IF(COUNTIF(原始数据!34:34,原始数据!AN34)&gt;1,"×",""))</f>
        <v/>
      </c>
      <c r="AN34" t="str">
        <f>IF(原始数据!AO34="","",IF(COUNTIF(原始数据!34:34,原始数据!AO34)&gt;1,"×",""))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IF(原始数据!Z35="","",IF(COUNTIF(原始数据!35:35,原始数据!Z35)&gt;1,"×",""))</f>
        <v/>
      </c>
      <c r="Z35" t="str">
        <f>IF(原始数据!AA35="","",IF(COUNTIF(原始数据!35:35,原始数据!AA35)&gt;1,"×",""))</f>
        <v/>
      </c>
      <c r="AA35" t="str">
        <f>IF(原始数据!AB35="","",IF(COUNTIF(原始数据!35:35,原始数据!AB35)&gt;1,"×",""))</f>
        <v/>
      </c>
      <c r="AB35" t="str">
        <f>IF(原始数据!AC35="","",IF(COUNTIF(原始数据!35:35,原始数据!AC35)&gt;1,"×",""))</f>
        <v/>
      </c>
      <c r="AC35" t="str">
        <f>IF(原始数据!AD35="","",IF(COUNTIF(原始数据!35:35,原始数据!AD35)&gt;1,"×",""))</f>
        <v/>
      </c>
      <c r="AD35" t="str">
        <f>IF(原始数据!AE35="","",IF(COUNTIF(原始数据!35:35,原始数据!AE35)&gt;1,"×",""))</f>
        <v/>
      </c>
      <c r="AE35" t="str">
        <f>IF(原始数据!AF35="","",IF(COUNTIF(原始数据!35:35,原始数据!AF35)&gt;1,"×",""))</f>
        <v/>
      </c>
      <c r="AF35" t="str">
        <f>IF(原始数据!AG35="","",IF(COUNTIF(原始数据!35:35,原始数据!AG35)&gt;1,"×",""))</f>
        <v/>
      </c>
      <c r="AG35" t="str">
        <f>IF(原始数据!AH35="","",IF(COUNTIF(原始数据!35:35,原始数据!AH35)&gt;1,"×",""))</f>
        <v/>
      </c>
      <c r="AH35" t="str">
        <f>IF(原始数据!AI35="","",IF(COUNTIF(原始数据!35:35,原始数据!AI35)&gt;1,"×",""))</f>
        <v/>
      </c>
      <c r="AI35" t="str">
        <f>IF(原始数据!AJ35="","",IF(COUNTIF(原始数据!35:35,原始数据!AJ35)&gt;1,"×",""))</f>
        <v/>
      </c>
      <c r="AJ35" t="str">
        <f>IF(原始数据!AK35="","",IF(COUNTIF(原始数据!35:35,原始数据!AK35)&gt;1,"×",""))</f>
        <v/>
      </c>
      <c r="AK35" t="str">
        <f>IF(原始数据!AL35="","",IF(COUNTIF(原始数据!35:35,原始数据!AL35)&gt;1,"×",""))</f>
        <v/>
      </c>
      <c r="AL35" t="str">
        <f>IF(原始数据!AM35="","",IF(COUNTIF(原始数据!35:35,原始数据!AM35)&gt;1,"×",""))</f>
        <v/>
      </c>
      <c r="AM35" t="str">
        <f>IF(原始数据!AN35="","",IF(COUNTIF(原始数据!35:35,原始数据!AN35)&gt;1,"×",""))</f>
        <v/>
      </c>
      <c r="AN35" t="str">
        <f>IF(原始数据!AO35="","",IF(COUNTIF(原始数据!35:35,原始数据!AO35)&gt;1,"×",""))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IF(原始数据!Z36="","",IF(COUNTIF(原始数据!36:36,原始数据!Z36)&gt;1,"×",""))</f>
        <v/>
      </c>
      <c r="Z36" t="str">
        <f>IF(原始数据!AA36="","",IF(COUNTIF(原始数据!36:36,原始数据!AA36)&gt;1,"×",""))</f>
        <v/>
      </c>
      <c r="AA36" t="str">
        <f>IF(原始数据!AB36="","",IF(COUNTIF(原始数据!36:36,原始数据!AB36)&gt;1,"×",""))</f>
        <v/>
      </c>
      <c r="AB36" t="str">
        <f>IF(原始数据!AC36="","",IF(COUNTIF(原始数据!36:36,原始数据!AC36)&gt;1,"×",""))</f>
        <v/>
      </c>
      <c r="AC36" t="str">
        <f>IF(原始数据!AD36="","",IF(COUNTIF(原始数据!36:36,原始数据!AD36)&gt;1,"×",""))</f>
        <v/>
      </c>
      <c r="AD36" t="str">
        <f>IF(原始数据!AE36="","",IF(COUNTIF(原始数据!36:36,原始数据!AE36)&gt;1,"×",""))</f>
        <v/>
      </c>
      <c r="AE36" t="str">
        <f>IF(原始数据!AF36="","",IF(COUNTIF(原始数据!36:36,原始数据!AF36)&gt;1,"×",""))</f>
        <v/>
      </c>
      <c r="AF36" t="str">
        <f>IF(原始数据!AG36="","",IF(COUNTIF(原始数据!36:36,原始数据!AG36)&gt;1,"×",""))</f>
        <v/>
      </c>
      <c r="AG36" t="str">
        <f>IF(原始数据!AH36="","",IF(COUNTIF(原始数据!36:36,原始数据!AH36)&gt;1,"×",""))</f>
        <v/>
      </c>
      <c r="AH36" t="str">
        <f>IF(原始数据!AI36="","",IF(COUNTIF(原始数据!36:36,原始数据!AI36)&gt;1,"×",""))</f>
        <v/>
      </c>
      <c r="AI36" t="str">
        <f>IF(原始数据!AJ36="","",IF(COUNTIF(原始数据!36:36,原始数据!AJ36)&gt;1,"×",""))</f>
        <v/>
      </c>
      <c r="AJ36" t="str">
        <f>IF(原始数据!AK36="","",IF(COUNTIF(原始数据!36:36,原始数据!AK36)&gt;1,"×",""))</f>
        <v/>
      </c>
      <c r="AK36" t="str">
        <f>IF(原始数据!AL36="","",IF(COUNTIF(原始数据!36:36,原始数据!AL36)&gt;1,"×",""))</f>
        <v/>
      </c>
      <c r="AL36" t="str">
        <f>IF(原始数据!AM36="","",IF(COUNTIF(原始数据!36:36,原始数据!AM36)&gt;1,"×",""))</f>
        <v/>
      </c>
      <c r="AM36" t="str">
        <f>IF(原始数据!AN36="","",IF(COUNTIF(原始数据!36:36,原始数据!AN36)&gt;1,"×",""))</f>
        <v/>
      </c>
      <c r="AN36" t="str">
        <f>IF(原始数据!AO36="","",IF(COUNTIF(原始数据!36:36,原始数据!AO36)&gt;1,"×",""))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IF(原始数据!Z37="","",IF(COUNTIF(原始数据!37:37,原始数据!Z37)&gt;1,"×",""))</f>
        <v/>
      </c>
      <c r="Z37" t="str">
        <f>IF(原始数据!AA37="","",IF(COUNTIF(原始数据!37:37,原始数据!AA37)&gt;1,"×",""))</f>
        <v/>
      </c>
      <c r="AA37" t="str">
        <f>IF(原始数据!AB37="","",IF(COUNTIF(原始数据!37:37,原始数据!AB37)&gt;1,"×",""))</f>
        <v/>
      </c>
      <c r="AB37" t="str">
        <f>IF(原始数据!AC37="","",IF(COUNTIF(原始数据!37:37,原始数据!AC37)&gt;1,"×",""))</f>
        <v/>
      </c>
      <c r="AC37" t="str">
        <f>IF(原始数据!AD37="","",IF(COUNTIF(原始数据!37:37,原始数据!AD37)&gt;1,"×",""))</f>
        <v/>
      </c>
      <c r="AD37" t="str">
        <f>IF(原始数据!AE37="","",IF(COUNTIF(原始数据!37:37,原始数据!AE37)&gt;1,"×",""))</f>
        <v/>
      </c>
      <c r="AE37" t="str">
        <f>IF(原始数据!AF37="","",IF(COUNTIF(原始数据!37:37,原始数据!AF37)&gt;1,"×",""))</f>
        <v/>
      </c>
      <c r="AF37" t="str">
        <f>IF(原始数据!AG37="","",IF(COUNTIF(原始数据!37:37,原始数据!AG37)&gt;1,"×",""))</f>
        <v/>
      </c>
      <c r="AG37" t="str">
        <f>IF(原始数据!AH37="","",IF(COUNTIF(原始数据!37:37,原始数据!AH37)&gt;1,"×",""))</f>
        <v/>
      </c>
      <c r="AH37" t="str">
        <f>IF(原始数据!AI37="","",IF(COUNTIF(原始数据!37:37,原始数据!AI37)&gt;1,"×",""))</f>
        <v/>
      </c>
      <c r="AI37" t="str">
        <f>IF(原始数据!AJ37="","",IF(COUNTIF(原始数据!37:37,原始数据!AJ37)&gt;1,"×",""))</f>
        <v/>
      </c>
      <c r="AJ37" t="str">
        <f>IF(原始数据!AK37="","",IF(COUNTIF(原始数据!37:37,原始数据!AK37)&gt;1,"×",""))</f>
        <v/>
      </c>
      <c r="AK37" t="str">
        <f>IF(原始数据!AL37="","",IF(COUNTIF(原始数据!37:37,原始数据!AL37)&gt;1,"×",""))</f>
        <v/>
      </c>
      <c r="AL37" t="str">
        <f>IF(原始数据!AM37="","",IF(COUNTIF(原始数据!37:37,原始数据!AM37)&gt;1,"×",""))</f>
        <v/>
      </c>
      <c r="AM37" t="str">
        <f>IF(原始数据!AN37="","",IF(COUNTIF(原始数据!37:37,原始数据!AN37)&gt;1,"×",""))</f>
        <v/>
      </c>
      <c r="AN37" t="str">
        <f>IF(原始数据!AO37="","",IF(COUNTIF(原始数据!37:37,原始数据!AO37)&gt;1,"×",""))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IF(原始数据!Z38="","",IF(COUNTIF(原始数据!38:38,原始数据!Z38)&gt;1,"×",""))</f>
        <v/>
      </c>
      <c r="Z38" t="str">
        <f>IF(原始数据!AA38="","",IF(COUNTIF(原始数据!38:38,原始数据!AA38)&gt;1,"×",""))</f>
        <v/>
      </c>
      <c r="AA38" t="str">
        <f>IF(原始数据!AB38="","",IF(COUNTIF(原始数据!38:38,原始数据!AB38)&gt;1,"×",""))</f>
        <v/>
      </c>
      <c r="AB38" t="str">
        <f>IF(原始数据!AC38="","",IF(COUNTIF(原始数据!38:38,原始数据!AC38)&gt;1,"×",""))</f>
        <v/>
      </c>
      <c r="AC38" t="str">
        <f>IF(原始数据!AD38="","",IF(COUNTIF(原始数据!38:38,原始数据!AD38)&gt;1,"×",""))</f>
        <v/>
      </c>
      <c r="AD38" t="str">
        <f>IF(原始数据!AE38="","",IF(COUNTIF(原始数据!38:38,原始数据!AE38)&gt;1,"×",""))</f>
        <v/>
      </c>
      <c r="AE38" t="str">
        <f>IF(原始数据!AF38="","",IF(COUNTIF(原始数据!38:38,原始数据!AF38)&gt;1,"×",""))</f>
        <v/>
      </c>
      <c r="AF38" t="str">
        <f>IF(原始数据!AG38="","",IF(COUNTIF(原始数据!38:38,原始数据!AG38)&gt;1,"×",""))</f>
        <v/>
      </c>
      <c r="AG38" t="str">
        <f>IF(原始数据!AH38="","",IF(COUNTIF(原始数据!38:38,原始数据!AH38)&gt;1,"×",""))</f>
        <v/>
      </c>
      <c r="AH38" t="str">
        <f>IF(原始数据!AI38="","",IF(COUNTIF(原始数据!38:38,原始数据!AI38)&gt;1,"×",""))</f>
        <v/>
      </c>
      <c r="AI38" t="str">
        <f>IF(原始数据!AJ38="","",IF(COUNTIF(原始数据!38:38,原始数据!AJ38)&gt;1,"×",""))</f>
        <v/>
      </c>
      <c r="AJ38" t="str">
        <f>IF(原始数据!AK38="","",IF(COUNTIF(原始数据!38:38,原始数据!AK38)&gt;1,"×",""))</f>
        <v/>
      </c>
      <c r="AK38" t="str">
        <f>IF(原始数据!AL38="","",IF(COUNTIF(原始数据!38:38,原始数据!AL38)&gt;1,"×",""))</f>
        <v/>
      </c>
      <c r="AL38" t="str">
        <f>IF(原始数据!AM38="","",IF(COUNTIF(原始数据!38:38,原始数据!AM38)&gt;1,"×",""))</f>
        <v/>
      </c>
      <c r="AM38" t="str">
        <f>IF(原始数据!AN38="","",IF(COUNTIF(原始数据!38:38,原始数据!AN38)&gt;1,"×",""))</f>
        <v/>
      </c>
      <c r="AN38" t="str">
        <f>IF(原始数据!AO38="","",IF(COUNTIF(原始数据!38:38,原始数据!AO38)&gt;1,"×",""))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IF(原始数据!Z39="","",IF(COUNTIF(原始数据!39:39,原始数据!Z39)&gt;1,"×",""))</f>
        <v/>
      </c>
      <c r="Z39" t="str">
        <f>IF(原始数据!AA39="","",IF(COUNTIF(原始数据!39:39,原始数据!AA39)&gt;1,"×",""))</f>
        <v/>
      </c>
      <c r="AA39" t="str">
        <f>IF(原始数据!AB39="","",IF(COUNTIF(原始数据!39:39,原始数据!AB39)&gt;1,"×",""))</f>
        <v/>
      </c>
      <c r="AB39" t="str">
        <f>IF(原始数据!AC39="","",IF(COUNTIF(原始数据!39:39,原始数据!AC39)&gt;1,"×",""))</f>
        <v/>
      </c>
      <c r="AC39" t="str">
        <f>IF(原始数据!AD39="","",IF(COUNTIF(原始数据!39:39,原始数据!AD39)&gt;1,"×",""))</f>
        <v/>
      </c>
      <c r="AD39" t="str">
        <f>IF(原始数据!AE39="","",IF(COUNTIF(原始数据!39:39,原始数据!AE39)&gt;1,"×",""))</f>
        <v/>
      </c>
      <c r="AE39" t="str">
        <f>IF(原始数据!AF39="","",IF(COUNTIF(原始数据!39:39,原始数据!AF39)&gt;1,"×",""))</f>
        <v/>
      </c>
      <c r="AF39" t="str">
        <f>IF(原始数据!AG39="","",IF(COUNTIF(原始数据!39:39,原始数据!AG39)&gt;1,"×",""))</f>
        <v/>
      </c>
      <c r="AG39" t="str">
        <f>IF(原始数据!AH39="","",IF(COUNTIF(原始数据!39:39,原始数据!AH39)&gt;1,"×",""))</f>
        <v/>
      </c>
      <c r="AH39" t="str">
        <f>IF(原始数据!AI39="","",IF(COUNTIF(原始数据!39:39,原始数据!AI39)&gt;1,"×",""))</f>
        <v/>
      </c>
      <c r="AI39" t="str">
        <f>IF(原始数据!AJ39="","",IF(COUNTIF(原始数据!39:39,原始数据!AJ39)&gt;1,"×",""))</f>
        <v/>
      </c>
      <c r="AJ39" t="str">
        <f>IF(原始数据!AK39="","",IF(COUNTIF(原始数据!39:39,原始数据!AK39)&gt;1,"×",""))</f>
        <v/>
      </c>
      <c r="AK39" t="str">
        <f>IF(原始数据!AL39="","",IF(COUNTIF(原始数据!39:39,原始数据!AL39)&gt;1,"×",""))</f>
        <v/>
      </c>
      <c r="AL39" t="str">
        <f>IF(原始数据!AM39="","",IF(COUNTIF(原始数据!39:39,原始数据!AM39)&gt;1,"×",""))</f>
        <v/>
      </c>
      <c r="AM39" t="str">
        <f>IF(原始数据!AN39="","",IF(COUNTIF(原始数据!39:39,原始数据!AN39)&gt;1,"×",""))</f>
        <v/>
      </c>
      <c r="AN39" t="str">
        <f>IF(原始数据!AO39="","",IF(COUNTIF(原始数据!39:39,原始数据!AO39)&gt;1,"×",""))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IF(原始数据!Z40="","",IF(COUNTIF(原始数据!40:40,原始数据!Z40)&gt;1,"×",""))</f>
        <v/>
      </c>
      <c r="Z40" t="str">
        <f>IF(原始数据!AA40="","",IF(COUNTIF(原始数据!40:40,原始数据!AA40)&gt;1,"×",""))</f>
        <v/>
      </c>
      <c r="AA40" t="str">
        <f>IF(原始数据!AB40="","",IF(COUNTIF(原始数据!40:40,原始数据!AB40)&gt;1,"×",""))</f>
        <v/>
      </c>
      <c r="AB40" t="str">
        <f>IF(原始数据!AC40="","",IF(COUNTIF(原始数据!40:40,原始数据!AC40)&gt;1,"×",""))</f>
        <v/>
      </c>
      <c r="AC40" t="str">
        <f>IF(原始数据!AD40="","",IF(COUNTIF(原始数据!40:40,原始数据!AD40)&gt;1,"×",""))</f>
        <v/>
      </c>
      <c r="AD40" t="str">
        <f>IF(原始数据!AE40="","",IF(COUNTIF(原始数据!40:40,原始数据!AE40)&gt;1,"×",""))</f>
        <v/>
      </c>
      <c r="AE40" t="str">
        <f>IF(原始数据!AF40="","",IF(COUNTIF(原始数据!40:40,原始数据!AF40)&gt;1,"×",""))</f>
        <v/>
      </c>
      <c r="AF40" t="str">
        <f>IF(原始数据!AG40="","",IF(COUNTIF(原始数据!40:40,原始数据!AG40)&gt;1,"×",""))</f>
        <v/>
      </c>
      <c r="AG40" t="str">
        <f>IF(原始数据!AH40="","",IF(COUNTIF(原始数据!40:40,原始数据!AH40)&gt;1,"×",""))</f>
        <v/>
      </c>
      <c r="AH40" t="str">
        <f>IF(原始数据!AI40="","",IF(COUNTIF(原始数据!40:40,原始数据!AI40)&gt;1,"×",""))</f>
        <v/>
      </c>
      <c r="AI40" t="str">
        <f>IF(原始数据!AJ40="","",IF(COUNTIF(原始数据!40:40,原始数据!AJ40)&gt;1,"×",""))</f>
        <v/>
      </c>
      <c r="AJ40" t="str">
        <f>IF(原始数据!AK40="","",IF(COUNTIF(原始数据!40:40,原始数据!AK40)&gt;1,"×",""))</f>
        <v/>
      </c>
      <c r="AK40" t="str">
        <f>IF(原始数据!AL40="","",IF(COUNTIF(原始数据!40:40,原始数据!AL40)&gt;1,"×",""))</f>
        <v/>
      </c>
      <c r="AL40" t="str">
        <f>IF(原始数据!AM40="","",IF(COUNTIF(原始数据!40:40,原始数据!AM40)&gt;1,"×",""))</f>
        <v/>
      </c>
      <c r="AM40" t="str">
        <f>IF(原始数据!AN40="","",IF(COUNTIF(原始数据!40:40,原始数据!AN40)&gt;1,"×",""))</f>
        <v/>
      </c>
      <c r="AN40" t="str">
        <f>IF(原始数据!AO40="","",IF(COUNTIF(原始数据!40:40,原始数据!AO40)&gt;1,"×",""))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IF(原始数据!Z41="","",IF(COUNTIF(原始数据!41:41,原始数据!Z41)&gt;1,"×",""))</f>
        <v/>
      </c>
      <c r="Z41" t="str">
        <f>IF(原始数据!AA41="","",IF(COUNTIF(原始数据!41:41,原始数据!AA41)&gt;1,"×",""))</f>
        <v/>
      </c>
      <c r="AA41" t="str">
        <f>IF(原始数据!AB41="","",IF(COUNTIF(原始数据!41:41,原始数据!AB41)&gt;1,"×",""))</f>
        <v/>
      </c>
      <c r="AB41" t="str">
        <f>IF(原始数据!AC41="","",IF(COUNTIF(原始数据!41:41,原始数据!AC41)&gt;1,"×",""))</f>
        <v/>
      </c>
      <c r="AC41" t="str">
        <f>IF(原始数据!AD41="","",IF(COUNTIF(原始数据!41:41,原始数据!AD41)&gt;1,"×",""))</f>
        <v/>
      </c>
      <c r="AD41" t="str">
        <f>IF(原始数据!AE41="","",IF(COUNTIF(原始数据!41:41,原始数据!AE41)&gt;1,"×",""))</f>
        <v/>
      </c>
      <c r="AE41" t="str">
        <f>IF(原始数据!AF41="","",IF(COUNTIF(原始数据!41:41,原始数据!AF41)&gt;1,"×",""))</f>
        <v/>
      </c>
      <c r="AF41" t="str">
        <f>IF(原始数据!AG41="","",IF(COUNTIF(原始数据!41:41,原始数据!AG41)&gt;1,"×",""))</f>
        <v/>
      </c>
      <c r="AG41" t="str">
        <f>IF(原始数据!AH41="","",IF(COUNTIF(原始数据!41:41,原始数据!AH41)&gt;1,"×",""))</f>
        <v/>
      </c>
      <c r="AH41" t="str">
        <f>IF(原始数据!AI41="","",IF(COUNTIF(原始数据!41:41,原始数据!AI41)&gt;1,"×",""))</f>
        <v/>
      </c>
      <c r="AI41" t="str">
        <f>IF(原始数据!AJ41="","",IF(COUNTIF(原始数据!41:41,原始数据!AJ41)&gt;1,"×",""))</f>
        <v/>
      </c>
      <c r="AJ41" t="str">
        <f>IF(原始数据!AK41="","",IF(COUNTIF(原始数据!41:41,原始数据!AK41)&gt;1,"×",""))</f>
        <v/>
      </c>
      <c r="AK41" t="str">
        <f>IF(原始数据!AL41="","",IF(COUNTIF(原始数据!41:41,原始数据!AL41)&gt;1,"×",""))</f>
        <v/>
      </c>
      <c r="AL41" t="str">
        <f>IF(原始数据!AM41="","",IF(COUNTIF(原始数据!41:41,原始数据!AM41)&gt;1,"×",""))</f>
        <v/>
      </c>
      <c r="AM41" t="str">
        <f>IF(原始数据!AN41="","",IF(COUNTIF(原始数据!41:41,原始数据!AN41)&gt;1,"×",""))</f>
        <v/>
      </c>
      <c r="AN41" t="str">
        <f>IF(原始数据!AO41="","",IF(COUNTIF(原始数据!41:41,原始数据!AO41)&gt;1,"×",""))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IF(原始数据!Z42="","",IF(COUNTIF(原始数据!42:42,原始数据!Z42)&gt;1,"×",""))</f>
        <v/>
      </c>
      <c r="Z42" t="str">
        <f>IF(原始数据!AA42="","",IF(COUNTIF(原始数据!42:42,原始数据!AA42)&gt;1,"×",""))</f>
        <v/>
      </c>
      <c r="AA42" t="str">
        <f>IF(原始数据!AB42="","",IF(COUNTIF(原始数据!42:42,原始数据!AB42)&gt;1,"×",""))</f>
        <v/>
      </c>
      <c r="AB42" t="str">
        <f>IF(原始数据!AC42="","",IF(COUNTIF(原始数据!42:42,原始数据!AC42)&gt;1,"×",""))</f>
        <v/>
      </c>
      <c r="AC42" t="str">
        <f>IF(原始数据!AD42="","",IF(COUNTIF(原始数据!42:42,原始数据!AD42)&gt;1,"×",""))</f>
        <v/>
      </c>
      <c r="AD42" t="str">
        <f>IF(原始数据!AE42="","",IF(COUNTIF(原始数据!42:42,原始数据!AE42)&gt;1,"×",""))</f>
        <v/>
      </c>
      <c r="AE42" t="str">
        <f>IF(原始数据!AF42="","",IF(COUNTIF(原始数据!42:42,原始数据!AF42)&gt;1,"×",""))</f>
        <v/>
      </c>
      <c r="AF42" t="str">
        <f>IF(原始数据!AG42="","",IF(COUNTIF(原始数据!42:42,原始数据!AG42)&gt;1,"×",""))</f>
        <v/>
      </c>
      <c r="AG42" t="str">
        <f>IF(原始数据!AH42="","",IF(COUNTIF(原始数据!42:42,原始数据!AH42)&gt;1,"×",""))</f>
        <v/>
      </c>
      <c r="AH42" t="str">
        <f>IF(原始数据!AI42="","",IF(COUNTIF(原始数据!42:42,原始数据!AI42)&gt;1,"×",""))</f>
        <v/>
      </c>
      <c r="AI42" t="str">
        <f>IF(原始数据!AJ42="","",IF(COUNTIF(原始数据!42:42,原始数据!AJ42)&gt;1,"×",""))</f>
        <v/>
      </c>
      <c r="AJ42" t="str">
        <f>IF(原始数据!AK42="","",IF(COUNTIF(原始数据!42:42,原始数据!AK42)&gt;1,"×",""))</f>
        <v/>
      </c>
      <c r="AK42" t="str">
        <f>IF(原始数据!AL42="","",IF(COUNTIF(原始数据!42:42,原始数据!AL42)&gt;1,"×",""))</f>
        <v/>
      </c>
      <c r="AL42" t="str">
        <f>IF(原始数据!AM42="","",IF(COUNTIF(原始数据!42:42,原始数据!AM42)&gt;1,"×",""))</f>
        <v/>
      </c>
      <c r="AM42" t="str">
        <f>IF(原始数据!AN42="","",IF(COUNTIF(原始数据!42:42,原始数据!AN42)&gt;1,"×",""))</f>
        <v/>
      </c>
      <c r="AN42" t="str">
        <f>IF(原始数据!AO42="","",IF(COUNTIF(原始数据!42:42,原始数据!AO42)&gt;1,"×",""))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IF(原始数据!Z43="","",IF(COUNTIF(原始数据!43:43,原始数据!Z43)&gt;1,"×",""))</f>
        <v/>
      </c>
      <c r="Z43" t="str">
        <f>IF(原始数据!AA43="","",IF(COUNTIF(原始数据!43:43,原始数据!AA43)&gt;1,"×",""))</f>
        <v/>
      </c>
      <c r="AA43" t="str">
        <f>IF(原始数据!AB43="","",IF(COUNTIF(原始数据!43:43,原始数据!AB43)&gt;1,"×",""))</f>
        <v/>
      </c>
      <c r="AB43" t="str">
        <f>IF(原始数据!AC43="","",IF(COUNTIF(原始数据!43:43,原始数据!AC43)&gt;1,"×",""))</f>
        <v/>
      </c>
      <c r="AC43" t="str">
        <f>IF(原始数据!AD43="","",IF(COUNTIF(原始数据!43:43,原始数据!AD43)&gt;1,"×",""))</f>
        <v/>
      </c>
      <c r="AD43" t="str">
        <f>IF(原始数据!AE43="","",IF(COUNTIF(原始数据!43:43,原始数据!AE43)&gt;1,"×",""))</f>
        <v/>
      </c>
      <c r="AE43" t="str">
        <f>IF(原始数据!AF43="","",IF(COUNTIF(原始数据!43:43,原始数据!AF43)&gt;1,"×",""))</f>
        <v/>
      </c>
      <c r="AF43" t="str">
        <f>IF(原始数据!AG43="","",IF(COUNTIF(原始数据!43:43,原始数据!AG43)&gt;1,"×",""))</f>
        <v/>
      </c>
      <c r="AG43" t="str">
        <f>IF(原始数据!AH43="","",IF(COUNTIF(原始数据!43:43,原始数据!AH43)&gt;1,"×",""))</f>
        <v/>
      </c>
      <c r="AH43" t="str">
        <f>IF(原始数据!AI43="","",IF(COUNTIF(原始数据!43:43,原始数据!AI43)&gt;1,"×",""))</f>
        <v/>
      </c>
      <c r="AI43" t="str">
        <f>IF(原始数据!AJ43="","",IF(COUNTIF(原始数据!43:43,原始数据!AJ43)&gt;1,"×",""))</f>
        <v/>
      </c>
      <c r="AJ43" t="str">
        <f>IF(原始数据!AK43="","",IF(COUNTIF(原始数据!43:43,原始数据!AK43)&gt;1,"×",""))</f>
        <v/>
      </c>
      <c r="AK43" t="str">
        <f>IF(原始数据!AL43="","",IF(COUNTIF(原始数据!43:43,原始数据!AL43)&gt;1,"×",""))</f>
        <v/>
      </c>
      <c r="AL43" t="str">
        <f>IF(原始数据!AM43="","",IF(COUNTIF(原始数据!43:43,原始数据!AM43)&gt;1,"×",""))</f>
        <v/>
      </c>
      <c r="AM43" t="str">
        <f>IF(原始数据!AN43="","",IF(COUNTIF(原始数据!43:43,原始数据!AN43)&gt;1,"×",""))</f>
        <v/>
      </c>
      <c r="AN43" t="str">
        <f>IF(原始数据!AO43="","",IF(COUNTIF(原始数据!43:43,原始数据!AO43)&gt;1,"×",""))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IF(原始数据!Z44="","",IF(COUNTIF(原始数据!44:44,原始数据!Z44)&gt;1,"×",""))</f>
        <v/>
      </c>
      <c r="Z44" t="str">
        <f>IF(原始数据!AA44="","",IF(COUNTIF(原始数据!44:44,原始数据!AA44)&gt;1,"×",""))</f>
        <v/>
      </c>
      <c r="AA44" t="str">
        <f>IF(原始数据!AB44="","",IF(COUNTIF(原始数据!44:44,原始数据!AB44)&gt;1,"×",""))</f>
        <v/>
      </c>
      <c r="AB44" t="str">
        <f>IF(原始数据!AC44="","",IF(COUNTIF(原始数据!44:44,原始数据!AC44)&gt;1,"×",""))</f>
        <v/>
      </c>
      <c r="AC44" t="str">
        <f>IF(原始数据!AD44="","",IF(COUNTIF(原始数据!44:44,原始数据!AD44)&gt;1,"×",""))</f>
        <v/>
      </c>
      <c r="AD44" t="str">
        <f>IF(原始数据!AE44="","",IF(COUNTIF(原始数据!44:44,原始数据!AE44)&gt;1,"×",""))</f>
        <v/>
      </c>
      <c r="AE44" t="str">
        <f>IF(原始数据!AF44="","",IF(COUNTIF(原始数据!44:44,原始数据!AF44)&gt;1,"×",""))</f>
        <v/>
      </c>
      <c r="AF44" t="str">
        <f>IF(原始数据!AG44="","",IF(COUNTIF(原始数据!44:44,原始数据!AG44)&gt;1,"×",""))</f>
        <v/>
      </c>
      <c r="AG44" t="str">
        <f>IF(原始数据!AH44="","",IF(COUNTIF(原始数据!44:44,原始数据!AH44)&gt;1,"×",""))</f>
        <v/>
      </c>
      <c r="AH44" t="str">
        <f>IF(原始数据!AI44="","",IF(COUNTIF(原始数据!44:44,原始数据!AI44)&gt;1,"×",""))</f>
        <v/>
      </c>
      <c r="AI44" t="str">
        <f>IF(原始数据!AJ44="","",IF(COUNTIF(原始数据!44:44,原始数据!AJ44)&gt;1,"×",""))</f>
        <v/>
      </c>
      <c r="AJ44" t="str">
        <f>IF(原始数据!AK44="","",IF(COUNTIF(原始数据!44:44,原始数据!AK44)&gt;1,"×",""))</f>
        <v/>
      </c>
      <c r="AK44" t="str">
        <f>IF(原始数据!AL44="","",IF(COUNTIF(原始数据!44:44,原始数据!AL44)&gt;1,"×",""))</f>
        <v/>
      </c>
      <c r="AL44" t="str">
        <f>IF(原始数据!AM44="","",IF(COUNTIF(原始数据!44:44,原始数据!AM44)&gt;1,"×",""))</f>
        <v/>
      </c>
      <c r="AM44" t="str">
        <f>IF(原始数据!AN44="","",IF(COUNTIF(原始数据!44:44,原始数据!AN44)&gt;1,"×",""))</f>
        <v/>
      </c>
      <c r="AN44" t="str">
        <f>IF(原始数据!AO44="","",IF(COUNTIF(原始数据!44:44,原始数据!AO44)&gt;1,"×",""))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IF(原始数据!Z45="","",IF(COUNTIF(原始数据!45:45,原始数据!Z45)&gt;1,"×",""))</f>
        <v/>
      </c>
      <c r="Z45" t="str">
        <f>IF(原始数据!AA45="","",IF(COUNTIF(原始数据!45:45,原始数据!AA45)&gt;1,"×",""))</f>
        <v/>
      </c>
      <c r="AA45" t="str">
        <f>IF(原始数据!AB45="","",IF(COUNTIF(原始数据!45:45,原始数据!AB45)&gt;1,"×",""))</f>
        <v/>
      </c>
      <c r="AB45" t="str">
        <f>IF(原始数据!AC45="","",IF(COUNTIF(原始数据!45:45,原始数据!AC45)&gt;1,"×",""))</f>
        <v/>
      </c>
      <c r="AC45" t="str">
        <f>IF(原始数据!AD45="","",IF(COUNTIF(原始数据!45:45,原始数据!AD45)&gt;1,"×",""))</f>
        <v/>
      </c>
      <c r="AD45" t="str">
        <f>IF(原始数据!AE45="","",IF(COUNTIF(原始数据!45:45,原始数据!AE45)&gt;1,"×",""))</f>
        <v/>
      </c>
      <c r="AE45" t="str">
        <f>IF(原始数据!AF45="","",IF(COUNTIF(原始数据!45:45,原始数据!AF45)&gt;1,"×",""))</f>
        <v/>
      </c>
      <c r="AF45" t="str">
        <f>IF(原始数据!AG45="","",IF(COUNTIF(原始数据!45:45,原始数据!AG45)&gt;1,"×",""))</f>
        <v/>
      </c>
      <c r="AG45" t="str">
        <f>IF(原始数据!AH45="","",IF(COUNTIF(原始数据!45:45,原始数据!AH45)&gt;1,"×",""))</f>
        <v/>
      </c>
      <c r="AH45" t="str">
        <f>IF(原始数据!AI45="","",IF(COUNTIF(原始数据!45:45,原始数据!AI45)&gt;1,"×",""))</f>
        <v/>
      </c>
      <c r="AI45" t="str">
        <f>IF(原始数据!AJ45="","",IF(COUNTIF(原始数据!45:45,原始数据!AJ45)&gt;1,"×",""))</f>
        <v/>
      </c>
      <c r="AJ45" t="str">
        <f>IF(原始数据!AK45="","",IF(COUNTIF(原始数据!45:45,原始数据!AK45)&gt;1,"×",""))</f>
        <v/>
      </c>
      <c r="AK45" t="str">
        <f>IF(原始数据!AL45="","",IF(COUNTIF(原始数据!45:45,原始数据!AL45)&gt;1,"×",""))</f>
        <v/>
      </c>
      <c r="AL45" t="str">
        <f>IF(原始数据!AM45="","",IF(COUNTIF(原始数据!45:45,原始数据!AM45)&gt;1,"×",""))</f>
        <v/>
      </c>
      <c r="AM45" t="str">
        <f>IF(原始数据!AN45="","",IF(COUNTIF(原始数据!45:45,原始数据!AN45)&gt;1,"×",""))</f>
        <v/>
      </c>
      <c r="AN45" t="str">
        <f>IF(原始数据!AO45="","",IF(COUNTIF(原始数据!45:45,原始数据!AO45)&gt;1,"×",""))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IF(原始数据!Z46="","",IF(COUNTIF(原始数据!46:46,原始数据!Z46)&gt;1,"×",""))</f>
        <v/>
      </c>
      <c r="Z46" t="str">
        <f>IF(原始数据!AA46="","",IF(COUNTIF(原始数据!46:46,原始数据!AA46)&gt;1,"×",""))</f>
        <v/>
      </c>
      <c r="AA46" t="str">
        <f>IF(原始数据!AB46="","",IF(COUNTIF(原始数据!46:46,原始数据!AB46)&gt;1,"×",""))</f>
        <v/>
      </c>
      <c r="AB46" t="str">
        <f>IF(原始数据!AC46="","",IF(COUNTIF(原始数据!46:46,原始数据!AC46)&gt;1,"×",""))</f>
        <v/>
      </c>
      <c r="AC46" t="str">
        <f>IF(原始数据!AD46="","",IF(COUNTIF(原始数据!46:46,原始数据!AD46)&gt;1,"×",""))</f>
        <v/>
      </c>
      <c r="AD46" t="str">
        <f>IF(原始数据!AE46="","",IF(COUNTIF(原始数据!46:46,原始数据!AE46)&gt;1,"×",""))</f>
        <v/>
      </c>
      <c r="AE46" t="str">
        <f>IF(原始数据!AF46="","",IF(COUNTIF(原始数据!46:46,原始数据!AF46)&gt;1,"×",""))</f>
        <v/>
      </c>
      <c r="AF46" t="str">
        <f>IF(原始数据!AG46="","",IF(COUNTIF(原始数据!46:46,原始数据!AG46)&gt;1,"×",""))</f>
        <v/>
      </c>
      <c r="AG46" t="str">
        <f>IF(原始数据!AH46="","",IF(COUNTIF(原始数据!46:46,原始数据!AH46)&gt;1,"×",""))</f>
        <v/>
      </c>
      <c r="AH46" t="str">
        <f>IF(原始数据!AI46="","",IF(COUNTIF(原始数据!46:46,原始数据!AI46)&gt;1,"×",""))</f>
        <v/>
      </c>
      <c r="AI46" t="str">
        <f>IF(原始数据!AJ46="","",IF(COUNTIF(原始数据!46:46,原始数据!AJ46)&gt;1,"×",""))</f>
        <v/>
      </c>
      <c r="AJ46" t="str">
        <f>IF(原始数据!AK46="","",IF(COUNTIF(原始数据!46:46,原始数据!AK46)&gt;1,"×",""))</f>
        <v/>
      </c>
      <c r="AK46" t="str">
        <f>IF(原始数据!AL46="","",IF(COUNTIF(原始数据!46:46,原始数据!AL46)&gt;1,"×",""))</f>
        <v/>
      </c>
      <c r="AL46" t="str">
        <f>IF(原始数据!AM46="","",IF(COUNTIF(原始数据!46:46,原始数据!AM46)&gt;1,"×",""))</f>
        <v/>
      </c>
      <c r="AM46" t="str">
        <f>IF(原始数据!AN46="","",IF(COUNTIF(原始数据!46:46,原始数据!AN46)&gt;1,"×",""))</f>
        <v/>
      </c>
      <c r="AN46" t="str">
        <f>IF(原始数据!AO46="","",IF(COUNTIF(原始数据!46:46,原始数据!AO46)&gt;1,"×",""))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IF(原始数据!Z47="","",IF(COUNTIF(原始数据!47:47,原始数据!Z47)&gt;1,"×",""))</f>
        <v/>
      </c>
      <c r="Z47" t="str">
        <f>IF(原始数据!AA47="","",IF(COUNTIF(原始数据!47:47,原始数据!AA47)&gt;1,"×",""))</f>
        <v/>
      </c>
      <c r="AA47" t="str">
        <f>IF(原始数据!AB47="","",IF(COUNTIF(原始数据!47:47,原始数据!AB47)&gt;1,"×",""))</f>
        <v/>
      </c>
      <c r="AB47" t="str">
        <f>IF(原始数据!AC47="","",IF(COUNTIF(原始数据!47:47,原始数据!AC47)&gt;1,"×",""))</f>
        <v/>
      </c>
      <c r="AC47" t="str">
        <f>IF(原始数据!AD47="","",IF(COUNTIF(原始数据!47:47,原始数据!AD47)&gt;1,"×",""))</f>
        <v/>
      </c>
      <c r="AD47" t="str">
        <f>IF(原始数据!AE47="","",IF(COUNTIF(原始数据!47:47,原始数据!AE47)&gt;1,"×",""))</f>
        <v/>
      </c>
      <c r="AE47" t="str">
        <f>IF(原始数据!AF47="","",IF(COUNTIF(原始数据!47:47,原始数据!AF47)&gt;1,"×",""))</f>
        <v/>
      </c>
      <c r="AF47" t="str">
        <f>IF(原始数据!AG47="","",IF(COUNTIF(原始数据!47:47,原始数据!AG47)&gt;1,"×",""))</f>
        <v/>
      </c>
      <c r="AG47" t="str">
        <f>IF(原始数据!AH47="","",IF(COUNTIF(原始数据!47:47,原始数据!AH47)&gt;1,"×",""))</f>
        <v/>
      </c>
      <c r="AH47" t="str">
        <f>IF(原始数据!AI47="","",IF(COUNTIF(原始数据!47:47,原始数据!AI47)&gt;1,"×",""))</f>
        <v/>
      </c>
      <c r="AI47" t="str">
        <f>IF(原始数据!AJ47="","",IF(COUNTIF(原始数据!47:47,原始数据!AJ47)&gt;1,"×",""))</f>
        <v/>
      </c>
      <c r="AJ47" t="str">
        <f>IF(原始数据!AK47="","",IF(COUNTIF(原始数据!47:47,原始数据!AK47)&gt;1,"×",""))</f>
        <v/>
      </c>
      <c r="AK47" t="str">
        <f>IF(原始数据!AL47="","",IF(COUNTIF(原始数据!47:47,原始数据!AL47)&gt;1,"×",""))</f>
        <v/>
      </c>
      <c r="AL47" t="str">
        <f>IF(原始数据!AM47="","",IF(COUNTIF(原始数据!47:47,原始数据!AM47)&gt;1,"×",""))</f>
        <v/>
      </c>
      <c r="AM47" t="str">
        <f>IF(原始数据!AN47="","",IF(COUNTIF(原始数据!47:47,原始数据!AN47)&gt;1,"×",""))</f>
        <v/>
      </c>
      <c r="AN47" t="str">
        <f>IF(原始数据!AO47="","",IF(COUNTIF(原始数据!47:47,原始数据!AO47)&gt;1,"×",""))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IF(原始数据!Z48="","",IF(COUNTIF(原始数据!48:48,原始数据!Z48)&gt;1,"×",""))</f>
        <v/>
      </c>
      <c r="Z48" t="str">
        <f>IF(原始数据!AA48="","",IF(COUNTIF(原始数据!48:48,原始数据!AA48)&gt;1,"×",""))</f>
        <v/>
      </c>
      <c r="AA48" t="str">
        <f>IF(原始数据!AB48="","",IF(COUNTIF(原始数据!48:48,原始数据!AB48)&gt;1,"×",""))</f>
        <v/>
      </c>
      <c r="AB48" t="str">
        <f>IF(原始数据!AC48="","",IF(COUNTIF(原始数据!48:48,原始数据!AC48)&gt;1,"×",""))</f>
        <v/>
      </c>
      <c r="AC48" t="str">
        <f>IF(原始数据!AD48="","",IF(COUNTIF(原始数据!48:48,原始数据!AD48)&gt;1,"×",""))</f>
        <v/>
      </c>
      <c r="AD48" t="str">
        <f>IF(原始数据!AE48="","",IF(COUNTIF(原始数据!48:48,原始数据!AE48)&gt;1,"×",""))</f>
        <v/>
      </c>
      <c r="AE48" t="str">
        <f>IF(原始数据!AF48="","",IF(COUNTIF(原始数据!48:48,原始数据!AF48)&gt;1,"×",""))</f>
        <v/>
      </c>
      <c r="AF48" t="str">
        <f>IF(原始数据!AG48="","",IF(COUNTIF(原始数据!48:48,原始数据!AG48)&gt;1,"×",""))</f>
        <v/>
      </c>
      <c r="AG48" t="str">
        <f>IF(原始数据!AH48="","",IF(COUNTIF(原始数据!48:48,原始数据!AH48)&gt;1,"×",""))</f>
        <v/>
      </c>
      <c r="AH48" t="str">
        <f>IF(原始数据!AI48="","",IF(COUNTIF(原始数据!48:48,原始数据!AI48)&gt;1,"×",""))</f>
        <v/>
      </c>
      <c r="AI48" t="str">
        <f>IF(原始数据!AJ48="","",IF(COUNTIF(原始数据!48:48,原始数据!AJ48)&gt;1,"×",""))</f>
        <v/>
      </c>
      <c r="AJ48" t="str">
        <f>IF(原始数据!AK48="","",IF(COUNTIF(原始数据!48:48,原始数据!AK48)&gt;1,"×",""))</f>
        <v/>
      </c>
      <c r="AK48" t="str">
        <f>IF(原始数据!AL48="","",IF(COUNTIF(原始数据!48:48,原始数据!AL48)&gt;1,"×",""))</f>
        <v/>
      </c>
      <c r="AL48" t="str">
        <f>IF(原始数据!AM48="","",IF(COUNTIF(原始数据!48:48,原始数据!AM48)&gt;1,"×",""))</f>
        <v/>
      </c>
      <c r="AM48" t="str">
        <f>IF(原始数据!AN48="","",IF(COUNTIF(原始数据!48:48,原始数据!AN48)&gt;1,"×",""))</f>
        <v/>
      </c>
      <c r="AN48" t="str">
        <f>IF(原始数据!AO48="","",IF(COUNTIF(原始数据!48:48,原始数据!AO48)&gt;1,"×",""))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IF(原始数据!Z49="","",IF(COUNTIF(原始数据!49:49,原始数据!Z49)&gt;1,"×",""))</f>
        <v/>
      </c>
      <c r="Z49" t="str">
        <f>IF(原始数据!AA49="","",IF(COUNTIF(原始数据!49:49,原始数据!AA49)&gt;1,"×",""))</f>
        <v/>
      </c>
      <c r="AA49" t="str">
        <f>IF(原始数据!AB49="","",IF(COUNTIF(原始数据!49:49,原始数据!AB49)&gt;1,"×",""))</f>
        <v/>
      </c>
      <c r="AB49" t="str">
        <f>IF(原始数据!AC49="","",IF(COUNTIF(原始数据!49:49,原始数据!AC49)&gt;1,"×",""))</f>
        <v/>
      </c>
      <c r="AC49" t="str">
        <f>IF(原始数据!AD49="","",IF(COUNTIF(原始数据!49:49,原始数据!AD49)&gt;1,"×",""))</f>
        <v/>
      </c>
      <c r="AD49" t="str">
        <f>IF(原始数据!AE49="","",IF(COUNTIF(原始数据!49:49,原始数据!AE49)&gt;1,"×",""))</f>
        <v/>
      </c>
      <c r="AE49" t="str">
        <f>IF(原始数据!AF49="","",IF(COUNTIF(原始数据!49:49,原始数据!AF49)&gt;1,"×",""))</f>
        <v/>
      </c>
      <c r="AF49" t="str">
        <f>IF(原始数据!AG49="","",IF(COUNTIF(原始数据!49:49,原始数据!AG49)&gt;1,"×",""))</f>
        <v/>
      </c>
      <c r="AG49" t="str">
        <f>IF(原始数据!AH49="","",IF(COUNTIF(原始数据!49:49,原始数据!AH49)&gt;1,"×",""))</f>
        <v/>
      </c>
      <c r="AH49" t="str">
        <f>IF(原始数据!AI49="","",IF(COUNTIF(原始数据!49:49,原始数据!AI49)&gt;1,"×",""))</f>
        <v/>
      </c>
      <c r="AI49" t="str">
        <f>IF(原始数据!AJ49="","",IF(COUNTIF(原始数据!49:49,原始数据!AJ49)&gt;1,"×",""))</f>
        <v/>
      </c>
      <c r="AJ49" t="str">
        <f>IF(原始数据!AK49="","",IF(COUNTIF(原始数据!49:49,原始数据!AK49)&gt;1,"×",""))</f>
        <v/>
      </c>
      <c r="AK49" t="str">
        <f>IF(原始数据!AL49="","",IF(COUNTIF(原始数据!49:49,原始数据!AL49)&gt;1,"×",""))</f>
        <v/>
      </c>
      <c r="AL49" t="str">
        <f>IF(原始数据!AM49="","",IF(COUNTIF(原始数据!49:49,原始数据!AM49)&gt;1,"×",""))</f>
        <v/>
      </c>
      <c r="AM49" t="str">
        <f>IF(原始数据!AN49="","",IF(COUNTIF(原始数据!49:49,原始数据!AN49)&gt;1,"×",""))</f>
        <v/>
      </c>
      <c r="AN49" t="str">
        <f>IF(原始数据!AO49="","",IF(COUNTIF(原始数据!49:49,原始数据!AO49)&gt;1,"×",""))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IF(原始数据!Z50="","",IF(COUNTIF(原始数据!50:50,原始数据!Z50)&gt;1,"×",""))</f>
        <v/>
      </c>
      <c r="Z50" t="str">
        <f>IF(原始数据!AA50="","",IF(COUNTIF(原始数据!50:50,原始数据!AA50)&gt;1,"×",""))</f>
        <v/>
      </c>
      <c r="AA50" t="str">
        <f>IF(原始数据!AB50="","",IF(COUNTIF(原始数据!50:50,原始数据!AB50)&gt;1,"×",""))</f>
        <v/>
      </c>
      <c r="AB50" t="str">
        <f>IF(原始数据!AC50="","",IF(COUNTIF(原始数据!50:50,原始数据!AC50)&gt;1,"×",""))</f>
        <v/>
      </c>
      <c r="AC50" t="str">
        <f>IF(原始数据!AD50="","",IF(COUNTIF(原始数据!50:50,原始数据!AD50)&gt;1,"×",""))</f>
        <v/>
      </c>
      <c r="AD50" t="str">
        <f>IF(原始数据!AE50="","",IF(COUNTIF(原始数据!50:50,原始数据!AE50)&gt;1,"×",""))</f>
        <v/>
      </c>
      <c r="AE50" t="str">
        <f>IF(原始数据!AF50="","",IF(COUNTIF(原始数据!50:50,原始数据!AF50)&gt;1,"×",""))</f>
        <v/>
      </c>
      <c r="AF50" t="str">
        <f>IF(原始数据!AG50="","",IF(COUNTIF(原始数据!50:50,原始数据!AG50)&gt;1,"×",""))</f>
        <v/>
      </c>
      <c r="AG50" t="str">
        <f>IF(原始数据!AH50="","",IF(COUNTIF(原始数据!50:50,原始数据!AH50)&gt;1,"×",""))</f>
        <v/>
      </c>
      <c r="AH50" t="str">
        <f>IF(原始数据!AI50="","",IF(COUNTIF(原始数据!50:50,原始数据!AI50)&gt;1,"×",""))</f>
        <v/>
      </c>
      <c r="AI50" t="str">
        <f>IF(原始数据!AJ50="","",IF(COUNTIF(原始数据!50:50,原始数据!AJ50)&gt;1,"×",""))</f>
        <v/>
      </c>
      <c r="AJ50" t="str">
        <f>IF(原始数据!AK50="","",IF(COUNTIF(原始数据!50:50,原始数据!AK50)&gt;1,"×",""))</f>
        <v/>
      </c>
      <c r="AK50" t="str">
        <f>IF(原始数据!AL50="","",IF(COUNTIF(原始数据!50:50,原始数据!AL50)&gt;1,"×",""))</f>
        <v/>
      </c>
      <c r="AL50" t="str">
        <f>IF(原始数据!AM50="","",IF(COUNTIF(原始数据!50:50,原始数据!AM50)&gt;1,"×",""))</f>
        <v/>
      </c>
      <c r="AM50" t="str">
        <f>IF(原始数据!AN50="","",IF(COUNTIF(原始数据!50:50,原始数据!AN50)&gt;1,"×",""))</f>
        <v/>
      </c>
      <c r="AN50" t="str">
        <f>IF(原始数据!AO50="","",IF(COUNTIF(原始数据!50:50,原始数据!AO50)&gt;1,"×",""))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IF(原始数据!Z51="","",IF(COUNTIF(原始数据!51:51,原始数据!Z51)&gt;1,"×",""))</f>
        <v/>
      </c>
      <c r="Z51" t="str">
        <f>IF(原始数据!AA51="","",IF(COUNTIF(原始数据!51:51,原始数据!AA51)&gt;1,"×",""))</f>
        <v/>
      </c>
      <c r="AA51" t="str">
        <f>IF(原始数据!AB51="","",IF(COUNTIF(原始数据!51:51,原始数据!AB51)&gt;1,"×",""))</f>
        <v/>
      </c>
      <c r="AB51" t="str">
        <f>IF(原始数据!AC51="","",IF(COUNTIF(原始数据!51:51,原始数据!AC51)&gt;1,"×",""))</f>
        <v/>
      </c>
      <c r="AC51" t="str">
        <f>IF(原始数据!AD51="","",IF(COUNTIF(原始数据!51:51,原始数据!AD51)&gt;1,"×",""))</f>
        <v/>
      </c>
      <c r="AD51" t="str">
        <f>IF(原始数据!AE51="","",IF(COUNTIF(原始数据!51:51,原始数据!AE51)&gt;1,"×",""))</f>
        <v/>
      </c>
      <c r="AE51" t="str">
        <f>IF(原始数据!AF51="","",IF(COUNTIF(原始数据!51:51,原始数据!AF51)&gt;1,"×",""))</f>
        <v/>
      </c>
      <c r="AF51" t="str">
        <f>IF(原始数据!AG51="","",IF(COUNTIF(原始数据!51:51,原始数据!AG51)&gt;1,"×",""))</f>
        <v/>
      </c>
      <c r="AG51" t="str">
        <f>IF(原始数据!AH51="","",IF(COUNTIF(原始数据!51:51,原始数据!AH51)&gt;1,"×",""))</f>
        <v/>
      </c>
      <c r="AH51" t="str">
        <f>IF(原始数据!AI51="","",IF(COUNTIF(原始数据!51:51,原始数据!AI51)&gt;1,"×",""))</f>
        <v/>
      </c>
      <c r="AI51" t="str">
        <f>IF(原始数据!AJ51="","",IF(COUNTIF(原始数据!51:51,原始数据!AJ51)&gt;1,"×",""))</f>
        <v/>
      </c>
      <c r="AJ51" t="str">
        <f>IF(原始数据!AK51="","",IF(COUNTIF(原始数据!51:51,原始数据!AK51)&gt;1,"×",""))</f>
        <v/>
      </c>
      <c r="AK51" t="str">
        <f>IF(原始数据!AL51="","",IF(COUNTIF(原始数据!51:51,原始数据!AL51)&gt;1,"×",""))</f>
        <v/>
      </c>
      <c r="AL51" t="str">
        <f>IF(原始数据!AM51="","",IF(COUNTIF(原始数据!51:51,原始数据!AM51)&gt;1,"×",""))</f>
        <v/>
      </c>
      <c r="AM51" t="str">
        <f>IF(原始数据!AN51="","",IF(COUNTIF(原始数据!51:51,原始数据!AN51)&gt;1,"×",""))</f>
        <v/>
      </c>
      <c r="AN51" t="str">
        <f>IF(原始数据!AO51="","",IF(COUNTIF(原始数据!51:51,原始数据!AO51)&gt;1,"×",""))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IF(原始数据!Z52="","",IF(COUNTIF(原始数据!52:52,原始数据!Z52)&gt;1,"×",""))</f>
        <v/>
      </c>
      <c r="Z52" t="str">
        <f>IF(原始数据!AA52="","",IF(COUNTIF(原始数据!52:52,原始数据!AA52)&gt;1,"×",""))</f>
        <v/>
      </c>
      <c r="AA52" t="str">
        <f>IF(原始数据!AB52="","",IF(COUNTIF(原始数据!52:52,原始数据!AB52)&gt;1,"×",""))</f>
        <v/>
      </c>
      <c r="AB52" t="str">
        <f>IF(原始数据!AC52="","",IF(COUNTIF(原始数据!52:52,原始数据!AC52)&gt;1,"×",""))</f>
        <v/>
      </c>
      <c r="AC52" t="str">
        <f>IF(原始数据!AD52="","",IF(COUNTIF(原始数据!52:52,原始数据!AD52)&gt;1,"×",""))</f>
        <v/>
      </c>
      <c r="AD52" t="str">
        <f>IF(原始数据!AE52="","",IF(COUNTIF(原始数据!52:52,原始数据!AE52)&gt;1,"×",""))</f>
        <v/>
      </c>
      <c r="AE52" t="str">
        <f>IF(原始数据!AF52="","",IF(COUNTIF(原始数据!52:52,原始数据!AF52)&gt;1,"×",""))</f>
        <v/>
      </c>
      <c r="AF52" t="str">
        <f>IF(原始数据!AG52="","",IF(COUNTIF(原始数据!52:52,原始数据!AG52)&gt;1,"×",""))</f>
        <v/>
      </c>
      <c r="AG52" t="str">
        <f>IF(原始数据!AH52="","",IF(COUNTIF(原始数据!52:52,原始数据!AH52)&gt;1,"×",""))</f>
        <v/>
      </c>
      <c r="AH52" t="str">
        <f>IF(原始数据!AI52="","",IF(COUNTIF(原始数据!52:52,原始数据!AI52)&gt;1,"×",""))</f>
        <v/>
      </c>
      <c r="AI52" t="str">
        <f>IF(原始数据!AJ52="","",IF(COUNTIF(原始数据!52:52,原始数据!AJ52)&gt;1,"×",""))</f>
        <v/>
      </c>
      <c r="AJ52" t="str">
        <f>IF(原始数据!AK52="","",IF(COUNTIF(原始数据!52:52,原始数据!AK52)&gt;1,"×",""))</f>
        <v/>
      </c>
      <c r="AK52" t="str">
        <f>IF(原始数据!AL52="","",IF(COUNTIF(原始数据!52:52,原始数据!AL52)&gt;1,"×",""))</f>
        <v/>
      </c>
      <c r="AL52" t="str">
        <f>IF(原始数据!AM52="","",IF(COUNTIF(原始数据!52:52,原始数据!AM52)&gt;1,"×",""))</f>
        <v/>
      </c>
      <c r="AM52" t="str">
        <f>IF(原始数据!AN52="","",IF(COUNTIF(原始数据!52:52,原始数据!AN52)&gt;1,"×",""))</f>
        <v/>
      </c>
      <c r="AN52" t="str">
        <f>IF(原始数据!AO52="","",IF(COUNTIF(原始数据!52:52,原始数据!AO52)&gt;1,"×",""))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IF(原始数据!Z53="","",IF(COUNTIF(原始数据!53:53,原始数据!Z53)&gt;1,"×",""))</f>
        <v/>
      </c>
      <c r="Z53" t="str">
        <f>IF(原始数据!AA53="","",IF(COUNTIF(原始数据!53:53,原始数据!AA53)&gt;1,"×",""))</f>
        <v/>
      </c>
      <c r="AA53" t="str">
        <f>IF(原始数据!AB53="","",IF(COUNTIF(原始数据!53:53,原始数据!AB53)&gt;1,"×",""))</f>
        <v/>
      </c>
      <c r="AB53" t="str">
        <f>IF(原始数据!AC53="","",IF(COUNTIF(原始数据!53:53,原始数据!AC53)&gt;1,"×",""))</f>
        <v/>
      </c>
      <c r="AC53" t="str">
        <f>IF(原始数据!AD53="","",IF(COUNTIF(原始数据!53:53,原始数据!AD53)&gt;1,"×",""))</f>
        <v/>
      </c>
      <c r="AD53" t="str">
        <f>IF(原始数据!AE53="","",IF(COUNTIF(原始数据!53:53,原始数据!AE53)&gt;1,"×",""))</f>
        <v/>
      </c>
      <c r="AE53" t="str">
        <f>IF(原始数据!AF53="","",IF(COUNTIF(原始数据!53:53,原始数据!AF53)&gt;1,"×",""))</f>
        <v/>
      </c>
      <c r="AF53" t="str">
        <f>IF(原始数据!AG53="","",IF(COUNTIF(原始数据!53:53,原始数据!AG53)&gt;1,"×",""))</f>
        <v/>
      </c>
      <c r="AG53" t="str">
        <f>IF(原始数据!AH53="","",IF(COUNTIF(原始数据!53:53,原始数据!AH53)&gt;1,"×",""))</f>
        <v/>
      </c>
      <c r="AH53" t="str">
        <f>IF(原始数据!AI53="","",IF(COUNTIF(原始数据!53:53,原始数据!AI53)&gt;1,"×",""))</f>
        <v/>
      </c>
      <c r="AI53" t="str">
        <f>IF(原始数据!AJ53="","",IF(COUNTIF(原始数据!53:53,原始数据!AJ53)&gt;1,"×",""))</f>
        <v/>
      </c>
      <c r="AJ53" t="str">
        <f>IF(原始数据!AK53="","",IF(COUNTIF(原始数据!53:53,原始数据!AK53)&gt;1,"×",""))</f>
        <v/>
      </c>
      <c r="AK53" t="str">
        <f>IF(原始数据!AL53="","",IF(COUNTIF(原始数据!53:53,原始数据!AL53)&gt;1,"×",""))</f>
        <v/>
      </c>
      <c r="AL53" t="str">
        <f>IF(原始数据!AM53="","",IF(COUNTIF(原始数据!53:53,原始数据!AM53)&gt;1,"×",""))</f>
        <v/>
      </c>
      <c r="AM53" t="str">
        <f>IF(原始数据!AN53="","",IF(COUNTIF(原始数据!53:53,原始数据!AN53)&gt;1,"×",""))</f>
        <v/>
      </c>
      <c r="AN53" t="str">
        <f>IF(原始数据!AO53="","",IF(COUNTIF(原始数据!53:53,原始数据!AO53)&gt;1,"×",""))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IF(原始数据!Z54="","",IF(COUNTIF(原始数据!54:54,原始数据!Z54)&gt;1,"×",""))</f>
        <v/>
      </c>
      <c r="Z54" t="str">
        <f>IF(原始数据!AA54="","",IF(COUNTIF(原始数据!54:54,原始数据!AA54)&gt;1,"×",""))</f>
        <v/>
      </c>
      <c r="AA54" t="str">
        <f>IF(原始数据!AB54="","",IF(COUNTIF(原始数据!54:54,原始数据!AB54)&gt;1,"×",""))</f>
        <v/>
      </c>
      <c r="AB54" t="str">
        <f>IF(原始数据!AC54="","",IF(COUNTIF(原始数据!54:54,原始数据!AC54)&gt;1,"×",""))</f>
        <v/>
      </c>
      <c r="AC54" t="str">
        <f>IF(原始数据!AD54="","",IF(COUNTIF(原始数据!54:54,原始数据!AD54)&gt;1,"×",""))</f>
        <v/>
      </c>
      <c r="AD54" t="str">
        <f>IF(原始数据!AE54="","",IF(COUNTIF(原始数据!54:54,原始数据!AE54)&gt;1,"×",""))</f>
        <v/>
      </c>
      <c r="AE54" t="str">
        <f>IF(原始数据!AF54="","",IF(COUNTIF(原始数据!54:54,原始数据!AF54)&gt;1,"×",""))</f>
        <v/>
      </c>
      <c r="AF54" t="str">
        <f>IF(原始数据!AG54="","",IF(COUNTIF(原始数据!54:54,原始数据!AG54)&gt;1,"×",""))</f>
        <v/>
      </c>
      <c r="AG54" t="str">
        <f>IF(原始数据!AH54="","",IF(COUNTIF(原始数据!54:54,原始数据!AH54)&gt;1,"×",""))</f>
        <v/>
      </c>
      <c r="AH54" t="str">
        <f>IF(原始数据!AI54="","",IF(COUNTIF(原始数据!54:54,原始数据!AI54)&gt;1,"×",""))</f>
        <v/>
      </c>
      <c r="AI54" t="str">
        <f>IF(原始数据!AJ54="","",IF(COUNTIF(原始数据!54:54,原始数据!AJ54)&gt;1,"×",""))</f>
        <v/>
      </c>
      <c r="AJ54" t="str">
        <f>IF(原始数据!AK54="","",IF(COUNTIF(原始数据!54:54,原始数据!AK54)&gt;1,"×",""))</f>
        <v/>
      </c>
      <c r="AK54" t="str">
        <f>IF(原始数据!AL54="","",IF(COUNTIF(原始数据!54:54,原始数据!AL54)&gt;1,"×",""))</f>
        <v/>
      </c>
      <c r="AL54" t="str">
        <f>IF(原始数据!AM54="","",IF(COUNTIF(原始数据!54:54,原始数据!AM54)&gt;1,"×",""))</f>
        <v/>
      </c>
      <c r="AM54" t="str">
        <f>IF(原始数据!AN54="","",IF(COUNTIF(原始数据!54:54,原始数据!AN54)&gt;1,"×",""))</f>
        <v/>
      </c>
      <c r="AN54" t="str">
        <f>IF(原始数据!AO54="","",IF(COUNTIF(原始数据!54:54,原始数据!AO54)&gt;1,"×",""))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IF(原始数据!Z55="","",IF(COUNTIF(原始数据!55:55,原始数据!Z55)&gt;1,"×",""))</f>
        <v/>
      </c>
      <c r="Z55" t="str">
        <f>IF(原始数据!AA55="","",IF(COUNTIF(原始数据!55:55,原始数据!AA55)&gt;1,"×",""))</f>
        <v/>
      </c>
      <c r="AA55" t="str">
        <f>IF(原始数据!AB55="","",IF(COUNTIF(原始数据!55:55,原始数据!AB55)&gt;1,"×",""))</f>
        <v/>
      </c>
      <c r="AB55" t="str">
        <f>IF(原始数据!AC55="","",IF(COUNTIF(原始数据!55:55,原始数据!AC55)&gt;1,"×",""))</f>
        <v/>
      </c>
      <c r="AC55" t="str">
        <f>IF(原始数据!AD55="","",IF(COUNTIF(原始数据!55:55,原始数据!AD55)&gt;1,"×",""))</f>
        <v/>
      </c>
      <c r="AD55" t="str">
        <f>IF(原始数据!AE55="","",IF(COUNTIF(原始数据!55:55,原始数据!AE55)&gt;1,"×",""))</f>
        <v/>
      </c>
      <c r="AE55" t="str">
        <f>IF(原始数据!AF55="","",IF(COUNTIF(原始数据!55:55,原始数据!AF55)&gt;1,"×",""))</f>
        <v/>
      </c>
      <c r="AF55" t="str">
        <f>IF(原始数据!AG55="","",IF(COUNTIF(原始数据!55:55,原始数据!AG55)&gt;1,"×",""))</f>
        <v/>
      </c>
      <c r="AG55" t="str">
        <f>IF(原始数据!AH55="","",IF(COUNTIF(原始数据!55:55,原始数据!AH55)&gt;1,"×",""))</f>
        <v/>
      </c>
      <c r="AH55" t="str">
        <f>IF(原始数据!AI55="","",IF(COUNTIF(原始数据!55:55,原始数据!AI55)&gt;1,"×",""))</f>
        <v/>
      </c>
      <c r="AI55" t="str">
        <f>IF(原始数据!AJ55="","",IF(COUNTIF(原始数据!55:55,原始数据!AJ55)&gt;1,"×",""))</f>
        <v/>
      </c>
      <c r="AJ55" t="str">
        <f>IF(原始数据!AK55="","",IF(COUNTIF(原始数据!55:55,原始数据!AK55)&gt;1,"×",""))</f>
        <v/>
      </c>
      <c r="AK55" t="str">
        <f>IF(原始数据!AL55="","",IF(COUNTIF(原始数据!55:55,原始数据!AL55)&gt;1,"×",""))</f>
        <v/>
      </c>
      <c r="AL55" t="str">
        <f>IF(原始数据!AM55="","",IF(COUNTIF(原始数据!55:55,原始数据!AM55)&gt;1,"×",""))</f>
        <v/>
      </c>
      <c r="AM55" t="str">
        <f>IF(原始数据!AN55="","",IF(COUNTIF(原始数据!55:55,原始数据!AN55)&gt;1,"×",""))</f>
        <v/>
      </c>
      <c r="AN55" t="str">
        <f>IF(原始数据!AO55="","",IF(COUNTIF(原始数据!55:55,原始数据!AO55)&gt;1,"×",""))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IF(原始数据!Z56="","",IF(COUNTIF(原始数据!56:56,原始数据!Z56)&gt;1,"×",""))</f>
        <v/>
      </c>
      <c r="Z56" t="str">
        <f>IF(原始数据!AA56="","",IF(COUNTIF(原始数据!56:56,原始数据!AA56)&gt;1,"×",""))</f>
        <v/>
      </c>
      <c r="AA56" t="str">
        <f>IF(原始数据!AB56="","",IF(COUNTIF(原始数据!56:56,原始数据!AB56)&gt;1,"×",""))</f>
        <v/>
      </c>
      <c r="AB56" t="str">
        <f>IF(原始数据!AC56="","",IF(COUNTIF(原始数据!56:56,原始数据!AC56)&gt;1,"×",""))</f>
        <v/>
      </c>
      <c r="AC56" t="str">
        <f>IF(原始数据!AD56="","",IF(COUNTIF(原始数据!56:56,原始数据!AD56)&gt;1,"×",""))</f>
        <v/>
      </c>
      <c r="AD56" t="str">
        <f>IF(原始数据!AE56="","",IF(COUNTIF(原始数据!56:56,原始数据!AE56)&gt;1,"×",""))</f>
        <v/>
      </c>
      <c r="AE56" t="str">
        <f>IF(原始数据!AF56="","",IF(COUNTIF(原始数据!56:56,原始数据!AF56)&gt;1,"×",""))</f>
        <v/>
      </c>
      <c r="AF56" t="str">
        <f>IF(原始数据!AG56="","",IF(COUNTIF(原始数据!56:56,原始数据!AG56)&gt;1,"×",""))</f>
        <v/>
      </c>
      <c r="AG56" t="str">
        <f>IF(原始数据!AH56="","",IF(COUNTIF(原始数据!56:56,原始数据!AH56)&gt;1,"×",""))</f>
        <v/>
      </c>
      <c r="AH56" t="str">
        <f>IF(原始数据!AI56="","",IF(COUNTIF(原始数据!56:56,原始数据!AI56)&gt;1,"×",""))</f>
        <v/>
      </c>
      <c r="AI56" t="str">
        <f>IF(原始数据!AJ56="","",IF(COUNTIF(原始数据!56:56,原始数据!AJ56)&gt;1,"×",""))</f>
        <v/>
      </c>
      <c r="AJ56" t="str">
        <f>IF(原始数据!AK56="","",IF(COUNTIF(原始数据!56:56,原始数据!AK56)&gt;1,"×",""))</f>
        <v/>
      </c>
      <c r="AK56" t="str">
        <f>IF(原始数据!AL56="","",IF(COUNTIF(原始数据!56:56,原始数据!AL56)&gt;1,"×",""))</f>
        <v/>
      </c>
      <c r="AL56" t="str">
        <f>IF(原始数据!AM56="","",IF(COUNTIF(原始数据!56:56,原始数据!AM56)&gt;1,"×",""))</f>
        <v/>
      </c>
      <c r="AM56" t="str">
        <f>IF(原始数据!AN56="","",IF(COUNTIF(原始数据!56:56,原始数据!AN56)&gt;1,"×",""))</f>
        <v/>
      </c>
      <c r="AN56" t="str">
        <f>IF(原始数据!AO56="","",IF(COUNTIF(原始数据!56:56,原始数据!AO56)&gt;1,"×",""))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IF(原始数据!Z57="","",IF(COUNTIF(原始数据!57:57,原始数据!Z57)&gt;1,"×",""))</f>
        <v/>
      </c>
      <c r="Z57" t="str">
        <f>IF(原始数据!AA57="","",IF(COUNTIF(原始数据!57:57,原始数据!AA57)&gt;1,"×",""))</f>
        <v/>
      </c>
      <c r="AA57" t="str">
        <f>IF(原始数据!AB57="","",IF(COUNTIF(原始数据!57:57,原始数据!AB57)&gt;1,"×",""))</f>
        <v/>
      </c>
      <c r="AB57" t="str">
        <f>IF(原始数据!AC57="","",IF(COUNTIF(原始数据!57:57,原始数据!AC57)&gt;1,"×",""))</f>
        <v/>
      </c>
      <c r="AC57" t="str">
        <f>IF(原始数据!AD57="","",IF(COUNTIF(原始数据!57:57,原始数据!AD57)&gt;1,"×",""))</f>
        <v/>
      </c>
      <c r="AD57" t="str">
        <f>IF(原始数据!AE57="","",IF(COUNTIF(原始数据!57:57,原始数据!AE57)&gt;1,"×",""))</f>
        <v/>
      </c>
      <c r="AE57" t="str">
        <f>IF(原始数据!AF57="","",IF(COUNTIF(原始数据!57:57,原始数据!AF57)&gt;1,"×",""))</f>
        <v/>
      </c>
      <c r="AF57" t="str">
        <f>IF(原始数据!AG57="","",IF(COUNTIF(原始数据!57:57,原始数据!AG57)&gt;1,"×",""))</f>
        <v/>
      </c>
      <c r="AG57" t="str">
        <f>IF(原始数据!AH57="","",IF(COUNTIF(原始数据!57:57,原始数据!AH57)&gt;1,"×",""))</f>
        <v/>
      </c>
      <c r="AH57" t="str">
        <f>IF(原始数据!AI57="","",IF(COUNTIF(原始数据!57:57,原始数据!AI57)&gt;1,"×",""))</f>
        <v/>
      </c>
      <c r="AI57" t="str">
        <f>IF(原始数据!AJ57="","",IF(COUNTIF(原始数据!57:57,原始数据!AJ57)&gt;1,"×",""))</f>
        <v/>
      </c>
      <c r="AJ57" t="str">
        <f>IF(原始数据!AK57="","",IF(COUNTIF(原始数据!57:57,原始数据!AK57)&gt;1,"×",""))</f>
        <v/>
      </c>
      <c r="AK57" t="str">
        <f>IF(原始数据!AL57="","",IF(COUNTIF(原始数据!57:57,原始数据!AL57)&gt;1,"×",""))</f>
        <v/>
      </c>
      <c r="AL57" t="str">
        <f>IF(原始数据!AM57="","",IF(COUNTIF(原始数据!57:57,原始数据!AM57)&gt;1,"×",""))</f>
        <v/>
      </c>
      <c r="AM57" t="str">
        <f>IF(原始数据!AN57="","",IF(COUNTIF(原始数据!57:57,原始数据!AN57)&gt;1,"×",""))</f>
        <v/>
      </c>
      <c r="AN57" t="str">
        <f>IF(原始数据!AO57="","",IF(COUNTIF(原始数据!57:57,原始数据!AO57)&gt;1,"×",""))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IF(原始数据!Z58="","",IF(COUNTIF(原始数据!58:58,原始数据!Z58)&gt;1,"×",""))</f>
        <v/>
      </c>
      <c r="Z58" t="str">
        <f>IF(原始数据!AA58="","",IF(COUNTIF(原始数据!58:58,原始数据!AA58)&gt;1,"×",""))</f>
        <v/>
      </c>
      <c r="AA58" t="str">
        <f>IF(原始数据!AB58="","",IF(COUNTIF(原始数据!58:58,原始数据!AB58)&gt;1,"×",""))</f>
        <v/>
      </c>
      <c r="AB58" t="str">
        <f>IF(原始数据!AC58="","",IF(COUNTIF(原始数据!58:58,原始数据!AC58)&gt;1,"×",""))</f>
        <v/>
      </c>
      <c r="AC58" t="str">
        <f>IF(原始数据!AD58="","",IF(COUNTIF(原始数据!58:58,原始数据!AD58)&gt;1,"×",""))</f>
        <v/>
      </c>
      <c r="AD58" t="str">
        <f>IF(原始数据!AE58="","",IF(COUNTIF(原始数据!58:58,原始数据!AE58)&gt;1,"×",""))</f>
        <v/>
      </c>
      <c r="AE58" t="str">
        <f>IF(原始数据!AF58="","",IF(COUNTIF(原始数据!58:58,原始数据!AF58)&gt;1,"×",""))</f>
        <v/>
      </c>
      <c r="AF58" t="str">
        <f>IF(原始数据!AG58="","",IF(COUNTIF(原始数据!58:58,原始数据!AG58)&gt;1,"×",""))</f>
        <v/>
      </c>
      <c r="AG58" t="str">
        <f>IF(原始数据!AH58="","",IF(COUNTIF(原始数据!58:58,原始数据!AH58)&gt;1,"×",""))</f>
        <v/>
      </c>
      <c r="AH58" t="str">
        <f>IF(原始数据!AI58="","",IF(COUNTIF(原始数据!58:58,原始数据!AI58)&gt;1,"×",""))</f>
        <v/>
      </c>
      <c r="AI58" t="str">
        <f>IF(原始数据!AJ58="","",IF(COUNTIF(原始数据!58:58,原始数据!AJ58)&gt;1,"×",""))</f>
        <v/>
      </c>
      <c r="AJ58" t="str">
        <f>IF(原始数据!AK58="","",IF(COUNTIF(原始数据!58:58,原始数据!AK58)&gt;1,"×",""))</f>
        <v/>
      </c>
      <c r="AK58" t="str">
        <f>IF(原始数据!AL58="","",IF(COUNTIF(原始数据!58:58,原始数据!AL58)&gt;1,"×",""))</f>
        <v/>
      </c>
      <c r="AL58" t="str">
        <f>IF(原始数据!AM58="","",IF(COUNTIF(原始数据!58:58,原始数据!AM58)&gt;1,"×",""))</f>
        <v/>
      </c>
      <c r="AM58" t="str">
        <f>IF(原始数据!AN58="","",IF(COUNTIF(原始数据!58:58,原始数据!AN58)&gt;1,"×",""))</f>
        <v/>
      </c>
      <c r="AN58" t="str">
        <f>IF(原始数据!AO58="","",IF(COUNTIF(原始数据!58:58,原始数据!AO58)&gt;1,"×",""))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IF(原始数据!Z59="","",IF(COUNTIF(原始数据!59:59,原始数据!Z59)&gt;1,"×",""))</f>
        <v/>
      </c>
      <c r="Z59" t="str">
        <f>IF(原始数据!AA59="","",IF(COUNTIF(原始数据!59:59,原始数据!AA59)&gt;1,"×",""))</f>
        <v/>
      </c>
      <c r="AA59" t="str">
        <f>IF(原始数据!AB59="","",IF(COUNTIF(原始数据!59:59,原始数据!AB59)&gt;1,"×",""))</f>
        <v/>
      </c>
      <c r="AB59" t="str">
        <f>IF(原始数据!AC59="","",IF(COUNTIF(原始数据!59:59,原始数据!AC59)&gt;1,"×",""))</f>
        <v/>
      </c>
      <c r="AC59" t="str">
        <f>IF(原始数据!AD59="","",IF(COUNTIF(原始数据!59:59,原始数据!AD59)&gt;1,"×",""))</f>
        <v/>
      </c>
      <c r="AD59" t="str">
        <f>IF(原始数据!AE59="","",IF(COUNTIF(原始数据!59:59,原始数据!AE59)&gt;1,"×",""))</f>
        <v/>
      </c>
      <c r="AE59" t="str">
        <f>IF(原始数据!AF59="","",IF(COUNTIF(原始数据!59:59,原始数据!AF59)&gt;1,"×",""))</f>
        <v/>
      </c>
      <c r="AF59" t="str">
        <f>IF(原始数据!AG59="","",IF(COUNTIF(原始数据!59:59,原始数据!AG59)&gt;1,"×",""))</f>
        <v/>
      </c>
      <c r="AG59" t="str">
        <f>IF(原始数据!AH59="","",IF(COUNTIF(原始数据!59:59,原始数据!AH59)&gt;1,"×",""))</f>
        <v/>
      </c>
      <c r="AH59" t="str">
        <f>IF(原始数据!AI59="","",IF(COUNTIF(原始数据!59:59,原始数据!AI59)&gt;1,"×",""))</f>
        <v/>
      </c>
      <c r="AI59" t="str">
        <f>IF(原始数据!AJ59="","",IF(COUNTIF(原始数据!59:59,原始数据!AJ59)&gt;1,"×",""))</f>
        <v/>
      </c>
      <c r="AJ59" t="str">
        <f>IF(原始数据!AK59="","",IF(COUNTIF(原始数据!59:59,原始数据!AK59)&gt;1,"×",""))</f>
        <v/>
      </c>
      <c r="AK59" t="str">
        <f>IF(原始数据!AL59="","",IF(COUNTIF(原始数据!59:59,原始数据!AL59)&gt;1,"×",""))</f>
        <v/>
      </c>
      <c r="AL59" t="str">
        <f>IF(原始数据!AM59="","",IF(COUNTIF(原始数据!59:59,原始数据!AM59)&gt;1,"×",""))</f>
        <v/>
      </c>
      <c r="AM59" t="str">
        <f>IF(原始数据!AN59="","",IF(COUNTIF(原始数据!59:59,原始数据!AN59)&gt;1,"×",""))</f>
        <v/>
      </c>
      <c r="AN59" t="str">
        <f>IF(原始数据!AO59="","",IF(COUNTIF(原始数据!59:59,原始数据!AO59)&gt;1,"×",""))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IF(原始数据!Z60="","",IF(COUNTIF(原始数据!60:60,原始数据!Z60)&gt;1,"×",""))</f>
        <v/>
      </c>
      <c r="Z60" t="str">
        <f>IF(原始数据!AA60="","",IF(COUNTIF(原始数据!60:60,原始数据!AA60)&gt;1,"×",""))</f>
        <v/>
      </c>
      <c r="AA60" t="str">
        <f>IF(原始数据!AB60="","",IF(COUNTIF(原始数据!60:60,原始数据!AB60)&gt;1,"×",""))</f>
        <v/>
      </c>
      <c r="AB60" t="str">
        <f>IF(原始数据!AC60="","",IF(COUNTIF(原始数据!60:60,原始数据!AC60)&gt;1,"×",""))</f>
        <v/>
      </c>
      <c r="AC60" t="str">
        <f>IF(原始数据!AD60="","",IF(COUNTIF(原始数据!60:60,原始数据!AD60)&gt;1,"×",""))</f>
        <v/>
      </c>
      <c r="AD60" t="str">
        <f>IF(原始数据!AE60="","",IF(COUNTIF(原始数据!60:60,原始数据!AE60)&gt;1,"×",""))</f>
        <v/>
      </c>
      <c r="AE60" t="str">
        <f>IF(原始数据!AF60="","",IF(COUNTIF(原始数据!60:60,原始数据!AF60)&gt;1,"×",""))</f>
        <v/>
      </c>
      <c r="AF60" t="str">
        <f>IF(原始数据!AG60="","",IF(COUNTIF(原始数据!60:60,原始数据!AG60)&gt;1,"×",""))</f>
        <v/>
      </c>
      <c r="AG60" t="str">
        <f>IF(原始数据!AH60="","",IF(COUNTIF(原始数据!60:60,原始数据!AH60)&gt;1,"×",""))</f>
        <v/>
      </c>
      <c r="AH60" t="str">
        <f>IF(原始数据!AI60="","",IF(COUNTIF(原始数据!60:60,原始数据!AI60)&gt;1,"×",""))</f>
        <v/>
      </c>
      <c r="AI60" t="str">
        <f>IF(原始数据!AJ60="","",IF(COUNTIF(原始数据!60:60,原始数据!AJ60)&gt;1,"×",""))</f>
        <v/>
      </c>
      <c r="AJ60" t="str">
        <f>IF(原始数据!AK60="","",IF(COUNTIF(原始数据!60:60,原始数据!AK60)&gt;1,"×",""))</f>
        <v/>
      </c>
      <c r="AK60" t="str">
        <f>IF(原始数据!AL60="","",IF(COUNTIF(原始数据!60:60,原始数据!AL60)&gt;1,"×",""))</f>
        <v/>
      </c>
      <c r="AL60" t="str">
        <f>IF(原始数据!AM60="","",IF(COUNTIF(原始数据!60:60,原始数据!AM60)&gt;1,"×",""))</f>
        <v/>
      </c>
      <c r="AM60" t="str">
        <f>IF(原始数据!AN60="","",IF(COUNTIF(原始数据!60:60,原始数据!AN60)&gt;1,"×",""))</f>
        <v/>
      </c>
      <c r="AN60" t="str">
        <f>IF(原始数据!AO60="","",IF(COUNTIF(原始数据!60:60,原始数据!AO60)&gt;1,"×",""))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IF(原始数据!Z61="","",IF(COUNTIF(原始数据!61:61,原始数据!Z61)&gt;1,"×",""))</f>
        <v/>
      </c>
      <c r="Z61" t="str">
        <f>IF(原始数据!AA61="","",IF(COUNTIF(原始数据!61:61,原始数据!AA61)&gt;1,"×",""))</f>
        <v/>
      </c>
      <c r="AA61" t="str">
        <f>IF(原始数据!AB61="","",IF(COUNTIF(原始数据!61:61,原始数据!AB61)&gt;1,"×",""))</f>
        <v/>
      </c>
      <c r="AB61" t="str">
        <f>IF(原始数据!AC61="","",IF(COUNTIF(原始数据!61:61,原始数据!AC61)&gt;1,"×",""))</f>
        <v/>
      </c>
      <c r="AC61" t="str">
        <f>IF(原始数据!AD61="","",IF(COUNTIF(原始数据!61:61,原始数据!AD61)&gt;1,"×",""))</f>
        <v/>
      </c>
      <c r="AD61" t="str">
        <f>IF(原始数据!AE61="","",IF(COUNTIF(原始数据!61:61,原始数据!AE61)&gt;1,"×",""))</f>
        <v/>
      </c>
      <c r="AE61" t="str">
        <f>IF(原始数据!AF61="","",IF(COUNTIF(原始数据!61:61,原始数据!AF61)&gt;1,"×",""))</f>
        <v/>
      </c>
      <c r="AF61" t="str">
        <f>IF(原始数据!AG61="","",IF(COUNTIF(原始数据!61:61,原始数据!AG61)&gt;1,"×",""))</f>
        <v/>
      </c>
      <c r="AG61" t="str">
        <f>IF(原始数据!AH61="","",IF(COUNTIF(原始数据!61:61,原始数据!AH61)&gt;1,"×",""))</f>
        <v/>
      </c>
      <c r="AH61" t="str">
        <f>IF(原始数据!AI61="","",IF(COUNTIF(原始数据!61:61,原始数据!AI61)&gt;1,"×",""))</f>
        <v/>
      </c>
      <c r="AI61" t="str">
        <f>IF(原始数据!AJ61="","",IF(COUNTIF(原始数据!61:61,原始数据!AJ61)&gt;1,"×",""))</f>
        <v/>
      </c>
      <c r="AJ61" t="str">
        <f>IF(原始数据!AK61="","",IF(COUNTIF(原始数据!61:61,原始数据!AK61)&gt;1,"×",""))</f>
        <v/>
      </c>
      <c r="AK61" t="str">
        <f>IF(原始数据!AL61="","",IF(COUNTIF(原始数据!61:61,原始数据!AL61)&gt;1,"×",""))</f>
        <v/>
      </c>
      <c r="AL61" t="str">
        <f>IF(原始数据!AM61="","",IF(COUNTIF(原始数据!61:61,原始数据!AM61)&gt;1,"×",""))</f>
        <v/>
      </c>
      <c r="AM61" t="str">
        <f>IF(原始数据!AN61="","",IF(COUNTIF(原始数据!61:61,原始数据!AN61)&gt;1,"×",""))</f>
        <v/>
      </c>
      <c r="AN61" t="str">
        <f>IF(原始数据!AO61="","",IF(COUNTIF(原始数据!61:61,原始数据!AO61)&gt;1,"×",""))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IF(原始数据!Z62="","",IF(COUNTIF(原始数据!62:62,原始数据!Z62)&gt;1,"×",""))</f>
        <v/>
      </c>
      <c r="Z62" t="str">
        <f>IF(原始数据!AA62="","",IF(COUNTIF(原始数据!62:62,原始数据!AA62)&gt;1,"×",""))</f>
        <v/>
      </c>
      <c r="AA62" t="str">
        <f>IF(原始数据!AB62="","",IF(COUNTIF(原始数据!62:62,原始数据!AB62)&gt;1,"×",""))</f>
        <v/>
      </c>
      <c r="AB62" t="str">
        <f>IF(原始数据!AC62="","",IF(COUNTIF(原始数据!62:62,原始数据!AC62)&gt;1,"×",""))</f>
        <v/>
      </c>
      <c r="AC62" t="str">
        <f>IF(原始数据!AD62="","",IF(COUNTIF(原始数据!62:62,原始数据!AD62)&gt;1,"×",""))</f>
        <v/>
      </c>
      <c r="AD62" t="str">
        <f>IF(原始数据!AE62="","",IF(COUNTIF(原始数据!62:62,原始数据!AE62)&gt;1,"×",""))</f>
        <v/>
      </c>
      <c r="AE62" t="str">
        <f>IF(原始数据!AF62="","",IF(COUNTIF(原始数据!62:62,原始数据!AF62)&gt;1,"×",""))</f>
        <v/>
      </c>
      <c r="AF62" t="str">
        <f>IF(原始数据!AG62="","",IF(COUNTIF(原始数据!62:62,原始数据!AG62)&gt;1,"×",""))</f>
        <v/>
      </c>
      <c r="AG62" t="str">
        <f>IF(原始数据!AH62="","",IF(COUNTIF(原始数据!62:62,原始数据!AH62)&gt;1,"×",""))</f>
        <v/>
      </c>
      <c r="AH62" t="str">
        <f>IF(原始数据!AI62="","",IF(COUNTIF(原始数据!62:62,原始数据!AI62)&gt;1,"×",""))</f>
        <v/>
      </c>
      <c r="AI62" t="str">
        <f>IF(原始数据!AJ62="","",IF(COUNTIF(原始数据!62:62,原始数据!AJ62)&gt;1,"×",""))</f>
        <v/>
      </c>
      <c r="AJ62" t="str">
        <f>IF(原始数据!AK62="","",IF(COUNTIF(原始数据!62:62,原始数据!AK62)&gt;1,"×",""))</f>
        <v/>
      </c>
      <c r="AK62" t="str">
        <f>IF(原始数据!AL62="","",IF(COUNTIF(原始数据!62:62,原始数据!AL62)&gt;1,"×",""))</f>
        <v/>
      </c>
      <c r="AL62" t="str">
        <f>IF(原始数据!AM62="","",IF(COUNTIF(原始数据!62:62,原始数据!AM62)&gt;1,"×",""))</f>
        <v/>
      </c>
      <c r="AM62" t="str">
        <f>IF(原始数据!AN62="","",IF(COUNTIF(原始数据!62:62,原始数据!AN62)&gt;1,"×",""))</f>
        <v/>
      </c>
      <c r="AN62" t="str">
        <f>IF(原始数据!AO62="","",IF(COUNTIF(原始数据!62:62,原始数据!AO62)&gt;1,"×",""))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IF(原始数据!Z63="","",IF(COUNTIF(原始数据!63:63,原始数据!Z63)&gt;1,"×",""))</f>
        <v/>
      </c>
      <c r="Z63" t="str">
        <f>IF(原始数据!AA63="","",IF(COUNTIF(原始数据!63:63,原始数据!AA63)&gt;1,"×",""))</f>
        <v/>
      </c>
      <c r="AA63" t="str">
        <f>IF(原始数据!AB63="","",IF(COUNTIF(原始数据!63:63,原始数据!AB63)&gt;1,"×",""))</f>
        <v/>
      </c>
      <c r="AB63" t="str">
        <f>IF(原始数据!AC63="","",IF(COUNTIF(原始数据!63:63,原始数据!AC63)&gt;1,"×",""))</f>
        <v/>
      </c>
      <c r="AC63" t="str">
        <f>IF(原始数据!AD63="","",IF(COUNTIF(原始数据!63:63,原始数据!AD63)&gt;1,"×",""))</f>
        <v/>
      </c>
      <c r="AD63" t="str">
        <f>IF(原始数据!AE63="","",IF(COUNTIF(原始数据!63:63,原始数据!AE63)&gt;1,"×",""))</f>
        <v/>
      </c>
      <c r="AE63" t="str">
        <f>IF(原始数据!AF63="","",IF(COUNTIF(原始数据!63:63,原始数据!AF63)&gt;1,"×",""))</f>
        <v/>
      </c>
      <c r="AF63" t="str">
        <f>IF(原始数据!AG63="","",IF(COUNTIF(原始数据!63:63,原始数据!AG63)&gt;1,"×",""))</f>
        <v/>
      </c>
      <c r="AG63" t="str">
        <f>IF(原始数据!AH63="","",IF(COUNTIF(原始数据!63:63,原始数据!AH63)&gt;1,"×",""))</f>
        <v/>
      </c>
      <c r="AH63" t="str">
        <f>IF(原始数据!AI63="","",IF(COUNTIF(原始数据!63:63,原始数据!AI63)&gt;1,"×",""))</f>
        <v/>
      </c>
      <c r="AI63" t="str">
        <f>IF(原始数据!AJ63="","",IF(COUNTIF(原始数据!63:63,原始数据!AJ63)&gt;1,"×",""))</f>
        <v/>
      </c>
      <c r="AJ63" t="str">
        <f>IF(原始数据!AK63="","",IF(COUNTIF(原始数据!63:63,原始数据!AK63)&gt;1,"×",""))</f>
        <v/>
      </c>
      <c r="AK63" t="str">
        <f>IF(原始数据!AL63="","",IF(COUNTIF(原始数据!63:63,原始数据!AL63)&gt;1,"×",""))</f>
        <v/>
      </c>
      <c r="AL63" t="str">
        <f>IF(原始数据!AM63="","",IF(COUNTIF(原始数据!63:63,原始数据!AM63)&gt;1,"×",""))</f>
        <v/>
      </c>
      <c r="AM63" t="str">
        <f>IF(原始数据!AN63="","",IF(COUNTIF(原始数据!63:63,原始数据!AN63)&gt;1,"×",""))</f>
        <v/>
      </c>
      <c r="AN63" t="str">
        <f>IF(原始数据!AO63="","",IF(COUNTIF(原始数据!63:63,原始数据!AO63)&gt;1,"×",""))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IF(原始数据!Z64="","",IF(COUNTIF(原始数据!64:64,原始数据!Z64)&gt;1,"×",""))</f>
        <v/>
      </c>
      <c r="Z64" t="str">
        <f>IF(原始数据!AA64="","",IF(COUNTIF(原始数据!64:64,原始数据!AA64)&gt;1,"×",""))</f>
        <v/>
      </c>
      <c r="AA64" t="str">
        <f>IF(原始数据!AB64="","",IF(COUNTIF(原始数据!64:64,原始数据!AB64)&gt;1,"×",""))</f>
        <v/>
      </c>
      <c r="AB64" t="str">
        <f>IF(原始数据!AC64="","",IF(COUNTIF(原始数据!64:64,原始数据!AC64)&gt;1,"×",""))</f>
        <v/>
      </c>
      <c r="AC64" t="str">
        <f>IF(原始数据!AD64="","",IF(COUNTIF(原始数据!64:64,原始数据!AD64)&gt;1,"×",""))</f>
        <v/>
      </c>
      <c r="AD64" t="str">
        <f>IF(原始数据!AE64="","",IF(COUNTIF(原始数据!64:64,原始数据!AE64)&gt;1,"×",""))</f>
        <v/>
      </c>
      <c r="AE64" t="str">
        <f>IF(原始数据!AF64="","",IF(COUNTIF(原始数据!64:64,原始数据!AF64)&gt;1,"×",""))</f>
        <v/>
      </c>
      <c r="AF64" t="str">
        <f>IF(原始数据!AG64="","",IF(COUNTIF(原始数据!64:64,原始数据!AG64)&gt;1,"×",""))</f>
        <v/>
      </c>
      <c r="AG64" t="str">
        <f>IF(原始数据!AH64="","",IF(COUNTIF(原始数据!64:64,原始数据!AH64)&gt;1,"×",""))</f>
        <v/>
      </c>
      <c r="AH64" t="str">
        <f>IF(原始数据!AI64="","",IF(COUNTIF(原始数据!64:64,原始数据!AI64)&gt;1,"×",""))</f>
        <v/>
      </c>
      <c r="AI64" t="str">
        <f>IF(原始数据!AJ64="","",IF(COUNTIF(原始数据!64:64,原始数据!AJ64)&gt;1,"×",""))</f>
        <v/>
      </c>
      <c r="AJ64" t="str">
        <f>IF(原始数据!AK64="","",IF(COUNTIF(原始数据!64:64,原始数据!AK64)&gt;1,"×",""))</f>
        <v/>
      </c>
      <c r="AK64" t="str">
        <f>IF(原始数据!AL64="","",IF(COUNTIF(原始数据!64:64,原始数据!AL64)&gt;1,"×",""))</f>
        <v/>
      </c>
      <c r="AL64" t="str">
        <f>IF(原始数据!AM64="","",IF(COUNTIF(原始数据!64:64,原始数据!AM64)&gt;1,"×",""))</f>
        <v/>
      </c>
      <c r="AM64" t="str">
        <f>IF(原始数据!AN64="","",IF(COUNTIF(原始数据!64:64,原始数据!AN64)&gt;1,"×",""))</f>
        <v/>
      </c>
      <c r="AN64" t="str">
        <f>IF(原始数据!AO64="","",IF(COUNTIF(原始数据!64:64,原始数据!AO64)&gt;1,"×",""))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IF(原始数据!Z65="","",IF(COUNTIF(原始数据!65:65,原始数据!Z65)&gt;1,"×",""))</f>
        <v/>
      </c>
      <c r="Z65" t="str">
        <f>IF(原始数据!AA65="","",IF(COUNTIF(原始数据!65:65,原始数据!AA65)&gt;1,"×",""))</f>
        <v/>
      </c>
      <c r="AA65" t="str">
        <f>IF(原始数据!AB65="","",IF(COUNTIF(原始数据!65:65,原始数据!AB65)&gt;1,"×",""))</f>
        <v/>
      </c>
      <c r="AB65" t="str">
        <f>IF(原始数据!AC65="","",IF(COUNTIF(原始数据!65:65,原始数据!AC65)&gt;1,"×",""))</f>
        <v/>
      </c>
      <c r="AC65" t="str">
        <f>IF(原始数据!AD65="","",IF(COUNTIF(原始数据!65:65,原始数据!AD65)&gt;1,"×",""))</f>
        <v/>
      </c>
      <c r="AD65" t="str">
        <f>IF(原始数据!AE65="","",IF(COUNTIF(原始数据!65:65,原始数据!AE65)&gt;1,"×",""))</f>
        <v/>
      </c>
      <c r="AE65" t="str">
        <f>IF(原始数据!AF65="","",IF(COUNTIF(原始数据!65:65,原始数据!AF65)&gt;1,"×",""))</f>
        <v/>
      </c>
      <c r="AF65" t="str">
        <f>IF(原始数据!AG65="","",IF(COUNTIF(原始数据!65:65,原始数据!AG65)&gt;1,"×",""))</f>
        <v/>
      </c>
      <c r="AG65" t="str">
        <f>IF(原始数据!AH65="","",IF(COUNTIF(原始数据!65:65,原始数据!AH65)&gt;1,"×",""))</f>
        <v/>
      </c>
      <c r="AH65" t="str">
        <f>IF(原始数据!AI65="","",IF(COUNTIF(原始数据!65:65,原始数据!AI65)&gt;1,"×",""))</f>
        <v/>
      </c>
      <c r="AI65" t="str">
        <f>IF(原始数据!AJ65="","",IF(COUNTIF(原始数据!65:65,原始数据!AJ65)&gt;1,"×",""))</f>
        <v/>
      </c>
      <c r="AJ65" t="str">
        <f>IF(原始数据!AK65="","",IF(COUNTIF(原始数据!65:65,原始数据!AK65)&gt;1,"×",""))</f>
        <v/>
      </c>
      <c r="AK65" t="str">
        <f>IF(原始数据!AL65="","",IF(COUNTIF(原始数据!65:65,原始数据!AL65)&gt;1,"×",""))</f>
        <v/>
      </c>
      <c r="AL65" t="str">
        <f>IF(原始数据!AM65="","",IF(COUNTIF(原始数据!65:65,原始数据!AM65)&gt;1,"×",""))</f>
        <v/>
      </c>
      <c r="AM65" t="str">
        <f>IF(原始数据!AN65="","",IF(COUNTIF(原始数据!65:65,原始数据!AN65)&gt;1,"×",""))</f>
        <v/>
      </c>
      <c r="AN65" t="str">
        <f>IF(原始数据!AO65="","",IF(COUNTIF(原始数据!65:65,原始数据!AO65)&gt;1,"×",""))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IF(原始数据!Z66="","",IF(COUNTIF(原始数据!66:66,原始数据!Z66)&gt;1,"×",""))</f>
        <v/>
      </c>
      <c r="Z66" t="str">
        <f>IF(原始数据!AA66="","",IF(COUNTIF(原始数据!66:66,原始数据!AA66)&gt;1,"×",""))</f>
        <v/>
      </c>
      <c r="AA66" t="str">
        <f>IF(原始数据!AB66="","",IF(COUNTIF(原始数据!66:66,原始数据!AB66)&gt;1,"×",""))</f>
        <v/>
      </c>
      <c r="AB66" t="str">
        <f>IF(原始数据!AC66="","",IF(COUNTIF(原始数据!66:66,原始数据!AC66)&gt;1,"×",""))</f>
        <v/>
      </c>
      <c r="AC66" t="str">
        <f>IF(原始数据!AD66="","",IF(COUNTIF(原始数据!66:66,原始数据!AD66)&gt;1,"×",""))</f>
        <v/>
      </c>
      <c r="AD66" t="str">
        <f>IF(原始数据!AE66="","",IF(COUNTIF(原始数据!66:66,原始数据!AE66)&gt;1,"×",""))</f>
        <v/>
      </c>
      <c r="AE66" t="str">
        <f>IF(原始数据!AF66="","",IF(COUNTIF(原始数据!66:66,原始数据!AF66)&gt;1,"×",""))</f>
        <v/>
      </c>
      <c r="AF66" t="str">
        <f>IF(原始数据!AG66="","",IF(COUNTIF(原始数据!66:66,原始数据!AG66)&gt;1,"×",""))</f>
        <v/>
      </c>
      <c r="AG66" t="str">
        <f>IF(原始数据!AH66="","",IF(COUNTIF(原始数据!66:66,原始数据!AH66)&gt;1,"×",""))</f>
        <v/>
      </c>
      <c r="AH66" t="str">
        <f>IF(原始数据!AI66="","",IF(COUNTIF(原始数据!66:66,原始数据!AI66)&gt;1,"×",""))</f>
        <v/>
      </c>
      <c r="AI66" t="str">
        <f>IF(原始数据!AJ66="","",IF(COUNTIF(原始数据!66:66,原始数据!AJ66)&gt;1,"×",""))</f>
        <v/>
      </c>
      <c r="AJ66" t="str">
        <f>IF(原始数据!AK66="","",IF(COUNTIF(原始数据!66:66,原始数据!AK66)&gt;1,"×",""))</f>
        <v/>
      </c>
      <c r="AK66" t="str">
        <f>IF(原始数据!AL66="","",IF(COUNTIF(原始数据!66:66,原始数据!AL66)&gt;1,"×",""))</f>
        <v/>
      </c>
      <c r="AL66" t="str">
        <f>IF(原始数据!AM66="","",IF(COUNTIF(原始数据!66:66,原始数据!AM66)&gt;1,"×",""))</f>
        <v/>
      </c>
      <c r="AM66" t="str">
        <f>IF(原始数据!AN66="","",IF(COUNTIF(原始数据!66:66,原始数据!AN66)&gt;1,"×",""))</f>
        <v/>
      </c>
      <c r="AN66" t="str">
        <f>IF(原始数据!AO66="","",IF(COUNTIF(原始数据!66:66,原始数据!AO66)&gt;1,"×",""))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/>
      </c>
      <c r="X67" t="str">
        <f>IF(原始数据!Y67="","",IF(COUNTIF(原始数据!67:67,原始数据!Y67)&gt;1,"×",""))</f>
        <v/>
      </c>
      <c r="Y67" t="str">
        <f>IF(原始数据!Z67="","",IF(COUNTIF(原始数据!67:67,原始数据!Z67)&gt;1,"×",""))</f>
        <v/>
      </c>
      <c r="Z67" t="str">
        <f>IF(原始数据!AA67="","",IF(COUNTIF(原始数据!67:67,原始数据!AA67)&gt;1,"×",""))</f>
        <v/>
      </c>
      <c r="AA67" t="str">
        <f>IF(原始数据!AB67="","",IF(COUNTIF(原始数据!67:67,原始数据!AB67)&gt;1,"×",""))</f>
        <v/>
      </c>
      <c r="AB67" t="str">
        <f>IF(原始数据!AC67="","",IF(COUNTIF(原始数据!67:67,原始数据!AC67)&gt;1,"×",""))</f>
        <v/>
      </c>
      <c r="AC67" t="str">
        <f>IF(原始数据!AD67="","",IF(COUNTIF(原始数据!67:67,原始数据!AD67)&gt;1,"×",""))</f>
        <v/>
      </c>
      <c r="AD67" t="str">
        <f>IF(原始数据!AE67="","",IF(COUNTIF(原始数据!67:67,原始数据!AE67)&gt;1,"×",""))</f>
        <v/>
      </c>
      <c r="AE67" t="str">
        <f>IF(原始数据!AF67="","",IF(COUNTIF(原始数据!67:67,原始数据!AF67)&gt;1,"×",""))</f>
        <v/>
      </c>
      <c r="AF67" t="str">
        <f>IF(原始数据!AG67="","",IF(COUNTIF(原始数据!67:67,原始数据!AG67)&gt;1,"×",""))</f>
        <v/>
      </c>
      <c r="AG67" t="str">
        <f>IF(原始数据!AH67="","",IF(COUNTIF(原始数据!67:67,原始数据!AH67)&gt;1,"×",""))</f>
        <v/>
      </c>
      <c r="AH67" t="str">
        <f>IF(原始数据!AI67="","",IF(COUNTIF(原始数据!67:67,原始数据!AI67)&gt;1,"×",""))</f>
        <v/>
      </c>
      <c r="AI67" t="str">
        <f>IF(原始数据!AJ67="","",IF(COUNTIF(原始数据!67:67,原始数据!AJ67)&gt;1,"×",""))</f>
        <v/>
      </c>
      <c r="AJ67" t="str">
        <f>IF(原始数据!AK67="","",IF(COUNTIF(原始数据!67:67,原始数据!AK67)&gt;1,"×",""))</f>
        <v/>
      </c>
      <c r="AK67" t="str">
        <f>IF(原始数据!AL67="","",IF(COUNTIF(原始数据!67:67,原始数据!AL67)&gt;1,"×",""))</f>
        <v/>
      </c>
      <c r="AL67" t="str">
        <f>IF(原始数据!AM67="","",IF(COUNTIF(原始数据!67:67,原始数据!AM67)&gt;1,"×",""))</f>
        <v/>
      </c>
      <c r="AM67" t="str">
        <f>IF(原始数据!AN67="","",IF(COUNTIF(原始数据!67:67,原始数据!AN67)&gt;1,"×",""))</f>
        <v/>
      </c>
      <c r="AN67" t="str">
        <f>IF(原始数据!AO67="","",IF(COUNTIF(原始数据!67:67,原始数据!AO67)&gt;1,"×",""))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IF(原始数据!Z68="","",IF(COUNTIF(原始数据!68:68,原始数据!Z68)&gt;1,"×",""))</f>
        <v/>
      </c>
      <c r="Z68" t="str">
        <f>IF(原始数据!AA68="","",IF(COUNTIF(原始数据!68:68,原始数据!AA68)&gt;1,"×",""))</f>
        <v/>
      </c>
      <c r="AA68" t="str">
        <f>IF(原始数据!AB68="","",IF(COUNTIF(原始数据!68:68,原始数据!AB68)&gt;1,"×",""))</f>
        <v/>
      </c>
      <c r="AB68" t="str">
        <f>IF(原始数据!AC68="","",IF(COUNTIF(原始数据!68:68,原始数据!AC68)&gt;1,"×",""))</f>
        <v/>
      </c>
      <c r="AC68" t="str">
        <f>IF(原始数据!AD68="","",IF(COUNTIF(原始数据!68:68,原始数据!AD68)&gt;1,"×",""))</f>
        <v/>
      </c>
      <c r="AD68" t="str">
        <f>IF(原始数据!AE68="","",IF(COUNTIF(原始数据!68:68,原始数据!AE68)&gt;1,"×",""))</f>
        <v/>
      </c>
      <c r="AE68" t="str">
        <f>IF(原始数据!AF68="","",IF(COUNTIF(原始数据!68:68,原始数据!AF68)&gt;1,"×",""))</f>
        <v/>
      </c>
      <c r="AF68" t="str">
        <f>IF(原始数据!AG68="","",IF(COUNTIF(原始数据!68:68,原始数据!AG68)&gt;1,"×",""))</f>
        <v/>
      </c>
      <c r="AG68" t="str">
        <f>IF(原始数据!AH68="","",IF(COUNTIF(原始数据!68:68,原始数据!AH68)&gt;1,"×",""))</f>
        <v/>
      </c>
      <c r="AH68" t="str">
        <f>IF(原始数据!AI68="","",IF(COUNTIF(原始数据!68:68,原始数据!AI68)&gt;1,"×",""))</f>
        <v/>
      </c>
      <c r="AI68" t="str">
        <f>IF(原始数据!AJ68="","",IF(COUNTIF(原始数据!68:68,原始数据!AJ68)&gt;1,"×",""))</f>
        <v/>
      </c>
      <c r="AJ68" t="str">
        <f>IF(原始数据!AK68="","",IF(COUNTIF(原始数据!68:68,原始数据!AK68)&gt;1,"×",""))</f>
        <v/>
      </c>
      <c r="AK68" t="str">
        <f>IF(原始数据!AL68="","",IF(COUNTIF(原始数据!68:68,原始数据!AL68)&gt;1,"×",""))</f>
        <v/>
      </c>
      <c r="AL68" t="str">
        <f>IF(原始数据!AM68="","",IF(COUNTIF(原始数据!68:68,原始数据!AM68)&gt;1,"×",""))</f>
        <v/>
      </c>
      <c r="AM68" t="str">
        <f>IF(原始数据!AN68="","",IF(COUNTIF(原始数据!68:68,原始数据!AN68)&gt;1,"×",""))</f>
        <v/>
      </c>
      <c r="AN68" t="str">
        <f>IF(原始数据!AO68="","",IF(COUNTIF(原始数据!68:68,原始数据!AO68)&gt;1,"×",""))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IF(原始数据!Z69="","",IF(COUNTIF(原始数据!69:69,原始数据!Z69)&gt;1,"×",""))</f>
        <v/>
      </c>
      <c r="Z69" t="str">
        <f>IF(原始数据!AA69="","",IF(COUNTIF(原始数据!69:69,原始数据!AA69)&gt;1,"×",""))</f>
        <v/>
      </c>
      <c r="AA69" t="str">
        <f>IF(原始数据!AB69="","",IF(COUNTIF(原始数据!69:69,原始数据!AB69)&gt;1,"×",""))</f>
        <v/>
      </c>
      <c r="AB69" t="str">
        <f>IF(原始数据!AC69="","",IF(COUNTIF(原始数据!69:69,原始数据!AC69)&gt;1,"×",""))</f>
        <v/>
      </c>
      <c r="AC69" t="str">
        <f>IF(原始数据!AD69="","",IF(COUNTIF(原始数据!69:69,原始数据!AD69)&gt;1,"×",""))</f>
        <v/>
      </c>
      <c r="AD69" t="str">
        <f>IF(原始数据!AE69="","",IF(COUNTIF(原始数据!69:69,原始数据!AE69)&gt;1,"×",""))</f>
        <v/>
      </c>
      <c r="AE69" t="str">
        <f>IF(原始数据!AF69="","",IF(COUNTIF(原始数据!69:69,原始数据!AF69)&gt;1,"×",""))</f>
        <v/>
      </c>
      <c r="AF69" t="str">
        <f>IF(原始数据!AG69="","",IF(COUNTIF(原始数据!69:69,原始数据!AG69)&gt;1,"×",""))</f>
        <v/>
      </c>
      <c r="AG69" t="str">
        <f>IF(原始数据!AH69="","",IF(COUNTIF(原始数据!69:69,原始数据!AH69)&gt;1,"×",""))</f>
        <v/>
      </c>
      <c r="AH69" t="str">
        <f>IF(原始数据!AI69="","",IF(COUNTIF(原始数据!69:69,原始数据!AI69)&gt;1,"×",""))</f>
        <v/>
      </c>
      <c r="AI69" t="str">
        <f>IF(原始数据!AJ69="","",IF(COUNTIF(原始数据!69:69,原始数据!AJ69)&gt;1,"×",""))</f>
        <v/>
      </c>
      <c r="AJ69" t="str">
        <f>IF(原始数据!AK69="","",IF(COUNTIF(原始数据!69:69,原始数据!AK69)&gt;1,"×",""))</f>
        <v/>
      </c>
      <c r="AK69" t="str">
        <f>IF(原始数据!AL69="","",IF(COUNTIF(原始数据!69:69,原始数据!AL69)&gt;1,"×",""))</f>
        <v/>
      </c>
      <c r="AL69" t="str">
        <f>IF(原始数据!AM69="","",IF(COUNTIF(原始数据!69:69,原始数据!AM69)&gt;1,"×",""))</f>
        <v/>
      </c>
      <c r="AM69" t="str">
        <f>IF(原始数据!AN69="","",IF(COUNTIF(原始数据!69:69,原始数据!AN69)&gt;1,"×",""))</f>
        <v/>
      </c>
      <c r="AN69" t="str">
        <f>IF(原始数据!AO69="","",IF(COUNTIF(原始数据!69:69,原始数据!AO69)&gt;1,"×",""))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IF(原始数据!Z70="","",IF(COUNTIF(原始数据!70:70,原始数据!Z70)&gt;1,"×",""))</f>
        <v/>
      </c>
      <c r="Z70" t="str">
        <f>IF(原始数据!AA70="","",IF(COUNTIF(原始数据!70:70,原始数据!AA70)&gt;1,"×",""))</f>
        <v/>
      </c>
      <c r="AA70" t="str">
        <f>IF(原始数据!AB70="","",IF(COUNTIF(原始数据!70:70,原始数据!AB70)&gt;1,"×",""))</f>
        <v/>
      </c>
      <c r="AB70" t="str">
        <f>IF(原始数据!AC70="","",IF(COUNTIF(原始数据!70:70,原始数据!AC70)&gt;1,"×",""))</f>
        <v/>
      </c>
      <c r="AC70" t="str">
        <f>IF(原始数据!AD70="","",IF(COUNTIF(原始数据!70:70,原始数据!AD70)&gt;1,"×",""))</f>
        <v/>
      </c>
      <c r="AD70" t="str">
        <f>IF(原始数据!AE70="","",IF(COUNTIF(原始数据!70:70,原始数据!AE70)&gt;1,"×",""))</f>
        <v/>
      </c>
      <c r="AE70" t="str">
        <f>IF(原始数据!AF70="","",IF(COUNTIF(原始数据!70:70,原始数据!AF70)&gt;1,"×",""))</f>
        <v/>
      </c>
      <c r="AF70" t="str">
        <f>IF(原始数据!AG70="","",IF(COUNTIF(原始数据!70:70,原始数据!AG70)&gt;1,"×",""))</f>
        <v/>
      </c>
      <c r="AG70" t="str">
        <f>IF(原始数据!AH70="","",IF(COUNTIF(原始数据!70:70,原始数据!AH70)&gt;1,"×",""))</f>
        <v/>
      </c>
      <c r="AH70" t="str">
        <f>IF(原始数据!AI70="","",IF(COUNTIF(原始数据!70:70,原始数据!AI70)&gt;1,"×",""))</f>
        <v/>
      </c>
      <c r="AI70" t="str">
        <f>IF(原始数据!AJ70="","",IF(COUNTIF(原始数据!70:70,原始数据!AJ70)&gt;1,"×",""))</f>
        <v/>
      </c>
      <c r="AJ70" t="str">
        <f>IF(原始数据!AK70="","",IF(COUNTIF(原始数据!70:70,原始数据!AK70)&gt;1,"×",""))</f>
        <v/>
      </c>
      <c r="AK70" t="str">
        <f>IF(原始数据!AL70="","",IF(COUNTIF(原始数据!70:70,原始数据!AL70)&gt;1,"×",""))</f>
        <v/>
      </c>
      <c r="AL70" t="str">
        <f>IF(原始数据!AM70="","",IF(COUNTIF(原始数据!70:70,原始数据!AM70)&gt;1,"×",""))</f>
        <v/>
      </c>
      <c r="AM70" t="str">
        <f>IF(原始数据!AN70="","",IF(COUNTIF(原始数据!70:70,原始数据!AN70)&gt;1,"×",""))</f>
        <v/>
      </c>
      <c r="AN70" t="str">
        <f>IF(原始数据!AO70="","",IF(COUNTIF(原始数据!70:70,原始数据!AO70)&gt;1,"×",""))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IF(原始数据!Z71="","",IF(COUNTIF(原始数据!71:71,原始数据!Z71)&gt;1,"×",""))</f>
        <v/>
      </c>
      <c r="Z71" t="str">
        <f>IF(原始数据!AA71="","",IF(COUNTIF(原始数据!71:71,原始数据!AA71)&gt;1,"×",""))</f>
        <v/>
      </c>
      <c r="AA71" t="str">
        <f>IF(原始数据!AB71="","",IF(COUNTIF(原始数据!71:71,原始数据!AB71)&gt;1,"×",""))</f>
        <v/>
      </c>
      <c r="AB71" t="str">
        <f>IF(原始数据!AC71="","",IF(COUNTIF(原始数据!71:71,原始数据!AC71)&gt;1,"×",""))</f>
        <v/>
      </c>
      <c r="AC71" t="str">
        <f>IF(原始数据!AD71="","",IF(COUNTIF(原始数据!71:71,原始数据!AD71)&gt;1,"×",""))</f>
        <v/>
      </c>
      <c r="AD71" t="str">
        <f>IF(原始数据!AE71="","",IF(COUNTIF(原始数据!71:71,原始数据!AE71)&gt;1,"×",""))</f>
        <v/>
      </c>
      <c r="AE71" t="str">
        <f>IF(原始数据!AF71="","",IF(COUNTIF(原始数据!71:71,原始数据!AF71)&gt;1,"×",""))</f>
        <v/>
      </c>
      <c r="AF71" t="str">
        <f>IF(原始数据!AG71="","",IF(COUNTIF(原始数据!71:71,原始数据!AG71)&gt;1,"×",""))</f>
        <v/>
      </c>
      <c r="AG71" t="str">
        <f>IF(原始数据!AH71="","",IF(COUNTIF(原始数据!71:71,原始数据!AH71)&gt;1,"×",""))</f>
        <v/>
      </c>
      <c r="AH71" t="str">
        <f>IF(原始数据!AI71="","",IF(COUNTIF(原始数据!71:71,原始数据!AI71)&gt;1,"×",""))</f>
        <v/>
      </c>
      <c r="AI71" t="str">
        <f>IF(原始数据!AJ71="","",IF(COUNTIF(原始数据!71:71,原始数据!AJ71)&gt;1,"×",""))</f>
        <v/>
      </c>
      <c r="AJ71" t="str">
        <f>IF(原始数据!AK71="","",IF(COUNTIF(原始数据!71:71,原始数据!AK71)&gt;1,"×",""))</f>
        <v/>
      </c>
      <c r="AK71" t="str">
        <f>IF(原始数据!AL71="","",IF(COUNTIF(原始数据!71:71,原始数据!AL71)&gt;1,"×",""))</f>
        <v/>
      </c>
      <c r="AL71" t="str">
        <f>IF(原始数据!AM71="","",IF(COUNTIF(原始数据!71:71,原始数据!AM71)&gt;1,"×",""))</f>
        <v/>
      </c>
      <c r="AM71" t="str">
        <f>IF(原始数据!AN71="","",IF(COUNTIF(原始数据!71:71,原始数据!AN71)&gt;1,"×",""))</f>
        <v/>
      </c>
      <c r="AN71" t="str">
        <f>IF(原始数据!AO71="","",IF(COUNTIF(原始数据!71:71,原始数据!AO71)&gt;1,"×",""))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IF(原始数据!V74="-","",IF(原始数据!V74="","",IF(COUNT(FIND(原始数据!V74,原始数据!72:72))=2,"×","")))</f>
        <v/>
      </c>
      <c r="V72" t="str">
        <f t="array" ref="V72">IF(原始数据!W74="-","",IF(原始数据!W74="","",IF(COUNT(FIND(原始数据!W74,原始数据!72:72))=2,"×","")))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IF(原始数据!Z72="","",IF(COUNTIF(原始数据!72:72,原始数据!Z72)&gt;1,"×",""))</f>
        <v/>
      </c>
      <c r="Z72" t="str">
        <f>IF(原始数据!AA72="","",IF(COUNTIF(原始数据!72:72,原始数据!AA72)&gt;1,"×",""))</f>
        <v/>
      </c>
      <c r="AA72" t="str">
        <f>IF(原始数据!AB72="","",IF(COUNTIF(原始数据!72:72,原始数据!AB72)&gt;1,"×",""))</f>
        <v/>
      </c>
      <c r="AB72" t="str">
        <f>IF(原始数据!AC72="","",IF(COUNTIF(原始数据!72:72,原始数据!AC72)&gt;1,"×",""))</f>
        <v/>
      </c>
      <c r="AC72" t="str">
        <f>IF(原始数据!AD72="","",IF(COUNTIF(原始数据!72:72,原始数据!AD72)&gt;1,"×",""))</f>
        <v/>
      </c>
      <c r="AD72" t="str">
        <f>IF(原始数据!AE72="","",IF(COUNTIF(原始数据!72:72,原始数据!AE72)&gt;1,"×",""))</f>
        <v/>
      </c>
      <c r="AE72" t="str">
        <f>IF(原始数据!AF72="","",IF(COUNTIF(原始数据!72:72,原始数据!AF72)&gt;1,"×",""))</f>
        <v/>
      </c>
      <c r="AF72" t="str">
        <f>IF(原始数据!AG72="","",IF(COUNTIF(原始数据!72:72,原始数据!AG72)&gt;1,"×",""))</f>
        <v/>
      </c>
      <c r="AG72" t="str">
        <f>IF(原始数据!AH72="","",IF(COUNTIF(原始数据!72:72,原始数据!AH72)&gt;1,"×",""))</f>
        <v/>
      </c>
      <c r="AH72" t="str">
        <f>IF(原始数据!AI72="","",IF(COUNTIF(原始数据!72:72,原始数据!AI72)&gt;1,"×",""))</f>
        <v/>
      </c>
      <c r="AI72" t="str">
        <f>IF(原始数据!AJ72="","",IF(COUNTIF(原始数据!72:72,原始数据!AJ72)&gt;1,"×",""))</f>
        <v/>
      </c>
      <c r="AJ72" t="str">
        <f>IF(原始数据!AK72="","",IF(COUNTIF(原始数据!72:72,原始数据!AK72)&gt;1,"×",""))</f>
        <v/>
      </c>
      <c r="AK72" t="str">
        <f>IF(原始数据!AL72="","",IF(COUNTIF(原始数据!72:72,原始数据!AL72)&gt;1,"×",""))</f>
        <v/>
      </c>
      <c r="AL72" t="str">
        <f>IF(原始数据!AM72="","",IF(COUNTIF(原始数据!72:72,原始数据!AM72)&gt;1,"×",""))</f>
        <v/>
      </c>
      <c r="AM72" t="str">
        <f>IF(原始数据!AN72="","",IF(COUNTIF(原始数据!72:72,原始数据!AN72)&gt;1,"×",""))</f>
        <v/>
      </c>
      <c r="AN72" t="str">
        <f>IF(原始数据!AO72="","",IF(COUNTIF(原始数据!72:72,原始数据!AO72)&gt;1,"×",""))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IF(原始数据!V75="-","",IF(原始数据!V75="","",IF(COUNT(FIND(原始数据!V75,原始数据!73:73))=2,"×","")))</f>
        <v/>
      </c>
      <c r="V73" t="str">
        <f t="array" ref="V73">IF(原始数据!W75="-","",IF(原始数据!W75="","",IF(COUNT(FIND(原始数据!W75,原始数据!73:73))=2,"×","")))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IF(原始数据!Z73="","",IF(COUNTIF(原始数据!73:73,原始数据!Z73)&gt;1,"×",""))</f>
        <v/>
      </c>
      <c r="Z73" t="str">
        <f>IF(原始数据!AA73="","",IF(COUNTIF(原始数据!73:73,原始数据!AA73)&gt;1,"×",""))</f>
        <v/>
      </c>
      <c r="AA73" t="str">
        <f>IF(原始数据!AB73="","",IF(COUNTIF(原始数据!73:73,原始数据!AB73)&gt;1,"×",""))</f>
        <v/>
      </c>
      <c r="AB73" t="str">
        <f>IF(原始数据!AC73="","",IF(COUNTIF(原始数据!73:73,原始数据!AC73)&gt;1,"×",""))</f>
        <v/>
      </c>
      <c r="AC73" t="str">
        <f>IF(原始数据!AD73="","",IF(COUNTIF(原始数据!73:73,原始数据!AD73)&gt;1,"×",""))</f>
        <v/>
      </c>
      <c r="AD73" t="str">
        <f>IF(原始数据!AE73="","",IF(COUNTIF(原始数据!73:73,原始数据!AE73)&gt;1,"×",""))</f>
        <v/>
      </c>
      <c r="AE73" t="str">
        <f>IF(原始数据!AF73="","",IF(COUNTIF(原始数据!73:73,原始数据!AF73)&gt;1,"×",""))</f>
        <v/>
      </c>
      <c r="AF73" t="str">
        <f>IF(原始数据!AG73="","",IF(COUNTIF(原始数据!73:73,原始数据!AG73)&gt;1,"×",""))</f>
        <v/>
      </c>
      <c r="AG73" t="str">
        <f>IF(原始数据!AH73="","",IF(COUNTIF(原始数据!73:73,原始数据!AH73)&gt;1,"×",""))</f>
        <v/>
      </c>
      <c r="AH73" t="str">
        <f>IF(原始数据!AI73="","",IF(COUNTIF(原始数据!73:73,原始数据!AI73)&gt;1,"×",""))</f>
        <v/>
      </c>
      <c r="AI73" t="str">
        <f>IF(原始数据!AJ73="","",IF(COUNTIF(原始数据!73:73,原始数据!AJ73)&gt;1,"×",""))</f>
        <v/>
      </c>
      <c r="AJ73" t="str">
        <f>IF(原始数据!AK73="","",IF(COUNTIF(原始数据!73:73,原始数据!AK73)&gt;1,"×",""))</f>
        <v/>
      </c>
      <c r="AK73" t="str">
        <f>IF(原始数据!AL73="","",IF(COUNTIF(原始数据!73:73,原始数据!AL73)&gt;1,"×",""))</f>
        <v/>
      </c>
      <c r="AL73" t="str">
        <f>IF(原始数据!AM73="","",IF(COUNTIF(原始数据!73:73,原始数据!AM73)&gt;1,"×",""))</f>
        <v/>
      </c>
      <c r="AM73" t="str">
        <f>IF(原始数据!AN73="","",IF(COUNTIF(原始数据!73:73,原始数据!AN73)&gt;1,"×",""))</f>
        <v/>
      </c>
      <c r="AN73" t="str">
        <f>IF(原始数据!AO73="","",IF(COUNTIF(原始数据!73:73,原始数据!AO73)&gt;1,"×",""))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IF(原始数据!V76="-","",IF(原始数据!V76="","",IF(COUNT(FIND(原始数据!V76,原始数据!74:74))=2,"×","")))</f>
        <v/>
      </c>
      <c r="V74" t="str">
        <f t="array" ref="V74">IF(原始数据!W76="-","",IF(原始数据!W76="","",IF(COUNT(FIND(原始数据!W76,原始数据!74:74))=2,"×","")))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IF(原始数据!Z74="","",IF(COUNTIF(原始数据!74:74,原始数据!Z74)&gt;1,"×",""))</f>
        <v/>
      </c>
      <c r="Z74" t="str">
        <f>IF(原始数据!AA74="","",IF(COUNTIF(原始数据!74:74,原始数据!AA74)&gt;1,"×",""))</f>
        <v/>
      </c>
      <c r="AA74" t="str">
        <f>IF(原始数据!AB74="","",IF(COUNTIF(原始数据!74:74,原始数据!AB74)&gt;1,"×",""))</f>
        <v/>
      </c>
      <c r="AB74" t="str">
        <f>IF(原始数据!AC74="","",IF(COUNTIF(原始数据!74:74,原始数据!AC74)&gt;1,"×",""))</f>
        <v/>
      </c>
      <c r="AC74" t="str">
        <f>IF(原始数据!AD74="","",IF(COUNTIF(原始数据!74:74,原始数据!AD74)&gt;1,"×",""))</f>
        <v/>
      </c>
      <c r="AD74" t="str">
        <f>IF(原始数据!AE74="","",IF(COUNTIF(原始数据!74:74,原始数据!AE74)&gt;1,"×",""))</f>
        <v/>
      </c>
      <c r="AE74" t="str">
        <f>IF(原始数据!AF74="","",IF(COUNTIF(原始数据!74:74,原始数据!AF74)&gt;1,"×",""))</f>
        <v/>
      </c>
      <c r="AF74" t="str">
        <f>IF(原始数据!AG74="","",IF(COUNTIF(原始数据!74:74,原始数据!AG74)&gt;1,"×",""))</f>
        <v/>
      </c>
      <c r="AG74" t="str">
        <f>IF(原始数据!AH74="","",IF(COUNTIF(原始数据!74:74,原始数据!AH74)&gt;1,"×",""))</f>
        <v/>
      </c>
      <c r="AH74" t="str">
        <f>IF(原始数据!AI74="","",IF(COUNTIF(原始数据!74:74,原始数据!AI74)&gt;1,"×",""))</f>
        <v/>
      </c>
      <c r="AI74" t="str">
        <f>IF(原始数据!AJ74="","",IF(COUNTIF(原始数据!74:74,原始数据!AJ74)&gt;1,"×",""))</f>
        <v/>
      </c>
      <c r="AJ74" t="str">
        <f>IF(原始数据!AK74="","",IF(COUNTIF(原始数据!74:74,原始数据!AK74)&gt;1,"×",""))</f>
        <v/>
      </c>
      <c r="AK74" t="str">
        <f>IF(原始数据!AL74="","",IF(COUNTIF(原始数据!74:74,原始数据!AL74)&gt;1,"×",""))</f>
        <v/>
      </c>
      <c r="AL74" t="str">
        <f>IF(原始数据!AM74="","",IF(COUNTIF(原始数据!74:74,原始数据!AM74)&gt;1,"×",""))</f>
        <v/>
      </c>
      <c r="AM74" t="str">
        <f>IF(原始数据!AN74="","",IF(COUNTIF(原始数据!74:74,原始数据!AN74)&gt;1,"×",""))</f>
        <v/>
      </c>
      <c r="AN74" t="str">
        <f>IF(原始数据!AO74="","",IF(COUNTIF(原始数据!74:74,原始数据!AO74)&gt;1,"×",""))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IF(原始数据!V77="-","",IF(原始数据!V77="","",IF(COUNT(FIND(原始数据!V77,原始数据!75:75))=2,"×","")))</f>
        <v/>
      </c>
      <c r="V75" t="str">
        <f t="array" ref="V75">IF(原始数据!W77="-","",IF(原始数据!W77="","",IF(COUNT(FIND(原始数据!W77,原始数据!75:75))=2,"×","")))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IF(原始数据!Z75="","",IF(COUNTIF(原始数据!75:75,原始数据!Z75)&gt;1,"×",""))</f>
        <v/>
      </c>
      <c r="Z75" t="str">
        <f>IF(原始数据!AA75="","",IF(COUNTIF(原始数据!75:75,原始数据!AA75)&gt;1,"×",""))</f>
        <v/>
      </c>
      <c r="AA75" t="str">
        <f>IF(原始数据!AB75="","",IF(COUNTIF(原始数据!75:75,原始数据!AB75)&gt;1,"×",""))</f>
        <v/>
      </c>
      <c r="AB75" t="str">
        <f>IF(原始数据!AC75="","",IF(COUNTIF(原始数据!75:75,原始数据!AC75)&gt;1,"×",""))</f>
        <v/>
      </c>
      <c r="AC75" t="str">
        <f>IF(原始数据!AD75="","",IF(COUNTIF(原始数据!75:75,原始数据!AD75)&gt;1,"×",""))</f>
        <v/>
      </c>
      <c r="AD75" t="str">
        <f>IF(原始数据!AE75="","",IF(COUNTIF(原始数据!75:75,原始数据!AE75)&gt;1,"×",""))</f>
        <v/>
      </c>
      <c r="AE75" t="str">
        <f>IF(原始数据!AF75="","",IF(COUNTIF(原始数据!75:75,原始数据!AF75)&gt;1,"×",""))</f>
        <v/>
      </c>
      <c r="AF75" t="str">
        <f>IF(原始数据!AG75="","",IF(COUNTIF(原始数据!75:75,原始数据!AG75)&gt;1,"×",""))</f>
        <v/>
      </c>
      <c r="AG75" t="str">
        <f>IF(原始数据!AH75="","",IF(COUNTIF(原始数据!75:75,原始数据!AH75)&gt;1,"×",""))</f>
        <v/>
      </c>
      <c r="AH75" t="str">
        <f>IF(原始数据!AI75="","",IF(COUNTIF(原始数据!75:75,原始数据!AI75)&gt;1,"×",""))</f>
        <v/>
      </c>
      <c r="AI75" t="str">
        <f>IF(原始数据!AJ75="","",IF(COUNTIF(原始数据!75:75,原始数据!AJ75)&gt;1,"×",""))</f>
        <v/>
      </c>
      <c r="AJ75" t="str">
        <f>IF(原始数据!AK75="","",IF(COUNTIF(原始数据!75:75,原始数据!AK75)&gt;1,"×",""))</f>
        <v/>
      </c>
      <c r="AK75" t="str">
        <f>IF(原始数据!AL75="","",IF(COUNTIF(原始数据!75:75,原始数据!AL75)&gt;1,"×",""))</f>
        <v/>
      </c>
      <c r="AL75" t="str">
        <f>IF(原始数据!AM75="","",IF(COUNTIF(原始数据!75:75,原始数据!AM75)&gt;1,"×",""))</f>
        <v/>
      </c>
      <c r="AM75" t="str">
        <f>IF(原始数据!AN75="","",IF(COUNTIF(原始数据!75:75,原始数据!AN75)&gt;1,"×",""))</f>
        <v/>
      </c>
      <c r="AN75" t="str">
        <f>IF(原始数据!AO75="","",IF(COUNTIF(原始数据!75:75,原始数据!AO75)&gt;1,"×",""))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IF(原始数据!V78="-","",IF(原始数据!V78="","",IF(COUNT(FIND(原始数据!V78,原始数据!76:76))=2,"×","")))</f>
        <v/>
      </c>
      <c r="V76" t="str">
        <f t="array" ref="V76">IF(原始数据!W78="-","",IF(原始数据!W78="","",IF(COUNT(FIND(原始数据!W78,原始数据!76:76))=2,"×","")))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IF(原始数据!Z76="","",IF(COUNTIF(原始数据!76:76,原始数据!Z76)&gt;1,"×",""))</f>
        <v/>
      </c>
      <c r="Z76" t="str">
        <f>IF(原始数据!AA76="","",IF(COUNTIF(原始数据!76:76,原始数据!AA76)&gt;1,"×",""))</f>
        <v/>
      </c>
      <c r="AA76" t="str">
        <f>IF(原始数据!AB76="","",IF(COUNTIF(原始数据!76:76,原始数据!AB76)&gt;1,"×",""))</f>
        <v/>
      </c>
      <c r="AB76" t="str">
        <f>IF(原始数据!AC76="","",IF(COUNTIF(原始数据!76:76,原始数据!AC76)&gt;1,"×",""))</f>
        <v/>
      </c>
      <c r="AC76" t="str">
        <f>IF(原始数据!AD76="","",IF(COUNTIF(原始数据!76:76,原始数据!AD76)&gt;1,"×",""))</f>
        <v/>
      </c>
      <c r="AD76" t="str">
        <f>IF(原始数据!AE76="","",IF(COUNTIF(原始数据!76:76,原始数据!AE76)&gt;1,"×",""))</f>
        <v/>
      </c>
      <c r="AE76" t="str">
        <f>IF(原始数据!AF76="","",IF(COUNTIF(原始数据!76:76,原始数据!AF76)&gt;1,"×",""))</f>
        <v/>
      </c>
      <c r="AF76" t="str">
        <f>IF(原始数据!AG76="","",IF(COUNTIF(原始数据!76:76,原始数据!AG76)&gt;1,"×",""))</f>
        <v/>
      </c>
      <c r="AG76" t="str">
        <f>IF(原始数据!AH76="","",IF(COUNTIF(原始数据!76:76,原始数据!AH76)&gt;1,"×",""))</f>
        <v/>
      </c>
      <c r="AH76" t="str">
        <f>IF(原始数据!AI76="","",IF(COUNTIF(原始数据!76:76,原始数据!AI76)&gt;1,"×",""))</f>
        <v/>
      </c>
      <c r="AI76" t="str">
        <f>IF(原始数据!AJ76="","",IF(COUNTIF(原始数据!76:76,原始数据!AJ76)&gt;1,"×",""))</f>
        <v/>
      </c>
      <c r="AJ76" t="str">
        <f>IF(原始数据!AK76="","",IF(COUNTIF(原始数据!76:76,原始数据!AK76)&gt;1,"×",""))</f>
        <v/>
      </c>
      <c r="AK76" t="str">
        <f>IF(原始数据!AL76="","",IF(COUNTIF(原始数据!76:76,原始数据!AL76)&gt;1,"×",""))</f>
        <v/>
      </c>
      <c r="AL76" t="str">
        <f>IF(原始数据!AM76="","",IF(COUNTIF(原始数据!76:76,原始数据!AM76)&gt;1,"×",""))</f>
        <v/>
      </c>
      <c r="AM76" t="str">
        <f>IF(原始数据!AN76="","",IF(COUNTIF(原始数据!76:76,原始数据!AN76)&gt;1,"×",""))</f>
        <v/>
      </c>
      <c r="AN76" t="str">
        <f>IF(原始数据!AO76="","",IF(COUNTIF(原始数据!76:76,原始数据!AO76)&gt;1,"×",""))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IF(原始数据!Z77="","",IF(COUNTIF(原始数据!77:77,原始数据!Z77)&gt;1,"×",""))</f>
        <v/>
      </c>
      <c r="Z77" t="str">
        <f>IF(原始数据!AA77="","",IF(COUNTIF(原始数据!77:77,原始数据!AA77)&gt;1,"×",""))</f>
        <v/>
      </c>
      <c r="AA77" t="str">
        <f>IF(原始数据!AB77="","",IF(COUNTIF(原始数据!77:77,原始数据!AB77)&gt;1,"×",""))</f>
        <v/>
      </c>
      <c r="AB77" t="str">
        <f>IF(原始数据!AC77="","",IF(COUNTIF(原始数据!77:77,原始数据!AC77)&gt;1,"×",""))</f>
        <v/>
      </c>
      <c r="AC77" t="str">
        <f>IF(原始数据!AD77="","",IF(COUNTIF(原始数据!77:77,原始数据!AD77)&gt;1,"×",""))</f>
        <v/>
      </c>
      <c r="AD77" t="str">
        <f>IF(原始数据!AE77="","",IF(COUNTIF(原始数据!77:77,原始数据!AE77)&gt;1,"×",""))</f>
        <v/>
      </c>
      <c r="AE77" t="str">
        <f>IF(原始数据!AF77="","",IF(COUNTIF(原始数据!77:77,原始数据!AF77)&gt;1,"×",""))</f>
        <v/>
      </c>
      <c r="AF77" t="str">
        <f>IF(原始数据!AG77="","",IF(COUNTIF(原始数据!77:77,原始数据!AG77)&gt;1,"×",""))</f>
        <v/>
      </c>
      <c r="AG77" t="str">
        <f>IF(原始数据!AH77="","",IF(COUNTIF(原始数据!77:77,原始数据!AH77)&gt;1,"×",""))</f>
        <v/>
      </c>
      <c r="AH77" t="str">
        <f>IF(原始数据!AI77="","",IF(COUNTIF(原始数据!77:77,原始数据!AI77)&gt;1,"×",""))</f>
        <v/>
      </c>
      <c r="AI77" t="str">
        <f>IF(原始数据!AJ77="","",IF(COUNTIF(原始数据!77:77,原始数据!AJ77)&gt;1,"×",""))</f>
        <v/>
      </c>
      <c r="AJ77" t="str">
        <f>IF(原始数据!AK77="","",IF(COUNTIF(原始数据!77:77,原始数据!AK77)&gt;1,"×",""))</f>
        <v/>
      </c>
      <c r="AK77" t="str">
        <f>IF(原始数据!AL77="","",IF(COUNTIF(原始数据!77:77,原始数据!AL77)&gt;1,"×",""))</f>
        <v/>
      </c>
      <c r="AL77" t="str">
        <f>IF(原始数据!AM77="","",IF(COUNTIF(原始数据!77:77,原始数据!AM77)&gt;1,"×",""))</f>
        <v/>
      </c>
      <c r="AM77" t="str">
        <f>IF(原始数据!AN77="","",IF(COUNTIF(原始数据!77:77,原始数据!AN77)&gt;1,"×",""))</f>
        <v/>
      </c>
      <c r="AN77" t="str">
        <f>IF(原始数据!AO77="","",IF(COUNTIF(原始数据!77:77,原始数据!AO77)&gt;1,"×",""))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IF(原始数据!Z78="","",IF(COUNTIF(原始数据!78:78,原始数据!Z78)&gt;1,"×",""))</f>
        <v/>
      </c>
      <c r="Z78" t="str">
        <f>IF(原始数据!AA78="","",IF(COUNTIF(原始数据!78:78,原始数据!AA78)&gt;1,"×",""))</f>
        <v/>
      </c>
      <c r="AA78" t="str">
        <f>IF(原始数据!AB78="","",IF(COUNTIF(原始数据!78:78,原始数据!AB78)&gt;1,"×",""))</f>
        <v/>
      </c>
      <c r="AB78" t="str">
        <f>IF(原始数据!AC78="","",IF(COUNTIF(原始数据!78:78,原始数据!AC78)&gt;1,"×",""))</f>
        <v/>
      </c>
      <c r="AC78" t="str">
        <f>IF(原始数据!AD78="","",IF(COUNTIF(原始数据!78:78,原始数据!AD78)&gt;1,"×",""))</f>
        <v/>
      </c>
      <c r="AD78" t="str">
        <f>IF(原始数据!AE78="","",IF(COUNTIF(原始数据!78:78,原始数据!AE78)&gt;1,"×",""))</f>
        <v/>
      </c>
      <c r="AE78" t="str">
        <f>IF(原始数据!AF78="","",IF(COUNTIF(原始数据!78:78,原始数据!AF78)&gt;1,"×",""))</f>
        <v/>
      </c>
      <c r="AF78" t="str">
        <f>IF(原始数据!AG78="","",IF(COUNTIF(原始数据!78:78,原始数据!AG78)&gt;1,"×",""))</f>
        <v/>
      </c>
      <c r="AG78" t="str">
        <f>IF(原始数据!AH78="","",IF(COUNTIF(原始数据!78:78,原始数据!AH78)&gt;1,"×",""))</f>
        <v/>
      </c>
      <c r="AH78" t="str">
        <f>IF(原始数据!AI78="","",IF(COUNTIF(原始数据!78:78,原始数据!AI78)&gt;1,"×",""))</f>
        <v/>
      </c>
      <c r="AI78" t="str">
        <f>IF(原始数据!AJ78="","",IF(COUNTIF(原始数据!78:78,原始数据!AJ78)&gt;1,"×",""))</f>
        <v/>
      </c>
      <c r="AJ78" t="str">
        <f>IF(原始数据!AK78="","",IF(COUNTIF(原始数据!78:78,原始数据!AK78)&gt;1,"×",""))</f>
        <v/>
      </c>
      <c r="AK78" t="str">
        <f>IF(原始数据!AL78="","",IF(COUNTIF(原始数据!78:78,原始数据!AL78)&gt;1,"×",""))</f>
        <v/>
      </c>
      <c r="AL78" t="str">
        <f>IF(原始数据!AM78="","",IF(COUNTIF(原始数据!78:78,原始数据!AM78)&gt;1,"×",""))</f>
        <v/>
      </c>
      <c r="AM78" t="str">
        <f>IF(原始数据!AN78="","",IF(COUNTIF(原始数据!78:78,原始数据!AN78)&gt;1,"×",""))</f>
        <v/>
      </c>
      <c r="AN78" t="str">
        <f>IF(原始数据!AO78="","",IF(COUNTIF(原始数据!78:78,原始数据!AO78)&gt;1,"×",""))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IF(原始数据!Z79="","",IF(COUNTIF(原始数据!79:79,原始数据!Z79)&gt;1,"×",""))</f>
        <v/>
      </c>
      <c r="Z79" t="str">
        <f>IF(原始数据!AA79="","",IF(COUNTIF(原始数据!79:79,原始数据!AA79)&gt;1,"×",""))</f>
        <v/>
      </c>
      <c r="AA79" t="str">
        <f>IF(原始数据!AB79="","",IF(COUNTIF(原始数据!79:79,原始数据!AB79)&gt;1,"×",""))</f>
        <v/>
      </c>
      <c r="AB79" t="str">
        <f>IF(原始数据!AC79="","",IF(COUNTIF(原始数据!79:79,原始数据!AC79)&gt;1,"×",""))</f>
        <v/>
      </c>
      <c r="AC79" t="str">
        <f>IF(原始数据!AD79="","",IF(COUNTIF(原始数据!79:79,原始数据!AD79)&gt;1,"×",""))</f>
        <v/>
      </c>
      <c r="AD79" t="str">
        <f>IF(原始数据!AE79="","",IF(COUNTIF(原始数据!79:79,原始数据!AE79)&gt;1,"×",""))</f>
        <v/>
      </c>
      <c r="AE79" t="str">
        <f>IF(原始数据!AF79="","",IF(COUNTIF(原始数据!79:79,原始数据!AF79)&gt;1,"×",""))</f>
        <v/>
      </c>
      <c r="AF79" t="str">
        <f>IF(原始数据!AG79="","",IF(COUNTIF(原始数据!79:79,原始数据!AG79)&gt;1,"×",""))</f>
        <v/>
      </c>
      <c r="AG79" t="str">
        <f>IF(原始数据!AH79="","",IF(COUNTIF(原始数据!79:79,原始数据!AH79)&gt;1,"×",""))</f>
        <v/>
      </c>
      <c r="AH79" t="str">
        <f>IF(原始数据!AI79="","",IF(COUNTIF(原始数据!79:79,原始数据!AI79)&gt;1,"×",""))</f>
        <v/>
      </c>
      <c r="AI79" t="str">
        <f>IF(原始数据!AJ79="","",IF(COUNTIF(原始数据!79:79,原始数据!AJ79)&gt;1,"×",""))</f>
        <v/>
      </c>
      <c r="AJ79" t="str">
        <f>IF(原始数据!AK79="","",IF(COUNTIF(原始数据!79:79,原始数据!AK79)&gt;1,"×",""))</f>
        <v/>
      </c>
      <c r="AK79" t="str">
        <f>IF(原始数据!AL79="","",IF(COUNTIF(原始数据!79:79,原始数据!AL79)&gt;1,"×",""))</f>
        <v/>
      </c>
      <c r="AL79" t="str">
        <f>IF(原始数据!AM79="","",IF(COUNTIF(原始数据!79:79,原始数据!AM79)&gt;1,"×",""))</f>
        <v/>
      </c>
      <c r="AM79" t="str">
        <f>IF(原始数据!AN79="","",IF(COUNTIF(原始数据!79:79,原始数据!AN79)&gt;1,"×",""))</f>
        <v/>
      </c>
      <c r="AN79" t="str">
        <f>IF(原始数据!AO79="","",IF(COUNTIF(原始数据!79:79,原始数据!AO79)&gt;1,"×",""))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IF(原始数据!Z80="","",IF(COUNTIF(原始数据!80:80,原始数据!Z80)&gt;1,"×",""))</f>
        <v/>
      </c>
      <c r="Z80" t="str">
        <f>IF(原始数据!AA80="","",IF(COUNTIF(原始数据!80:80,原始数据!AA80)&gt;1,"×",""))</f>
        <v/>
      </c>
      <c r="AA80" t="str">
        <f>IF(原始数据!AB80="","",IF(COUNTIF(原始数据!80:80,原始数据!AB80)&gt;1,"×",""))</f>
        <v/>
      </c>
      <c r="AB80" t="str">
        <f>IF(原始数据!AC80="","",IF(COUNTIF(原始数据!80:80,原始数据!AC80)&gt;1,"×",""))</f>
        <v/>
      </c>
      <c r="AC80" t="str">
        <f>IF(原始数据!AD80="","",IF(COUNTIF(原始数据!80:80,原始数据!AD80)&gt;1,"×",""))</f>
        <v/>
      </c>
      <c r="AD80" t="str">
        <f>IF(原始数据!AE80="","",IF(COUNTIF(原始数据!80:80,原始数据!AE80)&gt;1,"×",""))</f>
        <v/>
      </c>
      <c r="AE80" t="str">
        <f>IF(原始数据!AF80="","",IF(COUNTIF(原始数据!80:80,原始数据!AF80)&gt;1,"×",""))</f>
        <v/>
      </c>
      <c r="AF80" t="str">
        <f>IF(原始数据!AG80="","",IF(COUNTIF(原始数据!80:80,原始数据!AG80)&gt;1,"×",""))</f>
        <v/>
      </c>
      <c r="AG80" t="str">
        <f>IF(原始数据!AH80="","",IF(COUNTIF(原始数据!80:80,原始数据!AH80)&gt;1,"×",""))</f>
        <v/>
      </c>
      <c r="AH80" t="str">
        <f>IF(原始数据!AI80="","",IF(COUNTIF(原始数据!80:80,原始数据!AI80)&gt;1,"×",""))</f>
        <v/>
      </c>
      <c r="AI80" t="str">
        <f>IF(原始数据!AJ80="","",IF(COUNTIF(原始数据!80:80,原始数据!AJ80)&gt;1,"×",""))</f>
        <v/>
      </c>
      <c r="AJ80" t="str">
        <f>IF(原始数据!AK80="","",IF(COUNTIF(原始数据!80:80,原始数据!AK80)&gt;1,"×",""))</f>
        <v/>
      </c>
      <c r="AK80" t="str">
        <f>IF(原始数据!AL80="","",IF(COUNTIF(原始数据!80:80,原始数据!AL80)&gt;1,"×",""))</f>
        <v/>
      </c>
      <c r="AL80" t="str">
        <f>IF(原始数据!AM80="","",IF(COUNTIF(原始数据!80:80,原始数据!AM80)&gt;1,"×",""))</f>
        <v/>
      </c>
      <c r="AM80" t="str">
        <f>IF(原始数据!AN80="","",IF(COUNTIF(原始数据!80:80,原始数据!AN80)&gt;1,"×",""))</f>
        <v/>
      </c>
      <c r="AN80" t="str">
        <f>IF(原始数据!AO80="","",IF(COUNTIF(原始数据!80:80,原始数据!AO80)&gt;1,"×",""))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IF(原始数据!Z81="","",IF(COUNTIF(原始数据!81:81,原始数据!Z81)&gt;1,"×",""))</f>
        <v/>
      </c>
      <c r="Z81" t="str">
        <f>IF(原始数据!AA81="","",IF(COUNTIF(原始数据!81:81,原始数据!AA81)&gt;1,"×",""))</f>
        <v/>
      </c>
      <c r="AA81" t="str">
        <f>IF(原始数据!AB81="","",IF(COUNTIF(原始数据!81:81,原始数据!AB81)&gt;1,"×",""))</f>
        <v/>
      </c>
      <c r="AB81" t="str">
        <f>IF(原始数据!AC81="","",IF(COUNTIF(原始数据!81:81,原始数据!AC81)&gt;1,"×",""))</f>
        <v/>
      </c>
      <c r="AC81" t="str">
        <f>IF(原始数据!AD81="","",IF(COUNTIF(原始数据!81:81,原始数据!AD81)&gt;1,"×",""))</f>
        <v/>
      </c>
      <c r="AD81" t="str">
        <f>IF(原始数据!AE81="","",IF(COUNTIF(原始数据!81:81,原始数据!AE81)&gt;1,"×",""))</f>
        <v/>
      </c>
      <c r="AE81" t="str">
        <f>IF(原始数据!AF81="","",IF(COUNTIF(原始数据!81:81,原始数据!AF81)&gt;1,"×",""))</f>
        <v/>
      </c>
      <c r="AF81" t="str">
        <f>IF(原始数据!AG81="","",IF(COUNTIF(原始数据!81:81,原始数据!AG81)&gt;1,"×",""))</f>
        <v/>
      </c>
      <c r="AG81" t="str">
        <f>IF(原始数据!AH81="","",IF(COUNTIF(原始数据!81:81,原始数据!AH81)&gt;1,"×",""))</f>
        <v/>
      </c>
      <c r="AH81" t="str">
        <f>IF(原始数据!AI81="","",IF(COUNTIF(原始数据!81:81,原始数据!AI81)&gt;1,"×",""))</f>
        <v/>
      </c>
      <c r="AI81" t="str">
        <f>IF(原始数据!AJ81="","",IF(COUNTIF(原始数据!81:81,原始数据!AJ81)&gt;1,"×",""))</f>
        <v/>
      </c>
      <c r="AJ81" t="str">
        <f>IF(原始数据!AK81="","",IF(COUNTIF(原始数据!81:81,原始数据!AK81)&gt;1,"×",""))</f>
        <v/>
      </c>
      <c r="AK81" t="str">
        <f>IF(原始数据!AL81="","",IF(COUNTIF(原始数据!81:81,原始数据!AL81)&gt;1,"×",""))</f>
        <v/>
      </c>
      <c r="AL81" t="str">
        <f>IF(原始数据!AM81="","",IF(COUNTIF(原始数据!81:81,原始数据!AM81)&gt;1,"×",""))</f>
        <v/>
      </c>
      <c r="AM81" t="str">
        <f>IF(原始数据!AN81="","",IF(COUNTIF(原始数据!81:81,原始数据!AN81)&gt;1,"×",""))</f>
        <v/>
      </c>
      <c r="AN81" t="str">
        <f>IF(原始数据!AO81="","",IF(COUNTIF(原始数据!81:81,原始数据!AO81)&gt;1,"×",""))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IF(原始数据!Z82="","",IF(COUNTIF(原始数据!82:82,原始数据!Z82)&gt;1,"×",""))</f>
        <v/>
      </c>
      <c r="Z82" t="str">
        <f>IF(原始数据!AA82="","",IF(COUNTIF(原始数据!82:82,原始数据!AA82)&gt;1,"×",""))</f>
        <v/>
      </c>
      <c r="AA82" t="str">
        <f>IF(原始数据!AB82="","",IF(COUNTIF(原始数据!82:82,原始数据!AB82)&gt;1,"×",""))</f>
        <v/>
      </c>
      <c r="AB82" t="str">
        <f>IF(原始数据!AC82="","",IF(COUNTIF(原始数据!82:82,原始数据!AC82)&gt;1,"×",""))</f>
        <v/>
      </c>
      <c r="AC82" t="str">
        <f>IF(原始数据!AD82="","",IF(COUNTIF(原始数据!82:82,原始数据!AD82)&gt;1,"×",""))</f>
        <v/>
      </c>
      <c r="AD82" t="str">
        <f>IF(原始数据!AE82="","",IF(COUNTIF(原始数据!82:82,原始数据!AE82)&gt;1,"×",""))</f>
        <v/>
      </c>
      <c r="AE82" t="str">
        <f>IF(原始数据!AF82="","",IF(COUNTIF(原始数据!82:82,原始数据!AF82)&gt;1,"×",""))</f>
        <v/>
      </c>
      <c r="AF82" t="str">
        <f>IF(原始数据!AG82="","",IF(COUNTIF(原始数据!82:82,原始数据!AG82)&gt;1,"×",""))</f>
        <v/>
      </c>
      <c r="AG82" t="str">
        <f>IF(原始数据!AH82="","",IF(COUNTIF(原始数据!82:82,原始数据!AH82)&gt;1,"×",""))</f>
        <v/>
      </c>
      <c r="AH82" t="str">
        <f>IF(原始数据!AI82="","",IF(COUNTIF(原始数据!82:82,原始数据!AI82)&gt;1,"×",""))</f>
        <v/>
      </c>
      <c r="AI82" t="str">
        <f>IF(原始数据!AJ82="","",IF(COUNTIF(原始数据!82:82,原始数据!AJ82)&gt;1,"×",""))</f>
        <v/>
      </c>
      <c r="AJ82" t="str">
        <f>IF(原始数据!AK82="","",IF(COUNTIF(原始数据!82:82,原始数据!AK82)&gt;1,"×",""))</f>
        <v/>
      </c>
      <c r="AK82" t="str">
        <f>IF(原始数据!AL82="","",IF(COUNTIF(原始数据!82:82,原始数据!AL82)&gt;1,"×",""))</f>
        <v/>
      </c>
      <c r="AL82" t="str">
        <f>IF(原始数据!AM82="","",IF(COUNTIF(原始数据!82:82,原始数据!AM82)&gt;1,"×",""))</f>
        <v/>
      </c>
      <c r="AM82" t="str">
        <f>IF(原始数据!AN82="","",IF(COUNTIF(原始数据!82:82,原始数据!AN82)&gt;1,"×",""))</f>
        <v/>
      </c>
      <c r="AN82" t="str">
        <f>IF(原始数据!AO82="","",IF(COUNTIF(原始数据!82:82,原始数据!AO82)&gt;1,"×",""))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IF(原始数据!Z83="","",IF(COUNTIF(原始数据!83:83,原始数据!Z83)&gt;1,"×",""))</f>
        <v/>
      </c>
      <c r="Z83" t="str">
        <f>IF(原始数据!AA83="","",IF(COUNTIF(原始数据!83:83,原始数据!AA83)&gt;1,"×",""))</f>
        <v/>
      </c>
      <c r="AA83" t="str">
        <f>IF(原始数据!AB83="","",IF(COUNTIF(原始数据!83:83,原始数据!AB83)&gt;1,"×",""))</f>
        <v/>
      </c>
      <c r="AB83" t="str">
        <f>IF(原始数据!AC83="","",IF(COUNTIF(原始数据!83:83,原始数据!AC83)&gt;1,"×",""))</f>
        <v/>
      </c>
      <c r="AC83" t="str">
        <f>IF(原始数据!AD83="","",IF(COUNTIF(原始数据!83:83,原始数据!AD83)&gt;1,"×",""))</f>
        <v/>
      </c>
      <c r="AD83" t="str">
        <f>IF(原始数据!AE83="","",IF(COUNTIF(原始数据!83:83,原始数据!AE83)&gt;1,"×",""))</f>
        <v/>
      </c>
      <c r="AE83" t="str">
        <f>IF(原始数据!AF83="","",IF(COUNTIF(原始数据!83:83,原始数据!AF83)&gt;1,"×",""))</f>
        <v/>
      </c>
      <c r="AF83" t="str">
        <f>IF(原始数据!AG83="","",IF(COUNTIF(原始数据!83:83,原始数据!AG83)&gt;1,"×",""))</f>
        <v/>
      </c>
      <c r="AG83" t="str">
        <f>IF(原始数据!AH83="","",IF(COUNTIF(原始数据!83:83,原始数据!AH83)&gt;1,"×",""))</f>
        <v/>
      </c>
      <c r="AH83" t="str">
        <f>IF(原始数据!AI83="","",IF(COUNTIF(原始数据!83:83,原始数据!AI83)&gt;1,"×",""))</f>
        <v/>
      </c>
      <c r="AI83" t="str">
        <f>IF(原始数据!AJ83="","",IF(COUNTIF(原始数据!83:83,原始数据!AJ83)&gt;1,"×",""))</f>
        <v/>
      </c>
      <c r="AJ83" t="str">
        <f>IF(原始数据!AK83="","",IF(COUNTIF(原始数据!83:83,原始数据!AK83)&gt;1,"×",""))</f>
        <v/>
      </c>
      <c r="AK83" t="str">
        <f>IF(原始数据!AL83="","",IF(COUNTIF(原始数据!83:83,原始数据!AL83)&gt;1,"×",""))</f>
        <v/>
      </c>
      <c r="AL83" t="str">
        <f>IF(原始数据!AM83="","",IF(COUNTIF(原始数据!83:83,原始数据!AM83)&gt;1,"×",""))</f>
        <v/>
      </c>
      <c r="AM83" t="str">
        <f>IF(原始数据!AN83="","",IF(COUNTIF(原始数据!83:83,原始数据!AN83)&gt;1,"×",""))</f>
        <v/>
      </c>
      <c r="AN83" t="str">
        <f>IF(原始数据!AO83="","",IF(COUNTIF(原始数据!83:83,原始数据!AO83)&gt;1,"×",""))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IF(原始数据!Z84="","",IF(COUNTIF(原始数据!84:84,原始数据!Z84)&gt;1,"×",""))</f>
        <v/>
      </c>
      <c r="Z84" t="str">
        <f>IF(原始数据!AA84="","",IF(COUNTIF(原始数据!84:84,原始数据!AA84)&gt;1,"×",""))</f>
        <v/>
      </c>
      <c r="AA84" t="str">
        <f>IF(原始数据!AB84="","",IF(COUNTIF(原始数据!84:84,原始数据!AB84)&gt;1,"×",""))</f>
        <v/>
      </c>
      <c r="AB84" t="str">
        <f>IF(原始数据!AC84="","",IF(COUNTIF(原始数据!84:84,原始数据!AC84)&gt;1,"×",""))</f>
        <v/>
      </c>
      <c r="AC84" t="str">
        <f>IF(原始数据!AD84="","",IF(COUNTIF(原始数据!84:84,原始数据!AD84)&gt;1,"×",""))</f>
        <v/>
      </c>
      <c r="AD84" t="str">
        <f>IF(原始数据!AE84="","",IF(COUNTIF(原始数据!84:84,原始数据!AE84)&gt;1,"×",""))</f>
        <v/>
      </c>
      <c r="AE84" t="str">
        <f>IF(原始数据!AF84="","",IF(COUNTIF(原始数据!84:84,原始数据!AF84)&gt;1,"×",""))</f>
        <v/>
      </c>
      <c r="AF84" t="str">
        <f>IF(原始数据!AG84="","",IF(COUNTIF(原始数据!84:84,原始数据!AG84)&gt;1,"×",""))</f>
        <v/>
      </c>
      <c r="AG84" t="str">
        <f>IF(原始数据!AH84="","",IF(COUNTIF(原始数据!84:84,原始数据!AH84)&gt;1,"×",""))</f>
        <v/>
      </c>
      <c r="AH84" t="str">
        <f>IF(原始数据!AI84="","",IF(COUNTIF(原始数据!84:84,原始数据!AI84)&gt;1,"×",""))</f>
        <v/>
      </c>
      <c r="AI84" t="str">
        <f>IF(原始数据!AJ84="","",IF(COUNTIF(原始数据!84:84,原始数据!AJ84)&gt;1,"×",""))</f>
        <v/>
      </c>
      <c r="AJ84" t="str">
        <f>IF(原始数据!AK84="","",IF(COUNTIF(原始数据!84:84,原始数据!AK84)&gt;1,"×",""))</f>
        <v/>
      </c>
      <c r="AK84" t="str">
        <f>IF(原始数据!AL84="","",IF(COUNTIF(原始数据!84:84,原始数据!AL84)&gt;1,"×",""))</f>
        <v/>
      </c>
      <c r="AL84" t="str">
        <f>IF(原始数据!AM84="","",IF(COUNTIF(原始数据!84:84,原始数据!AM84)&gt;1,"×",""))</f>
        <v/>
      </c>
      <c r="AM84" t="str">
        <f>IF(原始数据!AN84="","",IF(COUNTIF(原始数据!84:84,原始数据!AN84)&gt;1,"×",""))</f>
        <v/>
      </c>
      <c r="AN84" t="str">
        <f>IF(原始数据!AO84="","",IF(COUNTIF(原始数据!84:84,原始数据!AO84)&gt;1,"×",""))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IF(原始数据!Z85="","",IF(COUNTIF(原始数据!85:85,原始数据!Z85)&gt;1,"×",""))</f>
        <v/>
      </c>
      <c r="Z85" t="str">
        <f>IF(原始数据!AA85="","",IF(COUNTIF(原始数据!85:85,原始数据!AA85)&gt;1,"×",""))</f>
        <v/>
      </c>
      <c r="AA85" t="str">
        <f>IF(原始数据!AB85="","",IF(COUNTIF(原始数据!85:85,原始数据!AB85)&gt;1,"×",""))</f>
        <v/>
      </c>
      <c r="AB85" t="str">
        <f>IF(原始数据!AC85="","",IF(COUNTIF(原始数据!85:85,原始数据!AC85)&gt;1,"×",""))</f>
        <v/>
      </c>
      <c r="AC85" t="str">
        <f>IF(原始数据!AD85="","",IF(COUNTIF(原始数据!85:85,原始数据!AD85)&gt;1,"×",""))</f>
        <v/>
      </c>
      <c r="AD85" t="str">
        <f>IF(原始数据!AE85="","",IF(COUNTIF(原始数据!85:85,原始数据!AE85)&gt;1,"×",""))</f>
        <v/>
      </c>
      <c r="AE85" t="str">
        <f>IF(原始数据!AF85="","",IF(COUNTIF(原始数据!85:85,原始数据!AF85)&gt;1,"×",""))</f>
        <v/>
      </c>
      <c r="AF85" t="str">
        <f>IF(原始数据!AG85="","",IF(COUNTIF(原始数据!85:85,原始数据!AG85)&gt;1,"×",""))</f>
        <v/>
      </c>
      <c r="AG85" t="str">
        <f>IF(原始数据!AH85="","",IF(COUNTIF(原始数据!85:85,原始数据!AH85)&gt;1,"×",""))</f>
        <v/>
      </c>
      <c r="AH85" t="str">
        <f>IF(原始数据!AI85="","",IF(COUNTIF(原始数据!85:85,原始数据!AI85)&gt;1,"×",""))</f>
        <v/>
      </c>
      <c r="AI85" t="str">
        <f>IF(原始数据!AJ85="","",IF(COUNTIF(原始数据!85:85,原始数据!AJ85)&gt;1,"×",""))</f>
        <v/>
      </c>
      <c r="AJ85" t="str">
        <f>IF(原始数据!AK85="","",IF(COUNTIF(原始数据!85:85,原始数据!AK85)&gt;1,"×",""))</f>
        <v/>
      </c>
      <c r="AK85" t="str">
        <f>IF(原始数据!AL85="","",IF(COUNTIF(原始数据!85:85,原始数据!AL85)&gt;1,"×",""))</f>
        <v/>
      </c>
      <c r="AL85" t="str">
        <f>IF(原始数据!AM85="","",IF(COUNTIF(原始数据!85:85,原始数据!AM85)&gt;1,"×",""))</f>
        <v/>
      </c>
      <c r="AM85" t="str">
        <f>IF(原始数据!AN85="","",IF(COUNTIF(原始数据!85:85,原始数据!AN85)&gt;1,"×",""))</f>
        <v/>
      </c>
      <c r="AN85" t="str">
        <f>IF(原始数据!AO85="","",IF(COUNTIF(原始数据!85:85,原始数据!AO85)&gt;1,"×",""))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IF(原始数据!Z86="","",IF(COUNTIF(原始数据!86:86,原始数据!Z86)&gt;1,"×",""))</f>
        <v/>
      </c>
      <c r="Z86" t="str">
        <f>IF(原始数据!AA86="","",IF(COUNTIF(原始数据!86:86,原始数据!AA86)&gt;1,"×",""))</f>
        <v/>
      </c>
      <c r="AA86" t="str">
        <f>IF(原始数据!AB86="","",IF(COUNTIF(原始数据!86:86,原始数据!AB86)&gt;1,"×",""))</f>
        <v/>
      </c>
      <c r="AB86" t="str">
        <f>IF(原始数据!AC86="","",IF(COUNTIF(原始数据!86:86,原始数据!AC86)&gt;1,"×",""))</f>
        <v/>
      </c>
      <c r="AC86" t="str">
        <f>IF(原始数据!AD86="","",IF(COUNTIF(原始数据!86:86,原始数据!AD86)&gt;1,"×",""))</f>
        <v/>
      </c>
      <c r="AD86" t="str">
        <f>IF(原始数据!AE86="","",IF(COUNTIF(原始数据!86:86,原始数据!AE86)&gt;1,"×",""))</f>
        <v/>
      </c>
      <c r="AE86" t="str">
        <f>IF(原始数据!AF86="","",IF(COUNTIF(原始数据!86:86,原始数据!AF86)&gt;1,"×",""))</f>
        <v/>
      </c>
      <c r="AF86" t="str">
        <f>IF(原始数据!AG86="","",IF(COUNTIF(原始数据!86:86,原始数据!AG86)&gt;1,"×",""))</f>
        <v/>
      </c>
      <c r="AG86" t="str">
        <f>IF(原始数据!AH86="","",IF(COUNTIF(原始数据!86:86,原始数据!AH86)&gt;1,"×",""))</f>
        <v/>
      </c>
      <c r="AH86" t="str">
        <f>IF(原始数据!AI86="","",IF(COUNTIF(原始数据!86:86,原始数据!AI86)&gt;1,"×",""))</f>
        <v/>
      </c>
      <c r="AI86" t="str">
        <f>IF(原始数据!AJ86="","",IF(COUNTIF(原始数据!86:86,原始数据!AJ86)&gt;1,"×",""))</f>
        <v/>
      </c>
      <c r="AJ86" t="str">
        <f>IF(原始数据!AK86="","",IF(COUNTIF(原始数据!86:86,原始数据!AK86)&gt;1,"×",""))</f>
        <v/>
      </c>
      <c r="AK86" t="str">
        <f>IF(原始数据!AL86="","",IF(COUNTIF(原始数据!86:86,原始数据!AL86)&gt;1,"×",""))</f>
        <v/>
      </c>
      <c r="AL86" t="str">
        <f>IF(原始数据!AM86="","",IF(COUNTIF(原始数据!86:86,原始数据!AM86)&gt;1,"×",""))</f>
        <v/>
      </c>
      <c r="AM86" t="str">
        <f>IF(原始数据!AN86="","",IF(COUNTIF(原始数据!86:86,原始数据!AN86)&gt;1,"×",""))</f>
        <v/>
      </c>
      <c r="AN86" t="str">
        <f>IF(原始数据!AO86="","",IF(COUNTIF(原始数据!86:86,原始数据!AO86)&gt;1,"×",""))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IF(原始数据!Z87="","",IF(COUNTIF(原始数据!87:87,原始数据!Z87)&gt;1,"×",""))</f>
        <v/>
      </c>
      <c r="Z87" t="str">
        <f>IF(原始数据!AA87="","",IF(COUNTIF(原始数据!87:87,原始数据!AA87)&gt;1,"×",""))</f>
        <v/>
      </c>
      <c r="AA87" t="str">
        <f>IF(原始数据!AB87="","",IF(COUNTIF(原始数据!87:87,原始数据!AB87)&gt;1,"×",""))</f>
        <v/>
      </c>
      <c r="AB87" t="str">
        <f>IF(原始数据!AC87="","",IF(COUNTIF(原始数据!87:87,原始数据!AC87)&gt;1,"×",""))</f>
        <v/>
      </c>
      <c r="AC87" t="str">
        <f>IF(原始数据!AD87="","",IF(COUNTIF(原始数据!87:87,原始数据!AD87)&gt;1,"×",""))</f>
        <v/>
      </c>
      <c r="AD87" t="str">
        <f>IF(原始数据!AE87="","",IF(COUNTIF(原始数据!87:87,原始数据!AE87)&gt;1,"×",""))</f>
        <v/>
      </c>
      <c r="AE87" t="str">
        <f>IF(原始数据!AF87="","",IF(COUNTIF(原始数据!87:87,原始数据!AF87)&gt;1,"×",""))</f>
        <v/>
      </c>
      <c r="AF87" t="str">
        <f>IF(原始数据!AG87="","",IF(COUNTIF(原始数据!87:87,原始数据!AG87)&gt;1,"×",""))</f>
        <v/>
      </c>
      <c r="AG87" t="str">
        <f>IF(原始数据!AH87="","",IF(COUNTIF(原始数据!87:87,原始数据!AH87)&gt;1,"×",""))</f>
        <v/>
      </c>
      <c r="AH87" t="str">
        <f>IF(原始数据!AI87="","",IF(COUNTIF(原始数据!87:87,原始数据!AI87)&gt;1,"×",""))</f>
        <v/>
      </c>
      <c r="AI87" t="str">
        <f>IF(原始数据!AJ87="","",IF(COUNTIF(原始数据!87:87,原始数据!AJ87)&gt;1,"×",""))</f>
        <v/>
      </c>
      <c r="AJ87" t="str">
        <f>IF(原始数据!AK87="","",IF(COUNTIF(原始数据!87:87,原始数据!AK87)&gt;1,"×",""))</f>
        <v/>
      </c>
      <c r="AK87" t="str">
        <f>IF(原始数据!AL87="","",IF(COUNTIF(原始数据!87:87,原始数据!AL87)&gt;1,"×",""))</f>
        <v/>
      </c>
      <c r="AL87" t="str">
        <f>IF(原始数据!AM87="","",IF(COUNTIF(原始数据!87:87,原始数据!AM87)&gt;1,"×",""))</f>
        <v/>
      </c>
      <c r="AM87" t="str">
        <f>IF(原始数据!AN87="","",IF(COUNTIF(原始数据!87:87,原始数据!AN87)&gt;1,"×",""))</f>
        <v/>
      </c>
      <c r="AN87" t="str">
        <f>IF(原始数据!AO87="","",IF(COUNTIF(原始数据!87:87,原始数据!AO87)&gt;1,"×",""))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IF(原始数据!Z88="","",IF(COUNTIF(原始数据!88:88,原始数据!Z88)&gt;1,"×",""))</f>
        <v/>
      </c>
      <c r="Z88" t="str">
        <f>IF(原始数据!AA88="","",IF(COUNTIF(原始数据!88:88,原始数据!AA88)&gt;1,"×",""))</f>
        <v/>
      </c>
      <c r="AA88" t="str">
        <f>IF(原始数据!AB88="","",IF(COUNTIF(原始数据!88:88,原始数据!AB88)&gt;1,"×",""))</f>
        <v/>
      </c>
      <c r="AB88" t="str">
        <f>IF(原始数据!AC88="","",IF(COUNTIF(原始数据!88:88,原始数据!AC88)&gt;1,"×",""))</f>
        <v/>
      </c>
      <c r="AC88" t="str">
        <f>IF(原始数据!AD88="","",IF(COUNTIF(原始数据!88:88,原始数据!AD88)&gt;1,"×",""))</f>
        <v/>
      </c>
      <c r="AD88" t="str">
        <f>IF(原始数据!AE88="","",IF(COUNTIF(原始数据!88:88,原始数据!AE88)&gt;1,"×",""))</f>
        <v/>
      </c>
      <c r="AE88" t="str">
        <f>IF(原始数据!AF88="","",IF(COUNTIF(原始数据!88:88,原始数据!AF88)&gt;1,"×",""))</f>
        <v/>
      </c>
      <c r="AF88" t="str">
        <f>IF(原始数据!AG88="","",IF(COUNTIF(原始数据!88:88,原始数据!AG88)&gt;1,"×",""))</f>
        <v/>
      </c>
      <c r="AG88" t="str">
        <f>IF(原始数据!AH88="","",IF(COUNTIF(原始数据!88:88,原始数据!AH88)&gt;1,"×",""))</f>
        <v/>
      </c>
      <c r="AH88" t="str">
        <f>IF(原始数据!AI88="","",IF(COUNTIF(原始数据!88:88,原始数据!AI88)&gt;1,"×",""))</f>
        <v/>
      </c>
      <c r="AI88" t="str">
        <f>IF(原始数据!AJ88="","",IF(COUNTIF(原始数据!88:88,原始数据!AJ88)&gt;1,"×",""))</f>
        <v/>
      </c>
      <c r="AJ88" t="str">
        <f>IF(原始数据!AK88="","",IF(COUNTIF(原始数据!88:88,原始数据!AK88)&gt;1,"×",""))</f>
        <v/>
      </c>
      <c r="AK88" t="str">
        <f>IF(原始数据!AL88="","",IF(COUNTIF(原始数据!88:88,原始数据!AL88)&gt;1,"×",""))</f>
        <v/>
      </c>
      <c r="AL88" t="str">
        <f>IF(原始数据!AM88="","",IF(COUNTIF(原始数据!88:88,原始数据!AM88)&gt;1,"×",""))</f>
        <v/>
      </c>
      <c r="AM88" t="str">
        <f>IF(原始数据!AN88="","",IF(COUNTIF(原始数据!88:88,原始数据!AN88)&gt;1,"×",""))</f>
        <v/>
      </c>
      <c r="AN88" t="str">
        <f>IF(原始数据!AO88="","",IF(COUNTIF(原始数据!88:88,原始数据!AO88)&gt;1,"×",""))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IF(原始数据!Z89="","",IF(COUNTIF(原始数据!89:89,原始数据!Z89)&gt;1,"×",""))</f>
        <v/>
      </c>
      <c r="Z89" t="str">
        <f>IF(原始数据!AA89="","",IF(COUNTIF(原始数据!89:89,原始数据!AA89)&gt;1,"×",""))</f>
        <v/>
      </c>
      <c r="AA89" t="str">
        <f>IF(原始数据!AB89="","",IF(COUNTIF(原始数据!89:89,原始数据!AB89)&gt;1,"×",""))</f>
        <v/>
      </c>
      <c r="AB89" t="str">
        <f>IF(原始数据!AC89="","",IF(COUNTIF(原始数据!89:89,原始数据!AC89)&gt;1,"×",""))</f>
        <v/>
      </c>
      <c r="AC89" t="str">
        <f>IF(原始数据!AD89="","",IF(COUNTIF(原始数据!89:89,原始数据!AD89)&gt;1,"×",""))</f>
        <v/>
      </c>
      <c r="AD89" t="str">
        <f>IF(原始数据!AE89="","",IF(COUNTIF(原始数据!89:89,原始数据!AE89)&gt;1,"×",""))</f>
        <v/>
      </c>
      <c r="AE89" t="str">
        <f>IF(原始数据!AF89="","",IF(COUNTIF(原始数据!89:89,原始数据!AF89)&gt;1,"×",""))</f>
        <v/>
      </c>
      <c r="AF89" t="str">
        <f>IF(原始数据!AG89="","",IF(COUNTIF(原始数据!89:89,原始数据!AG89)&gt;1,"×",""))</f>
        <v/>
      </c>
      <c r="AG89" t="str">
        <f>IF(原始数据!AH89="","",IF(COUNTIF(原始数据!89:89,原始数据!AH89)&gt;1,"×",""))</f>
        <v/>
      </c>
      <c r="AH89" t="str">
        <f>IF(原始数据!AI89="","",IF(COUNTIF(原始数据!89:89,原始数据!AI89)&gt;1,"×",""))</f>
        <v/>
      </c>
      <c r="AI89" t="str">
        <f>IF(原始数据!AJ89="","",IF(COUNTIF(原始数据!89:89,原始数据!AJ89)&gt;1,"×",""))</f>
        <v/>
      </c>
      <c r="AJ89" t="str">
        <f>IF(原始数据!AK89="","",IF(COUNTIF(原始数据!89:89,原始数据!AK89)&gt;1,"×",""))</f>
        <v/>
      </c>
      <c r="AK89" t="str">
        <f>IF(原始数据!AL89="","",IF(COUNTIF(原始数据!89:89,原始数据!AL89)&gt;1,"×",""))</f>
        <v/>
      </c>
      <c r="AL89" t="str">
        <f>IF(原始数据!AM89="","",IF(COUNTIF(原始数据!89:89,原始数据!AM89)&gt;1,"×",""))</f>
        <v/>
      </c>
      <c r="AM89" t="str">
        <f>IF(原始数据!AN89="","",IF(COUNTIF(原始数据!89:89,原始数据!AN89)&gt;1,"×",""))</f>
        <v/>
      </c>
      <c r="AN89" t="str">
        <f>IF(原始数据!AO89="","",IF(COUNTIF(原始数据!89:89,原始数据!AO89)&gt;1,"×",""))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IF(原始数据!Z90="","",IF(COUNTIF(原始数据!90:90,原始数据!Z90)&gt;1,"×",""))</f>
        <v/>
      </c>
      <c r="Z90" t="str">
        <f>IF(原始数据!AA90="","",IF(COUNTIF(原始数据!90:90,原始数据!AA90)&gt;1,"×",""))</f>
        <v/>
      </c>
      <c r="AA90" t="str">
        <f>IF(原始数据!AB90="","",IF(COUNTIF(原始数据!90:90,原始数据!AB90)&gt;1,"×",""))</f>
        <v/>
      </c>
      <c r="AB90" t="str">
        <f>IF(原始数据!AC90="","",IF(COUNTIF(原始数据!90:90,原始数据!AC90)&gt;1,"×",""))</f>
        <v/>
      </c>
      <c r="AC90" t="str">
        <f>IF(原始数据!AD90="","",IF(COUNTIF(原始数据!90:90,原始数据!AD90)&gt;1,"×",""))</f>
        <v/>
      </c>
      <c r="AD90" t="str">
        <f>IF(原始数据!AE90="","",IF(COUNTIF(原始数据!90:90,原始数据!AE90)&gt;1,"×",""))</f>
        <v/>
      </c>
      <c r="AE90" t="str">
        <f>IF(原始数据!AF90="","",IF(COUNTIF(原始数据!90:90,原始数据!AF90)&gt;1,"×",""))</f>
        <v/>
      </c>
      <c r="AF90" t="str">
        <f>IF(原始数据!AG90="","",IF(COUNTIF(原始数据!90:90,原始数据!AG90)&gt;1,"×",""))</f>
        <v/>
      </c>
      <c r="AG90" t="str">
        <f>IF(原始数据!AH90="","",IF(COUNTIF(原始数据!90:90,原始数据!AH90)&gt;1,"×",""))</f>
        <v/>
      </c>
      <c r="AH90" t="str">
        <f>IF(原始数据!AI90="","",IF(COUNTIF(原始数据!90:90,原始数据!AI90)&gt;1,"×",""))</f>
        <v/>
      </c>
      <c r="AI90" t="str">
        <f>IF(原始数据!AJ90="","",IF(COUNTIF(原始数据!90:90,原始数据!AJ90)&gt;1,"×",""))</f>
        <v/>
      </c>
      <c r="AJ90" t="str">
        <f>IF(原始数据!AK90="","",IF(COUNTIF(原始数据!90:90,原始数据!AK90)&gt;1,"×",""))</f>
        <v/>
      </c>
      <c r="AK90" t="str">
        <f>IF(原始数据!AL90="","",IF(COUNTIF(原始数据!90:90,原始数据!AL90)&gt;1,"×",""))</f>
        <v/>
      </c>
      <c r="AL90" t="str">
        <f>IF(原始数据!AM90="","",IF(COUNTIF(原始数据!90:90,原始数据!AM90)&gt;1,"×",""))</f>
        <v/>
      </c>
      <c r="AM90" t="str">
        <f>IF(原始数据!AN90="","",IF(COUNTIF(原始数据!90:90,原始数据!AN90)&gt;1,"×",""))</f>
        <v/>
      </c>
      <c r="AN90" t="str">
        <f>IF(原始数据!AO90="","",IF(COUNTIF(原始数据!90:90,原始数据!AO90)&gt;1,"×",""))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IF(原始数据!Z91="","",IF(COUNTIF(原始数据!91:91,原始数据!Z91)&gt;1,"×",""))</f>
        <v/>
      </c>
      <c r="Z91" t="str">
        <f>IF(原始数据!AA91="","",IF(COUNTIF(原始数据!91:91,原始数据!AA91)&gt;1,"×",""))</f>
        <v/>
      </c>
      <c r="AA91" t="str">
        <f>IF(原始数据!AB91="","",IF(COUNTIF(原始数据!91:91,原始数据!AB91)&gt;1,"×",""))</f>
        <v/>
      </c>
      <c r="AB91" t="str">
        <f>IF(原始数据!AC91="","",IF(COUNTIF(原始数据!91:91,原始数据!AC91)&gt;1,"×",""))</f>
        <v/>
      </c>
      <c r="AC91" t="str">
        <f>IF(原始数据!AD91="","",IF(COUNTIF(原始数据!91:91,原始数据!AD91)&gt;1,"×",""))</f>
        <v/>
      </c>
      <c r="AD91" t="str">
        <f>IF(原始数据!AE91="","",IF(COUNTIF(原始数据!91:91,原始数据!AE91)&gt;1,"×",""))</f>
        <v/>
      </c>
      <c r="AE91" t="str">
        <f>IF(原始数据!AF91="","",IF(COUNTIF(原始数据!91:91,原始数据!AF91)&gt;1,"×",""))</f>
        <v/>
      </c>
      <c r="AF91" t="str">
        <f>IF(原始数据!AG91="","",IF(COUNTIF(原始数据!91:91,原始数据!AG91)&gt;1,"×",""))</f>
        <v/>
      </c>
      <c r="AG91" t="str">
        <f>IF(原始数据!AH91="","",IF(COUNTIF(原始数据!91:91,原始数据!AH91)&gt;1,"×",""))</f>
        <v/>
      </c>
      <c r="AH91" t="str">
        <f>IF(原始数据!AI91="","",IF(COUNTIF(原始数据!91:91,原始数据!AI91)&gt;1,"×",""))</f>
        <v/>
      </c>
      <c r="AI91" t="str">
        <f>IF(原始数据!AJ91="","",IF(COUNTIF(原始数据!91:91,原始数据!AJ91)&gt;1,"×",""))</f>
        <v/>
      </c>
      <c r="AJ91" t="str">
        <f>IF(原始数据!AK91="","",IF(COUNTIF(原始数据!91:91,原始数据!AK91)&gt;1,"×",""))</f>
        <v/>
      </c>
      <c r="AK91" t="str">
        <f>IF(原始数据!AL91="","",IF(COUNTIF(原始数据!91:91,原始数据!AL91)&gt;1,"×",""))</f>
        <v/>
      </c>
      <c r="AL91" t="str">
        <f>IF(原始数据!AM91="","",IF(COUNTIF(原始数据!91:91,原始数据!AM91)&gt;1,"×",""))</f>
        <v/>
      </c>
      <c r="AM91" t="str">
        <f>IF(原始数据!AN91="","",IF(COUNTIF(原始数据!91:91,原始数据!AN91)&gt;1,"×",""))</f>
        <v/>
      </c>
      <c r="AN91" t="str">
        <f>IF(原始数据!AO91="","",IF(COUNTIF(原始数据!91:91,原始数据!AO91)&gt;1,"×",""))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IF(原始数据!Z92="","",IF(COUNTIF(原始数据!92:92,原始数据!Z92)&gt;1,"×",""))</f>
        <v/>
      </c>
      <c r="Z92" t="str">
        <f>IF(原始数据!AA92="","",IF(COUNTIF(原始数据!92:92,原始数据!AA92)&gt;1,"×",""))</f>
        <v/>
      </c>
      <c r="AA92" t="str">
        <f>IF(原始数据!AB92="","",IF(COUNTIF(原始数据!92:92,原始数据!AB92)&gt;1,"×",""))</f>
        <v/>
      </c>
      <c r="AB92" t="str">
        <f>IF(原始数据!AC92="","",IF(COUNTIF(原始数据!92:92,原始数据!AC92)&gt;1,"×",""))</f>
        <v/>
      </c>
      <c r="AC92" t="str">
        <f>IF(原始数据!AD92="","",IF(COUNTIF(原始数据!92:92,原始数据!AD92)&gt;1,"×",""))</f>
        <v/>
      </c>
      <c r="AD92" t="str">
        <f>IF(原始数据!AE92="","",IF(COUNTIF(原始数据!92:92,原始数据!AE92)&gt;1,"×",""))</f>
        <v/>
      </c>
      <c r="AE92" t="str">
        <f>IF(原始数据!AF92="","",IF(COUNTIF(原始数据!92:92,原始数据!AF92)&gt;1,"×",""))</f>
        <v/>
      </c>
      <c r="AF92" t="str">
        <f>IF(原始数据!AG92="","",IF(COUNTIF(原始数据!92:92,原始数据!AG92)&gt;1,"×",""))</f>
        <v/>
      </c>
      <c r="AG92" t="str">
        <f>IF(原始数据!AH92="","",IF(COUNTIF(原始数据!92:92,原始数据!AH92)&gt;1,"×",""))</f>
        <v/>
      </c>
      <c r="AH92" t="str">
        <f>IF(原始数据!AI92="","",IF(COUNTIF(原始数据!92:92,原始数据!AI92)&gt;1,"×",""))</f>
        <v/>
      </c>
      <c r="AI92" t="str">
        <f>IF(原始数据!AJ92="","",IF(COUNTIF(原始数据!92:92,原始数据!AJ92)&gt;1,"×",""))</f>
        <v/>
      </c>
      <c r="AJ92" t="str">
        <f>IF(原始数据!AK92="","",IF(COUNTIF(原始数据!92:92,原始数据!AK92)&gt;1,"×",""))</f>
        <v/>
      </c>
      <c r="AK92" t="str">
        <f>IF(原始数据!AL92="","",IF(COUNTIF(原始数据!92:92,原始数据!AL92)&gt;1,"×",""))</f>
        <v/>
      </c>
      <c r="AL92" t="str">
        <f>IF(原始数据!AM92="","",IF(COUNTIF(原始数据!92:92,原始数据!AM92)&gt;1,"×",""))</f>
        <v/>
      </c>
      <c r="AM92" t="str">
        <f>IF(原始数据!AN92="","",IF(COUNTIF(原始数据!92:92,原始数据!AN92)&gt;1,"×",""))</f>
        <v/>
      </c>
      <c r="AN92" t="str">
        <f>IF(原始数据!AO92="","",IF(COUNTIF(原始数据!92:92,原始数据!AO92)&gt;1,"×",""))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IF(原始数据!Z93="","",IF(COUNTIF(原始数据!93:93,原始数据!Z93)&gt;1,"×",""))</f>
        <v/>
      </c>
      <c r="Z93" t="str">
        <f>IF(原始数据!AA93="","",IF(COUNTIF(原始数据!93:93,原始数据!AA93)&gt;1,"×",""))</f>
        <v/>
      </c>
      <c r="AA93" t="str">
        <f>IF(原始数据!AB93="","",IF(COUNTIF(原始数据!93:93,原始数据!AB93)&gt;1,"×",""))</f>
        <v/>
      </c>
      <c r="AB93" t="str">
        <f>IF(原始数据!AC93="","",IF(COUNTIF(原始数据!93:93,原始数据!AC93)&gt;1,"×",""))</f>
        <v/>
      </c>
      <c r="AC93" t="str">
        <f>IF(原始数据!AD93="","",IF(COUNTIF(原始数据!93:93,原始数据!AD93)&gt;1,"×",""))</f>
        <v/>
      </c>
      <c r="AD93" t="str">
        <f>IF(原始数据!AE93="","",IF(COUNTIF(原始数据!93:93,原始数据!AE93)&gt;1,"×",""))</f>
        <v/>
      </c>
      <c r="AE93" t="str">
        <f>IF(原始数据!AF93="","",IF(COUNTIF(原始数据!93:93,原始数据!AF93)&gt;1,"×",""))</f>
        <v/>
      </c>
      <c r="AF93" t="str">
        <f>IF(原始数据!AG93="","",IF(COUNTIF(原始数据!93:93,原始数据!AG93)&gt;1,"×",""))</f>
        <v/>
      </c>
      <c r="AG93" t="str">
        <f>IF(原始数据!AH93="","",IF(COUNTIF(原始数据!93:93,原始数据!AH93)&gt;1,"×",""))</f>
        <v/>
      </c>
      <c r="AH93" t="str">
        <f>IF(原始数据!AI93="","",IF(COUNTIF(原始数据!93:93,原始数据!AI93)&gt;1,"×",""))</f>
        <v/>
      </c>
      <c r="AI93" t="str">
        <f>IF(原始数据!AJ93="","",IF(COUNTIF(原始数据!93:93,原始数据!AJ93)&gt;1,"×",""))</f>
        <v/>
      </c>
      <c r="AJ93" t="str">
        <f>IF(原始数据!AK93="","",IF(COUNTIF(原始数据!93:93,原始数据!AK93)&gt;1,"×",""))</f>
        <v/>
      </c>
      <c r="AK93" t="str">
        <f>IF(原始数据!AL93="","",IF(COUNTIF(原始数据!93:93,原始数据!AL93)&gt;1,"×",""))</f>
        <v/>
      </c>
      <c r="AL93" t="str">
        <f>IF(原始数据!AM93="","",IF(COUNTIF(原始数据!93:93,原始数据!AM93)&gt;1,"×",""))</f>
        <v/>
      </c>
      <c r="AM93" t="str">
        <f>IF(原始数据!AN93="","",IF(COUNTIF(原始数据!93:93,原始数据!AN93)&gt;1,"×",""))</f>
        <v/>
      </c>
      <c r="AN93" t="str">
        <f>IF(原始数据!AO93="","",IF(COUNTIF(原始数据!93:93,原始数据!AO93)&gt;1,"×",""))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IF(原始数据!Z94="","",IF(COUNTIF(原始数据!94:94,原始数据!Z94)&gt;1,"×",""))</f>
        <v/>
      </c>
      <c r="Z94" t="str">
        <f>IF(原始数据!AA94="","",IF(COUNTIF(原始数据!94:94,原始数据!AA94)&gt;1,"×",""))</f>
        <v/>
      </c>
      <c r="AA94" t="str">
        <f>IF(原始数据!AB94="","",IF(COUNTIF(原始数据!94:94,原始数据!AB94)&gt;1,"×",""))</f>
        <v/>
      </c>
      <c r="AB94" t="str">
        <f>IF(原始数据!AC94="","",IF(COUNTIF(原始数据!94:94,原始数据!AC94)&gt;1,"×",""))</f>
        <v/>
      </c>
      <c r="AC94" t="str">
        <f>IF(原始数据!AD94="","",IF(COUNTIF(原始数据!94:94,原始数据!AD94)&gt;1,"×",""))</f>
        <v/>
      </c>
      <c r="AD94" t="str">
        <f>IF(原始数据!AE94="","",IF(COUNTIF(原始数据!94:94,原始数据!AE94)&gt;1,"×",""))</f>
        <v/>
      </c>
      <c r="AE94" t="str">
        <f>IF(原始数据!AF94="","",IF(COUNTIF(原始数据!94:94,原始数据!AF94)&gt;1,"×",""))</f>
        <v/>
      </c>
      <c r="AF94" t="str">
        <f>IF(原始数据!AG94="","",IF(COUNTIF(原始数据!94:94,原始数据!AG94)&gt;1,"×",""))</f>
        <v/>
      </c>
      <c r="AG94" t="str">
        <f>IF(原始数据!AH94="","",IF(COUNTIF(原始数据!94:94,原始数据!AH94)&gt;1,"×",""))</f>
        <v/>
      </c>
      <c r="AH94" t="str">
        <f>IF(原始数据!AI94="","",IF(COUNTIF(原始数据!94:94,原始数据!AI94)&gt;1,"×",""))</f>
        <v/>
      </c>
      <c r="AI94" t="str">
        <f>IF(原始数据!AJ94="","",IF(COUNTIF(原始数据!94:94,原始数据!AJ94)&gt;1,"×",""))</f>
        <v/>
      </c>
      <c r="AJ94" t="str">
        <f>IF(原始数据!AK94="","",IF(COUNTIF(原始数据!94:94,原始数据!AK94)&gt;1,"×",""))</f>
        <v/>
      </c>
      <c r="AK94" t="str">
        <f>IF(原始数据!AL94="","",IF(COUNTIF(原始数据!94:94,原始数据!AL94)&gt;1,"×",""))</f>
        <v/>
      </c>
      <c r="AL94" t="str">
        <f>IF(原始数据!AM94="","",IF(COUNTIF(原始数据!94:94,原始数据!AM94)&gt;1,"×",""))</f>
        <v/>
      </c>
      <c r="AM94" t="str">
        <f>IF(原始数据!AN94="","",IF(COUNTIF(原始数据!94:94,原始数据!AN94)&gt;1,"×",""))</f>
        <v/>
      </c>
      <c r="AN94" t="str">
        <f>IF(原始数据!AO94="","",IF(COUNTIF(原始数据!94:94,原始数据!AO94)&gt;1,"×",""))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IF(原始数据!Z95="","",IF(COUNTIF(原始数据!95:95,原始数据!Z95)&gt;1,"×",""))</f>
        <v/>
      </c>
      <c r="Z95" t="str">
        <f>IF(原始数据!AA95="","",IF(COUNTIF(原始数据!95:95,原始数据!AA95)&gt;1,"×",""))</f>
        <v/>
      </c>
      <c r="AA95" t="str">
        <f>IF(原始数据!AB95="","",IF(COUNTIF(原始数据!95:95,原始数据!AB95)&gt;1,"×",""))</f>
        <v/>
      </c>
      <c r="AB95" t="str">
        <f>IF(原始数据!AC95="","",IF(COUNTIF(原始数据!95:95,原始数据!AC95)&gt;1,"×",""))</f>
        <v/>
      </c>
      <c r="AC95" t="str">
        <f>IF(原始数据!AD95="","",IF(COUNTIF(原始数据!95:95,原始数据!AD95)&gt;1,"×",""))</f>
        <v/>
      </c>
      <c r="AD95" t="str">
        <f>IF(原始数据!AE95="","",IF(COUNTIF(原始数据!95:95,原始数据!AE95)&gt;1,"×",""))</f>
        <v/>
      </c>
      <c r="AE95" t="str">
        <f>IF(原始数据!AF95="","",IF(COUNTIF(原始数据!95:95,原始数据!AF95)&gt;1,"×",""))</f>
        <v/>
      </c>
      <c r="AF95" t="str">
        <f>IF(原始数据!AG95="","",IF(COUNTIF(原始数据!95:95,原始数据!AG95)&gt;1,"×",""))</f>
        <v/>
      </c>
      <c r="AG95" t="str">
        <f>IF(原始数据!AH95="","",IF(COUNTIF(原始数据!95:95,原始数据!AH95)&gt;1,"×",""))</f>
        <v/>
      </c>
      <c r="AH95" t="str">
        <f>IF(原始数据!AI95="","",IF(COUNTIF(原始数据!95:95,原始数据!AI95)&gt;1,"×",""))</f>
        <v/>
      </c>
      <c r="AI95" t="str">
        <f>IF(原始数据!AJ95="","",IF(COUNTIF(原始数据!95:95,原始数据!AJ95)&gt;1,"×",""))</f>
        <v/>
      </c>
      <c r="AJ95" t="str">
        <f>IF(原始数据!AK95="","",IF(COUNTIF(原始数据!95:95,原始数据!AK95)&gt;1,"×",""))</f>
        <v/>
      </c>
      <c r="AK95" t="str">
        <f>IF(原始数据!AL95="","",IF(COUNTIF(原始数据!95:95,原始数据!AL95)&gt;1,"×",""))</f>
        <v/>
      </c>
      <c r="AL95" t="str">
        <f>IF(原始数据!AM95="","",IF(COUNTIF(原始数据!95:95,原始数据!AM95)&gt;1,"×",""))</f>
        <v/>
      </c>
      <c r="AM95" t="str">
        <f>IF(原始数据!AN95="","",IF(COUNTIF(原始数据!95:95,原始数据!AN95)&gt;1,"×",""))</f>
        <v/>
      </c>
      <c r="AN95" t="str">
        <f>IF(原始数据!AO95="","",IF(COUNTIF(原始数据!95:95,原始数据!AO95)&gt;1,"×",""))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IF(原始数据!Z96="","",IF(COUNTIF(原始数据!96:96,原始数据!Z96)&gt;1,"×",""))</f>
        <v/>
      </c>
      <c r="Z96" t="str">
        <f>IF(原始数据!AA96="","",IF(COUNTIF(原始数据!96:96,原始数据!AA96)&gt;1,"×",""))</f>
        <v/>
      </c>
      <c r="AA96" t="str">
        <f>IF(原始数据!AB96="","",IF(COUNTIF(原始数据!96:96,原始数据!AB96)&gt;1,"×",""))</f>
        <v/>
      </c>
      <c r="AB96" t="str">
        <f>IF(原始数据!AC96="","",IF(COUNTIF(原始数据!96:96,原始数据!AC96)&gt;1,"×",""))</f>
        <v/>
      </c>
      <c r="AC96" t="str">
        <f>IF(原始数据!AD96="","",IF(COUNTIF(原始数据!96:96,原始数据!AD96)&gt;1,"×",""))</f>
        <v/>
      </c>
      <c r="AD96" t="str">
        <f>IF(原始数据!AE96="","",IF(COUNTIF(原始数据!96:96,原始数据!AE96)&gt;1,"×",""))</f>
        <v/>
      </c>
      <c r="AE96" t="str">
        <f>IF(原始数据!AF96="","",IF(COUNTIF(原始数据!96:96,原始数据!AF96)&gt;1,"×",""))</f>
        <v/>
      </c>
      <c r="AF96" t="str">
        <f>IF(原始数据!AG96="","",IF(COUNTIF(原始数据!96:96,原始数据!AG96)&gt;1,"×",""))</f>
        <v/>
      </c>
      <c r="AG96" t="str">
        <f>IF(原始数据!AH96="","",IF(COUNTIF(原始数据!96:96,原始数据!AH96)&gt;1,"×",""))</f>
        <v/>
      </c>
      <c r="AH96" t="str">
        <f>IF(原始数据!AI96="","",IF(COUNTIF(原始数据!96:96,原始数据!AI96)&gt;1,"×",""))</f>
        <v/>
      </c>
      <c r="AI96" t="str">
        <f>IF(原始数据!AJ96="","",IF(COUNTIF(原始数据!96:96,原始数据!AJ96)&gt;1,"×",""))</f>
        <v/>
      </c>
      <c r="AJ96" t="str">
        <f>IF(原始数据!AK96="","",IF(COUNTIF(原始数据!96:96,原始数据!AK96)&gt;1,"×",""))</f>
        <v/>
      </c>
      <c r="AK96" t="str">
        <f>IF(原始数据!AL96="","",IF(COUNTIF(原始数据!96:96,原始数据!AL96)&gt;1,"×",""))</f>
        <v/>
      </c>
      <c r="AL96" t="str">
        <f>IF(原始数据!AM96="","",IF(COUNTIF(原始数据!96:96,原始数据!AM96)&gt;1,"×",""))</f>
        <v/>
      </c>
      <c r="AM96" t="str">
        <f>IF(原始数据!AN96="","",IF(COUNTIF(原始数据!96:96,原始数据!AN96)&gt;1,"×",""))</f>
        <v/>
      </c>
      <c r="AN96" t="str">
        <f>IF(原始数据!AO96="","",IF(COUNTIF(原始数据!96:96,原始数据!AO96)&gt;1,"×",""))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IF(原始数据!Z97="","",IF(COUNTIF(原始数据!97:97,原始数据!Z97)&gt;1,"×",""))</f>
        <v/>
      </c>
      <c r="Z97" t="str">
        <f>IF(原始数据!AA97="","",IF(COUNTIF(原始数据!97:97,原始数据!AA97)&gt;1,"×",""))</f>
        <v/>
      </c>
      <c r="AA97" t="str">
        <f>IF(原始数据!AB97="","",IF(COUNTIF(原始数据!97:97,原始数据!AB97)&gt;1,"×",""))</f>
        <v/>
      </c>
      <c r="AB97" t="str">
        <f>IF(原始数据!AC97="","",IF(COUNTIF(原始数据!97:97,原始数据!AC97)&gt;1,"×",""))</f>
        <v/>
      </c>
      <c r="AC97" t="str">
        <f>IF(原始数据!AD97="","",IF(COUNTIF(原始数据!97:97,原始数据!AD97)&gt;1,"×",""))</f>
        <v/>
      </c>
      <c r="AD97" t="str">
        <f>IF(原始数据!AE97="","",IF(COUNTIF(原始数据!97:97,原始数据!AE97)&gt;1,"×",""))</f>
        <v/>
      </c>
      <c r="AE97" t="str">
        <f>IF(原始数据!AF97="","",IF(COUNTIF(原始数据!97:97,原始数据!AF97)&gt;1,"×",""))</f>
        <v/>
      </c>
      <c r="AF97" t="str">
        <f>IF(原始数据!AG97="","",IF(COUNTIF(原始数据!97:97,原始数据!AG97)&gt;1,"×",""))</f>
        <v/>
      </c>
      <c r="AG97" t="str">
        <f>IF(原始数据!AH97="","",IF(COUNTIF(原始数据!97:97,原始数据!AH97)&gt;1,"×",""))</f>
        <v/>
      </c>
      <c r="AH97" t="str">
        <f>IF(原始数据!AI97="","",IF(COUNTIF(原始数据!97:97,原始数据!AI97)&gt;1,"×",""))</f>
        <v/>
      </c>
      <c r="AI97" t="str">
        <f>IF(原始数据!AJ97="","",IF(COUNTIF(原始数据!97:97,原始数据!AJ97)&gt;1,"×",""))</f>
        <v/>
      </c>
      <c r="AJ97" t="str">
        <f>IF(原始数据!AK97="","",IF(COUNTIF(原始数据!97:97,原始数据!AK97)&gt;1,"×",""))</f>
        <v/>
      </c>
      <c r="AK97" t="str">
        <f>IF(原始数据!AL97="","",IF(COUNTIF(原始数据!97:97,原始数据!AL97)&gt;1,"×",""))</f>
        <v/>
      </c>
      <c r="AL97" t="str">
        <f>IF(原始数据!AM97="","",IF(COUNTIF(原始数据!97:97,原始数据!AM97)&gt;1,"×",""))</f>
        <v/>
      </c>
      <c r="AM97" t="str">
        <f>IF(原始数据!AN97="","",IF(COUNTIF(原始数据!97:97,原始数据!AN97)&gt;1,"×",""))</f>
        <v/>
      </c>
      <c r="AN97" t="str">
        <f>IF(原始数据!AO97="","",IF(COUNTIF(原始数据!97:97,原始数据!AO97)&gt;1,"×",""))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IF(原始数据!Z98="","",IF(COUNTIF(原始数据!98:98,原始数据!Z98)&gt;1,"×",""))</f>
        <v/>
      </c>
      <c r="Z98" t="str">
        <f>IF(原始数据!AA98="","",IF(COUNTIF(原始数据!98:98,原始数据!AA98)&gt;1,"×",""))</f>
        <v/>
      </c>
      <c r="AA98" t="str">
        <f>IF(原始数据!AB98="","",IF(COUNTIF(原始数据!98:98,原始数据!AB98)&gt;1,"×",""))</f>
        <v/>
      </c>
      <c r="AB98" t="str">
        <f>IF(原始数据!AC98="","",IF(COUNTIF(原始数据!98:98,原始数据!AC98)&gt;1,"×",""))</f>
        <v/>
      </c>
      <c r="AC98" t="str">
        <f>IF(原始数据!AD98="","",IF(COUNTIF(原始数据!98:98,原始数据!AD98)&gt;1,"×",""))</f>
        <v/>
      </c>
      <c r="AD98" t="str">
        <f>IF(原始数据!AE98="","",IF(COUNTIF(原始数据!98:98,原始数据!AE98)&gt;1,"×",""))</f>
        <v/>
      </c>
      <c r="AE98" t="str">
        <f>IF(原始数据!AF98="","",IF(COUNTIF(原始数据!98:98,原始数据!AF98)&gt;1,"×",""))</f>
        <v/>
      </c>
      <c r="AF98" t="str">
        <f>IF(原始数据!AG98="","",IF(COUNTIF(原始数据!98:98,原始数据!AG98)&gt;1,"×",""))</f>
        <v/>
      </c>
      <c r="AG98" t="str">
        <f>IF(原始数据!AH98="","",IF(COUNTIF(原始数据!98:98,原始数据!AH98)&gt;1,"×",""))</f>
        <v/>
      </c>
      <c r="AH98" t="str">
        <f>IF(原始数据!AI98="","",IF(COUNTIF(原始数据!98:98,原始数据!AI98)&gt;1,"×",""))</f>
        <v/>
      </c>
      <c r="AI98" t="str">
        <f>IF(原始数据!AJ98="","",IF(COUNTIF(原始数据!98:98,原始数据!AJ98)&gt;1,"×",""))</f>
        <v/>
      </c>
      <c r="AJ98" t="str">
        <f>IF(原始数据!AK98="","",IF(COUNTIF(原始数据!98:98,原始数据!AK98)&gt;1,"×",""))</f>
        <v/>
      </c>
      <c r="AK98" t="str">
        <f>IF(原始数据!AL98="","",IF(COUNTIF(原始数据!98:98,原始数据!AL98)&gt;1,"×",""))</f>
        <v/>
      </c>
      <c r="AL98" t="str">
        <f>IF(原始数据!AM98="","",IF(COUNTIF(原始数据!98:98,原始数据!AM98)&gt;1,"×",""))</f>
        <v/>
      </c>
      <c r="AM98" t="str">
        <f>IF(原始数据!AN98="","",IF(COUNTIF(原始数据!98:98,原始数据!AN98)&gt;1,"×",""))</f>
        <v/>
      </c>
      <c r="AN98" t="str">
        <f>IF(原始数据!AO98="","",IF(COUNTIF(原始数据!98:98,原始数据!AO98)&gt;1,"×",""))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IF(原始数据!Z99="","",IF(COUNTIF(原始数据!99:99,原始数据!Z99)&gt;1,"×",""))</f>
        <v/>
      </c>
      <c r="Z99" t="str">
        <f>IF(原始数据!AA99="","",IF(COUNTIF(原始数据!99:99,原始数据!AA99)&gt;1,"×",""))</f>
        <v/>
      </c>
      <c r="AA99" t="str">
        <f>IF(原始数据!AB99="","",IF(COUNTIF(原始数据!99:99,原始数据!AB99)&gt;1,"×",""))</f>
        <v/>
      </c>
      <c r="AB99" t="str">
        <f>IF(原始数据!AC99="","",IF(COUNTIF(原始数据!99:99,原始数据!AC99)&gt;1,"×",""))</f>
        <v/>
      </c>
      <c r="AC99" t="str">
        <f>IF(原始数据!AD99="","",IF(COUNTIF(原始数据!99:99,原始数据!AD99)&gt;1,"×",""))</f>
        <v/>
      </c>
      <c r="AD99" t="str">
        <f>IF(原始数据!AE99="","",IF(COUNTIF(原始数据!99:99,原始数据!AE99)&gt;1,"×",""))</f>
        <v/>
      </c>
      <c r="AE99" t="str">
        <f>IF(原始数据!AF99="","",IF(COUNTIF(原始数据!99:99,原始数据!AF99)&gt;1,"×",""))</f>
        <v/>
      </c>
      <c r="AF99" t="str">
        <f>IF(原始数据!AG99="","",IF(COUNTIF(原始数据!99:99,原始数据!AG99)&gt;1,"×",""))</f>
        <v/>
      </c>
      <c r="AG99" t="str">
        <f>IF(原始数据!AH99="","",IF(COUNTIF(原始数据!99:99,原始数据!AH99)&gt;1,"×",""))</f>
        <v/>
      </c>
      <c r="AH99" t="str">
        <f>IF(原始数据!AI99="","",IF(COUNTIF(原始数据!99:99,原始数据!AI99)&gt;1,"×",""))</f>
        <v/>
      </c>
      <c r="AI99" t="str">
        <f>IF(原始数据!AJ99="","",IF(COUNTIF(原始数据!99:99,原始数据!AJ99)&gt;1,"×",""))</f>
        <v/>
      </c>
      <c r="AJ99" t="str">
        <f>IF(原始数据!AK99="","",IF(COUNTIF(原始数据!99:99,原始数据!AK99)&gt;1,"×",""))</f>
        <v/>
      </c>
      <c r="AK99" t="str">
        <f>IF(原始数据!AL99="","",IF(COUNTIF(原始数据!99:99,原始数据!AL99)&gt;1,"×",""))</f>
        <v/>
      </c>
      <c r="AL99" t="str">
        <f>IF(原始数据!AM99="","",IF(COUNTIF(原始数据!99:99,原始数据!AM99)&gt;1,"×",""))</f>
        <v/>
      </c>
      <c r="AM99" t="str">
        <f>IF(原始数据!AN99="","",IF(COUNTIF(原始数据!99:99,原始数据!AN99)&gt;1,"×",""))</f>
        <v/>
      </c>
      <c r="AN99" t="str">
        <f>IF(原始数据!AO99="","",IF(COUNTIF(原始数据!99:99,原始数据!AO99)&gt;1,"×",""))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IF(原始数据!Z100="","",IF(COUNTIF(原始数据!100:100,原始数据!Z100)&gt;1,"×",""))</f>
        <v/>
      </c>
      <c r="Z100" t="str">
        <f>IF(原始数据!AA100="","",IF(COUNTIF(原始数据!100:100,原始数据!AA100)&gt;1,"×",""))</f>
        <v/>
      </c>
      <c r="AA100" t="str">
        <f>IF(原始数据!AB100="","",IF(COUNTIF(原始数据!100:100,原始数据!AB100)&gt;1,"×",""))</f>
        <v/>
      </c>
      <c r="AB100" t="str">
        <f>IF(原始数据!AC100="","",IF(COUNTIF(原始数据!100:100,原始数据!AC100)&gt;1,"×",""))</f>
        <v/>
      </c>
      <c r="AC100" t="str">
        <f>IF(原始数据!AD100="","",IF(COUNTIF(原始数据!100:100,原始数据!AD100)&gt;1,"×",""))</f>
        <v/>
      </c>
      <c r="AD100" t="str">
        <f>IF(原始数据!AE100="","",IF(COUNTIF(原始数据!100:100,原始数据!AE100)&gt;1,"×",""))</f>
        <v/>
      </c>
      <c r="AE100" t="str">
        <f>IF(原始数据!AF100="","",IF(COUNTIF(原始数据!100:100,原始数据!AF100)&gt;1,"×",""))</f>
        <v/>
      </c>
      <c r="AF100" t="str">
        <f>IF(原始数据!AG100="","",IF(COUNTIF(原始数据!100:100,原始数据!AG100)&gt;1,"×",""))</f>
        <v/>
      </c>
      <c r="AG100" t="str">
        <f>IF(原始数据!AH100="","",IF(COUNTIF(原始数据!100:100,原始数据!AH100)&gt;1,"×",""))</f>
        <v/>
      </c>
      <c r="AH100" t="str">
        <f>IF(原始数据!AI100="","",IF(COUNTIF(原始数据!100:100,原始数据!AI100)&gt;1,"×",""))</f>
        <v/>
      </c>
      <c r="AI100" t="str">
        <f>IF(原始数据!AJ100="","",IF(COUNTIF(原始数据!100:100,原始数据!AJ100)&gt;1,"×",""))</f>
        <v/>
      </c>
      <c r="AJ100" t="str">
        <f>IF(原始数据!AK100="","",IF(COUNTIF(原始数据!100:100,原始数据!AK100)&gt;1,"×",""))</f>
        <v/>
      </c>
      <c r="AK100" t="str">
        <f>IF(原始数据!AL100="","",IF(COUNTIF(原始数据!100:100,原始数据!AL100)&gt;1,"×",""))</f>
        <v/>
      </c>
      <c r="AL100" t="str">
        <f>IF(原始数据!AM100="","",IF(COUNTIF(原始数据!100:100,原始数据!AM100)&gt;1,"×",""))</f>
        <v/>
      </c>
      <c r="AM100" t="str">
        <f>IF(原始数据!AN100="","",IF(COUNTIF(原始数据!100:100,原始数据!AN100)&gt;1,"×",""))</f>
        <v/>
      </c>
      <c r="AN100" t="str">
        <f>IF(原始数据!AO100="","",IF(COUNTIF(原始数据!100:100,原始数据!AO100)&gt;1,"×",""))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IF(原始数据!Z101="","",IF(COUNTIF(原始数据!101:101,原始数据!Z101)&gt;1,"×",""))</f>
        <v/>
      </c>
      <c r="Z101" t="str">
        <f>IF(原始数据!AA101="","",IF(COUNTIF(原始数据!101:101,原始数据!AA101)&gt;1,"×",""))</f>
        <v/>
      </c>
      <c r="AA101" t="str">
        <f>IF(原始数据!AB101="","",IF(COUNTIF(原始数据!101:101,原始数据!AB101)&gt;1,"×",""))</f>
        <v/>
      </c>
      <c r="AB101" t="str">
        <f>IF(原始数据!AC101="","",IF(COUNTIF(原始数据!101:101,原始数据!AC101)&gt;1,"×",""))</f>
        <v/>
      </c>
      <c r="AC101" t="str">
        <f>IF(原始数据!AD101="","",IF(COUNTIF(原始数据!101:101,原始数据!AD101)&gt;1,"×",""))</f>
        <v/>
      </c>
      <c r="AD101" t="str">
        <f>IF(原始数据!AE101="","",IF(COUNTIF(原始数据!101:101,原始数据!AE101)&gt;1,"×",""))</f>
        <v/>
      </c>
      <c r="AE101" t="str">
        <f>IF(原始数据!AF101="","",IF(COUNTIF(原始数据!101:101,原始数据!AF101)&gt;1,"×",""))</f>
        <v/>
      </c>
      <c r="AF101" t="str">
        <f>IF(原始数据!AG101="","",IF(COUNTIF(原始数据!101:101,原始数据!AG101)&gt;1,"×",""))</f>
        <v/>
      </c>
      <c r="AG101" t="str">
        <f>IF(原始数据!AH101="","",IF(COUNTIF(原始数据!101:101,原始数据!AH101)&gt;1,"×",""))</f>
        <v/>
      </c>
      <c r="AH101" t="str">
        <f>IF(原始数据!AI101="","",IF(COUNTIF(原始数据!101:101,原始数据!AI101)&gt;1,"×",""))</f>
        <v/>
      </c>
      <c r="AI101" t="str">
        <f>IF(原始数据!AJ101="","",IF(COUNTIF(原始数据!101:101,原始数据!AJ101)&gt;1,"×",""))</f>
        <v/>
      </c>
      <c r="AJ101" t="str">
        <f>IF(原始数据!AK101="","",IF(COUNTIF(原始数据!101:101,原始数据!AK101)&gt;1,"×",""))</f>
        <v/>
      </c>
      <c r="AK101" t="str">
        <f>IF(原始数据!AL101="","",IF(COUNTIF(原始数据!101:101,原始数据!AL101)&gt;1,"×",""))</f>
        <v/>
      </c>
      <c r="AL101" t="str">
        <f>IF(原始数据!AM101="","",IF(COUNTIF(原始数据!101:101,原始数据!AM101)&gt;1,"×",""))</f>
        <v/>
      </c>
      <c r="AM101" t="str">
        <f>IF(原始数据!AN101="","",IF(COUNTIF(原始数据!101:101,原始数据!AN101)&gt;1,"×",""))</f>
        <v/>
      </c>
      <c r="AN101" t="str">
        <f>IF(原始数据!AO101="","",IF(COUNTIF(原始数据!101:101,原始数据!AO101)&gt;1,"×",""))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IF(原始数据!Z102="","",IF(COUNTIF(原始数据!102:102,原始数据!Z102)&gt;1,"×",""))</f>
        <v/>
      </c>
      <c r="Z102" t="str">
        <f>IF(原始数据!AA102="","",IF(COUNTIF(原始数据!102:102,原始数据!AA102)&gt;1,"×",""))</f>
        <v/>
      </c>
      <c r="AA102" t="str">
        <f>IF(原始数据!AB102="","",IF(COUNTIF(原始数据!102:102,原始数据!AB102)&gt;1,"×",""))</f>
        <v/>
      </c>
      <c r="AB102" t="str">
        <f>IF(原始数据!AC102="","",IF(COUNTIF(原始数据!102:102,原始数据!AC102)&gt;1,"×",""))</f>
        <v/>
      </c>
      <c r="AC102" t="str">
        <f>IF(原始数据!AD102="","",IF(COUNTIF(原始数据!102:102,原始数据!AD102)&gt;1,"×",""))</f>
        <v/>
      </c>
      <c r="AD102" t="str">
        <f>IF(原始数据!AE102="","",IF(COUNTIF(原始数据!102:102,原始数据!AE102)&gt;1,"×",""))</f>
        <v/>
      </c>
      <c r="AE102" t="str">
        <f>IF(原始数据!AF102="","",IF(COUNTIF(原始数据!102:102,原始数据!AF102)&gt;1,"×",""))</f>
        <v/>
      </c>
      <c r="AF102" t="str">
        <f>IF(原始数据!AG102="","",IF(COUNTIF(原始数据!102:102,原始数据!AG102)&gt;1,"×",""))</f>
        <v/>
      </c>
      <c r="AG102" t="str">
        <f>IF(原始数据!AH102="","",IF(COUNTIF(原始数据!102:102,原始数据!AH102)&gt;1,"×",""))</f>
        <v/>
      </c>
      <c r="AH102" t="str">
        <f>IF(原始数据!AI102="","",IF(COUNTIF(原始数据!102:102,原始数据!AI102)&gt;1,"×",""))</f>
        <v/>
      </c>
      <c r="AI102" t="str">
        <f>IF(原始数据!AJ102="","",IF(COUNTIF(原始数据!102:102,原始数据!AJ102)&gt;1,"×",""))</f>
        <v/>
      </c>
      <c r="AJ102" t="str">
        <f>IF(原始数据!AK102="","",IF(COUNTIF(原始数据!102:102,原始数据!AK102)&gt;1,"×",""))</f>
        <v/>
      </c>
      <c r="AK102" t="str">
        <f>IF(原始数据!AL102="","",IF(COUNTIF(原始数据!102:102,原始数据!AL102)&gt;1,"×",""))</f>
        <v/>
      </c>
      <c r="AL102" t="str">
        <f>IF(原始数据!AM102="","",IF(COUNTIF(原始数据!102:102,原始数据!AM102)&gt;1,"×",""))</f>
        <v/>
      </c>
      <c r="AM102" t="str">
        <f>IF(原始数据!AN102="","",IF(COUNTIF(原始数据!102:102,原始数据!AN102)&gt;1,"×",""))</f>
        <v/>
      </c>
      <c r="AN102" t="str">
        <f>IF(原始数据!AO102="","",IF(COUNTIF(原始数据!102:102,原始数据!AO102)&gt;1,"×",""))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IF(原始数据!Z103="","",IF(COUNTIF(原始数据!103:103,原始数据!Z103)&gt;1,"×",""))</f>
        <v/>
      </c>
      <c r="Z103" t="str">
        <f>IF(原始数据!AA103="","",IF(COUNTIF(原始数据!103:103,原始数据!AA103)&gt;1,"×",""))</f>
        <v/>
      </c>
      <c r="AA103" t="str">
        <f>IF(原始数据!AB103="","",IF(COUNTIF(原始数据!103:103,原始数据!AB103)&gt;1,"×",""))</f>
        <v/>
      </c>
      <c r="AB103" t="str">
        <f>IF(原始数据!AC103="","",IF(COUNTIF(原始数据!103:103,原始数据!AC103)&gt;1,"×",""))</f>
        <v/>
      </c>
      <c r="AC103" t="str">
        <f>IF(原始数据!AD103="","",IF(COUNTIF(原始数据!103:103,原始数据!AD103)&gt;1,"×",""))</f>
        <v/>
      </c>
      <c r="AD103" t="str">
        <f>IF(原始数据!AE103="","",IF(COUNTIF(原始数据!103:103,原始数据!AE103)&gt;1,"×",""))</f>
        <v/>
      </c>
      <c r="AE103" t="str">
        <f>IF(原始数据!AF103="","",IF(COUNTIF(原始数据!103:103,原始数据!AF103)&gt;1,"×",""))</f>
        <v/>
      </c>
      <c r="AF103" t="str">
        <f>IF(原始数据!AG103="","",IF(COUNTIF(原始数据!103:103,原始数据!AG103)&gt;1,"×",""))</f>
        <v/>
      </c>
      <c r="AG103" t="str">
        <f>IF(原始数据!AH103="","",IF(COUNTIF(原始数据!103:103,原始数据!AH103)&gt;1,"×",""))</f>
        <v/>
      </c>
      <c r="AH103" t="str">
        <f>IF(原始数据!AI103="","",IF(COUNTIF(原始数据!103:103,原始数据!AI103)&gt;1,"×",""))</f>
        <v/>
      </c>
      <c r="AI103" t="str">
        <f>IF(原始数据!AJ103="","",IF(COUNTIF(原始数据!103:103,原始数据!AJ103)&gt;1,"×",""))</f>
        <v/>
      </c>
      <c r="AJ103" t="str">
        <f>IF(原始数据!AK103="","",IF(COUNTIF(原始数据!103:103,原始数据!AK103)&gt;1,"×",""))</f>
        <v/>
      </c>
      <c r="AK103" t="str">
        <f>IF(原始数据!AL103="","",IF(COUNTIF(原始数据!103:103,原始数据!AL103)&gt;1,"×",""))</f>
        <v/>
      </c>
      <c r="AL103" t="str">
        <f>IF(原始数据!AM103="","",IF(COUNTIF(原始数据!103:103,原始数据!AM103)&gt;1,"×",""))</f>
        <v/>
      </c>
      <c r="AM103" t="str">
        <f>IF(原始数据!AN103="","",IF(COUNTIF(原始数据!103:103,原始数据!AN103)&gt;1,"×",""))</f>
        <v/>
      </c>
      <c r="AN103" t="str">
        <f>IF(原始数据!AO103="","",IF(COUNTIF(原始数据!103:103,原始数据!AO103)&gt;1,"×",""))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IF(原始数据!Z104="","",IF(COUNTIF(原始数据!104:104,原始数据!Z104)&gt;1,"×",""))</f>
        <v/>
      </c>
      <c r="Z104" t="str">
        <f>IF(原始数据!AA104="","",IF(COUNTIF(原始数据!104:104,原始数据!AA104)&gt;1,"×",""))</f>
        <v/>
      </c>
      <c r="AA104" t="str">
        <f>IF(原始数据!AB104="","",IF(COUNTIF(原始数据!104:104,原始数据!AB104)&gt;1,"×",""))</f>
        <v/>
      </c>
      <c r="AB104" t="str">
        <f>IF(原始数据!AC104="","",IF(COUNTIF(原始数据!104:104,原始数据!AC104)&gt;1,"×",""))</f>
        <v/>
      </c>
      <c r="AC104" t="str">
        <f>IF(原始数据!AD104="","",IF(COUNTIF(原始数据!104:104,原始数据!AD104)&gt;1,"×",""))</f>
        <v/>
      </c>
      <c r="AD104" t="str">
        <f>IF(原始数据!AE104="","",IF(COUNTIF(原始数据!104:104,原始数据!AE104)&gt;1,"×",""))</f>
        <v/>
      </c>
      <c r="AE104" t="str">
        <f>IF(原始数据!AF104="","",IF(COUNTIF(原始数据!104:104,原始数据!AF104)&gt;1,"×",""))</f>
        <v/>
      </c>
      <c r="AF104" t="str">
        <f>IF(原始数据!AG104="","",IF(COUNTIF(原始数据!104:104,原始数据!AG104)&gt;1,"×",""))</f>
        <v/>
      </c>
      <c r="AG104" t="str">
        <f>IF(原始数据!AH104="","",IF(COUNTIF(原始数据!104:104,原始数据!AH104)&gt;1,"×",""))</f>
        <v/>
      </c>
      <c r="AH104" t="str">
        <f>IF(原始数据!AI104="","",IF(COUNTIF(原始数据!104:104,原始数据!AI104)&gt;1,"×",""))</f>
        <v/>
      </c>
      <c r="AI104" t="str">
        <f>IF(原始数据!AJ104="","",IF(COUNTIF(原始数据!104:104,原始数据!AJ104)&gt;1,"×",""))</f>
        <v/>
      </c>
      <c r="AJ104" t="str">
        <f>IF(原始数据!AK104="","",IF(COUNTIF(原始数据!104:104,原始数据!AK104)&gt;1,"×",""))</f>
        <v/>
      </c>
      <c r="AK104" t="str">
        <f>IF(原始数据!AL104="","",IF(COUNTIF(原始数据!104:104,原始数据!AL104)&gt;1,"×",""))</f>
        <v/>
      </c>
      <c r="AL104" t="str">
        <f>IF(原始数据!AM104="","",IF(COUNTIF(原始数据!104:104,原始数据!AM104)&gt;1,"×",""))</f>
        <v/>
      </c>
      <c r="AM104" t="str">
        <f>IF(原始数据!AN104="","",IF(COUNTIF(原始数据!104:104,原始数据!AN104)&gt;1,"×",""))</f>
        <v/>
      </c>
      <c r="AN104" t="str">
        <f>IF(原始数据!AO104="","",IF(COUNTIF(原始数据!104:104,原始数据!AO104)&gt;1,"×",""))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IF(原始数据!Z105="","",IF(COUNTIF(原始数据!105:105,原始数据!Z105)&gt;1,"×",""))</f>
        <v/>
      </c>
      <c r="Z105" t="str">
        <f>IF(原始数据!AA105="","",IF(COUNTIF(原始数据!105:105,原始数据!AA105)&gt;1,"×",""))</f>
        <v/>
      </c>
      <c r="AA105" t="str">
        <f>IF(原始数据!AB105="","",IF(COUNTIF(原始数据!105:105,原始数据!AB105)&gt;1,"×",""))</f>
        <v/>
      </c>
      <c r="AB105" t="str">
        <f>IF(原始数据!AC105="","",IF(COUNTIF(原始数据!105:105,原始数据!AC105)&gt;1,"×",""))</f>
        <v/>
      </c>
      <c r="AC105" t="str">
        <f>IF(原始数据!AD105="","",IF(COUNTIF(原始数据!105:105,原始数据!AD105)&gt;1,"×",""))</f>
        <v/>
      </c>
      <c r="AD105" t="str">
        <f>IF(原始数据!AE105="","",IF(COUNTIF(原始数据!105:105,原始数据!AE105)&gt;1,"×",""))</f>
        <v/>
      </c>
      <c r="AE105" t="str">
        <f>IF(原始数据!AF105="","",IF(COUNTIF(原始数据!105:105,原始数据!AF105)&gt;1,"×",""))</f>
        <v/>
      </c>
      <c r="AF105" t="str">
        <f>IF(原始数据!AG105="","",IF(COUNTIF(原始数据!105:105,原始数据!AG105)&gt;1,"×",""))</f>
        <v/>
      </c>
      <c r="AG105" t="str">
        <f>IF(原始数据!AH105="","",IF(COUNTIF(原始数据!105:105,原始数据!AH105)&gt;1,"×",""))</f>
        <v/>
      </c>
      <c r="AH105" t="str">
        <f>IF(原始数据!AI105="","",IF(COUNTIF(原始数据!105:105,原始数据!AI105)&gt;1,"×",""))</f>
        <v/>
      </c>
      <c r="AI105" t="str">
        <f>IF(原始数据!AJ105="","",IF(COUNTIF(原始数据!105:105,原始数据!AJ105)&gt;1,"×",""))</f>
        <v/>
      </c>
      <c r="AJ105" t="str">
        <f>IF(原始数据!AK105="","",IF(COUNTIF(原始数据!105:105,原始数据!AK105)&gt;1,"×",""))</f>
        <v/>
      </c>
      <c r="AK105" t="str">
        <f>IF(原始数据!AL105="","",IF(COUNTIF(原始数据!105:105,原始数据!AL105)&gt;1,"×",""))</f>
        <v/>
      </c>
      <c r="AL105" t="str">
        <f>IF(原始数据!AM105="","",IF(COUNTIF(原始数据!105:105,原始数据!AM105)&gt;1,"×",""))</f>
        <v/>
      </c>
      <c r="AM105" t="str">
        <f>IF(原始数据!AN105="","",IF(COUNTIF(原始数据!105:105,原始数据!AN105)&gt;1,"×",""))</f>
        <v/>
      </c>
      <c r="AN105" t="str">
        <f>IF(原始数据!AO105="","",IF(COUNTIF(原始数据!105:105,原始数据!AO105)&gt;1,"×",""))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IF(原始数据!Z106="","",IF(COUNTIF(原始数据!106:106,原始数据!Z106)&gt;1,"×",""))</f>
        <v/>
      </c>
      <c r="Z106" t="str">
        <f>IF(原始数据!AA106="","",IF(COUNTIF(原始数据!106:106,原始数据!AA106)&gt;1,"×",""))</f>
        <v/>
      </c>
      <c r="AA106" t="str">
        <f>IF(原始数据!AB106="","",IF(COUNTIF(原始数据!106:106,原始数据!AB106)&gt;1,"×",""))</f>
        <v/>
      </c>
      <c r="AB106" t="str">
        <f>IF(原始数据!AC106="","",IF(COUNTIF(原始数据!106:106,原始数据!AC106)&gt;1,"×",""))</f>
        <v/>
      </c>
      <c r="AC106" t="str">
        <f>IF(原始数据!AD106="","",IF(COUNTIF(原始数据!106:106,原始数据!AD106)&gt;1,"×",""))</f>
        <v/>
      </c>
      <c r="AD106" t="str">
        <f>IF(原始数据!AE106="","",IF(COUNTIF(原始数据!106:106,原始数据!AE106)&gt;1,"×",""))</f>
        <v/>
      </c>
      <c r="AE106" t="str">
        <f>IF(原始数据!AF106="","",IF(COUNTIF(原始数据!106:106,原始数据!AF106)&gt;1,"×",""))</f>
        <v/>
      </c>
      <c r="AF106" t="str">
        <f>IF(原始数据!AG106="","",IF(COUNTIF(原始数据!106:106,原始数据!AG106)&gt;1,"×",""))</f>
        <v/>
      </c>
      <c r="AG106" t="str">
        <f>IF(原始数据!AH106="","",IF(COUNTIF(原始数据!106:106,原始数据!AH106)&gt;1,"×",""))</f>
        <v/>
      </c>
      <c r="AH106" t="str">
        <f>IF(原始数据!AI106="","",IF(COUNTIF(原始数据!106:106,原始数据!AI106)&gt;1,"×",""))</f>
        <v/>
      </c>
      <c r="AI106" t="str">
        <f>IF(原始数据!AJ106="","",IF(COUNTIF(原始数据!106:106,原始数据!AJ106)&gt;1,"×",""))</f>
        <v/>
      </c>
      <c r="AJ106" t="str">
        <f>IF(原始数据!AK106="","",IF(COUNTIF(原始数据!106:106,原始数据!AK106)&gt;1,"×",""))</f>
        <v/>
      </c>
      <c r="AK106" t="str">
        <f>IF(原始数据!AL106="","",IF(COUNTIF(原始数据!106:106,原始数据!AL106)&gt;1,"×",""))</f>
        <v/>
      </c>
      <c r="AL106" t="str">
        <f>IF(原始数据!AM106="","",IF(COUNTIF(原始数据!106:106,原始数据!AM106)&gt;1,"×",""))</f>
        <v/>
      </c>
      <c r="AM106" t="str">
        <f>IF(原始数据!AN106="","",IF(COUNTIF(原始数据!106:106,原始数据!AN106)&gt;1,"×",""))</f>
        <v/>
      </c>
      <c r="AN106" t="str">
        <f>IF(原始数据!AO106="","",IF(COUNTIF(原始数据!106:106,原始数据!AO106)&gt;1,"×",""))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IF(原始数据!Z107="","",IF(COUNTIF(原始数据!107:107,原始数据!Z107)&gt;1,"×",""))</f>
        <v/>
      </c>
      <c r="Z107" t="str">
        <f>IF(原始数据!AA107="","",IF(COUNTIF(原始数据!107:107,原始数据!AA107)&gt;1,"×",""))</f>
        <v/>
      </c>
      <c r="AA107" t="str">
        <f>IF(原始数据!AB107="","",IF(COUNTIF(原始数据!107:107,原始数据!AB107)&gt;1,"×",""))</f>
        <v/>
      </c>
      <c r="AB107" t="str">
        <f>IF(原始数据!AC107="","",IF(COUNTIF(原始数据!107:107,原始数据!AC107)&gt;1,"×",""))</f>
        <v/>
      </c>
      <c r="AC107" t="str">
        <f>IF(原始数据!AD107="","",IF(COUNTIF(原始数据!107:107,原始数据!AD107)&gt;1,"×",""))</f>
        <v/>
      </c>
      <c r="AD107" t="str">
        <f>IF(原始数据!AE107="","",IF(COUNTIF(原始数据!107:107,原始数据!AE107)&gt;1,"×",""))</f>
        <v/>
      </c>
      <c r="AE107" t="str">
        <f>IF(原始数据!AF107="","",IF(COUNTIF(原始数据!107:107,原始数据!AF107)&gt;1,"×",""))</f>
        <v/>
      </c>
      <c r="AF107" t="str">
        <f>IF(原始数据!AG107="","",IF(COUNTIF(原始数据!107:107,原始数据!AG107)&gt;1,"×",""))</f>
        <v/>
      </c>
      <c r="AG107" t="str">
        <f>IF(原始数据!AH107="","",IF(COUNTIF(原始数据!107:107,原始数据!AH107)&gt;1,"×",""))</f>
        <v/>
      </c>
      <c r="AH107" t="str">
        <f>IF(原始数据!AI107="","",IF(COUNTIF(原始数据!107:107,原始数据!AI107)&gt;1,"×",""))</f>
        <v/>
      </c>
      <c r="AI107" t="str">
        <f>IF(原始数据!AJ107="","",IF(COUNTIF(原始数据!107:107,原始数据!AJ107)&gt;1,"×",""))</f>
        <v/>
      </c>
      <c r="AJ107" t="str">
        <f>IF(原始数据!AK107="","",IF(COUNTIF(原始数据!107:107,原始数据!AK107)&gt;1,"×",""))</f>
        <v/>
      </c>
      <c r="AK107" t="str">
        <f>IF(原始数据!AL107="","",IF(COUNTIF(原始数据!107:107,原始数据!AL107)&gt;1,"×",""))</f>
        <v/>
      </c>
      <c r="AL107" t="str">
        <f>IF(原始数据!AM107="","",IF(COUNTIF(原始数据!107:107,原始数据!AM107)&gt;1,"×",""))</f>
        <v/>
      </c>
      <c r="AM107" t="str">
        <f>IF(原始数据!AN107="","",IF(COUNTIF(原始数据!107:107,原始数据!AN107)&gt;1,"×",""))</f>
        <v/>
      </c>
      <c r="AN107" t="str">
        <f>IF(原始数据!AO107="","",IF(COUNTIF(原始数据!107:107,原始数据!AO107)&gt;1,"×",""))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IF(原始数据!Z108="","",IF(COUNTIF(原始数据!108:108,原始数据!Z108)&gt;1,"×",""))</f>
        <v/>
      </c>
      <c r="Z108" t="str">
        <f>IF(原始数据!AA108="","",IF(COUNTIF(原始数据!108:108,原始数据!AA108)&gt;1,"×",""))</f>
        <v/>
      </c>
      <c r="AA108" t="str">
        <f>IF(原始数据!AB108="","",IF(COUNTIF(原始数据!108:108,原始数据!AB108)&gt;1,"×",""))</f>
        <v/>
      </c>
      <c r="AB108" t="str">
        <f>IF(原始数据!AC108="","",IF(COUNTIF(原始数据!108:108,原始数据!AC108)&gt;1,"×",""))</f>
        <v/>
      </c>
      <c r="AC108" t="str">
        <f>IF(原始数据!AD108="","",IF(COUNTIF(原始数据!108:108,原始数据!AD108)&gt;1,"×",""))</f>
        <v/>
      </c>
      <c r="AD108" t="str">
        <f>IF(原始数据!AE108="","",IF(COUNTIF(原始数据!108:108,原始数据!AE108)&gt;1,"×",""))</f>
        <v/>
      </c>
      <c r="AE108" t="str">
        <f>IF(原始数据!AF108="","",IF(COUNTIF(原始数据!108:108,原始数据!AF108)&gt;1,"×",""))</f>
        <v/>
      </c>
      <c r="AF108" t="str">
        <f>IF(原始数据!AG108="","",IF(COUNTIF(原始数据!108:108,原始数据!AG108)&gt;1,"×",""))</f>
        <v/>
      </c>
      <c r="AG108" t="str">
        <f>IF(原始数据!AH108="","",IF(COUNTIF(原始数据!108:108,原始数据!AH108)&gt;1,"×",""))</f>
        <v/>
      </c>
      <c r="AH108" t="str">
        <f>IF(原始数据!AI108="","",IF(COUNTIF(原始数据!108:108,原始数据!AI108)&gt;1,"×",""))</f>
        <v/>
      </c>
      <c r="AI108" t="str">
        <f>IF(原始数据!AJ108="","",IF(COUNTIF(原始数据!108:108,原始数据!AJ108)&gt;1,"×",""))</f>
        <v/>
      </c>
      <c r="AJ108" t="str">
        <f>IF(原始数据!AK108="","",IF(COUNTIF(原始数据!108:108,原始数据!AK108)&gt;1,"×",""))</f>
        <v/>
      </c>
      <c r="AK108" t="str">
        <f>IF(原始数据!AL108="","",IF(COUNTIF(原始数据!108:108,原始数据!AL108)&gt;1,"×",""))</f>
        <v/>
      </c>
      <c r="AL108" t="str">
        <f>IF(原始数据!AM108="","",IF(COUNTIF(原始数据!108:108,原始数据!AM108)&gt;1,"×",""))</f>
        <v/>
      </c>
      <c r="AM108" t="str">
        <f>IF(原始数据!AN108="","",IF(COUNTIF(原始数据!108:108,原始数据!AN108)&gt;1,"×",""))</f>
        <v/>
      </c>
      <c r="AN108" t="str">
        <f>IF(原始数据!AO108="","",IF(COUNTIF(原始数据!108:108,原始数据!AO108)&gt;1,"×",""))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IF(原始数据!Z109="","",IF(COUNTIF(原始数据!109:109,原始数据!Z109)&gt;1,"×",""))</f>
        <v/>
      </c>
      <c r="Z109" t="str">
        <f>IF(原始数据!AA109="","",IF(COUNTIF(原始数据!109:109,原始数据!AA109)&gt;1,"×",""))</f>
        <v/>
      </c>
      <c r="AA109" t="str">
        <f>IF(原始数据!AB109="","",IF(COUNTIF(原始数据!109:109,原始数据!AB109)&gt;1,"×",""))</f>
        <v/>
      </c>
      <c r="AB109" t="str">
        <f>IF(原始数据!AC109="","",IF(COUNTIF(原始数据!109:109,原始数据!AC109)&gt;1,"×",""))</f>
        <v/>
      </c>
      <c r="AC109" t="str">
        <f>IF(原始数据!AD109="","",IF(COUNTIF(原始数据!109:109,原始数据!AD109)&gt;1,"×",""))</f>
        <v/>
      </c>
      <c r="AD109" t="str">
        <f>IF(原始数据!AE109="","",IF(COUNTIF(原始数据!109:109,原始数据!AE109)&gt;1,"×",""))</f>
        <v/>
      </c>
      <c r="AE109" t="str">
        <f>IF(原始数据!AF109="","",IF(COUNTIF(原始数据!109:109,原始数据!AF109)&gt;1,"×",""))</f>
        <v/>
      </c>
      <c r="AF109" t="str">
        <f>IF(原始数据!AG109="","",IF(COUNTIF(原始数据!109:109,原始数据!AG109)&gt;1,"×",""))</f>
        <v/>
      </c>
      <c r="AG109" t="str">
        <f>IF(原始数据!AH109="","",IF(COUNTIF(原始数据!109:109,原始数据!AH109)&gt;1,"×",""))</f>
        <v/>
      </c>
      <c r="AH109" t="str">
        <f>IF(原始数据!AI109="","",IF(COUNTIF(原始数据!109:109,原始数据!AI109)&gt;1,"×",""))</f>
        <v/>
      </c>
      <c r="AI109" t="str">
        <f>IF(原始数据!AJ109="","",IF(COUNTIF(原始数据!109:109,原始数据!AJ109)&gt;1,"×",""))</f>
        <v/>
      </c>
      <c r="AJ109" t="str">
        <f>IF(原始数据!AK109="","",IF(COUNTIF(原始数据!109:109,原始数据!AK109)&gt;1,"×",""))</f>
        <v/>
      </c>
      <c r="AK109" t="str">
        <f>IF(原始数据!AL109="","",IF(COUNTIF(原始数据!109:109,原始数据!AL109)&gt;1,"×",""))</f>
        <v/>
      </c>
      <c r="AL109" t="str">
        <f>IF(原始数据!AM109="","",IF(COUNTIF(原始数据!109:109,原始数据!AM109)&gt;1,"×",""))</f>
        <v/>
      </c>
      <c r="AM109" t="str">
        <f>IF(原始数据!AN109="","",IF(COUNTIF(原始数据!109:109,原始数据!AN109)&gt;1,"×",""))</f>
        <v/>
      </c>
      <c r="AN109" t="str">
        <f>IF(原始数据!AO109="","",IF(COUNTIF(原始数据!109:109,原始数据!AO109)&gt;1,"×",""))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IF(原始数据!Z110="","",IF(COUNTIF(原始数据!110:110,原始数据!Z110)&gt;1,"×",""))</f>
        <v/>
      </c>
      <c r="Z110" t="str">
        <f>IF(原始数据!AA110="","",IF(COUNTIF(原始数据!110:110,原始数据!AA110)&gt;1,"×",""))</f>
        <v/>
      </c>
      <c r="AA110" t="str">
        <f>IF(原始数据!AB110="","",IF(COUNTIF(原始数据!110:110,原始数据!AB110)&gt;1,"×",""))</f>
        <v/>
      </c>
      <c r="AB110" t="str">
        <f>IF(原始数据!AC110="","",IF(COUNTIF(原始数据!110:110,原始数据!AC110)&gt;1,"×",""))</f>
        <v/>
      </c>
      <c r="AC110" t="str">
        <f>IF(原始数据!AD110="","",IF(COUNTIF(原始数据!110:110,原始数据!AD110)&gt;1,"×",""))</f>
        <v/>
      </c>
      <c r="AD110" t="str">
        <f>IF(原始数据!AE110="","",IF(COUNTIF(原始数据!110:110,原始数据!AE110)&gt;1,"×",""))</f>
        <v/>
      </c>
      <c r="AE110" t="str">
        <f>IF(原始数据!AF110="","",IF(COUNTIF(原始数据!110:110,原始数据!AF110)&gt;1,"×",""))</f>
        <v/>
      </c>
      <c r="AF110" t="str">
        <f>IF(原始数据!AG110="","",IF(COUNTIF(原始数据!110:110,原始数据!AG110)&gt;1,"×",""))</f>
        <v/>
      </c>
      <c r="AG110" t="str">
        <f>IF(原始数据!AH110="","",IF(COUNTIF(原始数据!110:110,原始数据!AH110)&gt;1,"×",""))</f>
        <v/>
      </c>
      <c r="AH110" t="str">
        <f>IF(原始数据!AI110="","",IF(COUNTIF(原始数据!110:110,原始数据!AI110)&gt;1,"×",""))</f>
        <v/>
      </c>
      <c r="AI110" t="str">
        <f>IF(原始数据!AJ110="","",IF(COUNTIF(原始数据!110:110,原始数据!AJ110)&gt;1,"×",""))</f>
        <v/>
      </c>
      <c r="AJ110" t="str">
        <f>IF(原始数据!AK110="","",IF(COUNTIF(原始数据!110:110,原始数据!AK110)&gt;1,"×",""))</f>
        <v/>
      </c>
      <c r="AK110" t="str">
        <f>IF(原始数据!AL110="","",IF(COUNTIF(原始数据!110:110,原始数据!AL110)&gt;1,"×",""))</f>
        <v/>
      </c>
      <c r="AL110" t="str">
        <f>IF(原始数据!AM110="","",IF(COUNTIF(原始数据!110:110,原始数据!AM110)&gt;1,"×",""))</f>
        <v/>
      </c>
      <c r="AM110" t="str">
        <f>IF(原始数据!AN110="","",IF(COUNTIF(原始数据!110:110,原始数据!AN110)&gt;1,"×",""))</f>
        <v/>
      </c>
      <c r="AN110" t="str">
        <f>IF(原始数据!AO110="","",IF(COUNTIF(原始数据!110:110,原始数据!AO110)&gt;1,"×",""))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IF(原始数据!Z111="","",IF(COUNTIF(原始数据!111:111,原始数据!Z111)&gt;1,"×",""))</f>
        <v/>
      </c>
      <c r="Z111" t="str">
        <f>IF(原始数据!AA111="","",IF(COUNTIF(原始数据!111:111,原始数据!AA111)&gt;1,"×",""))</f>
        <v/>
      </c>
      <c r="AA111" t="str">
        <f>IF(原始数据!AB111="","",IF(COUNTIF(原始数据!111:111,原始数据!AB111)&gt;1,"×",""))</f>
        <v/>
      </c>
      <c r="AB111" t="str">
        <f>IF(原始数据!AC111="","",IF(COUNTIF(原始数据!111:111,原始数据!AC111)&gt;1,"×",""))</f>
        <v/>
      </c>
      <c r="AC111" t="str">
        <f>IF(原始数据!AD111="","",IF(COUNTIF(原始数据!111:111,原始数据!AD111)&gt;1,"×",""))</f>
        <v/>
      </c>
      <c r="AD111" t="str">
        <f>IF(原始数据!AE111="","",IF(COUNTIF(原始数据!111:111,原始数据!AE111)&gt;1,"×",""))</f>
        <v/>
      </c>
      <c r="AE111" t="str">
        <f>IF(原始数据!AF111="","",IF(COUNTIF(原始数据!111:111,原始数据!AF111)&gt;1,"×",""))</f>
        <v/>
      </c>
      <c r="AF111" t="str">
        <f>IF(原始数据!AG111="","",IF(COUNTIF(原始数据!111:111,原始数据!AG111)&gt;1,"×",""))</f>
        <v/>
      </c>
      <c r="AG111" t="str">
        <f>IF(原始数据!AH111="","",IF(COUNTIF(原始数据!111:111,原始数据!AH111)&gt;1,"×",""))</f>
        <v/>
      </c>
      <c r="AH111" t="str">
        <f>IF(原始数据!AI111="","",IF(COUNTIF(原始数据!111:111,原始数据!AI111)&gt;1,"×",""))</f>
        <v/>
      </c>
      <c r="AI111" t="str">
        <f>IF(原始数据!AJ111="","",IF(COUNTIF(原始数据!111:111,原始数据!AJ111)&gt;1,"×",""))</f>
        <v/>
      </c>
      <c r="AJ111" t="str">
        <f>IF(原始数据!AK111="","",IF(COUNTIF(原始数据!111:111,原始数据!AK111)&gt;1,"×",""))</f>
        <v/>
      </c>
      <c r="AK111" t="str">
        <f>IF(原始数据!AL111="","",IF(COUNTIF(原始数据!111:111,原始数据!AL111)&gt;1,"×",""))</f>
        <v/>
      </c>
      <c r="AL111" t="str">
        <f>IF(原始数据!AM111="","",IF(COUNTIF(原始数据!111:111,原始数据!AM111)&gt;1,"×",""))</f>
        <v/>
      </c>
      <c r="AM111" t="str">
        <f>IF(原始数据!AN111="","",IF(COUNTIF(原始数据!111:111,原始数据!AN111)&gt;1,"×",""))</f>
        <v/>
      </c>
      <c r="AN111" t="str">
        <f>IF(原始数据!AO111="","",IF(COUNTIF(原始数据!111:111,原始数据!AO111)&gt;1,"×",""))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IF(原始数据!Z112="","",IF(COUNTIF(原始数据!112:112,原始数据!Z112)&gt;1,"×",""))</f>
        <v/>
      </c>
      <c r="Z112" t="str">
        <f>IF(原始数据!AA112="","",IF(COUNTIF(原始数据!112:112,原始数据!AA112)&gt;1,"×",""))</f>
        <v/>
      </c>
      <c r="AA112" t="str">
        <f>IF(原始数据!AB112="","",IF(COUNTIF(原始数据!112:112,原始数据!AB112)&gt;1,"×",""))</f>
        <v/>
      </c>
      <c r="AB112" t="str">
        <f>IF(原始数据!AC112="","",IF(COUNTIF(原始数据!112:112,原始数据!AC112)&gt;1,"×",""))</f>
        <v/>
      </c>
      <c r="AC112" t="str">
        <f>IF(原始数据!AD112="","",IF(COUNTIF(原始数据!112:112,原始数据!AD112)&gt;1,"×",""))</f>
        <v/>
      </c>
      <c r="AD112" t="str">
        <f>IF(原始数据!AE112="","",IF(COUNTIF(原始数据!112:112,原始数据!AE112)&gt;1,"×",""))</f>
        <v/>
      </c>
      <c r="AE112" t="str">
        <f>IF(原始数据!AF112="","",IF(COUNTIF(原始数据!112:112,原始数据!AF112)&gt;1,"×",""))</f>
        <v/>
      </c>
      <c r="AF112" t="str">
        <f>IF(原始数据!AG112="","",IF(COUNTIF(原始数据!112:112,原始数据!AG112)&gt;1,"×",""))</f>
        <v/>
      </c>
      <c r="AG112" t="str">
        <f>IF(原始数据!AH112="","",IF(COUNTIF(原始数据!112:112,原始数据!AH112)&gt;1,"×",""))</f>
        <v/>
      </c>
      <c r="AH112" t="str">
        <f>IF(原始数据!AI112="","",IF(COUNTIF(原始数据!112:112,原始数据!AI112)&gt;1,"×",""))</f>
        <v/>
      </c>
      <c r="AI112" t="str">
        <f>IF(原始数据!AJ112="","",IF(COUNTIF(原始数据!112:112,原始数据!AJ112)&gt;1,"×",""))</f>
        <v/>
      </c>
      <c r="AJ112" t="str">
        <f>IF(原始数据!AK112="","",IF(COUNTIF(原始数据!112:112,原始数据!AK112)&gt;1,"×",""))</f>
        <v/>
      </c>
      <c r="AK112" t="str">
        <f>IF(原始数据!AL112="","",IF(COUNTIF(原始数据!112:112,原始数据!AL112)&gt;1,"×",""))</f>
        <v/>
      </c>
      <c r="AL112" t="str">
        <f>IF(原始数据!AM112="","",IF(COUNTIF(原始数据!112:112,原始数据!AM112)&gt;1,"×",""))</f>
        <v/>
      </c>
      <c r="AM112" t="str">
        <f>IF(原始数据!AN112="","",IF(COUNTIF(原始数据!112:112,原始数据!AN112)&gt;1,"×",""))</f>
        <v/>
      </c>
      <c r="AN112" t="str">
        <f>IF(原始数据!AO112="","",IF(COUNTIF(原始数据!112:112,原始数据!AO112)&gt;1,"×",""))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IF(原始数据!Z113="","",IF(COUNTIF(原始数据!113:113,原始数据!Z113)&gt;1,"×",""))</f>
        <v/>
      </c>
      <c r="Z113" t="str">
        <f>IF(原始数据!AA113="","",IF(COUNTIF(原始数据!113:113,原始数据!AA113)&gt;1,"×",""))</f>
        <v/>
      </c>
      <c r="AA113" t="str">
        <f>IF(原始数据!AB113="","",IF(COUNTIF(原始数据!113:113,原始数据!AB113)&gt;1,"×",""))</f>
        <v/>
      </c>
      <c r="AB113" t="str">
        <f>IF(原始数据!AC113="","",IF(COUNTIF(原始数据!113:113,原始数据!AC113)&gt;1,"×",""))</f>
        <v/>
      </c>
      <c r="AC113" t="str">
        <f>IF(原始数据!AD113="","",IF(COUNTIF(原始数据!113:113,原始数据!AD113)&gt;1,"×",""))</f>
        <v/>
      </c>
      <c r="AD113" t="str">
        <f>IF(原始数据!AE113="","",IF(COUNTIF(原始数据!113:113,原始数据!AE113)&gt;1,"×",""))</f>
        <v/>
      </c>
      <c r="AE113" t="str">
        <f>IF(原始数据!AF113="","",IF(COUNTIF(原始数据!113:113,原始数据!AF113)&gt;1,"×",""))</f>
        <v/>
      </c>
      <c r="AF113" t="str">
        <f>IF(原始数据!AG113="","",IF(COUNTIF(原始数据!113:113,原始数据!AG113)&gt;1,"×",""))</f>
        <v/>
      </c>
      <c r="AG113" t="str">
        <f>IF(原始数据!AH113="","",IF(COUNTIF(原始数据!113:113,原始数据!AH113)&gt;1,"×",""))</f>
        <v/>
      </c>
      <c r="AH113" t="str">
        <f>IF(原始数据!AI113="","",IF(COUNTIF(原始数据!113:113,原始数据!AI113)&gt;1,"×",""))</f>
        <v/>
      </c>
      <c r="AI113" t="str">
        <f>IF(原始数据!AJ113="","",IF(COUNTIF(原始数据!113:113,原始数据!AJ113)&gt;1,"×",""))</f>
        <v/>
      </c>
      <c r="AJ113" t="str">
        <f>IF(原始数据!AK113="","",IF(COUNTIF(原始数据!113:113,原始数据!AK113)&gt;1,"×",""))</f>
        <v/>
      </c>
      <c r="AK113" t="str">
        <f>IF(原始数据!AL113="","",IF(COUNTIF(原始数据!113:113,原始数据!AL113)&gt;1,"×",""))</f>
        <v/>
      </c>
      <c r="AL113" t="str">
        <f>IF(原始数据!AM113="","",IF(COUNTIF(原始数据!113:113,原始数据!AM113)&gt;1,"×",""))</f>
        <v/>
      </c>
      <c r="AM113" t="str">
        <f>IF(原始数据!AN113="","",IF(COUNTIF(原始数据!113:113,原始数据!AN113)&gt;1,"×",""))</f>
        <v/>
      </c>
      <c r="AN113" t="str">
        <f>IF(原始数据!AO113="","",IF(COUNTIF(原始数据!113:113,原始数据!AO113)&gt;1,"×",""))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IF(原始数据!Z114="","",IF(COUNTIF(原始数据!114:114,原始数据!Z114)&gt;1,"×",""))</f>
        <v/>
      </c>
      <c r="Z114" t="str">
        <f>IF(原始数据!AA114="","",IF(COUNTIF(原始数据!114:114,原始数据!AA114)&gt;1,"×",""))</f>
        <v/>
      </c>
      <c r="AA114" t="str">
        <f>IF(原始数据!AB114="","",IF(COUNTIF(原始数据!114:114,原始数据!AB114)&gt;1,"×",""))</f>
        <v/>
      </c>
      <c r="AB114" t="str">
        <f>IF(原始数据!AC114="","",IF(COUNTIF(原始数据!114:114,原始数据!AC114)&gt;1,"×",""))</f>
        <v/>
      </c>
      <c r="AC114" t="str">
        <f>IF(原始数据!AD114="","",IF(COUNTIF(原始数据!114:114,原始数据!AD114)&gt;1,"×",""))</f>
        <v/>
      </c>
      <c r="AD114" t="str">
        <f>IF(原始数据!AE114="","",IF(COUNTIF(原始数据!114:114,原始数据!AE114)&gt;1,"×",""))</f>
        <v/>
      </c>
      <c r="AE114" t="str">
        <f>IF(原始数据!AF114="","",IF(COUNTIF(原始数据!114:114,原始数据!AF114)&gt;1,"×",""))</f>
        <v/>
      </c>
      <c r="AF114" t="str">
        <f>IF(原始数据!AG114="","",IF(COUNTIF(原始数据!114:114,原始数据!AG114)&gt;1,"×",""))</f>
        <v/>
      </c>
      <c r="AG114" t="str">
        <f>IF(原始数据!AH114="","",IF(COUNTIF(原始数据!114:114,原始数据!AH114)&gt;1,"×",""))</f>
        <v/>
      </c>
      <c r="AH114" t="str">
        <f>IF(原始数据!AI114="","",IF(COUNTIF(原始数据!114:114,原始数据!AI114)&gt;1,"×",""))</f>
        <v/>
      </c>
      <c r="AI114" t="str">
        <f>IF(原始数据!AJ114="","",IF(COUNTIF(原始数据!114:114,原始数据!AJ114)&gt;1,"×",""))</f>
        <v/>
      </c>
      <c r="AJ114" t="str">
        <f>IF(原始数据!AK114="","",IF(COUNTIF(原始数据!114:114,原始数据!AK114)&gt;1,"×",""))</f>
        <v/>
      </c>
      <c r="AK114" t="str">
        <f>IF(原始数据!AL114="","",IF(COUNTIF(原始数据!114:114,原始数据!AL114)&gt;1,"×",""))</f>
        <v/>
      </c>
      <c r="AL114" t="str">
        <f>IF(原始数据!AM114="","",IF(COUNTIF(原始数据!114:114,原始数据!AM114)&gt;1,"×",""))</f>
        <v/>
      </c>
      <c r="AM114" t="str">
        <f>IF(原始数据!AN114="","",IF(COUNTIF(原始数据!114:114,原始数据!AN114)&gt;1,"×",""))</f>
        <v/>
      </c>
      <c r="AN114" t="str">
        <f>IF(原始数据!AO114="","",IF(COUNTIF(原始数据!114:114,原始数据!AO114)&gt;1,"×",""))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IF(原始数据!Z115="","",IF(COUNTIF(原始数据!115:115,原始数据!Z115)&gt;1,"×",""))</f>
        <v/>
      </c>
      <c r="Z115" t="str">
        <f>IF(原始数据!AA115="","",IF(COUNTIF(原始数据!115:115,原始数据!AA115)&gt;1,"×",""))</f>
        <v/>
      </c>
      <c r="AA115" t="str">
        <f>IF(原始数据!AB115="","",IF(COUNTIF(原始数据!115:115,原始数据!AB115)&gt;1,"×",""))</f>
        <v/>
      </c>
      <c r="AB115" t="str">
        <f>IF(原始数据!AC115="","",IF(COUNTIF(原始数据!115:115,原始数据!AC115)&gt;1,"×",""))</f>
        <v/>
      </c>
      <c r="AC115" t="str">
        <f>IF(原始数据!AD115="","",IF(COUNTIF(原始数据!115:115,原始数据!AD115)&gt;1,"×",""))</f>
        <v/>
      </c>
      <c r="AD115" t="str">
        <f>IF(原始数据!AE115="","",IF(COUNTIF(原始数据!115:115,原始数据!AE115)&gt;1,"×",""))</f>
        <v/>
      </c>
      <c r="AE115" t="str">
        <f>IF(原始数据!AF115="","",IF(COUNTIF(原始数据!115:115,原始数据!AF115)&gt;1,"×",""))</f>
        <v/>
      </c>
      <c r="AF115" t="str">
        <f>IF(原始数据!AG115="","",IF(COUNTIF(原始数据!115:115,原始数据!AG115)&gt;1,"×",""))</f>
        <v/>
      </c>
      <c r="AG115" t="str">
        <f>IF(原始数据!AH115="","",IF(COUNTIF(原始数据!115:115,原始数据!AH115)&gt;1,"×",""))</f>
        <v/>
      </c>
      <c r="AH115" t="str">
        <f>IF(原始数据!AI115="","",IF(COUNTIF(原始数据!115:115,原始数据!AI115)&gt;1,"×",""))</f>
        <v/>
      </c>
      <c r="AI115" t="str">
        <f>IF(原始数据!AJ115="","",IF(COUNTIF(原始数据!115:115,原始数据!AJ115)&gt;1,"×",""))</f>
        <v/>
      </c>
      <c r="AJ115" t="str">
        <f>IF(原始数据!AK115="","",IF(COUNTIF(原始数据!115:115,原始数据!AK115)&gt;1,"×",""))</f>
        <v/>
      </c>
      <c r="AK115" t="str">
        <f>IF(原始数据!AL115="","",IF(COUNTIF(原始数据!115:115,原始数据!AL115)&gt;1,"×",""))</f>
        <v/>
      </c>
      <c r="AL115" t="str">
        <f>IF(原始数据!AM115="","",IF(COUNTIF(原始数据!115:115,原始数据!AM115)&gt;1,"×",""))</f>
        <v/>
      </c>
      <c r="AM115" t="str">
        <f>IF(原始数据!AN115="","",IF(COUNTIF(原始数据!115:115,原始数据!AN115)&gt;1,"×",""))</f>
        <v/>
      </c>
      <c r="AN115" t="str">
        <f>IF(原始数据!AO115="","",IF(COUNTIF(原始数据!115:115,原始数据!AO115)&gt;1,"×",""))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IF(原始数据!Z116="","",IF(COUNTIF(原始数据!116:116,原始数据!Z116)&gt;1,"×",""))</f>
        <v/>
      </c>
      <c r="Z116" t="str">
        <f>IF(原始数据!AA116="","",IF(COUNTIF(原始数据!116:116,原始数据!AA116)&gt;1,"×",""))</f>
        <v/>
      </c>
      <c r="AA116" t="str">
        <f>IF(原始数据!AB116="","",IF(COUNTIF(原始数据!116:116,原始数据!AB116)&gt;1,"×",""))</f>
        <v/>
      </c>
      <c r="AB116" t="str">
        <f>IF(原始数据!AC116="","",IF(COUNTIF(原始数据!116:116,原始数据!AC116)&gt;1,"×",""))</f>
        <v/>
      </c>
      <c r="AC116" t="str">
        <f>IF(原始数据!AD116="","",IF(COUNTIF(原始数据!116:116,原始数据!AD116)&gt;1,"×",""))</f>
        <v/>
      </c>
      <c r="AD116" t="str">
        <f>IF(原始数据!AE116="","",IF(COUNTIF(原始数据!116:116,原始数据!AE116)&gt;1,"×",""))</f>
        <v/>
      </c>
      <c r="AE116" t="str">
        <f>IF(原始数据!AF116="","",IF(COUNTIF(原始数据!116:116,原始数据!AF116)&gt;1,"×",""))</f>
        <v/>
      </c>
      <c r="AF116" t="str">
        <f>IF(原始数据!AG116="","",IF(COUNTIF(原始数据!116:116,原始数据!AG116)&gt;1,"×",""))</f>
        <v/>
      </c>
      <c r="AG116" t="str">
        <f>IF(原始数据!AH116="","",IF(COUNTIF(原始数据!116:116,原始数据!AH116)&gt;1,"×",""))</f>
        <v/>
      </c>
      <c r="AH116" t="str">
        <f>IF(原始数据!AI116="","",IF(COUNTIF(原始数据!116:116,原始数据!AI116)&gt;1,"×",""))</f>
        <v/>
      </c>
      <c r="AI116" t="str">
        <f>IF(原始数据!AJ116="","",IF(COUNTIF(原始数据!116:116,原始数据!AJ116)&gt;1,"×",""))</f>
        <v/>
      </c>
      <c r="AJ116" t="str">
        <f>IF(原始数据!AK116="","",IF(COUNTIF(原始数据!116:116,原始数据!AK116)&gt;1,"×",""))</f>
        <v/>
      </c>
      <c r="AK116" t="str">
        <f>IF(原始数据!AL116="","",IF(COUNTIF(原始数据!116:116,原始数据!AL116)&gt;1,"×",""))</f>
        <v/>
      </c>
      <c r="AL116" t="str">
        <f>IF(原始数据!AM116="","",IF(COUNTIF(原始数据!116:116,原始数据!AM116)&gt;1,"×",""))</f>
        <v/>
      </c>
      <c r="AM116" t="str">
        <f>IF(原始数据!AN116="","",IF(COUNTIF(原始数据!116:116,原始数据!AN116)&gt;1,"×",""))</f>
        <v/>
      </c>
      <c r="AN116" t="str">
        <f>IF(原始数据!AO116="","",IF(COUNTIF(原始数据!116:116,原始数据!AO116)&gt;1,"×",""))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IF(原始数据!Z117="","",IF(COUNTIF(原始数据!117:117,原始数据!Z117)&gt;1,"×",""))</f>
        <v/>
      </c>
      <c r="Z117" t="str">
        <f>IF(原始数据!AA117="","",IF(COUNTIF(原始数据!117:117,原始数据!AA117)&gt;1,"×",""))</f>
        <v/>
      </c>
      <c r="AA117" t="str">
        <f>IF(原始数据!AB117="","",IF(COUNTIF(原始数据!117:117,原始数据!AB117)&gt;1,"×",""))</f>
        <v/>
      </c>
      <c r="AB117" t="str">
        <f>IF(原始数据!AC117="","",IF(COUNTIF(原始数据!117:117,原始数据!AC117)&gt;1,"×",""))</f>
        <v/>
      </c>
      <c r="AC117" t="str">
        <f>IF(原始数据!AD117="","",IF(COUNTIF(原始数据!117:117,原始数据!AD117)&gt;1,"×",""))</f>
        <v/>
      </c>
      <c r="AD117" t="str">
        <f>IF(原始数据!AE117="","",IF(COUNTIF(原始数据!117:117,原始数据!AE117)&gt;1,"×",""))</f>
        <v/>
      </c>
      <c r="AE117" t="str">
        <f>IF(原始数据!AF117="","",IF(COUNTIF(原始数据!117:117,原始数据!AF117)&gt;1,"×",""))</f>
        <v/>
      </c>
      <c r="AF117" t="str">
        <f>IF(原始数据!AG117="","",IF(COUNTIF(原始数据!117:117,原始数据!AG117)&gt;1,"×",""))</f>
        <v/>
      </c>
      <c r="AG117" t="str">
        <f>IF(原始数据!AH117="","",IF(COUNTIF(原始数据!117:117,原始数据!AH117)&gt;1,"×",""))</f>
        <v/>
      </c>
      <c r="AH117" t="str">
        <f>IF(原始数据!AI117="","",IF(COUNTIF(原始数据!117:117,原始数据!AI117)&gt;1,"×",""))</f>
        <v/>
      </c>
      <c r="AI117" t="str">
        <f>IF(原始数据!AJ117="","",IF(COUNTIF(原始数据!117:117,原始数据!AJ117)&gt;1,"×",""))</f>
        <v/>
      </c>
      <c r="AJ117" t="str">
        <f>IF(原始数据!AK117="","",IF(COUNTIF(原始数据!117:117,原始数据!AK117)&gt;1,"×",""))</f>
        <v/>
      </c>
      <c r="AK117" t="str">
        <f>IF(原始数据!AL117="","",IF(COUNTIF(原始数据!117:117,原始数据!AL117)&gt;1,"×",""))</f>
        <v/>
      </c>
      <c r="AL117" t="str">
        <f>IF(原始数据!AM117="","",IF(COUNTIF(原始数据!117:117,原始数据!AM117)&gt;1,"×",""))</f>
        <v/>
      </c>
      <c r="AM117" t="str">
        <f>IF(原始数据!AN117="","",IF(COUNTIF(原始数据!117:117,原始数据!AN117)&gt;1,"×",""))</f>
        <v/>
      </c>
      <c r="AN117" t="str">
        <f>IF(原始数据!AO117="","",IF(COUNTIF(原始数据!117:117,原始数据!AO117)&gt;1,"×",""))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IF(原始数据!Z118="","",IF(COUNTIF(原始数据!118:118,原始数据!Z118)&gt;1,"×",""))</f>
        <v/>
      </c>
      <c r="Z118" t="str">
        <f>IF(原始数据!AA118="","",IF(COUNTIF(原始数据!118:118,原始数据!AA118)&gt;1,"×",""))</f>
        <v/>
      </c>
      <c r="AA118" t="str">
        <f>IF(原始数据!AB118="","",IF(COUNTIF(原始数据!118:118,原始数据!AB118)&gt;1,"×",""))</f>
        <v/>
      </c>
      <c r="AB118" t="str">
        <f>IF(原始数据!AC118="","",IF(COUNTIF(原始数据!118:118,原始数据!AC118)&gt;1,"×",""))</f>
        <v/>
      </c>
      <c r="AC118" t="str">
        <f>IF(原始数据!AD118="","",IF(COUNTIF(原始数据!118:118,原始数据!AD118)&gt;1,"×",""))</f>
        <v/>
      </c>
      <c r="AD118" t="str">
        <f>IF(原始数据!AE118="","",IF(COUNTIF(原始数据!118:118,原始数据!AE118)&gt;1,"×",""))</f>
        <v/>
      </c>
      <c r="AE118" t="str">
        <f>IF(原始数据!AF118="","",IF(COUNTIF(原始数据!118:118,原始数据!AF118)&gt;1,"×",""))</f>
        <v/>
      </c>
      <c r="AF118" t="str">
        <f>IF(原始数据!AG118="","",IF(COUNTIF(原始数据!118:118,原始数据!AG118)&gt;1,"×",""))</f>
        <v/>
      </c>
      <c r="AG118" t="str">
        <f>IF(原始数据!AH118="","",IF(COUNTIF(原始数据!118:118,原始数据!AH118)&gt;1,"×",""))</f>
        <v/>
      </c>
      <c r="AH118" t="str">
        <f>IF(原始数据!AI118="","",IF(COUNTIF(原始数据!118:118,原始数据!AI118)&gt;1,"×",""))</f>
        <v/>
      </c>
      <c r="AI118" t="str">
        <f>IF(原始数据!AJ118="","",IF(COUNTIF(原始数据!118:118,原始数据!AJ118)&gt;1,"×",""))</f>
        <v/>
      </c>
      <c r="AJ118" t="str">
        <f>IF(原始数据!AK118="","",IF(COUNTIF(原始数据!118:118,原始数据!AK118)&gt;1,"×",""))</f>
        <v/>
      </c>
      <c r="AK118" t="str">
        <f>IF(原始数据!AL118="","",IF(COUNTIF(原始数据!118:118,原始数据!AL118)&gt;1,"×",""))</f>
        <v/>
      </c>
      <c r="AL118" t="str">
        <f>IF(原始数据!AM118="","",IF(COUNTIF(原始数据!118:118,原始数据!AM118)&gt;1,"×",""))</f>
        <v/>
      </c>
      <c r="AM118" t="str">
        <f>IF(原始数据!AN118="","",IF(COUNTIF(原始数据!118:118,原始数据!AN118)&gt;1,"×",""))</f>
        <v/>
      </c>
      <c r="AN118" t="str">
        <f>IF(原始数据!AO118="","",IF(COUNTIF(原始数据!118:118,原始数据!AO118)&gt;1,"×",""))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IF(原始数据!Z119="","",IF(COUNTIF(原始数据!119:119,原始数据!Z119)&gt;1,"×",""))</f>
        <v/>
      </c>
      <c r="Z119" t="str">
        <f>IF(原始数据!AA119="","",IF(COUNTIF(原始数据!119:119,原始数据!AA119)&gt;1,"×",""))</f>
        <v/>
      </c>
      <c r="AA119" t="str">
        <f>IF(原始数据!AB119="","",IF(COUNTIF(原始数据!119:119,原始数据!AB119)&gt;1,"×",""))</f>
        <v/>
      </c>
      <c r="AB119" t="str">
        <f>IF(原始数据!AC119="","",IF(COUNTIF(原始数据!119:119,原始数据!AC119)&gt;1,"×",""))</f>
        <v/>
      </c>
      <c r="AC119" t="str">
        <f>IF(原始数据!AD119="","",IF(COUNTIF(原始数据!119:119,原始数据!AD119)&gt;1,"×",""))</f>
        <v/>
      </c>
      <c r="AD119" t="str">
        <f>IF(原始数据!AE119="","",IF(COUNTIF(原始数据!119:119,原始数据!AE119)&gt;1,"×",""))</f>
        <v/>
      </c>
      <c r="AE119" t="str">
        <f>IF(原始数据!AF119="","",IF(COUNTIF(原始数据!119:119,原始数据!AF119)&gt;1,"×",""))</f>
        <v/>
      </c>
      <c r="AF119" t="str">
        <f>IF(原始数据!AG119="","",IF(COUNTIF(原始数据!119:119,原始数据!AG119)&gt;1,"×",""))</f>
        <v/>
      </c>
      <c r="AG119" t="str">
        <f>IF(原始数据!AH119="","",IF(COUNTIF(原始数据!119:119,原始数据!AH119)&gt;1,"×",""))</f>
        <v/>
      </c>
      <c r="AH119" t="str">
        <f>IF(原始数据!AI119="","",IF(COUNTIF(原始数据!119:119,原始数据!AI119)&gt;1,"×",""))</f>
        <v/>
      </c>
      <c r="AI119" t="str">
        <f>IF(原始数据!AJ119="","",IF(COUNTIF(原始数据!119:119,原始数据!AJ119)&gt;1,"×",""))</f>
        <v/>
      </c>
      <c r="AJ119" t="str">
        <f>IF(原始数据!AK119="","",IF(COUNTIF(原始数据!119:119,原始数据!AK119)&gt;1,"×",""))</f>
        <v/>
      </c>
      <c r="AK119" t="str">
        <f>IF(原始数据!AL119="","",IF(COUNTIF(原始数据!119:119,原始数据!AL119)&gt;1,"×",""))</f>
        <v/>
      </c>
      <c r="AL119" t="str">
        <f>IF(原始数据!AM119="","",IF(COUNTIF(原始数据!119:119,原始数据!AM119)&gt;1,"×",""))</f>
        <v/>
      </c>
      <c r="AM119" t="str">
        <f>IF(原始数据!AN119="","",IF(COUNTIF(原始数据!119:119,原始数据!AN119)&gt;1,"×",""))</f>
        <v/>
      </c>
      <c r="AN119" t="str">
        <f>IF(原始数据!AO119="","",IF(COUNTIF(原始数据!119:119,原始数据!AO119)&gt;1,"×",""))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IF(原始数据!Z120="","",IF(COUNTIF(原始数据!120:120,原始数据!Z120)&gt;1,"×",""))</f>
        <v/>
      </c>
      <c r="Z120" t="str">
        <f>IF(原始数据!AA120="","",IF(COUNTIF(原始数据!120:120,原始数据!AA120)&gt;1,"×",""))</f>
        <v/>
      </c>
      <c r="AA120" t="str">
        <f>IF(原始数据!AB120="","",IF(COUNTIF(原始数据!120:120,原始数据!AB120)&gt;1,"×",""))</f>
        <v/>
      </c>
      <c r="AB120" t="str">
        <f>IF(原始数据!AC120="","",IF(COUNTIF(原始数据!120:120,原始数据!AC120)&gt;1,"×",""))</f>
        <v/>
      </c>
      <c r="AC120" t="str">
        <f>IF(原始数据!AD120="","",IF(COUNTIF(原始数据!120:120,原始数据!AD120)&gt;1,"×",""))</f>
        <v/>
      </c>
      <c r="AD120" t="str">
        <f>IF(原始数据!AE120="","",IF(COUNTIF(原始数据!120:120,原始数据!AE120)&gt;1,"×",""))</f>
        <v/>
      </c>
      <c r="AE120" t="str">
        <f>IF(原始数据!AF120="","",IF(COUNTIF(原始数据!120:120,原始数据!AF120)&gt;1,"×",""))</f>
        <v/>
      </c>
      <c r="AF120" t="str">
        <f>IF(原始数据!AG120="","",IF(COUNTIF(原始数据!120:120,原始数据!AG120)&gt;1,"×",""))</f>
        <v/>
      </c>
      <c r="AG120" t="str">
        <f>IF(原始数据!AH120="","",IF(COUNTIF(原始数据!120:120,原始数据!AH120)&gt;1,"×",""))</f>
        <v/>
      </c>
      <c r="AH120" t="str">
        <f>IF(原始数据!AI120="","",IF(COUNTIF(原始数据!120:120,原始数据!AI120)&gt;1,"×",""))</f>
        <v/>
      </c>
      <c r="AI120" t="str">
        <f>IF(原始数据!AJ120="","",IF(COUNTIF(原始数据!120:120,原始数据!AJ120)&gt;1,"×",""))</f>
        <v/>
      </c>
      <c r="AJ120" t="str">
        <f>IF(原始数据!AK120="","",IF(COUNTIF(原始数据!120:120,原始数据!AK120)&gt;1,"×",""))</f>
        <v/>
      </c>
      <c r="AK120" t="str">
        <f>IF(原始数据!AL120="","",IF(COUNTIF(原始数据!120:120,原始数据!AL120)&gt;1,"×",""))</f>
        <v/>
      </c>
      <c r="AL120" t="str">
        <f>IF(原始数据!AM120="","",IF(COUNTIF(原始数据!120:120,原始数据!AM120)&gt;1,"×",""))</f>
        <v/>
      </c>
      <c r="AM120" t="str">
        <f>IF(原始数据!AN120="","",IF(COUNTIF(原始数据!120:120,原始数据!AN120)&gt;1,"×",""))</f>
        <v/>
      </c>
      <c r="AN120" t="str">
        <f>IF(原始数据!AO120="","",IF(COUNTIF(原始数据!120:120,原始数据!AO120)&gt;1,"×",""))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IF(原始数据!Z121="","",IF(COUNTIF(原始数据!121:121,原始数据!Z121)&gt;1,"×",""))</f>
        <v/>
      </c>
      <c r="Z121" t="str">
        <f>IF(原始数据!AA121="","",IF(COUNTIF(原始数据!121:121,原始数据!AA121)&gt;1,"×",""))</f>
        <v/>
      </c>
      <c r="AA121" t="str">
        <f>IF(原始数据!AB121="","",IF(COUNTIF(原始数据!121:121,原始数据!AB121)&gt;1,"×",""))</f>
        <v/>
      </c>
      <c r="AB121" t="str">
        <f>IF(原始数据!AC121="","",IF(COUNTIF(原始数据!121:121,原始数据!AC121)&gt;1,"×",""))</f>
        <v/>
      </c>
      <c r="AC121" t="str">
        <f>IF(原始数据!AD121="","",IF(COUNTIF(原始数据!121:121,原始数据!AD121)&gt;1,"×",""))</f>
        <v/>
      </c>
      <c r="AD121" t="str">
        <f>IF(原始数据!AE121="","",IF(COUNTIF(原始数据!121:121,原始数据!AE121)&gt;1,"×",""))</f>
        <v/>
      </c>
      <c r="AE121" t="str">
        <f>IF(原始数据!AF121="","",IF(COUNTIF(原始数据!121:121,原始数据!AF121)&gt;1,"×",""))</f>
        <v/>
      </c>
      <c r="AF121" t="str">
        <f>IF(原始数据!AG121="","",IF(COUNTIF(原始数据!121:121,原始数据!AG121)&gt;1,"×",""))</f>
        <v/>
      </c>
      <c r="AG121" t="str">
        <f>IF(原始数据!AH121="","",IF(COUNTIF(原始数据!121:121,原始数据!AH121)&gt;1,"×",""))</f>
        <v/>
      </c>
      <c r="AH121" t="str">
        <f>IF(原始数据!AI121="","",IF(COUNTIF(原始数据!121:121,原始数据!AI121)&gt;1,"×",""))</f>
        <v/>
      </c>
      <c r="AI121" t="str">
        <f>IF(原始数据!AJ121="","",IF(COUNTIF(原始数据!121:121,原始数据!AJ121)&gt;1,"×",""))</f>
        <v/>
      </c>
      <c r="AJ121" t="str">
        <f>IF(原始数据!AK121="","",IF(COUNTIF(原始数据!121:121,原始数据!AK121)&gt;1,"×",""))</f>
        <v/>
      </c>
      <c r="AK121" t="str">
        <f>IF(原始数据!AL121="","",IF(COUNTIF(原始数据!121:121,原始数据!AL121)&gt;1,"×",""))</f>
        <v/>
      </c>
      <c r="AL121" t="str">
        <f>IF(原始数据!AM121="","",IF(COUNTIF(原始数据!121:121,原始数据!AM121)&gt;1,"×",""))</f>
        <v/>
      </c>
      <c r="AM121" t="str">
        <f>IF(原始数据!AN121="","",IF(COUNTIF(原始数据!121:121,原始数据!AN121)&gt;1,"×",""))</f>
        <v/>
      </c>
      <c r="AN121" t="str">
        <f>IF(原始数据!AO121="","",IF(COUNTIF(原始数据!121:121,原始数据!AO121)&gt;1,"×",""))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IF(原始数据!Z122="","",IF(COUNTIF(原始数据!122:122,原始数据!Z122)&gt;1,"×",""))</f>
        <v/>
      </c>
      <c r="Z122" t="str">
        <f>IF(原始数据!AA122="","",IF(COUNTIF(原始数据!122:122,原始数据!AA122)&gt;1,"×",""))</f>
        <v/>
      </c>
      <c r="AA122" t="str">
        <f>IF(原始数据!AB122="","",IF(COUNTIF(原始数据!122:122,原始数据!AB122)&gt;1,"×",""))</f>
        <v/>
      </c>
      <c r="AB122" t="str">
        <f>IF(原始数据!AC122="","",IF(COUNTIF(原始数据!122:122,原始数据!AC122)&gt;1,"×",""))</f>
        <v/>
      </c>
      <c r="AC122" t="str">
        <f>IF(原始数据!AD122="","",IF(COUNTIF(原始数据!122:122,原始数据!AD122)&gt;1,"×",""))</f>
        <v/>
      </c>
      <c r="AD122" t="str">
        <f>IF(原始数据!AE122="","",IF(COUNTIF(原始数据!122:122,原始数据!AE122)&gt;1,"×",""))</f>
        <v/>
      </c>
      <c r="AE122" t="str">
        <f>IF(原始数据!AF122="","",IF(COUNTIF(原始数据!122:122,原始数据!AF122)&gt;1,"×",""))</f>
        <v/>
      </c>
      <c r="AF122" t="str">
        <f>IF(原始数据!AG122="","",IF(COUNTIF(原始数据!122:122,原始数据!AG122)&gt;1,"×",""))</f>
        <v/>
      </c>
      <c r="AG122" t="str">
        <f>IF(原始数据!AH122="","",IF(COUNTIF(原始数据!122:122,原始数据!AH122)&gt;1,"×",""))</f>
        <v/>
      </c>
      <c r="AH122" t="str">
        <f>IF(原始数据!AI122="","",IF(COUNTIF(原始数据!122:122,原始数据!AI122)&gt;1,"×",""))</f>
        <v/>
      </c>
      <c r="AI122" t="str">
        <f>IF(原始数据!AJ122="","",IF(COUNTIF(原始数据!122:122,原始数据!AJ122)&gt;1,"×",""))</f>
        <v/>
      </c>
      <c r="AJ122" t="str">
        <f>IF(原始数据!AK122="","",IF(COUNTIF(原始数据!122:122,原始数据!AK122)&gt;1,"×",""))</f>
        <v/>
      </c>
      <c r="AK122" t="str">
        <f>IF(原始数据!AL122="","",IF(COUNTIF(原始数据!122:122,原始数据!AL122)&gt;1,"×",""))</f>
        <v/>
      </c>
      <c r="AL122" t="str">
        <f>IF(原始数据!AM122="","",IF(COUNTIF(原始数据!122:122,原始数据!AM122)&gt;1,"×",""))</f>
        <v/>
      </c>
      <c r="AM122" t="str">
        <f>IF(原始数据!AN122="","",IF(COUNTIF(原始数据!122:122,原始数据!AN122)&gt;1,"×",""))</f>
        <v/>
      </c>
      <c r="AN122" t="str">
        <f>IF(原始数据!AO122="","",IF(COUNTIF(原始数据!122:122,原始数据!AO122)&gt;1,"×",""))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IF(原始数据!Z123="","",IF(COUNTIF(原始数据!123:123,原始数据!Z123)&gt;1,"×",""))</f>
        <v/>
      </c>
      <c r="Z123" t="str">
        <f>IF(原始数据!AA123="","",IF(COUNTIF(原始数据!123:123,原始数据!AA123)&gt;1,"×",""))</f>
        <v/>
      </c>
      <c r="AA123" t="str">
        <f>IF(原始数据!AB123="","",IF(COUNTIF(原始数据!123:123,原始数据!AB123)&gt;1,"×",""))</f>
        <v/>
      </c>
      <c r="AB123" t="str">
        <f>IF(原始数据!AC123="","",IF(COUNTIF(原始数据!123:123,原始数据!AC123)&gt;1,"×",""))</f>
        <v/>
      </c>
      <c r="AC123" t="str">
        <f>IF(原始数据!AD123="","",IF(COUNTIF(原始数据!123:123,原始数据!AD123)&gt;1,"×",""))</f>
        <v/>
      </c>
      <c r="AD123" t="str">
        <f>IF(原始数据!AE123="","",IF(COUNTIF(原始数据!123:123,原始数据!AE123)&gt;1,"×",""))</f>
        <v/>
      </c>
      <c r="AE123" t="str">
        <f>IF(原始数据!AF123="","",IF(COUNTIF(原始数据!123:123,原始数据!AF123)&gt;1,"×",""))</f>
        <v/>
      </c>
      <c r="AF123" t="str">
        <f>IF(原始数据!AG123="","",IF(COUNTIF(原始数据!123:123,原始数据!AG123)&gt;1,"×",""))</f>
        <v/>
      </c>
      <c r="AG123" t="str">
        <f>IF(原始数据!AH123="","",IF(COUNTIF(原始数据!123:123,原始数据!AH123)&gt;1,"×",""))</f>
        <v/>
      </c>
      <c r="AH123" t="str">
        <f>IF(原始数据!AI123="","",IF(COUNTIF(原始数据!123:123,原始数据!AI123)&gt;1,"×",""))</f>
        <v/>
      </c>
      <c r="AI123" t="str">
        <f>IF(原始数据!AJ123="","",IF(COUNTIF(原始数据!123:123,原始数据!AJ123)&gt;1,"×",""))</f>
        <v/>
      </c>
      <c r="AJ123" t="str">
        <f>IF(原始数据!AK123="","",IF(COUNTIF(原始数据!123:123,原始数据!AK123)&gt;1,"×",""))</f>
        <v/>
      </c>
      <c r="AK123" t="str">
        <f>IF(原始数据!AL123="","",IF(COUNTIF(原始数据!123:123,原始数据!AL123)&gt;1,"×",""))</f>
        <v/>
      </c>
      <c r="AL123" t="str">
        <f>IF(原始数据!AM123="","",IF(COUNTIF(原始数据!123:123,原始数据!AM123)&gt;1,"×",""))</f>
        <v/>
      </c>
      <c r="AM123" t="str">
        <f>IF(原始数据!AN123="","",IF(COUNTIF(原始数据!123:123,原始数据!AN123)&gt;1,"×",""))</f>
        <v/>
      </c>
      <c r="AN123" t="str">
        <f>IF(原始数据!AO123="","",IF(COUNTIF(原始数据!123:123,原始数据!AO123)&gt;1,"×",""))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IF(原始数据!Z124="","",IF(COUNTIF(原始数据!124:124,原始数据!Z124)&gt;1,"×",""))</f>
        <v/>
      </c>
      <c r="Z124" t="str">
        <f>IF(原始数据!AA124="","",IF(COUNTIF(原始数据!124:124,原始数据!AA124)&gt;1,"×",""))</f>
        <v/>
      </c>
      <c r="AA124" t="str">
        <f>IF(原始数据!AB124="","",IF(COUNTIF(原始数据!124:124,原始数据!AB124)&gt;1,"×",""))</f>
        <v/>
      </c>
      <c r="AB124" t="str">
        <f>IF(原始数据!AC124="","",IF(COUNTIF(原始数据!124:124,原始数据!AC124)&gt;1,"×",""))</f>
        <v/>
      </c>
      <c r="AC124" t="str">
        <f>IF(原始数据!AD124="","",IF(COUNTIF(原始数据!124:124,原始数据!AD124)&gt;1,"×",""))</f>
        <v/>
      </c>
      <c r="AD124" t="str">
        <f>IF(原始数据!AE124="","",IF(COUNTIF(原始数据!124:124,原始数据!AE124)&gt;1,"×",""))</f>
        <v/>
      </c>
      <c r="AE124" t="str">
        <f>IF(原始数据!AF124="","",IF(COUNTIF(原始数据!124:124,原始数据!AF124)&gt;1,"×",""))</f>
        <v/>
      </c>
      <c r="AF124" t="str">
        <f>IF(原始数据!AG124="","",IF(COUNTIF(原始数据!124:124,原始数据!AG124)&gt;1,"×",""))</f>
        <v/>
      </c>
      <c r="AG124" t="str">
        <f>IF(原始数据!AH124="","",IF(COUNTIF(原始数据!124:124,原始数据!AH124)&gt;1,"×",""))</f>
        <v/>
      </c>
      <c r="AH124" t="str">
        <f>IF(原始数据!AI124="","",IF(COUNTIF(原始数据!124:124,原始数据!AI124)&gt;1,"×",""))</f>
        <v/>
      </c>
      <c r="AI124" t="str">
        <f>IF(原始数据!AJ124="","",IF(COUNTIF(原始数据!124:124,原始数据!AJ124)&gt;1,"×",""))</f>
        <v/>
      </c>
      <c r="AJ124" t="str">
        <f>IF(原始数据!AK124="","",IF(COUNTIF(原始数据!124:124,原始数据!AK124)&gt;1,"×",""))</f>
        <v/>
      </c>
      <c r="AK124" t="str">
        <f>IF(原始数据!AL124="","",IF(COUNTIF(原始数据!124:124,原始数据!AL124)&gt;1,"×",""))</f>
        <v/>
      </c>
      <c r="AL124" t="str">
        <f>IF(原始数据!AM124="","",IF(COUNTIF(原始数据!124:124,原始数据!AM124)&gt;1,"×",""))</f>
        <v/>
      </c>
      <c r="AM124" t="str">
        <f>IF(原始数据!AN124="","",IF(COUNTIF(原始数据!124:124,原始数据!AN124)&gt;1,"×",""))</f>
        <v/>
      </c>
      <c r="AN124" t="str">
        <f>IF(原始数据!AO124="","",IF(COUNTIF(原始数据!124:124,原始数据!AO124)&gt;1,"×",""))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IF(原始数据!Z125="","",IF(COUNTIF(原始数据!125:125,原始数据!Z125)&gt;1,"×",""))</f>
        <v/>
      </c>
      <c r="Z125" t="str">
        <f>IF(原始数据!AA125="","",IF(COUNTIF(原始数据!125:125,原始数据!AA125)&gt;1,"×",""))</f>
        <v/>
      </c>
      <c r="AA125" t="str">
        <f>IF(原始数据!AB125="","",IF(COUNTIF(原始数据!125:125,原始数据!AB125)&gt;1,"×",""))</f>
        <v/>
      </c>
      <c r="AB125" t="str">
        <f>IF(原始数据!AC125="","",IF(COUNTIF(原始数据!125:125,原始数据!AC125)&gt;1,"×",""))</f>
        <v/>
      </c>
      <c r="AC125" t="str">
        <f>IF(原始数据!AD125="","",IF(COUNTIF(原始数据!125:125,原始数据!AD125)&gt;1,"×",""))</f>
        <v/>
      </c>
      <c r="AD125" t="str">
        <f>IF(原始数据!AE125="","",IF(COUNTIF(原始数据!125:125,原始数据!AE125)&gt;1,"×",""))</f>
        <v/>
      </c>
      <c r="AE125" t="str">
        <f>IF(原始数据!AF125="","",IF(COUNTIF(原始数据!125:125,原始数据!AF125)&gt;1,"×",""))</f>
        <v/>
      </c>
      <c r="AF125" t="str">
        <f>IF(原始数据!AG125="","",IF(COUNTIF(原始数据!125:125,原始数据!AG125)&gt;1,"×",""))</f>
        <v/>
      </c>
      <c r="AG125" t="str">
        <f>IF(原始数据!AH125="","",IF(COUNTIF(原始数据!125:125,原始数据!AH125)&gt;1,"×",""))</f>
        <v/>
      </c>
      <c r="AH125" t="str">
        <f>IF(原始数据!AI125="","",IF(COUNTIF(原始数据!125:125,原始数据!AI125)&gt;1,"×",""))</f>
        <v/>
      </c>
      <c r="AI125" t="str">
        <f>IF(原始数据!AJ125="","",IF(COUNTIF(原始数据!125:125,原始数据!AJ125)&gt;1,"×",""))</f>
        <v/>
      </c>
      <c r="AJ125" t="str">
        <f>IF(原始数据!AK125="","",IF(COUNTIF(原始数据!125:125,原始数据!AK125)&gt;1,"×",""))</f>
        <v/>
      </c>
      <c r="AK125" t="str">
        <f>IF(原始数据!AL125="","",IF(COUNTIF(原始数据!125:125,原始数据!AL125)&gt;1,"×",""))</f>
        <v/>
      </c>
      <c r="AL125" t="str">
        <f>IF(原始数据!AM125="","",IF(COUNTIF(原始数据!125:125,原始数据!AM125)&gt;1,"×",""))</f>
        <v/>
      </c>
      <c r="AM125" t="str">
        <f>IF(原始数据!AN125="","",IF(COUNTIF(原始数据!125:125,原始数据!AN125)&gt;1,"×",""))</f>
        <v/>
      </c>
      <c r="AN125" t="str">
        <f>IF(原始数据!AO125="","",IF(COUNTIF(原始数据!125:125,原始数据!AO125)&gt;1,"×",""))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IF(原始数据!Z126="","",IF(COUNTIF(原始数据!126:126,原始数据!Z126)&gt;1,"×",""))</f>
        <v/>
      </c>
      <c r="Z126" t="str">
        <f>IF(原始数据!AA126="","",IF(COUNTIF(原始数据!126:126,原始数据!AA126)&gt;1,"×",""))</f>
        <v/>
      </c>
      <c r="AA126" t="str">
        <f>IF(原始数据!AB126="","",IF(COUNTIF(原始数据!126:126,原始数据!AB126)&gt;1,"×",""))</f>
        <v/>
      </c>
      <c r="AB126" t="str">
        <f>IF(原始数据!AC126="","",IF(COUNTIF(原始数据!126:126,原始数据!AC126)&gt;1,"×",""))</f>
        <v/>
      </c>
      <c r="AC126" t="str">
        <f>IF(原始数据!AD126="","",IF(COUNTIF(原始数据!126:126,原始数据!AD126)&gt;1,"×",""))</f>
        <v/>
      </c>
      <c r="AD126" t="str">
        <f>IF(原始数据!AE126="","",IF(COUNTIF(原始数据!126:126,原始数据!AE126)&gt;1,"×",""))</f>
        <v/>
      </c>
      <c r="AE126" t="str">
        <f>IF(原始数据!AF126="","",IF(COUNTIF(原始数据!126:126,原始数据!AF126)&gt;1,"×",""))</f>
        <v/>
      </c>
      <c r="AF126" t="str">
        <f>IF(原始数据!AG126="","",IF(COUNTIF(原始数据!126:126,原始数据!AG126)&gt;1,"×",""))</f>
        <v/>
      </c>
      <c r="AG126" t="str">
        <f>IF(原始数据!AH126="","",IF(COUNTIF(原始数据!126:126,原始数据!AH126)&gt;1,"×",""))</f>
        <v/>
      </c>
      <c r="AH126" t="str">
        <f>IF(原始数据!AI126="","",IF(COUNTIF(原始数据!126:126,原始数据!AI126)&gt;1,"×",""))</f>
        <v/>
      </c>
      <c r="AI126" t="str">
        <f>IF(原始数据!AJ126="","",IF(COUNTIF(原始数据!126:126,原始数据!AJ126)&gt;1,"×",""))</f>
        <v/>
      </c>
      <c r="AJ126" t="str">
        <f>IF(原始数据!AK126="","",IF(COUNTIF(原始数据!126:126,原始数据!AK126)&gt;1,"×",""))</f>
        <v/>
      </c>
      <c r="AK126" t="str">
        <f>IF(原始数据!AL126="","",IF(COUNTIF(原始数据!126:126,原始数据!AL126)&gt;1,"×",""))</f>
        <v/>
      </c>
      <c r="AL126" t="str">
        <f>IF(原始数据!AM126="","",IF(COUNTIF(原始数据!126:126,原始数据!AM126)&gt;1,"×",""))</f>
        <v/>
      </c>
      <c r="AM126" t="str">
        <f>IF(原始数据!AN126="","",IF(COUNTIF(原始数据!126:126,原始数据!AN126)&gt;1,"×",""))</f>
        <v/>
      </c>
      <c r="AN126" t="str">
        <f>IF(原始数据!AO126="","",IF(COUNTIF(原始数据!126:126,原始数据!AO126)&gt;1,"×",""))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IF(原始数据!Z127="","",IF(COUNTIF(原始数据!127:127,原始数据!Z127)&gt;1,"×",""))</f>
        <v/>
      </c>
      <c r="Z127" t="str">
        <f>IF(原始数据!AA127="","",IF(COUNTIF(原始数据!127:127,原始数据!AA127)&gt;1,"×",""))</f>
        <v/>
      </c>
      <c r="AA127" t="str">
        <f>IF(原始数据!AB127="","",IF(COUNTIF(原始数据!127:127,原始数据!AB127)&gt;1,"×",""))</f>
        <v/>
      </c>
      <c r="AB127" t="str">
        <f>IF(原始数据!AC127="","",IF(COUNTIF(原始数据!127:127,原始数据!AC127)&gt;1,"×",""))</f>
        <v/>
      </c>
      <c r="AC127" t="str">
        <f>IF(原始数据!AD127="","",IF(COUNTIF(原始数据!127:127,原始数据!AD127)&gt;1,"×",""))</f>
        <v/>
      </c>
      <c r="AD127" t="str">
        <f>IF(原始数据!AE127="","",IF(COUNTIF(原始数据!127:127,原始数据!AE127)&gt;1,"×",""))</f>
        <v/>
      </c>
      <c r="AE127" t="str">
        <f>IF(原始数据!AF127="","",IF(COUNTIF(原始数据!127:127,原始数据!AF127)&gt;1,"×",""))</f>
        <v/>
      </c>
      <c r="AF127" t="str">
        <f>IF(原始数据!AG127="","",IF(COUNTIF(原始数据!127:127,原始数据!AG127)&gt;1,"×",""))</f>
        <v/>
      </c>
      <c r="AG127" t="str">
        <f>IF(原始数据!AH127="","",IF(COUNTIF(原始数据!127:127,原始数据!AH127)&gt;1,"×",""))</f>
        <v/>
      </c>
      <c r="AH127" t="str">
        <f>IF(原始数据!AI127="","",IF(COUNTIF(原始数据!127:127,原始数据!AI127)&gt;1,"×",""))</f>
        <v/>
      </c>
      <c r="AI127" t="str">
        <f>IF(原始数据!AJ127="","",IF(COUNTIF(原始数据!127:127,原始数据!AJ127)&gt;1,"×",""))</f>
        <v/>
      </c>
      <c r="AJ127" t="str">
        <f>IF(原始数据!AK127="","",IF(COUNTIF(原始数据!127:127,原始数据!AK127)&gt;1,"×",""))</f>
        <v/>
      </c>
      <c r="AK127" t="str">
        <f>IF(原始数据!AL127="","",IF(COUNTIF(原始数据!127:127,原始数据!AL127)&gt;1,"×",""))</f>
        <v/>
      </c>
      <c r="AL127" t="str">
        <f>IF(原始数据!AM127="","",IF(COUNTIF(原始数据!127:127,原始数据!AM127)&gt;1,"×",""))</f>
        <v/>
      </c>
      <c r="AM127" t="str">
        <f>IF(原始数据!AN127="","",IF(COUNTIF(原始数据!127:127,原始数据!AN127)&gt;1,"×",""))</f>
        <v/>
      </c>
      <c r="AN127" t="str">
        <f>IF(原始数据!AO127="","",IF(COUNTIF(原始数据!127:127,原始数据!AO127)&gt;1,"×",""))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IF(原始数据!Z128="","",IF(COUNTIF(原始数据!128:128,原始数据!Z128)&gt;1,"×",""))</f>
        <v/>
      </c>
      <c r="Z128" t="str">
        <f>IF(原始数据!AA128="","",IF(COUNTIF(原始数据!128:128,原始数据!AA128)&gt;1,"×",""))</f>
        <v/>
      </c>
      <c r="AA128" t="str">
        <f>IF(原始数据!AB128="","",IF(COUNTIF(原始数据!128:128,原始数据!AB128)&gt;1,"×",""))</f>
        <v/>
      </c>
      <c r="AB128" t="str">
        <f>IF(原始数据!AC128="","",IF(COUNTIF(原始数据!128:128,原始数据!AC128)&gt;1,"×",""))</f>
        <v/>
      </c>
      <c r="AC128" t="str">
        <f>IF(原始数据!AD128="","",IF(COUNTIF(原始数据!128:128,原始数据!AD128)&gt;1,"×",""))</f>
        <v/>
      </c>
      <c r="AD128" t="str">
        <f>IF(原始数据!AE128="","",IF(COUNTIF(原始数据!128:128,原始数据!AE128)&gt;1,"×",""))</f>
        <v/>
      </c>
      <c r="AE128" t="str">
        <f>IF(原始数据!AF128="","",IF(COUNTIF(原始数据!128:128,原始数据!AF128)&gt;1,"×",""))</f>
        <v/>
      </c>
      <c r="AF128" t="str">
        <f>IF(原始数据!AG128="","",IF(COUNTIF(原始数据!128:128,原始数据!AG128)&gt;1,"×",""))</f>
        <v/>
      </c>
      <c r="AG128" t="str">
        <f>IF(原始数据!AH128="","",IF(COUNTIF(原始数据!128:128,原始数据!AH128)&gt;1,"×",""))</f>
        <v/>
      </c>
      <c r="AH128" t="str">
        <f>IF(原始数据!AI128="","",IF(COUNTIF(原始数据!128:128,原始数据!AI128)&gt;1,"×",""))</f>
        <v/>
      </c>
      <c r="AI128" t="str">
        <f>IF(原始数据!AJ128="","",IF(COUNTIF(原始数据!128:128,原始数据!AJ128)&gt;1,"×",""))</f>
        <v/>
      </c>
      <c r="AJ128" t="str">
        <f>IF(原始数据!AK128="","",IF(COUNTIF(原始数据!128:128,原始数据!AK128)&gt;1,"×",""))</f>
        <v/>
      </c>
      <c r="AK128" t="str">
        <f>IF(原始数据!AL128="","",IF(COUNTIF(原始数据!128:128,原始数据!AL128)&gt;1,"×",""))</f>
        <v/>
      </c>
      <c r="AL128" t="str">
        <f>IF(原始数据!AM128="","",IF(COUNTIF(原始数据!128:128,原始数据!AM128)&gt;1,"×",""))</f>
        <v/>
      </c>
      <c r="AM128" t="str">
        <f>IF(原始数据!AN128="","",IF(COUNTIF(原始数据!128:128,原始数据!AN128)&gt;1,"×",""))</f>
        <v/>
      </c>
      <c r="AN128" t="str">
        <f>IF(原始数据!AO128="","",IF(COUNTIF(原始数据!128:128,原始数据!AO128)&gt;1,"×",""))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IF(原始数据!Z129="","",IF(COUNTIF(原始数据!129:129,原始数据!Z129)&gt;1,"×",""))</f>
        <v/>
      </c>
      <c r="Z129" t="str">
        <f>IF(原始数据!AA129="","",IF(COUNTIF(原始数据!129:129,原始数据!AA129)&gt;1,"×",""))</f>
        <v/>
      </c>
      <c r="AA129" t="str">
        <f>IF(原始数据!AB129="","",IF(COUNTIF(原始数据!129:129,原始数据!AB129)&gt;1,"×",""))</f>
        <v/>
      </c>
      <c r="AB129" t="str">
        <f>IF(原始数据!AC129="","",IF(COUNTIF(原始数据!129:129,原始数据!AC129)&gt;1,"×",""))</f>
        <v/>
      </c>
      <c r="AC129" t="str">
        <f>IF(原始数据!AD129="","",IF(COUNTIF(原始数据!129:129,原始数据!AD129)&gt;1,"×",""))</f>
        <v/>
      </c>
      <c r="AD129" t="str">
        <f>IF(原始数据!AE129="","",IF(COUNTIF(原始数据!129:129,原始数据!AE129)&gt;1,"×",""))</f>
        <v/>
      </c>
      <c r="AE129" t="str">
        <f>IF(原始数据!AF129="","",IF(COUNTIF(原始数据!129:129,原始数据!AF129)&gt;1,"×",""))</f>
        <v/>
      </c>
      <c r="AF129" t="str">
        <f>IF(原始数据!AG129="","",IF(COUNTIF(原始数据!129:129,原始数据!AG129)&gt;1,"×",""))</f>
        <v/>
      </c>
      <c r="AG129" t="str">
        <f>IF(原始数据!AH129="","",IF(COUNTIF(原始数据!129:129,原始数据!AH129)&gt;1,"×",""))</f>
        <v/>
      </c>
      <c r="AH129" t="str">
        <f>IF(原始数据!AI129="","",IF(COUNTIF(原始数据!129:129,原始数据!AI129)&gt;1,"×",""))</f>
        <v/>
      </c>
      <c r="AI129" t="str">
        <f>IF(原始数据!AJ129="","",IF(COUNTIF(原始数据!129:129,原始数据!AJ129)&gt;1,"×",""))</f>
        <v/>
      </c>
      <c r="AJ129" t="str">
        <f>IF(原始数据!AK129="","",IF(COUNTIF(原始数据!129:129,原始数据!AK129)&gt;1,"×",""))</f>
        <v/>
      </c>
      <c r="AK129" t="str">
        <f>IF(原始数据!AL129="","",IF(COUNTIF(原始数据!129:129,原始数据!AL129)&gt;1,"×",""))</f>
        <v/>
      </c>
      <c r="AL129" t="str">
        <f>IF(原始数据!AM129="","",IF(COUNTIF(原始数据!129:129,原始数据!AM129)&gt;1,"×",""))</f>
        <v/>
      </c>
      <c r="AM129" t="str">
        <f>IF(原始数据!AN129="","",IF(COUNTIF(原始数据!129:129,原始数据!AN129)&gt;1,"×",""))</f>
        <v/>
      </c>
      <c r="AN129" t="str">
        <f>IF(原始数据!AO129="","",IF(COUNTIF(原始数据!129:129,原始数据!AO129)&gt;1,"×",""))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IF(原始数据!Z130="","",IF(COUNTIF(原始数据!130:130,原始数据!Z130)&gt;1,"×",""))</f>
        <v/>
      </c>
      <c r="Z130" t="str">
        <f>IF(原始数据!AA130="","",IF(COUNTIF(原始数据!130:130,原始数据!AA130)&gt;1,"×",""))</f>
        <v/>
      </c>
      <c r="AA130" t="str">
        <f>IF(原始数据!AB130="","",IF(COUNTIF(原始数据!130:130,原始数据!AB130)&gt;1,"×",""))</f>
        <v/>
      </c>
      <c r="AB130" t="str">
        <f>IF(原始数据!AC130="","",IF(COUNTIF(原始数据!130:130,原始数据!AC130)&gt;1,"×",""))</f>
        <v/>
      </c>
      <c r="AC130" t="str">
        <f>IF(原始数据!AD130="","",IF(COUNTIF(原始数据!130:130,原始数据!AD130)&gt;1,"×",""))</f>
        <v/>
      </c>
      <c r="AD130" t="str">
        <f>IF(原始数据!AE130="","",IF(COUNTIF(原始数据!130:130,原始数据!AE130)&gt;1,"×",""))</f>
        <v/>
      </c>
      <c r="AE130" t="str">
        <f>IF(原始数据!AF130="","",IF(COUNTIF(原始数据!130:130,原始数据!AF130)&gt;1,"×",""))</f>
        <v/>
      </c>
      <c r="AF130" t="str">
        <f>IF(原始数据!AG130="","",IF(COUNTIF(原始数据!130:130,原始数据!AG130)&gt;1,"×",""))</f>
        <v/>
      </c>
      <c r="AG130" t="str">
        <f>IF(原始数据!AH130="","",IF(COUNTIF(原始数据!130:130,原始数据!AH130)&gt;1,"×",""))</f>
        <v/>
      </c>
      <c r="AH130" t="str">
        <f>IF(原始数据!AI130="","",IF(COUNTIF(原始数据!130:130,原始数据!AI130)&gt;1,"×",""))</f>
        <v/>
      </c>
      <c r="AI130" t="str">
        <f>IF(原始数据!AJ130="","",IF(COUNTIF(原始数据!130:130,原始数据!AJ130)&gt;1,"×",""))</f>
        <v/>
      </c>
      <c r="AJ130" t="str">
        <f>IF(原始数据!AK130="","",IF(COUNTIF(原始数据!130:130,原始数据!AK130)&gt;1,"×",""))</f>
        <v/>
      </c>
      <c r="AK130" t="str">
        <f>IF(原始数据!AL130="","",IF(COUNTIF(原始数据!130:130,原始数据!AL130)&gt;1,"×",""))</f>
        <v/>
      </c>
      <c r="AL130" t="str">
        <f>IF(原始数据!AM130="","",IF(COUNTIF(原始数据!130:130,原始数据!AM130)&gt;1,"×",""))</f>
        <v/>
      </c>
      <c r="AM130" t="str">
        <f>IF(原始数据!AN130="","",IF(COUNTIF(原始数据!130:130,原始数据!AN130)&gt;1,"×",""))</f>
        <v/>
      </c>
      <c r="AN130" t="str">
        <f>IF(原始数据!AO130="","",IF(COUNTIF(原始数据!130:130,原始数据!AO130)&gt;1,"×",""))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IF(原始数据!Z131="","",IF(COUNTIF(原始数据!131:131,原始数据!Z131)&gt;1,"×",""))</f>
        <v/>
      </c>
      <c r="Z131" t="str">
        <f>IF(原始数据!AA131="","",IF(COUNTIF(原始数据!131:131,原始数据!AA131)&gt;1,"×",""))</f>
        <v/>
      </c>
      <c r="AA131" t="str">
        <f>IF(原始数据!AB131="","",IF(COUNTIF(原始数据!131:131,原始数据!AB131)&gt;1,"×",""))</f>
        <v/>
      </c>
      <c r="AB131" t="str">
        <f>IF(原始数据!AC131="","",IF(COUNTIF(原始数据!131:131,原始数据!AC131)&gt;1,"×",""))</f>
        <v/>
      </c>
      <c r="AC131" t="str">
        <f>IF(原始数据!AD131="","",IF(COUNTIF(原始数据!131:131,原始数据!AD131)&gt;1,"×",""))</f>
        <v/>
      </c>
      <c r="AD131" t="str">
        <f>IF(原始数据!AE131="","",IF(COUNTIF(原始数据!131:131,原始数据!AE131)&gt;1,"×",""))</f>
        <v/>
      </c>
      <c r="AE131" t="str">
        <f>IF(原始数据!AF131="","",IF(COUNTIF(原始数据!131:131,原始数据!AF131)&gt;1,"×",""))</f>
        <v/>
      </c>
      <c r="AF131" t="str">
        <f>IF(原始数据!AG131="","",IF(COUNTIF(原始数据!131:131,原始数据!AG131)&gt;1,"×",""))</f>
        <v/>
      </c>
      <c r="AG131" t="str">
        <f>IF(原始数据!AH131="","",IF(COUNTIF(原始数据!131:131,原始数据!AH131)&gt;1,"×",""))</f>
        <v/>
      </c>
      <c r="AH131" t="str">
        <f>IF(原始数据!AI131="","",IF(COUNTIF(原始数据!131:131,原始数据!AI131)&gt;1,"×",""))</f>
        <v/>
      </c>
      <c r="AI131" t="str">
        <f>IF(原始数据!AJ131="","",IF(COUNTIF(原始数据!131:131,原始数据!AJ131)&gt;1,"×",""))</f>
        <v/>
      </c>
      <c r="AJ131" t="str">
        <f>IF(原始数据!AK131="","",IF(COUNTIF(原始数据!131:131,原始数据!AK131)&gt;1,"×",""))</f>
        <v/>
      </c>
      <c r="AK131" t="str">
        <f>IF(原始数据!AL131="","",IF(COUNTIF(原始数据!131:131,原始数据!AL131)&gt;1,"×",""))</f>
        <v/>
      </c>
      <c r="AL131" t="str">
        <f>IF(原始数据!AM131="","",IF(COUNTIF(原始数据!131:131,原始数据!AM131)&gt;1,"×",""))</f>
        <v/>
      </c>
      <c r="AM131" t="str">
        <f>IF(原始数据!AN131="","",IF(COUNTIF(原始数据!131:131,原始数据!AN131)&gt;1,"×",""))</f>
        <v/>
      </c>
      <c r="AN131" t="str">
        <f>IF(原始数据!AO131="","",IF(COUNTIF(原始数据!131:131,原始数据!AO131)&gt;1,"×",""))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IF(原始数据!Z132="","",IF(COUNTIF(原始数据!132:132,原始数据!Z132)&gt;1,"×",""))</f>
        <v/>
      </c>
      <c r="Z132" t="str">
        <f>IF(原始数据!AA132="","",IF(COUNTIF(原始数据!132:132,原始数据!AA132)&gt;1,"×",""))</f>
        <v/>
      </c>
      <c r="AA132" t="str">
        <f>IF(原始数据!AB132="","",IF(COUNTIF(原始数据!132:132,原始数据!AB132)&gt;1,"×",""))</f>
        <v/>
      </c>
      <c r="AB132" t="str">
        <f>IF(原始数据!AC132="","",IF(COUNTIF(原始数据!132:132,原始数据!AC132)&gt;1,"×",""))</f>
        <v/>
      </c>
      <c r="AC132" t="str">
        <f>IF(原始数据!AD132="","",IF(COUNTIF(原始数据!132:132,原始数据!AD132)&gt;1,"×",""))</f>
        <v/>
      </c>
      <c r="AD132" t="str">
        <f>IF(原始数据!AE132="","",IF(COUNTIF(原始数据!132:132,原始数据!AE132)&gt;1,"×",""))</f>
        <v/>
      </c>
      <c r="AE132" t="str">
        <f>IF(原始数据!AF132="","",IF(COUNTIF(原始数据!132:132,原始数据!AF132)&gt;1,"×",""))</f>
        <v/>
      </c>
      <c r="AF132" t="str">
        <f>IF(原始数据!AG132="","",IF(COUNTIF(原始数据!132:132,原始数据!AG132)&gt;1,"×",""))</f>
        <v/>
      </c>
      <c r="AG132" t="str">
        <f>IF(原始数据!AH132="","",IF(COUNTIF(原始数据!132:132,原始数据!AH132)&gt;1,"×",""))</f>
        <v/>
      </c>
      <c r="AH132" t="str">
        <f>IF(原始数据!AI132="","",IF(COUNTIF(原始数据!132:132,原始数据!AI132)&gt;1,"×",""))</f>
        <v/>
      </c>
      <c r="AI132" t="str">
        <f>IF(原始数据!AJ132="","",IF(COUNTIF(原始数据!132:132,原始数据!AJ132)&gt;1,"×",""))</f>
        <v/>
      </c>
      <c r="AJ132" t="str">
        <f>IF(原始数据!AK132="","",IF(COUNTIF(原始数据!132:132,原始数据!AK132)&gt;1,"×",""))</f>
        <v/>
      </c>
      <c r="AK132" t="str">
        <f>IF(原始数据!AL132="","",IF(COUNTIF(原始数据!132:132,原始数据!AL132)&gt;1,"×",""))</f>
        <v/>
      </c>
      <c r="AL132" t="str">
        <f>IF(原始数据!AM132="","",IF(COUNTIF(原始数据!132:132,原始数据!AM132)&gt;1,"×",""))</f>
        <v/>
      </c>
      <c r="AM132" t="str">
        <f>IF(原始数据!AN132="","",IF(COUNTIF(原始数据!132:132,原始数据!AN132)&gt;1,"×",""))</f>
        <v/>
      </c>
      <c r="AN132" t="str">
        <f>IF(原始数据!AO132="","",IF(COUNTIF(原始数据!132:132,原始数据!AO132)&gt;1,"×",""))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IF(原始数据!Z133="","",IF(COUNTIF(原始数据!133:133,原始数据!Z133)&gt;1,"×",""))</f>
        <v/>
      </c>
      <c r="Z133" t="str">
        <f>IF(原始数据!AA133="","",IF(COUNTIF(原始数据!133:133,原始数据!AA133)&gt;1,"×",""))</f>
        <v/>
      </c>
      <c r="AA133" t="str">
        <f>IF(原始数据!AB133="","",IF(COUNTIF(原始数据!133:133,原始数据!AB133)&gt;1,"×",""))</f>
        <v/>
      </c>
      <c r="AB133" t="str">
        <f>IF(原始数据!AC133="","",IF(COUNTIF(原始数据!133:133,原始数据!AC133)&gt;1,"×",""))</f>
        <v/>
      </c>
      <c r="AC133" t="str">
        <f>IF(原始数据!AD133="","",IF(COUNTIF(原始数据!133:133,原始数据!AD133)&gt;1,"×",""))</f>
        <v/>
      </c>
      <c r="AD133" t="str">
        <f>IF(原始数据!AE133="","",IF(COUNTIF(原始数据!133:133,原始数据!AE133)&gt;1,"×",""))</f>
        <v/>
      </c>
      <c r="AE133" t="str">
        <f>IF(原始数据!AF133="","",IF(COUNTIF(原始数据!133:133,原始数据!AF133)&gt;1,"×",""))</f>
        <v/>
      </c>
      <c r="AF133" t="str">
        <f>IF(原始数据!AG133="","",IF(COUNTIF(原始数据!133:133,原始数据!AG133)&gt;1,"×",""))</f>
        <v/>
      </c>
      <c r="AG133" t="str">
        <f>IF(原始数据!AH133="","",IF(COUNTIF(原始数据!133:133,原始数据!AH133)&gt;1,"×",""))</f>
        <v/>
      </c>
      <c r="AH133" t="str">
        <f>IF(原始数据!AI133="","",IF(COUNTIF(原始数据!133:133,原始数据!AI133)&gt;1,"×",""))</f>
        <v/>
      </c>
      <c r="AI133" t="str">
        <f>IF(原始数据!AJ133="","",IF(COUNTIF(原始数据!133:133,原始数据!AJ133)&gt;1,"×",""))</f>
        <v/>
      </c>
      <c r="AJ133" t="str">
        <f>IF(原始数据!AK133="","",IF(COUNTIF(原始数据!133:133,原始数据!AK133)&gt;1,"×",""))</f>
        <v/>
      </c>
      <c r="AK133" t="str">
        <f>IF(原始数据!AL133="","",IF(COUNTIF(原始数据!133:133,原始数据!AL133)&gt;1,"×",""))</f>
        <v/>
      </c>
      <c r="AL133" t="str">
        <f>IF(原始数据!AM133="","",IF(COUNTIF(原始数据!133:133,原始数据!AM133)&gt;1,"×",""))</f>
        <v/>
      </c>
      <c r="AM133" t="str">
        <f>IF(原始数据!AN133="","",IF(COUNTIF(原始数据!133:133,原始数据!AN133)&gt;1,"×",""))</f>
        <v/>
      </c>
      <c r="AN133" t="str">
        <f>IF(原始数据!AO133="","",IF(COUNTIF(原始数据!133:133,原始数据!AO133)&gt;1,"×",""))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IF(原始数据!Z134="","",IF(COUNTIF(原始数据!134:134,原始数据!Z134)&gt;1,"×",""))</f>
        <v/>
      </c>
      <c r="Z134" t="str">
        <f>IF(原始数据!AA134="","",IF(COUNTIF(原始数据!134:134,原始数据!AA134)&gt;1,"×",""))</f>
        <v/>
      </c>
      <c r="AA134" t="str">
        <f>IF(原始数据!AB134="","",IF(COUNTIF(原始数据!134:134,原始数据!AB134)&gt;1,"×",""))</f>
        <v/>
      </c>
      <c r="AB134" t="str">
        <f>IF(原始数据!AC134="","",IF(COUNTIF(原始数据!134:134,原始数据!AC134)&gt;1,"×",""))</f>
        <v/>
      </c>
      <c r="AC134" t="str">
        <f>IF(原始数据!AD134="","",IF(COUNTIF(原始数据!134:134,原始数据!AD134)&gt;1,"×",""))</f>
        <v/>
      </c>
      <c r="AD134" t="str">
        <f>IF(原始数据!AE134="","",IF(COUNTIF(原始数据!134:134,原始数据!AE134)&gt;1,"×",""))</f>
        <v/>
      </c>
      <c r="AE134" t="str">
        <f>IF(原始数据!AF134="","",IF(COUNTIF(原始数据!134:134,原始数据!AF134)&gt;1,"×",""))</f>
        <v/>
      </c>
      <c r="AF134" t="str">
        <f>IF(原始数据!AG134="","",IF(COUNTIF(原始数据!134:134,原始数据!AG134)&gt;1,"×",""))</f>
        <v/>
      </c>
      <c r="AG134" t="str">
        <f>IF(原始数据!AH134="","",IF(COUNTIF(原始数据!134:134,原始数据!AH134)&gt;1,"×",""))</f>
        <v/>
      </c>
      <c r="AH134" t="str">
        <f>IF(原始数据!AI134="","",IF(COUNTIF(原始数据!134:134,原始数据!AI134)&gt;1,"×",""))</f>
        <v/>
      </c>
      <c r="AI134" t="str">
        <f>IF(原始数据!AJ134="","",IF(COUNTIF(原始数据!134:134,原始数据!AJ134)&gt;1,"×",""))</f>
        <v/>
      </c>
      <c r="AJ134" t="str">
        <f>IF(原始数据!AK134="","",IF(COUNTIF(原始数据!134:134,原始数据!AK134)&gt;1,"×",""))</f>
        <v/>
      </c>
      <c r="AK134" t="str">
        <f>IF(原始数据!AL134="","",IF(COUNTIF(原始数据!134:134,原始数据!AL134)&gt;1,"×",""))</f>
        <v/>
      </c>
      <c r="AL134" t="str">
        <f>IF(原始数据!AM134="","",IF(COUNTIF(原始数据!134:134,原始数据!AM134)&gt;1,"×",""))</f>
        <v/>
      </c>
      <c r="AM134" t="str">
        <f>IF(原始数据!AN134="","",IF(COUNTIF(原始数据!134:134,原始数据!AN134)&gt;1,"×",""))</f>
        <v/>
      </c>
      <c r="AN134" t="str">
        <f>IF(原始数据!AO134="","",IF(COUNTIF(原始数据!134:134,原始数据!AO134)&gt;1,"×",""))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IF(原始数据!Z135="","",IF(COUNTIF(原始数据!135:135,原始数据!Z135)&gt;1,"×",""))</f>
        <v/>
      </c>
      <c r="Z135" t="str">
        <f>IF(原始数据!AA135="","",IF(COUNTIF(原始数据!135:135,原始数据!AA135)&gt;1,"×",""))</f>
        <v/>
      </c>
      <c r="AA135" t="str">
        <f>IF(原始数据!AB135="","",IF(COUNTIF(原始数据!135:135,原始数据!AB135)&gt;1,"×",""))</f>
        <v/>
      </c>
      <c r="AB135" t="str">
        <f>IF(原始数据!AC135="","",IF(COUNTIF(原始数据!135:135,原始数据!AC135)&gt;1,"×",""))</f>
        <v/>
      </c>
      <c r="AC135" t="str">
        <f>IF(原始数据!AD135="","",IF(COUNTIF(原始数据!135:135,原始数据!AD135)&gt;1,"×",""))</f>
        <v/>
      </c>
      <c r="AD135" t="str">
        <f>IF(原始数据!AE135="","",IF(COUNTIF(原始数据!135:135,原始数据!AE135)&gt;1,"×",""))</f>
        <v/>
      </c>
      <c r="AE135" t="str">
        <f>IF(原始数据!AF135="","",IF(COUNTIF(原始数据!135:135,原始数据!AF135)&gt;1,"×",""))</f>
        <v/>
      </c>
      <c r="AF135" t="str">
        <f>IF(原始数据!AG135="","",IF(COUNTIF(原始数据!135:135,原始数据!AG135)&gt;1,"×",""))</f>
        <v/>
      </c>
      <c r="AG135" t="str">
        <f>IF(原始数据!AH135="","",IF(COUNTIF(原始数据!135:135,原始数据!AH135)&gt;1,"×",""))</f>
        <v/>
      </c>
      <c r="AH135" t="str">
        <f>IF(原始数据!AI135="","",IF(COUNTIF(原始数据!135:135,原始数据!AI135)&gt;1,"×",""))</f>
        <v/>
      </c>
      <c r="AI135" t="str">
        <f>IF(原始数据!AJ135="","",IF(COUNTIF(原始数据!135:135,原始数据!AJ135)&gt;1,"×",""))</f>
        <v/>
      </c>
      <c r="AJ135" t="str">
        <f>IF(原始数据!AK135="","",IF(COUNTIF(原始数据!135:135,原始数据!AK135)&gt;1,"×",""))</f>
        <v/>
      </c>
      <c r="AK135" t="str">
        <f>IF(原始数据!AL135="","",IF(COUNTIF(原始数据!135:135,原始数据!AL135)&gt;1,"×",""))</f>
        <v/>
      </c>
      <c r="AL135" t="str">
        <f>IF(原始数据!AM135="","",IF(COUNTIF(原始数据!135:135,原始数据!AM135)&gt;1,"×",""))</f>
        <v/>
      </c>
      <c r="AM135" t="str">
        <f>IF(原始数据!AN135="","",IF(COUNTIF(原始数据!135:135,原始数据!AN135)&gt;1,"×",""))</f>
        <v/>
      </c>
      <c r="AN135" t="str">
        <f>IF(原始数据!AO135="","",IF(COUNTIF(原始数据!135:135,原始数据!AO135)&gt;1,"×",""))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IF(原始数据!Z136="","",IF(COUNTIF(原始数据!136:136,原始数据!Z136)&gt;1,"×",""))</f>
        <v/>
      </c>
      <c r="Z136" t="str">
        <f>IF(原始数据!AA136="","",IF(COUNTIF(原始数据!136:136,原始数据!AA136)&gt;1,"×",""))</f>
        <v/>
      </c>
      <c r="AA136" t="str">
        <f>IF(原始数据!AB136="","",IF(COUNTIF(原始数据!136:136,原始数据!AB136)&gt;1,"×",""))</f>
        <v/>
      </c>
      <c r="AB136" t="str">
        <f>IF(原始数据!AC136="","",IF(COUNTIF(原始数据!136:136,原始数据!AC136)&gt;1,"×",""))</f>
        <v/>
      </c>
      <c r="AC136" t="str">
        <f>IF(原始数据!AD136="","",IF(COUNTIF(原始数据!136:136,原始数据!AD136)&gt;1,"×",""))</f>
        <v/>
      </c>
      <c r="AD136" t="str">
        <f>IF(原始数据!AE136="","",IF(COUNTIF(原始数据!136:136,原始数据!AE136)&gt;1,"×",""))</f>
        <v/>
      </c>
      <c r="AE136" t="str">
        <f>IF(原始数据!AF136="","",IF(COUNTIF(原始数据!136:136,原始数据!AF136)&gt;1,"×",""))</f>
        <v/>
      </c>
      <c r="AF136" t="str">
        <f>IF(原始数据!AG136="","",IF(COUNTIF(原始数据!136:136,原始数据!AG136)&gt;1,"×",""))</f>
        <v/>
      </c>
      <c r="AG136" t="str">
        <f>IF(原始数据!AH136="","",IF(COUNTIF(原始数据!136:136,原始数据!AH136)&gt;1,"×",""))</f>
        <v/>
      </c>
      <c r="AH136" t="str">
        <f>IF(原始数据!AI136="","",IF(COUNTIF(原始数据!136:136,原始数据!AI136)&gt;1,"×",""))</f>
        <v/>
      </c>
      <c r="AI136" t="str">
        <f>IF(原始数据!AJ136="","",IF(COUNTIF(原始数据!136:136,原始数据!AJ136)&gt;1,"×",""))</f>
        <v/>
      </c>
      <c r="AJ136" t="str">
        <f>IF(原始数据!AK136="","",IF(COUNTIF(原始数据!136:136,原始数据!AK136)&gt;1,"×",""))</f>
        <v/>
      </c>
      <c r="AK136" t="str">
        <f>IF(原始数据!AL136="","",IF(COUNTIF(原始数据!136:136,原始数据!AL136)&gt;1,"×",""))</f>
        <v/>
      </c>
      <c r="AL136" t="str">
        <f>IF(原始数据!AM136="","",IF(COUNTIF(原始数据!136:136,原始数据!AM136)&gt;1,"×",""))</f>
        <v/>
      </c>
      <c r="AM136" t="str">
        <f>IF(原始数据!AN136="","",IF(COUNTIF(原始数据!136:136,原始数据!AN136)&gt;1,"×",""))</f>
        <v/>
      </c>
      <c r="AN136" t="str">
        <f>IF(原始数据!AO136="","",IF(COUNTIF(原始数据!136:136,原始数据!AO136)&gt;1,"×",""))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IF(原始数据!Z137="","",IF(COUNTIF(原始数据!137:137,原始数据!Z137)&gt;1,"×",""))</f>
        <v/>
      </c>
      <c r="Z137" t="str">
        <f>IF(原始数据!AA137="","",IF(COUNTIF(原始数据!137:137,原始数据!AA137)&gt;1,"×",""))</f>
        <v/>
      </c>
      <c r="AA137" t="str">
        <f>IF(原始数据!AB137="","",IF(COUNTIF(原始数据!137:137,原始数据!AB137)&gt;1,"×",""))</f>
        <v/>
      </c>
      <c r="AB137" t="str">
        <f>IF(原始数据!AC137="","",IF(COUNTIF(原始数据!137:137,原始数据!AC137)&gt;1,"×",""))</f>
        <v/>
      </c>
      <c r="AC137" t="str">
        <f>IF(原始数据!AD137="","",IF(COUNTIF(原始数据!137:137,原始数据!AD137)&gt;1,"×",""))</f>
        <v/>
      </c>
      <c r="AD137" t="str">
        <f>IF(原始数据!AE137="","",IF(COUNTIF(原始数据!137:137,原始数据!AE137)&gt;1,"×",""))</f>
        <v/>
      </c>
      <c r="AE137" t="str">
        <f>IF(原始数据!AF137="","",IF(COUNTIF(原始数据!137:137,原始数据!AF137)&gt;1,"×",""))</f>
        <v/>
      </c>
      <c r="AF137" t="str">
        <f>IF(原始数据!AG137="","",IF(COUNTIF(原始数据!137:137,原始数据!AG137)&gt;1,"×",""))</f>
        <v/>
      </c>
      <c r="AG137" t="str">
        <f>IF(原始数据!AH137="","",IF(COUNTIF(原始数据!137:137,原始数据!AH137)&gt;1,"×",""))</f>
        <v/>
      </c>
      <c r="AH137" t="str">
        <f>IF(原始数据!AI137="","",IF(COUNTIF(原始数据!137:137,原始数据!AI137)&gt;1,"×",""))</f>
        <v/>
      </c>
      <c r="AI137" t="str">
        <f>IF(原始数据!AJ137="","",IF(COUNTIF(原始数据!137:137,原始数据!AJ137)&gt;1,"×",""))</f>
        <v/>
      </c>
      <c r="AJ137" t="str">
        <f>IF(原始数据!AK137="","",IF(COUNTIF(原始数据!137:137,原始数据!AK137)&gt;1,"×",""))</f>
        <v/>
      </c>
      <c r="AK137" t="str">
        <f>IF(原始数据!AL137="","",IF(COUNTIF(原始数据!137:137,原始数据!AL137)&gt;1,"×",""))</f>
        <v/>
      </c>
      <c r="AL137" t="str">
        <f>IF(原始数据!AM137="","",IF(COUNTIF(原始数据!137:137,原始数据!AM137)&gt;1,"×",""))</f>
        <v/>
      </c>
      <c r="AM137" t="str">
        <f>IF(原始数据!AN137="","",IF(COUNTIF(原始数据!137:137,原始数据!AN137)&gt;1,"×",""))</f>
        <v/>
      </c>
      <c r="AN137" t="str">
        <f>IF(原始数据!AO137="","",IF(COUNTIF(原始数据!137:137,原始数据!AO137)&gt;1,"×",""))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IF(原始数据!Z138="","",IF(COUNTIF(原始数据!138:138,原始数据!Z138)&gt;1,"×",""))</f>
        <v/>
      </c>
      <c r="Z138" t="str">
        <f>IF(原始数据!AA138="","",IF(COUNTIF(原始数据!138:138,原始数据!AA138)&gt;1,"×",""))</f>
        <v/>
      </c>
      <c r="AA138" t="str">
        <f>IF(原始数据!AB138="","",IF(COUNTIF(原始数据!138:138,原始数据!AB138)&gt;1,"×",""))</f>
        <v/>
      </c>
      <c r="AB138" t="str">
        <f>IF(原始数据!AC138="","",IF(COUNTIF(原始数据!138:138,原始数据!AC138)&gt;1,"×",""))</f>
        <v/>
      </c>
      <c r="AC138" t="str">
        <f>IF(原始数据!AD138="","",IF(COUNTIF(原始数据!138:138,原始数据!AD138)&gt;1,"×",""))</f>
        <v/>
      </c>
      <c r="AD138" t="str">
        <f>IF(原始数据!AE138="","",IF(COUNTIF(原始数据!138:138,原始数据!AE138)&gt;1,"×",""))</f>
        <v/>
      </c>
      <c r="AE138" t="str">
        <f>IF(原始数据!AF138="","",IF(COUNTIF(原始数据!138:138,原始数据!AF138)&gt;1,"×",""))</f>
        <v/>
      </c>
      <c r="AF138" t="str">
        <f>IF(原始数据!AG138="","",IF(COUNTIF(原始数据!138:138,原始数据!AG138)&gt;1,"×",""))</f>
        <v/>
      </c>
      <c r="AG138" t="str">
        <f>IF(原始数据!AH138="","",IF(COUNTIF(原始数据!138:138,原始数据!AH138)&gt;1,"×",""))</f>
        <v/>
      </c>
      <c r="AH138" t="str">
        <f>IF(原始数据!AI138="","",IF(COUNTIF(原始数据!138:138,原始数据!AI138)&gt;1,"×",""))</f>
        <v/>
      </c>
      <c r="AI138" t="str">
        <f>IF(原始数据!AJ138="","",IF(COUNTIF(原始数据!138:138,原始数据!AJ138)&gt;1,"×",""))</f>
        <v/>
      </c>
      <c r="AJ138" t="str">
        <f>IF(原始数据!AK138="","",IF(COUNTIF(原始数据!138:138,原始数据!AK138)&gt;1,"×",""))</f>
        <v/>
      </c>
      <c r="AK138" t="str">
        <f>IF(原始数据!AL138="","",IF(COUNTIF(原始数据!138:138,原始数据!AL138)&gt;1,"×",""))</f>
        <v/>
      </c>
      <c r="AL138" t="str">
        <f>IF(原始数据!AM138="","",IF(COUNTIF(原始数据!138:138,原始数据!AM138)&gt;1,"×",""))</f>
        <v/>
      </c>
      <c r="AM138" t="str">
        <f>IF(原始数据!AN138="","",IF(COUNTIF(原始数据!138:138,原始数据!AN138)&gt;1,"×",""))</f>
        <v/>
      </c>
      <c r="AN138" t="str">
        <f>IF(原始数据!AO138="","",IF(COUNTIF(原始数据!138:138,原始数据!AO138)&gt;1,"×",""))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IF(原始数据!Z139="","",IF(COUNTIF(原始数据!139:139,原始数据!Z139)&gt;1,"×",""))</f>
        <v/>
      </c>
      <c r="Z139" t="str">
        <f>IF(原始数据!AA139="","",IF(COUNTIF(原始数据!139:139,原始数据!AA139)&gt;1,"×",""))</f>
        <v/>
      </c>
      <c r="AA139" t="str">
        <f>IF(原始数据!AB139="","",IF(COUNTIF(原始数据!139:139,原始数据!AB139)&gt;1,"×",""))</f>
        <v/>
      </c>
      <c r="AB139" t="str">
        <f>IF(原始数据!AC139="","",IF(COUNTIF(原始数据!139:139,原始数据!AC139)&gt;1,"×",""))</f>
        <v/>
      </c>
      <c r="AC139" t="str">
        <f>IF(原始数据!AD139="","",IF(COUNTIF(原始数据!139:139,原始数据!AD139)&gt;1,"×",""))</f>
        <v/>
      </c>
      <c r="AD139" t="str">
        <f>IF(原始数据!AE139="","",IF(COUNTIF(原始数据!139:139,原始数据!AE139)&gt;1,"×",""))</f>
        <v/>
      </c>
      <c r="AE139" t="str">
        <f>IF(原始数据!AF139="","",IF(COUNTIF(原始数据!139:139,原始数据!AF139)&gt;1,"×",""))</f>
        <v/>
      </c>
      <c r="AF139" t="str">
        <f>IF(原始数据!AG139="","",IF(COUNTIF(原始数据!139:139,原始数据!AG139)&gt;1,"×",""))</f>
        <v/>
      </c>
      <c r="AG139" t="str">
        <f>IF(原始数据!AH139="","",IF(COUNTIF(原始数据!139:139,原始数据!AH139)&gt;1,"×",""))</f>
        <v/>
      </c>
      <c r="AH139" t="str">
        <f>IF(原始数据!AI139="","",IF(COUNTIF(原始数据!139:139,原始数据!AI139)&gt;1,"×",""))</f>
        <v/>
      </c>
      <c r="AI139" t="str">
        <f>IF(原始数据!AJ139="","",IF(COUNTIF(原始数据!139:139,原始数据!AJ139)&gt;1,"×",""))</f>
        <v/>
      </c>
      <c r="AJ139" t="str">
        <f>IF(原始数据!AK139="","",IF(COUNTIF(原始数据!139:139,原始数据!AK139)&gt;1,"×",""))</f>
        <v/>
      </c>
      <c r="AK139" t="str">
        <f>IF(原始数据!AL139="","",IF(COUNTIF(原始数据!139:139,原始数据!AL139)&gt;1,"×",""))</f>
        <v/>
      </c>
      <c r="AL139" t="str">
        <f>IF(原始数据!AM139="","",IF(COUNTIF(原始数据!139:139,原始数据!AM139)&gt;1,"×",""))</f>
        <v/>
      </c>
      <c r="AM139" t="str">
        <f>IF(原始数据!AN139="","",IF(COUNTIF(原始数据!139:139,原始数据!AN139)&gt;1,"×",""))</f>
        <v/>
      </c>
      <c r="AN139" t="str">
        <f>IF(原始数据!AO139="","",IF(COUNTIF(原始数据!139:139,原始数据!AO139)&gt;1,"×",""))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IF(原始数据!V140="-","",IF(原始数据!V140="","",IF(COUNT(FIND(原始数据!V140,原始数据!140:140))=2,"×","")))</f>
        <v/>
      </c>
      <c r="V140" t="str">
        <f t="array" ref="V140">IF(原始数据!W140="-","",IF(原始数据!W140="","",IF(COUNT(FIND(原始数据!W140,原始数据!140:140))=2,"×","")))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IF(原始数据!Z140="","",IF(COUNTIF(原始数据!140:140,原始数据!Z140)&gt;1,"×",""))</f>
        <v/>
      </c>
      <c r="Z140" t="str">
        <f>IF(原始数据!AA140="","",IF(COUNTIF(原始数据!140:140,原始数据!AA140)&gt;1,"×",""))</f>
        <v/>
      </c>
      <c r="AA140" t="str">
        <f>IF(原始数据!AB140="","",IF(COUNTIF(原始数据!140:140,原始数据!AB140)&gt;1,"×",""))</f>
        <v/>
      </c>
      <c r="AB140" t="str">
        <f>IF(原始数据!AC140="","",IF(COUNTIF(原始数据!140:140,原始数据!AC140)&gt;1,"×",""))</f>
        <v/>
      </c>
      <c r="AC140" t="str">
        <f>IF(原始数据!AD140="","",IF(COUNTIF(原始数据!140:140,原始数据!AD140)&gt;1,"×",""))</f>
        <v/>
      </c>
      <c r="AD140" t="str">
        <f>IF(原始数据!AE140="","",IF(COUNTIF(原始数据!140:140,原始数据!AE140)&gt;1,"×",""))</f>
        <v/>
      </c>
      <c r="AE140" t="str">
        <f>IF(原始数据!AF140="","",IF(COUNTIF(原始数据!140:140,原始数据!AF140)&gt;1,"×",""))</f>
        <v/>
      </c>
      <c r="AF140" t="str">
        <f>IF(原始数据!AG140="","",IF(COUNTIF(原始数据!140:140,原始数据!AG140)&gt;1,"×",""))</f>
        <v/>
      </c>
      <c r="AG140" t="str">
        <f>IF(原始数据!AH140="","",IF(COUNTIF(原始数据!140:140,原始数据!AH140)&gt;1,"×",""))</f>
        <v/>
      </c>
      <c r="AH140" t="str">
        <f>IF(原始数据!AI140="","",IF(COUNTIF(原始数据!140:140,原始数据!AI140)&gt;1,"×",""))</f>
        <v/>
      </c>
      <c r="AI140" t="str">
        <f>IF(原始数据!AJ140="","",IF(COUNTIF(原始数据!140:140,原始数据!AJ140)&gt;1,"×",""))</f>
        <v/>
      </c>
      <c r="AJ140" t="str">
        <f>IF(原始数据!AK140="","",IF(COUNTIF(原始数据!140:140,原始数据!AK140)&gt;1,"×",""))</f>
        <v/>
      </c>
      <c r="AK140" t="str">
        <f>IF(原始数据!AL140="","",IF(COUNTIF(原始数据!140:140,原始数据!AL140)&gt;1,"×",""))</f>
        <v/>
      </c>
      <c r="AL140" t="str">
        <f>IF(原始数据!AM140="","",IF(COUNTIF(原始数据!140:140,原始数据!AM140)&gt;1,"×",""))</f>
        <v/>
      </c>
      <c r="AM140" t="str">
        <f>IF(原始数据!AN140="","",IF(COUNTIF(原始数据!140:140,原始数据!AN140)&gt;1,"×",""))</f>
        <v/>
      </c>
      <c r="AN140" t="str">
        <f>IF(原始数据!AO140="","",IF(COUNTIF(原始数据!140:140,原始数据!AO140)&gt;1,"×",""))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str">
        <f t="array" ref="U141">IF(原始数据!V141="-","",IF(原始数据!V141="","",IF(COUNT(FIND(原始数据!V141,原始数据!141:141))=2,"×","")))</f>
        <v/>
      </c>
      <c r="V141" t="str">
        <f t="array" ref="V141">IF(原始数据!W141="-","",IF(原始数据!W141="","",IF(COUNT(FIND(原始数据!W141,原始数据!141:141))=2,"×","")))</f>
        <v/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IF(原始数据!Z141="","",IF(COUNTIF(原始数据!141:141,原始数据!Z141)&gt;1,"×",""))</f>
        <v/>
      </c>
      <c r="Z141" t="str">
        <f>IF(原始数据!AA141="","",IF(COUNTIF(原始数据!141:141,原始数据!AA141)&gt;1,"×",""))</f>
        <v/>
      </c>
      <c r="AA141" t="str">
        <f>IF(原始数据!AB141="","",IF(COUNTIF(原始数据!141:141,原始数据!AB141)&gt;1,"×",""))</f>
        <v/>
      </c>
      <c r="AB141" t="str">
        <f>IF(原始数据!AC141="","",IF(COUNTIF(原始数据!141:141,原始数据!AC141)&gt;1,"×",""))</f>
        <v/>
      </c>
      <c r="AC141" t="str">
        <f>IF(原始数据!AD141="","",IF(COUNTIF(原始数据!141:141,原始数据!AD141)&gt;1,"×",""))</f>
        <v/>
      </c>
      <c r="AD141" t="str">
        <f>IF(原始数据!AE141="","",IF(COUNTIF(原始数据!141:141,原始数据!AE141)&gt;1,"×",""))</f>
        <v/>
      </c>
      <c r="AE141" t="str">
        <f>IF(原始数据!AF141="","",IF(COUNTIF(原始数据!141:141,原始数据!AF141)&gt;1,"×",""))</f>
        <v/>
      </c>
      <c r="AF141" t="str">
        <f>IF(原始数据!AG141="","",IF(COUNTIF(原始数据!141:141,原始数据!AG141)&gt;1,"×",""))</f>
        <v/>
      </c>
      <c r="AG141" t="str">
        <f>IF(原始数据!AH141="","",IF(COUNTIF(原始数据!141:141,原始数据!AH141)&gt;1,"×",""))</f>
        <v/>
      </c>
      <c r="AH141" t="str">
        <f>IF(原始数据!AI141="","",IF(COUNTIF(原始数据!141:141,原始数据!AI141)&gt;1,"×",""))</f>
        <v/>
      </c>
      <c r="AI141" t="str">
        <f>IF(原始数据!AJ141="","",IF(COUNTIF(原始数据!141:141,原始数据!AJ141)&gt;1,"×",""))</f>
        <v/>
      </c>
      <c r="AJ141" t="str">
        <f>IF(原始数据!AK141="","",IF(COUNTIF(原始数据!141:141,原始数据!AK141)&gt;1,"×",""))</f>
        <v/>
      </c>
      <c r="AK141" t="str">
        <f>IF(原始数据!AL141="","",IF(COUNTIF(原始数据!141:141,原始数据!AL141)&gt;1,"×",""))</f>
        <v/>
      </c>
      <c r="AL141" t="str">
        <f>IF(原始数据!AM141="","",IF(COUNTIF(原始数据!141:141,原始数据!AM141)&gt;1,"×",""))</f>
        <v/>
      </c>
      <c r="AM141" t="str">
        <f>IF(原始数据!AN141="","",IF(COUNTIF(原始数据!141:141,原始数据!AN141)&gt;1,"×",""))</f>
        <v/>
      </c>
      <c r="AN141" t="str">
        <f>IF(原始数据!AO141="","",IF(COUNTIF(原始数据!141:141,原始数据!AO141)&gt;1,"×",""))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IF(原始数据!Z142="","",IF(COUNTIF(原始数据!142:142,原始数据!Z142)&gt;1,"×",""))</f>
        <v/>
      </c>
      <c r="Z142" t="str">
        <f>IF(原始数据!AA142="","",IF(COUNTIF(原始数据!142:142,原始数据!AA142)&gt;1,"×",""))</f>
        <v/>
      </c>
      <c r="AA142" t="str">
        <f>IF(原始数据!AB142="","",IF(COUNTIF(原始数据!142:142,原始数据!AB142)&gt;1,"×",""))</f>
        <v/>
      </c>
      <c r="AB142" t="str">
        <f>IF(原始数据!AC142="","",IF(COUNTIF(原始数据!142:142,原始数据!AC142)&gt;1,"×",""))</f>
        <v/>
      </c>
      <c r="AC142" t="str">
        <f>IF(原始数据!AD142="","",IF(COUNTIF(原始数据!142:142,原始数据!AD142)&gt;1,"×",""))</f>
        <v/>
      </c>
      <c r="AD142" t="str">
        <f>IF(原始数据!AE142="","",IF(COUNTIF(原始数据!142:142,原始数据!AE142)&gt;1,"×",""))</f>
        <v/>
      </c>
      <c r="AE142" t="str">
        <f>IF(原始数据!AF142="","",IF(COUNTIF(原始数据!142:142,原始数据!AF142)&gt;1,"×",""))</f>
        <v/>
      </c>
      <c r="AF142" t="str">
        <f>IF(原始数据!AG142="","",IF(COUNTIF(原始数据!142:142,原始数据!AG142)&gt;1,"×",""))</f>
        <v/>
      </c>
      <c r="AG142" t="str">
        <f>IF(原始数据!AH142="","",IF(COUNTIF(原始数据!142:142,原始数据!AH142)&gt;1,"×",""))</f>
        <v/>
      </c>
      <c r="AH142" t="str">
        <f>IF(原始数据!AI142="","",IF(COUNTIF(原始数据!142:142,原始数据!AI142)&gt;1,"×",""))</f>
        <v/>
      </c>
      <c r="AI142" t="str">
        <f>IF(原始数据!AJ142="","",IF(COUNTIF(原始数据!142:142,原始数据!AJ142)&gt;1,"×",""))</f>
        <v/>
      </c>
      <c r="AJ142" t="str">
        <f>IF(原始数据!AK142="","",IF(COUNTIF(原始数据!142:142,原始数据!AK142)&gt;1,"×",""))</f>
        <v/>
      </c>
      <c r="AK142" t="str">
        <f>IF(原始数据!AL142="","",IF(COUNTIF(原始数据!142:142,原始数据!AL142)&gt;1,"×",""))</f>
        <v/>
      </c>
      <c r="AL142" t="str">
        <f>IF(原始数据!AM142="","",IF(COUNTIF(原始数据!142:142,原始数据!AM142)&gt;1,"×",""))</f>
        <v/>
      </c>
      <c r="AM142" t="str">
        <f>IF(原始数据!AN142="","",IF(COUNTIF(原始数据!142:142,原始数据!AN142)&gt;1,"×",""))</f>
        <v/>
      </c>
      <c r="AN142" t="str">
        <f>IF(原始数据!AO142="","",IF(COUNTIF(原始数据!142:142,原始数据!AO142)&gt;1,"×",""))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IF(原始数据!Z143="","",IF(COUNTIF(原始数据!143:143,原始数据!Z143)&gt;1,"×",""))</f>
        <v/>
      </c>
      <c r="Z143" t="str">
        <f>IF(原始数据!AA143="","",IF(COUNTIF(原始数据!143:143,原始数据!AA143)&gt;1,"×",""))</f>
        <v/>
      </c>
      <c r="AA143" t="str">
        <f>IF(原始数据!AB143="","",IF(COUNTIF(原始数据!143:143,原始数据!AB143)&gt;1,"×",""))</f>
        <v/>
      </c>
      <c r="AB143" t="str">
        <f>IF(原始数据!AC143="","",IF(COUNTIF(原始数据!143:143,原始数据!AC143)&gt;1,"×",""))</f>
        <v/>
      </c>
      <c r="AC143" t="str">
        <f>IF(原始数据!AD143="","",IF(COUNTIF(原始数据!143:143,原始数据!AD143)&gt;1,"×",""))</f>
        <v/>
      </c>
      <c r="AD143" t="str">
        <f>IF(原始数据!AE143="","",IF(COUNTIF(原始数据!143:143,原始数据!AE143)&gt;1,"×",""))</f>
        <v/>
      </c>
      <c r="AE143" t="str">
        <f>IF(原始数据!AF143="","",IF(COUNTIF(原始数据!143:143,原始数据!AF143)&gt;1,"×",""))</f>
        <v/>
      </c>
      <c r="AF143" t="str">
        <f>IF(原始数据!AG143="","",IF(COUNTIF(原始数据!143:143,原始数据!AG143)&gt;1,"×",""))</f>
        <v/>
      </c>
      <c r="AG143" t="str">
        <f>IF(原始数据!AH143="","",IF(COUNTIF(原始数据!143:143,原始数据!AH143)&gt;1,"×",""))</f>
        <v/>
      </c>
      <c r="AH143" t="str">
        <f>IF(原始数据!AI143="","",IF(COUNTIF(原始数据!143:143,原始数据!AI143)&gt;1,"×",""))</f>
        <v/>
      </c>
      <c r="AI143" t="str">
        <f>IF(原始数据!AJ143="","",IF(COUNTIF(原始数据!143:143,原始数据!AJ143)&gt;1,"×",""))</f>
        <v/>
      </c>
      <c r="AJ143" t="str">
        <f>IF(原始数据!AK143="","",IF(COUNTIF(原始数据!143:143,原始数据!AK143)&gt;1,"×",""))</f>
        <v/>
      </c>
      <c r="AK143" t="str">
        <f>IF(原始数据!AL143="","",IF(COUNTIF(原始数据!143:143,原始数据!AL143)&gt;1,"×",""))</f>
        <v/>
      </c>
      <c r="AL143" t="str">
        <f>IF(原始数据!AM143="","",IF(COUNTIF(原始数据!143:143,原始数据!AM143)&gt;1,"×",""))</f>
        <v/>
      </c>
      <c r="AM143" t="str">
        <f>IF(原始数据!AN143="","",IF(COUNTIF(原始数据!143:143,原始数据!AN143)&gt;1,"×",""))</f>
        <v/>
      </c>
      <c r="AN143" t="str">
        <f>IF(原始数据!AO143="","",IF(COUNTIF(原始数据!143:143,原始数据!AO143)&gt;1,"×",""))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IF(原始数据!Z144="","",IF(COUNTIF(原始数据!144:144,原始数据!Z144)&gt;1,"×",""))</f>
        <v/>
      </c>
      <c r="Z144" t="str">
        <f>IF(原始数据!AA144="","",IF(COUNTIF(原始数据!144:144,原始数据!AA144)&gt;1,"×",""))</f>
        <v/>
      </c>
      <c r="AA144" t="str">
        <f>IF(原始数据!AB144="","",IF(COUNTIF(原始数据!144:144,原始数据!AB144)&gt;1,"×",""))</f>
        <v/>
      </c>
      <c r="AB144" t="str">
        <f>IF(原始数据!AC144="","",IF(COUNTIF(原始数据!144:144,原始数据!AC144)&gt;1,"×",""))</f>
        <v/>
      </c>
      <c r="AC144" t="str">
        <f>IF(原始数据!AD144="","",IF(COUNTIF(原始数据!144:144,原始数据!AD144)&gt;1,"×",""))</f>
        <v/>
      </c>
      <c r="AD144" t="str">
        <f>IF(原始数据!AE144="","",IF(COUNTIF(原始数据!144:144,原始数据!AE144)&gt;1,"×",""))</f>
        <v/>
      </c>
      <c r="AE144" t="str">
        <f>IF(原始数据!AF144="","",IF(COUNTIF(原始数据!144:144,原始数据!AF144)&gt;1,"×",""))</f>
        <v/>
      </c>
      <c r="AF144" t="str">
        <f>IF(原始数据!AG144="","",IF(COUNTIF(原始数据!144:144,原始数据!AG144)&gt;1,"×",""))</f>
        <v/>
      </c>
      <c r="AG144" t="str">
        <f>IF(原始数据!AH144="","",IF(COUNTIF(原始数据!144:144,原始数据!AH144)&gt;1,"×",""))</f>
        <v/>
      </c>
      <c r="AH144" t="str">
        <f>IF(原始数据!AI144="","",IF(COUNTIF(原始数据!144:144,原始数据!AI144)&gt;1,"×",""))</f>
        <v/>
      </c>
      <c r="AI144" t="str">
        <f>IF(原始数据!AJ144="","",IF(COUNTIF(原始数据!144:144,原始数据!AJ144)&gt;1,"×",""))</f>
        <v/>
      </c>
      <c r="AJ144" t="str">
        <f>IF(原始数据!AK144="","",IF(COUNTIF(原始数据!144:144,原始数据!AK144)&gt;1,"×",""))</f>
        <v/>
      </c>
      <c r="AK144" t="str">
        <f>IF(原始数据!AL144="","",IF(COUNTIF(原始数据!144:144,原始数据!AL144)&gt;1,"×",""))</f>
        <v/>
      </c>
      <c r="AL144" t="str">
        <f>IF(原始数据!AM144="","",IF(COUNTIF(原始数据!144:144,原始数据!AM144)&gt;1,"×",""))</f>
        <v/>
      </c>
      <c r="AM144" t="str">
        <f>IF(原始数据!AN144="","",IF(COUNTIF(原始数据!144:144,原始数据!AN144)&gt;1,"×",""))</f>
        <v/>
      </c>
      <c r="AN144" t="str">
        <f>IF(原始数据!AO144="","",IF(COUNTIF(原始数据!144:144,原始数据!AO144)&gt;1,"×",""))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IF(原始数据!Z145="","",IF(COUNTIF(原始数据!145:145,原始数据!Z145)&gt;1,"×",""))</f>
        <v/>
      </c>
      <c r="Z145" t="str">
        <f>IF(原始数据!AA145="","",IF(COUNTIF(原始数据!145:145,原始数据!AA145)&gt;1,"×",""))</f>
        <v/>
      </c>
      <c r="AA145" t="str">
        <f>IF(原始数据!AB145="","",IF(COUNTIF(原始数据!145:145,原始数据!AB145)&gt;1,"×",""))</f>
        <v/>
      </c>
      <c r="AB145" t="str">
        <f>IF(原始数据!AC145="","",IF(COUNTIF(原始数据!145:145,原始数据!AC145)&gt;1,"×",""))</f>
        <v/>
      </c>
      <c r="AC145" t="str">
        <f>IF(原始数据!AD145="","",IF(COUNTIF(原始数据!145:145,原始数据!AD145)&gt;1,"×",""))</f>
        <v/>
      </c>
      <c r="AD145" t="str">
        <f>IF(原始数据!AE145="","",IF(COUNTIF(原始数据!145:145,原始数据!AE145)&gt;1,"×",""))</f>
        <v/>
      </c>
      <c r="AE145" t="str">
        <f>IF(原始数据!AF145="","",IF(COUNTIF(原始数据!145:145,原始数据!AF145)&gt;1,"×",""))</f>
        <v/>
      </c>
      <c r="AF145" t="str">
        <f>IF(原始数据!AG145="","",IF(COUNTIF(原始数据!145:145,原始数据!AG145)&gt;1,"×",""))</f>
        <v/>
      </c>
      <c r="AG145" t="str">
        <f>IF(原始数据!AH145="","",IF(COUNTIF(原始数据!145:145,原始数据!AH145)&gt;1,"×",""))</f>
        <v/>
      </c>
      <c r="AH145" t="str">
        <f>IF(原始数据!AI145="","",IF(COUNTIF(原始数据!145:145,原始数据!AI145)&gt;1,"×",""))</f>
        <v/>
      </c>
      <c r="AI145" t="str">
        <f>IF(原始数据!AJ145="","",IF(COUNTIF(原始数据!145:145,原始数据!AJ145)&gt;1,"×",""))</f>
        <v/>
      </c>
      <c r="AJ145" t="str">
        <f>IF(原始数据!AK145="","",IF(COUNTIF(原始数据!145:145,原始数据!AK145)&gt;1,"×",""))</f>
        <v/>
      </c>
      <c r="AK145" t="str">
        <f>IF(原始数据!AL145="","",IF(COUNTIF(原始数据!145:145,原始数据!AL145)&gt;1,"×",""))</f>
        <v/>
      </c>
      <c r="AL145" t="str">
        <f>IF(原始数据!AM145="","",IF(COUNTIF(原始数据!145:145,原始数据!AM145)&gt;1,"×",""))</f>
        <v/>
      </c>
      <c r="AM145" t="str">
        <f>IF(原始数据!AN145="","",IF(COUNTIF(原始数据!145:145,原始数据!AN145)&gt;1,"×",""))</f>
        <v/>
      </c>
      <c r="AN145" t="str">
        <f>IF(原始数据!AO145="","",IF(COUNTIF(原始数据!145:145,原始数据!AO145)&gt;1,"×",""))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IF(原始数据!Z146="","",IF(COUNTIF(原始数据!146:146,原始数据!Z146)&gt;1,"×",""))</f>
        <v/>
      </c>
      <c r="Z146" t="str">
        <f>IF(原始数据!AA146="","",IF(COUNTIF(原始数据!146:146,原始数据!AA146)&gt;1,"×",""))</f>
        <v/>
      </c>
      <c r="AA146" t="str">
        <f>IF(原始数据!AB146="","",IF(COUNTIF(原始数据!146:146,原始数据!AB146)&gt;1,"×",""))</f>
        <v/>
      </c>
      <c r="AB146" t="str">
        <f>IF(原始数据!AC146="","",IF(COUNTIF(原始数据!146:146,原始数据!AC146)&gt;1,"×",""))</f>
        <v/>
      </c>
      <c r="AC146" t="str">
        <f>IF(原始数据!AD146="","",IF(COUNTIF(原始数据!146:146,原始数据!AD146)&gt;1,"×",""))</f>
        <v/>
      </c>
      <c r="AD146" t="str">
        <f>IF(原始数据!AE146="","",IF(COUNTIF(原始数据!146:146,原始数据!AE146)&gt;1,"×",""))</f>
        <v/>
      </c>
      <c r="AE146" t="str">
        <f>IF(原始数据!AF146="","",IF(COUNTIF(原始数据!146:146,原始数据!AF146)&gt;1,"×",""))</f>
        <v/>
      </c>
      <c r="AF146" t="str">
        <f>IF(原始数据!AG146="","",IF(COUNTIF(原始数据!146:146,原始数据!AG146)&gt;1,"×",""))</f>
        <v/>
      </c>
      <c r="AG146" t="str">
        <f>IF(原始数据!AH146="","",IF(COUNTIF(原始数据!146:146,原始数据!AH146)&gt;1,"×",""))</f>
        <v/>
      </c>
      <c r="AH146" t="str">
        <f>IF(原始数据!AI146="","",IF(COUNTIF(原始数据!146:146,原始数据!AI146)&gt;1,"×",""))</f>
        <v/>
      </c>
      <c r="AI146" t="str">
        <f>IF(原始数据!AJ146="","",IF(COUNTIF(原始数据!146:146,原始数据!AJ146)&gt;1,"×",""))</f>
        <v/>
      </c>
      <c r="AJ146" t="str">
        <f>IF(原始数据!AK146="","",IF(COUNTIF(原始数据!146:146,原始数据!AK146)&gt;1,"×",""))</f>
        <v/>
      </c>
      <c r="AK146" t="str">
        <f>IF(原始数据!AL146="","",IF(COUNTIF(原始数据!146:146,原始数据!AL146)&gt;1,"×",""))</f>
        <v/>
      </c>
      <c r="AL146" t="str">
        <f>IF(原始数据!AM146="","",IF(COUNTIF(原始数据!146:146,原始数据!AM146)&gt;1,"×",""))</f>
        <v/>
      </c>
      <c r="AM146" t="str">
        <f>IF(原始数据!AN146="","",IF(COUNTIF(原始数据!146:146,原始数据!AN146)&gt;1,"×",""))</f>
        <v/>
      </c>
      <c r="AN146" t="str">
        <f>IF(原始数据!AO146="","",IF(COUNTIF(原始数据!146:146,原始数据!AO146)&gt;1,"×",""))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IF(原始数据!Z147="","",IF(COUNTIF(原始数据!147:147,原始数据!Z147)&gt;1,"×",""))</f>
        <v/>
      </c>
      <c r="Z147" t="str">
        <f>IF(原始数据!AA147="","",IF(COUNTIF(原始数据!147:147,原始数据!AA147)&gt;1,"×",""))</f>
        <v/>
      </c>
      <c r="AA147" t="str">
        <f>IF(原始数据!AB147="","",IF(COUNTIF(原始数据!147:147,原始数据!AB147)&gt;1,"×",""))</f>
        <v/>
      </c>
      <c r="AB147" t="str">
        <f>IF(原始数据!AC147="","",IF(COUNTIF(原始数据!147:147,原始数据!AC147)&gt;1,"×",""))</f>
        <v/>
      </c>
      <c r="AC147" t="str">
        <f>IF(原始数据!AD147="","",IF(COUNTIF(原始数据!147:147,原始数据!AD147)&gt;1,"×",""))</f>
        <v/>
      </c>
      <c r="AD147" t="str">
        <f>IF(原始数据!AE147="","",IF(COUNTIF(原始数据!147:147,原始数据!AE147)&gt;1,"×",""))</f>
        <v/>
      </c>
      <c r="AE147" t="str">
        <f>IF(原始数据!AF147="","",IF(COUNTIF(原始数据!147:147,原始数据!AF147)&gt;1,"×",""))</f>
        <v/>
      </c>
      <c r="AF147" t="str">
        <f>IF(原始数据!AG147="","",IF(COUNTIF(原始数据!147:147,原始数据!AG147)&gt;1,"×",""))</f>
        <v/>
      </c>
      <c r="AG147" t="str">
        <f>IF(原始数据!AH147="","",IF(COUNTIF(原始数据!147:147,原始数据!AH147)&gt;1,"×",""))</f>
        <v/>
      </c>
      <c r="AH147" t="str">
        <f>IF(原始数据!AI147="","",IF(COUNTIF(原始数据!147:147,原始数据!AI147)&gt;1,"×",""))</f>
        <v/>
      </c>
      <c r="AI147" t="str">
        <f>IF(原始数据!AJ147="","",IF(COUNTIF(原始数据!147:147,原始数据!AJ147)&gt;1,"×",""))</f>
        <v/>
      </c>
      <c r="AJ147" t="str">
        <f>IF(原始数据!AK147="","",IF(COUNTIF(原始数据!147:147,原始数据!AK147)&gt;1,"×",""))</f>
        <v/>
      </c>
      <c r="AK147" t="str">
        <f>IF(原始数据!AL147="","",IF(COUNTIF(原始数据!147:147,原始数据!AL147)&gt;1,"×",""))</f>
        <v/>
      </c>
      <c r="AL147" t="str">
        <f>IF(原始数据!AM147="","",IF(COUNTIF(原始数据!147:147,原始数据!AM147)&gt;1,"×",""))</f>
        <v/>
      </c>
      <c r="AM147" t="str">
        <f>IF(原始数据!AN147="","",IF(COUNTIF(原始数据!147:147,原始数据!AN147)&gt;1,"×",""))</f>
        <v/>
      </c>
      <c r="AN147" t="str">
        <f>IF(原始数据!AO147="","",IF(COUNTIF(原始数据!147:147,原始数据!AO147)&gt;1,"×",""))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IF(原始数据!Z148="","",IF(COUNTIF(原始数据!148:148,原始数据!Z148)&gt;1,"×",""))</f>
        <v/>
      </c>
      <c r="Z148" t="str">
        <f>IF(原始数据!AA148="","",IF(COUNTIF(原始数据!148:148,原始数据!AA148)&gt;1,"×",""))</f>
        <v/>
      </c>
      <c r="AA148" t="str">
        <f>IF(原始数据!AB148="","",IF(COUNTIF(原始数据!148:148,原始数据!AB148)&gt;1,"×",""))</f>
        <v/>
      </c>
      <c r="AB148" t="str">
        <f>IF(原始数据!AC148="","",IF(COUNTIF(原始数据!148:148,原始数据!AC148)&gt;1,"×",""))</f>
        <v/>
      </c>
      <c r="AC148" t="str">
        <f>IF(原始数据!AD148="","",IF(COUNTIF(原始数据!148:148,原始数据!AD148)&gt;1,"×",""))</f>
        <v/>
      </c>
      <c r="AD148" t="str">
        <f>IF(原始数据!AE148="","",IF(COUNTIF(原始数据!148:148,原始数据!AE148)&gt;1,"×",""))</f>
        <v/>
      </c>
      <c r="AE148" t="str">
        <f>IF(原始数据!AF148="","",IF(COUNTIF(原始数据!148:148,原始数据!AF148)&gt;1,"×",""))</f>
        <v/>
      </c>
      <c r="AF148" t="str">
        <f>IF(原始数据!AG148="","",IF(COUNTIF(原始数据!148:148,原始数据!AG148)&gt;1,"×",""))</f>
        <v/>
      </c>
      <c r="AG148" t="str">
        <f>IF(原始数据!AH148="","",IF(COUNTIF(原始数据!148:148,原始数据!AH148)&gt;1,"×",""))</f>
        <v/>
      </c>
      <c r="AH148" t="str">
        <f>IF(原始数据!AI148="","",IF(COUNTIF(原始数据!148:148,原始数据!AI148)&gt;1,"×",""))</f>
        <v/>
      </c>
      <c r="AI148" t="str">
        <f>IF(原始数据!AJ148="","",IF(COUNTIF(原始数据!148:148,原始数据!AJ148)&gt;1,"×",""))</f>
        <v/>
      </c>
      <c r="AJ148" t="str">
        <f>IF(原始数据!AK148="","",IF(COUNTIF(原始数据!148:148,原始数据!AK148)&gt;1,"×",""))</f>
        <v/>
      </c>
      <c r="AK148" t="str">
        <f>IF(原始数据!AL148="","",IF(COUNTIF(原始数据!148:148,原始数据!AL148)&gt;1,"×",""))</f>
        <v/>
      </c>
      <c r="AL148" t="str">
        <f>IF(原始数据!AM148="","",IF(COUNTIF(原始数据!148:148,原始数据!AM148)&gt;1,"×",""))</f>
        <v/>
      </c>
      <c r="AM148" t="str">
        <f>IF(原始数据!AN148="","",IF(COUNTIF(原始数据!148:148,原始数据!AN148)&gt;1,"×",""))</f>
        <v/>
      </c>
      <c r="AN148" t="str">
        <f>IF(原始数据!AO148="","",IF(COUNTIF(原始数据!148:148,原始数据!AO148)&gt;1,"×",""))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IF(原始数据!Z149="","",IF(COUNTIF(原始数据!149:149,原始数据!Z149)&gt;1,"×",""))</f>
        <v/>
      </c>
      <c r="Z149" t="str">
        <f>IF(原始数据!AA149="","",IF(COUNTIF(原始数据!149:149,原始数据!AA149)&gt;1,"×",""))</f>
        <v/>
      </c>
      <c r="AA149" t="str">
        <f>IF(原始数据!AB149="","",IF(COUNTIF(原始数据!149:149,原始数据!AB149)&gt;1,"×",""))</f>
        <v/>
      </c>
      <c r="AB149" t="str">
        <f>IF(原始数据!AC149="","",IF(COUNTIF(原始数据!149:149,原始数据!AC149)&gt;1,"×",""))</f>
        <v/>
      </c>
      <c r="AC149" t="str">
        <f>IF(原始数据!AD149="","",IF(COUNTIF(原始数据!149:149,原始数据!AD149)&gt;1,"×",""))</f>
        <v/>
      </c>
      <c r="AD149" t="str">
        <f>IF(原始数据!AE149="","",IF(COUNTIF(原始数据!149:149,原始数据!AE149)&gt;1,"×",""))</f>
        <v/>
      </c>
      <c r="AE149" t="str">
        <f>IF(原始数据!AF149="","",IF(COUNTIF(原始数据!149:149,原始数据!AF149)&gt;1,"×",""))</f>
        <v/>
      </c>
      <c r="AF149" t="str">
        <f>IF(原始数据!AG149="","",IF(COUNTIF(原始数据!149:149,原始数据!AG149)&gt;1,"×",""))</f>
        <v/>
      </c>
      <c r="AG149" t="str">
        <f>IF(原始数据!AH149="","",IF(COUNTIF(原始数据!149:149,原始数据!AH149)&gt;1,"×",""))</f>
        <v/>
      </c>
      <c r="AH149" t="str">
        <f>IF(原始数据!AI149="","",IF(COUNTIF(原始数据!149:149,原始数据!AI149)&gt;1,"×",""))</f>
        <v/>
      </c>
      <c r="AI149" t="str">
        <f>IF(原始数据!AJ149="","",IF(COUNTIF(原始数据!149:149,原始数据!AJ149)&gt;1,"×",""))</f>
        <v/>
      </c>
      <c r="AJ149" t="str">
        <f>IF(原始数据!AK149="","",IF(COUNTIF(原始数据!149:149,原始数据!AK149)&gt;1,"×",""))</f>
        <v/>
      </c>
      <c r="AK149" t="str">
        <f>IF(原始数据!AL149="","",IF(COUNTIF(原始数据!149:149,原始数据!AL149)&gt;1,"×",""))</f>
        <v/>
      </c>
      <c r="AL149" t="str">
        <f>IF(原始数据!AM149="","",IF(COUNTIF(原始数据!149:149,原始数据!AM149)&gt;1,"×",""))</f>
        <v/>
      </c>
      <c r="AM149" t="str">
        <f>IF(原始数据!AN149="","",IF(COUNTIF(原始数据!149:149,原始数据!AN149)&gt;1,"×",""))</f>
        <v/>
      </c>
      <c r="AN149" t="str">
        <f>IF(原始数据!AO149="","",IF(COUNTIF(原始数据!149:149,原始数据!AO149)&gt;1,"×",""))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IF(原始数据!Z150="","",IF(COUNTIF(原始数据!150:150,原始数据!Z150)&gt;1,"×",""))</f>
        <v/>
      </c>
      <c r="Z150" t="str">
        <f>IF(原始数据!AA150="","",IF(COUNTIF(原始数据!150:150,原始数据!AA150)&gt;1,"×",""))</f>
        <v/>
      </c>
      <c r="AA150" t="str">
        <f>IF(原始数据!AB150="","",IF(COUNTIF(原始数据!150:150,原始数据!AB150)&gt;1,"×",""))</f>
        <v/>
      </c>
      <c r="AB150" t="str">
        <f>IF(原始数据!AC150="","",IF(COUNTIF(原始数据!150:150,原始数据!AC150)&gt;1,"×",""))</f>
        <v/>
      </c>
      <c r="AC150" t="str">
        <f>IF(原始数据!AD150="","",IF(COUNTIF(原始数据!150:150,原始数据!AD150)&gt;1,"×",""))</f>
        <v/>
      </c>
      <c r="AD150" t="str">
        <f>IF(原始数据!AE150="","",IF(COUNTIF(原始数据!150:150,原始数据!AE150)&gt;1,"×",""))</f>
        <v/>
      </c>
      <c r="AE150" t="str">
        <f>IF(原始数据!AF150="","",IF(COUNTIF(原始数据!150:150,原始数据!AF150)&gt;1,"×",""))</f>
        <v/>
      </c>
      <c r="AF150" t="str">
        <f>IF(原始数据!AG150="","",IF(COUNTIF(原始数据!150:150,原始数据!AG150)&gt;1,"×",""))</f>
        <v/>
      </c>
      <c r="AG150" t="str">
        <f>IF(原始数据!AH150="","",IF(COUNTIF(原始数据!150:150,原始数据!AH150)&gt;1,"×",""))</f>
        <v/>
      </c>
      <c r="AH150" t="str">
        <f>IF(原始数据!AI150="","",IF(COUNTIF(原始数据!150:150,原始数据!AI150)&gt;1,"×",""))</f>
        <v/>
      </c>
      <c r="AI150" t="str">
        <f>IF(原始数据!AJ150="","",IF(COUNTIF(原始数据!150:150,原始数据!AJ150)&gt;1,"×",""))</f>
        <v/>
      </c>
      <c r="AJ150" t="str">
        <f>IF(原始数据!AK150="","",IF(COUNTIF(原始数据!150:150,原始数据!AK150)&gt;1,"×",""))</f>
        <v/>
      </c>
      <c r="AK150" t="str">
        <f>IF(原始数据!AL150="","",IF(COUNTIF(原始数据!150:150,原始数据!AL150)&gt;1,"×",""))</f>
        <v/>
      </c>
      <c r="AL150" t="str">
        <f>IF(原始数据!AM150="","",IF(COUNTIF(原始数据!150:150,原始数据!AM150)&gt;1,"×",""))</f>
        <v/>
      </c>
      <c r="AM150" t="str">
        <f>IF(原始数据!AN150="","",IF(COUNTIF(原始数据!150:150,原始数据!AN150)&gt;1,"×",""))</f>
        <v/>
      </c>
      <c r="AN150" t="str">
        <f>IF(原始数据!AO150="","",IF(COUNTIF(原始数据!150:150,原始数据!AO150)&gt;1,"×",""))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IF(原始数据!Z151="","",IF(COUNTIF(原始数据!151:151,原始数据!Z151)&gt;1,"×",""))</f>
        <v/>
      </c>
      <c r="Z151" t="str">
        <f>IF(原始数据!AA151="","",IF(COUNTIF(原始数据!151:151,原始数据!AA151)&gt;1,"×",""))</f>
        <v/>
      </c>
      <c r="AA151" t="str">
        <f>IF(原始数据!AB151="","",IF(COUNTIF(原始数据!151:151,原始数据!AB151)&gt;1,"×",""))</f>
        <v/>
      </c>
      <c r="AB151" t="str">
        <f>IF(原始数据!AC151="","",IF(COUNTIF(原始数据!151:151,原始数据!AC151)&gt;1,"×",""))</f>
        <v/>
      </c>
      <c r="AC151" t="str">
        <f>IF(原始数据!AD151="","",IF(COUNTIF(原始数据!151:151,原始数据!AD151)&gt;1,"×",""))</f>
        <v/>
      </c>
      <c r="AD151" t="str">
        <f>IF(原始数据!AE151="","",IF(COUNTIF(原始数据!151:151,原始数据!AE151)&gt;1,"×",""))</f>
        <v/>
      </c>
      <c r="AE151" t="str">
        <f>IF(原始数据!AF151="","",IF(COUNTIF(原始数据!151:151,原始数据!AF151)&gt;1,"×",""))</f>
        <v/>
      </c>
      <c r="AF151" t="str">
        <f>IF(原始数据!AG151="","",IF(COUNTIF(原始数据!151:151,原始数据!AG151)&gt;1,"×",""))</f>
        <v/>
      </c>
      <c r="AG151" t="str">
        <f>IF(原始数据!AH151="","",IF(COUNTIF(原始数据!151:151,原始数据!AH151)&gt;1,"×",""))</f>
        <v/>
      </c>
      <c r="AH151" t="str">
        <f>IF(原始数据!AI151="","",IF(COUNTIF(原始数据!151:151,原始数据!AI151)&gt;1,"×",""))</f>
        <v/>
      </c>
      <c r="AI151" t="str">
        <f>IF(原始数据!AJ151="","",IF(COUNTIF(原始数据!151:151,原始数据!AJ151)&gt;1,"×",""))</f>
        <v/>
      </c>
      <c r="AJ151" t="str">
        <f>IF(原始数据!AK151="","",IF(COUNTIF(原始数据!151:151,原始数据!AK151)&gt;1,"×",""))</f>
        <v/>
      </c>
      <c r="AK151" t="str">
        <f>IF(原始数据!AL151="","",IF(COUNTIF(原始数据!151:151,原始数据!AL151)&gt;1,"×",""))</f>
        <v/>
      </c>
      <c r="AL151" t="str">
        <f>IF(原始数据!AM151="","",IF(COUNTIF(原始数据!151:151,原始数据!AM151)&gt;1,"×",""))</f>
        <v/>
      </c>
      <c r="AM151" t="str">
        <f>IF(原始数据!AN151="","",IF(COUNTIF(原始数据!151:151,原始数据!AN151)&gt;1,"×",""))</f>
        <v/>
      </c>
      <c r="AN151" t="str">
        <f>IF(原始数据!AO151="","",IF(COUNTIF(原始数据!151:151,原始数据!AO151)&gt;1,"×",""))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IF(原始数据!Z152="","",IF(COUNTIF(原始数据!152:152,原始数据!Z152)&gt;1,"×",""))</f>
        <v/>
      </c>
      <c r="Z152" t="str">
        <f>IF(原始数据!AA152="","",IF(COUNTIF(原始数据!152:152,原始数据!AA152)&gt;1,"×",""))</f>
        <v/>
      </c>
      <c r="AA152" t="str">
        <f>IF(原始数据!AB152="","",IF(COUNTIF(原始数据!152:152,原始数据!AB152)&gt;1,"×",""))</f>
        <v/>
      </c>
      <c r="AB152" t="str">
        <f>IF(原始数据!AC152="","",IF(COUNTIF(原始数据!152:152,原始数据!AC152)&gt;1,"×",""))</f>
        <v/>
      </c>
      <c r="AC152" t="str">
        <f>IF(原始数据!AD152="","",IF(COUNTIF(原始数据!152:152,原始数据!AD152)&gt;1,"×",""))</f>
        <v/>
      </c>
      <c r="AD152" t="str">
        <f>IF(原始数据!AE152="","",IF(COUNTIF(原始数据!152:152,原始数据!AE152)&gt;1,"×",""))</f>
        <v/>
      </c>
      <c r="AE152" t="str">
        <f>IF(原始数据!AF152="","",IF(COUNTIF(原始数据!152:152,原始数据!AF152)&gt;1,"×",""))</f>
        <v/>
      </c>
      <c r="AF152" t="str">
        <f>IF(原始数据!AG152="","",IF(COUNTIF(原始数据!152:152,原始数据!AG152)&gt;1,"×",""))</f>
        <v/>
      </c>
      <c r="AG152" t="str">
        <f>IF(原始数据!AH152="","",IF(COUNTIF(原始数据!152:152,原始数据!AH152)&gt;1,"×",""))</f>
        <v/>
      </c>
      <c r="AH152" t="str">
        <f>IF(原始数据!AI152="","",IF(COUNTIF(原始数据!152:152,原始数据!AI152)&gt;1,"×",""))</f>
        <v/>
      </c>
      <c r="AI152" t="str">
        <f>IF(原始数据!AJ152="","",IF(COUNTIF(原始数据!152:152,原始数据!AJ152)&gt;1,"×",""))</f>
        <v/>
      </c>
      <c r="AJ152" t="str">
        <f>IF(原始数据!AK152="","",IF(COUNTIF(原始数据!152:152,原始数据!AK152)&gt;1,"×",""))</f>
        <v/>
      </c>
      <c r="AK152" t="str">
        <f>IF(原始数据!AL152="","",IF(COUNTIF(原始数据!152:152,原始数据!AL152)&gt;1,"×",""))</f>
        <v/>
      </c>
      <c r="AL152" t="str">
        <f>IF(原始数据!AM152="","",IF(COUNTIF(原始数据!152:152,原始数据!AM152)&gt;1,"×",""))</f>
        <v/>
      </c>
      <c r="AM152" t="str">
        <f>IF(原始数据!AN152="","",IF(COUNTIF(原始数据!152:152,原始数据!AN152)&gt;1,"×",""))</f>
        <v/>
      </c>
      <c r="AN152" t="str">
        <f>IF(原始数据!AO152="","",IF(COUNTIF(原始数据!152:152,原始数据!AO152)&gt;1,"×",""))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IF(原始数据!Z153="","",IF(COUNTIF(原始数据!153:153,原始数据!Z153)&gt;1,"×",""))</f>
        <v/>
      </c>
      <c r="Z153" t="str">
        <f>IF(原始数据!AA153="","",IF(COUNTIF(原始数据!153:153,原始数据!AA153)&gt;1,"×",""))</f>
        <v/>
      </c>
      <c r="AA153" t="str">
        <f>IF(原始数据!AB153="","",IF(COUNTIF(原始数据!153:153,原始数据!AB153)&gt;1,"×",""))</f>
        <v/>
      </c>
      <c r="AB153" t="str">
        <f>IF(原始数据!AC153="","",IF(COUNTIF(原始数据!153:153,原始数据!AC153)&gt;1,"×",""))</f>
        <v/>
      </c>
      <c r="AC153" t="str">
        <f>IF(原始数据!AD153="","",IF(COUNTIF(原始数据!153:153,原始数据!AD153)&gt;1,"×",""))</f>
        <v/>
      </c>
      <c r="AD153" t="str">
        <f>IF(原始数据!AE153="","",IF(COUNTIF(原始数据!153:153,原始数据!AE153)&gt;1,"×",""))</f>
        <v/>
      </c>
      <c r="AE153" t="str">
        <f>IF(原始数据!AF153="","",IF(COUNTIF(原始数据!153:153,原始数据!AF153)&gt;1,"×",""))</f>
        <v/>
      </c>
      <c r="AF153" t="str">
        <f>IF(原始数据!AG153="","",IF(COUNTIF(原始数据!153:153,原始数据!AG153)&gt;1,"×",""))</f>
        <v/>
      </c>
      <c r="AG153" t="str">
        <f>IF(原始数据!AH153="","",IF(COUNTIF(原始数据!153:153,原始数据!AH153)&gt;1,"×",""))</f>
        <v/>
      </c>
      <c r="AH153" t="str">
        <f>IF(原始数据!AI153="","",IF(COUNTIF(原始数据!153:153,原始数据!AI153)&gt;1,"×",""))</f>
        <v/>
      </c>
      <c r="AI153" t="str">
        <f>IF(原始数据!AJ153="","",IF(COUNTIF(原始数据!153:153,原始数据!AJ153)&gt;1,"×",""))</f>
        <v/>
      </c>
      <c r="AJ153" t="str">
        <f>IF(原始数据!AK153="","",IF(COUNTIF(原始数据!153:153,原始数据!AK153)&gt;1,"×",""))</f>
        <v/>
      </c>
      <c r="AK153" t="str">
        <f>IF(原始数据!AL153="","",IF(COUNTIF(原始数据!153:153,原始数据!AL153)&gt;1,"×",""))</f>
        <v/>
      </c>
      <c r="AL153" t="str">
        <f>IF(原始数据!AM153="","",IF(COUNTIF(原始数据!153:153,原始数据!AM153)&gt;1,"×",""))</f>
        <v/>
      </c>
      <c r="AM153" t="str">
        <f>IF(原始数据!AN153="","",IF(COUNTIF(原始数据!153:153,原始数据!AN153)&gt;1,"×",""))</f>
        <v/>
      </c>
      <c r="AN153" t="str">
        <f>IF(原始数据!AO153="","",IF(COUNTIF(原始数据!153:153,原始数据!AO153)&gt;1,"×",""))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IF(原始数据!Z154="","",IF(COUNTIF(原始数据!154:154,原始数据!Z154)&gt;1,"×",""))</f>
        <v/>
      </c>
      <c r="Z154" t="str">
        <f>IF(原始数据!AA154="","",IF(COUNTIF(原始数据!154:154,原始数据!AA154)&gt;1,"×",""))</f>
        <v/>
      </c>
      <c r="AA154" t="str">
        <f>IF(原始数据!AB154="","",IF(COUNTIF(原始数据!154:154,原始数据!AB154)&gt;1,"×",""))</f>
        <v/>
      </c>
      <c r="AB154" t="str">
        <f>IF(原始数据!AC154="","",IF(COUNTIF(原始数据!154:154,原始数据!AC154)&gt;1,"×",""))</f>
        <v/>
      </c>
      <c r="AC154" t="str">
        <f>IF(原始数据!AD154="","",IF(COUNTIF(原始数据!154:154,原始数据!AD154)&gt;1,"×",""))</f>
        <v/>
      </c>
      <c r="AD154" t="str">
        <f>IF(原始数据!AE154="","",IF(COUNTIF(原始数据!154:154,原始数据!AE154)&gt;1,"×",""))</f>
        <v/>
      </c>
      <c r="AE154" t="str">
        <f>IF(原始数据!AF154="","",IF(COUNTIF(原始数据!154:154,原始数据!AF154)&gt;1,"×",""))</f>
        <v/>
      </c>
      <c r="AF154" t="str">
        <f>IF(原始数据!AG154="","",IF(COUNTIF(原始数据!154:154,原始数据!AG154)&gt;1,"×",""))</f>
        <v/>
      </c>
      <c r="AG154" t="str">
        <f>IF(原始数据!AH154="","",IF(COUNTIF(原始数据!154:154,原始数据!AH154)&gt;1,"×",""))</f>
        <v/>
      </c>
      <c r="AH154" t="str">
        <f>IF(原始数据!AI154="","",IF(COUNTIF(原始数据!154:154,原始数据!AI154)&gt;1,"×",""))</f>
        <v/>
      </c>
      <c r="AI154" t="str">
        <f>IF(原始数据!AJ154="","",IF(COUNTIF(原始数据!154:154,原始数据!AJ154)&gt;1,"×",""))</f>
        <v/>
      </c>
      <c r="AJ154" t="str">
        <f>IF(原始数据!AK154="","",IF(COUNTIF(原始数据!154:154,原始数据!AK154)&gt;1,"×",""))</f>
        <v/>
      </c>
      <c r="AK154" t="str">
        <f>IF(原始数据!AL154="","",IF(COUNTIF(原始数据!154:154,原始数据!AL154)&gt;1,"×",""))</f>
        <v/>
      </c>
      <c r="AL154" t="str">
        <f>IF(原始数据!AM154="","",IF(COUNTIF(原始数据!154:154,原始数据!AM154)&gt;1,"×",""))</f>
        <v/>
      </c>
      <c r="AM154" t="str">
        <f>IF(原始数据!AN154="","",IF(COUNTIF(原始数据!154:154,原始数据!AN154)&gt;1,"×",""))</f>
        <v/>
      </c>
      <c r="AN154" t="str">
        <f>IF(原始数据!AO154="","",IF(COUNTIF(原始数据!154:154,原始数据!AO154)&gt;1,"×",""))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IF(原始数据!Z155="","",IF(COUNTIF(原始数据!155:155,原始数据!Z155)&gt;1,"×",""))</f>
        <v/>
      </c>
      <c r="Z155" t="str">
        <f>IF(原始数据!AA155="","",IF(COUNTIF(原始数据!155:155,原始数据!AA155)&gt;1,"×",""))</f>
        <v/>
      </c>
      <c r="AA155" t="str">
        <f>IF(原始数据!AB155="","",IF(COUNTIF(原始数据!155:155,原始数据!AB155)&gt;1,"×",""))</f>
        <v/>
      </c>
      <c r="AB155" t="str">
        <f>IF(原始数据!AC155="","",IF(COUNTIF(原始数据!155:155,原始数据!AC155)&gt;1,"×",""))</f>
        <v/>
      </c>
      <c r="AC155" t="str">
        <f>IF(原始数据!AD155="","",IF(COUNTIF(原始数据!155:155,原始数据!AD155)&gt;1,"×",""))</f>
        <v/>
      </c>
      <c r="AD155" t="str">
        <f>IF(原始数据!AE155="","",IF(COUNTIF(原始数据!155:155,原始数据!AE155)&gt;1,"×",""))</f>
        <v/>
      </c>
      <c r="AE155" t="str">
        <f>IF(原始数据!AF155="","",IF(COUNTIF(原始数据!155:155,原始数据!AF155)&gt;1,"×",""))</f>
        <v/>
      </c>
      <c r="AF155" t="str">
        <f>IF(原始数据!AG155="","",IF(COUNTIF(原始数据!155:155,原始数据!AG155)&gt;1,"×",""))</f>
        <v/>
      </c>
      <c r="AG155" t="str">
        <f>IF(原始数据!AH155="","",IF(COUNTIF(原始数据!155:155,原始数据!AH155)&gt;1,"×",""))</f>
        <v/>
      </c>
      <c r="AH155" t="str">
        <f>IF(原始数据!AI155="","",IF(COUNTIF(原始数据!155:155,原始数据!AI155)&gt;1,"×",""))</f>
        <v/>
      </c>
      <c r="AI155" t="str">
        <f>IF(原始数据!AJ155="","",IF(COUNTIF(原始数据!155:155,原始数据!AJ155)&gt;1,"×",""))</f>
        <v/>
      </c>
      <c r="AJ155" t="str">
        <f>IF(原始数据!AK155="","",IF(COUNTIF(原始数据!155:155,原始数据!AK155)&gt;1,"×",""))</f>
        <v/>
      </c>
      <c r="AK155" t="str">
        <f>IF(原始数据!AL155="","",IF(COUNTIF(原始数据!155:155,原始数据!AL155)&gt;1,"×",""))</f>
        <v/>
      </c>
      <c r="AL155" t="str">
        <f>IF(原始数据!AM155="","",IF(COUNTIF(原始数据!155:155,原始数据!AM155)&gt;1,"×",""))</f>
        <v/>
      </c>
      <c r="AM155" t="str">
        <f>IF(原始数据!AN155="","",IF(COUNTIF(原始数据!155:155,原始数据!AN155)&gt;1,"×",""))</f>
        <v/>
      </c>
      <c r="AN155" t="str">
        <f>IF(原始数据!AO155="","",IF(COUNTIF(原始数据!155:155,原始数据!AO155)&gt;1,"×",""))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IF(原始数据!Z156="","",IF(COUNTIF(原始数据!156:156,原始数据!Z156)&gt;1,"×",""))</f>
        <v/>
      </c>
      <c r="Z156" t="str">
        <f>IF(原始数据!AA156="","",IF(COUNTIF(原始数据!156:156,原始数据!AA156)&gt;1,"×",""))</f>
        <v/>
      </c>
      <c r="AA156" t="str">
        <f>IF(原始数据!AB156="","",IF(COUNTIF(原始数据!156:156,原始数据!AB156)&gt;1,"×",""))</f>
        <v/>
      </c>
      <c r="AB156" t="str">
        <f>IF(原始数据!AC156="","",IF(COUNTIF(原始数据!156:156,原始数据!AC156)&gt;1,"×",""))</f>
        <v/>
      </c>
      <c r="AC156" t="str">
        <f>IF(原始数据!AD156="","",IF(COUNTIF(原始数据!156:156,原始数据!AD156)&gt;1,"×",""))</f>
        <v/>
      </c>
      <c r="AD156" t="str">
        <f>IF(原始数据!AE156="","",IF(COUNTIF(原始数据!156:156,原始数据!AE156)&gt;1,"×",""))</f>
        <v/>
      </c>
      <c r="AE156" t="str">
        <f>IF(原始数据!AF156="","",IF(COUNTIF(原始数据!156:156,原始数据!AF156)&gt;1,"×",""))</f>
        <v/>
      </c>
      <c r="AF156" t="str">
        <f>IF(原始数据!AG156="","",IF(COUNTIF(原始数据!156:156,原始数据!AG156)&gt;1,"×",""))</f>
        <v/>
      </c>
      <c r="AG156" t="str">
        <f>IF(原始数据!AH156="","",IF(COUNTIF(原始数据!156:156,原始数据!AH156)&gt;1,"×",""))</f>
        <v/>
      </c>
      <c r="AH156" t="str">
        <f>IF(原始数据!AI156="","",IF(COUNTIF(原始数据!156:156,原始数据!AI156)&gt;1,"×",""))</f>
        <v/>
      </c>
      <c r="AI156" t="str">
        <f>IF(原始数据!AJ156="","",IF(COUNTIF(原始数据!156:156,原始数据!AJ156)&gt;1,"×",""))</f>
        <v/>
      </c>
      <c r="AJ156" t="str">
        <f>IF(原始数据!AK156="","",IF(COUNTIF(原始数据!156:156,原始数据!AK156)&gt;1,"×",""))</f>
        <v/>
      </c>
      <c r="AK156" t="str">
        <f>IF(原始数据!AL156="","",IF(COUNTIF(原始数据!156:156,原始数据!AL156)&gt;1,"×",""))</f>
        <v/>
      </c>
      <c r="AL156" t="str">
        <f>IF(原始数据!AM156="","",IF(COUNTIF(原始数据!156:156,原始数据!AM156)&gt;1,"×",""))</f>
        <v/>
      </c>
      <c r="AM156" t="str">
        <f>IF(原始数据!AN156="","",IF(COUNTIF(原始数据!156:156,原始数据!AN156)&gt;1,"×",""))</f>
        <v/>
      </c>
      <c r="AN156" t="str">
        <f>IF(原始数据!AO156="","",IF(COUNTIF(原始数据!156:156,原始数据!AO156)&gt;1,"×",""))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IF(原始数据!Z157="","",IF(COUNTIF(原始数据!157:157,原始数据!Z157)&gt;1,"×",""))</f>
        <v/>
      </c>
      <c r="Z157" t="str">
        <f>IF(原始数据!AA157="","",IF(COUNTIF(原始数据!157:157,原始数据!AA157)&gt;1,"×",""))</f>
        <v/>
      </c>
      <c r="AA157" t="str">
        <f>IF(原始数据!AB157="","",IF(COUNTIF(原始数据!157:157,原始数据!AB157)&gt;1,"×",""))</f>
        <v/>
      </c>
      <c r="AB157" t="str">
        <f>IF(原始数据!AC157="","",IF(COUNTIF(原始数据!157:157,原始数据!AC157)&gt;1,"×",""))</f>
        <v/>
      </c>
      <c r="AC157" t="str">
        <f>IF(原始数据!AD157="","",IF(COUNTIF(原始数据!157:157,原始数据!AD157)&gt;1,"×",""))</f>
        <v/>
      </c>
      <c r="AD157" t="str">
        <f>IF(原始数据!AE157="","",IF(COUNTIF(原始数据!157:157,原始数据!AE157)&gt;1,"×",""))</f>
        <v/>
      </c>
      <c r="AE157" t="str">
        <f>IF(原始数据!AF157="","",IF(COUNTIF(原始数据!157:157,原始数据!AF157)&gt;1,"×",""))</f>
        <v/>
      </c>
      <c r="AF157" t="str">
        <f>IF(原始数据!AG157="","",IF(COUNTIF(原始数据!157:157,原始数据!AG157)&gt;1,"×",""))</f>
        <v/>
      </c>
      <c r="AG157" t="str">
        <f>IF(原始数据!AH157="","",IF(COUNTIF(原始数据!157:157,原始数据!AH157)&gt;1,"×",""))</f>
        <v/>
      </c>
      <c r="AH157" t="str">
        <f>IF(原始数据!AI157="","",IF(COUNTIF(原始数据!157:157,原始数据!AI157)&gt;1,"×",""))</f>
        <v/>
      </c>
      <c r="AI157" t="str">
        <f>IF(原始数据!AJ157="","",IF(COUNTIF(原始数据!157:157,原始数据!AJ157)&gt;1,"×",""))</f>
        <v/>
      </c>
      <c r="AJ157" t="str">
        <f>IF(原始数据!AK157="","",IF(COUNTIF(原始数据!157:157,原始数据!AK157)&gt;1,"×",""))</f>
        <v/>
      </c>
      <c r="AK157" t="str">
        <f>IF(原始数据!AL157="","",IF(COUNTIF(原始数据!157:157,原始数据!AL157)&gt;1,"×",""))</f>
        <v/>
      </c>
      <c r="AL157" t="str">
        <f>IF(原始数据!AM157="","",IF(COUNTIF(原始数据!157:157,原始数据!AM157)&gt;1,"×",""))</f>
        <v/>
      </c>
      <c r="AM157" t="str">
        <f>IF(原始数据!AN157="","",IF(COUNTIF(原始数据!157:157,原始数据!AN157)&gt;1,"×",""))</f>
        <v/>
      </c>
      <c r="AN157" t="str">
        <f>IF(原始数据!AO157="","",IF(COUNTIF(原始数据!157:157,原始数据!AO157)&gt;1,"×",""))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IF(原始数据!Z158="","",IF(COUNTIF(原始数据!158:158,原始数据!Z158)&gt;1,"×",""))</f>
        <v/>
      </c>
      <c r="Z158" t="str">
        <f>IF(原始数据!AA158="","",IF(COUNTIF(原始数据!158:158,原始数据!AA158)&gt;1,"×",""))</f>
        <v/>
      </c>
      <c r="AA158" t="str">
        <f>IF(原始数据!AB158="","",IF(COUNTIF(原始数据!158:158,原始数据!AB158)&gt;1,"×",""))</f>
        <v/>
      </c>
      <c r="AB158" t="str">
        <f>IF(原始数据!AC158="","",IF(COUNTIF(原始数据!158:158,原始数据!AC158)&gt;1,"×",""))</f>
        <v/>
      </c>
      <c r="AC158" t="str">
        <f>IF(原始数据!AD158="","",IF(COUNTIF(原始数据!158:158,原始数据!AD158)&gt;1,"×",""))</f>
        <v/>
      </c>
      <c r="AD158" t="str">
        <f>IF(原始数据!AE158="","",IF(COUNTIF(原始数据!158:158,原始数据!AE158)&gt;1,"×",""))</f>
        <v/>
      </c>
      <c r="AE158" t="str">
        <f>IF(原始数据!AF158="","",IF(COUNTIF(原始数据!158:158,原始数据!AF158)&gt;1,"×",""))</f>
        <v/>
      </c>
      <c r="AF158" t="str">
        <f>IF(原始数据!AG158="","",IF(COUNTIF(原始数据!158:158,原始数据!AG158)&gt;1,"×",""))</f>
        <v/>
      </c>
      <c r="AG158" t="str">
        <f>IF(原始数据!AH158="","",IF(COUNTIF(原始数据!158:158,原始数据!AH158)&gt;1,"×",""))</f>
        <v/>
      </c>
      <c r="AH158" t="str">
        <f>IF(原始数据!AI158="","",IF(COUNTIF(原始数据!158:158,原始数据!AI158)&gt;1,"×",""))</f>
        <v/>
      </c>
      <c r="AI158" t="str">
        <f>IF(原始数据!AJ158="","",IF(COUNTIF(原始数据!158:158,原始数据!AJ158)&gt;1,"×",""))</f>
        <v/>
      </c>
      <c r="AJ158" t="str">
        <f>IF(原始数据!AK158="","",IF(COUNTIF(原始数据!158:158,原始数据!AK158)&gt;1,"×",""))</f>
        <v/>
      </c>
      <c r="AK158" t="str">
        <f>IF(原始数据!AL158="","",IF(COUNTIF(原始数据!158:158,原始数据!AL158)&gt;1,"×",""))</f>
        <v/>
      </c>
      <c r="AL158" t="str">
        <f>IF(原始数据!AM158="","",IF(COUNTIF(原始数据!158:158,原始数据!AM158)&gt;1,"×",""))</f>
        <v/>
      </c>
      <c r="AM158" t="str">
        <f>IF(原始数据!AN158="","",IF(COUNTIF(原始数据!158:158,原始数据!AN158)&gt;1,"×",""))</f>
        <v/>
      </c>
      <c r="AN158" t="str">
        <f>IF(原始数据!AO158="","",IF(COUNTIF(原始数据!158:158,原始数据!AO158)&gt;1,"×",""))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IF(原始数据!Z159="","",IF(COUNTIF(原始数据!159:159,原始数据!Z159)&gt;1,"×",""))</f>
        <v/>
      </c>
      <c r="Z159" t="str">
        <f>IF(原始数据!AA159="","",IF(COUNTIF(原始数据!159:159,原始数据!AA159)&gt;1,"×",""))</f>
        <v/>
      </c>
      <c r="AA159" t="str">
        <f>IF(原始数据!AB159="","",IF(COUNTIF(原始数据!159:159,原始数据!AB159)&gt;1,"×",""))</f>
        <v/>
      </c>
      <c r="AB159" t="str">
        <f>IF(原始数据!AC159="","",IF(COUNTIF(原始数据!159:159,原始数据!AC159)&gt;1,"×",""))</f>
        <v/>
      </c>
      <c r="AC159" t="str">
        <f>IF(原始数据!AD159="","",IF(COUNTIF(原始数据!159:159,原始数据!AD159)&gt;1,"×",""))</f>
        <v/>
      </c>
      <c r="AD159" t="str">
        <f>IF(原始数据!AE159="","",IF(COUNTIF(原始数据!159:159,原始数据!AE159)&gt;1,"×",""))</f>
        <v/>
      </c>
      <c r="AE159" t="str">
        <f>IF(原始数据!AF159="","",IF(COUNTIF(原始数据!159:159,原始数据!AF159)&gt;1,"×",""))</f>
        <v/>
      </c>
      <c r="AF159" t="str">
        <f>IF(原始数据!AG159="","",IF(COUNTIF(原始数据!159:159,原始数据!AG159)&gt;1,"×",""))</f>
        <v/>
      </c>
      <c r="AG159" t="str">
        <f>IF(原始数据!AH159="","",IF(COUNTIF(原始数据!159:159,原始数据!AH159)&gt;1,"×",""))</f>
        <v/>
      </c>
      <c r="AH159" t="str">
        <f>IF(原始数据!AI159="","",IF(COUNTIF(原始数据!159:159,原始数据!AI159)&gt;1,"×",""))</f>
        <v/>
      </c>
      <c r="AI159" t="str">
        <f>IF(原始数据!AJ159="","",IF(COUNTIF(原始数据!159:159,原始数据!AJ159)&gt;1,"×",""))</f>
        <v/>
      </c>
      <c r="AJ159" t="str">
        <f>IF(原始数据!AK159="","",IF(COUNTIF(原始数据!159:159,原始数据!AK159)&gt;1,"×",""))</f>
        <v/>
      </c>
      <c r="AK159" t="str">
        <f>IF(原始数据!AL159="","",IF(COUNTIF(原始数据!159:159,原始数据!AL159)&gt;1,"×",""))</f>
        <v/>
      </c>
      <c r="AL159" t="str">
        <f>IF(原始数据!AM159="","",IF(COUNTIF(原始数据!159:159,原始数据!AM159)&gt;1,"×",""))</f>
        <v/>
      </c>
      <c r="AM159" t="str">
        <f>IF(原始数据!AN159="","",IF(COUNTIF(原始数据!159:159,原始数据!AN159)&gt;1,"×",""))</f>
        <v/>
      </c>
      <c r="AN159" t="str">
        <f>IF(原始数据!AO159="","",IF(COUNTIF(原始数据!159:159,原始数据!AO159)&gt;1,"×",""))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IF(原始数据!Z160="","",IF(COUNTIF(原始数据!160:160,原始数据!Z160)&gt;1,"×",""))</f>
        <v/>
      </c>
      <c r="Z160" t="str">
        <f>IF(原始数据!AA160="","",IF(COUNTIF(原始数据!160:160,原始数据!AA160)&gt;1,"×",""))</f>
        <v/>
      </c>
      <c r="AA160" t="str">
        <f>IF(原始数据!AB160="","",IF(COUNTIF(原始数据!160:160,原始数据!AB160)&gt;1,"×",""))</f>
        <v/>
      </c>
      <c r="AB160" t="str">
        <f>IF(原始数据!AC160="","",IF(COUNTIF(原始数据!160:160,原始数据!AC160)&gt;1,"×",""))</f>
        <v/>
      </c>
      <c r="AC160" t="str">
        <f>IF(原始数据!AD160="","",IF(COUNTIF(原始数据!160:160,原始数据!AD160)&gt;1,"×",""))</f>
        <v/>
      </c>
      <c r="AD160" t="str">
        <f>IF(原始数据!AE160="","",IF(COUNTIF(原始数据!160:160,原始数据!AE160)&gt;1,"×",""))</f>
        <v/>
      </c>
      <c r="AE160" t="str">
        <f>IF(原始数据!AF160="","",IF(COUNTIF(原始数据!160:160,原始数据!AF160)&gt;1,"×",""))</f>
        <v/>
      </c>
      <c r="AF160" t="str">
        <f>IF(原始数据!AG160="","",IF(COUNTIF(原始数据!160:160,原始数据!AG160)&gt;1,"×",""))</f>
        <v/>
      </c>
      <c r="AG160" t="str">
        <f>IF(原始数据!AH160="","",IF(COUNTIF(原始数据!160:160,原始数据!AH160)&gt;1,"×",""))</f>
        <v/>
      </c>
      <c r="AH160" t="str">
        <f>IF(原始数据!AI160="","",IF(COUNTIF(原始数据!160:160,原始数据!AI160)&gt;1,"×",""))</f>
        <v/>
      </c>
      <c r="AI160" t="str">
        <f>IF(原始数据!AJ160="","",IF(COUNTIF(原始数据!160:160,原始数据!AJ160)&gt;1,"×",""))</f>
        <v/>
      </c>
      <c r="AJ160" t="str">
        <f>IF(原始数据!AK160="","",IF(COUNTIF(原始数据!160:160,原始数据!AK160)&gt;1,"×",""))</f>
        <v/>
      </c>
      <c r="AK160" t="str">
        <f>IF(原始数据!AL160="","",IF(COUNTIF(原始数据!160:160,原始数据!AL160)&gt;1,"×",""))</f>
        <v/>
      </c>
      <c r="AL160" t="str">
        <f>IF(原始数据!AM160="","",IF(COUNTIF(原始数据!160:160,原始数据!AM160)&gt;1,"×",""))</f>
        <v/>
      </c>
      <c r="AM160" t="str">
        <f>IF(原始数据!AN160="","",IF(COUNTIF(原始数据!160:160,原始数据!AN160)&gt;1,"×",""))</f>
        <v/>
      </c>
      <c r="AN160" t="str">
        <f>IF(原始数据!AO160="","",IF(COUNTIF(原始数据!160:160,原始数据!AO160)&gt;1,"×",""))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IF(原始数据!Z161="","",IF(COUNTIF(原始数据!161:161,原始数据!Z161)&gt;1,"×",""))</f>
        <v/>
      </c>
      <c r="Z161" t="str">
        <f>IF(原始数据!AA161="","",IF(COUNTIF(原始数据!161:161,原始数据!AA161)&gt;1,"×",""))</f>
        <v/>
      </c>
      <c r="AA161" t="str">
        <f>IF(原始数据!AB161="","",IF(COUNTIF(原始数据!161:161,原始数据!AB161)&gt;1,"×",""))</f>
        <v/>
      </c>
      <c r="AB161" t="str">
        <f>IF(原始数据!AC161="","",IF(COUNTIF(原始数据!161:161,原始数据!AC161)&gt;1,"×",""))</f>
        <v/>
      </c>
      <c r="AC161" t="str">
        <f>IF(原始数据!AD161="","",IF(COUNTIF(原始数据!161:161,原始数据!AD161)&gt;1,"×",""))</f>
        <v/>
      </c>
      <c r="AD161" t="str">
        <f>IF(原始数据!AE161="","",IF(COUNTIF(原始数据!161:161,原始数据!AE161)&gt;1,"×",""))</f>
        <v/>
      </c>
      <c r="AE161" t="str">
        <f>IF(原始数据!AF161="","",IF(COUNTIF(原始数据!161:161,原始数据!AF161)&gt;1,"×",""))</f>
        <v/>
      </c>
      <c r="AF161" t="str">
        <f>IF(原始数据!AG161="","",IF(COUNTIF(原始数据!161:161,原始数据!AG161)&gt;1,"×",""))</f>
        <v/>
      </c>
      <c r="AG161" t="str">
        <f>IF(原始数据!AH161="","",IF(COUNTIF(原始数据!161:161,原始数据!AH161)&gt;1,"×",""))</f>
        <v/>
      </c>
      <c r="AH161" t="str">
        <f>IF(原始数据!AI161="","",IF(COUNTIF(原始数据!161:161,原始数据!AI161)&gt;1,"×",""))</f>
        <v/>
      </c>
      <c r="AI161" t="str">
        <f>IF(原始数据!AJ161="","",IF(COUNTIF(原始数据!161:161,原始数据!AJ161)&gt;1,"×",""))</f>
        <v/>
      </c>
      <c r="AJ161" t="str">
        <f>IF(原始数据!AK161="","",IF(COUNTIF(原始数据!161:161,原始数据!AK161)&gt;1,"×",""))</f>
        <v/>
      </c>
      <c r="AK161" t="str">
        <f>IF(原始数据!AL161="","",IF(COUNTIF(原始数据!161:161,原始数据!AL161)&gt;1,"×",""))</f>
        <v/>
      </c>
      <c r="AL161" t="str">
        <f>IF(原始数据!AM161="","",IF(COUNTIF(原始数据!161:161,原始数据!AM161)&gt;1,"×",""))</f>
        <v/>
      </c>
      <c r="AM161" t="str">
        <f>IF(原始数据!AN161="","",IF(COUNTIF(原始数据!161:161,原始数据!AN161)&gt;1,"×",""))</f>
        <v/>
      </c>
      <c r="AN161" t="str">
        <f>IF(原始数据!AO161="","",IF(COUNTIF(原始数据!161:161,原始数据!AO161)&gt;1,"×",""))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IF(原始数据!Z162="","",IF(COUNTIF(原始数据!162:162,原始数据!Z162)&gt;1,"×",""))</f>
        <v/>
      </c>
      <c r="Z162" t="str">
        <f>IF(原始数据!AA162="","",IF(COUNTIF(原始数据!162:162,原始数据!AA162)&gt;1,"×",""))</f>
        <v/>
      </c>
      <c r="AA162" t="str">
        <f>IF(原始数据!AB162="","",IF(COUNTIF(原始数据!162:162,原始数据!AB162)&gt;1,"×",""))</f>
        <v/>
      </c>
      <c r="AB162" t="str">
        <f>IF(原始数据!AC162="","",IF(COUNTIF(原始数据!162:162,原始数据!AC162)&gt;1,"×",""))</f>
        <v/>
      </c>
      <c r="AC162" t="str">
        <f>IF(原始数据!AD162="","",IF(COUNTIF(原始数据!162:162,原始数据!AD162)&gt;1,"×",""))</f>
        <v/>
      </c>
      <c r="AD162" t="str">
        <f>IF(原始数据!AE162="","",IF(COUNTIF(原始数据!162:162,原始数据!AE162)&gt;1,"×",""))</f>
        <v/>
      </c>
      <c r="AE162" t="str">
        <f>IF(原始数据!AF162="","",IF(COUNTIF(原始数据!162:162,原始数据!AF162)&gt;1,"×",""))</f>
        <v/>
      </c>
      <c r="AF162" t="str">
        <f>IF(原始数据!AG162="","",IF(COUNTIF(原始数据!162:162,原始数据!AG162)&gt;1,"×",""))</f>
        <v/>
      </c>
      <c r="AG162" t="str">
        <f>IF(原始数据!AH162="","",IF(COUNTIF(原始数据!162:162,原始数据!AH162)&gt;1,"×",""))</f>
        <v/>
      </c>
      <c r="AH162" t="str">
        <f>IF(原始数据!AI162="","",IF(COUNTIF(原始数据!162:162,原始数据!AI162)&gt;1,"×",""))</f>
        <v/>
      </c>
      <c r="AI162" t="str">
        <f>IF(原始数据!AJ162="","",IF(COUNTIF(原始数据!162:162,原始数据!AJ162)&gt;1,"×",""))</f>
        <v/>
      </c>
      <c r="AJ162" t="str">
        <f>IF(原始数据!AK162="","",IF(COUNTIF(原始数据!162:162,原始数据!AK162)&gt;1,"×",""))</f>
        <v/>
      </c>
      <c r="AK162" t="str">
        <f>IF(原始数据!AL162="","",IF(COUNTIF(原始数据!162:162,原始数据!AL162)&gt;1,"×",""))</f>
        <v/>
      </c>
      <c r="AL162" t="str">
        <f>IF(原始数据!AM162="","",IF(COUNTIF(原始数据!162:162,原始数据!AM162)&gt;1,"×",""))</f>
        <v/>
      </c>
      <c r="AM162" t="str">
        <f>IF(原始数据!AN162="","",IF(COUNTIF(原始数据!162:162,原始数据!AN162)&gt;1,"×",""))</f>
        <v/>
      </c>
      <c r="AN162" t="str">
        <f>IF(原始数据!AO162="","",IF(COUNTIF(原始数据!162:162,原始数据!AO162)&gt;1,"×",""))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IF(原始数据!Z163="","",IF(COUNTIF(原始数据!163:163,原始数据!Z163)&gt;1,"×",""))</f>
        <v/>
      </c>
      <c r="Z163" t="str">
        <f>IF(原始数据!AA163="","",IF(COUNTIF(原始数据!163:163,原始数据!AA163)&gt;1,"×",""))</f>
        <v/>
      </c>
      <c r="AA163" t="str">
        <f>IF(原始数据!AB163="","",IF(COUNTIF(原始数据!163:163,原始数据!AB163)&gt;1,"×",""))</f>
        <v/>
      </c>
      <c r="AB163" t="str">
        <f>IF(原始数据!AC163="","",IF(COUNTIF(原始数据!163:163,原始数据!AC163)&gt;1,"×",""))</f>
        <v/>
      </c>
      <c r="AC163" t="str">
        <f>IF(原始数据!AD163="","",IF(COUNTIF(原始数据!163:163,原始数据!AD163)&gt;1,"×",""))</f>
        <v/>
      </c>
      <c r="AD163" t="str">
        <f>IF(原始数据!AE163="","",IF(COUNTIF(原始数据!163:163,原始数据!AE163)&gt;1,"×",""))</f>
        <v/>
      </c>
      <c r="AE163" t="str">
        <f>IF(原始数据!AF163="","",IF(COUNTIF(原始数据!163:163,原始数据!AF163)&gt;1,"×",""))</f>
        <v/>
      </c>
      <c r="AF163" t="str">
        <f>IF(原始数据!AG163="","",IF(COUNTIF(原始数据!163:163,原始数据!AG163)&gt;1,"×",""))</f>
        <v/>
      </c>
      <c r="AG163" t="str">
        <f>IF(原始数据!AH163="","",IF(COUNTIF(原始数据!163:163,原始数据!AH163)&gt;1,"×",""))</f>
        <v/>
      </c>
      <c r="AH163" t="str">
        <f>IF(原始数据!AI163="","",IF(COUNTIF(原始数据!163:163,原始数据!AI163)&gt;1,"×",""))</f>
        <v/>
      </c>
      <c r="AI163" t="str">
        <f>IF(原始数据!AJ163="","",IF(COUNTIF(原始数据!163:163,原始数据!AJ163)&gt;1,"×",""))</f>
        <v/>
      </c>
      <c r="AJ163" t="str">
        <f>IF(原始数据!AK163="","",IF(COUNTIF(原始数据!163:163,原始数据!AK163)&gt;1,"×",""))</f>
        <v/>
      </c>
      <c r="AK163" t="str">
        <f>IF(原始数据!AL163="","",IF(COUNTIF(原始数据!163:163,原始数据!AL163)&gt;1,"×",""))</f>
        <v/>
      </c>
      <c r="AL163" t="str">
        <f>IF(原始数据!AM163="","",IF(COUNTIF(原始数据!163:163,原始数据!AM163)&gt;1,"×",""))</f>
        <v/>
      </c>
      <c r="AM163" t="str">
        <f>IF(原始数据!AN163="","",IF(COUNTIF(原始数据!163:163,原始数据!AN163)&gt;1,"×",""))</f>
        <v/>
      </c>
      <c r="AN163" t="str">
        <f>IF(原始数据!AO163="","",IF(COUNTIF(原始数据!163:163,原始数据!AO163)&gt;1,"×",""))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IF(原始数据!Z164="","",IF(COUNTIF(原始数据!164:164,原始数据!Z164)&gt;1,"×",""))</f>
        <v/>
      </c>
      <c r="Z164" t="str">
        <f>IF(原始数据!AA164="","",IF(COUNTIF(原始数据!164:164,原始数据!AA164)&gt;1,"×",""))</f>
        <v/>
      </c>
      <c r="AA164" t="str">
        <f>IF(原始数据!AB164="","",IF(COUNTIF(原始数据!164:164,原始数据!AB164)&gt;1,"×",""))</f>
        <v/>
      </c>
      <c r="AB164" t="str">
        <f>IF(原始数据!AC164="","",IF(COUNTIF(原始数据!164:164,原始数据!AC164)&gt;1,"×",""))</f>
        <v/>
      </c>
      <c r="AC164" t="str">
        <f>IF(原始数据!AD164="","",IF(COUNTIF(原始数据!164:164,原始数据!AD164)&gt;1,"×",""))</f>
        <v/>
      </c>
      <c r="AD164" t="str">
        <f>IF(原始数据!AE164="","",IF(COUNTIF(原始数据!164:164,原始数据!AE164)&gt;1,"×",""))</f>
        <v/>
      </c>
      <c r="AE164" t="str">
        <f>IF(原始数据!AF164="","",IF(COUNTIF(原始数据!164:164,原始数据!AF164)&gt;1,"×",""))</f>
        <v/>
      </c>
      <c r="AF164" t="str">
        <f>IF(原始数据!AG164="","",IF(COUNTIF(原始数据!164:164,原始数据!AG164)&gt;1,"×",""))</f>
        <v/>
      </c>
      <c r="AG164" t="str">
        <f>IF(原始数据!AH164="","",IF(COUNTIF(原始数据!164:164,原始数据!AH164)&gt;1,"×",""))</f>
        <v/>
      </c>
      <c r="AH164" t="str">
        <f>IF(原始数据!AI164="","",IF(COUNTIF(原始数据!164:164,原始数据!AI164)&gt;1,"×",""))</f>
        <v/>
      </c>
      <c r="AI164" t="str">
        <f>IF(原始数据!AJ164="","",IF(COUNTIF(原始数据!164:164,原始数据!AJ164)&gt;1,"×",""))</f>
        <v/>
      </c>
      <c r="AJ164" t="str">
        <f>IF(原始数据!AK164="","",IF(COUNTIF(原始数据!164:164,原始数据!AK164)&gt;1,"×",""))</f>
        <v/>
      </c>
      <c r="AK164" t="str">
        <f>IF(原始数据!AL164="","",IF(COUNTIF(原始数据!164:164,原始数据!AL164)&gt;1,"×",""))</f>
        <v/>
      </c>
      <c r="AL164" t="str">
        <f>IF(原始数据!AM164="","",IF(COUNTIF(原始数据!164:164,原始数据!AM164)&gt;1,"×",""))</f>
        <v/>
      </c>
      <c r="AM164" t="str">
        <f>IF(原始数据!AN164="","",IF(COUNTIF(原始数据!164:164,原始数据!AN164)&gt;1,"×",""))</f>
        <v/>
      </c>
      <c r="AN164" t="str">
        <f>IF(原始数据!AO164="","",IF(COUNTIF(原始数据!164:164,原始数据!AO164)&gt;1,"×",""))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IF(原始数据!Z165="","",IF(COUNTIF(原始数据!165:165,原始数据!Z165)&gt;1,"×",""))</f>
        <v/>
      </c>
      <c r="Z165" t="str">
        <f>IF(原始数据!AA165="","",IF(COUNTIF(原始数据!165:165,原始数据!AA165)&gt;1,"×",""))</f>
        <v/>
      </c>
      <c r="AA165" t="str">
        <f>IF(原始数据!AB165="","",IF(COUNTIF(原始数据!165:165,原始数据!AB165)&gt;1,"×",""))</f>
        <v/>
      </c>
      <c r="AB165" t="str">
        <f>IF(原始数据!AC165="","",IF(COUNTIF(原始数据!165:165,原始数据!AC165)&gt;1,"×",""))</f>
        <v/>
      </c>
      <c r="AC165" t="str">
        <f>IF(原始数据!AD165="","",IF(COUNTIF(原始数据!165:165,原始数据!AD165)&gt;1,"×",""))</f>
        <v/>
      </c>
      <c r="AD165" t="str">
        <f>IF(原始数据!AE165="","",IF(COUNTIF(原始数据!165:165,原始数据!AE165)&gt;1,"×",""))</f>
        <v/>
      </c>
      <c r="AE165" t="str">
        <f>IF(原始数据!AF165="","",IF(COUNTIF(原始数据!165:165,原始数据!AF165)&gt;1,"×",""))</f>
        <v/>
      </c>
      <c r="AF165" t="str">
        <f>IF(原始数据!AG165="","",IF(COUNTIF(原始数据!165:165,原始数据!AG165)&gt;1,"×",""))</f>
        <v/>
      </c>
      <c r="AG165" t="str">
        <f>IF(原始数据!AH165="","",IF(COUNTIF(原始数据!165:165,原始数据!AH165)&gt;1,"×",""))</f>
        <v/>
      </c>
      <c r="AH165" t="str">
        <f>IF(原始数据!AI165="","",IF(COUNTIF(原始数据!165:165,原始数据!AI165)&gt;1,"×",""))</f>
        <v/>
      </c>
      <c r="AI165" t="str">
        <f>IF(原始数据!AJ165="","",IF(COUNTIF(原始数据!165:165,原始数据!AJ165)&gt;1,"×",""))</f>
        <v/>
      </c>
      <c r="AJ165" t="str">
        <f>IF(原始数据!AK165="","",IF(COUNTIF(原始数据!165:165,原始数据!AK165)&gt;1,"×",""))</f>
        <v/>
      </c>
      <c r="AK165" t="str">
        <f>IF(原始数据!AL165="","",IF(COUNTIF(原始数据!165:165,原始数据!AL165)&gt;1,"×",""))</f>
        <v/>
      </c>
      <c r="AL165" t="str">
        <f>IF(原始数据!AM165="","",IF(COUNTIF(原始数据!165:165,原始数据!AM165)&gt;1,"×",""))</f>
        <v/>
      </c>
      <c r="AM165" t="str">
        <f>IF(原始数据!AN165="","",IF(COUNTIF(原始数据!165:165,原始数据!AN165)&gt;1,"×",""))</f>
        <v/>
      </c>
      <c r="AN165" t="str">
        <f>IF(原始数据!AO165="","",IF(COUNTIF(原始数据!165:165,原始数据!AO165)&gt;1,"×",""))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IF(原始数据!Z166="","",IF(COUNTIF(原始数据!166:166,原始数据!Z166)&gt;1,"×",""))</f>
        <v/>
      </c>
      <c r="Z166" t="str">
        <f>IF(原始数据!AA166="","",IF(COUNTIF(原始数据!166:166,原始数据!AA166)&gt;1,"×",""))</f>
        <v/>
      </c>
      <c r="AA166" t="str">
        <f>IF(原始数据!AB166="","",IF(COUNTIF(原始数据!166:166,原始数据!AB166)&gt;1,"×",""))</f>
        <v/>
      </c>
      <c r="AB166" t="str">
        <f>IF(原始数据!AC166="","",IF(COUNTIF(原始数据!166:166,原始数据!AC166)&gt;1,"×",""))</f>
        <v/>
      </c>
      <c r="AC166" t="str">
        <f>IF(原始数据!AD166="","",IF(COUNTIF(原始数据!166:166,原始数据!AD166)&gt;1,"×",""))</f>
        <v/>
      </c>
      <c r="AD166" t="str">
        <f>IF(原始数据!AE166="","",IF(COUNTIF(原始数据!166:166,原始数据!AE166)&gt;1,"×",""))</f>
        <v/>
      </c>
      <c r="AE166" t="str">
        <f>IF(原始数据!AF166="","",IF(COUNTIF(原始数据!166:166,原始数据!AF166)&gt;1,"×",""))</f>
        <v/>
      </c>
      <c r="AF166" t="str">
        <f>IF(原始数据!AG166="","",IF(COUNTIF(原始数据!166:166,原始数据!AG166)&gt;1,"×",""))</f>
        <v/>
      </c>
      <c r="AG166" t="str">
        <f>IF(原始数据!AH166="","",IF(COUNTIF(原始数据!166:166,原始数据!AH166)&gt;1,"×",""))</f>
        <v/>
      </c>
      <c r="AH166" t="str">
        <f>IF(原始数据!AI166="","",IF(COUNTIF(原始数据!166:166,原始数据!AI166)&gt;1,"×",""))</f>
        <v/>
      </c>
      <c r="AI166" t="str">
        <f>IF(原始数据!AJ166="","",IF(COUNTIF(原始数据!166:166,原始数据!AJ166)&gt;1,"×",""))</f>
        <v/>
      </c>
      <c r="AJ166" t="str">
        <f>IF(原始数据!AK166="","",IF(COUNTIF(原始数据!166:166,原始数据!AK166)&gt;1,"×",""))</f>
        <v/>
      </c>
      <c r="AK166" t="str">
        <f>IF(原始数据!AL166="","",IF(COUNTIF(原始数据!166:166,原始数据!AL166)&gt;1,"×",""))</f>
        <v/>
      </c>
      <c r="AL166" t="str">
        <f>IF(原始数据!AM166="","",IF(COUNTIF(原始数据!166:166,原始数据!AM166)&gt;1,"×",""))</f>
        <v/>
      </c>
      <c r="AM166" t="str">
        <f>IF(原始数据!AN166="","",IF(COUNTIF(原始数据!166:166,原始数据!AN166)&gt;1,"×",""))</f>
        <v/>
      </c>
      <c r="AN166" t="str">
        <f>IF(原始数据!AO166="","",IF(COUNTIF(原始数据!166:166,原始数据!AO166)&gt;1,"×",""))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IF(原始数据!Z167="","",IF(COUNTIF(原始数据!167:167,原始数据!Z167)&gt;1,"×",""))</f>
        <v/>
      </c>
      <c r="Z167" t="str">
        <f>IF(原始数据!AA167="","",IF(COUNTIF(原始数据!167:167,原始数据!AA167)&gt;1,"×",""))</f>
        <v/>
      </c>
      <c r="AA167" t="str">
        <f>IF(原始数据!AB167="","",IF(COUNTIF(原始数据!167:167,原始数据!AB167)&gt;1,"×",""))</f>
        <v/>
      </c>
      <c r="AB167" t="str">
        <f>IF(原始数据!AC167="","",IF(COUNTIF(原始数据!167:167,原始数据!AC167)&gt;1,"×",""))</f>
        <v/>
      </c>
      <c r="AC167" t="str">
        <f>IF(原始数据!AD167="","",IF(COUNTIF(原始数据!167:167,原始数据!AD167)&gt;1,"×",""))</f>
        <v/>
      </c>
      <c r="AD167" t="str">
        <f>IF(原始数据!AE167="","",IF(COUNTIF(原始数据!167:167,原始数据!AE167)&gt;1,"×",""))</f>
        <v/>
      </c>
      <c r="AE167" t="str">
        <f>IF(原始数据!AF167="","",IF(COUNTIF(原始数据!167:167,原始数据!AF167)&gt;1,"×",""))</f>
        <v/>
      </c>
      <c r="AF167" t="str">
        <f>IF(原始数据!AG167="","",IF(COUNTIF(原始数据!167:167,原始数据!AG167)&gt;1,"×",""))</f>
        <v/>
      </c>
      <c r="AG167" t="str">
        <f>IF(原始数据!AH167="","",IF(COUNTIF(原始数据!167:167,原始数据!AH167)&gt;1,"×",""))</f>
        <v/>
      </c>
      <c r="AH167" t="str">
        <f>IF(原始数据!AI167="","",IF(COUNTIF(原始数据!167:167,原始数据!AI167)&gt;1,"×",""))</f>
        <v/>
      </c>
      <c r="AI167" t="str">
        <f>IF(原始数据!AJ167="","",IF(COUNTIF(原始数据!167:167,原始数据!AJ167)&gt;1,"×",""))</f>
        <v/>
      </c>
      <c r="AJ167" t="str">
        <f>IF(原始数据!AK167="","",IF(COUNTIF(原始数据!167:167,原始数据!AK167)&gt;1,"×",""))</f>
        <v/>
      </c>
      <c r="AK167" t="str">
        <f>IF(原始数据!AL167="","",IF(COUNTIF(原始数据!167:167,原始数据!AL167)&gt;1,"×",""))</f>
        <v/>
      </c>
      <c r="AL167" t="str">
        <f>IF(原始数据!AM167="","",IF(COUNTIF(原始数据!167:167,原始数据!AM167)&gt;1,"×",""))</f>
        <v/>
      </c>
      <c r="AM167" t="str">
        <f>IF(原始数据!AN167="","",IF(COUNTIF(原始数据!167:167,原始数据!AN167)&gt;1,"×",""))</f>
        <v/>
      </c>
      <c r="AN167" t="str">
        <f>IF(原始数据!AO167="","",IF(COUNTIF(原始数据!167:167,原始数据!AO167)&gt;1,"×",""))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IF(原始数据!Z168="","",IF(COUNTIF(原始数据!168:168,原始数据!Z168)&gt;1,"×",""))</f>
        <v/>
      </c>
      <c r="Z168" t="str">
        <f>IF(原始数据!AA168="","",IF(COUNTIF(原始数据!168:168,原始数据!AA168)&gt;1,"×",""))</f>
        <v/>
      </c>
      <c r="AA168" t="str">
        <f>IF(原始数据!AB168="","",IF(COUNTIF(原始数据!168:168,原始数据!AB168)&gt;1,"×",""))</f>
        <v/>
      </c>
      <c r="AB168" t="str">
        <f>IF(原始数据!AC168="","",IF(COUNTIF(原始数据!168:168,原始数据!AC168)&gt;1,"×",""))</f>
        <v/>
      </c>
      <c r="AC168" t="str">
        <f>IF(原始数据!AD168="","",IF(COUNTIF(原始数据!168:168,原始数据!AD168)&gt;1,"×",""))</f>
        <v/>
      </c>
      <c r="AD168" t="str">
        <f>IF(原始数据!AE168="","",IF(COUNTIF(原始数据!168:168,原始数据!AE168)&gt;1,"×",""))</f>
        <v/>
      </c>
      <c r="AE168" t="str">
        <f>IF(原始数据!AF168="","",IF(COUNTIF(原始数据!168:168,原始数据!AF168)&gt;1,"×",""))</f>
        <v/>
      </c>
      <c r="AF168" t="str">
        <f>IF(原始数据!AG168="","",IF(COUNTIF(原始数据!168:168,原始数据!AG168)&gt;1,"×",""))</f>
        <v/>
      </c>
      <c r="AG168" t="str">
        <f>IF(原始数据!AH168="","",IF(COUNTIF(原始数据!168:168,原始数据!AH168)&gt;1,"×",""))</f>
        <v/>
      </c>
      <c r="AH168" t="str">
        <f>IF(原始数据!AI168="","",IF(COUNTIF(原始数据!168:168,原始数据!AI168)&gt;1,"×",""))</f>
        <v/>
      </c>
      <c r="AI168" t="str">
        <f>IF(原始数据!AJ168="","",IF(COUNTIF(原始数据!168:168,原始数据!AJ168)&gt;1,"×",""))</f>
        <v/>
      </c>
      <c r="AJ168" t="str">
        <f>IF(原始数据!AK168="","",IF(COUNTIF(原始数据!168:168,原始数据!AK168)&gt;1,"×",""))</f>
        <v/>
      </c>
      <c r="AK168" t="str">
        <f>IF(原始数据!AL168="","",IF(COUNTIF(原始数据!168:168,原始数据!AL168)&gt;1,"×",""))</f>
        <v/>
      </c>
      <c r="AL168" t="str">
        <f>IF(原始数据!AM168="","",IF(COUNTIF(原始数据!168:168,原始数据!AM168)&gt;1,"×",""))</f>
        <v/>
      </c>
      <c r="AM168" t="str">
        <f>IF(原始数据!AN168="","",IF(COUNTIF(原始数据!168:168,原始数据!AN168)&gt;1,"×",""))</f>
        <v/>
      </c>
      <c r="AN168" t="str">
        <f>IF(原始数据!AO168="","",IF(COUNTIF(原始数据!168:168,原始数据!AO168)&gt;1,"×",""))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IF(原始数据!Z169="","",IF(COUNTIF(原始数据!169:169,原始数据!Z169)&gt;1,"×",""))</f>
        <v/>
      </c>
      <c r="Z169" t="str">
        <f>IF(原始数据!AA169="","",IF(COUNTIF(原始数据!169:169,原始数据!AA169)&gt;1,"×",""))</f>
        <v/>
      </c>
      <c r="AA169" t="str">
        <f>IF(原始数据!AB169="","",IF(COUNTIF(原始数据!169:169,原始数据!AB169)&gt;1,"×",""))</f>
        <v/>
      </c>
      <c r="AB169" t="str">
        <f>IF(原始数据!AC169="","",IF(COUNTIF(原始数据!169:169,原始数据!AC169)&gt;1,"×",""))</f>
        <v/>
      </c>
      <c r="AC169" t="str">
        <f>IF(原始数据!AD169="","",IF(COUNTIF(原始数据!169:169,原始数据!AD169)&gt;1,"×",""))</f>
        <v/>
      </c>
      <c r="AD169" t="str">
        <f>IF(原始数据!AE169="","",IF(COUNTIF(原始数据!169:169,原始数据!AE169)&gt;1,"×",""))</f>
        <v/>
      </c>
      <c r="AE169" t="str">
        <f>IF(原始数据!AF169="","",IF(COUNTIF(原始数据!169:169,原始数据!AF169)&gt;1,"×",""))</f>
        <v/>
      </c>
      <c r="AF169" t="str">
        <f>IF(原始数据!AG169="","",IF(COUNTIF(原始数据!169:169,原始数据!AG169)&gt;1,"×",""))</f>
        <v/>
      </c>
      <c r="AG169" t="str">
        <f>IF(原始数据!AH169="","",IF(COUNTIF(原始数据!169:169,原始数据!AH169)&gt;1,"×",""))</f>
        <v/>
      </c>
      <c r="AH169" t="str">
        <f>IF(原始数据!AI169="","",IF(COUNTIF(原始数据!169:169,原始数据!AI169)&gt;1,"×",""))</f>
        <v/>
      </c>
      <c r="AI169" t="str">
        <f>IF(原始数据!AJ169="","",IF(COUNTIF(原始数据!169:169,原始数据!AJ169)&gt;1,"×",""))</f>
        <v/>
      </c>
      <c r="AJ169" t="str">
        <f>IF(原始数据!AK169="","",IF(COUNTIF(原始数据!169:169,原始数据!AK169)&gt;1,"×",""))</f>
        <v/>
      </c>
      <c r="AK169" t="str">
        <f>IF(原始数据!AL169="","",IF(COUNTIF(原始数据!169:169,原始数据!AL169)&gt;1,"×",""))</f>
        <v/>
      </c>
      <c r="AL169" t="str">
        <f>IF(原始数据!AM169="","",IF(COUNTIF(原始数据!169:169,原始数据!AM169)&gt;1,"×",""))</f>
        <v/>
      </c>
      <c r="AM169" t="str">
        <f>IF(原始数据!AN169="","",IF(COUNTIF(原始数据!169:169,原始数据!AN169)&gt;1,"×",""))</f>
        <v/>
      </c>
      <c r="AN169" t="str">
        <f>IF(原始数据!AO169="","",IF(COUNTIF(原始数据!169:169,原始数据!AO169)&gt;1,"×",""))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IF(原始数据!Z170="","",IF(COUNTIF(原始数据!170:170,原始数据!Z170)&gt;1,"×",""))</f>
        <v/>
      </c>
      <c r="Z170" t="str">
        <f>IF(原始数据!AA170="","",IF(COUNTIF(原始数据!170:170,原始数据!AA170)&gt;1,"×",""))</f>
        <v/>
      </c>
      <c r="AA170" t="str">
        <f>IF(原始数据!AB170="","",IF(COUNTIF(原始数据!170:170,原始数据!AB170)&gt;1,"×",""))</f>
        <v/>
      </c>
      <c r="AB170" t="str">
        <f>IF(原始数据!AC170="","",IF(COUNTIF(原始数据!170:170,原始数据!AC170)&gt;1,"×",""))</f>
        <v/>
      </c>
      <c r="AC170" t="str">
        <f>IF(原始数据!AD170="","",IF(COUNTIF(原始数据!170:170,原始数据!AD170)&gt;1,"×",""))</f>
        <v/>
      </c>
      <c r="AD170" t="str">
        <f>IF(原始数据!AE170="","",IF(COUNTIF(原始数据!170:170,原始数据!AE170)&gt;1,"×",""))</f>
        <v/>
      </c>
      <c r="AE170" t="str">
        <f>IF(原始数据!AF170="","",IF(COUNTIF(原始数据!170:170,原始数据!AF170)&gt;1,"×",""))</f>
        <v/>
      </c>
      <c r="AF170" t="str">
        <f>IF(原始数据!AG170="","",IF(COUNTIF(原始数据!170:170,原始数据!AG170)&gt;1,"×",""))</f>
        <v/>
      </c>
      <c r="AG170" t="str">
        <f>IF(原始数据!AH170="","",IF(COUNTIF(原始数据!170:170,原始数据!AH170)&gt;1,"×",""))</f>
        <v/>
      </c>
      <c r="AH170" t="str">
        <f>IF(原始数据!AI170="","",IF(COUNTIF(原始数据!170:170,原始数据!AI170)&gt;1,"×",""))</f>
        <v/>
      </c>
      <c r="AI170" t="str">
        <f>IF(原始数据!AJ170="","",IF(COUNTIF(原始数据!170:170,原始数据!AJ170)&gt;1,"×",""))</f>
        <v/>
      </c>
      <c r="AJ170" t="str">
        <f>IF(原始数据!AK170="","",IF(COUNTIF(原始数据!170:170,原始数据!AK170)&gt;1,"×",""))</f>
        <v/>
      </c>
      <c r="AK170" t="str">
        <f>IF(原始数据!AL170="","",IF(COUNTIF(原始数据!170:170,原始数据!AL170)&gt;1,"×",""))</f>
        <v/>
      </c>
      <c r="AL170" t="str">
        <f>IF(原始数据!AM170="","",IF(COUNTIF(原始数据!170:170,原始数据!AM170)&gt;1,"×",""))</f>
        <v/>
      </c>
      <c r="AM170" t="str">
        <f>IF(原始数据!AN170="","",IF(COUNTIF(原始数据!170:170,原始数据!AN170)&gt;1,"×",""))</f>
        <v/>
      </c>
      <c r="AN170" t="str">
        <f>IF(原始数据!AO170="","",IF(COUNTIF(原始数据!170:170,原始数据!AO170)&gt;1,"×",""))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IF(原始数据!Z171="","",IF(COUNTIF(原始数据!171:171,原始数据!Z171)&gt;1,"×",""))</f>
        <v/>
      </c>
      <c r="Z171" t="str">
        <f>IF(原始数据!AA171="","",IF(COUNTIF(原始数据!171:171,原始数据!AA171)&gt;1,"×",""))</f>
        <v/>
      </c>
      <c r="AA171" t="str">
        <f>IF(原始数据!AB171="","",IF(COUNTIF(原始数据!171:171,原始数据!AB171)&gt;1,"×",""))</f>
        <v/>
      </c>
      <c r="AB171" t="str">
        <f>IF(原始数据!AC171="","",IF(COUNTIF(原始数据!171:171,原始数据!AC171)&gt;1,"×",""))</f>
        <v/>
      </c>
      <c r="AC171" t="str">
        <f>IF(原始数据!AD171="","",IF(COUNTIF(原始数据!171:171,原始数据!AD171)&gt;1,"×",""))</f>
        <v/>
      </c>
      <c r="AD171" t="str">
        <f>IF(原始数据!AE171="","",IF(COUNTIF(原始数据!171:171,原始数据!AE171)&gt;1,"×",""))</f>
        <v/>
      </c>
      <c r="AE171" t="str">
        <f>IF(原始数据!AF171="","",IF(COUNTIF(原始数据!171:171,原始数据!AF171)&gt;1,"×",""))</f>
        <v/>
      </c>
      <c r="AF171" t="str">
        <f>IF(原始数据!AG171="","",IF(COUNTIF(原始数据!171:171,原始数据!AG171)&gt;1,"×",""))</f>
        <v/>
      </c>
      <c r="AG171" t="str">
        <f>IF(原始数据!AH171="","",IF(COUNTIF(原始数据!171:171,原始数据!AH171)&gt;1,"×",""))</f>
        <v/>
      </c>
      <c r="AH171" t="str">
        <f>IF(原始数据!AI171="","",IF(COUNTIF(原始数据!171:171,原始数据!AI171)&gt;1,"×",""))</f>
        <v/>
      </c>
      <c r="AI171" t="str">
        <f>IF(原始数据!AJ171="","",IF(COUNTIF(原始数据!171:171,原始数据!AJ171)&gt;1,"×",""))</f>
        <v/>
      </c>
      <c r="AJ171" t="str">
        <f>IF(原始数据!AK171="","",IF(COUNTIF(原始数据!171:171,原始数据!AK171)&gt;1,"×",""))</f>
        <v/>
      </c>
      <c r="AK171" t="str">
        <f>IF(原始数据!AL171="","",IF(COUNTIF(原始数据!171:171,原始数据!AL171)&gt;1,"×",""))</f>
        <v/>
      </c>
      <c r="AL171" t="str">
        <f>IF(原始数据!AM171="","",IF(COUNTIF(原始数据!171:171,原始数据!AM171)&gt;1,"×",""))</f>
        <v/>
      </c>
      <c r="AM171" t="str">
        <f>IF(原始数据!AN171="","",IF(COUNTIF(原始数据!171:171,原始数据!AN171)&gt;1,"×",""))</f>
        <v/>
      </c>
      <c r="AN171" t="str">
        <f>IF(原始数据!AO171="","",IF(COUNTIF(原始数据!171:171,原始数据!AO171)&gt;1,"×",""))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IF(原始数据!Z172="","",IF(COUNTIF(原始数据!172:172,原始数据!Z172)&gt;1,"×",""))</f>
        <v/>
      </c>
      <c r="Z172" t="str">
        <f>IF(原始数据!AA172="","",IF(COUNTIF(原始数据!172:172,原始数据!AA172)&gt;1,"×",""))</f>
        <v/>
      </c>
      <c r="AA172" t="str">
        <f>IF(原始数据!AB172="","",IF(COUNTIF(原始数据!172:172,原始数据!AB172)&gt;1,"×",""))</f>
        <v/>
      </c>
      <c r="AB172" t="str">
        <f>IF(原始数据!AC172="","",IF(COUNTIF(原始数据!172:172,原始数据!AC172)&gt;1,"×",""))</f>
        <v/>
      </c>
      <c r="AC172" t="str">
        <f>IF(原始数据!AD172="","",IF(COUNTIF(原始数据!172:172,原始数据!AD172)&gt;1,"×",""))</f>
        <v/>
      </c>
      <c r="AD172" t="str">
        <f>IF(原始数据!AE172="","",IF(COUNTIF(原始数据!172:172,原始数据!AE172)&gt;1,"×",""))</f>
        <v/>
      </c>
      <c r="AE172" t="str">
        <f>IF(原始数据!AF172="","",IF(COUNTIF(原始数据!172:172,原始数据!AF172)&gt;1,"×",""))</f>
        <v/>
      </c>
      <c r="AF172" t="str">
        <f>IF(原始数据!AG172="","",IF(COUNTIF(原始数据!172:172,原始数据!AG172)&gt;1,"×",""))</f>
        <v/>
      </c>
      <c r="AG172" t="str">
        <f>IF(原始数据!AH172="","",IF(COUNTIF(原始数据!172:172,原始数据!AH172)&gt;1,"×",""))</f>
        <v/>
      </c>
      <c r="AH172" t="str">
        <f>IF(原始数据!AI172="","",IF(COUNTIF(原始数据!172:172,原始数据!AI172)&gt;1,"×",""))</f>
        <v/>
      </c>
      <c r="AI172" t="str">
        <f>IF(原始数据!AJ172="","",IF(COUNTIF(原始数据!172:172,原始数据!AJ172)&gt;1,"×",""))</f>
        <v/>
      </c>
      <c r="AJ172" t="str">
        <f>IF(原始数据!AK172="","",IF(COUNTIF(原始数据!172:172,原始数据!AK172)&gt;1,"×",""))</f>
        <v/>
      </c>
      <c r="AK172" t="str">
        <f>IF(原始数据!AL172="","",IF(COUNTIF(原始数据!172:172,原始数据!AL172)&gt;1,"×",""))</f>
        <v/>
      </c>
      <c r="AL172" t="str">
        <f>IF(原始数据!AM172="","",IF(COUNTIF(原始数据!172:172,原始数据!AM172)&gt;1,"×",""))</f>
        <v/>
      </c>
      <c r="AM172" t="str">
        <f>IF(原始数据!AN172="","",IF(COUNTIF(原始数据!172:172,原始数据!AN172)&gt;1,"×",""))</f>
        <v/>
      </c>
      <c r="AN172" t="str">
        <f>IF(原始数据!AO172="","",IF(COUNTIF(原始数据!172:172,原始数据!AO172)&gt;1,"×",""))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>×</v>
      </c>
      <c r="Y173" t="str">
        <f>IF(原始数据!Z173="","",IF(COUNTIF(原始数据!173:173,原始数据!Z173)&gt;1,"×",""))</f>
        <v/>
      </c>
      <c r="Z173" t="str">
        <f>IF(原始数据!AA173="","",IF(COUNTIF(原始数据!173:173,原始数据!AA173)&gt;1,"×",""))</f>
        <v/>
      </c>
      <c r="AA173" t="str">
        <f>IF(原始数据!AB173="","",IF(COUNTIF(原始数据!173:173,原始数据!AB173)&gt;1,"×",""))</f>
        <v/>
      </c>
      <c r="AB173" t="str">
        <f>IF(原始数据!AC173="","",IF(COUNTIF(原始数据!173:173,原始数据!AC173)&gt;1,"×",""))</f>
        <v/>
      </c>
      <c r="AC173" t="str">
        <f>IF(原始数据!AD173="","",IF(COUNTIF(原始数据!173:173,原始数据!AD173)&gt;1,"×",""))</f>
        <v/>
      </c>
      <c r="AD173" t="str">
        <f>IF(原始数据!AE173="","",IF(COUNTIF(原始数据!173:173,原始数据!AE173)&gt;1,"×",""))</f>
        <v/>
      </c>
      <c r="AE173" t="str">
        <f>IF(原始数据!AF173="","",IF(COUNTIF(原始数据!173:173,原始数据!AF173)&gt;1,"×",""))</f>
        <v/>
      </c>
      <c r="AF173" t="str">
        <f>IF(原始数据!AG173="","",IF(COUNTIF(原始数据!173:173,原始数据!AG173)&gt;1,"×",""))</f>
        <v/>
      </c>
      <c r="AG173" t="str">
        <f>IF(原始数据!AH173="","",IF(COUNTIF(原始数据!173:173,原始数据!AH173)&gt;1,"×",""))</f>
        <v/>
      </c>
      <c r="AH173" t="str">
        <f>IF(原始数据!AI173="","",IF(COUNTIF(原始数据!173:173,原始数据!AI173)&gt;1,"×",""))</f>
        <v/>
      </c>
      <c r="AI173" t="str">
        <f>IF(原始数据!AJ173="","",IF(COUNTIF(原始数据!173:173,原始数据!AJ173)&gt;1,"×",""))</f>
        <v/>
      </c>
      <c r="AJ173" t="str">
        <f>IF(原始数据!AK173="","",IF(COUNTIF(原始数据!173:173,原始数据!AK173)&gt;1,"×",""))</f>
        <v/>
      </c>
      <c r="AK173" t="str">
        <f>IF(原始数据!AL173="","",IF(COUNTIF(原始数据!173:173,原始数据!AL173)&gt;1,"×",""))</f>
        <v/>
      </c>
      <c r="AL173" t="str">
        <f>IF(原始数据!AM173="","",IF(COUNTIF(原始数据!173:173,原始数据!AM173)&gt;1,"×",""))</f>
        <v/>
      </c>
      <c r="AM173" t="str">
        <f>IF(原始数据!AN173="","",IF(COUNTIF(原始数据!173:173,原始数据!AN173)&gt;1,"×",""))</f>
        <v>×</v>
      </c>
      <c r="AN173" t="str">
        <f>IF(原始数据!AO173="","",IF(COUNTIF(原始数据!173:173,原始数据!AO173)&gt;1,"×",""))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IF(原始数据!Z174="","",IF(COUNTIF(原始数据!174:174,原始数据!Z174)&gt;1,"×",""))</f>
        <v/>
      </c>
      <c r="Z174" t="str">
        <f>IF(原始数据!AA174="","",IF(COUNTIF(原始数据!174:174,原始数据!AA174)&gt;1,"×",""))</f>
        <v/>
      </c>
      <c r="AA174" t="str">
        <f>IF(原始数据!AB174="","",IF(COUNTIF(原始数据!174:174,原始数据!AB174)&gt;1,"×",""))</f>
        <v/>
      </c>
      <c r="AB174" t="str">
        <f>IF(原始数据!AC174="","",IF(COUNTIF(原始数据!174:174,原始数据!AC174)&gt;1,"×",""))</f>
        <v/>
      </c>
      <c r="AC174" t="str">
        <f>IF(原始数据!AD174="","",IF(COUNTIF(原始数据!174:174,原始数据!AD174)&gt;1,"×",""))</f>
        <v/>
      </c>
      <c r="AD174" t="str">
        <f>IF(原始数据!AE174="","",IF(COUNTIF(原始数据!174:174,原始数据!AE174)&gt;1,"×",""))</f>
        <v/>
      </c>
      <c r="AE174" t="str">
        <f>IF(原始数据!AF174="","",IF(COUNTIF(原始数据!174:174,原始数据!AF174)&gt;1,"×",""))</f>
        <v/>
      </c>
      <c r="AF174" t="str">
        <f>IF(原始数据!AG174="","",IF(COUNTIF(原始数据!174:174,原始数据!AG174)&gt;1,"×",""))</f>
        <v/>
      </c>
      <c r="AG174" t="str">
        <f>IF(原始数据!AH174="","",IF(COUNTIF(原始数据!174:174,原始数据!AH174)&gt;1,"×",""))</f>
        <v/>
      </c>
      <c r="AH174" t="str">
        <f>IF(原始数据!AI174="","",IF(COUNTIF(原始数据!174:174,原始数据!AI174)&gt;1,"×",""))</f>
        <v/>
      </c>
      <c r="AI174" t="str">
        <f>IF(原始数据!AJ174="","",IF(COUNTIF(原始数据!174:174,原始数据!AJ174)&gt;1,"×",""))</f>
        <v/>
      </c>
      <c r="AJ174" t="str">
        <f>IF(原始数据!AK174="","",IF(COUNTIF(原始数据!174:174,原始数据!AK174)&gt;1,"×",""))</f>
        <v/>
      </c>
      <c r="AK174" t="str">
        <f>IF(原始数据!AL174="","",IF(COUNTIF(原始数据!174:174,原始数据!AL174)&gt;1,"×",""))</f>
        <v/>
      </c>
      <c r="AL174" t="str">
        <f>IF(原始数据!AM174="","",IF(COUNTIF(原始数据!174:174,原始数据!AM174)&gt;1,"×",""))</f>
        <v/>
      </c>
      <c r="AM174" t="str">
        <f>IF(原始数据!AN174="","",IF(COUNTIF(原始数据!174:174,原始数据!AN174)&gt;1,"×",""))</f>
        <v/>
      </c>
      <c r="AN174" t="str">
        <f>IF(原始数据!AO174="","",IF(COUNTIF(原始数据!174:174,原始数据!AO174)&gt;1,"×",""))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IF(原始数据!Z175="","",IF(COUNTIF(原始数据!175:175,原始数据!Z175)&gt;1,"×",""))</f>
        <v/>
      </c>
      <c r="Z175" t="str">
        <f>IF(原始数据!AA175="","",IF(COUNTIF(原始数据!175:175,原始数据!AA175)&gt;1,"×",""))</f>
        <v/>
      </c>
      <c r="AA175" t="str">
        <f>IF(原始数据!AB175="","",IF(COUNTIF(原始数据!175:175,原始数据!AB175)&gt;1,"×",""))</f>
        <v/>
      </c>
      <c r="AB175" t="str">
        <f>IF(原始数据!AC175="","",IF(COUNTIF(原始数据!175:175,原始数据!AC175)&gt;1,"×",""))</f>
        <v/>
      </c>
      <c r="AC175" t="str">
        <f>IF(原始数据!AD175="","",IF(COUNTIF(原始数据!175:175,原始数据!AD175)&gt;1,"×",""))</f>
        <v/>
      </c>
      <c r="AD175" t="str">
        <f>IF(原始数据!AE175="","",IF(COUNTIF(原始数据!175:175,原始数据!AE175)&gt;1,"×",""))</f>
        <v/>
      </c>
      <c r="AE175" t="str">
        <f>IF(原始数据!AF175="","",IF(COUNTIF(原始数据!175:175,原始数据!AF175)&gt;1,"×",""))</f>
        <v/>
      </c>
      <c r="AF175" t="str">
        <f>IF(原始数据!AG175="","",IF(COUNTIF(原始数据!175:175,原始数据!AG175)&gt;1,"×",""))</f>
        <v/>
      </c>
      <c r="AG175" t="str">
        <f>IF(原始数据!AH175="","",IF(COUNTIF(原始数据!175:175,原始数据!AH175)&gt;1,"×",""))</f>
        <v/>
      </c>
      <c r="AH175" t="str">
        <f>IF(原始数据!AI175="","",IF(COUNTIF(原始数据!175:175,原始数据!AI175)&gt;1,"×",""))</f>
        <v/>
      </c>
      <c r="AI175" t="str">
        <f>IF(原始数据!AJ175="","",IF(COUNTIF(原始数据!175:175,原始数据!AJ175)&gt;1,"×",""))</f>
        <v/>
      </c>
      <c r="AJ175" t="str">
        <f>IF(原始数据!AK175="","",IF(COUNTIF(原始数据!175:175,原始数据!AK175)&gt;1,"×",""))</f>
        <v/>
      </c>
      <c r="AK175" t="str">
        <f>IF(原始数据!AL175="","",IF(COUNTIF(原始数据!175:175,原始数据!AL175)&gt;1,"×",""))</f>
        <v/>
      </c>
      <c r="AL175" t="str">
        <f>IF(原始数据!AM175="","",IF(COUNTIF(原始数据!175:175,原始数据!AM175)&gt;1,"×",""))</f>
        <v/>
      </c>
      <c r="AM175" t="str">
        <f>IF(原始数据!AN175="","",IF(COUNTIF(原始数据!175:175,原始数据!AN175)&gt;1,"×",""))</f>
        <v/>
      </c>
      <c r="AN175" t="str">
        <f>IF(原始数据!AO175="","",IF(COUNTIF(原始数据!175:175,原始数据!AO175)&gt;1,"×",""))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IF(原始数据!Z176="","",IF(COUNTIF(原始数据!176:176,原始数据!Z176)&gt;1,"×",""))</f>
        <v/>
      </c>
      <c r="Z176" t="str">
        <f>IF(原始数据!AA176="","",IF(COUNTIF(原始数据!176:176,原始数据!AA176)&gt;1,"×",""))</f>
        <v/>
      </c>
      <c r="AA176" t="str">
        <f>IF(原始数据!AB176="","",IF(COUNTIF(原始数据!176:176,原始数据!AB176)&gt;1,"×",""))</f>
        <v/>
      </c>
      <c r="AB176" t="str">
        <f>IF(原始数据!AC176="","",IF(COUNTIF(原始数据!176:176,原始数据!AC176)&gt;1,"×",""))</f>
        <v/>
      </c>
      <c r="AC176" t="str">
        <f>IF(原始数据!AD176="","",IF(COUNTIF(原始数据!176:176,原始数据!AD176)&gt;1,"×",""))</f>
        <v/>
      </c>
      <c r="AD176" t="str">
        <f>IF(原始数据!AE176="","",IF(COUNTIF(原始数据!176:176,原始数据!AE176)&gt;1,"×",""))</f>
        <v/>
      </c>
      <c r="AE176" t="str">
        <f>IF(原始数据!AF176="","",IF(COUNTIF(原始数据!176:176,原始数据!AF176)&gt;1,"×",""))</f>
        <v/>
      </c>
      <c r="AF176" t="str">
        <f>IF(原始数据!AG176="","",IF(COUNTIF(原始数据!176:176,原始数据!AG176)&gt;1,"×",""))</f>
        <v/>
      </c>
      <c r="AG176" t="str">
        <f>IF(原始数据!AH176="","",IF(COUNTIF(原始数据!176:176,原始数据!AH176)&gt;1,"×",""))</f>
        <v/>
      </c>
      <c r="AH176" t="str">
        <f>IF(原始数据!AI176="","",IF(COUNTIF(原始数据!176:176,原始数据!AI176)&gt;1,"×",""))</f>
        <v/>
      </c>
      <c r="AI176" t="str">
        <f>IF(原始数据!AJ176="","",IF(COUNTIF(原始数据!176:176,原始数据!AJ176)&gt;1,"×",""))</f>
        <v/>
      </c>
      <c r="AJ176" t="str">
        <f>IF(原始数据!AK176="","",IF(COUNTIF(原始数据!176:176,原始数据!AK176)&gt;1,"×",""))</f>
        <v/>
      </c>
      <c r="AK176" t="str">
        <f>IF(原始数据!AL176="","",IF(COUNTIF(原始数据!176:176,原始数据!AL176)&gt;1,"×",""))</f>
        <v/>
      </c>
      <c r="AL176" t="str">
        <f>IF(原始数据!AM176="","",IF(COUNTIF(原始数据!176:176,原始数据!AM176)&gt;1,"×",""))</f>
        <v/>
      </c>
      <c r="AM176" t="str">
        <f>IF(原始数据!AN176="","",IF(COUNTIF(原始数据!176:176,原始数据!AN176)&gt;1,"×",""))</f>
        <v/>
      </c>
      <c r="AN176" t="str">
        <f>IF(原始数据!AO176="","",IF(COUNTIF(原始数据!176:176,原始数据!AO176)&gt;1,"×",""))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IF(原始数据!Z177="","",IF(COUNTIF(原始数据!177:177,原始数据!Z177)&gt;1,"×",""))</f>
        <v/>
      </c>
      <c r="Z177" t="str">
        <f>IF(原始数据!AA177="","",IF(COUNTIF(原始数据!177:177,原始数据!AA177)&gt;1,"×",""))</f>
        <v/>
      </c>
      <c r="AA177" t="str">
        <f>IF(原始数据!AB177="","",IF(COUNTIF(原始数据!177:177,原始数据!AB177)&gt;1,"×",""))</f>
        <v/>
      </c>
      <c r="AB177" t="str">
        <f>IF(原始数据!AC177="","",IF(COUNTIF(原始数据!177:177,原始数据!AC177)&gt;1,"×",""))</f>
        <v/>
      </c>
      <c r="AC177" t="str">
        <f>IF(原始数据!AD177="","",IF(COUNTIF(原始数据!177:177,原始数据!AD177)&gt;1,"×",""))</f>
        <v/>
      </c>
      <c r="AD177" t="str">
        <f>IF(原始数据!AE177="","",IF(COUNTIF(原始数据!177:177,原始数据!AE177)&gt;1,"×",""))</f>
        <v/>
      </c>
      <c r="AE177" t="str">
        <f>IF(原始数据!AF177="","",IF(COUNTIF(原始数据!177:177,原始数据!AF177)&gt;1,"×",""))</f>
        <v/>
      </c>
      <c r="AF177" t="str">
        <f>IF(原始数据!AG177="","",IF(COUNTIF(原始数据!177:177,原始数据!AG177)&gt;1,"×",""))</f>
        <v/>
      </c>
      <c r="AG177" t="str">
        <f>IF(原始数据!AH177="","",IF(COUNTIF(原始数据!177:177,原始数据!AH177)&gt;1,"×",""))</f>
        <v/>
      </c>
      <c r="AH177" t="str">
        <f>IF(原始数据!AI177="","",IF(COUNTIF(原始数据!177:177,原始数据!AI177)&gt;1,"×",""))</f>
        <v/>
      </c>
      <c r="AI177" t="str">
        <f>IF(原始数据!AJ177="","",IF(COUNTIF(原始数据!177:177,原始数据!AJ177)&gt;1,"×",""))</f>
        <v/>
      </c>
      <c r="AJ177" t="str">
        <f>IF(原始数据!AK177="","",IF(COUNTIF(原始数据!177:177,原始数据!AK177)&gt;1,"×",""))</f>
        <v/>
      </c>
      <c r="AK177" t="str">
        <f>IF(原始数据!AL177="","",IF(COUNTIF(原始数据!177:177,原始数据!AL177)&gt;1,"×",""))</f>
        <v/>
      </c>
      <c r="AL177" t="str">
        <f>IF(原始数据!AM177="","",IF(COUNTIF(原始数据!177:177,原始数据!AM177)&gt;1,"×",""))</f>
        <v/>
      </c>
      <c r="AM177" t="str">
        <f>IF(原始数据!AN177="","",IF(COUNTIF(原始数据!177:177,原始数据!AN177)&gt;1,"×",""))</f>
        <v/>
      </c>
      <c r="AN177" t="str">
        <f>IF(原始数据!AO177="","",IF(COUNTIF(原始数据!177:177,原始数据!AO177)&gt;1,"×",""))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IF(原始数据!Z178="","",IF(COUNTIF(原始数据!178:178,原始数据!Z178)&gt;1,"×",""))</f>
        <v/>
      </c>
      <c r="Z178" t="str">
        <f>IF(原始数据!AA178="","",IF(COUNTIF(原始数据!178:178,原始数据!AA178)&gt;1,"×",""))</f>
        <v/>
      </c>
      <c r="AA178" t="str">
        <f>IF(原始数据!AB178="","",IF(COUNTIF(原始数据!178:178,原始数据!AB178)&gt;1,"×",""))</f>
        <v/>
      </c>
      <c r="AB178" t="str">
        <f>IF(原始数据!AC178="","",IF(COUNTIF(原始数据!178:178,原始数据!AC178)&gt;1,"×",""))</f>
        <v/>
      </c>
      <c r="AC178" t="str">
        <f>IF(原始数据!AD178="","",IF(COUNTIF(原始数据!178:178,原始数据!AD178)&gt;1,"×",""))</f>
        <v/>
      </c>
      <c r="AD178" t="str">
        <f>IF(原始数据!AE178="","",IF(COUNTIF(原始数据!178:178,原始数据!AE178)&gt;1,"×",""))</f>
        <v/>
      </c>
      <c r="AE178" t="str">
        <f>IF(原始数据!AF178="","",IF(COUNTIF(原始数据!178:178,原始数据!AF178)&gt;1,"×",""))</f>
        <v/>
      </c>
      <c r="AF178" t="str">
        <f>IF(原始数据!AG178="","",IF(COUNTIF(原始数据!178:178,原始数据!AG178)&gt;1,"×",""))</f>
        <v/>
      </c>
      <c r="AG178" t="str">
        <f>IF(原始数据!AH178="","",IF(COUNTIF(原始数据!178:178,原始数据!AH178)&gt;1,"×",""))</f>
        <v/>
      </c>
      <c r="AH178" t="str">
        <f>IF(原始数据!AI178="","",IF(COUNTIF(原始数据!178:178,原始数据!AI178)&gt;1,"×",""))</f>
        <v/>
      </c>
      <c r="AI178" t="str">
        <f>IF(原始数据!AJ178="","",IF(COUNTIF(原始数据!178:178,原始数据!AJ178)&gt;1,"×",""))</f>
        <v/>
      </c>
      <c r="AJ178" t="str">
        <f>IF(原始数据!AK178="","",IF(COUNTIF(原始数据!178:178,原始数据!AK178)&gt;1,"×",""))</f>
        <v/>
      </c>
      <c r="AK178" t="str">
        <f>IF(原始数据!AL178="","",IF(COUNTIF(原始数据!178:178,原始数据!AL178)&gt;1,"×",""))</f>
        <v/>
      </c>
      <c r="AL178" t="str">
        <f>IF(原始数据!AM178="","",IF(COUNTIF(原始数据!178:178,原始数据!AM178)&gt;1,"×",""))</f>
        <v/>
      </c>
      <c r="AM178" t="str">
        <f>IF(原始数据!AN178="","",IF(COUNTIF(原始数据!178:178,原始数据!AN178)&gt;1,"×",""))</f>
        <v/>
      </c>
      <c r="AN178" t="str">
        <f>IF(原始数据!AO178="","",IF(COUNTIF(原始数据!178:178,原始数据!AO178)&gt;1,"×",""))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IF(原始数据!Z179="","",IF(COUNTIF(原始数据!179:179,原始数据!Z179)&gt;1,"×",""))</f>
        <v/>
      </c>
      <c r="Z179" t="str">
        <f>IF(原始数据!AA179="","",IF(COUNTIF(原始数据!179:179,原始数据!AA179)&gt;1,"×",""))</f>
        <v/>
      </c>
      <c r="AA179" t="str">
        <f>IF(原始数据!AB179="","",IF(COUNTIF(原始数据!179:179,原始数据!AB179)&gt;1,"×",""))</f>
        <v/>
      </c>
      <c r="AB179" t="str">
        <f>IF(原始数据!AC179="","",IF(COUNTIF(原始数据!179:179,原始数据!AC179)&gt;1,"×",""))</f>
        <v/>
      </c>
      <c r="AC179" t="str">
        <f>IF(原始数据!AD179="","",IF(COUNTIF(原始数据!179:179,原始数据!AD179)&gt;1,"×",""))</f>
        <v/>
      </c>
      <c r="AD179" t="str">
        <f>IF(原始数据!AE179="","",IF(COUNTIF(原始数据!179:179,原始数据!AE179)&gt;1,"×",""))</f>
        <v/>
      </c>
      <c r="AE179" t="str">
        <f>IF(原始数据!AF179="","",IF(COUNTIF(原始数据!179:179,原始数据!AF179)&gt;1,"×",""))</f>
        <v/>
      </c>
      <c r="AF179" t="str">
        <f>IF(原始数据!AG179="","",IF(COUNTIF(原始数据!179:179,原始数据!AG179)&gt;1,"×",""))</f>
        <v/>
      </c>
      <c r="AG179" t="str">
        <f>IF(原始数据!AH179="","",IF(COUNTIF(原始数据!179:179,原始数据!AH179)&gt;1,"×",""))</f>
        <v/>
      </c>
      <c r="AH179" t="str">
        <f>IF(原始数据!AI179="","",IF(COUNTIF(原始数据!179:179,原始数据!AI179)&gt;1,"×",""))</f>
        <v/>
      </c>
      <c r="AI179" t="str">
        <f>IF(原始数据!AJ179="","",IF(COUNTIF(原始数据!179:179,原始数据!AJ179)&gt;1,"×",""))</f>
        <v/>
      </c>
      <c r="AJ179" t="str">
        <f>IF(原始数据!AK179="","",IF(COUNTIF(原始数据!179:179,原始数据!AK179)&gt;1,"×",""))</f>
        <v/>
      </c>
      <c r="AK179" t="str">
        <f>IF(原始数据!AL179="","",IF(COUNTIF(原始数据!179:179,原始数据!AL179)&gt;1,"×",""))</f>
        <v/>
      </c>
      <c r="AL179" t="str">
        <f>IF(原始数据!AM179="","",IF(COUNTIF(原始数据!179:179,原始数据!AM179)&gt;1,"×",""))</f>
        <v/>
      </c>
      <c r="AM179" t="str">
        <f>IF(原始数据!AN179="","",IF(COUNTIF(原始数据!179:179,原始数据!AN179)&gt;1,"×",""))</f>
        <v/>
      </c>
      <c r="AN179" t="str">
        <f>IF(原始数据!AO179="","",IF(COUNTIF(原始数据!179:179,原始数据!AO179)&gt;1,"×",""))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IF(原始数据!Z180="","",IF(COUNTIF(原始数据!180:180,原始数据!Z180)&gt;1,"×",""))</f>
        <v/>
      </c>
      <c r="Z180" t="str">
        <f>IF(原始数据!AA180="","",IF(COUNTIF(原始数据!180:180,原始数据!AA180)&gt;1,"×",""))</f>
        <v/>
      </c>
      <c r="AA180" t="str">
        <f>IF(原始数据!AB180="","",IF(COUNTIF(原始数据!180:180,原始数据!AB180)&gt;1,"×",""))</f>
        <v/>
      </c>
      <c r="AB180" t="str">
        <f>IF(原始数据!AC180="","",IF(COUNTIF(原始数据!180:180,原始数据!AC180)&gt;1,"×",""))</f>
        <v/>
      </c>
      <c r="AC180" t="str">
        <f>IF(原始数据!AD180="","",IF(COUNTIF(原始数据!180:180,原始数据!AD180)&gt;1,"×",""))</f>
        <v/>
      </c>
      <c r="AD180" t="str">
        <f>IF(原始数据!AE180="","",IF(COUNTIF(原始数据!180:180,原始数据!AE180)&gt;1,"×",""))</f>
        <v/>
      </c>
      <c r="AE180" t="str">
        <f>IF(原始数据!AF180="","",IF(COUNTIF(原始数据!180:180,原始数据!AF180)&gt;1,"×",""))</f>
        <v/>
      </c>
      <c r="AF180" t="str">
        <f>IF(原始数据!AG180="","",IF(COUNTIF(原始数据!180:180,原始数据!AG180)&gt;1,"×",""))</f>
        <v/>
      </c>
      <c r="AG180" t="str">
        <f>IF(原始数据!AH180="","",IF(COUNTIF(原始数据!180:180,原始数据!AH180)&gt;1,"×",""))</f>
        <v/>
      </c>
      <c r="AH180" t="str">
        <f>IF(原始数据!AI180="","",IF(COUNTIF(原始数据!180:180,原始数据!AI180)&gt;1,"×",""))</f>
        <v/>
      </c>
      <c r="AI180" t="str">
        <f>IF(原始数据!AJ180="","",IF(COUNTIF(原始数据!180:180,原始数据!AJ180)&gt;1,"×",""))</f>
        <v/>
      </c>
      <c r="AJ180" t="str">
        <f>IF(原始数据!AK180="","",IF(COUNTIF(原始数据!180:180,原始数据!AK180)&gt;1,"×",""))</f>
        <v/>
      </c>
      <c r="AK180" t="str">
        <f>IF(原始数据!AL180="","",IF(COUNTIF(原始数据!180:180,原始数据!AL180)&gt;1,"×",""))</f>
        <v/>
      </c>
      <c r="AL180" t="str">
        <f>IF(原始数据!AM180="","",IF(COUNTIF(原始数据!180:180,原始数据!AM180)&gt;1,"×",""))</f>
        <v/>
      </c>
      <c r="AM180" t="str">
        <f>IF(原始数据!AN180="","",IF(COUNTIF(原始数据!180:180,原始数据!AN180)&gt;1,"×",""))</f>
        <v/>
      </c>
      <c r="AN180" t="str">
        <f>IF(原始数据!AO180="","",IF(COUNTIF(原始数据!180:180,原始数据!AO180)&gt;1,"×",""))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IF(原始数据!Z181="","",IF(COUNTIF(原始数据!181:181,原始数据!Z181)&gt;1,"×",""))</f>
        <v/>
      </c>
      <c r="Z181" t="str">
        <f>IF(原始数据!AA181="","",IF(COUNTIF(原始数据!181:181,原始数据!AA181)&gt;1,"×",""))</f>
        <v/>
      </c>
      <c r="AA181" t="str">
        <f>IF(原始数据!AB181="","",IF(COUNTIF(原始数据!181:181,原始数据!AB181)&gt;1,"×",""))</f>
        <v/>
      </c>
      <c r="AB181" t="str">
        <f>IF(原始数据!AC181="","",IF(COUNTIF(原始数据!181:181,原始数据!AC181)&gt;1,"×",""))</f>
        <v/>
      </c>
      <c r="AC181" t="str">
        <f>IF(原始数据!AD181="","",IF(COUNTIF(原始数据!181:181,原始数据!AD181)&gt;1,"×",""))</f>
        <v/>
      </c>
      <c r="AD181" t="str">
        <f>IF(原始数据!AE181="","",IF(COUNTIF(原始数据!181:181,原始数据!AE181)&gt;1,"×",""))</f>
        <v/>
      </c>
      <c r="AE181" t="str">
        <f>IF(原始数据!AF181="","",IF(COUNTIF(原始数据!181:181,原始数据!AF181)&gt;1,"×",""))</f>
        <v/>
      </c>
      <c r="AF181" t="str">
        <f>IF(原始数据!AG181="","",IF(COUNTIF(原始数据!181:181,原始数据!AG181)&gt;1,"×",""))</f>
        <v/>
      </c>
      <c r="AG181" t="str">
        <f>IF(原始数据!AH181="","",IF(COUNTIF(原始数据!181:181,原始数据!AH181)&gt;1,"×",""))</f>
        <v/>
      </c>
      <c r="AH181" t="str">
        <f>IF(原始数据!AI181="","",IF(COUNTIF(原始数据!181:181,原始数据!AI181)&gt;1,"×",""))</f>
        <v/>
      </c>
      <c r="AI181" t="str">
        <f>IF(原始数据!AJ181="","",IF(COUNTIF(原始数据!181:181,原始数据!AJ181)&gt;1,"×",""))</f>
        <v/>
      </c>
      <c r="AJ181" t="str">
        <f>IF(原始数据!AK181="","",IF(COUNTIF(原始数据!181:181,原始数据!AK181)&gt;1,"×",""))</f>
        <v/>
      </c>
      <c r="AK181" t="str">
        <f>IF(原始数据!AL181="","",IF(COUNTIF(原始数据!181:181,原始数据!AL181)&gt;1,"×",""))</f>
        <v/>
      </c>
      <c r="AL181" t="str">
        <f>IF(原始数据!AM181="","",IF(COUNTIF(原始数据!181:181,原始数据!AM181)&gt;1,"×",""))</f>
        <v/>
      </c>
      <c r="AM181" t="str">
        <f>IF(原始数据!AN181="","",IF(COUNTIF(原始数据!181:181,原始数据!AN181)&gt;1,"×",""))</f>
        <v/>
      </c>
      <c r="AN181" t="str">
        <f>IF(原始数据!AO181="","",IF(COUNTIF(原始数据!181:181,原始数据!AO181)&gt;1,"×",""))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IF(原始数据!Z182="","",IF(COUNTIF(原始数据!182:182,原始数据!Z182)&gt;1,"×",""))</f>
        <v/>
      </c>
      <c r="Z182" t="str">
        <f>IF(原始数据!AA182="","",IF(COUNTIF(原始数据!182:182,原始数据!AA182)&gt;1,"×",""))</f>
        <v/>
      </c>
      <c r="AA182" t="str">
        <f>IF(原始数据!AB182="","",IF(COUNTIF(原始数据!182:182,原始数据!AB182)&gt;1,"×",""))</f>
        <v/>
      </c>
      <c r="AB182" t="str">
        <f>IF(原始数据!AC182="","",IF(COUNTIF(原始数据!182:182,原始数据!AC182)&gt;1,"×",""))</f>
        <v/>
      </c>
      <c r="AC182" t="str">
        <f>IF(原始数据!AD182="","",IF(COUNTIF(原始数据!182:182,原始数据!AD182)&gt;1,"×",""))</f>
        <v/>
      </c>
      <c r="AD182" t="str">
        <f>IF(原始数据!AE182="","",IF(COUNTIF(原始数据!182:182,原始数据!AE182)&gt;1,"×",""))</f>
        <v/>
      </c>
      <c r="AE182" t="str">
        <f>IF(原始数据!AF182="","",IF(COUNTIF(原始数据!182:182,原始数据!AF182)&gt;1,"×",""))</f>
        <v/>
      </c>
      <c r="AF182" t="str">
        <f>IF(原始数据!AG182="","",IF(COUNTIF(原始数据!182:182,原始数据!AG182)&gt;1,"×",""))</f>
        <v/>
      </c>
      <c r="AG182" t="str">
        <f>IF(原始数据!AH182="","",IF(COUNTIF(原始数据!182:182,原始数据!AH182)&gt;1,"×",""))</f>
        <v/>
      </c>
      <c r="AH182" t="str">
        <f>IF(原始数据!AI182="","",IF(COUNTIF(原始数据!182:182,原始数据!AI182)&gt;1,"×",""))</f>
        <v/>
      </c>
      <c r="AI182" t="str">
        <f>IF(原始数据!AJ182="","",IF(COUNTIF(原始数据!182:182,原始数据!AJ182)&gt;1,"×",""))</f>
        <v/>
      </c>
      <c r="AJ182" t="str">
        <f>IF(原始数据!AK182="","",IF(COUNTIF(原始数据!182:182,原始数据!AK182)&gt;1,"×",""))</f>
        <v/>
      </c>
      <c r="AK182" t="str">
        <f>IF(原始数据!AL182="","",IF(COUNTIF(原始数据!182:182,原始数据!AL182)&gt;1,"×",""))</f>
        <v/>
      </c>
      <c r="AL182" t="str">
        <f>IF(原始数据!AM182="","",IF(COUNTIF(原始数据!182:182,原始数据!AM182)&gt;1,"×",""))</f>
        <v/>
      </c>
      <c r="AM182" t="str">
        <f>IF(原始数据!AN182="","",IF(COUNTIF(原始数据!182:182,原始数据!AN182)&gt;1,"×",""))</f>
        <v/>
      </c>
      <c r="AN182" t="str">
        <f>IF(原始数据!AO182="","",IF(COUNTIF(原始数据!182:182,原始数据!AO182)&gt;1,"×",""))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IF(原始数据!Z183="","",IF(COUNTIF(原始数据!183:183,原始数据!Z183)&gt;1,"×",""))</f>
        <v/>
      </c>
      <c r="Z183" t="str">
        <f>IF(原始数据!AA183="","",IF(COUNTIF(原始数据!183:183,原始数据!AA183)&gt;1,"×",""))</f>
        <v/>
      </c>
      <c r="AA183" t="str">
        <f>IF(原始数据!AB183="","",IF(COUNTIF(原始数据!183:183,原始数据!AB183)&gt;1,"×",""))</f>
        <v/>
      </c>
      <c r="AB183" t="str">
        <f>IF(原始数据!AC183="","",IF(COUNTIF(原始数据!183:183,原始数据!AC183)&gt;1,"×",""))</f>
        <v/>
      </c>
      <c r="AC183" t="str">
        <f>IF(原始数据!AD183="","",IF(COUNTIF(原始数据!183:183,原始数据!AD183)&gt;1,"×",""))</f>
        <v/>
      </c>
      <c r="AD183" t="str">
        <f>IF(原始数据!AE183="","",IF(COUNTIF(原始数据!183:183,原始数据!AE183)&gt;1,"×",""))</f>
        <v/>
      </c>
      <c r="AE183" t="str">
        <f>IF(原始数据!AF183="","",IF(COUNTIF(原始数据!183:183,原始数据!AF183)&gt;1,"×",""))</f>
        <v/>
      </c>
      <c r="AF183" t="str">
        <f>IF(原始数据!AG183="","",IF(COUNTIF(原始数据!183:183,原始数据!AG183)&gt;1,"×",""))</f>
        <v/>
      </c>
      <c r="AG183" t="str">
        <f>IF(原始数据!AH183="","",IF(COUNTIF(原始数据!183:183,原始数据!AH183)&gt;1,"×",""))</f>
        <v/>
      </c>
      <c r="AH183" t="str">
        <f>IF(原始数据!AI183="","",IF(COUNTIF(原始数据!183:183,原始数据!AI183)&gt;1,"×",""))</f>
        <v/>
      </c>
      <c r="AI183" t="str">
        <f>IF(原始数据!AJ183="","",IF(COUNTIF(原始数据!183:183,原始数据!AJ183)&gt;1,"×",""))</f>
        <v/>
      </c>
      <c r="AJ183" t="str">
        <f>IF(原始数据!AK183="","",IF(COUNTIF(原始数据!183:183,原始数据!AK183)&gt;1,"×",""))</f>
        <v/>
      </c>
      <c r="AK183" t="str">
        <f>IF(原始数据!AL183="","",IF(COUNTIF(原始数据!183:183,原始数据!AL183)&gt;1,"×",""))</f>
        <v/>
      </c>
      <c r="AL183" t="str">
        <f>IF(原始数据!AM183="","",IF(COUNTIF(原始数据!183:183,原始数据!AM183)&gt;1,"×",""))</f>
        <v/>
      </c>
      <c r="AM183" t="str">
        <f>IF(原始数据!AN183="","",IF(COUNTIF(原始数据!183:183,原始数据!AN183)&gt;1,"×",""))</f>
        <v/>
      </c>
      <c r="AN183" t="str">
        <f>IF(原始数据!AO183="","",IF(COUNTIF(原始数据!183:183,原始数据!AO183)&gt;1,"×",""))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IF(原始数据!Z184="","",IF(COUNTIF(原始数据!184:184,原始数据!Z184)&gt;1,"×",""))</f>
        <v/>
      </c>
      <c r="Z184" t="str">
        <f>IF(原始数据!AA184="","",IF(COUNTIF(原始数据!184:184,原始数据!AA184)&gt;1,"×",""))</f>
        <v/>
      </c>
      <c r="AA184" t="str">
        <f>IF(原始数据!AB184="","",IF(COUNTIF(原始数据!184:184,原始数据!AB184)&gt;1,"×",""))</f>
        <v/>
      </c>
      <c r="AB184" t="str">
        <f>IF(原始数据!AC184="","",IF(COUNTIF(原始数据!184:184,原始数据!AC184)&gt;1,"×",""))</f>
        <v/>
      </c>
      <c r="AC184" t="str">
        <f>IF(原始数据!AD184="","",IF(COUNTIF(原始数据!184:184,原始数据!AD184)&gt;1,"×",""))</f>
        <v/>
      </c>
      <c r="AD184" t="str">
        <f>IF(原始数据!AE184="","",IF(COUNTIF(原始数据!184:184,原始数据!AE184)&gt;1,"×",""))</f>
        <v/>
      </c>
      <c r="AE184" t="str">
        <f>IF(原始数据!AF184="","",IF(COUNTIF(原始数据!184:184,原始数据!AF184)&gt;1,"×",""))</f>
        <v/>
      </c>
      <c r="AF184" t="str">
        <f>IF(原始数据!AG184="","",IF(COUNTIF(原始数据!184:184,原始数据!AG184)&gt;1,"×",""))</f>
        <v/>
      </c>
      <c r="AG184" t="str">
        <f>IF(原始数据!AH184="","",IF(COUNTIF(原始数据!184:184,原始数据!AH184)&gt;1,"×",""))</f>
        <v/>
      </c>
      <c r="AH184" t="str">
        <f>IF(原始数据!AI184="","",IF(COUNTIF(原始数据!184:184,原始数据!AI184)&gt;1,"×",""))</f>
        <v/>
      </c>
      <c r="AI184" t="str">
        <f>IF(原始数据!AJ184="","",IF(COUNTIF(原始数据!184:184,原始数据!AJ184)&gt;1,"×",""))</f>
        <v/>
      </c>
      <c r="AJ184" t="str">
        <f>IF(原始数据!AK184="","",IF(COUNTIF(原始数据!184:184,原始数据!AK184)&gt;1,"×",""))</f>
        <v/>
      </c>
      <c r="AK184" t="str">
        <f>IF(原始数据!AL184="","",IF(COUNTIF(原始数据!184:184,原始数据!AL184)&gt;1,"×",""))</f>
        <v/>
      </c>
      <c r="AL184" t="str">
        <f>IF(原始数据!AM184="","",IF(COUNTIF(原始数据!184:184,原始数据!AM184)&gt;1,"×",""))</f>
        <v/>
      </c>
      <c r="AM184" t="str">
        <f>IF(原始数据!AN184="","",IF(COUNTIF(原始数据!184:184,原始数据!AN184)&gt;1,"×",""))</f>
        <v/>
      </c>
      <c r="AN184" t="str">
        <f>IF(原始数据!AO184="","",IF(COUNTIF(原始数据!184:184,原始数据!AO184)&gt;1,"×",""))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IF(原始数据!Z185="","",IF(COUNTIF(原始数据!185:185,原始数据!Z185)&gt;1,"×",""))</f>
        <v/>
      </c>
      <c r="Z185" t="str">
        <f>IF(原始数据!AA185="","",IF(COUNTIF(原始数据!185:185,原始数据!AA185)&gt;1,"×",""))</f>
        <v/>
      </c>
      <c r="AA185" t="str">
        <f>IF(原始数据!AB185="","",IF(COUNTIF(原始数据!185:185,原始数据!AB185)&gt;1,"×",""))</f>
        <v/>
      </c>
      <c r="AB185" t="str">
        <f>IF(原始数据!AC185="","",IF(COUNTIF(原始数据!185:185,原始数据!AC185)&gt;1,"×",""))</f>
        <v/>
      </c>
      <c r="AC185" t="str">
        <f>IF(原始数据!AD185="","",IF(COUNTIF(原始数据!185:185,原始数据!AD185)&gt;1,"×",""))</f>
        <v/>
      </c>
      <c r="AD185" t="str">
        <f>IF(原始数据!AE185="","",IF(COUNTIF(原始数据!185:185,原始数据!AE185)&gt;1,"×",""))</f>
        <v/>
      </c>
      <c r="AE185" t="str">
        <f>IF(原始数据!AF185="","",IF(COUNTIF(原始数据!185:185,原始数据!AF185)&gt;1,"×",""))</f>
        <v/>
      </c>
      <c r="AF185" t="str">
        <f>IF(原始数据!AG185="","",IF(COUNTIF(原始数据!185:185,原始数据!AG185)&gt;1,"×",""))</f>
        <v/>
      </c>
      <c r="AG185" t="str">
        <f>IF(原始数据!AH185="","",IF(COUNTIF(原始数据!185:185,原始数据!AH185)&gt;1,"×",""))</f>
        <v/>
      </c>
      <c r="AH185" t="str">
        <f>IF(原始数据!AI185="","",IF(COUNTIF(原始数据!185:185,原始数据!AI185)&gt;1,"×",""))</f>
        <v/>
      </c>
      <c r="AI185" t="str">
        <f>IF(原始数据!AJ185="","",IF(COUNTIF(原始数据!185:185,原始数据!AJ185)&gt;1,"×",""))</f>
        <v/>
      </c>
      <c r="AJ185" t="str">
        <f>IF(原始数据!AK185="","",IF(COUNTIF(原始数据!185:185,原始数据!AK185)&gt;1,"×",""))</f>
        <v/>
      </c>
      <c r="AK185" t="str">
        <f>IF(原始数据!AL185="","",IF(COUNTIF(原始数据!185:185,原始数据!AL185)&gt;1,"×",""))</f>
        <v/>
      </c>
      <c r="AL185" t="str">
        <f>IF(原始数据!AM185="","",IF(COUNTIF(原始数据!185:185,原始数据!AM185)&gt;1,"×",""))</f>
        <v/>
      </c>
      <c r="AM185" t="str">
        <f>IF(原始数据!AN185="","",IF(COUNTIF(原始数据!185:185,原始数据!AN185)&gt;1,"×",""))</f>
        <v/>
      </c>
      <c r="AN185" t="str">
        <f>IF(原始数据!AO185="","",IF(COUNTIF(原始数据!185:185,原始数据!AO185)&gt;1,"×",""))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IF(原始数据!Z186="","",IF(COUNTIF(原始数据!186:186,原始数据!Z186)&gt;1,"×",""))</f>
        <v/>
      </c>
      <c r="Z186" t="str">
        <f>IF(原始数据!AA186="","",IF(COUNTIF(原始数据!186:186,原始数据!AA186)&gt;1,"×",""))</f>
        <v/>
      </c>
      <c r="AA186" t="str">
        <f>IF(原始数据!AB186="","",IF(COUNTIF(原始数据!186:186,原始数据!AB186)&gt;1,"×",""))</f>
        <v/>
      </c>
      <c r="AB186" t="str">
        <f>IF(原始数据!AC186="","",IF(COUNTIF(原始数据!186:186,原始数据!AC186)&gt;1,"×",""))</f>
        <v/>
      </c>
      <c r="AC186" t="str">
        <f>IF(原始数据!AD186="","",IF(COUNTIF(原始数据!186:186,原始数据!AD186)&gt;1,"×",""))</f>
        <v/>
      </c>
      <c r="AD186" t="str">
        <f>IF(原始数据!AE186="","",IF(COUNTIF(原始数据!186:186,原始数据!AE186)&gt;1,"×",""))</f>
        <v/>
      </c>
      <c r="AE186" t="str">
        <f>IF(原始数据!AF186="","",IF(COUNTIF(原始数据!186:186,原始数据!AF186)&gt;1,"×",""))</f>
        <v/>
      </c>
      <c r="AF186" t="str">
        <f>IF(原始数据!AG186="","",IF(COUNTIF(原始数据!186:186,原始数据!AG186)&gt;1,"×",""))</f>
        <v/>
      </c>
      <c r="AG186" t="str">
        <f>IF(原始数据!AH186="","",IF(COUNTIF(原始数据!186:186,原始数据!AH186)&gt;1,"×",""))</f>
        <v/>
      </c>
      <c r="AH186" t="str">
        <f>IF(原始数据!AI186="","",IF(COUNTIF(原始数据!186:186,原始数据!AI186)&gt;1,"×",""))</f>
        <v/>
      </c>
      <c r="AI186" t="str">
        <f>IF(原始数据!AJ186="","",IF(COUNTIF(原始数据!186:186,原始数据!AJ186)&gt;1,"×",""))</f>
        <v/>
      </c>
      <c r="AJ186" t="str">
        <f>IF(原始数据!AK186="","",IF(COUNTIF(原始数据!186:186,原始数据!AK186)&gt;1,"×",""))</f>
        <v/>
      </c>
      <c r="AK186" t="str">
        <f>IF(原始数据!AL186="","",IF(COUNTIF(原始数据!186:186,原始数据!AL186)&gt;1,"×",""))</f>
        <v/>
      </c>
      <c r="AL186" t="str">
        <f>IF(原始数据!AM186="","",IF(COUNTIF(原始数据!186:186,原始数据!AM186)&gt;1,"×",""))</f>
        <v/>
      </c>
      <c r="AM186" t="str">
        <f>IF(原始数据!AN186="","",IF(COUNTIF(原始数据!186:186,原始数据!AN186)&gt;1,"×",""))</f>
        <v/>
      </c>
      <c r="AN186" t="str">
        <f>IF(原始数据!AO186="","",IF(COUNTIF(原始数据!186:186,原始数据!AO186)&gt;1,"×",""))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IF(原始数据!Z187="","",IF(COUNTIF(原始数据!187:187,原始数据!Z187)&gt;1,"×",""))</f>
        <v/>
      </c>
      <c r="Z187" t="str">
        <f>IF(原始数据!AA187="","",IF(COUNTIF(原始数据!187:187,原始数据!AA187)&gt;1,"×",""))</f>
        <v/>
      </c>
      <c r="AA187" t="str">
        <f>IF(原始数据!AB187="","",IF(COUNTIF(原始数据!187:187,原始数据!AB187)&gt;1,"×",""))</f>
        <v/>
      </c>
      <c r="AB187" t="str">
        <f>IF(原始数据!AC187="","",IF(COUNTIF(原始数据!187:187,原始数据!AC187)&gt;1,"×",""))</f>
        <v/>
      </c>
      <c r="AC187" t="str">
        <f>IF(原始数据!AD187="","",IF(COUNTIF(原始数据!187:187,原始数据!AD187)&gt;1,"×",""))</f>
        <v/>
      </c>
      <c r="AD187" t="str">
        <f>IF(原始数据!AE187="","",IF(COUNTIF(原始数据!187:187,原始数据!AE187)&gt;1,"×",""))</f>
        <v/>
      </c>
      <c r="AE187" t="str">
        <f>IF(原始数据!AF187="","",IF(COUNTIF(原始数据!187:187,原始数据!AF187)&gt;1,"×",""))</f>
        <v/>
      </c>
      <c r="AF187" t="str">
        <f>IF(原始数据!AG187="","",IF(COUNTIF(原始数据!187:187,原始数据!AG187)&gt;1,"×",""))</f>
        <v/>
      </c>
      <c r="AG187" t="str">
        <f>IF(原始数据!AH187="","",IF(COUNTIF(原始数据!187:187,原始数据!AH187)&gt;1,"×",""))</f>
        <v/>
      </c>
      <c r="AH187" t="str">
        <f>IF(原始数据!AI187="","",IF(COUNTIF(原始数据!187:187,原始数据!AI187)&gt;1,"×",""))</f>
        <v/>
      </c>
      <c r="AI187" t="str">
        <f>IF(原始数据!AJ187="","",IF(COUNTIF(原始数据!187:187,原始数据!AJ187)&gt;1,"×",""))</f>
        <v/>
      </c>
      <c r="AJ187" t="str">
        <f>IF(原始数据!AK187="","",IF(COUNTIF(原始数据!187:187,原始数据!AK187)&gt;1,"×",""))</f>
        <v/>
      </c>
      <c r="AK187" t="str">
        <f>IF(原始数据!AL187="","",IF(COUNTIF(原始数据!187:187,原始数据!AL187)&gt;1,"×",""))</f>
        <v/>
      </c>
      <c r="AL187" t="str">
        <f>IF(原始数据!AM187="","",IF(COUNTIF(原始数据!187:187,原始数据!AM187)&gt;1,"×",""))</f>
        <v/>
      </c>
      <c r="AM187" t="str">
        <f>IF(原始数据!AN187="","",IF(COUNTIF(原始数据!187:187,原始数据!AN187)&gt;1,"×",""))</f>
        <v/>
      </c>
      <c r="AN187" t="str">
        <f>IF(原始数据!AO187="","",IF(COUNTIF(原始数据!187:187,原始数据!AO187)&gt;1,"×",""))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IF(原始数据!Z188="","",IF(COUNTIF(原始数据!188:188,原始数据!Z188)&gt;1,"×",""))</f>
        <v/>
      </c>
      <c r="Z188" t="str">
        <f>IF(原始数据!AA188="","",IF(COUNTIF(原始数据!188:188,原始数据!AA188)&gt;1,"×",""))</f>
        <v/>
      </c>
      <c r="AA188" t="str">
        <f>IF(原始数据!AB188="","",IF(COUNTIF(原始数据!188:188,原始数据!AB188)&gt;1,"×",""))</f>
        <v/>
      </c>
      <c r="AB188" t="str">
        <f>IF(原始数据!AC188="","",IF(COUNTIF(原始数据!188:188,原始数据!AC188)&gt;1,"×",""))</f>
        <v/>
      </c>
      <c r="AC188" t="str">
        <f>IF(原始数据!AD188="","",IF(COUNTIF(原始数据!188:188,原始数据!AD188)&gt;1,"×",""))</f>
        <v/>
      </c>
      <c r="AD188" t="str">
        <f>IF(原始数据!AE188="","",IF(COUNTIF(原始数据!188:188,原始数据!AE188)&gt;1,"×",""))</f>
        <v/>
      </c>
      <c r="AE188" t="str">
        <f>IF(原始数据!AF188="","",IF(COUNTIF(原始数据!188:188,原始数据!AF188)&gt;1,"×",""))</f>
        <v/>
      </c>
      <c r="AF188" t="str">
        <f>IF(原始数据!AG188="","",IF(COUNTIF(原始数据!188:188,原始数据!AG188)&gt;1,"×",""))</f>
        <v/>
      </c>
      <c r="AG188" t="str">
        <f>IF(原始数据!AH188="","",IF(COUNTIF(原始数据!188:188,原始数据!AH188)&gt;1,"×",""))</f>
        <v/>
      </c>
      <c r="AH188" t="str">
        <f>IF(原始数据!AI188="","",IF(COUNTIF(原始数据!188:188,原始数据!AI188)&gt;1,"×",""))</f>
        <v/>
      </c>
      <c r="AI188" t="str">
        <f>IF(原始数据!AJ188="","",IF(COUNTIF(原始数据!188:188,原始数据!AJ188)&gt;1,"×",""))</f>
        <v/>
      </c>
      <c r="AJ188" t="str">
        <f>IF(原始数据!AK188="","",IF(COUNTIF(原始数据!188:188,原始数据!AK188)&gt;1,"×",""))</f>
        <v/>
      </c>
      <c r="AK188" t="str">
        <f>IF(原始数据!AL188="","",IF(COUNTIF(原始数据!188:188,原始数据!AL188)&gt;1,"×",""))</f>
        <v/>
      </c>
      <c r="AL188" t="str">
        <f>IF(原始数据!AM188="","",IF(COUNTIF(原始数据!188:188,原始数据!AM188)&gt;1,"×",""))</f>
        <v/>
      </c>
      <c r="AM188" t="str">
        <f>IF(原始数据!AN188="","",IF(COUNTIF(原始数据!188:188,原始数据!AN188)&gt;1,"×",""))</f>
        <v/>
      </c>
      <c r="AN188" t="str">
        <f>IF(原始数据!AO188="","",IF(COUNTIF(原始数据!188:188,原始数据!AO188)&gt;1,"×",""))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IF(原始数据!Z189="","",IF(COUNTIF(原始数据!189:189,原始数据!Z189)&gt;1,"×",""))</f>
        <v/>
      </c>
      <c r="Z189" t="str">
        <f>IF(原始数据!AA189="","",IF(COUNTIF(原始数据!189:189,原始数据!AA189)&gt;1,"×",""))</f>
        <v/>
      </c>
      <c r="AA189" t="str">
        <f>IF(原始数据!AB189="","",IF(COUNTIF(原始数据!189:189,原始数据!AB189)&gt;1,"×",""))</f>
        <v/>
      </c>
      <c r="AB189" t="str">
        <f>IF(原始数据!AC189="","",IF(COUNTIF(原始数据!189:189,原始数据!AC189)&gt;1,"×",""))</f>
        <v/>
      </c>
      <c r="AC189" t="str">
        <f>IF(原始数据!AD189="","",IF(COUNTIF(原始数据!189:189,原始数据!AD189)&gt;1,"×",""))</f>
        <v/>
      </c>
      <c r="AD189" t="str">
        <f>IF(原始数据!AE189="","",IF(COUNTIF(原始数据!189:189,原始数据!AE189)&gt;1,"×",""))</f>
        <v/>
      </c>
      <c r="AE189" t="str">
        <f>IF(原始数据!AF189="","",IF(COUNTIF(原始数据!189:189,原始数据!AF189)&gt;1,"×",""))</f>
        <v/>
      </c>
      <c r="AF189" t="str">
        <f>IF(原始数据!AG189="","",IF(COUNTIF(原始数据!189:189,原始数据!AG189)&gt;1,"×",""))</f>
        <v/>
      </c>
      <c r="AG189" t="str">
        <f>IF(原始数据!AH189="","",IF(COUNTIF(原始数据!189:189,原始数据!AH189)&gt;1,"×",""))</f>
        <v/>
      </c>
      <c r="AH189" t="str">
        <f>IF(原始数据!AI189="","",IF(COUNTIF(原始数据!189:189,原始数据!AI189)&gt;1,"×",""))</f>
        <v/>
      </c>
      <c r="AI189" t="str">
        <f>IF(原始数据!AJ189="","",IF(COUNTIF(原始数据!189:189,原始数据!AJ189)&gt;1,"×",""))</f>
        <v/>
      </c>
      <c r="AJ189" t="str">
        <f>IF(原始数据!AK189="","",IF(COUNTIF(原始数据!189:189,原始数据!AK189)&gt;1,"×",""))</f>
        <v/>
      </c>
      <c r="AK189" t="str">
        <f>IF(原始数据!AL189="","",IF(COUNTIF(原始数据!189:189,原始数据!AL189)&gt;1,"×",""))</f>
        <v/>
      </c>
      <c r="AL189" t="str">
        <f>IF(原始数据!AM189="","",IF(COUNTIF(原始数据!189:189,原始数据!AM189)&gt;1,"×",""))</f>
        <v/>
      </c>
      <c r="AM189" t="str">
        <f>IF(原始数据!AN189="","",IF(COUNTIF(原始数据!189:189,原始数据!AN189)&gt;1,"×",""))</f>
        <v/>
      </c>
      <c r="AN189" t="str">
        <f>IF(原始数据!AO189="","",IF(COUNTIF(原始数据!189:189,原始数据!AO189)&gt;1,"×",""))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IF(原始数据!Z190="","",IF(COUNTIF(原始数据!190:190,原始数据!Z190)&gt;1,"×",""))</f>
        <v/>
      </c>
      <c r="Z190" t="str">
        <f>IF(原始数据!AA190="","",IF(COUNTIF(原始数据!190:190,原始数据!AA190)&gt;1,"×",""))</f>
        <v/>
      </c>
      <c r="AA190" t="str">
        <f>IF(原始数据!AB190="","",IF(COUNTIF(原始数据!190:190,原始数据!AB190)&gt;1,"×",""))</f>
        <v/>
      </c>
      <c r="AB190" t="str">
        <f>IF(原始数据!AC190="","",IF(COUNTIF(原始数据!190:190,原始数据!AC190)&gt;1,"×",""))</f>
        <v/>
      </c>
      <c r="AC190" t="str">
        <f>IF(原始数据!AD190="","",IF(COUNTIF(原始数据!190:190,原始数据!AD190)&gt;1,"×",""))</f>
        <v/>
      </c>
      <c r="AD190" t="str">
        <f>IF(原始数据!AE190="","",IF(COUNTIF(原始数据!190:190,原始数据!AE190)&gt;1,"×",""))</f>
        <v/>
      </c>
      <c r="AE190" t="str">
        <f>IF(原始数据!AF190="","",IF(COUNTIF(原始数据!190:190,原始数据!AF190)&gt;1,"×",""))</f>
        <v/>
      </c>
      <c r="AF190" t="str">
        <f>IF(原始数据!AG190="","",IF(COUNTIF(原始数据!190:190,原始数据!AG190)&gt;1,"×",""))</f>
        <v/>
      </c>
      <c r="AG190" t="str">
        <f>IF(原始数据!AH190="","",IF(COUNTIF(原始数据!190:190,原始数据!AH190)&gt;1,"×",""))</f>
        <v/>
      </c>
      <c r="AH190" t="str">
        <f>IF(原始数据!AI190="","",IF(COUNTIF(原始数据!190:190,原始数据!AI190)&gt;1,"×",""))</f>
        <v/>
      </c>
      <c r="AI190" t="str">
        <f>IF(原始数据!AJ190="","",IF(COUNTIF(原始数据!190:190,原始数据!AJ190)&gt;1,"×",""))</f>
        <v/>
      </c>
      <c r="AJ190" t="str">
        <f>IF(原始数据!AK190="","",IF(COUNTIF(原始数据!190:190,原始数据!AK190)&gt;1,"×",""))</f>
        <v/>
      </c>
      <c r="AK190" t="str">
        <f>IF(原始数据!AL190="","",IF(COUNTIF(原始数据!190:190,原始数据!AL190)&gt;1,"×",""))</f>
        <v/>
      </c>
      <c r="AL190" t="str">
        <f>IF(原始数据!AM190="","",IF(COUNTIF(原始数据!190:190,原始数据!AM190)&gt;1,"×",""))</f>
        <v/>
      </c>
      <c r="AM190" t="str">
        <f>IF(原始数据!AN190="","",IF(COUNTIF(原始数据!190:190,原始数据!AN190)&gt;1,"×",""))</f>
        <v/>
      </c>
      <c r="AN190" t="str">
        <f>IF(原始数据!AO190="","",IF(COUNTIF(原始数据!190:190,原始数据!AO190)&gt;1,"×",""))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IF(原始数据!Z191="","",IF(COUNTIF(原始数据!191:191,原始数据!Z191)&gt;1,"×",""))</f>
        <v/>
      </c>
      <c r="Z191" t="str">
        <f>IF(原始数据!AA191="","",IF(COUNTIF(原始数据!191:191,原始数据!AA191)&gt;1,"×",""))</f>
        <v/>
      </c>
      <c r="AA191" t="str">
        <f>IF(原始数据!AB191="","",IF(COUNTIF(原始数据!191:191,原始数据!AB191)&gt;1,"×",""))</f>
        <v/>
      </c>
      <c r="AB191" t="str">
        <f>IF(原始数据!AC191="","",IF(COUNTIF(原始数据!191:191,原始数据!AC191)&gt;1,"×",""))</f>
        <v/>
      </c>
      <c r="AC191" t="str">
        <f>IF(原始数据!AD191="","",IF(COUNTIF(原始数据!191:191,原始数据!AD191)&gt;1,"×",""))</f>
        <v/>
      </c>
      <c r="AD191" t="str">
        <f>IF(原始数据!AE191="","",IF(COUNTIF(原始数据!191:191,原始数据!AE191)&gt;1,"×",""))</f>
        <v/>
      </c>
      <c r="AE191" t="str">
        <f>IF(原始数据!AF191="","",IF(COUNTIF(原始数据!191:191,原始数据!AF191)&gt;1,"×",""))</f>
        <v/>
      </c>
      <c r="AF191" t="str">
        <f>IF(原始数据!AG191="","",IF(COUNTIF(原始数据!191:191,原始数据!AG191)&gt;1,"×",""))</f>
        <v/>
      </c>
      <c r="AG191" t="str">
        <f>IF(原始数据!AH191="","",IF(COUNTIF(原始数据!191:191,原始数据!AH191)&gt;1,"×",""))</f>
        <v/>
      </c>
      <c r="AH191" t="str">
        <f>IF(原始数据!AI191="","",IF(COUNTIF(原始数据!191:191,原始数据!AI191)&gt;1,"×",""))</f>
        <v/>
      </c>
      <c r="AI191" t="str">
        <f>IF(原始数据!AJ191="","",IF(COUNTIF(原始数据!191:191,原始数据!AJ191)&gt;1,"×",""))</f>
        <v/>
      </c>
      <c r="AJ191" t="str">
        <f>IF(原始数据!AK191="","",IF(COUNTIF(原始数据!191:191,原始数据!AK191)&gt;1,"×",""))</f>
        <v/>
      </c>
      <c r="AK191" t="str">
        <f>IF(原始数据!AL191="","",IF(COUNTIF(原始数据!191:191,原始数据!AL191)&gt;1,"×",""))</f>
        <v/>
      </c>
      <c r="AL191" t="str">
        <f>IF(原始数据!AM191="","",IF(COUNTIF(原始数据!191:191,原始数据!AM191)&gt;1,"×",""))</f>
        <v/>
      </c>
      <c r="AM191" t="str">
        <f>IF(原始数据!AN191="","",IF(COUNTIF(原始数据!191:191,原始数据!AN191)&gt;1,"×",""))</f>
        <v/>
      </c>
      <c r="AN191" t="str">
        <f>IF(原始数据!AO191="","",IF(COUNTIF(原始数据!191:191,原始数据!AO191)&gt;1,"×",""))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IF(原始数据!Z192="","",IF(COUNTIF(原始数据!192:192,原始数据!Z192)&gt;1,"×",""))</f>
        <v/>
      </c>
      <c r="Z192" t="str">
        <f>IF(原始数据!AA192="","",IF(COUNTIF(原始数据!192:192,原始数据!AA192)&gt;1,"×",""))</f>
        <v/>
      </c>
      <c r="AA192" t="str">
        <f>IF(原始数据!AB192="","",IF(COUNTIF(原始数据!192:192,原始数据!AB192)&gt;1,"×",""))</f>
        <v/>
      </c>
      <c r="AB192" t="str">
        <f>IF(原始数据!AC192="","",IF(COUNTIF(原始数据!192:192,原始数据!AC192)&gt;1,"×",""))</f>
        <v/>
      </c>
      <c r="AC192" t="str">
        <f>IF(原始数据!AD192="","",IF(COUNTIF(原始数据!192:192,原始数据!AD192)&gt;1,"×",""))</f>
        <v/>
      </c>
      <c r="AD192" t="str">
        <f>IF(原始数据!AE192="","",IF(COUNTIF(原始数据!192:192,原始数据!AE192)&gt;1,"×",""))</f>
        <v/>
      </c>
      <c r="AE192" t="str">
        <f>IF(原始数据!AF192="","",IF(COUNTIF(原始数据!192:192,原始数据!AF192)&gt;1,"×",""))</f>
        <v/>
      </c>
      <c r="AF192" t="str">
        <f>IF(原始数据!AG192="","",IF(COUNTIF(原始数据!192:192,原始数据!AG192)&gt;1,"×",""))</f>
        <v/>
      </c>
      <c r="AG192" t="str">
        <f>IF(原始数据!AH192="","",IF(COUNTIF(原始数据!192:192,原始数据!AH192)&gt;1,"×",""))</f>
        <v/>
      </c>
      <c r="AH192" t="str">
        <f>IF(原始数据!AI192="","",IF(COUNTIF(原始数据!192:192,原始数据!AI192)&gt;1,"×",""))</f>
        <v/>
      </c>
      <c r="AI192" t="str">
        <f>IF(原始数据!AJ192="","",IF(COUNTIF(原始数据!192:192,原始数据!AJ192)&gt;1,"×",""))</f>
        <v/>
      </c>
      <c r="AJ192" t="str">
        <f>IF(原始数据!AK192="","",IF(COUNTIF(原始数据!192:192,原始数据!AK192)&gt;1,"×",""))</f>
        <v/>
      </c>
      <c r="AK192" t="str">
        <f>IF(原始数据!AL192="","",IF(COUNTIF(原始数据!192:192,原始数据!AL192)&gt;1,"×",""))</f>
        <v/>
      </c>
      <c r="AL192" t="str">
        <f>IF(原始数据!AM192="","",IF(COUNTIF(原始数据!192:192,原始数据!AM192)&gt;1,"×",""))</f>
        <v/>
      </c>
      <c r="AM192" t="str">
        <f>IF(原始数据!AN192="","",IF(COUNTIF(原始数据!192:192,原始数据!AN192)&gt;1,"×",""))</f>
        <v/>
      </c>
      <c r="AN192" t="str">
        <f>IF(原始数据!AO192="","",IF(COUNTIF(原始数据!192:192,原始数据!AO192)&gt;1,"×",""))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IF(原始数据!Z193="","",IF(COUNTIF(原始数据!193:193,原始数据!Z193)&gt;1,"×",""))</f>
        <v/>
      </c>
      <c r="Z193" t="str">
        <f>IF(原始数据!AA193="","",IF(COUNTIF(原始数据!193:193,原始数据!AA193)&gt;1,"×",""))</f>
        <v/>
      </c>
      <c r="AA193" t="str">
        <f>IF(原始数据!AB193="","",IF(COUNTIF(原始数据!193:193,原始数据!AB193)&gt;1,"×",""))</f>
        <v/>
      </c>
      <c r="AB193" t="str">
        <f>IF(原始数据!AC193="","",IF(COUNTIF(原始数据!193:193,原始数据!AC193)&gt;1,"×",""))</f>
        <v/>
      </c>
      <c r="AC193" t="str">
        <f>IF(原始数据!AD193="","",IF(COUNTIF(原始数据!193:193,原始数据!AD193)&gt;1,"×",""))</f>
        <v/>
      </c>
      <c r="AD193" t="str">
        <f>IF(原始数据!AE193="","",IF(COUNTIF(原始数据!193:193,原始数据!AE193)&gt;1,"×",""))</f>
        <v/>
      </c>
      <c r="AE193" t="str">
        <f>IF(原始数据!AF193="","",IF(COUNTIF(原始数据!193:193,原始数据!AF193)&gt;1,"×",""))</f>
        <v/>
      </c>
      <c r="AF193" t="str">
        <f>IF(原始数据!AG193="","",IF(COUNTIF(原始数据!193:193,原始数据!AG193)&gt;1,"×",""))</f>
        <v/>
      </c>
      <c r="AG193" t="str">
        <f>IF(原始数据!AH193="","",IF(COUNTIF(原始数据!193:193,原始数据!AH193)&gt;1,"×",""))</f>
        <v/>
      </c>
      <c r="AH193" t="str">
        <f>IF(原始数据!AI193="","",IF(COUNTIF(原始数据!193:193,原始数据!AI193)&gt;1,"×",""))</f>
        <v/>
      </c>
      <c r="AI193" t="str">
        <f>IF(原始数据!AJ193="","",IF(COUNTIF(原始数据!193:193,原始数据!AJ193)&gt;1,"×",""))</f>
        <v/>
      </c>
      <c r="AJ193" t="str">
        <f>IF(原始数据!AK193="","",IF(COUNTIF(原始数据!193:193,原始数据!AK193)&gt;1,"×",""))</f>
        <v/>
      </c>
      <c r="AK193" t="str">
        <f>IF(原始数据!AL193="","",IF(COUNTIF(原始数据!193:193,原始数据!AL193)&gt;1,"×",""))</f>
        <v/>
      </c>
      <c r="AL193" t="str">
        <f>IF(原始数据!AM193="","",IF(COUNTIF(原始数据!193:193,原始数据!AM193)&gt;1,"×",""))</f>
        <v/>
      </c>
      <c r="AM193" t="str">
        <f>IF(原始数据!AN193="","",IF(COUNTIF(原始数据!193:193,原始数据!AN193)&gt;1,"×",""))</f>
        <v/>
      </c>
      <c r="AN193" t="str">
        <f>IF(原始数据!AO193="","",IF(COUNTIF(原始数据!193:193,原始数据!AO193)&gt;1,"×",""))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IF(原始数据!Z194="","",IF(COUNTIF(原始数据!194:194,原始数据!Z194)&gt;1,"×",""))</f>
        <v/>
      </c>
      <c r="Z194" t="str">
        <f>IF(原始数据!AA194="","",IF(COUNTIF(原始数据!194:194,原始数据!AA194)&gt;1,"×",""))</f>
        <v/>
      </c>
      <c r="AA194" t="str">
        <f>IF(原始数据!AB194="","",IF(COUNTIF(原始数据!194:194,原始数据!AB194)&gt;1,"×",""))</f>
        <v/>
      </c>
      <c r="AB194" t="str">
        <f>IF(原始数据!AC194="","",IF(COUNTIF(原始数据!194:194,原始数据!AC194)&gt;1,"×",""))</f>
        <v/>
      </c>
      <c r="AC194" t="str">
        <f>IF(原始数据!AD194="","",IF(COUNTIF(原始数据!194:194,原始数据!AD194)&gt;1,"×",""))</f>
        <v/>
      </c>
      <c r="AD194" t="str">
        <f>IF(原始数据!AE194="","",IF(COUNTIF(原始数据!194:194,原始数据!AE194)&gt;1,"×",""))</f>
        <v/>
      </c>
      <c r="AE194" t="str">
        <f>IF(原始数据!AF194="","",IF(COUNTIF(原始数据!194:194,原始数据!AF194)&gt;1,"×",""))</f>
        <v/>
      </c>
      <c r="AF194" t="str">
        <f>IF(原始数据!AG194="","",IF(COUNTIF(原始数据!194:194,原始数据!AG194)&gt;1,"×",""))</f>
        <v/>
      </c>
      <c r="AG194" t="str">
        <f>IF(原始数据!AH194="","",IF(COUNTIF(原始数据!194:194,原始数据!AH194)&gt;1,"×",""))</f>
        <v/>
      </c>
      <c r="AH194" t="str">
        <f>IF(原始数据!AI194="","",IF(COUNTIF(原始数据!194:194,原始数据!AI194)&gt;1,"×",""))</f>
        <v/>
      </c>
      <c r="AI194" t="str">
        <f>IF(原始数据!AJ194="","",IF(COUNTIF(原始数据!194:194,原始数据!AJ194)&gt;1,"×",""))</f>
        <v/>
      </c>
      <c r="AJ194" t="str">
        <f>IF(原始数据!AK194="","",IF(COUNTIF(原始数据!194:194,原始数据!AK194)&gt;1,"×",""))</f>
        <v/>
      </c>
      <c r="AK194" t="str">
        <f>IF(原始数据!AL194="","",IF(COUNTIF(原始数据!194:194,原始数据!AL194)&gt;1,"×",""))</f>
        <v/>
      </c>
      <c r="AL194" t="str">
        <f>IF(原始数据!AM194="","",IF(COUNTIF(原始数据!194:194,原始数据!AM194)&gt;1,"×",""))</f>
        <v/>
      </c>
      <c r="AM194" t="str">
        <f>IF(原始数据!AN194="","",IF(COUNTIF(原始数据!194:194,原始数据!AN194)&gt;1,"×",""))</f>
        <v/>
      </c>
      <c r="AN194" t="str">
        <f>IF(原始数据!AO194="","",IF(COUNTIF(原始数据!194:194,原始数据!AO194)&gt;1,"×",""))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IF(原始数据!Z195="","",IF(COUNTIF(原始数据!195:195,原始数据!Z195)&gt;1,"×",""))</f>
        <v/>
      </c>
      <c r="Z195" t="str">
        <f>IF(原始数据!AA195="","",IF(COUNTIF(原始数据!195:195,原始数据!AA195)&gt;1,"×",""))</f>
        <v/>
      </c>
      <c r="AA195" t="str">
        <f>IF(原始数据!AB195="","",IF(COUNTIF(原始数据!195:195,原始数据!AB195)&gt;1,"×",""))</f>
        <v/>
      </c>
      <c r="AB195" t="str">
        <f>IF(原始数据!AC195="","",IF(COUNTIF(原始数据!195:195,原始数据!AC195)&gt;1,"×",""))</f>
        <v/>
      </c>
      <c r="AC195" t="str">
        <f>IF(原始数据!AD195="","",IF(COUNTIF(原始数据!195:195,原始数据!AD195)&gt;1,"×",""))</f>
        <v/>
      </c>
      <c r="AD195" t="str">
        <f>IF(原始数据!AE195="","",IF(COUNTIF(原始数据!195:195,原始数据!AE195)&gt;1,"×",""))</f>
        <v/>
      </c>
      <c r="AE195" t="str">
        <f>IF(原始数据!AF195="","",IF(COUNTIF(原始数据!195:195,原始数据!AF195)&gt;1,"×",""))</f>
        <v/>
      </c>
      <c r="AF195" t="str">
        <f>IF(原始数据!AG195="","",IF(COUNTIF(原始数据!195:195,原始数据!AG195)&gt;1,"×",""))</f>
        <v/>
      </c>
      <c r="AG195" t="str">
        <f>IF(原始数据!AH195="","",IF(COUNTIF(原始数据!195:195,原始数据!AH195)&gt;1,"×",""))</f>
        <v/>
      </c>
      <c r="AH195" t="str">
        <f>IF(原始数据!AI195="","",IF(COUNTIF(原始数据!195:195,原始数据!AI195)&gt;1,"×",""))</f>
        <v/>
      </c>
      <c r="AI195" t="str">
        <f>IF(原始数据!AJ195="","",IF(COUNTIF(原始数据!195:195,原始数据!AJ195)&gt;1,"×",""))</f>
        <v/>
      </c>
      <c r="AJ195" t="str">
        <f>IF(原始数据!AK195="","",IF(COUNTIF(原始数据!195:195,原始数据!AK195)&gt;1,"×",""))</f>
        <v/>
      </c>
      <c r="AK195" t="str">
        <f>IF(原始数据!AL195="","",IF(COUNTIF(原始数据!195:195,原始数据!AL195)&gt;1,"×",""))</f>
        <v/>
      </c>
      <c r="AL195" t="str">
        <f>IF(原始数据!AM195="","",IF(COUNTIF(原始数据!195:195,原始数据!AM195)&gt;1,"×",""))</f>
        <v/>
      </c>
      <c r="AM195" t="str">
        <f>IF(原始数据!AN195="","",IF(COUNTIF(原始数据!195:195,原始数据!AN195)&gt;1,"×",""))</f>
        <v/>
      </c>
      <c r="AN195" t="str">
        <f>IF(原始数据!AO195="","",IF(COUNTIF(原始数据!195:195,原始数据!AO195)&gt;1,"×",""))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IF(原始数据!Z196="","",IF(COUNTIF(原始数据!196:196,原始数据!Z196)&gt;1,"×",""))</f>
        <v/>
      </c>
      <c r="Z196" t="str">
        <f>IF(原始数据!AA196="","",IF(COUNTIF(原始数据!196:196,原始数据!AA196)&gt;1,"×",""))</f>
        <v/>
      </c>
      <c r="AA196" t="str">
        <f>IF(原始数据!AB196="","",IF(COUNTIF(原始数据!196:196,原始数据!AB196)&gt;1,"×",""))</f>
        <v/>
      </c>
      <c r="AB196" t="str">
        <f>IF(原始数据!AC196="","",IF(COUNTIF(原始数据!196:196,原始数据!AC196)&gt;1,"×",""))</f>
        <v/>
      </c>
      <c r="AC196" t="str">
        <f>IF(原始数据!AD196="","",IF(COUNTIF(原始数据!196:196,原始数据!AD196)&gt;1,"×",""))</f>
        <v/>
      </c>
      <c r="AD196" t="str">
        <f>IF(原始数据!AE196="","",IF(COUNTIF(原始数据!196:196,原始数据!AE196)&gt;1,"×",""))</f>
        <v/>
      </c>
      <c r="AE196" t="str">
        <f>IF(原始数据!AF196="","",IF(COUNTIF(原始数据!196:196,原始数据!AF196)&gt;1,"×",""))</f>
        <v/>
      </c>
      <c r="AF196" t="str">
        <f>IF(原始数据!AG196="","",IF(COUNTIF(原始数据!196:196,原始数据!AG196)&gt;1,"×",""))</f>
        <v/>
      </c>
      <c r="AG196" t="str">
        <f>IF(原始数据!AH196="","",IF(COUNTIF(原始数据!196:196,原始数据!AH196)&gt;1,"×",""))</f>
        <v/>
      </c>
      <c r="AH196" t="str">
        <f>IF(原始数据!AI196="","",IF(COUNTIF(原始数据!196:196,原始数据!AI196)&gt;1,"×",""))</f>
        <v/>
      </c>
      <c r="AI196" t="str">
        <f>IF(原始数据!AJ196="","",IF(COUNTIF(原始数据!196:196,原始数据!AJ196)&gt;1,"×",""))</f>
        <v/>
      </c>
      <c r="AJ196" t="str">
        <f>IF(原始数据!AK196="","",IF(COUNTIF(原始数据!196:196,原始数据!AK196)&gt;1,"×",""))</f>
        <v/>
      </c>
      <c r="AK196" t="str">
        <f>IF(原始数据!AL196="","",IF(COUNTIF(原始数据!196:196,原始数据!AL196)&gt;1,"×",""))</f>
        <v/>
      </c>
      <c r="AL196" t="str">
        <f>IF(原始数据!AM196="","",IF(COUNTIF(原始数据!196:196,原始数据!AM196)&gt;1,"×",""))</f>
        <v/>
      </c>
      <c r="AM196" t="str">
        <f>IF(原始数据!AN196="","",IF(COUNTIF(原始数据!196:196,原始数据!AN196)&gt;1,"×",""))</f>
        <v/>
      </c>
      <c r="AN196" t="str">
        <f>IF(原始数据!AO196="","",IF(COUNTIF(原始数据!196:196,原始数据!AO196)&gt;1,"×",""))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IF(原始数据!Z197="","",IF(COUNTIF(原始数据!197:197,原始数据!Z197)&gt;1,"×",""))</f>
        <v/>
      </c>
      <c r="Z197" t="str">
        <f>IF(原始数据!AA197="","",IF(COUNTIF(原始数据!197:197,原始数据!AA197)&gt;1,"×",""))</f>
        <v/>
      </c>
      <c r="AA197" t="str">
        <f>IF(原始数据!AB197="","",IF(COUNTIF(原始数据!197:197,原始数据!AB197)&gt;1,"×",""))</f>
        <v/>
      </c>
      <c r="AB197" t="str">
        <f>IF(原始数据!AC197="","",IF(COUNTIF(原始数据!197:197,原始数据!AC197)&gt;1,"×",""))</f>
        <v/>
      </c>
      <c r="AC197" t="str">
        <f>IF(原始数据!AD197="","",IF(COUNTIF(原始数据!197:197,原始数据!AD197)&gt;1,"×",""))</f>
        <v/>
      </c>
      <c r="AD197" t="str">
        <f>IF(原始数据!AE197="","",IF(COUNTIF(原始数据!197:197,原始数据!AE197)&gt;1,"×",""))</f>
        <v/>
      </c>
      <c r="AE197" t="str">
        <f>IF(原始数据!AF197="","",IF(COUNTIF(原始数据!197:197,原始数据!AF197)&gt;1,"×",""))</f>
        <v/>
      </c>
      <c r="AF197" t="str">
        <f>IF(原始数据!AG197="","",IF(COUNTIF(原始数据!197:197,原始数据!AG197)&gt;1,"×",""))</f>
        <v/>
      </c>
      <c r="AG197" t="str">
        <f>IF(原始数据!AH197="","",IF(COUNTIF(原始数据!197:197,原始数据!AH197)&gt;1,"×",""))</f>
        <v/>
      </c>
      <c r="AH197" t="str">
        <f>IF(原始数据!AI197="","",IF(COUNTIF(原始数据!197:197,原始数据!AI197)&gt;1,"×",""))</f>
        <v/>
      </c>
      <c r="AI197" t="str">
        <f>IF(原始数据!AJ197="","",IF(COUNTIF(原始数据!197:197,原始数据!AJ197)&gt;1,"×",""))</f>
        <v/>
      </c>
      <c r="AJ197" t="str">
        <f>IF(原始数据!AK197="","",IF(COUNTIF(原始数据!197:197,原始数据!AK197)&gt;1,"×",""))</f>
        <v/>
      </c>
      <c r="AK197" t="str">
        <f>IF(原始数据!AL197="","",IF(COUNTIF(原始数据!197:197,原始数据!AL197)&gt;1,"×",""))</f>
        <v/>
      </c>
      <c r="AL197" t="str">
        <f>IF(原始数据!AM197="","",IF(COUNTIF(原始数据!197:197,原始数据!AM197)&gt;1,"×",""))</f>
        <v/>
      </c>
      <c r="AM197" t="str">
        <f>IF(原始数据!AN197="","",IF(COUNTIF(原始数据!197:197,原始数据!AN197)&gt;1,"×",""))</f>
        <v/>
      </c>
      <c r="AN197" t="str">
        <f>IF(原始数据!AO197="","",IF(COUNTIF(原始数据!197:197,原始数据!AO197)&gt;1,"×",""))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IF(原始数据!Z198="","",IF(COUNTIF(原始数据!198:198,原始数据!Z198)&gt;1,"×",""))</f>
        <v/>
      </c>
      <c r="Z198" t="str">
        <f>IF(原始数据!AA198="","",IF(COUNTIF(原始数据!198:198,原始数据!AA198)&gt;1,"×",""))</f>
        <v/>
      </c>
      <c r="AA198" t="str">
        <f>IF(原始数据!AB198="","",IF(COUNTIF(原始数据!198:198,原始数据!AB198)&gt;1,"×",""))</f>
        <v/>
      </c>
      <c r="AB198" t="str">
        <f>IF(原始数据!AC198="","",IF(COUNTIF(原始数据!198:198,原始数据!AC198)&gt;1,"×",""))</f>
        <v/>
      </c>
      <c r="AC198" t="str">
        <f>IF(原始数据!AD198="","",IF(COUNTIF(原始数据!198:198,原始数据!AD198)&gt;1,"×",""))</f>
        <v/>
      </c>
      <c r="AD198" t="str">
        <f>IF(原始数据!AE198="","",IF(COUNTIF(原始数据!198:198,原始数据!AE198)&gt;1,"×",""))</f>
        <v/>
      </c>
      <c r="AE198" t="str">
        <f>IF(原始数据!AF198="","",IF(COUNTIF(原始数据!198:198,原始数据!AF198)&gt;1,"×",""))</f>
        <v/>
      </c>
      <c r="AF198" t="str">
        <f>IF(原始数据!AG198="","",IF(COUNTIF(原始数据!198:198,原始数据!AG198)&gt;1,"×",""))</f>
        <v/>
      </c>
      <c r="AG198" t="str">
        <f>IF(原始数据!AH198="","",IF(COUNTIF(原始数据!198:198,原始数据!AH198)&gt;1,"×",""))</f>
        <v/>
      </c>
      <c r="AH198" t="str">
        <f>IF(原始数据!AI198="","",IF(COUNTIF(原始数据!198:198,原始数据!AI198)&gt;1,"×",""))</f>
        <v/>
      </c>
      <c r="AI198" t="str">
        <f>IF(原始数据!AJ198="","",IF(COUNTIF(原始数据!198:198,原始数据!AJ198)&gt;1,"×",""))</f>
        <v/>
      </c>
      <c r="AJ198" t="str">
        <f>IF(原始数据!AK198="","",IF(COUNTIF(原始数据!198:198,原始数据!AK198)&gt;1,"×",""))</f>
        <v/>
      </c>
      <c r="AK198" t="str">
        <f>IF(原始数据!AL198="","",IF(COUNTIF(原始数据!198:198,原始数据!AL198)&gt;1,"×",""))</f>
        <v/>
      </c>
      <c r="AL198" t="str">
        <f>IF(原始数据!AM198="","",IF(COUNTIF(原始数据!198:198,原始数据!AM198)&gt;1,"×",""))</f>
        <v/>
      </c>
      <c r="AM198" t="str">
        <f>IF(原始数据!AN198="","",IF(COUNTIF(原始数据!198:198,原始数据!AN198)&gt;1,"×",""))</f>
        <v/>
      </c>
      <c r="AN198" t="str">
        <f>IF(原始数据!AO198="","",IF(COUNTIF(原始数据!198:198,原始数据!AO198)&gt;1,"×",""))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IF(原始数据!Z199="","",IF(COUNTIF(原始数据!199:199,原始数据!Z199)&gt;1,"×",""))</f>
        <v/>
      </c>
      <c r="Z199" t="str">
        <f>IF(原始数据!AA199="","",IF(COUNTIF(原始数据!199:199,原始数据!AA199)&gt;1,"×",""))</f>
        <v/>
      </c>
      <c r="AA199" t="str">
        <f>IF(原始数据!AB199="","",IF(COUNTIF(原始数据!199:199,原始数据!AB199)&gt;1,"×",""))</f>
        <v/>
      </c>
      <c r="AB199" t="str">
        <f>IF(原始数据!AC199="","",IF(COUNTIF(原始数据!199:199,原始数据!AC199)&gt;1,"×",""))</f>
        <v/>
      </c>
      <c r="AC199" t="str">
        <f>IF(原始数据!AD199="","",IF(COUNTIF(原始数据!199:199,原始数据!AD199)&gt;1,"×",""))</f>
        <v/>
      </c>
      <c r="AD199" t="str">
        <f>IF(原始数据!AE199="","",IF(COUNTIF(原始数据!199:199,原始数据!AE199)&gt;1,"×",""))</f>
        <v/>
      </c>
      <c r="AE199" t="str">
        <f>IF(原始数据!AF199="","",IF(COUNTIF(原始数据!199:199,原始数据!AF199)&gt;1,"×",""))</f>
        <v/>
      </c>
      <c r="AF199" t="str">
        <f>IF(原始数据!AG199="","",IF(COUNTIF(原始数据!199:199,原始数据!AG199)&gt;1,"×",""))</f>
        <v/>
      </c>
      <c r="AG199" t="str">
        <f>IF(原始数据!AH199="","",IF(COUNTIF(原始数据!199:199,原始数据!AH199)&gt;1,"×",""))</f>
        <v/>
      </c>
      <c r="AH199" t="str">
        <f>IF(原始数据!AI199="","",IF(COUNTIF(原始数据!199:199,原始数据!AI199)&gt;1,"×",""))</f>
        <v/>
      </c>
      <c r="AI199" t="str">
        <f>IF(原始数据!AJ199="","",IF(COUNTIF(原始数据!199:199,原始数据!AJ199)&gt;1,"×",""))</f>
        <v/>
      </c>
      <c r="AJ199" t="str">
        <f>IF(原始数据!AK199="","",IF(COUNTIF(原始数据!199:199,原始数据!AK199)&gt;1,"×",""))</f>
        <v/>
      </c>
      <c r="AK199" t="str">
        <f>IF(原始数据!AL199="","",IF(COUNTIF(原始数据!199:199,原始数据!AL199)&gt;1,"×",""))</f>
        <v/>
      </c>
      <c r="AL199" t="str">
        <f>IF(原始数据!AM199="","",IF(COUNTIF(原始数据!199:199,原始数据!AM199)&gt;1,"×",""))</f>
        <v/>
      </c>
      <c r="AM199" t="str">
        <f>IF(原始数据!AN199="","",IF(COUNTIF(原始数据!199:199,原始数据!AN199)&gt;1,"×",""))</f>
        <v/>
      </c>
      <c r="AN199" t="str">
        <f>IF(原始数据!AO199="","",IF(COUNTIF(原始数据!199:199,原始数据!AO199)&gt;1,"×",""))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IF(原始数据!Z200="","",IF(COUNTIF(原始数据!200:200,原始数据!Z200)&gt;1,"×",""))</f>
        <v/>
      </c>
      <c r="Z200" t="str">
        <f>IF(原始数据!AA200="","",IF(COUNTIF(原始数据!200:200,原始数据!AA200)&gt;1,"×",""))</f>
        <v/>
      </c>
      <c r="AA200" t="str">
        <f>IF(原始数据!AB200="","",IF(COUNTIF(原始数据!200:200,原始数据!AB200)&gt;1,"×",""))</f>
        <v/>
      </c>
      <c r="AB200" t="str">
        <f>IF(原始数据!AC200="","",IF(COUNTIF(原始数据!200:200,原始数据!AC200)&gt;1,"×",""))</f>
        <v/>
      </c>
      <c r="AC200" t="str">
        <f>IF(原始数据!AD200="","",IF(COUNTIF(原始数据!200:200,原始数据!AD200)&gt;1,"×",""))</f>
        <v/>
      </c>
      <c r="AD200" t="str">
        <f>IF(原始数据!AE200="","",IF(COUNTIF(原始数据!200:200,原始数据!AE200)&gt;1,"×",""))</f>
        <v/>
      </c>
      <c r="AE200" t="str">
        <f>IF(原始数据!AF200="","",IF(COUNTIF(原始数据!200:200,原始数据!AF200)&gt;1,"×",""))</f>
        <v/>
      </c>
      <c r="AF200" t="str">
        <f>IF(原始数据!AG200="","",IF(COUNTIF(原始数据!200:200,原始数据!AG200)&gt;1,"×",""))</f>
        <v/>
      </c>
      <c r="AG200" t="str">
        <f>IF(原始数据!AH200="","",IF(COUNTIF(原始数据!200:200,原始数据!AH200)&gt;1,"×",""))</f>
        <v/>
      </c>
      <c r="AH200" t="str">
        <f>IF(原始数据!AI200="","",IF(COUNTIF(原始数据!200:200,原始数据!AI200)&gt;1,"×",""))</f>
        <v/>
      </c>
      <c r="AI200" t="str">
        <f>IF(原始数据!AJ200="","",IF(COUNTIF(原始数据!200:200,原始数据!AJ200)&gt;1,"×",""))</f>
        <v/>
      </c>
      <c r="AJ200" t="str">
        <f>IF(原始数据!AK200="","",IF(COUNTIF(原始数据!200:200,原始数据!AK200)&gt;1,"×",""))</f>
        <v/>
      </c>
      <c r="AK200" t="str">
        <f>IF(原始数据!AL200="","",IF(COUNTIF(原始数据!200:200,原始数据!AL200)&gt;1,"×",""))</f>
        <v/>
      </c>
      <c r="AL200" t="str">
        <f>IF(原始数据!AM200="","",IF(COUNTIF(原始数据!200:200,原始数据!AM200)&gt;1,"×",""))</f>
        <v/>
      </c>
      <c r="AM200" t="str">
        <f>IF(原始数据!AN200="","",IF(COUNTIF(原始数据!200:200,原始数据!AN200)&gt;1,"×",""))</f>
        <v/>
      </c>
      <c r="AN200" t="str">
        <f>IF(原始数据!AO200="","",IF(COUNTIF(原始数据!200:200,原始数据!AO200)&gt;1,"×",""))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IF(原始数据!Z201="","",IF(COUNTIF(原始数据!201:201,原始数据!Z201)&gt;1,"×",""))</f>
        <v/>
      </c>
      <c r="Z201" t="str">
        <f>IF(原始数据!AA201="","",IF(COUNTIF(原始数据!201:201,原始数据!AA201)&gt;1,"×",""))</f>
        <v/>
      </c>
      <c r="AA201" t="str">
        <f>IF(原始数据!AB201="","",IF(COUNTIF(原始数据!201:201,原始数据!AB201)&gt;1,"×",""))</f>
        <v/>
      </c>
      <c r="AB201" t="str">
        <f>IF(原始数据!AC201="","",IF(COUNTIF(原始数据!201:201,原始数据!AC201)&gt;1,"×",""))</f>
        <v/>
      </c>
      <c r="AC201" t="str">
        <f>IF(原始数据!AD201="","",IF(COUNTIF(原始数据!201:201,原始数据!AD201)&gt;1,"×",""))</f>
        <v/>
      </c>
      <c r="AD201" t="str">
        <f>IF(原始数据!AE201="","",IF(COUNTIF(原始数据!201:201,原始数据!AE201)&gt;1,"×",""))</f>
        <v/>
      </c>
      <c r="AE201" t="str">
        <f>IF(原始数据!AF201="","",IF(COUNTIF(原始数据!201:201,原始数据!AF201)&gt;1,"×",""))</f>
        <v/>
      </c>
      <c r="AF201" t="str">
        <f>IF(原始数据!AG201="","",IF(COUNTIF(原始数据!201:201,原始数据!AG201)&gt;1,"×",""))</f>
        <v/>
      </c>
      <c r="AG201" t="str">
        <f>IF(原始数据!AH201="","",IF(COUNTIF(原始数据!201:201,原始数据!AH201)&gt;1,"×",""))</f>
        <v/>
      </c>
      <c r="AH201" t="str">
        <f>IF(原始数据!AI201="","",IF(COUNTIF(原始数据!201:201,原始数据!AI201)&gt;1,"×",""))</f>
        <v/>
      </c>
      <c r="AI201" t="str">
        <f>IF(原始数据!AJ201="","",IF(COUNTIF(原始数据!201:201,原始数据!AJ201)&gt;1,"×",""))</f>
        <v/>
      </c>
      <c r="AJ201" t="str">
        <f>IF(原始数据!AK201="","",IF(COUNTIF(原始数据!201:201,原始数据!AK201)&gt;1,"×",""))</f>
        <v/>
      </c>
      <c r="AK201" t="str">
        <f>IF(原始数据!AL201="","",IF(COUNTIF(原始数据!201:201,原始数据!AL201)&gt;1,"×",""))</f>
        <v/>
      </c>
      <c r="AL201" t="str">
        <f>IF(原始数据!AM201="","",IF(COUNTIF(原始数据!201:201,原始数据!AM201)&gt;1,"×",""))</f>
        <v/>
      </c>
      <c r="AM201" t="str">
        <f>IF(原始数据!AN201="","",IF(COUNTIF(原始数据!201:201,原始数据!AN201)&gt;1,"×",""))</f>
        <v/>
      </c>
      <c r="AN201" t="str">
        <f>IF(原始数据!AO201="","",IF(COUNTIF(原始数据!201:201,原始数据!AO201)&gt;1,"×",""))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IF(原始数据!Z202="","",IF(COUNTIF(原始数据!202:202,原始数据!Z202)&gt;1,"×",""))</f>
        <v/>
      </c>
      <c r="Z202" t="str">
        <f>IF(原始数据!AA202="","",IF(COUNTIF(原始数据!202:202,原始数据!AA202)&gt;1,"×",""))</f>
        <v/>
      </c>
      <c r="AA202" t="str">
        <f>IF(原始数据!AB202="","",IF(COUNTIF(原始数据!202:202,原始数据!AB202)&gt;1,"×",""))</f>
        <v/>
      </c>
      <c r="AB202" t="str">
        <f>IF(原始数据!AC202="","",IF(COUNTIF(原始数据!202:202,原始数据!AC202)&gt;1,"×",""))</f>
        <v/>
      </c>
      <c r="AC202" t="str">
        <f>IF(原始数据!AD202="","",IF(COUNTIF(原始数据!202:202,原始数据!AD202)&gt;1,"×",""))</f>
        <v/>
      </c>
      <c r="AD202" t="str">
        <f>IF(原始数据!AE202="","",IF(COUNTIF(原始数据!202:202,原始数据!AE202)&gt;1,"×",""))</f>
        <v/>
      </c>
      <c r="AE202" t="str">
        <f>IF(原始数据!AF202="","",IF(COUNTIF(原始数据!202:202,原始数据!AF202)&gt;1,"×",""))</f>
        <v/>
      </c>
      <c r="AF202" t="str">
        <f>IF(原始数据!AG202="","",IF(COUNTIF(原始数据!202:202,原始数据!AG202)&gt;1,"×",""))</f>
        <v/>
      </c>
      <c r="AG202" t="str">
        <f>IF(原始数据!AH202="","",IF(COUNTIF(原始数据!202:202,原始数据!AH202)&gt;1,"×",""))</f>
        <v/>
      </c>
      <c r="AH202" t="str">
        <f>IF(原始数据!AI202="","",IF(COUNTIF(原始数据!202:202,原始数据!AI202)&gt;1,"×",""))</f>
        <v/>
      </c>
      <c r="AI202" t="str">
        <f>IF(原始数据!AJ202="","",IF(COUNTIF(原始数据!202:202,原始数据!AJ202)&gt;1,"×",""))</f>
        <v/>
      </c>
      <c r="AJ202" t="str">
        <f>IF(原始数据!AK202="","",IF(COUNTIF(原始数据!202:202,原始数据!AK202)&gt;1,"×",""))</f>
        <v/>
      </c>
      <c r="AK202" t="str">
        <f>IF(原始数据!AL202="","",IF(COUNTIF(原始数据!202:202,原始数据!AL202)&gt;1,"×",""))</f>
        <v/>
      </c>
      <c r="AL202" t="str">
        <f>IF(原始数据!AM202="","",IF(COUNTIF(原始数据!202:202,原始数据!AM202)&gt;1,"×",""))</f>
        <v/>
      </c>
      <c r="AM202" t="str">
        <f>IF(原始数据!AN202="","",IF(COUNTIF(原始数据!202:202,原始数据!AN202)&gt;1,"×",""))</f>
        <v/>
      </c>
      <c r="AN202" t="str">
        <f>IF(原始数据!AO202="","",IF(COUNTIF(原始数据!202:202,原始数据!AO202)&gt;1,"×",""))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IF(原始数据!Z203="","",IF(COUNTIF(原始数据!203:203,原始数据!Z203)&gt;1,"×",""))</f>
        <v/>
      </c>
      <c r="Z203" t="str">
        <f>IF(原始数据!AA203="","",IF(COUNTIF(原始数据!203:203,原始数据!AA203)&gt;1,"×",""))</f>
        <v/>
      </c>
      <c r="AA203" t="str">
        <f>IF(原始数据!AB203="","",IF(COUNTIF(原始数据!203:203,原始数据!AB203)&gt;1,"×",""))</f>
        <v/>
      </c>
      <c r="AB203" t="str">
        <f>IF(原始数据!AC203="","",IF(COUNTIF(原始数据!203:203,原始数据!AC203)&gt;1,"×",""))</f>
        <v/>
      </c>
      <c r="AC203" t="str">
        <f>IF(原始数据!AD203="","",IF(COUNTIF(原始数据!203:203,原始数据!AD203)&gt;1,"×",""))</f>
        <v/>
      </c>
      <c r="AD203" t="str">
        <f>IF(原始数据!AE203="","",IF(COUNTIF(原始数据!203:203,原始数据!AE203)&gt;1,"×",""))</f>
        <v/>
      </c>
      <c r="AE203" t="str">
        <f>IF(原始数据!AF203="","",IF(COUNTIF(原始数据!203:203,原始数据!AF203)&gt;1,"×",""))</f>
        <v/>
      </c>
      <c r="AF203" t="str">
        <f>IF(原始数据!AG203="","",IF(COUNTIF(原始数据!203:203,原始数据!AG203)&gt;1,"×",""))</f>
        <v/>
      </c>
      <c r="AG203" t="str">
        <f>IF(原始数据!AH203="","",IF(COUNTIF(原始数据!203:203,原始数据!AH203)&gt;1,"×",""))</f>
        <v/>
      </c>
      <c r="AH203" t="str">
        <f>IF(原始数据!AI203="","",IF(COUNTIF(原始数据!203:203,原始数据!AI203)&gt;1,"×",""))</f>
        <v/>
      </c>
      <c r="AI203" t="str">
        <f>IF(原始数据!AJ203="","",IF(COUNTIF(原始数据!203:203,原始数据!AJ203)&gt;1,"×",""))</f>
        <v/>
      </c>
      <c r="AJ203" t="str">
        <f>IF(原始数据!AK203="","",IF(COUNTIF(原始数据!203:203,原始数据!AK203)&gt;1,"×",""))</f>
        <v/>
      </c>
      <c r="AK203" t="str">
        <f>IF(原始数据!AL203="","",IF(COUNTIF(原始数据!203:203,原始数据!AL203)&gt;1,"×",""))</f>
        <v/>
      </c>
      <c r="AL203" t="str">
        <f>IF(原始数据!AM203="","",IF(COUNTIF(原始数据!203:203,原始数据!AM203)&gt;1,"×",""))</f>
        <v/>
      </c>
      <c r="AM203" t="str">
        <f>IF(原始数据!AN203="","",IF(COUNTIF(原始数据!203:203,原始数据!AN203)&gt;1,"×",""))</f>
        <v/>
      </c>
      <c r="AN203" t="str">
        <f>IF(原始数据!AO203="","",IF(COUNTIF(原始数据!203:203,原始数据!AO203)&gt;1,"×",""))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IF(原始数据!Z204="","",IF(COUNTIF(原始数据!204:204,原始数据!Z204)&gt;1,"×",""))</f>
        <v/>
      </c>
      <c r="Z204" t="str">
        <f>IF(原始数据!AA204="","",IF(COUNTIF(原始数据!204:204,原始数据!AA204)&gt;1,"×",""))</f>
        <v/>
      </c>
      <c r="AA204" t="str">
        <f>IF(原始数据!AB204="","",IF(COUNTIF(原始数据!204:204,原始数据!AB204)&gt;1,"×",""))</f>
        <v/>
      </c>
      <c r="AB204" t="str">
        <f>IF(原始数据!AC204="","",IF(COUNTIF(原始数据!204:204,原始数据!AC204)&gt;1,"×",""))</f>
        <v/>
      </c>
      <c r="AC204" t="str">
        <f>IF(原始数据!AD204="","",IF(COUNTIF(原始数据!204:204,原始数据!AD204)&gt;1,"×",""))</f>
        <v/>
      </c>
      <c r="AD204" t="str">
        <f>IF(原始数据!AE204="","",IF(COUNTIF(原始数据!204:204,原始数据!AE204)&gt;1,"×",""))</f>
        <v/>
      </c>
      <c r="AE204" t="str">
        <f>IF(原始数据!AF204="","",IF(COUNTIF(原始数据!204:204,原始数据!AF204)&gt;1,"×",""))</f>
        <v/>
      </c>
      <c r="AF204" t="str">
        <f>IF(原始数据!AG204="","",IF(COUNTIF(原始数据!204:204,原始数据!AG204)&gt;1,"×",""))</f>
        <v/>
      </c>
      <c r="AG204" t="str">
        <f>IF(原始数据!AH204="","",IF(COUNTIF(原始数据!204:204,原始数据!AH204)&gt;1,"×",""))</f>
        <v/>
      </c>
      <c r="AH204" t="str">
        <f>IF(原始数据!AI204="","",IF(COUNTIF(原始数据!204:204,原始数据!AI204)&gt;1,"×",""))</f>
        <v/>
      </c>
      <c r="AI204" t="str">
        <f>IF(原始数据!AJ204="","",IF(COUNTIF(原始数据!204:204,原始数据!AJ204)&gt;1,"×",""))</f>
        <v/>
      </c>
      <c r="AJ204" t="str">
        <f>IF(原始数据!AK204="","",IF(COUNTIF(原始数据!204:204,原始数据!AK204)&gt;1,"×",""))</f>
        <v/>
      </c>
      <c r="AK204" t="str">
        <f>IF(原始数据!AL204="","",IF(COUNTIF(原始数据!204:204,原始数据!AL204)&gt;1,"×",""))</f>
        <v/>
      </c>
      <c r="AL204" t="str">
        <f>IF(原始数据!AM204="","",IF(COUNTIF(原始数据!204:204,原始数据!AM204)&gt;1,"×",""))</f>
        <v/>
      </c>
      <c r="AM204" t="str">
        <f>IF(原始数据!AN204="","",IF(COUNTIF(原始数据!204:204,原始数据!AN204)&gt;1,"×",""))</f>
        <v/>
      </c>
      <c r="AN204" t="str">
        <f>IF(原始数据!AO204="","",IF(COUNTIF(原始数据!204:204,原始数据!AO204)&gt;1,"×",""))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IF(原始数据!Z205="","",IF(COUNTIF(原始数据!205:205,原始数据!Z205)&gt;1,"×",""))</f>
        <v/>
      </c>
      <c r="Z205" t="str">
        <f>IF(原始数据!AA205="","",IF(COUNTIF(原始数据!205:205,原始数据!AA205)&gt;1,"×",""))</f>
        <v/>
      </c>
      <c r="AA205" t="str">
        <f>IF(原始数据!AB205="","",IF(COUNTIF(原始数据!205:205,原始数据!AB205)&gt;1,"×",""))</f>
        <v/>
      </c>
      <c r="AB205" t="str">
        <f>IF(原始数据!AC205="","",IF(COUNTIF(原始数据!205:205,原始数据!AC205)&gt;1,"×",""))</f>
        <v/>
      </c>
      <c r="AC205" t="str">
        <f>IF(原始数据!AD205="","",IF(COUNTIF(原始数据!205:205,原始数据!AD205)&gt;1,"×",""))</f>
        <v/>
      </c>
      <c r="AD205" t="str">
        <f>IF(原始数据!AE205="","",IF(COUNTIF(原始数据!205:205,原始数据!AE205)&gt;1,"×",""))</f>
        <v/>
      </c>
      <c r="AE205" t="str">
        <f>IF(原始数据!AF205="","",IF(COUNTIF(原始数据!205:205,原始数据!AF205)&gt;1,"×",""))</f>
        <v/>
      </c>
      <c r="AF205" t="str">
        <f>IF(原始数据!AG205="","",IF(COUNTIF(原始数据!205:205,原始数据!AG205)&gt;1,"×",""))</f>
        <v/>
      </c>
      <c r="AG205" t="str">
        <f>IF(原始数据!AH205="","",IF(COUNTIF(原始数据!205:205,原始数据!AH205)&gt;1,"×",""))</f>
        <v/>
      </c>
      <c r="AH205" t="str">
        <f>IF(原始数据!AI205="","",IF(COUNTIF(原始数据!205:205,原始数据!AI205)&gt;1,"×",""))</f>
        <v/>
      </c>
      <c r="AI205" t="str">
        <f>IF(原始数据!AJ205="","",IF(COUNTIF(原始数据!205:205,原始数据!AJ205)&gt;1,"×",""))</f>
        <v/>
      </c>
      <c r="AJ205" t="str">
        <f>IF(原始数据!AK205="","",IF(COUNTIF(原始数据!205:205,原始数据!AK205)&gt;1,"×",""))</f>
        <v/>
      </c>
      <c r="AK205" t="str">
        <f>IF(原始数据!AL205="","",IF(COUNTIF(原始数据!205:205,原始数据!AL205)&gt;1,"×",""))</f>
        <v/>
      </c>
      <c r="AL205" t="str">
        <f>IF(原始数据!AM205="","",IF(COUNTIF(原始数据!205:205,原始数据!AM205)&gt;1,"×",""))</f>
        <v/>
      </c>
      <c r="AM205" t="str">
        <f>IF(原始数据!AN205="","",IF(COUNTIF(原始数据!205:205,原始数据!AN205)&gt;1,"×",""))</f>
        <v/>
      </c>
      <c r="AN205" t="str">
        <f>IF(原始数据!AO205="","",IF(COUNTIF(原始数据!205:205,原始数据!AO205)&gt;1,"×",""))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IF(原始数据!Z206="","",IF(COUNTIF(原始数据!206:206,原始数据!Z206)&gt;1,"×",""))</f>
        <v/>
      </c>
      <c r="Z206" t="str">
        <f>IF(原始数据!AA206="","",IF(COUNTIF(原始数据!206:206,原始数据!AA206)&gt;1,"×",""))</f>
        <v/>
      </c>
      <c r="AA206" t="str">
        <f>IF(原始数据!AB206="","",IF(COUNTIF(原始数据!206:206,原始数据!AB206)&gt;1,"×",""))</f>
        <v/>
      </c>
      <c r="AB206" t="str">
        <f>IF(原始数据!AC206="","",IF(COUNTIF(原始数据!206:206,原始数据!AC206)&gt;1,"×",""))</f>
        <v/>
      </c>
      <c r="AC206" t="str">
        <f>IF(原始数据!AD206="","",IF(COUNTIF(原始数据!206:206,原始数据!AD206)&gt;1,"×",""))</f>
        <v/>
      </c>
      <c r="AD206" t="str">
        <f>IF(原始数据!AE206="","",IF(COUNTIF(原始数据!206:206,原始数据!AE206)&gt;1,"×",""))</f>
        <v/>
      </c>
      <c r="AE206" t="str">
        <f>IF(原始数据!AF206="","",IF(COUNTIF(原始数据!206:206,原始数据!AF206)&gt;1,"×",""))</f>
        <v/>
      </c>
      <c r="AF206" t="str">
        <f>IF(原始数据!AG206="","",IF(COUNTIF(原始数据!206:206,原始数据!AG206)&gt;1,"×",""))</f>
        <v/>
      </c>
      <c r="AG206" t="str">
        <f>IF(原始数据!AH206="","",IF(COUNTIF(原始数据!206:206,原始数据!AH206)&gt;1,"×",""))</f>
        <v/>
      </c>
      <c r="AH206" t="str">
        <f>IF(原始数据!AI206="","",IF(COUNTIF(原始数据!206:206,原始数据!AI206)&gt;1,"×",""))</f>
        <v/>
      </c>
      <c r="AI206" t="str">
        <f>IF(原始数据!AJ206="","",IF(COUNTIF(原始数据!206:206,原始数据!AJ206)&gt;1,"×",""))</f>
        <v/>
      </c>
      <c r="AJ206" t="str">
        <f>IF(原始数据!AK206="","",IF(COUNTIF(原始数据!206:206,原始数据!AK206)&gt;1,"×",""))</f>
        <v/>
      </c>
      <c r="AK206" t="str">
        <f>IF(原始数据!AL206="","",IF(COUNTIF(原始数据!206:206,原始数据!AL206)&gt;1,"×",""))</f>
        <v/>
      </c>
      <c r="AL206" t="str">
        <f>IF(原始数据!AM206="","",IF(COUNTIF(原始数据!206:206,原始数据!AM206)&gt;1,"×",""))</f>
        <v/>
      </c>
      <c r="AM206" t="str">
        <f>IF(原始数据!AN206="","",IF(COUNTIF(原始数据!206:206,原始数据!AN206)&gt;1,"×",""))</f>
        <v/>
      </c>
      <c r="AN206" t="str">
        <f>IF(原始数据!AO206="","",IF(COUNTIF(原始数据!206:206,原始数据!AO206)&gt;1,"×",""))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IF(原始数据!Z207="","",IF(COUNTIF(原始数据!207:207,原始数据!Z207)&gt;1,"×",""))</f>
        <v/>
      </c>
      <c r="Z207" t="str">
        <f>IF(原始数据!AA207="","",IF(COUNTIF(原始数据!207:207,原始数据!AA207)&gt;1,"×",""))</f>
        <v/>
      </c>
      <c r="AA207" t="str">
        <f>IF(原始数据!AB207="","",IF(COUNTIF(原始数据!207:207,原始数据!AB207)&gt;1,"×",""))</f>
        <v/>
      </c>
      <c r="AB207" t="str">
        <f>IF(原始数据!AC207="","",IF(COUNTIF(原始数据!207:207,原始数据!AC207)&gt;1,"×",""))</f>
        <v/>
      </c>
      <c r="AC207" t="str">
        <f>IF(原始数据!AD207="","",IF(COUNTIF(原始数据!207:207,原始数据!AD207)&gt;1,"×",""))</f>
        <v/>
      </c>
      <c r="AD207" t="str">
        <f>IF(原始数据!AE207="","",IF(COUNTIF(原始数据!207:207,原始数据!AE207)&gt;1,"×",""))</f>
        <v/>
      </c>
      <c r="AE207" t="str">
        <f>IF(原始数据!AF207="","",IF(COUNTIF(原始数据!207:207,原始数据!AF207)&gt;1,"×",""))</f>
        <v/>
      </c>
      <c r="AF207" t="str">
        <f>IF(原始数据!AG207="","",IF(COUNTIF(原始数据!207:207,原始数据!AG207)&gt;1,"×",""))</f>
        <v/>
      </c>
      <c r="AG207" t="str">
        <f>IF(原始数据!AH207="","",IF(COUNTIF(原始数据!207:207,原始数据!AH207)&gt;1,"×",""))</f>
        <v/>
      </c>
      <c r="AH207" t="str">
        <f>IF(原始数据!AI207="","",IF(COUNTIF(原始数据!207:207,原始数据!AI207)&gt;1,"×",""))</f>
        <v/>
      </c>
      <c r="AI207" t="str">
        <f>IF(原始数据!AJ207="","",IF(COUNTIF(原始数据!207:207,原始数据!AJ207)&gt;1,"×",""))</f>
        <v/>
      </c>
      <c r="AJ207" t="str">
        <f>IF(原始数据!AK207="","",IF(COUNTIF(原始数据!207:207,原始数据!AK207)&gt;1,"×",""))</f>
        <v/>
      </c>
      <c r="AK207" t="str">
        <f>IF(原始数据!AL207="","",IF(COUNTIF(原始数据!207:207,原始数据!AL207)&gt;1,"×",""))</f>
        <v/>
      </c>
      <c r="AL207" t="str">
        <f>IF(原始数据!AM207="","",IF(COUNTIF(原始数据!207:207,原始数据!AM207)&gt;1,"×",""))</f>
        <v/>
      </c>
      <c r="AM207" t="str">
        <f>IF(原始数据!AN207="","",IF(COUNTIF(原始数据!207:207,原始数据!AN207)&gt;1,"×",""))</f>
        <v/>
      </c>
      <c r="AN207" t="str">
        <f>IF(原始数据!AO207="","",IF(COUNTIF(原始数据!207:207,原始数据!AO207)&gt;1,"×",""))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IF(原始数据!Z208="","",IF(COUNTIF(原始数据!208:208,原始数据!Z208)&gt;1,"×",""))</f>
        <v/>
      </c>
      <c r="Z208" t="str">
        <f>IF(原始数据!AA208="","",IF(COUNTIF(原始数据!208:208,原始数据!AA208)&gt;1,"×",""))</f>
        <v/>
      </c>
      <c r="AA208" t="str">
        <f>IF(原始数据!AB208="","",IF(COUNTIF(原始数据!208:208,原始数据!AB208)&gt;1,"×",""))</f>
        <v/>
      </c>
      <c r="AB208" t="str">
        <f>IF(原始数据!AC208="","",IF(COUNTIF(原始数据!208:208,原始数据!AC208)&gt;1,"×",""))</f>
        <v/>
      </c>
      <c r="AC208" t="str">
        <f>IF(原始数据!AD208="","",IF(COUNTIF(原始数据!208:208,原始数据!AD208)&gt;1,"×",""))</f>
        <v/>
      </c>
      <c r="AD208" t="str">
        <f>IF(原始数据!AE208="","",IF(COUNTIF(原始数据!208:208,原始数据!AE208)&gt;1,"×",""))</f>
        <v/>
      </c>
      <c r="AE208" t="str">
        <f>IF(原始数据!AF208="","",IF(COUNTIF(原始数据!208:208,原始数据!AF208)&gt;1,"×",""))</f>
        <v/>
      </c>
      <c r="AF208" t="str">
        <f>IF(原始数据!AG208="","",IF(COUNTIF(原始数据!208:208,原始数据!AG208)&gt;1,"×",""))</f>
        <v/>
      </c>
      <c r="AG208" t="str">
        <f>IF(原始数据!AH208="","",IF(COUNTIF(原始数据!208:208,原始数据!AH208)&gt;1,"×",""))</f>
        <v/>
      </c>
      <c r="AH208" t="str">
        <f>IF(原始数据!AI208="","",IF(COUNTIF(原始数据!208:208,原始数据!AI208)&gt;1,"×",""))</f>
        <v/>
      </c>
      <c r="AI208" t="str">
        <f>IF(原始数据!AJ208="","",IF(COUNTIF(原始数据!208:208,原始数据!AJ208)&gt;1,"×",""))</f>
        <v/>
      </c>
      <c r="AJ208" t="str">
        <f>IF(原始数据!AK208="","",IF(COUNTIF(原始数据!208:208,原始数据!AK208)&gt;1,"×",""))</f>
        <v/>
      </c>
      <c r="AK208" t="str">
        <f>IF(原始数据!AL208="","",IF(COUNTIF(原始数据!208:208,原始数据!AL208)&gt;1,"×",""))</f>
        <v/>
      </c>
      <c r="AL208" t="str">
        <f>IF(原始数据!AM208="","",IF(COUNTIF(原始数据!208:208,原始数据!AM208)&gt;1,"×",""))</f>
        <v/>
      </c>
      <c r="AM208" t="str">
        <f>IF(原始数据!AN208="","",IF(COUNTIF(原始数据!208:208,原始数据!AN208)&gt;1,"×",""))</f>
        <v/>
      </c>
      <c r="AN208" t="str">
        <f>IF(原始数据!AO208="","",IF(COUNTIF(原始数据!208:208,原始数据!AO208)&gt;1,"×",""))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IF(原始数据!Z209="","",IF(COUNTIF(原始数据!209:209,原始数据!Z209)&gt;1,"×",""))</f>
        <v/>
      </c>
      <c r="Z209" t="str">
        <f>IF(原始数据!AA209="","",IF(COUNTIF(原始数据!209:209,原始数据!AA209)&gt;1,"×",""))</f>
        <v/>
      </c>
      <c r="AA209" t="str">
        <f>IF(原始数据!AB209="","",IF(COUNTIF(原始数据!209:209,原始数据!AB209)&gt;1,"×",""))</f>
        <v/>
      </c>
      <c r="AB209" t="str">
        <f>IF(原始数据!AC209="","",IF(COUNTIF(原始数据!209:209,原始数据!AC209)&gt;1,"×",""))</f>
        <v/>
      </c>
      <c r="AC209" t="str">
        <f>IF(原始数据!AD209="","",IF(COUNTIF(原始数据!209:209,原始数据!AD209)&gt;1,"×",""))</f>
        <v/>
      </c>
      <c r="AD209" t="str">
        <f>IF(原始数据!AE209="","",IF(COUNTIF(原始数据!209:209,原始数据!AE209)&gt;1,"×",""))</f>
        <v/>
      </c>
      <c r="AE209" t="str">
        <f>IF(原始数据!AF209="","",IF(COUNTIF(原始数据!209:209,原始数据!AF209)&gt;1,"×",""))</f>
        <v/>
      </c>
      <c r="AF209" t="str">
        <f>IF(原始数据!AG209="","",IF(COUNTIF(原始数据!209:209,原始数据!AG209)&gt;1,"×",""))</f>
        <v/>
      </c>
      <c r="AG209" t="str">
        <f>IF(原始数据!AH209="","",IF(COUNTIF(原始数据!209:209,原始数据!AH209)&gt;1,"×",""))</f>
        <v/>
      </c>
      <c r="AH209" t="str">
        <f>IF(原始数据!AI209="","",IF(COUNTIF(原始数据!209:209,原始数据!AI209)&gt;1,"×",""))</f>
        <v/>
      </c>
      <c r="AI209" t="str">
        <f>IF(原始数据!AJ209="","",IF(COUNTIF(原始数据!209:209,原始数据!AJ209)&gt;1,"×",""))</f>
        <v/>
      </c>
      <c r="AJ209" t="str">
        <f>IF(原始数据!AK209="","",IF(COUNTIF(原始数据!209:209,原始数据!AK209)&gt;1,"×",""))</f>
        <v/>
      </c>
      <c r="AK209" t="str">
        <f>IF(原始数据!AL209="","",IF(COUNTIF(原始数据!209:209,原始数据!AL209)&gt;1,"×",""))</f>
        <v/>
      </c>
      <c r="AL209" t="str">
        <f>IF(原始数据!AM209="","",IF(COUNTIF(原始数据!209:209,原始数据!AM209)&gt;1,"×",""))</f>
        <v/>
      </c>
      <c r="AM209" t="str">
        <f>IF(原始数据!AN209="","",IF(COUNTIF(原始数据!209:209,原始数据!AN209)&gt;1,"×",""))</f>
        <v/>
      </c>
      <c r="AN209" t="str">
        <f>IF(原始数据!AO209="","",IF(COUNTIF(原始数据!209:209,原始数据!AO209)&gt;1,"×",""))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IF(原始数据!Z210="","",IF(COUNTIF(原始数据!210:210,原始数据!Z210)&gt;1,"×",""))</f>
        <v/>
      </c>
      <c r="Z210" t="str">
        <f>IF(原始数据!AA210="","",IF(COUNTIF(原始数据!210:210,原始数据!AA210)&gt;1,"×",""))</f>
        <v/>
      </c>
      <c r="AA210" t="str">
        <f>IF(原始数据!AB210="","",IF(COUNTIF(原始数据!210:210,原始数据!AB210)&gt;1,"×",""))</f>
        <v/>
      </c>
      <c r="AB210" t="str">
        <f>IF(原始数据!AC210="","",IF(COUNTIF(原始数据!210:210,原始数据!AC210)&gt;1,"×",""))</f>
        <v/>
      </c>
      <c r="AC210" t="str">
        <f>IF(原始数据!AD210="","",IF(COUNTIF(原始数据!210:210,原始数据!AD210)&gt;1,"×",""))</f>
        <v/>
      </c>
      <c r="AD210" t="str">
        <f>IF(原始数据!AE210="","",IF(COUNTIF(原始数据!210:210,原始数据!AE210)&gt;1,"×",""))</f>
        <v/>
      </c>
      <c r="AE210" t="str">
        <f>IF(原始数据!AF210="","",IF(COUNTIF(原始数据!210:210,原始数据!AF210)&gt;1,"×",""))</f>
        <v/>
      </c>
      <c r="AF210" t="str">
        <f>IF(原始数据!AG210="","",IF(COUNTIF(原始数据!210:210,原始数据!AG210)&gt;1,"×",""))</f>
        <v/>
      </c>
      <c r="AG210" t="str">
        <f>IF(原始数据!AH210="","",IF(COUNTIF(原始数据!210:210,原始数据!AH210)&gt;1,"×",""))</f>
        <v/>
      </c>
      <c r="AH210" t="str">
        <f>IF(原始数据!AI210="","",IF(COUNTIF(原始数据!210:210,原始数据!AI210)&gt;1,"×",""))</f>
        <v/>
      </c>
      <c r="AI210" t="str">
        <f>IF(原始数据!AJ210="","",IF(COUNTIF(原始数据!210:210,原始数据!AJ210)&gt;1,"×",""))</f>
        <v/>
      </c>
      <c r="AJ210" t="str">
        <f>IF(原始数据!AK210="","",IF(COUNTIF(原始数据!210:210,原始数据!AK210)&gt;1,"×",""))</f>
        <v/>
      </c>
      <c r="AK210" t="str">
        <f>IF(原始数据!AL210="","",IF(COUNTIF(原始数据!210:210,原始数据!AL210)&gt;1,"×",""))</f>
        <v/>
      </c>
      <c r="AL210" t="str">
        <f>IF(原始数据!AM210="","",IF(COUNTIF(原始数据!210:210,原始数据!AM210)&gt;1,"×",""))</f>
        <v/>
      </c>
      <c r="AM210" t="str">
        <f>IF(原始数据!AN210="","",IF(COUNTIF(原始数据!210:210,原始数据!AN210)&gt;1,"×",""))</f>
        <v/>
      </c>
      <c r="AN210" t="str">
        <f>IF(原始数据!AO210="","",IF(COUNTIF(原始数据!210:210,原始数据!AO210)&gt;1,"×",""))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IF(原始数据!Z211="","",IF(COUNTIF(原始数据!211:211,原始数据!Z211)&gt;1,"×",""))</f>
        <v/>
      </c>
      <c r="Z211" t="str">
        <f>IF(原始数据!AA211="","",IF(COUNTIF(原始数据!211:211,原始数据!AA211)&gt;1,"×",""))</f>
        <v/>
      </c>
      <c r="AA211" t="str">
        <f>IF(原始数据!AB211="","",IF(COUNTIF(原始数据!211:211,原始数据!AB211)&gt;1,"×",""))</f>
        <v/>
      </c>
      <c r="AB211" t="str">
        <f>IF(原始数据!AC211="","",IF(COUNTIF(原始数据!211:211,原始数据!AC211)&gt;1,"×",""))</f>
        <v/>
      </c>
      <c r="AC211" t="str">
        <f>IF(原始数据!AD211="","",IF(COUNTIF(原始数据!211:211,原始数据!AD211)&gt;1,"×",""))</f>
        <v/>
      </c>
      <c r="AD211" t="str">
        <f>IF(原始数据!AE211="","",IF(COUNTIF(原始数据!211:211,原始数据!AE211)&gt;1,"×",""))</f>
        <v/>
      </c>
      <c r="AE211" t="str">
        <f>IF(原始数据!AF211="","",IF(COUNTIF(原始数据!211:211,原始数据!AF211)&gt;1,"×",""))</f>
        <v/>
      </c>
      <c r="AF211" t="str">
        <f>IF(原始数据!AG211="","",IF(COUNTIF(原始数据!211:211,原始数据!AG211)&gt;1,"×",""))</f>
        <v/>
      </c>
      <c r="AG211" t="str">
        <f>IF(原始数据!AH211="","",IF(COUNTIF(原始数据!211:211,原始数据!AH211)&gt;1,"×",""))</f>
        <v/>
      </c>
      <c r="AH211" t="str">
        <f>IF(原始数据!AI211="","",IF(COUNTIF(原始数据!211:211,原始数据!AI211)&gt;1,"×",""))</f>
        <v/>
      </c>
      <c r="AI211" t="str">
        <f>IF(原始数据!AJ211="","",IF(COUNTIF(原始数据!211:211,原始数据!AJ211)&gt;1,"×",""))</f>
        <v/>
      </c>
      <c r="AJ211" t="str">
        <f>IF(原始数据!AK211="","",IF(COUNTIF(原始数据!211:211,原始数据!AK211)&gt;1,"×",""))</f>
        <v/>
      </c>
      <c r="AK211" t="str">
        <f>IF(原始数据!AL211="","",IF(COUNTIF(原始数据!211:211,原始数据!AL211)&gt;1,"×",""))</f>
        <v/>
      </c>
      <c r="AL211" t="str">
        <f>IF(原始数据!AM211="","",IF(COUNTIF(原始数据!211:211,原始数据!AM211)&gt;1,"×",""))</f>
        <v/>
      </c>
      <c r="AM211" t="str">
        <f>IF(原始数据!AN211="","",IF(COUNTIF(原始数据!211:211,原始数据!AN211)&gt;1,"×",""))</f>
        <v/>
      </c>
      <c r="AN211" t="str">
        <f>IF(原始数据!AO211="","",IF(COUNTIF(原始数据!211:211,原始数据!AO211)&gt;1,"×",""))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IF(原始数据!Z212="","",IF(COUNTIF(原始数据!212:212,原始数据!Z212)&gt;1,"×",""))</f>
        <v/>
      </c>
      <c r="Z212" t="str">
        <f>IF(原始数据!AA212="","",IF(COUNTIF(原始数据!212:212,原始数据!AA212)&gt;1,"×",""))</f>
        <v/>
      </c>
      <c r="AA212" t="str">
        <f>IF(原始数据!AB212="","",IF(COUNTIF(原始数据!212:212,原始数据!AB212)&gt;1,"×",""))</f>
        <v/>
      </c>
      <c r="AB212" t="str">
        <f>IF(原始数据!AC212="","",IF(COUNTIF(原始数据!212:212,原始数据!AC212)&gt;1,"×",""))</f>
        <v/>
      </c>
      <c r="AC212" t="str">
        <f>IF(原始数据!AD212="","",IF(COUNTIF(原始数据!212:212,原始数据!AD212)&gt;1,"×",""))</f>
        <v/>
      </c>
      <c r="AD212" t="str">
        <f>IF(原始数据!AE212="","",IF(COUNTIF(原始数据!212:212,原始数据!AE212)&gt;1,"×",""))</f>
        <v/>
      </c>
      <c r="AE212" t="str">
        <f>IF(原始数据!AF212="","",IF(COUNTIF(原始数据!212:212,原始数据!AF212)&gt;1,"×",""))</f>
        <v/>
      </c>
      <c r="AF212" t="str">
        <f>IF(原始数据!AG212="","",IF(COUNTIF(原始数据!212:212,原始数据!AG212)&gt;1,"×",""))</f>
        <v/>
      </c>
      <c r="AG212" t="str">
        <f>IF(原始数据!AH212="","",IF(COUNTIF(原始数据!212:212,原始数据!AH212)&gt;1,"×",""))</f>
        <v/>
      </c>
      <c r="AH212" t="str">
        <f>IF(原始数据!AI212="","",IF(COUNTIF(原始数据!212:212,原始数据!AI212)&gt;1,"×",""))</f>
        <v/>
      </c>
      <c r="AI212" t="str">
        <f>IF(原始数据!AJ212="","",IF(COUNTIF(原始数据!212:212,原始数据!AJ212)&gt;1,"×",""))</f>
        <v/>
      </c>
      <c r="AJ212" t="str">
        <f>IF(原始数据!AK212="","",IF(COUNTIF(原始数据!212:212,原始数据!AK212)&gt;1,"×",""))</f>
        <v/>
      </c>
      <c r="AK212" t="str">
        <f>IF(原始数据!AL212="","",IF(COUNTIF(原始数据!212:212,原始数据!AL212)&gt;1,"×",""))</f>
        <v/>
      </c>
      <c r="AL212" t="str">
        <f>IF(原始数据!AM212="","",IF(COUNTIF(原始数据!212:212,原始数据!AM212)&gt;1,"×",""))</f>
        <v/>
      </c>
      <c r="AM212" t="str">
        <f>IF(原始数据!AN212="","",IF(COUNTIF(原始数据!212:212,原始数据!AN212)&gt;1,"×",""))</f>
        <v/>
      </c>
      <c r="AN212" t="str">
        <f>IF(原始数据!AO212="","",IF(COUNTIF(原始数据!212:212,原始数据!AO212)&gt;1,"×",""))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IF(原始数据!Z213="","",IF(COUNTIF(原始数据!213:213,原始数据!Z213)&gt;1,"×",""))</f>
        <v/>
      </c>
      <c r="Z213" t="str">
        <f>IF(原始数据!AA213="","",IF(COUNTIF(原始数据!213:213,原始数据!AA213)&gt;1,"×",""))</f>
        <v/>
      </c>
      <c r="AA213" t="str">
        <f>IF(原始数据!AB213="","",IF(COUNTIF(原始数据!213:213,原始数据!AB213)&gt;1,"×",""))</f>
        <v/>
      </c>
      <c r="AB213" t="str">
        <f>IF(原始数据!AC213="","",IF(COUNTIF(原始数据!213:213,原始数据!AC213)&gt;1,"×",""))</f>
        <v/>
      </c>
      <c r="AC213" t="str">
        <f>IF(原始数据!AD213="","",IF(COUNTIF(原始数据!213:213,原始数据!AD213)&gt;1,"×",""))</f>
        <v/>
      </c>
      <c r="AD213" t="str">
        <f>IF(原始数据!AE213="","",IF(COUNTIF(原始数据!213:213,原始数据!AE213)&gt;1,"×",""))</f>
        <v/>
      </c>
      <c r="AE213" t="str">
        <f>IF(原始数据!AF213="","",IF(COUNTIF(原始数据!213:213,原始数据!AF213)&gt;1,"×",""))</f>
        <v/>
      </c>
      <c r="AF213" t="str">
        <f>IF(原始数据!AG213="","",IF(COUNTIF(原始数据!213:213,原始数据!AG213)&gt;1,"×",""))</f>
        <v/>
      </c>
      <c r="AG213" t="str">
        <f>IF(原始数据!AH213="","",IF(COUNTIF(原始数据!213:213,原始数据!AH213)&gt;1,"×",""))</f>
        <v/>
      </c>
      <c r="AH213" t="str">
        <f>IF(原始数据!AI213="","",IF(COUNTIF(原始数据!213:213,原始数据!AI213)&gt;1,"×",""))</f>
        <v/>
      </c>
      <c r="AI213" t="str">
        <f>IF(原始数据!AJ213="","",IF(COUNTIF(原始数据!213:213,原始数据!AJ213)&gt;1,"×",""))</f>
        <v/>
      </c>
      <c r="AJ213" t="str">
        <f>IF(原始数据!AK213="","",IF(COUNTIF(原始数据!213:213,原始数据!AK213)&gt;1,"×",""))</f>
        <v/>
      </c>
      <c r="AK213" t="str">
        <f>IF(原始数据!AL213="","",IF(COUNTIF(原始数据!213:213,原始数据!AL213)&gt;1,"×",""))</f>
        <v/>
      </c>
      <c r="AL213" t="str">
        <f>IF(原始数据!AM213="","",IF(COUNTIF(原始数据!213:213,原始数据!AM213)&gt;1,"×",""))</f>
        <v/>
      </c>
      <c r="AM213" t="str">
        <f>IF(原始数据!AN213="","",IF(COUNTIF(原始数据!213:213,原始数据!AN213)&gt;1,"×",""))</f>
        <v/>
      </c>
      <c r="AN213" t="str">
        <f>IF(原始数据!AO213="","",IF(COUNTIF(原始数据!213:213,原始数据!AO213)&gt;1,"×",""))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IF(原始数据!Z214="","",IF(COUNTIF(原始数据!214:214,原始数据!Z214)&gt;1,"×",""))</f>
        <v/>
      </c>
      <c r="Z214" t="str">
        <f>IF(原始数据!AA214="","",IF(COUNTIF(原始数据!214:214,原始数据!AA214)&gt;1,"×",""))</f>
        <v/>
      </c>
      <c r="AA214" t="str">
        <f>IF(原始数据!AB214="","",IF(COUNTIF(原始数据!214:214,原始数据!AB214)&gt;1,"×",""))</f>
        <v/>
      </c>
      <c r="AB214" t="str">
        <f>IF(原始数据!AC214="","",IF(COUNTIF(原始数据!214:214,原始数据!AC214)&gt;1,"×",""))</f>
        <v/>
      </c>
      <c r="AC214" t="str">
        <f>IF(原始数据!AD214="","",IF(COUNTIF(原始数据!214:214,原始数据!AD214)&gt;1,"×",""))</f>
        <v/>
      </c>
      <c r="AD214" t="str">
        <f>IF(原始数据!AE214="","",IF(COUNTIF(原始数据!214:214,原始数据!AE214)&gt;1,"×",""))</f>
        <v/>
      </c>
      <c r="AE214" t="str">
        <f>IF(原始数据!AF214="","",IF(COUNTIF(原始数据!214:214,原始数据!AF214)&gt;1,"×",""))</f>
        <v/>
      </c>
      <c r="AF214" t="str">
        <f>IF(原始数据!AG214="","",IF(COUNTIF(原始数据!214:214,原始数据!AG214)&gt;1,"×",""))</f>
        <v/>
      </c>
      <c r="AG214" t="str">
        <f>IF(原始数据!AH214="","",IF(COUNTIF(原始数据!214:214,原始数据!AH214)&gt;1,"×",""))</f>
        <v/>
      </c>
      <c r="AH214" t="str">
        <f>IF(原始数据!AI214="","",IF(COUNTIF(原始数据!214:214,原始数据!AI214)&gt;1,"×",""))</f>
        <v/>
      </c>
      <c r="AI214" t="str">
        <f>IF(原始数据!AJ214="","",IF(COUNTIF(原始数据!214:214,原始数据!AJ214)&gt;1,"×",""))</f>
        <v/>
      </c>
      <c r="AJ214" t="str">
        <f>IF(原始数据!AK214="","",IF(COUNTIF(原始数据!214:214,原始数据!AK214)&gt;1,"×",""))</f>
        <v/>
      </c>
      <c r="AK214" t="str">
        <f>IF(原始数据!AL214="","",IF(COUNTIF(原始数据!214:214,原始数据!AL214)&gt;1,"×",""))</f>
        <v/>
      </c>
      <c r="AL214" t="str">
        <f>IF(原始数据!AM214="","",IF(COUNTIF(原始数据!214:214,原始数据!AM214)&gt;1,"×",""))</f>
        <v/>
      </c>
      <c r="AM214" t="str">
        <f>IF(原始数据!AN214="","",IF(COUNTIF(原始数据!214:214,原始数据!AN214)&gt;1,"×",""))</f>
        <v/>
      </c>
      <c r="AN214" t="str">
        <f>IF(原始数据!AO214="","",IF(COUNTIF(原始数据!214:214,原始数据!AO214)&gt;1,"×",""))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IF(原始数据!Z215="","",IF(COUNTIF(原始数据!215:215,原始数据!Z215)&gt;1,"×",""))</f>
        <v/>
      </c>
      <c r="Z215" t="str">
        <f>IF(原始数据!AA215="","",IF(COUNTIF(原始数据!215:215,原始数据!AA215)&gt;1,"×",""))</f>
        <v/>
      </c>
      <c r="AA215" t="str">
        <f>IF(原始数据!AB215="","",IF(COUNTIF(原始数据!215:215,原始数据!AB215)&gt;1,"×",""))</f>
        <v/>
      </c>
      <c r="AB215" t="str">
        <f>IF(原始数据!AC215="","",IF(COUNTIF(原始数据!215:215,原始数据!AC215)&gt;1,"×",""))</f>
        <v/>
      </c>
      <c r="AC215" t="str">
        <f>IF(原始数据!AD215="","",IF(COUNTIF(原始数据!215:215,原始数据!AD215)&gt;1,"×",""))</f>
        <v/>
      </c>
      <c r="AD215" t="str">
        <f>IF(原始数据!AE215="","",IF(COUNTIF(原始数据!215:215,原始数据!AE215)&gt;1,"×",""))</f>
        <v/>
      </c>
      <c r="AE215" t="str">
        <f>IF(原始数据!AF215="","",IF(COUNTIF(原始数据!215:215,原始数据!AF215)&gt;1,"×",""))</f>
        <v/>
      </c>
      <c r="AF215" t="str">
        <f>IF(原始数据!AG215="","",IF(COUNTIF(原始数据!215:215,原始数据!AG215)&gt;1,"×",""))</f>
        <v/>
      </c>
      <c r="AG215" t="str">
        <f>IF(原始数据!AH215="","",IF(COUNTIF(原始数据!215:215,原始数据!AH215)&gt;1,"×",""))</f>
        <v/>
      </c>
      <c r="AH215" t="str">
        <f>IF(原始数据!AI215="","",IF(COUNTIF(原始数据!215:215,原始数据!AI215)&gt;1,"×",""))</f>
        <v/>
      </c>
      <c r="AI215" t="str">
        <f>IF(原始数据!AJ215="","",IF(COUNTIF(原始数据!215:215,原始数据!AJ215)&gt;1,"×",""))</f>
        <v/>
      </c>
      <c r="AJ215" t="str">
        <f>IF(原始数据!AK215="","",IF(COUNTIF(原始数据!215:215,原始数据!AK215)&gt;1,"×",""))</f>
        <v/>
      </c>
      <c r="AK215" t="str">
        <f>IF(原始数据!AL215="","",IF(COUNTIF(原始数据!215:215,原始数据!AL215)&gt;1,"×",""))</f>
        <v/>
      </c>
      <c r="AL215" t="str">
        <f>IF(原始数据!AM215="","",IF(COUNTIF(原始数据!215:215,原始数据!AM215)&gt;1,"×",""))</f>
        <v/>
      </c>
      <c r="AM215" t="str">
        <f>IF(原始数据!AN215="","",IF(COUNTIF(原始数据!215:215,原始数据!AN215)&gt;1,"×",""))</f>
        <v/>
      </c>
      <c r="AN215" t="str">
        <f>IF(原始数据!AO215="","",IF(COUNTIF(原始数据!215:215,原始数据!AO215)&gt;1,"×",""))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IF(原始数据!Z216="","",IF(COUNTIF(原始数据!216:216,原始数据!Z216)&gt;1,"×",""))</f>
        <v/>
      </c>
      <c r="Z216" t="str">
        <f>IF(原始数据!AA216="","",IF(COUNTIF(原始数据!216:216,原始数据!AA216)&gt;1,"×",""))</f>
        <v/>
      </c>
      <c r="AA216" t="str">
        <f>IF(原始数据!AB216="","",IF(COUNTIF(原始数据!216:216,原始数据!AB216)&gt;1,"×",""))</f>
        <v/>
      </c>
      <c r="AB216" t="str">
        <f>IF(原始数据!AC216="","",IF(COUNTIF(原始数据!216:216,原始数据!AC216)&gt;1,"×",""))</f>
        <v/>
      </c>
      <c r="AC216" t="str">
        <f>IF(原始数据!AD216="","",IF(COUNTIF(原始数据!216:216,原始数据!AD216)&gt;1,"×",""))</f>
        <v/>
      </c>
      <c r="AD216" t="str">
        <f>IF(原始数据!AE216="","",IF(COUNTIF(原始数据!216:216,原始数据!AE216)&gt;1,"×",""))</f>
        <v/>
      </c>
      <c r="AE216" t="str">
        <f>IF(原始数据!AF216="","",IF(COUNTIF(原始数据!216:216,原始数据!AF216)&gt;1,"×",""))</f>
        <v/>
      </c>
      <c r="AF216" t="str">
        <f>IF(原始数据!AG216="","",IF(COUNTIF(原始数据!216:216,原始数据!AG216)&gt;1,"×",""))</f>
        <v/>
      </c>
      <c r="AG216" t="str">
        <f>IF(原始数据!AH216="","",IF(COUNTIF(原始数据!216:216,原始数据!AH216)&gt;1,"×",""))</f>
        <v/>
      </c>
      <c r="AH216" t="str">
        <f>IF(原始数据!AI216="","",IF(COUNTIF(原始数据!216:216,原始数据!AI216)&gt;1,"×",""))</f>
        <v/>
      </c>
      <c r="AI216" t="str">
        <f>IF(原始数据!AJ216="","",IF(COUNTIF(原始数据!216:216,原始数据!AJ216)&gt;1,"×",""))</f>
        <v/>
      </c>
      <c r="AJ216" t="str">
        <f>IF(原始数据!AK216="","",IF(COUNTIF(原始数据!216:216,原始数据!AK216)&gt;1,"×",""))</f>
        <v/>
      </c>
      <c r="AK216" t="str">
        <f>IF(原始数据!AL216="","",IF(COUNTIF(原始数据!216:216,原始数据!AL216)&gt;1,"×",""))</f>
        <v/>
      </c>
      <c r="AL216" t="str">
        <f>IF(原始数据!AM216="","",IF(COUNTIF(原始数据!216:216,原始数据!AM216)&gt;1,"×",""))</f>
        <v/>
      </c>
      <c r="AM216" t="str">
        <f>IF(原始数据!AN216="","",IF(COUNTIF(原始数据!216:216,原始数据!AN216)&gt;1,"×",""))</f>
        <v/>
      </c>
      <c r="AN216" t="str">
        <f>IF(原始数据!AO216="","",IF(COUNTIF(原始数据!216:216,原始数据!AO216)&gt;1,"×",""))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IF(原始数据!Z217="","",IF(COUNTIF(原始数据!217:217,原始数据!Z217)&gt;1,"×",""))</f>
        <v/>
      </c>
      <c r="Z217" t="str">
        <f>IF(原始数据!AA217="","",IF(COUNTIF(原始数据!217:217,原始数据!AA217)&gt;1,"×",""))</f>
        <v/>
      </c>
      <c r="AA217" t="str">
        <f>IF(原始数据!AB217="","",IF(COUNTIF(原始数据!217:217,原始数据!AB217)&gt;1,"×",""))</f>
        <v/>
      </c>
      <c r="AB217" t="str">
        <f>IF(原始数据!AC217="","",IF(COUNTIF(原始数据!217:217,原始数据!AC217)&gt;1,"×",""))</f>
        <v/>
      </c>
      <c r="AC217" t="str">
        <f>IF(原始数据!AD217="","",IF(COUNTIF(原始数据!217:217,原始数据!AD217)&gt;1,"×",""))</f>
        <v/>
      </c>
      <c r="AD217" t="str">
        <f>IF(原始数据!AE217="","",IF(COUNTIF(原始数据!217:217,原始数据!AE217)&gt;1,"×",""))</f>
        <v/>
      </c>
      <c r="AE217" t="str">
        <f>IF(原始数据!AF217="","",IF(COUNTIF(原始数据!217:217,原始数据!AF217)&gt;1,"×",""))</f>
        <v/>
      </c>
      <c r="AF217" t="str">
        <f>IF(原始数据!AG217="","",IF(COUNTIF(原始数据!217:217,原始数据!AG217)&gt;1,"×",""))</f>
        <v/>
      </c>
      <c r="AG217" t="str">
        <f>IF(原始数据!AH217="","",IF(COUNTIF(原始数据!217:217,原始数据!AH217)&gt;1,"×",""))</f>
        <v/>
      </c>
      <c r="AH217" t="str">
        <f>IF(原始数据!AI217="","",IF(COUNTIF(原始数据!217:217,原始数据!AI217)&gt;1,"×",""))</f>
        <v/>
      </c>
      <c r="AI217" t="str">
        <f>IF(原始数据!AJ217="","",IF(COUNTIF(原始数据!217:217,原始数据!AJ217)&gt;1,"×",""))</f>
        <v/>
      </c>
      <c r="AJ217" t="str">
        <f>IF(原始数据!AK217="","",IF(COUNTIF(原始数据!217:217,原始数据!AK217)&gt;1,"×",""))</f>
        <v/>
      </c>
      <c r="AK217" t="str">
        <f>IF(原始数据!AL217="","",IF(COUNTIF(原始数据!217:217,原始数据!AL217)&gt;1,"×",""))</f>
        <v/>
      </c>
      <c r="AL217" t="str">
        <f>IF(原始数据!AM217="","",IF(COUNTIF(原始数据!217:217,原始数据!AM217)&gt;1,"×",""))</f>
        <v/>
      </c>
      <c r="AM217" t="str">
        <f>IF(原始数据!AN217="","",IF(COUNTIF(原始数据!217:217,原始数据!AN217)&gt;1,"×",""))</f>
        <v/>
      </c>
      <c r="AN217" t="str">
        <f>IF(原始数据!AO217="","",IF(COUNTIF(原始数据!217:217,原始数据!AO217)&gt;1,"×",""))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IF(原始数据!Z218="","",IF(COUNTIF(原始数据!218:218,原始数据!Z218)&gt;1,"×",""))</f>
        <v/>
      </c>
      <c r="Z218" t="str">
        <f>IF(原始数据!AA218="","",IF(COUNTIF(原始数据!218:218,原始数据!AA218)&gt;1,"×",""))</f>
        <v/>
      </c>
      <c r="AA218" t="str">
        <f>IF(原始数据!AB218="","",IF(COUNTIF(原始数据!218:218,原始数据!AB218)&gt;1,"×",""))</f>
        <v/>
      </c>
      <c r="AB218" t="str">
        <f>IF(原始数据!AC218="","",IF(COUNTIF(原始数据!218:218,原始数据!AC218)&gt;1,"×",""))</f>
        <v/>
      </c>
      <c r="AC218" t="str">
        <f>IF(原始数据!AD218="","",IF(COUNTIF(原始数据!218:218,原始数据!AD218)&gt;1,"×",""))</f>
        <v/>
      </c>
      <c r="AD218" t="str">
        <f>IF(原始数据!AE218="","",IF(COUNTIF(原始数据!218:218,原始数据!AE218)&gt;1,"×",""))</f>
        <v/>
      </c>
      <c r="AE218" t="str">
        <f>IF(原始数据!AF218="","",IF(COUNTIF(原始数据!218:218,原始数据!AF218)&gt;1,"×",""))</f>
        <v/>
      </c>
      <c r="AF218" t="str">
        <f>IF(原始数据!AG218="","",IF(COUNTIF(原始数据!218:218,原始数据!AG218)&gt;1,"×",""))</f>
        <v/>
      </c>
      <c r="AG218" t="str">
        <f>IF(原始数据!AH218="","",IF(COUNTIF(原始数据!218:218,原始数据!AH218)&gt;1,"×",""))</f>
        <v/>
      </c>
      <c r="AH218" t="str">
        <f>IF(原始数据!AI218="","",IF(COUNTIF(原始数据!218:218,原始数据!AI218)&gt;1,"×",""))</f>
        <v/>
      </c>
      <c r="AI218" t="str">
        <f>IF(原始数据!AJ218="","",IF(COUNTIF(原始数据!218:218,原始数据!AJ218)&gt;1,"×",""))</f>
        <v/>
      </c>
      <c r="AJ218" t="str">
        <f>IF(原始数据!AK218="","",IF(COUNTIF(原始数据!218:218,原始数据!AK218)&gt;1,"×",""))</f>
        <v/>
      </c>
      <c r="AK218" t="str">
        <f>IF(原始数据!AL218="","",IF(COUNTIF(原始数据!218:218,原始数据!AL218)&gt;1,"×",""))</f>
        <v/>
      </c>
      <c r="AL218" t="str">
        <f>IF(原始数据!AM218="","",IF(COUNTIF(原始数据!218:218,原始数据!AM218)&gt;1,"×",""))</f>
        <v/>
      </c>
      <c r="AM218" t="str">
        <f>IF(原始数据!AN218="","",IF(COUNTIF(原始数据!218:218,原始数据!AN218)&gt;1,"×",""))</f>
        <v/>
      </c>
      <c r="AN218" t="str">
        <f>IF(原始数据!AO218="","",IF(COUNTIF(原始数据!218:218,原始数据!AO218)&gt;1,"×",""))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IF(原始数据!Z219="","",IF(COUNTIF(原始数据!219:219,原始数据!Z219)&gt;1,"×",""))</f>
        <v/>
      </c>
      <c r="Z219" t="str">
        <f>IF(原始数据!AA219="","",IF(COUNTIF(原始数据!219:219,原始数据!AA219)&gt;1,"×",""))</f>
        <v/>
      </c>
      <c r="AA219" t="str">
        <f>IF(原始数据!AB219="","",IF(COUNTIF(原始数据!219:219,原始数据!AB219)&gt;1,"×",""))</f>
        <v/>
      </c>
      <c r="AB219" t="str">
        <f>IF(原始数据!AC219="","",IF(COUNTIF(原始数据!219:219,原始数据!AC219)&gt;1,"×",""))</f>
        <v/>
      </c>
      <c r="AC219" t="str">
        <f>IF(原始数据!AD219="","",IF(COUNTIF(原始数据!219:219,原始数据!AD219)&gt;1,"×",""))</f>
        <v/>
      </c>
      <c r="AD219" t="str">
        <f>IF(原始数据!AE219="","",IF(COUNTIF(原始数据!219:219,原始数据!AE219)&gt;1,"×",""))</f>
        <v/>
      </c>
      <c r="AE219" t="str">
        <f>IF(原始数据!AF219="","",IF(COUNTIF(原始数据!219:219,原始数据!AF219)&gt;1,"×",""))</f>
        <v/>
      </c>
      <c r="AF219" t="str">
        <f>IF(原始数据!AG219="","",IF(COUNTIF(原始数据!219:219,原始数据!AG219)&gt;1,"×",""))</f>
        <v/>
      </c>
      <c r="AG219" t="str">
        <f>IF(原始数据!AH219="","",IF(COUNTIF(原始数据!219:219,原始数据!AH219)&gt;1,"×",""))</f>
        <v/>
      </c>
      <c r="AH219" t="str">
        <f>IF(原始数据!AI219="","",IF(COUNTIF(原始数据!219:219,原始数据!AI219)&gt;1,"×",""))</f>
        <v/>
      </c>
      <c r="AI219" t="str">
        <f>IF(原始数据!AJ219="","",IF(COUNTIF(原始数据!219:219,原始数据!AJ219)&gt;1,"×",""))</f>
        <v/>
      </c>
      <c r="AJ219" t="str">
        <f>IF(原始数据!AK219="","",IF(COUNTIF(原始数据!219:219,原始数据!AK219)&gt;1,"×",""))</f>
        <v/>
      </c>
      <c r="AK219" t="str">
        <f>IF(原始数据!AL219="","",IF(COUNTIF(原始数据!219:219,原始数据!AL219)&gt;1,"×",""))</f>
        <v/>
      </c>
      <c r="AL219" t="str">
        <f>IF(原始数据!AM219="","",IF(COUNTIF(原始数据!219:219,原始数据!AM219)&gt;1,"×",""))</f>
        <v/>
      </c>
      <c r="AM219" t="str">
        <f>IF(原始数据!AN219="","",IF(COUNTIF(原始数据!219:219,原始数据!AN219)&gt;1,"×",""))</f>
        <v/>
      </c>
      <c r="AN219" t="str">
        <f>IF(原始数据!AO219="","",IF(COUNTIF(原始数据!219:219,原始数据!AO219)&gt;1,"×",""))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IF(原始数据!Z220="","",IF(COUNTIF(原始数据!220:220,原始数据!Z220)&gt;1,"×",""))</f>
        <v/>
      </c>
      <c r="Z220" t="str">
        <f>IF(原始数据!AA220="","",IF(COUNTIF(原始数据!220:220,原始数据!AA220)&gt;1,"×",""))</f>
        <v/>
      </c>
      <c r="AA220" t="str">
        <f>IF(原始数据!AB220="","",IF(COUNTIF(原始数据!220:220,原始数据!AB220)&gt;1,"×",""))</f>
        <v/>
      </c>
      <c r="AB220" t="str">
        <f>IF(原始数据!AC220="","",IF(COUNTIF(原始数据!220:220,原始数据!AC220)&gt;1,"×",""))</f>
        <v/>
      </c>
      <c r="AC220" t="str">
        <f>IF(原始数据!AD220="","",IF(COUNTIF(原始数据!220:220,原始数据!AD220)&gt;1,"×",""))</f>
        <v/>
      </c>
      <c r="AD220" t="str">
        <f>IF(原始数据!AE220="","",IF(COUNTIF(原始数据!220:220,原始数据!AE220)&gt;1,"×",""))</f>
        <v/>
      </c>
      <c r="AE220" t="str">
        <f>IF(原始数据!AF220="","",IF(COUNTIF(原始数据!220:220,原始数据!AF220)&gt;1,"×",""))</f>
        <v/>
      </c>
      <c r="AF220" t="str">
        <f>IF(原始数据!AG220="","",IF(COUNTIF(原始数据!220:220,原始数据!AG220)&gt;1,"×",""))</f>
        <v/>
      </c>
      <c r="AG220" t="str">
        <f>IF(原始数据!AH220="","",IF(COUNTIF(原始数据!220:220,原始数据!AH220)&gt;1,"×",""))</f>
        <v/>
      </c>
      <c r="AH220" t="str">
        <f>IF(原始数据!AI220="","",IF(COUNTIF(原始数据!220:220,原始数据!AI220)&gt;1,"×",""))</f>
        <v/>
      </c>
      <c r="AI220" t="str">
        <f>IF(原始数据!AJ220="","",IF(COUNTIF(原始数据!220:220,原始数据!AJ220)&gt;1,"×",""))</f>
        <v/>
      </c>
      <c r="AJ220" t="str">
        <f>IF(原始数据!AK220="","",IF(COUNTIF(原始数据!220:220,原始数据!AK220)&gt;1,"×",""))</f>
        <v/>
      </c>
      <c r="AK220" t="str">
        <f>IF(原始数据!AL220="","",IF(COUNTIF(原始数据!220:220,原始数据!AL220)&gt;1,"×",""))</f>
        <v/>
      </c>
      <c r="AL220" t="str">
        <f>IF(原始数据!AM220="","",IF(COUNTIF(原始数据!220:220,原始数据!AM220)&gt;1,"×",""))</f>
        <v/>
      </c>
      <c r="AM220" t="str">
        <f>IF(原始数据!AN220="","",IF(COUNTIF(原始数据!220:220,原始数据!AN220)&gt;1,"×",""))</f>
        <v/>
      </c>
      <c r="AN220" t="str">
        <f>IF(原始数据!AO220="","",IF(COUNTIF(原始数据!220:220,原始数据!AO220)&gt;1,"×",""))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IF(原始数据!Z221="","",IF(COUNTIF(原始数据!221:221,原始数据!Z221)&gt;1,"×",""))</f>
        <v/>
      </c>
      <c r="Z221" t="str">
        <f>IF(原始数据!AA221="","",IF(COUNTIF(原始数据!221:221,原始数据!AA221)&gt;1,"×",""))</f>
        <v/>
      </c>
      <c r="AA221" t="str">
        <f>IF(原始数据!AB221="","",IF(COUNTIF(原始数据!221:221,原始数据!AB221)&gt;1,"×",""))</f>
        <v/>
      </c>
      <c r="AB221" t="str">
        <f>IF(原始数据!AC221="","",IF(COUNTIF(原始数据!221:221,原始数据!AC221)&gt;1,"×",""))</f>
        <v/>
      </c>
      <c r="AC221" t="str">
        <f>IF(原始数据!AD221="","",IF(COUNTIF(原始数据!221:221,原始数据!AD221)&gt;1,"×",""))</f>
        <v/>
      </c>
      <c r="AD221" t="str">
        <f>IF(原始数据!AE221="","",IF(COUNTIF(原始数据!221:221,原始数据!AE221)&gt;1,"×",""))</f>
        <v/>
      </c>
      <c r="AE221" t="str">
        <f>IF(原始数据!AF221="","",IF(COUNTIF(原始数据!221:221,原始数据!AF221)&gt;1,"×",""))</f>
        <v/>
      </c>
      <c r="AF221" t="str">
        <f>IF(原始数据!AG221="","",IF(COUNTIF(原始数据!221:221,原始数据!AG221)&gt;1,"×",""))</f>
        <v/>
      </c>
      <c r="AG221" t="str">
        <f>IF(原始数据!AH221="","",IF(COUNTIF(原始数据!221:221,原始数据!AH221)&gt;1,"×",""))</f>
        <v/>
      </c>
      <c r="AH221" t="str">
        <f>IF(原始数据!AI221="","",IF(COUNTIF(原始数据!221:221,原始数据!AI221)&gt;1,"×",""))</f>
        <v/>
      </c>
      <c r="AI221" t="str">
        <f>IF(原始数据!AJ221="","",IF(COUNTIF(原始数据!221:221,原始数据!AJ221)&gt;1,"×",""))</f>
        <v/>
      </c>
      <c r="AJ221" t="str">
        <f>IF(原始数据!AK221="","",IF(COUNTIF(原始数据!221:221,原始数据!AK221)&gt;1,"×",""))</f>
        <v/>
      </c>
      <c r="AK221" t="str">
        <f>IF(原始数据!AL221="","",IF(COUNTIF(原始数据!221:221,原始数据!AL221)&gt;1,"×",""))</f>
        <v/>
      </c>
      <c r="AL221" t="str">
        <f>IF(原始数据!AM221="","",IF(COUNTIF(原始数据!221:221,原始数据!AM221)&gt;1,"×",""))</f>
        <v/>
      </c>
      <c r="AM221" t="str">
        <f>IF(原始数据!AN221="","",IF(COUNTIF(原始数据!221:221,原始数据!AN221)&gt;1,"×",""))</f>
        <v/>
      </c>
      <c r="AN221" t="str">
        <f>IF(原始数据!AO221="","",IF(COUNTIF(原始数据!221:221,原始数据!AO221)&gt;1,"×",""))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IF(原始数据!Z222="","",IF(COUNTIF(原始数据!222:222,原始数据!Z222)&gt;1,"×",""))</f>
        <v/>
      </c>
      <c r="Z222" t="str">
        <f>IF(原始数据!AA222="","",IF(COUNTIF(原始数据!222:222,原始数据!AA222)&gt;1,"×",""))</f>
        <v/>
      </c>
      <c r="AA222" t="str">
        <f>IF(原始数据!AB222="","",IF(COUNTIF(原始数据!222:222,原始数据!AB222)&gt;1,"×",""))</f>
        <v/>
      </c>
      <c r="AB222" t="str">
        <f>IF(原始数据!AC222="","",IF(COUNTIF(原始数据!222:222,原始数据!AC222)&gt;1,"×",""))</f>
        <v/>
      </c>
      <c r="AC222" t="str">
        <f>IF(原始数据!AD222="","",IF(COUNTIF(原始数据!222:222,原始数据!AD222)&gt;1,"×",""))</f>
        <v/>
      </c>
      <c r="AD222" t="str">
        <f>IF(原始数据!AE222="","",IF(COUNTIF(原始数据!222:222,原始数据!AE222)&gt;1,"×",""))</f>
        <v/>
      </c>
      <c r="AE222" t="str">
        <f>IF(原始数据!AF222="","",IF(COUNTIF(原始数据!222:222,原始数据!AF222)&gt;1,"×",""))</f>
        <v/>
      </c>
      <c r="AF222" t="str">
        <f>IF(原始数据!AG222="","",IF(COUNTIF(原始数据!222:222,原始数据!AG222)&gt;1,"×",""))</f>
        <v/>
      </c>
      <c r="AG222" t="str">
        <f>IF(原始数据!AH222="","",IF(COUNTIF(原始数据!222:222,原始数据!AH222)&gt;1,"×",""))</f>
        <v/>
      </c>
      <c r="AH222" t="str">
        <f>IF(原始数据!AI222="","",IF(COUNTIF(原始数据!222:222,原始数据!AI222)&gt;1,"×",""))</f>
        <v/>
      </c>
      <c r="AI222" t="str">
        <f>IF(原始数据!AJ222="","",IF(COUNTIF(原始数据!222:222,原始数据!AJ222)&gt;1,"×",""))</f>
        <v/>
      </c>
      <c r="AJ222" t="str">
        <f>IF(原始数据!AK222="","",IF(COUNTIF(原始数据!222:222,原始数据!AK222)&gt;1,"×",""))</f>
        <v/>
      </c>
      <c r="AK222" t="str">
        <f>IF(原始数据!AL222="","",IF(COUNTIF(原始数据!222:222,原始数据!AL222)&gt;1,"×",""))</f>
        <v/>
      </c>
      <c r="AL222" t="str">
        <f>IF(原始数据!AM222="","",IF(COUNTIF(原始数据!222:222,原始数据!AM222)&gt;1,"×",""))</f>
        <v/>
      </c>
      <c r="AM222" t="str">
        <f>IF(原始数据!AN222="","",IF(COUNTIF(原始数据!222:222,原始数据!AN222)&gt;1,"×",""))</f>
        <v/>
      </c>
      <c r="AN222" t="str">
        <f>IF(原始数据!AO222="","",IF(COUNTIF(原始数据!222:222,原始数据!AO222)&gt;1,"×",""))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IF(原始数据!Z223="","",IF(COUNTIF(原始数据!223:223,原始数据!Z223)&gt;1,"×",""))</f>
        <v/>
      </c>
      <c r="Z223" t="str">
        <f>IF(原始数据!AA223="","",IF(COUNTIF(原始数据!223:223,原始数据!AA223)&gt;1,"×",""))</f>
        <v/>
      </c>
      <c r="AA223" t="str">
        <f>IF(原始数据!AB223="","",IF(COUNTIF(原始数据!223:223,原始数据!AB223)&gt;1,"×",""))</f>
        <v/>
      </c>
      <c r="AB223" t="str">
        <f>IF(原始数据!AC223="","",IF(COUNTIF(原始数据!223:223,原始数据!AC223)&gt;1,"×",""))</f>
        <v/>
      </c>
      <c r="AC223" t="str">
        <f>IF(原始数据!AD223="","",IF(COUNTIF(原始数据!223:223,原始数据!AD223)&gt;1,"×",""))</f>
        <v/>
      </c>
      <c r="AD223" t="str">
        <f>IF(原始数据!AE223="","",IF(COUNTIF(原始数据!223:223,原始数据!AE223)&gt;1,"×",""))</f>
        <v/>
      </c>
      <c r="AE223" t="str">
        <f>IF(原始数据!AF223="","",IF(COUNTIF(原始数据!223:223,原始数据!AF223)&gt;1,"×",""))</f>
        <v/>
      </c>
      <c r="AF223" t="str">
        <f>IF(原始数据!AG223="","",IF(COUNTIF(原始数据!223:223,原始数据!AG223)&gt;1,"×",""))</f>
        <v/>
      </c>
      <c r="AG223" t="str">
        <f>IF(原始数据!AH223="","",IF(COUNTIF(原始数据!223:223,原始数据!AH223)&gt;1,"×",""))</f>
        <v/>
      </c>
      <c r="AH223" t="str">
        <f>IF(原始数据!AI223="","",IF(COUNTIF(原始数据!223:223,原始数据!AI223)&gt;1,"×",""))</f>
        <v/>
      </c>
      <c r="AI223" t="str">
        <f>IF(原始数据!AJ223="","",IF(COUNTIF(原始数据!223:223,原始数据!AJ223)&gt;1,"×",""))</f>
        <v/>
      </c>
      <c r="AJ223" t="str">
        <f>IF(原始数据!AK223="","",IF(COUNTIF(原始数据!223:223,原始数据!AK223)&gt;1,"×",""))</f>
        <v/>
      </c>
      <c r="AK223" t="str">
        <f>IF(原始数据!AL223="","",IF(COUNTIF(原始数据!223:223,原始数据!AL223)&gt;1,"×",""))</f>
        <v/>
      </c>
      <c r="AL223" t="str">
        <f>IF(原始数据!AM223="","",IF(COUNTIF(原始数据!223:223,原始数据!AM223)&gt;1,"×",""))</f>
        <v/>
      </c>
      <c r="AM223" t="str">
        <f>IF(原始数据!AN223="","",IF(COUNTIF(原始数据!223:223,原始数据!AN223)&gt;1,"×",""))</f>
        <v/>
      </c>
      <c r="AN223" t="str">
        <f>IF(原始数据!AO223="","",IF(COUNTIF(原始数据!223:223,原始数据!AO223)&gt;1,"×",""))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IF(原始数据!Z224="","",IF(COUNTIF(原始数据!224:224,原始数据!Z224)&gt;1,"×",""))</f>
        <v/>
      </c>
      <c r="Z224" t="str">
        <f>IF(原始数据!AA224="","",IF(COUNTIF(原始数据!224:224,原始数据!AA224)&gt;1,"×",""))</f>
        <v/>
      </c>
      <c r="AA224" t="str">
        <f>IF(原始数据!AB224="","",IF(COUNTIF(原始数据!224:224,原始数据!AB224)&gt;1,"×",""))</f>
        <v/>
      </c>
      <c r="AB224" t="str">
        <f>IF(原始数据!AC224="","",IF(COUNTIF(原始数据!224:224,原始数据!AC224)&gt;1,"×",""))</f>
        <v/>
      </c>
      <c r="AC224" t="str">
        <f>IF(原始数据!AD224="","",IF(COUNTIF(原始数据!224:224,原始数据!AD224)&gt;1,"×",""))</f>
        <v/>
      </c>
      <c r="AD224" t="str">
        <f>IF(原始数据!AE224="","",IF(COUNTIF(原始数据!224:224,原始数据!AE224)&gt;1,"×",""))</f>
        <v/>
      </c>
      <c r="AE224" t="str">
        <f>IF(原始数据!AF224="","",IF(COUNTIF(原始数据!224:224,原始数据!AF224)&gt;1,"×",""))</f>
        <v/>
      </c>
      <c r="AF224" t="str">
        <f>IF(原始数据!AG224="","",IF(COUNTIF(原始数据!224:224,原始数据!AG224)&gt;1,"×",""))</f>
        <v/>
      </c>
      <c r="AG224" t="str">
        <f>IF(原始数据!AH224="","",IF(COUNTIF(原始数据!224:224,原始数据!AH224)&gt;1,"×",""))</f>
        <v/>
      </c>
      <c r="AH224" t="str">
        <f>IF(原始数据!AI224="","",IF(COUNTIF(原始数据!224:224,原始数据!AI224)&gt;1,"×",""))</f>
        <v/>
      </c>
      <c r="AI224" t="str">
        <f>IF(原始数据!AJ224="","",IF(COUNTIF(原始数据!224:224,原始数据!AJ224)&gt;1,"×",""))</f>
        <v/>
      </c>
      <c r="AJ224" t="str">
        <f>IF(原始数据!AK224="","",IF(COUNTIF(原始数据!224:224,原始数据!AK224)&gt;1,"×",""))</f>
        <v/>
      </c>
      <c r="AK224" t="str">
        <f>IF(原始数据!AL224="","",IF(COUNTIF(原始数据!224:224,原始数据!AL224)&gt;1,"×",""))</f>
        <v/>
      </c>
      <c r="AL224" t="str">
        <f>IF(原始数据!AM224="","",IF(COUNTIF(原始数据!224:224,原始数据!AM224)&gt;1,"×",""))</f>
        <v/>
      </c>
      <c r="AM224" t="str">
        <f>IF(原始数据!AN224="","",IF(COUNTIF(原始数据!224:224,原始数据!AN224)&gt;1,"×",""))</f>
        <v/>
      </c>
      <c r="AN224" t="str">
        <f>IF(原始数据!AO224="","",IF(COUNTIF(原始数据!224:224,原始数据!AO224)&gt;1,"×",""))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IF(原始数据!Z225="","",IF(COUNTIF(原始数据!225:225,原始数据!Z225)&gt;1,"×",""))</f>
        <v/>
      </c>
      <c r="Z225" t="str">
        <f>IF(原始数据!AA225="","",IF(COUNTIF(原始数据!225:225,原始数据!AA225)&gt;1,"×",""))</f>
        <v/>
      </c>
      <c r="AA225" t="str">
        <f>IF(原始数据!AB225="","",IF(COUNTIF(原始数据!225:225,原始数据!AB225)&gt;1,"×",""))</f>
        <v/>
      </c>
      <c r="AB225" t="str">
        <f>IF(原始数据!AC225="","",IF(COUNTIF(原始数据!225:225,原始数据!AC225)&gt;1,"×",""))</f>
        <v/>
      </c>
      <c r="AC225" t="str">
        <f>IF(原始数据!AD225="","",IF(COUNTIF(原始数据!225:225,原始数据!AD225)&gt;1,"×",""))</f>
        <v/>
      </c>
      <c r="AD225" t="str">
        <f>IF(原始数据!AE225="","",IF(COUNTIF(原始数据!225:225,原始数据!AE225)&gt;1,"×",""))</f>
        <v/>
      </c>
      <c r="AE225" t="str">
        <f>IF(原始数据!AF225="","",IF(COUNTIF(原始数据!225:225,原始数据!AF225)&gt;1,"×",""))</f>
        <v/>
      </c>
      <c r="AF225" t="str">
        <f>IF(原始数据!AG225="","",IF(COUNTIF(原始数据!225:225,原始数据!AG225)&gt;1,"×",""))</f>
        <v/>
      </c>
      <c r="AG225" t="str">
        <f>IF(原始数据!AH225="","",IF(COUNTIF(原始数据!225:225,原始数据!AH225)&gt;1,"×",""))</f>
        <v/>
      </c>
      <c r="AH225" t="str">
        <f>IF(原始数据!AI225="","",IF(COUNTIF(原始数据!225:225,原始数据!AI225)&gt;1,"×",""))</f>
        <v/>
      </c>
      <c r="AI225" t="str">
        <f>IF(原始数据!AJ225="","",IF(COUNTIF(原始数据!225:225,原始数据!AJ225)&gt;1,"×",""))</f>
        <v/>
      </c>
      <c r="AJ225" t="str">
        <f>IF(原始数据!AK225="","",IF(COUNTIF(原始数据!225:225,原始数据!AK225)&gt;1,"×",""))</f>
        <v/>
      </c>
      <c r="AK225" t="str">
        <f>IF(原始数据!AL225="","",IF(COUNTIF(原始数据!225:225,原始数据!AL225)&gt;1,"×",""))</f>
        <v/>
      </c>
      <c r="AL225" t="str">
        <f>IF(原始数据!AM225="","",IF(COUNTIF(原始数据!225:225,原始数据!AM225)&gt;1,"×",""))</f>
        <v/>
      </c>
      <c r="AM225" t="str">
        <f>IF(原始数据!AN225="","",IF(COUNTIF(原始数据!225:225,原始数据!AN225)&gt;1,"×",""))</f>
        <v/>
      </c>
      <c r="AN225" t="str">
        <f>IF(原始数据!AO225="","",IF(COUNTIF(原始数据!225:225,原始数据!AO225)&gt;1,"×",""))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IF(原始数据!Z226="","",IF(COUNTIF(原始数据!226:226,原始数据!Z226)&gt;1,"×",""))</f>
        <v/>
      </c>
      <c r="Z226" t="str">
        <f>IF(原始数据!AA226="","",IF(COUNTIF(原始数据!226:226,原始数据!AA226)&gt;1,"×",""))</f>
        <v/>
      </c>
      <c r="AA226" t="str">
        <f>IF(原始数据!AB226="","",IF(COUNTIF(原始数据!226:226,原始数据!AB226)&gt;1,"×",""))</f>
        <v/>
      </c>
      <c r="AB226" t="str">
        <f>IF(原始数据!AC226="","",IF(COUNTIF(原始数据!226:226,原始数据!AC226)&gt;1,"×",""))</f>
        <v/>
      </c>
      <c r="AC226" t="str">
        <f>IF(原始数据!AD226="","",IF(COUNTIF(原始数据!226:226,原始数据!AD226)&gt;1,"×",""))</f>
        <v/>
      </c>
      <c r="AD226" t="str">
        <f>IF(原始数据!AE226="","",IF(COUNTIF(原始数据!226:226,原始数据!AE226)&gt;1,"×",""))</f>
        <v/>
      </c>
      <c r="AE226" t="str">
        <f>IF(原始数据!AF226="","",IF(COUNTIF(原始数据!226:226,原始数据!AF226)&gt;1,"×",""))</f>
        <v/>
      </c>
      <c r="AF226" t="str">
        <f>IF(原始数据!AG226="","",IF(COUNTIF(原始数据!226:226,原始数据!AG226)&gt;1,"×",""))</f>
        <v/>
      </c>
      <c r="AG226" t="str">
        <f>IF(原始数据!AH226="","",IF(COUNTIF(原始数据!226:226,原始数据!AH226)&gt;1,"×",""))</f>
        <v/>
      </c>
      <c r="AH226" t="str">
        <f>IF(原始数据!AI226="","",IF(COUNTIF(原始数据!226:226,原始数据!AI226)&gt;1,"×",""))</f>
        <v/>
      </c>
      <c r="AI226" t="str">
        <f>IF(原始数据!AJ226="","",IF(COUNTIF(原始数据!226:226,原始数据!AJ226)&gt;1,"×",""))</f>
        <v/>
      </c>
      <c r="AJ226" t="str">
        <f>IF(原始数据!AK226="","",IF(COUNTIF(原始数据!226:226,原始数据!AK226)&gt;1,"×",""))</f>
        <v/>
      </c>
      <c r="AK226" t="str">
        <f>IF(原始数据!AL226="","",IF(COUNTIF(原始数据!226:226,原始数据!AL226)&gt;1,"×",""))</f>
        <v/>
      </c>
      <c r="AL226" t="str">
        <f>IF(原始数据!AM226="","",IF(COUNTIF(原始数据!226:226,原始数据!AM226)&gt;1,"×",""))</f>
        <v/>
      </c>
      <c r="AM226" t="str">
        <f>IF(原始数据!AN226="","",IF(COUNTIF(原始数据!226:226,原始数据!AN226)&gt;1,"×",""))</f>
        <v/>
      </c>
      <c r="AN226" t="str">
        <f>IF(原始数据!AO226="","",IF(COUNTIF(原始数据!226:226,原始数据!AO226)&gt;1,"×",""))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IF(原始数据!Z227="","",IF(COUNTIF(原始数据!227:227,原始数据!Z227)&gt;1,"×",""))</f>
        <v/>
      </c>
      <c r="Z227" t="str">
        <f>IF(原始数据!AA227="","",IF(COUNTIF(原始数据!227:227,原始数据!AA227)&gt;1,"×",""))</f>
        <v/>
      </c>
      <c r="AA227" t="str">
        <f>IF(原始数据!AB227="","",IF(COUNTIF(原始数据!227:227,原始数据!AB227)&gt;1,"×",""))</f>
        <v/>
      </c>
      <c r="AB227" t="str">
        <f>IF(原始数据!AC227="","",IF(COUNTIF(原始数据!227:227,原始数据!AC227)&gt;1,"×",""))</f>
        <v/>
      </c>
      <c r="AC227" t="str">
        <f>IF(原始数据!AD227="","",IF(COUNTIF(原始数据!227:227,原始数据!AD227)&gt;1,"×",""))</f>
        <v/>
      </c>
      <c r="AD227" t="str">
        <f>IF(原始数据!AE227="","",IF(COUNTIF(原始数据!227:227,原始数据!AE227)&gt;1,"×",""))</f>
        <v/>
      </c>
      <c r="AE227" t="str">
        <f>IF(原始数据!AF227="","",IF(COUNTIF(原始数据!227:227,原始数据!AF227)&gt;1,"×",""))</f>
        <v/>
      </c>
      <c r="AF227" t="str">
        <f>IF(原始数据!AG227="","",IF(COUNTIF(原始数据!227:227,原始数据!AG227)&gt;1,"×",""))</f>
        <v/>
      </c>
      <c r="AG227" t="str">
        <f>IF(原始数据!AH227="","",IF(COUNTIF(原始数据!227:227,原始数据!AH227)&gt;1,"×",""))</f>
        <v/>
      </c>
      <c r="AH227" t="str">
        <f>IF(原始数据!AI227="","",IF(COUNTIF(原始数据!227:227,原始数据!AI227)&gt;1,"×",""))</f>
        <v/>
      </c>
      <c r="AI227" t="str">
        <f>IF(原始数据!AJ227="","",IF(COUNTIF(原始数据!227:227,原始数据!AJ227)&gt;1,"×",""))</f>
        <v/>
      </c>
      <c r="AJ227" t="str">
        <f>IF(原始数据!AK227="","",IF(COUNTIF(原始数据!227:227,原始数据!AK227)&gt;1,"×",""))</f>
        <v/>
      </c>
      <c r="AK227" t="str">
        <f>IF(原始数据!AL227="","",IF(COUNTIF(原始数据!227:227,原始数据!AL227)&gt;1,"×",""))</f>
        <v/>
      </c>
      <c r="AL227" t="str">
        <f>IF(原始数据!AM227="","",IF(COUNTIF(原始数据!227:227,原始数据!AM227)&gt;1,"×",""))</f>
        <v/>
      </c>
      <c r="AM227" t="str">
        <f>IF(原始数据!AN227="","",IF(COUNTIF(原始数据!227:227,原始数据!AN227)&gt;1,"×",""))</f>
        <v/>
      </c>
      <c r="AN227" t="str">
        <f>IF(原始数据!AO227="","",IF(COUNTIF(原始数据!227:227,原始数据!AO227)&gt;1,"×",""))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IF(原始数据!Z228="","",IF(COUNTIF(原始数据!228:228,原始数据!Z228)&gt;1,"×",""))</f>
        <v/>
      </c>
      <c r="Z228" t="str">
        <f>IF(原始数据!AA228="","",IF(COUNTIF(原始数据!228:228,原始数据!AA228)&gt;1,"×",""))</f>
        <v/>
      </c>
      <c r="AA228" t="str">
        <f>IF(原始数据!AB228="","",IF(COUNTIF(原始数据!228:228,原始数据!AB228)&gt;1,"×",""))</f>
        <v/>
      </c>
      <c r="AB228" t="str">
        <f>IF(原始数据!AC228="","",IF(COUNTIF(原始数据!228:228,原始数据!AC228)&gt;1,"×",""))</f>
        <v/>
      </c>
      <c r="AC228" t="str">
        <f>IF(原始数据!AD228="","",IF(COUNTIF(原始数据!228:228,原始数据!AD228)&gt;1,"×",""))</f>
        <v/>
      </c>
      <c r="AD228" t="str">
        <f>IF(原始数据!AE228="","",IF(COUNTIF(原始数据!228:228,原始数据!AE228)&gt;1,"×",""))</f>
        <v/>
      </c>
      <c r="AE228" t="str">
        <f>IF(原始数据!AF228="","",IF(COUNTIF(原始数据!228:228,原始数据!AF228)&gt;1,"×",""))</f>
        <v/>
      </c>
      <c r="AF228" t="str">
        <f>IF(原始数据!AG228="","",IF(COUNTIF(原始数据!228:228,原始数据!AG228)&gt;1,"×",""))</f>
        <v/>
      </c>
      <c r="AG228" t="str">
        <f>IF(原始数据!AH228="","",IF(COUNTIF(原始数据!228:228,原始数据!AH228)&gt;1,"×",""))</f>
        <v/>
      </c>
      <c r="AH228" t="str">
        <f>IF(原始数据!AI228="","",IF(COUNTIF(原始数据!228:228,原始数据!AI228)&gt;1,"×",""))</f>
        <v/>
      </c>
      <c r="AI228" t="str">
        <f>IF(原始数据!AJ228="","",IF(COUNTIF(原始数据!228:228,原始数据!AJ228)&gt;1,"×",""))</f>
        <v/>
      </c>
      <c r="AJ228" t="str">
        <f>IF(原始数据!AK228="","",IF(COUNTIF(原始数据!228:228,原始数据!AK228)&gt;1,"×",""))</f>
        <v/>
      </c>
      <c r="AK228" t="str">
        <f>IF(原始数据!AL228="","",IF(COUNTIF(原始数据!228:228,原始数据!AL228)&gt;1,"×",""))</f>
        <v/>
      </c>
      <c r="AL228" t="str">
        <f>IF(原始数据!AM228="","",IF(COUNTIF(原始数据!228:228,原始数据!AM228)&gt;1,"×",""))</f>
        <v/>
      </c>
      <c r="AM228" t="str">
        <f>IF(原始数据!AN228="","",IF(COUNTIF(原始数据!228:228,原始数据!AN228)&gt;1,"×",""))</f>
        <v/>
      </c>
      <c r="AN228" t="str">
        <f>IF(原始数据!AO228="","",IF(COUNTIF(原始数据!228:228,原始数据!AO228)&gt;1,"×",""))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IF(原始数据!Z229="","",IF(COUNTIF(原始数据!229:229,原始数据!Z229)&gt;1,"×",""))</f>
        <v/>
      </c>
      <c r="Z229" t="str">
        <f>IF(原始数据!AA229="","",IF(COUNTIF(原始数据!229:229,原始数据!AA229)&gt;1,"×",""))</f>
        <v/>
      </c>
      <c r="AA229" t="str">
        <f>IF(原始数据!AB229="","",IF(COUNTIF(原始数据!229:229,原始数据!AB229)&gt;1,"×",""))</f>
        <v/>
      </c>
      <c r="AB229" t="str">
        <f>IF(原始数据!AC229="","",IF(COUNTIF(原始数据!229:229,原始数据!AC229)&gt;1,"×",""))</f>
        <v/>
      </c>
      <c r="AC229" t="str">
        <f>IF(原始数据!AD229="","",IF(COUNTIF(原始数据!229:229,原始数据!AD229)&gt;1,"×",""))</f>
        <v/>
      </c>
      <c r="AD229" t="str">
        <f>IF(原始数据!AE229="","",IF(COUNTIF(原始数据!229:229,原始数据!AE229)&gt;1,"×",""))</f>
        <v/>
      </c>
      <c r="AE229" t="str">
        <f>IF(原始数据!AF229="","",IF(COUNTIF(原始数据!229:229,原始数据!AF229)&gt;1,"×",""))</f>
        <v/>
      </c>
      <c r="AF229" t="str">
        <f>IF(原始数据!AG229="","",IF(COUNTIF(原始数据!229:229,原始数据!AG229)&gt;1,"×",""))</f>
        <v/>
      </c>
      <c r="AG229" t="str">
        <f>IF(原始数据!AH229="","",IF(COUNTIF(原始数据!229:229,原始数据!AH229)&gt;1,"×",""))</f>
        <v/>
      </c>
      <c r="AH229" t="str">
        <f>IF(原始数据!AI229="","",IF(COUNTIF(原始数据!229:229,原始数据!AI229)&gt;1,"×",""))</f>
        <v/>
      </c>
      <c r="AI229" t="str">
        <f>IF(原始数据!AJ229="","",IF(COUNTIF(原始数据!229:229,原始数据!AJ229)&gt;1,"×",""))</f>
        <v/>
      </c>
      <c r="AJ229" t="str">
        <f>IF(原始数据!AK229="","",IF(COUNTIF(原始数据!229:229,原始数据!AK229)&gt;1,"×",""))</f>
        <v/>
      </c>
      <c r="AK229" t="str">
        <f>IF(原始数据!AL229="","",IF(COUNTIF(原始数据!229:229,原始数据!AL229)&gt;1,"×",""))</f>
        <v/>
      </c>
      <c r="AL229" t="str">
        <f>IF(原始数据!AM229="","",IF(COUNTIF(原始数据!229:229,原始数据!AM229)&gt;1,"×",""))</f>
        <v/>
      </c>
      <c r="AM229" t="str">
        <f>IF(原始数据!AN229="","",IF(COUNTIF(原始数据!229:229,原始数据!AN229)&gt;1,"×",""))</f>
        <v/>
      </c>
      <c r="AN229" t="str">
        <f>IF(原始数据!AO229="","",IF(COUNTIF(原始数据!229:229,原始数据!AO229)&gt;1,"×",""))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IF(原始数据!Z230="","",IF(COUNTIF(原始数据!230:230,原始数据!Z230)&gt;1,"×",""))</f>
        <v/>
      </c>
      <c r="Z230" t="str">
        <f>IF(原始数据!AA230="","",IF(COUNTIF(原始数据!230:230,原始数据!AA230)&gt;1,"×",""))</f>
        <v/>
      </c>
      <c r="AA230" t="str">
        <f>IF(原始数据!AB230="","",IF(COUNTIF(原始数据!230:230,原始数据!AB230)&gt;1,"×",""))</f>
        <v/>
      </c>
      <c r="AB230" t="str">
        <f>IF(原始数据!AC230="","",IF(COUNTIF(原始数据!230:230,原始数据!AC230)&gt;1,"×",""))</f>
        <v/>
      </c>
      <c r="AC230" t="str">
        <f>IF(原始数据!AD230="","",IF(COUNTIF(原始数据!230:230,原始数据!AD230)&gt;1,"×",""))</f>
        <v/>
      </c>
      <c r="AD230" t="str">
        <f>IF(原始数据!AE230="","",IF(COUNTIF(原始数据!230:230,原始数据!AE230)&gt;1,"×",""))</f>
        <v/>
      </c>
      <c r="AE230" t="str">
        <f>IF(原始数据!AF230="","",IF(COUNTIF(原始数据!230:230,原始数据!AF230)&gt;1,"×",""))</f>
        <v/>
      </c>
      <c r="AF230" t="str">
        <f>IF(原始数据!AG230="","",IF(COUNTIF(原始数据!230:230,原始数据!AG230)&gt;1,"×",""))</f>
        <v/>
      </c>
      <c r="AG230" t="str">
        <f>IF(原始数据!AH230="","",IF(COUNTIF(原始数据!230:230,原始数据!AH230)&gt;1,"×",""))</f>
        <v/>
      </c>
      <c r="AH230" t="str">
        <f>IF(原始数据!AI230="","",IF(COUNTIF(原始数据!230:230,原始数据!AI230)&gt;1,"×",""))</f>
        <v/>
      </c>
      <c r="AI230" t="str">
        <f>IF(原始数据!AJ230="","",IF(COUNTIF(原始数据!230:230,原始数据!AJ230)&gt;1,"×",""))</f>
        <v/>
      </c>
      <c r="AJ230" t="str">
        <f>IF(原始数据!AK230="","",IF(COUNTIF(原始数据!230:230,原始数据!AK230)&gt;1,"×",""))</f>
        <v/>
      </c>
      <c r="AK230" t="str">
        <f>IF(原始数据!AL230="","",IF(COUNTIF(原始数据!230:230,原始数据!AL230)&gt;1,"×",""))</f>
        <v/>
      </c>
      <c r="AL230" t="str">
        <f>IF(原始数据!AM230="","",IF(COUNTIF(原始数据!230:230,原始数据!AM230)&gt;1,"×",""))</f>
        <v/>
      </c>
      <c r="AM230" t="str">
        <f>IF(原始数据!AN230="","",IF(COUNTIF(原始数据!230:230,原始数据!AN230)&gt;1,"×",""))</f>
        <v/>
      </c>
      <c r="AN230" t="str">
        <f>IF(原始数据!AO230="","",IF(COUNTIF(原始数据!230:230,原始数据!AO230)&gt;1,"×",""))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IF(原始数据!Z231="","",IF(COUNTIF(原始数据!231:231,原始数据!Z231)&gt;1,"×",""))</f>
        <v/>
      </c>
      <c r="Z231" t="str">
        <f>IF(原始数据!AA231="","",IF(COUNTIF(原始数据!231:231,原始数据!AA231)&gt;1,"×",""))</f>
        <v/>
      </c>
      <c r="AA231" t="str">
        <f>IF(原始数据!AB231="","",IF(COUNTIF(原始数据!231:231,原始数据!AB231)&gt;1,"×",""))</f>
        <v/>
      </c>
      <c r="AB231" t="str">
        <f>IF(原始数据!AC231="","",IF(COUNTIF(原始数据!231:231,原始数据!AC231)&gt;1,"×",""))</f>
        <v/>
      </c>
      <c r="AC231" t="str">
        <f>IF(原始数据!AD231="","",IF(COUNTIF(原始数据!231:231,原始数据!AD231)&gt;1,"×",""))</f>
        <v/>
      </c>
      <c r="AD231" t="str">
        <f>IF(原始数据!AE231="","",IF(COUNTIF(原始数据!231:231,原始数据!AE231)&gt;1,"×",""))</f>
        <v/>
      </c>
      <c r="AE231" t="str">
        <f>IF(原始数据!AF231="","",IF(COUNTIF(原始数据!231:231,原始数据!AF231)&gt;1,"×",""))</f>
        <v/>
      </c>
      <c r="AF231" t="str">
        <f>IF(原始数据!AG231="","",IF(COUNTIF(原始数据!231:231,原始数据!AG231)&gt;1,"×",""))</f>
        <v/>
      </c>
      <c r="AG231" t="str">
        <f>IF(原始数据!AH231="","",IF(COUNTIF(原始数据!231:231,原始数据!AH231)&gt;1,"×",""))</f>
        <v/>
      </c>
      <c r="AH231" t="str">
        <f>IF(原始数据!AI231="","",IF(COUNTIF(原始数据!231:231,原始数据!AI231)&gt;1,"×",""))</f>
        <v/>
      </c>
      <c r="AI231" t="str">
        <f>IF(原始数据!AJ231="","",IF(COUNTIF(原始数据!231:231,原始数据!AJ231)&gt;1,"×",""))</f>
        <v/>
      </c>
      <c r="AJ231" t="str">
        <f>IF(原始数据!AK231="","",IF(COUNTIF(原始数据!231:231,原始数据!AK231)&gt;1,"×",""))</f>
        <v/>
      </c>
      <c r="AK231" t="str">
        <f>IF(原始数据!AL231="","",IF(COUNTIF(原始数据!231:231,原始数据!AL231)&gt;1,"×",""))</f>
        <v/>
      </c>
      <c r="AL231" t="str">
        <f>IF(原始数据!AM231="","",IF(COUNTIF(原始数据!231:231,原始数据!AM231)&gt;1,"×",""))</f>
        <v/>
      </c>
      <c r="AM231" t="str">
        <f>IF(原始数据!AN231="","",IF(COUNTIF(原始数据!231:231,原始数据!AN231)&gt;1,"×",""))</f>
        <v/>
      </c>
      <c r="AN231" t="str">
        <f>IF(原始数据!AO231="","",IF(COUNTIF(原始数据!231:231,原始数据!AO231)&gt;1,"×",""))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IF(原始数据!Z232="","",IF(COUNTIF(原始数据!232:232,原始数据!Z232)&gt;1,"×",""))</f>
        <v/>
      </c>
      <c r="Z232" t="str">
        <f>IF(原始数据!AA232="","",IF(COUNTIF(原始数据!232:232,原始数据!AA232)&gt;1,"×",""))</f>
        <v/>
      </c>
      <c r="AA232" t="str">
        <f>IF(原始数据!AB232="","",IF(COUNTIF(原始数据!232:232,原始数据!AB232)&gt;1,"×",""))</f>
        <v/>
      </c>
      <c r="AB232" t="str">
        <f>IF(原始数据!AC232="","",IF(COUNTIF(原始数据!232:232,原始数据!AC232)&gt;1,"×",""))</f>
        <v/>
      </c>
      <c r="AC232" t="str">
        <f>IF(原始数据!AD232="","",IF(COUNTIF(原始数据!232:232,原始数据!AD232)&gt;1,"×",""))</f>
        <v/>
      </c>
      <c r="AD232" t="str">
        <f>IF(原始数据!AE232="","",IF(COUNTIF(原始数据!232:232,原始数据!AE232)&gt;1,"×",""))</f>
        <v/>
      </c>
      <c r="AE232" t="str">
        <f>IF(原始数据!AF232="","",IF(COUNTIF(原始数据!232:232,原始数据!AF232)&gt;1,"×",""))</f>
        <v/>
      </c>
      <c r="AF232" t="str">
        <f>IF(原始数据!AG232="","",IF(COUNTIF(原始数据!232:232,原始数据!AG232)&gt;1,"×",""))</f>
        <v/>
      </c>
      <c r="AG232" t="str">
        <f>IF(原始数据!AH232="","",IF(COUNTIF(原始数据!232:232,原始数据!AH232)&gt;1,"×",""))</f>
        <v/>
      </c>
      <c r="AH232" t="str">
        <f>IF(原始数据!AI232="","",IF(COUNTIF(原始数据!232:232,原始数据!AI232)&gt;1,"×",""))</f>
        <v/>
      </c>
      <c r="AI232" t="str">
        <f>IF(原始数据!AJ232="","",IF(COUNTIF(原始数据!232:232,原始数据!AJ232)&gt;1,"×",""))</f>
        <v/>
      </c>
      <c r="AJ232" t="str">
        <f>IF(原始数据!AK232="","",IF(COUNTIF(原始数据!232:232,原始数据!AK232)&gt;1,"×",""))</f>
        <v/>
      </c>
      <c r="AK232" t="str">
        <f>IF(原始数据!AL232="","",IF(COUNTIF(原始数据!232:232,原始数据!AL232)&gt;1,"×",""))</f>
        <v/>
      </c>
      <c r="AL232" t="str">
        <f>IF(原始数据!AM232="","",IF(COUNTIF(原始数据!232:232,原始数据!AM232)&gt;1,"×",""))</f>
        <v/>
      </c>
      <c r="AM232" t="str">
        <f>IF(原始数据!AN232="","",IF(COUNTIF(原始数据!232:232,原始数据!AN232)&gt;1,"×",""))</f>
        <v/>
      </c>
      <c r="AN232" t="str">
        <f>IF(原始数据!AO232="","",IF(COUNTIF(原始数据!232:232,原始数据!AO232)&gt;1,"×",""))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IF(原始数据!Z233="","",IF(COUNTIF(原始数据!233:233,原始数据!Z233)&gt;1,"×",""))</f>
        <v/>
      </c>
      <c r="Z233" t="str">
        <f>IF(原始数据!AA233="","",IF(COUNTIF(原始数据!233:233,原始数据!AA233)&gt;1,"×",""))</f>
        <v/>
      </c>
      <c r="AA233" t="str">
        <f>IF(原始数据!AB233="","",IF(COUNTIF(原始数据!233:233,原始数据!AB233)&gt;1,"×",""))</f>
        <v/>
      </c>
      <c r="AB233" t="str">
        <f>IF(原始数据!AC233="","",IF(COUNTIF(原始数据!233:233,原始数据!AC233)&gt;1,"×",""))</f>
        <v/>
      </c>
      <c r="AC233" t="str">
        <f>IF(原始数据!AD233="","",IF(COUNTIF(原始数据!233:233,原始数据!AD233)&gt;1,"×",""))</f>
        <v/>
      </c>
      <c r="AD233" t="str">
        <f>IF(原始数据!AE233="","",IF(COUNTIF(原始数据!233:233,原始数据!AE233)&gt;1,"×",""))</f>
        <v/>
      </c>
      <c r="AE233" t="str">
        <f>IF(原始数据!AF233="","",IF(COUNTIF(原始数据!233:233,原始数据!AF233)&gt;1,"×",""))</f>
        <v/>
      </c>
      <c r="AF233" t="str">
        <f>IF(原始数据!AG233="","",IF(COUNTIF(原始数据!233:233,原始数据!AG233)&gt;1,"×",""))</f>
        <v/>
      </c>
      <c r="AG233" t="str">
        <f>IF(原始数据!AH233="","",IF(COUNTIF(原始数据!233:233,原始数据!AH233)&gt;1,"×",""))</f>
        <v/>
      </c>
      <c r="AH233" t="str">
        <f>IF(原始数据!AI233="","",IF(COUNTIF(原始数据!233:233,原始数据!AI233)&gt;1,"×",""))</f>
        <v/>
      </c>
      <c r="AI233" t="str">
        <f>IF(原始数据!AJ233="","",IF(COUNTIF(原始数据!233:233,原始数据!AJ233)&gt;1,"×",""))</f>
        <v/>
      </c>
      <c r="AJ233" t="str">
        <f>IF(原始数据!AK233="","",IF(COUNTIF(原始数据!233:233,原始数据!AK233)&gt;1,"×",""))</f>
        <v/>
      </c>
      <c r="AK233" t="str">
        <f>IF(原始数据!AL233="","",IF(COUNTIF(原始数据!233:233,原始数据!AL233)&gt;1,"×",""))</f>
        <v/>
      </c>
      <c r="AL233" t="str">
        <f>IF(原始数据!AM233="","",IF(COUNTIF(原始数据!233:233,原始数据!AM233)&gt;1,"×",""))</f>
        <v/>
      </c>
      <c r="AM233" t="str">
        <f>IF(原始数据!AN233="","",IF(COUNTIF(原始数据!233:233,原始数据!AN233)&gt;1,"×",""))</f>
        <v/>
      </c>
      <c r="AN233" t="str">
        <f>IF(原始数据!AO233="","",IF(COUNTIF(原始数据!233:233,原始数据!AO233)&gt;1,"×",""))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IF(原始数据!Z234="","",IF(COUNTIF(原始数据!234:234,原始数据!Z234)&gt;1,"×",""))</f>
        <v/>
      </c>
      <c r="Z234" t="str">
        <f>IF(原始数据!AA234="","",IF(COUNTIF(原始数据!234:234,原始数据!AA234)&gt;1,"×",""))</f>
        <v/>
      </c>
      <c r="AA234" t="str">
        <f>IF(原始数据!AB234="","",IF(COUNTIF(原始数据!234:234,原始数据!AB234)&gt;1,"×",""))</f>
        <v/>
      </c>
      <c r="AB234" t="str">
        <f>IF(原始数据!AC234="","",IF(COUNTIF(原始数据!234:234,原始数据!AC234)&gt;1,"×",""))</f>
        <v/>
      </c>
      <c r="AC234" t="str">
        <f>IF(原始数据!AD234="","",IF(COUNTIF(原始数据!234:234,原始数据!AD234)&gt;1,"×",""))</f>
        <v/>
      </c>
      <c r="AD234" t="str">
        <f>IF(原始数据!AE234="","",IF(COUNTIF(原始数据!234:234,原始数据!AE234)&gt;1,"×",""))</f>
        <v/>
      </c>
      <c r="AE234" t="str">
        <f>IF(原始数据!AF234="","",IF(COUNTIF(原始数据!234:234,原始数据!AF234)&gt;1,"×",""))</f>
        <v/>
      </c>
      <c r="AF234" t="str">
        <f>IF(原始数据!AG234="","",IF(COUNTIF(原始数据!234:234,原始数据!AG234)&gt;1,"×",""))</f>
        <v/>
      </c>
      <c r="AG234" t="str">
        <f>IF(原始数据!AH234="","",IF(COUNTIF(原始数据!234:234,原始数据!AH234)&gt;1,"×",""))</f>
        <v/>
      </c>
      <c r="AH234" t="str">
        <f>IF(原始数据!AI234="","",IF(COUNTIF(原始数据!234:234,原始数据!AI234)&gt;1,"×",""))</f>
        <v/>
      </c>
      <c r="AI234" t="str">
        <f>IF(原始数据!AJ234="","",IF(COUNTIF(原始数据!234:234,原始数据!AJ234)&gt;1,"×",""))</f>
        <v/>
      </c>
      <c r="AJ234" t="str">
        <f>IF(原始数据!AK234="","",IF(COUNTIF(原始数据!234:234,原始数据!AK234)&gt;1,"×",""))</f>
        <v/>
      </c>
      <c r="AK234" t="str">
        <f>IF(原始数据!AL234="","",IF(COUNTIF(原始数据!234:234,原始数据!AL234)&gt;1,"×",""))</f>
        <v/>
      </c>
      <c r="AL234" t="str">
        <f>IF(原始数据!AM234="","",IF(COUNTIF(原始数据!234:234,原始数据!AM234)&gt;1,"×",""))</f>
        <v/>
      </c>
      <c r="AM234" t="str">
        <f>IF(原始数据!AN234="","",IF(COUNTIF(原始数据!234:234,原始数据!AN234)&gt;1,"×",""))</f>
        <v/>
      </c>
      <c r="AN234" t="str">
        <f>IF(原始数据!AO234="","",IF(COUNTIF(原始数据!234:234,原始数据!AO234)&gt;1,"×",""))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IF(原始数据!Z235="","",IF(COUNTIF(原始数据!235:235,原始数据!Z235)&gt;1,"×",""))</f>
        <v/>
      </c>
      <c r="Z235" t="str">
        <f>IF(原始数据!AA235="","",IF(COUNTIF(原始数据!235:235,原始数据!AA235)&gt;1,"×",""))</f>
        <v/>
      </c>
      <c r="AA235" t="str">
        <f>IF(原始数据!AB235="","",IF(COUNTIF(原始数据!235:235,原始数据!AB235)&gt;1,"×",""))</f>
        <v/>
      </c>
      <c r="AB235" t="str">
        <f>IF(原始数据!AC235="","",IF(COUNTIF(原始数据!235:235,原始数据!AC235)&gt;1,"×",""))</f>
        <v/>
      </c>
      <c r="AC235" t="str">
        <f>IF(原始数据!AD235="","",IF(COUNTIF(原始数据!235:235,原始数据!AD235)&gt;1,"×",""))</f>
        <v/>
      </c>
      <c r="AD235" t="str">
        <f>IF(原始数据!AE235="","",IF(COUNTIF(原始数据!235:235,原始数据!AE235)&gt;1,"×",""))</f>
        <v/>
      </c>
      <c r="AE235" t="str">
        <f>IF(原始数据!AF235="","",IF(COUNTIF(原始数据!235:235,原始数据!AF235)&gt;1,"×",""))</f>
        <v/>
      </c>
      <c r="AF235" t="str">
        <f>IF(原始数据!AG235="","",IF(COUNTIF(原始数据!235:235,原始数据!AG235)&gt;1,"×",""))</f>
        <v/>
      </c>
      <c r="AG235" t="str">
        <f>IF(原始数据!AH235="","",IF(COUNTIF(原始数据!235:235,原始数据!AH235)&gt;1,"×",""))</f>
        <v/>
      </c>
      <c r="AH235" t="str">
        <f>IF(原始数据!AI235="","",IF(COUNTIF(原始数据!235:235,原始数据!AI235)&gt;1,"×",""))</f>
        <v/>
      </c>
      <c r="AI235" t="str">
        <f>IF(原始数据!AJ235="","",IF(COUNTIF(原始数据!235:235,原始数据!AJ235)&gt;1,"×",""))</f>
        <v/>
      </c>
      <c r="AJ235" t="str">
        <f>IF(原始数据!AK235="","",IF(COUNTIF(原始数据!235:235,原始数据!AK235)&gt;1,"×",""))</f>
        <v/>
      </c>
      <c r="AK235" t="str">
        <f>IF(原始数据!AL235="","",IF(COUNTIF(原始数据!235:235,原始数据!AL235)&gt;1,"×",""))</f>
        <v/>
      </c>
      <c r="AL235" t="str">
        <f>IF(原始数据!AM235="","",IF(COUNTIF(原始数据!235:235,原始数据!AM235)&gt;1,"×",""))</f>
        <v/>
      </c>
      <c r="AM235" t="str">
        <f>IF(原始数据!AN235="","",IF(COUNTIF(原始数据!235:235,原始数据!AN235)&gt;1,"×",""))</f>
        <v/>
      </c>
      <c r="AN235" t="str">
        <f>IF(原始数据!AO235="","",IF(COUNTIF(原始数据!235:235,原始数据!AO235)&gt;1,"×",""))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IF(原始数据!Z236="","",IF(COUNTIF(原始数据!236:236,原始数据!Z236)&gt;1,"×",""))</f>
        <v/>
      </c>
      <c r="Z236" t="str">
        <f>IF(原始数据!AA236="","",IF(COUNTIF(原始数据!236:236,原始数据!AA236)&gt;1,"×",""))</f>
        <v/>
      </c>
      <c r="AA236" t="str">
        <f>IF(原始数据!AB236="","",IF(COUNTIF(原始数据!236:236,原始数据!AB236)&gt;1,"×",""))</f>
        <v/>
      </c>
      <c r="AB236" t="str">
        <f>IF(原始数据!AC236="","",IF(COUNTIF(原始数据!236:236,原始数据!AC236)&gt;1,"×",""))</f>
        <v/>
      </c>
      <c r="AC236" t="str">
        <f>IF(原始数据!AD236="","",IF(COUNTIF(原始数据!236:236,原始数据!AD236)&gt;1,"×",""))</f>
        <v/>
      </c>
      <c r="AD236" t="str">
        <f>IF(原始数据!AE236="","",IF(COUNTIF(原始数据!236:236,原始数据!AE236)&gt;1,"×",""))</f>
        <v/>
      </c>
      <c r="AE236" t="str">
        <f>IF(原始数据!AF236="","",IF(COUNTIF(原始数据!236:236,原始数据!AF236)&gt;1,"×",""))</f>
        <v/>
      </c>
      <c r="AF236" t="str">
        <f>IF(原始数据!AG236="","",IF(COUNTIF(原始数据!236:236,原始数据!AG236)&gt;1,"×",""))</f>
        <v/>
      </c>
      <c r="AG236" t="str">
        <f>IF(原始数据!AH236="","",IF(COUNTIF(原始数据!236:236,原始数据!AH236)&gt;1,"×",""))</f>
        <v/>
      </c>
      <c r="AH236" t="str">
        <f>IF(原始数据!AI236="","",IF(COUNTIF(原始数据!236:236,原始数据!AI236)&gt;1,"×",""))</f>
        <v/>
      </c>
      <c r="AI236" t="str">
        <f>IF(原始数据!AJ236="","",IF(COUNTIF(原始数据!236:236,原始数据!AJ236)&gt;1,"×",""))</f>
        <v/>
      </c>
      <c r="AJ236" t="str">
        <f>IF(原始数据!AK236="","",IF(COUNTIF(原始数据!236:236,原始数据!AK236)&gt;1,"×",""))</f>
        <v/>
      </c>
      <c r="AK236" t="str">
        <f>IF(原始数据!AL236="","",IF(COUNTIF(原始数据!236:236,原始数据!AL236)&gt;1,"×",""))</f>
        <v/>
      </c>
      <c r="AL236" t="str">
        <f>IF(原始数据!AM236="","",IF(COUNTIF(原始数据!236:236,原始数据!AM236)&gt;1,"×",""))</f>
        <v/>
      </c>
      <c r="AM236" t="str">
        <f>IF(原始数据!AN236="","",IF(COUNTIF(原始数据!236:236,原始数据!AN236)&gt;1,"×",""))</f>
        <v/>
      </c>
      <c r="AN236" t="str">
        <f>IF(原始数据!AO236="","",IF(COUNTIF(原始数据!236:236,原始数据!AO236)&gt;1,"×",""))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IF(原始数据!Z237="","",IF(COUNTIF(原始数据!237:237,原始数据!Z237)&gt;1,"×",""))</f>
        <v/>
      </c>
      <c r="Z237" t="str">
        <f>IF(原始数据!AA237="","",IF(COUNTIF(原始数据!237:237,原始数据!AA237)&gt;1,"×",""))</f>
        <v/>
      </c>
      <c r="AA237" t="str">
        <f>IF(原始数据!AB237="","",IF(COUNTIF(原始数据!237:237,原始数据!AB237)&gt;1,"×",""))</f>
        <v/>
      </c>
      <c r="AB237" t="str">
        <f>IF(原始数据!AC237="","",IF(COUNTIF(原始数据!237:237,原始数据!AC237)&gt;1,"×",""))</f>
        <v/>
      </c>
      <c r="AC237" t="str">
        <f>IF(原始数据!AD237="","",IF(COUNTIF(原始数据!237:237,原始数据!AD237)&gt;1,"×",""))</f>
        <v/>
      </c>
      <c r="AD237" t="str">
        <f>IF(原始数据!AE237="","",IF(COUNTIF(原始数据!237:237,原始数据!AE237)&gt;1,"×",""))</f>
        <v/>
      </c>
      <c r="AE237" t="str">
        <f>IF(原始数据!AF237="","",IF(COUNTIF(原始数据!237:237,原始数据!AF237)&gt;1,"×",""))</f>
        <v/>
      </c>
      <c r="AF237" t="str">
        <f>IF(原始数据!AG237="","",IF(COUNTIF(原始数据!237:237,原始数据!AG237)&gt;1,"×",""))</f>
        <v/>
      </c>
      <c r="AG237" t="str">
        <f>IF(原始数据!AH237="","",IF(COUNTIF(原始数据!237:237,原始数据!AH237)&gt;1,"×",""))</f>
        <v/>
      </c>
      <c r="AH237" t="str">
        <f>IF(原始数据!AI237="","",IF(COUNTIF(原始数据!237:237,原始数据!AI237)&gt;1,"×",""))</f>
        <v/>
      </c>
      <c r="AI237" t="str">
        <f>IF(原始数据!AJ237="","",IF(COUNTIF(原始数据!237:237,原始数据!AJ237)&gt;1,"×",""))</f>
        <v/>
      </c>
      <c r="AJ237" t="str">
        <f>IF(原始数据!AK237="","",IF(COUNTIF(原始数据!237:237,原始数据!AK237)&gt;1,"×",""))</f>
        <v/>
      </c>
      <c r="AK237" t="str">
        <f>IF(原始数据!AL237="","",IF(COUNTIF(原始数据!237:237,原始数据!AL237)&gt;1,"×",""))</f>
        <v/>
      </c>
      <c r="AL237" t="str">
        <f>IF(原始数据!AM237="","",IF(COUNTIF(原始数据!237:237,原始数据!AM237)&gt;1,"×",""))</f>
        <v/>
      </c>
      <c r="AM237" t="str">
        <f>IF(原始数据!AN237="","",IF(COUNTIF(原始数据!237:237,原始数据!AN237)&gt;1,"×",""))</f>
        <v/>
      </c>
      <c r="AN237" t="str">
        <f>IF(原始数据!AO237="","",IF(COUNTIF(原始数据!237:237,原始数据!AO237)&gt;1,"×",""))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IF(原始数据!Z238="","",IF(COUNTIF(原始数据!238:238,原始数据!Z238)&gt;1,"×",""))</f>
        <v/>
      </c>
      <c r="Z238" t="str">
        <f>IF(原始数据!AA238="","",IF(COUNTIF(原始数据!238:238,原始数据!AA238)&gt;1,"×",""))</f>
        <v/>
      </c>
      <c r="AA238" t="str">
        <f>IF(原始数据!AB238="","",IF(COUNTIF(原始数据!238:238,原始数据!AB238)&gt;1,"×",""))</f>
        <v/>
      </c>
      <c r="AB238" t="str">
        <f>IF(原始数据!AC238="","",IF(COUNTIF(原始数据!238:238,原始数据!AC238)&gt;1,"×",""))</f>
        <v/>
      </c>
      <c r="AC238" t="str">
        <f>IF(原始数据!AD238="","",IF(COUNTIF(原始数据!238:238,原始数据!AD238)&gt;1,"×",""))</f>
        <v/>
      </c>
      <c r="AD238" t="str">
        <f>IF(原始数据!AE238="","",IF(COUNTIF(原始数据!238:238,原始数据!AE238)&gt;1,"×",""))</f>
        <v/>
      </c>
      <c r="AE238" t="str">
        <f>IF(原始数据!AF238="","",IF(COUNTIF(原始数据!238:238,原始数据!AF238)&gt;1,"×",""))</f>
        <v/>
      </c>
      <c r="AF238" t="str">
        <f>IF(原始数据!AG238="","",IF(COUNTIF(原始数据!238:238,原始数据!AG238)&gt;1,"×",""))</f>
        <v/>
      </c>
      <c r="AG238" t="str">
        <f>IF(原始数据!AH238="","",IF(COUNTIF(原始数据!238:238,原始数据!AH238)&gt;1,"×",""))</f>
        <v/>
      </c>
      <c r="AH238" t="str">
        <f>IF(原始数据!AI238="","",IF(COUNTIF(原始数据!238:238,原始数据!AI238)&gt;1,"×",""))</f>
        <v/>
      </c>
      <c r="AI238" t="str">
        <f>IF(原始数据!AJ238="","",IF(COUNTIF(原始数据!238:238,原始数据!AJ238)&gt;1,"×",""))</f>
        <v/>
      </c>
      <c r="AJ238" t="str">
        <f>IF(原始数据!AK238="","",IF(COUNTIF(原始数据!238:238,原始数据!AK238)&gt;1,"×",""))</f>
        <v/>
      </c>
      <c r="AK238" t="str">
        <f>IF(原始数据!AL238="","",IF(COUNTIF(原始数据!238:238,原始数据!AL238)&gt;1,"×",""))</f>
        <v/>
      </c>
      <c r="AL238" t="str">
        <f>IF(原始数据!AM238="","",IF(COUNTIF(原始数据!238:238,原始数据!AM238)&gt;1,"×",""))</f>
        <v/>
      </c>
      <c r="AM238" t="str">
        <f>IF(原始数据!AN238="","",IF(COUNTIF(原始数据!238:238,原始数据!AN238)&gt;1,"×",""))</f>
        <v/>
      </c>
      <c r="AN238" t="str">
        <f>IF(原始数据!AO238="","",IF(COUNTIF(原始数据!238:238,原始数据!AO238)&gt;1,"×",""))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IF(原始数据!Z239="","",IF(COUNTIF(原始数据!239:239,原始数据!Z239)&gt;1,"×",""))</f>
        <v/>
      </c>
      <c r="Z239" t="str">
        <f>IF(原始数据!AA239="","",IF(COUNTIF(原始数据!239:239,原始数据!AA239)&gt;1,"×",""))</f>
        <v/>
      </c>
      <c r="AA239" t="str">
        <f>IF(原始数据!AB239="","",IF(COUNTIF(原始数据!239:239,原始数据!AB239)&gt;1,"×",""))</f>
        <v/>
      </c>
      <c r="AB239" t="str">
        <f>IF(原始数据!AC239="","",IF(COUNTIF(原始数据!239:239,原始数据!AC239)&gt;1,"×",""))</f>
        <v/>
      </c>
      <c r="AC239" t="str">
        <f>IF(原始数据!AD239="","",IF(COUNTIF(原始数据!239:239,原始数据!AD239)&gt;1,"×",""))</f>
        <v/>
      </c>
      <c r="AD239" t="str">
        <f>IF(原始数据!AE239="","",IF(COUNTIF(原始数据!239:239,原始数据!AE239)&gt;1,"×",""))</f>
        <v/>
      </c>
      <c r="AE239" t="str">
        <f>IF(原始数据!AF239="","",IF(COUNTIF(原始数据!239:239,原始数据!AF239)&gt;1,"×",""))</f>
        <v/>
      </c>
      <c r="AF239" t="str">
        <f>IF(原始数据!AG239="","",IF(COUNTIF(原始数据!239:239,原始数据!AG239)&gt;1,"×",""))</f>
        <v/>
      </c>
      <c r="AG239" t="str">
        <f>IF(原始数据!AH239="","",IF(COUNTIF(原始数据!239:239,原始数据!AH239)&gt;1,"×",""))</f>
        <v/>
      </c>
      <c r="AH239" t="str">
        <f>IF(原始数据!AI239="","",IF(COUNTIF(原始数据!239:239,原始数据!AI239)&gt;1,"×",""))</f>
        <v/>
      </c>
      <c r="AI239" t="str">
        <f>IF(原始数据!AJ239="","",IF(COUNTIF(原始数据!239:239,原始数据!AJ239)&gt;1,"×",""))</f>
        <v/>
      </c>
      <c r="AJ239" t="str">
        <f>IF(原始数据!AK239="","",IF(COUNTIF(原始数据!239:239,原始数据!AK239)&gt;1,"×",""))</f>
        <v/>
      </c>
      <c r="AK239" t="str">
        <f>IF(原始数据!AL239="","",IF(COUNTIF(原始数据!239:239,原始数据!AL239)&gt;1,"×",""))</f>
        <v/>
      </c>
      <c r="AL239" t="str">
        <f>IF(原始数据!AM239="","",IF(COUNTIF(原始数据!239:239,原始数据!AM239)&gt;1,"×",""))</f>
        <v/>
      </c>
      <c r="AM239" t="str">
        <f>IF(原始数据!AN239="","",IF(COUNTIF(原始数据!239:239,原始数据!AN239)&gt;1,"×",""))</f>
        <v/>
      </c>
      <c r="AN239" t="str">
        <f>IF(原始数据!AO239="","",IF(COUNTIF(原始数据!239:239,原始数据!AO239)&gt;1,"×",""))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IF(原始数据!Z240="","",IF(COUNTIF(原始数据!240:240,原始数据!Z240)&gt;1,"×",""))</f>
        <v/>
      </c>
      <c r="Z240" t="str">
        <f>IF(原始数据!AA240="","",IF(COUNTIF(原始数据!240:240,原始数据!AA240)&gt;1,"×",""))</f>
        <v/>
      </c>
      <c r="AA240" t="str">
        <f>IF(原始数据!AB240="","",IF(COUNTIF(原始数据!240:240,原始数据!AB240)&gt;1,"×",""))</f>
        <v/>
      </c>
      <c r="AB240" t="str">
        <f>IF(原始数据!AC240="","",IF(COUNTIF(原始数据!240:240,原始数据!AC240)&gt;1,"×",""))</f>
        <v/>
      </c>
      <c r="AC240" t="str">
        <f>IF(原始数据!AD240="","",IF(COUNTIF(原始数据!240:240,原始数据!AD240)&gt;1,"×",""))</f>
        <v/>
      </c>
      <c r="AD240" t="str">
        <f>IF(原始数据!AE240="","",IF(COUNTIF(原始数据!240:240,原始数据!AE240)&gt;1,"×",""))</f>
        <v/>
      </c>
      <c r="AE240" t="str">
        <f>IF(原始数据!AF240="","",IF(COUNTIF(原始数据!240:240,原始数据!AF240)&gt;1,"×",""))</f>
        <v/>
      </c>
      <c r="AF240" t="str">
        <f>IF(原始数据!AG240="","",IF(COUNTIF(原始数据!240:240,原始数据!AG240)&gt;1,"×",""))</f>
        <v/>
      </c>
      <c r="AG240" t="str">
        <f>IF(原始数据!AH240="","",IF(COUNTIF(原始数据!240:240,原始数据!AH240)&gt;1,"×",""))</f>
        <v/>
      </c>
      <c r="AH240" t="str">
        <f>IF(原始数据!AI240="","",IF(COUNTIF(原始数据!240:240,原始数据!AI240)&gt;1,"×",""))</f>
        <v/>
      </c>
      <c r="AI240" t="str">
        <f>IF(原始数据!AJ240="","",IF(COUNTIF(原始数据!240:240,原始数据!AJ240)&gt;1,"×",""))</f>
        <v/>
      </c>
      <c r="AJ240" t="str">
        <f>IF(原始数据!AK240="","",IF(COUNTIF(原始数据!240:240,原始数据!AK240)&gt;1,"×",""))</f>
        <v/>
      </c>
      <c r="AK240" t="str">
        <f>IF(原始数据!AL240="","",IF(COUNTIF(原始数据!240:240,原始数据!AL240)&gt;1,"×",""))</f>
        <v/>
      </c>
      <c r="AL240" t="str">
        <f>IF(原始数据!AM240="","",IF(COUNTIF(原始数据!240:240,原始数据!AM240)&gt;1,"×",""))</f>
        <v/>
      </c>
      <c r="AM240" t="str">
        <f>IF(原始数据!AN240="","",IF(COUNTIF(原始数据!240:240,原始数据!AN240)&gt;1,"×",""))</f>
        <v/>
      </c>
      <c r="AN240" t="str">
        <f>IF(原始数据!AO240="","",IF(COUNTIF(原始数据!240:240,原始数据!AO240)&gt;1,"×",""))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IF(原始数据!Z241="","",IF(COUNTIF(原始数据!241:241,原始数据!Z241)&gt;1,"×",""))</f>
        <v/>
      </c>
      <c r="Z241" t="str">
        <f>IF(原始数据!AA241="","",IF(COUNTIF(原始数据!241:241,原始数据!AA241)&gt;1,"×",""))</f>
        <v/>
      </c>
      <c r="AA241" t="str">
        <f>IF(原始数据!AB241="","",IF(COUNTIF(原始数据!241:241,原始数据!AB241)&gt;1,"×",""))</f>
        <v/>
      </c>
      <c r="AB241" t="str">
        <f>IF(原始数据!AC241="","",IF(COUNTIF(原始数据!241:241,原始数据!AC241)&gt;1,"×",""))</f>
        <v/>
      </c>
      <c r="AC241" t="str">
        <f>IF(原始数据!AD241="","",IF(COUNTIF(原始数据!241:241,原始数据!AD241)&gt;1,"×",""))</f>
        <v/>
      </c>
      <c r="AD241" t="str">
        <f>IF(原始数据!AE241="","",IF(COUNTIF(原始数据!241:241,原始数据!AE241)&gt;1,"×",""))</f>
        <v/>
      </c>
      <c r="AE241" t="str">
        <f>IF(原始数据!AF241="","",IF(COUNTIF(原始数据!241:241,原始数据!AF241)&gt;1,"×",""))</f>
        <v/>
      </c>
      <c r="AF241" t="str">
        <f>IF(原始数据!AG241="","",IF(COUNTIF(原始数据!241:241,原始数据!AG241)&gt;1,"×",""))</f>
        <v/>
      </c>
      <c r="AG241" t="str">
        <f>IF(原始数据!AH241="","",IF(COUNTIF(原始数据!241:241,原始数据!AH241)&gt;1,"×",""))</f>
        <v/>
      </c>
      <c r="AH241" t="str">
        <f>IF(原始数据!AI241="","",IF(COUNTIF(原始数据!241:241,原始数据!AI241)&gt;1,"×",""))</f>
        <v/>
      </c>
      <c r="AI241" t="str">
        <f>IF(原始数据!AJ241="","",IF(COUNTIF(原始数据!241:241,原始数据!AJ241)&gt;1,"×",""))</f>
        <v/>
      </c>
      <c r="AJ241" t="str">
        <f>IF(原始数据!AK241="","",IF(COUNTIF(原始数据!241:241,原始数据!AK241)&gt;1,"×",""))</f>
        <v/>
      </c>
      <c r="AK241" t="str">
        <f>IF(原始数据!AL241="","",IF(COUNTIF(原始数据!241:241,原始数据!AL241)&gt;1,"×",""))</f>
        <v/>
      </c>
      <c r="AL241" t="str">
        <f>IF(原始数据!AM241="","",IF(COUNTIF(原始数据!241:241,原始数据!AM241)&gt;1,"×",""))</f>
        <v/>
      </c>
      <c r="AM241" t="str">
        <f>IF(原始数据!AN241="","",IF(COUNTIF(原始数据!241:241,原始数据!AN241)&gt;1,"×",""))</f>
        <v/>
      </c>
      <c r="AN241" t="str">
        <f>IF(原始数据!AO241="","",IF(COUNTIF(原始数据!241:241,原始数据!AO241)&gt;1,"×",""))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IF(原始数据!Z242="","",IF(COUNTIF(原始数据!242:242,原始数据!Z242)&gt;1,"×",""))</f>
        <v/>
      </c>
      <c r="Z242" t="str">
        <f>IF(原始数据!AA242="","",IF(COUNTIF(原始数据!242:242,原始数据!AA242)&gt;1,"×",""))</f>
        <v/>
      </c>
      <c r="AA242" t="str">
        <f>IF(原始数据!AB242="","",IF(COUNTIF(原始数据!242:242,原始数据!AB242)&gt;1,"×",""))</f>
        <v/>
      </c>
      <c r="AB242" t="str">
        <f>IF(原始数据!AC242="","",IF(COUNTIF(原始数据!242:242,原始数据!AC242)&gt;1,"×",""))</f>
        <v/>
      </c>
      <c r="AC242" t="str">
        <f>IF(原始数据!AD242="","",IF(COUNTIF(原始数据!242:242,原始数据!AD242)&gt;1,"×",""))</f>
        <v/>
      </c>
      <c r="AD242" t="str">
        <f>IF(原始数据!AE242="","",IF(COUNTIF(原始数据!242:242,原始数据!AE242)&gt;1,"×",""))</f>
        <v/>
      </c>
      <c r="AE242" t="str">
        <f>IF(原始数据!AF242="","",IF(COUNTIF(原始数据!242:242,原始数据!AF242)&gt;1,"×",""))</f>
        <v/>
      </c>
      <c r="AF242" t="str">
        <f>IF(原始数据!AG242="","",IF(COUNTIF(原始数据!242:242,原始数据!AG242)&gt;1,"×",""))</f>
        <v/>
      </c>
      <c r="AG242" t="str">
        <f>IF(原始数据!AH242="","",IF(COUNTIF(原始数据!242:242,原始数据!AH242)&gt;1,"×",""))</f>
        <v/>
      </c>
      <c r="AH242" t="str">
        <f>IF(原始数据!AI242="","",IF(COUNTIF(原始数据!242:242,原始数据!AI242)&gt;1,"×",""))</f>
        <v/>
      </c>
      <c r="AI242" t="str">
        <f>IF(原始数据!AJ242="","",IF(COUNTIF(原始数据!242:242,原始数据!AJ242)&gt;1,"×",""))</f>
        <v/>
      </c>
      <c r="AJ242" t="str">
        <f>IF(原始数据!AK242="","",IF(COUNTIF(原始数据!242:242,原始数据!AK242)&gt;1,"×",""))</f>
        <v/>
      </c>
      <c r="AK242" t="str">
        <f>IF(原始数据!AL242="","",IF(COUNTIF(原始数据!242:242,原始数据!AL242)&gt;1,"×",""))</f>
        <v/>
      </c>
      <c r="AL242" t="str">
        <f>IF(原始数据!AM242="","",IF(COUNTIF(原始数据!242:242,原始数据!AM242)&gt;1,"×",""))</f>
        <v/>
      </c>
      <c r="AM242" t="str">
        <f>IF(原始数据!AN242="","",IF(COUNTIF(原始数据!242:242,原始数据!AN242)&gt;1,"×",""))</f>
        <v/>
      </c>
      <c r="AN242" t="str">
        <f>IF(原始数据!AO242="","",IF(COUNTIF(原始数据!242:242,原始数据!AO242)&gt;1,"×",""))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IF(原始数据!Z243="","",IF(COUNTIF(原始数据!243:243,原始数据!Z243)&gt;1,"×",""))</f>
        <v/>
      </c>
      <c r="Z243" t="str">
        <f>IF(原始数据!AA243="","",IF(COUNTIF(原始数据!243:243,原始数据!AA243)&gt;1,"×",""))</f>
        <v/>
      </c>
      <c r="AA243" t="str">
        <f>IF(原始数据!AB243="","",IF(COUNTIF(原始数据!243:243,原始数据!AB243)&gt;1,"×",""))</f>
        <v/>
      </c>
      <c r="AB243" t="str">
        <f>IF(原始数据!AC243="","",IF(COUNTIF(原始数据!243:243,原始数据!AC243)&gt;1,"×",""))</f>
        <v/>
      </c>
      <c r="AC243" t="str">
        <f>IF(原始数据!AD243="","",IF(COUNTIF(原始数据!243:243,原始数据!AD243)&gt;1,"×",""))</f>
        <v/>
      </c>
      <c r="AD243" t="str">
        <f>IF(原始数据!AE243="","",IF(COUNTIF(原始数据!243:243,原始数据!AE243)&gt;1,"×",""))</f>
        <v/>
      </c>
      <c r="AE243" t="str">
        <f>IF(原始数据!AF243="","",IF(COUNTIF(原始数据!243:243,原始数据!AF243)&gt;1,"×",""))</f>
        <v/>
      </c>
      <c r="AF243" t="str">
        <f>IF(原始数据!AG243="","",IF(COUNTIF(原始数据!243:243,原始数据!AG243)&gt;1,"×",""))</f>
        <v/>
      </c>
      <c r="AG243" t="str">
        <f>IF(原始数据!AH243="","",IF(COUNTIF(原始数据!243:243,原始数据!AH243)&gt;1,"×",""))</f>
        <v/>
      </c>
      <c r="AH243" t="str">
        <f>IF(原始数据!AI243="","",IF(COUNTIF(原始数据!243:243,原始数据!AI243)&gt;1,"×",""))</f>
        <v/>
      </c>
      <c r="AI243" t="str">
        <f>IF(原始数据!AJ243="","",IF(COUNTIF(原始数据!243:243,原始数据!AJ243)&gt;1,"×",""))</f>
        <v/>
      </c>
      <c r="AJ243" t="str">
        <f>IF(原始数据!AK243="","",IF(COUNTIF(原始数据!243:243,原始数据!AK243)&gt;1,"×",""))</f>
        <v/>
      </c>
      <c r="AK243" t="str">
        <f>IF(原始数据!AL243="","",IF(COUNTIF(原始数据!243:243,原始数据!AL243)&gt;1,"×",""))</f>
        <v/>
      </c>
      <c r="AL243" t="str">
        <f>IF(原始数据!AM243="","",IF(COUNTIF(原始数据!243:243,原始数据!AM243)&gt;1,"×",""))</f>
        <v/>
      </c>
      <c r="AM243" t="str">
        <f>IF(原始数据!AN243="","",IF(COUNTIF(原始数据!243:243,原始数据!AN243)&gt;1,"×",""))</f>
        <v/>
      </c>
      <c r="AN243" t="str">
        <f>IF(原始数据!AO243="","",IF(COUNTIF(原始数据!243:243,原始数据!AO243)&gt;1,"×",""))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IF(原始数据!Z244="","",IF(COUNTIF(原始数据!244:244,原始数据!Z244)&gt;1,"×",""))</f>
        <v/>
      </c>
      <c r="Z244" t="str">
        <f>IF(原始数据!AA244="","",IF(COUNTIF(原始数据!244:244,原始数据!AA244)&gt;1,"×",""))</f>
        <v/>
      </c>
      <c r="AA244" t="str">
        <f>IF(原始数据!AB244="","",IF(COUNTIF(原始数据!244:244,原始数据!AB244)&gt;1,"×",""))</f>
        <v/>
      </c>
      <c r="AB244" t="str">
        <f>IF(原始数据!AC244="","",IF(COUNTIF(原始数据!244:244,原始数据!AC244)&gt;1,"×",""))</f>
        <v/>
      </c>
      <c r="AC244" t="str">
        <f>IF(原始数据!AD244="","",IF(COUNTIF(原始数据!244:244,原始数据!AD244)&gt;1,"×",""))</f>
        <v/>
      </c>
      <c r="AD244" t="str">
        <f>IF(原始数据!AE244="","",IF(COUNTIF(原始数据!244:244,原始数据!AE244)&gt;1,"×",""))</f>
        <v/>
      </c>
      <c r="AE244" t="str">
        <f>IF(原始数据!AF244="","",IF(COUNTIF(原始数据!244:244,原始数据!AF244)&gt;1,"×",""))</f>
        <v/>
      </c>
      <c r="AF244" t="str">
        <f>IF(原始数据!AG244="","",IF(COUNTIF(原始数据!244:244,原始数据!AG244)&gt;1,"×",""))</f>
        <v/>
      </c>
      <c r="AG244" t="str">
        <f>IF(原始数据!AH244="","",IF(COUNTIF(原始数据!244:244,原始数据!AH244)&gt;1,"×",""))</f>
        <v/>
      </c>
      <c r="AH244" t="str">
        <f>IF(原始数据!AI244="","",IF(COUNTIF(原始数据!244:244,原始数据!AI244)&gt;1,"×",""))</f>
        <v/>
      </c>
      <c r="AI244" t="str">
        <f>IF(原始数据!AJ244="","",IF(COUNTIF(原始数据!244:244,原始数据!AJ244)&gt;1,"×",""))</f>
        <v/>
      </c>
      <c r="AJ244" t="str">
        <f>IF(原始数据!AK244="","",IF(COUNTIF(原始数据!244:244,原始数据!AK244)&gt;1,"×",""))</f>
        <v/>
      </c>
      <c r="AK244" t="str">
        <f>IF(原始数据!AL244="","",IF(COUNTIF(原始数据!244:244,原始数据!AL244)&gt;1,"×",""))</f>
        <v/>
      </c>
      <c r="AL244" t="str">
        <f>IF(原始数据!AM244="","",IF(COUNTIF(原始数据!244:244,原始数据!AM244)&gt;1,"×",""))</f>
        <v/>
      </c>
      <c r="AM244" t="str">
        <f>IF(原始数据!AN244="","",IF(COUNTIF(原始数据!244:244,原始数据!AN244)&gt;1,"×",""))</f>
        <v/>
      </c>
      <c r="AN244" t="str">
        <f>IF(原始数据!AO244="","",IF(COUNTIF(原始数据!244:244,原始数据!AO244)&gt;1,"×",""))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IF(原始数据!Z245="","",IF(COUNTIF(原始数据!245:245,原始数据!Z245)&gt;1,"×",""))</f>
        <v/>
      </c>
      <c r="Z245" t="str">
        <f>IF(原始数据!AA245="","",IF(COUNTIF(原始数据!245:245,原始数据!AA245)&gt;1,"×",""))</f>
        <v/>
      </c>
      <c r="AA245" t="str">
        <f>IF(原始数据!AB245="","",IF(COUNTIF(原始数据!245:245,原始数据!AB245)&gt;1,"×",""))</f>
        <v/>
      </c>
      <c r="AB245" t="str">
        <f>IF(原始数据!AC245="","",IF(COUNTIF(原始数据!245:245,原始数据!AC245)&gt;1,"×",""))</f>
        <v/>
      </c>
      <c r="AC245" t="str">
        <f>IF(原始数据!AD245="","",IF(COUNTIF(原始数据!245:245,原始数据!AD245)&gt;1,"×",""))</f>
        <v/>
      </c>
      <c r="AD245" t="str">
        <f>IF(原始数据!AE245="","",IF(COUNTIF(原始数据!245:245,原始数据!AE245)&gt;1,"×",""))</f>
        <v/>
      </c>
      <c r="AE245" t="str">
        <f>IF(原始数据!AF245="","",IF(COUNTIF(原始数据!245:245,原始数据!AF245)&gt;1,"×",""))</f>
        <v/>
      </c>
      <c r="AF245" t="str">
        <f>IF(原始数据!AG245="","",IF(COUNTIF(原始数据!245:245,原始数据!AG245)&gt;1,"×",""))</f>
        <v/>
      </c>
      <c r="AG245" t="str">
        <f>IF(原始数据!AH245="","",IF(COUNTIF(原始数据!245:245,原始数据!AH245)&gt;1,"×",""))</f>
        <v/>
      </c>
      <c r="AH245" t="str">
        <f>IF(原始数据!AI245="","",IF(COUNTIF(原始数据!245:245,原始数据!AI245)&gt;1,"×",""))</f>
        <v/>
      </c>
      <c r="AI245" t="str">
        <f>IF(原始数据!AJ245="","",IF(COUNTIF(原始数据!245:245,原始数据!AJ245)&gt;1,"×",""))</f>
        <v/>
      </c>
      <c r="AJ245" t="str">
        <f>IF(原始数据!AK245="","",IF(COUNTIF(原始数据!245:245,原始数据!AK245)&gt;1,"×",""))</f>
        <v/>
      </c>
      <c r="AK245" t="str">
        <f>IF(原始数据!AL245="","",IF(COUNTIF(原始数据!245:245,原始数据!AL245)&gt;1,"×",""))</f>
        <v/>
      </c>
      <c r="AL245" t="str">
        <f>IF(原始数据!AM245="","",IF(COUNTIF(原始数据!245:245,原始数据!AM245)&gt;1,"×",""))</f>
        <v/>
      </c>
      <c r="AM245" t="str">
        <f>IF(原始数据!AN245="","",IF(COUNTIF(原始数据!245:245,原始数据!AN245)&gt;1,"×",""))</f>
        <v/>
      </c>
      <c r="AN245" t="str">
        <f>IF(原始数据!AO245="","",IF(COUNTIF(原始数据!245:245,原始数据!AO245)&gt;1,"×",""))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IF(原始数据!Z246="","",IF(COUNTIF(原始数据!246:246,原始数据!Z246)&gt;1,"×",""))</f>
        <v/>
      </c>
      <c r="Z246" t="str">
        <f>IF(原始数据!AA246="","",IF(COUNTIF(原始数据!246:246,原始数据!AA246)&gt;1,"×",""))</f>
        <v/>
      </c>
      <c r="AA246" t="str">
        <f>IF(原始数据!AB246="","",IF(COUNTIF(原始数据!246:246,原始数据!AB246)&gt;1,"×",""))</f>
        <v/>
      </c>
      <c r="AB246" t="str">
        <f>IF(原始数据!AC246="","",IF(COUNTIF(原始数据!246:246,原始数据!AC246)&gt;1,"×",""))</f>
        <v/>
      </c>
      <c r="AC246" t="str">
        <f>IF(原始数据!AD246="","",IF(COUNTIF(原始数据!246:246,原始数据!AD246)&gt;1,"×",""))</f>
        <v/>
      </c>
      <c r="AD246" t="str">
        <f>IF(原始数据!AE246="","",IF(COUNTIF(原始数据!246:246,原始数据!AE246)&gt;1,"×",""))</f>
        <v/>
      </c>
      <c r="AE246" t="str">
        <f>IF(原始数据!AF246="","",IF(COUNTIF(原始数据!246:246,原始数据!AF246)&gt;1,"×",""))</f>
        <v/>
      </c>
      <c r="AF246" t="str">
        <f>IF(原始数据!AG246="","",IF(COUNTIF(原始数据!246:246,原始数据!AG246)&gt;1,"×",""))</f>
        <v/>
      </c>
      <c r="AG246" t="str">
        <f>IF(原始数据!AH246="","",IF(COUNTIF(原始数据!246:246,原始数据!AH246)&gt;1,"×",""))</f>
        <v/>
      </c>
      <c r="AH246" t="str">
        <f>IF(原始数据!AI246="","",IF(COUNTIF(原始数据!246:246,原始数据!AI246)&gt;1,"×",""))</f>
        <v/>
      </c>
      <c r="AI246" t="str">
        <f>IF(原始数据!AJ246="","",IF(COUNTIF(原始数据!246:246,原始数据!AJ246)&gt;1,"×",""))</f>
        <v/>
      </c>
      <c r="AJ246" t="str">
        <f>IF(原始数据!AK246="","",IF(COUNTIF(原始数据!246:246,原始数据!AK246)&gt;1,"×",""))</f>
        <v/>
      </c>
      <c r="AK246" t="str">
        <f>IF(原始数据!AL246="","",IF(COUNTIF(原始数据!246:246,原始数据!AL246)&gt;1,"×",""))</f>
        <v/>
      </c>
      <c r="AL246" t="str">
        <f>IF(原始数据!AM246="","",IF(COUNTIF(原始数据!246:246,原始数据!AM246)&gt;1,"×",""))</f>
        <v/>
      </c>
      <c r="AM246" t="str">
        <f>IF(原始数据!AN246="","",IF(COUNTIF(原始数据!246:246,原始数据!AN246)&gt;1,"×",""))</f>
        <v/>
      </c>
      <c r="AN246" t="str">
        <f>IF(原始数据!AO246="","",IF(COUNTIF(原始数据!246:246,原始数据!AO246)&gt;1,"×",""))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IF(原始数据!Z247="","",IF(COUNTIF(原始数据!247:247,原始数据!Z247)&gt;1,"×",""))</f>
        <v/>
      </c>
      <c r="Z247" t="str">
        <f>IF(原始数据!AA247="","",IF(COUNTIF(原始数据!247:247,原始数据!AA247)&gt;1,"×",""))</f>
        <v/>
      </c>
      <c r="AA247" t="str">
        <f>IF(原始数据!AB247="","",IF(COUNTIF(原始数据!247:247,原始数据!AB247)&gt;1,"×",""))</f>
        <v/>
      </c>
      <c r="AB247" t="str">
        <f>IF(原始数据!AC247="","",IF(COUNTIF(原始数据!247:247,原始数据!AC247)&gt;1,"×",""))</f>
        <v/>
      </c>
      <c r="AC247" t="str">
        <f>IF(原始数据!AD247="","",IF(COUNTIF(原始数据!247:247,原始数据!AD247)&gt;1,"×",""))</f>
        <v/>
      </c>
      <c r="AD247" t="str">
        <f>IF(原始数据!AE247="","",IF(COUNTIF(原始数据!247:247,原始数据!AE247)&gt;1,"×",""))</f>
        <v/>
      </c>
      <c r="AE247" t="str">
        <f>IF(原始数据!AF247="","",IF(COUNTIF(原始数据!247:247,原始数据!AF247)&gt;1,"×",""))</f>
        <v/>
      </c>
      <c r="AF247" t="str">
        <f>IF(原始数据!AG247="","",IF(COUNTIF(原始数据!247:247,原始数据!AG247)&gt;1,"×",""))</f>
        <v/>
      </c>
      <c r="AG247" t="str">
        <f>IF(原始数据!AH247="","",IF(COUNTIF(原始数据!247:247,原始数据!AH247)&gt;1,"×",""))</f>
        <v/>
      </c>
      <c r="AH247" t="str">
        <f>IF(原始数据!AI247="","",IF(COUNTIF(原始数据!247:247,原始数据!AI247)&gt;1,"×",""))</f>
        <v/>
      </c>
      <c r="AI247" t="str">
        <f>IF(原始数据!AJ247="","",IF(COUNTIF(原始数据!247:247,原始数据!AJ247)&gt;1,"×",""))</f>
        <v/>
      </c>
      <c r="AJ247" t="str">
        <f>IF(原始数据!AK247="","",IF(COUNTIF(原始数据!247:247,原始数据!AK247)&gt;1,"×",""))</f>
        <v/>
      </c>
      <c r="AK247" t="str">
        <f>IF(原始数据!AL247="","",IF(COUNTIF(原始数据!247:247,原始数据!AL247)&gt;1,"×",""))</f>
        <v/>
      </c>
      <c r="AL247" t="str">
        <f>IF(原始数据!AM247="","",IF(COUNTIF(原始数据!247:247,原始数据!AM247)&gt;1,"×",""))</f>
        <v/>
      </c>
      <c r="AM247" t="str">
        <f>IF(原始数据!AN247="","",IF(COUNTIF(原始数据!247:247,原始数据!AN247)&gt;1,"×",""))</f>
        <v/>
      </c>
      <c r="AN247" t="str">
        <f>IF(原始数据!AO247="","",IF(COUNTIF(原始数据!247:247,原始数据!AO247)&gt;1,"×",""))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IF(原始数据!Z248="","",IF(COUNTIF(原始数据!248:248,原始数据!Z248)&gt;1,"×",""))</f>
        <v/>
      </c>
      <c r="Z248" t="str">
        <f>IF(原始数据!AA248="","",IF(COUNTIF(原始数据!248:248,原始数据!AA248)&gt;1,"×",""))</f>
        <v/>
      </c>
      <c r="AA248" t="str">
        <f>IF(原始数据!AB248="","",IF(COUNTIF(原始数据!248:248,原始数据!AB248)&gt;1,"×",""))</f>
        <v/>
      </c>
      <c r="AB248" t="str">
        <f>IF(原始数据!AC248="","",IF(COUNTIF(原始数据!248:248,原始数据!AC248)&gt;1,"×",""))</f>
        <v/>
      </c>
      <c r="AC248" t="str">
        <f>IF(原始数据!AD248="","",IF(COUNTIF(原始数据!248:248,原始数据!AD248)&gt;1,"×",""))</f>
        <v/>
      </c>
      <c r="AD248" t="str">
        <f>IF(原始数据!AE248="","",IF(COUNTIF(原始数据!248:248,原始数据!AE248)&gt;1,"×",""))</f>
        <v/>
      </c>
      <c r="AE248" t="str">
        <f>IF(原始数据!AF248="","",IF(COUNTIF(原始数据!248:248,原始数据!AF248)&gt;1,"×",""))</f>
        <v/>
      </c>
      <c r="AF248" t="str">
        <f>IF(原始数据!AG248="","",IF(COUNTIF(原始数据!248:248,原始数据!AG248)&gt;1,"×",""))</f>
        <v/>
      </c>
      <c r="AG248" t="str">
        <f>IF(原始数据!AH248="","",IF(COUNTIF(原始数据!248:248,原始数据!AH248)&gt;1,"×",""))</f>
        <v/>
      </c>
      <c r="AH248" t="str">
        <f>IF(原始数据!AI248="","",IF(COUNTIF(原始数据!248:248,原始数据!AI248)&gt;1,"×",""))</f>
        <v/>
      </c>
      <c r="AI248" t="str">
        <f>IF(原始数据!AJ248="","",IF(COUNTIF(原始数据!248:248,原始数据!AJ248)&gt;1,"×",""))</f>
        <v/>
      </c>
      <c r="AJ248" t="str">
        <f>IF(原始数据!AK248="","",IF(COUNTIF(原始数据!248:248,原始数据!AK248)&gt;1,"×",""))</f>
        <v/>
      </c>
      <c r="AK248" t="str">
        <f>IF(原始数据!AL248="","",IF(COUNTIF(原始数据!248:248,原始数据!AL248)&gt;1,"×",""))</f>
        <v/>
      </c>
      <c r="AL248" t="str">
        <f>IF(原始数据!AM248="","",IF(COUNTIF(原始数据!248:248,原始数据!AM248)&gt;1,"×",""))</f>
        <v/>
      </c>
      <c r="AM248" t="str">
        <f>IF(原始数据!AN248="","",IF(COUNTIF(原始数据!248:248,原始数据!AN248)&gt;1,"×",""))</f>
        <v/>
      </c>
      <c r="AN248" t="str">
        <f>IF(原始数据!AO248="","",IF(COUNTIF(原始数据!248:248,原始数据!AO248)&gt;1,"×",""))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IF(原始数据!Z249="","",IF(COUNTIF(原始数据!249:249,原始数据!Z249)&gt;1,"×",""))</f>
        <v/>
      </c>
      <c r="Z249" t="str">
        <f>IF(原始数据!AA249="","",IF(COUNTIF(原始数据!249:249,原始数据!AA249)&gt;1,"×",""))</f>
        <v/>
      </c>
      <c r="AA249" t="str">
        <f>IF(原始数据!AB249="","",IF(COUNTIF(原始数据!249:249,原始数据!AB249)&gt;1,"×",""))</f>
        <v/>
      </c>
      <c r="AB249" t="str">
        <f>IF(原始数据!AC249="","",IF(COUNTIF(原始数据!249:249,原始数据!AC249)&gt;1,"×",""))</f>
        <v/>
      </c>
      <c r="AC249" t="str">
        <f>IF(原始数据!AD249="","",IF(COUNTIF(原始数据!249:249,原始数据!AD249)&gt;1,"×",""))</f>
        <v/>
      </c>
      <c r="AD249" t="str">
        <f>IF(原始数据!AE249="","",IF(COUNTIF(原始数据!249:249,原始数据!AE249)&gt;1,"×",""))</f>
        <v/>
      </c>
      <c r="AE249" t="str">
        <f>IF(原始数据!AF249="","",IF(COUNTIF(原始数据!249:249,原始数据!AF249)&gt;1,"×",""))</f>
        <v/>
      </c>
      <c r="AF249" t="str">
        <f>IF(原始数据!AG249="","",IF(COUNTIF(原始数据!249:249,原始数据!AG249)&gt;1,"×",""))</f>
        <v/>
      </c>
      <c r="AG249" t="str">
        <f>IF(原始数据!AH249="","",IF(COUNTIF(原始数据!249:249,原始数据!AH249)&gt;1,"×",""))</f>
        <v/>
      </c>
      <c r="AH249" t="str">
        <f>IF(原始数据!AI249="","",IF(COUNTIF(原始数据!249:249,原始数据!AI249)&gt;1,"×",""))</f>
        <v/>
      </c>
      <c r="AI249" t="str">
        <f>IF(原始数据!AJ249="","",IF(COUNTIF(原始数据!249:249,原始数据!AJ249)&gt;1,"×",""))</f>
        <v/>
      </c>
      <c r="AJ249" t="str">
        <f>IF(原始数据!AK249="","",IF(COUNTIF(原始数据!249:249,原始数据!AK249)&gt;1,"×",""))</f>
        <v/>
      </c>
      <c r="AK249" t="str">
        <f>IF(原始数据!AL249="","",IF(COUNTIF(原始数据!249:249,原始数据!AL249)&gt;1,"×",""))</f>
        <v/>
      </c>
      <c r="AL249" t="str">
        <f>IF(原始数据!AM249="","",IF(COUNTIF(原始数据!249:249,原始数据!AM249)&gt;1,"×",""))</f>
        <v/>
      </c>
      <c r="AM249" t="str">
        <f>IF(原始数据!AN249="","",IF(COUNTIF(原始数据!249:249,原始数据!AN249)&gt;1,"×",""))</f>
        <v/>
      </c>
      <c r="AN249" t="str">
        <f>IF(原始数据!AO249="","",IF(COUNTIF(原始数据!249:249,原始数据!AO249)&gt;1,"×",""))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IF(原始数据!Z250="","",IF(COUNTIF(原始数据!250:250,原始数据!Z250)&gt;1,"×",""))</f>
        <v/>
      </c>
      <c r="Z250" t="str">
        <f>IF(原始数据!AA250="","",IF(COUNTIF(原始数据!250:250,原始数据!AA250)&gt;1,"×",""))</f>
        <v/>
      </c>
      <c r="AA250" t="str">
        <f>IF(原始数据!AB250="","",IF(COUNTIF(原始数据!250:250,原始数据!AB250)&gt;1,"×",""))</f>
        <v/>
      </c>
      <c r="AB250" t="str">
        <f>IF(原始数据!AC250="","",IF(COUNTIF(原始数据!250:250,原始数据!AC250)&gt;1,"×",""))</f>
        <v/>
      </c>
      <c r="AC250" t="str">
        <f>IF(原始数据!AD250="","",IF(COUNTIF(原始数据!250:250,原始数据!AD250)&gt;1,"×",""))</f>
        <v/>
      </c>
      <c r="AD250" t="str">
        <f>IF(原始数据!AE250="","",IF(COUNTIF(原始数据!250:250,原始数据!AE250)&gt;1,"×",""))</f>
        <v/>
      </c>
      <c r="AE250" t="str">
        <f>IF(原始数据!AF250="","",IF(COUNTIF(原始数据!250:250,原始数据!AF250)&gt;1,"×",""))</f>
        <v/>
      </c>
      <c r="AF250" t="str">
        <f>IF(原始数据!AG250="","",IF(COUNTIF(原始数据!250:250,原始数据!AG250)&gt;1,"×",""))</f>
        <v/>
      </c>
      <c r="AG250" t="str">
        <f>IF(原始数据!AH250="","",IF(COUNTIF(原始数据!250:250,原始数据!AH250)&gt;1,"×",""))</f>
        <v/>
      </c>
      <c r="AH250" t="str">
        <f>IF(原始数据!AI250="","",IF(COUNTIF(原始数据!250:250,原始数据!AI250)&gt;1,"×",""))</f>
        <v/>
      </c>
      <c r="AI250" t="str">
        <f>IF(原始数据!AJ250="","",IF(COUNTIF(原始数据!250:250,原始数据!AJ250)&gt;1,"×",""))</f>
        <v/>
      </c>
      <c r="AJ250" t="str">
        <f>IF(原始数据!AK250="","",IF(COUNTIF(原始数据!250:250,原始数据!AK250)&gt;1,"×",""))</f>
        <v/>
      </c>
      <c r="AK250" t="str">
        <f>IF(原始数据!AL250="","",IF(COUNTIF(原始数据!250:250,原始数据!AL250)&gt;1,"×",""))</f>
        <v/>
      </c>
      <c r="AL250" t="str">
        <f>IF(原始数据!AM250="","",IF(COUNTIF(原始数据!250:250,原始数据!AM250)&gt;1,"×",""))</f>
        <v/>
      </c>
      <c r="AM250" t="str">
        <f>IF(原始数据!AN250="","",IF(COUNTIF(原始数据!250:250,原始数据!AN250)&gt;1,"×",""))</f>
        <v/>
      </c>
      <c r="AN250" t="str">
        <f>IF(原始数据!AO250="","",IF(COUNTIF(原始数据!250:250,原始数据!AO250)&gt;1,"×",""))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IF(原始数据!Z251="","",IF(COUNTIF(原始数据!251:251,原始数据!Z251)&gt;1,"×",""))</f>
        <v/>
      </c>
      <c r="Z251" t="str">
        <f>IF(原始数据!AA251="","",IF(COUNTIF(原始数据!251:251,原始数据!AA251)&gt;1,"×",""))</f>
        <v/>
      </c>
      <c r="AA251" t="str">
        <f>IF(原始数据!AB251="","",IF(COUNTIF(原始数据!251:251,原始数据!AB251)&gt;1,"×",""))</f>
        <v/>
      </c>
      <c r="AB251" t="str">
        <f>IF(原始数据!AC251="","",IF(COUNTIF(原始数据!251:251,原始数据!AC251)&gt;1,"×",""))</f>
        <v/>
      </c>
      <c r="AC251" t="str">
        <f>IF(原始数据!AD251="","",IF(COUNTIF(原始数据!251:251,原始数据!AD251)&gt;1,"×",""))</f>
        <v/>
      </c>
      <c r="AD251" t="str">
        <f>IF(原始数据!AE251="","",IF(COUNTIF(原始数据!251:251,原始数据!AE251)&gt;1,"×",""))</f>
        <v/>
      </c>
      <c r="AE251" t="str">
        <f>IF(原始数据!AF251="","",IF(COUNTIF(原始数据!251:251,原始数据!AF251)&gt;1,"×",""))</f>
        <v/>
      </c>
      <c r="AF251" t="str">
        <f>IF(原始数据!AG251="","",IF(COUNTIF(原始数据!251:251,原始数据!AG251)&gt;1,"×",""))</f>
        <v/>
      </c>
      <c r="AG251" t="str">
        <f>IF(原始数据!AH251="","",IF(COUNTIF(原始数据!251:251,原始数据!AH251)&gt;1,"×",""))</f>
        <v/>
      </c>
      <c r="AH251" t="str">
        <f>IF(原始数据!AI251="","",IF(COUNTIF(原始数据!251:251,原始数据!AI251)&gt;1,"×",""))</f>
        <v/>
      </c>
      <c r="AI251" t="str">
        <f>IF(原始数据!AJ251="","",IF(COUNTIF(原始数据!251:251,原始数据!AJ251)&gt;1,"×",""))</f>
        <v/>
      </c>
      <c r="AJ251" t="str">
        <f>IF(原始数据!AK251="","",IF(COUNTIF(原始数据!251:251,原始数据!AK251)&gt;1,"×",""))</f>
        <v/>
      </c>
      <c r="AK251" t="str">
        <f>IF(原始数据!AL251="","",IF(COUNTIF(原始数据!251:251,原始数据!AL251)&gt;1,"×",""))</f>
        <v/>
      </c>
      <c r="AL251" t="str">
        <f>IF(原始数据!AM251="","",IF(COUNTIF(原始数据!251:251,原始数据!AM251)&gt;1,"×",""))</f>
        <v/>
      </c>
      <c r="AM251" t="str">
        <f>IF(原始数据!AN251="","",IF(COUNTIF(原始数据!251:251,原始数据!AN251)&gt;1,"×",""))</f>
        <v/>
      </c>
      <c r="AN251" t="str">
        <f>IF(原始数据!AO251="","",IF(COUNTIF(原始数据!251:251,原始数据!AO251)&gt;1,"×",""))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IF(原始数据!Z252="","",IF(COUNTIF(原始数据!252:252,原始数据!Z252)&gt;1,"×",""))</f>
        <v/>
      </c>
      <c r="Z252" t="str">
        <f>IF(原始数据!AA252="","",IF(COUNTIF(原始数据!252:252,原始数据!AA252)&gt;1,"×",""))</f>
        <v/>
      </c>
      <c r="AA252" t="str">
        <f>IF(原始数据!AB252="","",IF(COUNTIF(原始数据!252:252,原始数据!AB252)&gt;1,"×",""))</f>
        <v/>
      </c>
      <c r="AB252" t="str">
        <f>IF(原始数据!AC252="","",IF(COUNTIF(原始数据!252:252,原始数据!AC252)&gt;1,"×",""))</f>
        <v/>
      </c>
      <c r="AC252" t="str">
        <f>IF(原始数据!AD252="","",IF(COUNTIF(原始数据!252:252,原始数据!AD252)&gt;1,"×",""))</f>
        <v/>
      </c>
      <c r="AD252" t="str">
        <f>IF(原始数据!AE252="","",IF(COUNTIF(原始数据!252:252,原始数据!AE252)&gt;1,"×",""))</f>
        <v/>
      </c>
      <c r="AE252" t="str">
        <f>IF(原始数据!AF252="","",IF(COUNTIF(原始数据!252:252,原始数据!AF252)&gt;1,"×",""))</f>
        <v/>
      </c>
      <c r="AF252" t="str">
        <f>IF(原始数据!AG252="","",IF(COUNTIF(原始数据!252:252,原始数据!AG252)&gt;1,"×",""))</f>
        <v/>
      </c>
      <c r="AG252" t="str">
        <f>IF(原始数据!AH252="","",IF(COUNTIF(原始数据!252:252,原始数据!AH252)&gt;1,"×",""))</f>
        <v/>
      </c>
      <c r="AH252" t="str">
        <f>IF(原始数据!AI252="","",IF(COUNTIF(原始数据!252:252,原始数据!AI252)&gt;1,"×",""))</f>
        <v/>
      </c>
      <c r="AI252" t="str">
        <f>IF(原始数据!AJ252="","",IF(COUNTIF(原始数据!252:252,原始数据!AJ252)&gt;1,"×",""))</f>
        <v/>
      </c>
      <c r="AJ252" t="str">
        <f>IF(原始数据!AK252="","",IF(COUNTIF(原始数据!252:252,原始数据!AK252)&gt;1,"×",""))</f>
        <v/>
      </c>
      <c r="AK252" t="str">
        <f>IF(原始数据!AL252="","",IF(COUNTIF(原始数据!252:252,原始数据!AL252)&gt;1,"×",""))</f>
        <v/>
      </c>
      <c r="AL252" t="str">
        <f>IF(原始数据!AM252="","",IF(COUNTIF(原始数据!252:252,原始数据!AM252)&gt;1,"×",""))</f>
        <v/>
      </c>
      <c r="AM252" t="str">
        <f>IF(原始数据!AN252="","",IF(COUNTIF(原始数据!252:252,原始数据!AN252)&gt;1,"×",""))</f>
        <v/>
      </c>
      <c r="AN252" t="str">
        <f>IF(原始数据!AO252="","",IF(COUNTIF(原始数据!252:252,原始数据!AO252)&gt;1,"×",""))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IF(原始数据!Z253="","",IF(COUNTIF(原始数据!253:253,原始数据!Z253)&gt;1,"×",""))</f>
        <v/>
      </c>
      <c r="Z253" t="str">
        <f>IF(原始数据!AA253="","",IF(COUNTIF(原始数据!253:253,原始数据!AA253)&gt;1,"×",""))</f>
        <v/>
      </c>
      <c r="AA253" t="str">
        <f>IF(原始数据!AB253="","",IF(COUNTIF(原始数据!253:253,原始数据!AB253)&gt;1,"×",""))</f>
        <v/>
      </c>
      <c r="AB253" t="str">
        <f>IF(原始数据!AC253="","",IF(COUNTIF(原始数据!253:253,原始数据!AC253)&gt;1,"×",""))</f>
        <v/>
      </c>
      <c r="AC253" t="str">
        <f>IF(原始数据!AD253="","",IF(COUNTIF(原始数据!253:253,原始数据!AD253)&gt;1,"×",""))</f>
        <v/>
      </c>
      <c r="AD253" t="str">
        <f>IF(原始数据!AE253="","",IF(COUNTIF(原始数据!253:253,原始数据!AE253)&gt;1,"×",""))</f>
        <v/>
      </c>
      <c r="AE253" t="str">
        <f>IF(原始数据!AF253="","",IF(COUNTIF(原始数据!253:253,原始数据!AF253)&gt;1,"×",""))</f>
        <v/>
      </c>
      <c r="AF253" t="str">
        <f>IF(原始数据!AG253="","",IF(COUNTIF(原始数据!253:253,原始数据!AG253)&gt;1,"×",""))</f>
        <v/>
      </c>
      <c r="AG253" t="str">
        <f>IF(原始数据!AH253="","",IF(COUNTIF(原始数据!253:253,原始数据!AH253)&gt;1,"×",""))</f>
        <v/>
      </c>
      <c r="AH253" t="str">
        <f>IF(原始数据!AI253="","",IF(COUNTIF(原始数据!253:253,原始数据!AI253)&gt;1,"×",""))</f>
        <v/>
      </c>
      <c r="AI253" t="str">
        <f>IF(原始数据!AJ253="","",IF(COUNTIF(原始数据!253:253,原始数据!AJ253)&gt;1,"×",""))</f>
        <v/>
      </c>
      <c r="AJ253" t="str">
        <f>IF(原始数据!AK253="","",IF(COUNTIF(原始数据!253:253,原始数据!AK253)&gt;1,"×",""))</f>
        <v/>
      </c>
      <c r="AK253" t="str">
        <f>IF(原始数据!AL253="","",IF(COUNTIF(原始数据!253:253,原始数据!AL253)&gt;1,"×",""))</f>
        <v/>
      </c>
      <c r="AL253" t="str">
        <f>IF(原始数据!AM253="","",IF(COUNTIF(原始数据!253:253,原始数据!AM253)&gt;1,"×",""))</f>
        <v/>
      </c>
      <c r="AM253" t="str">
        <f>IF(原始数据!AN253="","",IF(COUNTIF(原始数据!253:253,原始数据!AN253)&gt;1,"×",""))</f>
        <v/>
      </c>
      <c r="AN253" t="str">
        <f>IF(原始数据!AO253="","",IF(COUNTIF(原始数据!253:253,原始数据!AO253)&gt;1,"×",""))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IF(原始数据!Z254="","",IF(COUNTIF(原始数据!254:254,原始数据!Z254)&gt;1,"×",""))</f>
        <v/>
      </c>
      <c r="Z254" t="str">
        <f>IF(原始数据!AA254="","",IF(COUNTIF(原始数据!254:254,原始数据!AA254)&gt;1,"×",""))</f>
        <v/>
      </c>
      <c r="AA254" t="str">
        <f>IF(原始数据!AB254="","",IF(COUNTIF(原始数据!254:254,原始数据!AB254)&gt;1,"×",""))</f>
        <v/>
      </c>
      <c r="AB254" t="str">
        <f>IF(原始数据!AC254="","",IF(COUNTIF(原始数据!254:254,原始数据!AC254)&gt;1,"×",""))</f>
        <v/>
      </c>
      <c r="AC254" t="str">
        <f>IF(原始数据!AD254="","",IF(COUNTIF(原始数据!254:254,原始数据!AD254)&gt;1,"×",""))</f>
        <v/>
      </c>
      <c r="AD254" t="str">
        <f>IF(原始数据!AE254="","",IF(COUNTIF(原始数据!254:254,原始数据!AE254)&gt;1,"×",""))</f>
        <v/>
      </c>
      <c r="AE254" t="str">
        <f>IF(原始数据!AF254="","",IF(COUNTIF(原始数据!254:254,原始数据!AF254)&gt;1,"×",""))</f>
        <v/>
      </c>
      <c r="AF254" t="str">
        <f>IF(原始数据!AG254="","",IF(COUNTIF(原始数据!254:254,原始数据!AG254)&gt;1,"×",""))</f>
        <v/>
      </c>
      <c r="AG254" t="str">
        <f>IF(原始数据!AH254="","",IF(COUNTIF(原始数据!254:254,原始数据!AH254)&gt;1,"×",""))</f>
        <v/>
      </c>
      <c r="AH254" t="str">
        <f>IF(原始数据!AI254="","",IF(COUNTIF(原始数据!254:254,原始数据!AI254)&gt;1,"×",""))</f>
        <v/>
      </c>
      <c r="AI254" t="str">
        <f>IF(原始数据!AJ254="","",IF(COUNTIF(原始数据!254:254,原始数据!AJ254)&gt;1,"×",""))</f>
        <v/>
      </c>
      <c r="AJ254" t="str">
        <f>IF(原始数据!AK254="","",IF(COUNTIF(原始数据!254:254,原始数据!AK254)&gt;1,"×",""))</f>
        <v/>
      </c>
      <c r="AK254" t="str">
        <f>IF(原始数据!AL254="","",IF(COUNTIF(原始数据!254:254,原始数据!AL254)&gt;1,"×",""))</f>
        <v/>
      </c>
      <c r="AL254" t="str">
        <f>IF(原始数据!AM254="","",IF(COUNTIF(原始数据!254:254,原始数据!AM254)&gt;1,"×",""))</f>
        <v/>
      </c>
      <c r="AM254" t="str">
        <f>IF(原始数据!AN254="","",IF(COUNTIF(原始数据!254:254,原始数据!AN254)&gt;1,"×",""))</f>
        <v/>
      </c>
      <c r="AN254" t="str">
        <f>IF(原始数据!AO254="","",IF(COUNTIF(原始数据!254:254,原始数据!AO254)&gt;1,"×",""))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IF(原始数据!Z255="","",IF(COUNTIF(原始数据!255:255,原始数据!Z255)&gt;1,"×",""))</f>
        <v/>
      </c>
      <c r="Z255" t="str">
        <f>IF(原始数据!AA255="","",IF(COUNTIF(原始数据!255:255,原始数据!AA255)&gt;1,"×",""))</f>
        <v/>
      </c>
      <c r="AA255" t="str">
        <f>IF(原始数据!AB255="","",IF(COUNTIF(原始数据!255:255,原始数据!AB255)&gt;1,"×",""))</f>
        <v/>
      </c>
      <c r="AB255" t="str">
        <f>IF(原始数据!AC255="","",IF(COUNTIF(原始数据!255:255,原始数据!AC255)&gt;1,"×",""))</f>
        <v/>
      </c>
      <c r="AC255" t="str">
        <f>IF(原始数据!AD255="","",IF(COUNTIF(原始数据!255:255,原始数据!AD255)&gt;1,"×",""))</f>
        <v/>
      </c>
      <c r="AD255" t="str">
        <f>IF(原始数据!AE255="","",IF(COUNTIF(原始数据!255:255,原始数据!AE255)&gt;1,"×",""))</f>
        <v/>
      </c>
      <c r="AE255" t="str">
        <f>IF(原始数据!AF255="","",IF(COUNTIF(原始数据!255:255,原始数据!AF255)&gt;1,"×",""))</f>
        <v/>
      </c>
      <c r="AF255" t="str">
        <f>IF(原始数据!AG255="","",IF(COUNTIF(原始数据!255:255,原始数据!AG255)&gt;1,"×",""))</f>
        <v/>
      </c>
      <c r="AG255" t="str">
        <f>IF(原始数据!AH255="","",IF(COUNTIF(原始数据!255:255,原始数据!AH255)&gt;1,"×",""))</f>
        <v/>
      </c>
      <c r="AH255" t="str">
        <f>IF(原始数据!AI255="","",IF(COUNTIF(原始数据!255:255,原始数据!AI255)&gt;1,"×",""))</f>
        <v/>
      </c>
      <c r="AI255" t="str">
        <f>IF(原始数据!AJ255="","",IF(COUNTIF(原始数据!255:255,原始数据!AJ255)&gt;1,"×",""))</f>
        <v/>
      </c>
      <c r="AJ255" t="str">
        <f>IF(原始数据!AK255="","",IF(COUNTIF(原始数据!255:255,原始数据!AK255)&gt;1,"×",""))</f>
        <v/>
      </c>
      <c r="AK255" t="str">
        <f>IF(原始数据!AL255="","",IF(COUNTIF(原始数据!255:255,原始数据!AL255)&gt;1,"×",""))</f>
        <v/>
      </c>
      <c r="AL255" t="str">
        <f>IF(原始数据!AM255="","",IF(COUNTIF(原始数据!255:255,原始数据!AM255)&gt;1,"×",""))</f>
        <v/>
      </c>
      <c r="AM255" t="str">
        <f>IF(原始数据!AN255="","",IF(COUNTIF(原始数据!255:255,原始数据!AN255)&gt;1,"×",""))</f>
        <v/>
      </c>
      <c r="AN255" t="str">
        <f>IF(原始数据!AO255="","",IF(COUNTIF(原始数据!255:255,原始数据!AO255)&gt;1,"×",""))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IF(原始数据!Z256="","",IF(COUNTIF(原始数据!256:256,原始数据!Z256)&gt;1,"×",""))</f>
        <v/>
      </c>
      <c r="Z256" t="str">
        <f>IF(原始数据!AA256="","",IF(COUNTIF(原始数据!256:256,原始数据!AA256)&gt;1,"×",""))</f>
        <v/>
      </c>
      <c r="AA256" t="str">
        <f>IF(原始数据!AB256="","",IF(COUNTIF(原始数据!256:256,原始数据!AB256)&gt;1,"×",""))</f>
        <v/>
      </c>
      <c r="AB256" t="str">
        <f>IF(原始数据!AC256="","",IF(COUNTIF(原始数据!256:256,原始数据!AC256)&gt;1,"×",""))</f>
        <v/>
      </c>
      <c r="AC256" t="str">
        <f>IF(原始数据!AD256="","",IF(COUNTIF(原始数据!256:256,原始数据!AD256)&gt;1,"×",""))</f>
        <v/>
      </c>
      <c r="AD256" t="str">
        <f>IF(原始数据!AE256="","",IF(COUNTIF(原始数据!256:256,原始数据!AE256)&gt;1,"×",""))</f>
        <v/>
      </c>
      <c r="AE256" t="str">
        <f>IF(原始数据!AF256="","",IF(COUNTIF(原始数据!256:256,原始数据!AF256)&gt;1,"×",""))</f>
        <v/>
      </c>
      <c r="AF256" t="str">
        <f>IF(原始数据!AG256="","",IF(COUNTIF(原始数据!256:256,原始数据!AG256)&gt;1,"×",""))</f>
        <v/>
      </c>
      <c r="AG256" t="str">
        <f>IF(原始数据!AH256="","",IF(COUNTIF(原始数据!256:256,原始数据!AH256)&gt;1,"×",""))</f>
        <v/>
      </c>
      <c r="AH256" t="str">
        <f>IF(原始数据!AI256="","",IF(COUNTIF(原始数据!256:256,原始数据!AI256)&gt;1,"×",""))</f>
        <v/>
      </c>
      <c r="AI256" t="str">
        <f>IF(原始数据!AJ256="","",IF(COUNTIF(原始数据!256:256,原始数据!AJ256)&gt;1,"×",""))</f>
        <v/>
      </c>
      <c r="AJ256" t="str">
        <f>IF(原始数据!AK256="","",IF(COUNTIF(原始数据!256:256,原始数据!AK256)&gt;1,"×",""))</f>
        <v/>
      </c>
      <c r="AK256" t="str">
        <f>IF(原始数据!AL256="","",IF(COUNTIF(原始数据!256:256,原始数据!AL256)&gt;1,"×",""))</f>
        <v/>
      </c>
      <c r="AL256" t="str">
        <f>IF(原始数据!AM256="","",IF(COUNTIF(原始数据!256:256,原始数据!AM256)&gt;1,"×",""))</f>
        <v/>
      </c>
      <c r="AM256" t="str">
        <f>IF(原始数据!AN256="","",IF(COUNTIF(原始数据!256:256,原始数据!AN256)&gt;1,"×",""))</f>
        <v/>
      </c>
      <c r="AN256" t="str">
        <f>IF(原始数据!AO256="","",IF(COUNTIF(原始数据!256:256,原始数据!AO256)&gt;1,"×",""))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IF(原始数据!Z257="","",IF(COUNTIF(原始数据!257:257,原始数据!Z257)&gt;1,"×",""))</f>
        <v/>
      </c>
      <c r="Z257" t="str">
        <f>IF(原始数据!AA257="","",IF(COUNTIF(原始数据!257:257,原始数据!AA257)&gt;1,"×",""))</f>
        <v/>
      </c>
      <c r="AA257" t="str">
        <f>IF(原始数据!AB257="","",IF(COUNTIF(原始数据!257:257,原始数据!AB257)&gt;1,"×",""))</f>
        <v/>
      </c>
      <c r="AB257" t="str">
        <f>IF(原始数据!AC257="","",IF(COUNTIF(原始数据!257:257,原始数据!AC257)&gt;1,"×",""))</f>
        <v/>
      </c>
      <c r="AC257" t="str">
        <f>IF(原始数据!AD257="","",IF(COUNTIF(原始数据!257:257,原始数据!AD257)&gt;1,"×",""))</f>
        <v/>
      </c>
      <c r="AD257" t="str">
        <f>IF(原始数据!AE257="","",IF(COUNTIF(原始数据!257:257,原始数据!AE257)&gt;1,"×",""))</f>
        <v/>
      </c>
      <c r="AE257" t="str">
        <f>IF(原始数据!AF257="","",IF(COUNTIF(原始数据!257:257,原始数据!AF257)&gt;1,"×",""))</f>
        <v/>
      </c>
      <c r="AF257" t="str">
        <f>IF(原始数据!AG257="","",IF(COUNTIF(原始数据!257:257,原始数据!AG257)&gt;1,"×",""))</f>
        <v/>
      </c>
      <c r="AG257" t="str">
        <f>IF(原始数据!AH257="","",IF(COUNTIF(原始数据!257:257,原始数据!AH257)&gt;1,"×",""))</f>
        <v/>
      </c>
      <c r="AH257" t="str">
        <f>IF(原始数据!AI257="","",IF(COUNTIF(原始数据!257:257,原始数据!AI257)&gt;1,"×",""))</f>
        <v/>
      </c>
      <c r="AI257" t="str">
        <f>IF(原始数据!AJ257="","",IF(COUNTIF(原始数据!257:257,原始数据!AJ257)&gt;1,"×",""))</f>
        <v/>
      </c>
      <c r="AJ257" t="str">
        <f>IF(原始数据!AK257="","",IF(COUNTIF(原始数据!257:257,原始数据!AK257)&gt;1,"×",""))</f>
        <v/>
      </c>
      <c r="AK257" t="str">
        <f>IF(原始数据!AL257="","",IF(COUNTIF(原始数据!257:257,原始数据!AL257)&gt;1,"×",""))</f>
        <v/>
      </c>
      <c r="AL257" t="str">
        <f>IF(原始数据!AM257="","",IF(COUNTIF(原始数据!257:257,原始数据!AM257)&gt;1,"×",""))</f>
        <v/>
      </c>
      <c r="AM257" t="str">
        <f>IF(原始数据!AN257="","",IF(COUNTIF(原始数据!257:257,原始数据!AN257)&gt;1,"×",""))</f>
        <v/>
      </c>
      <c r="AN257" t="str">
        <f>IF(原始数据!AO257="","",IF(COUNTIF(原始数据!257:257,原始数据!AO257)&gt;1,"×",""))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IF(原始数据!Z258="","",IF(COUNTIF(原始数据!258:258,原始数据!Z258)&gt;1,"×",""))</f>
        <v/>
      </c>
      <c r="Z258" t="str">
        <f>IF(原始数据!AA258="","",IF(COUNTIF(原始数据!258:258,原始数据!AA258)&gt;1,"×",""))</f>
        <v/>
      </c>
      <c r="AA258" t="str">
        <f>IF(原始数据!AB258="","",IF(COUNTIF(原始数据!258:258,原始数据!AB258)&gt;1,"×",""))</f>
        <v/>
      </c>
      <c r="AB258" t="str">
        <f>IF(原始数据!AC258="","",IF(COUNTIF(原始数据!258:258,原始数据!AC258)&gt;1,"×",""))</f>
        <v/>
      </c>
      <c r="AC258" t="str">
        <f>IF(原始数据!AD258="","",IF(COUNTIF(原始数据!258:258,原始数据!AD258)&gt;1,"×",""))</f>
        <v/>
      </c>
      <c r="AD258" t="str">
        <f>IF(原始数据!AE258="","",IF(COUNTIF(原始数据!258:258,原始数据!AE258)&gt;1,"×",""))</f>
        <v/>
      </c>
      <c r="AE258" t="str">
        <f>IF(原始数据!AF258="","",IF(COUNTIF(原始数据!258:258,原始数据!AF258)&gt;1,"×",""))</f>
        <v/>
      </c>
      <c r="AF258" t="str">
        <f>IF(原始数据!AG258="","",IF(COUNTIF(原始数据!258:258,原始数据!AG258)&gt;1,"×",""))</f>
        <v/>
      </c>
      <c r="AG258" t="str">
        <f>IF(原始数据!AH258="","",IF(COUNTIF(原始数据!258:258,原始数据!AH258)&gt;1,"×",""))</f>
        <v/>
      </c>
      <c r="AH258" t="str">
        <f>IF(原始数据!AI258="","",IF(COUNTIF(原始数据!258:258,原始数据!AI258)&gt;1,"×",""))</f>
        <v/>
      </c>
      <c r="AI258" t="str">
        <f>IF(原始数据!AJ258="","",IF(COUNTIF(原始数据!258:258,原始数据!AJ258)&gt;1,"×",""))</f>
        <v/>
      </c>
      <c r="AJ258" t="str">
        <f>IF(原始数据!AK258="","",IF(COUNTIF(原始数据!258:258,原始数据!AK258)&gt;1,"×",""))</f>
        <v/>
      </c>
      <c r="AK258" t="str">
        <f>IF(原始数据!AL258="","",IF(COUNTIF(原始数据!258:258,原始数据!AL258)&gt;1,"×",""))</f>
        <v/>
      </c>
      <c r="AL258" t="str">
        <f>IF(原始数据!AM258="","",IF(COUNTIF(原始数据!258:258,原始数据!AM258)&gt;1,"×",""))</f>
        <v/>
      </c>
      <c r="AM258" t="str">
        <f>IF(原始数据!AN258="","",IF(COUNTIF(原始数据!258:258,原始数据!AN258)&gt;1,"×",""))</f>
        <v/>
      </c>
      <c r="AN258" t="str">
        <f>IF(原始数据!AO258="","",IF(COUNTIF(原始数据!258:258,原始数据!AO258)&gt;1,"×",""))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IF(原始数据!Z259="","",IF(COUNTIF(原始数据!259:259,原始数据!Z259)&gt;1,"×",""))</f>
        <v/>
      </c>
      <c r="Z259" t="str">
        <f>IF(原始数据!AA259="","",IF(COUNTIF(原始数据!259:259,原始数据!AA259)&gt;1,"×",""))</f>
        <v/>
      </c>
      <c r="AA259" t="str">
        <f>IF(原始数据!AB259="","",IF(COUNTIF(原始数据!259:259,原始数据!AB259)&gt;1,"×",""))</f>
        <v/>
      </c>
      <c r="AB259" t="str">
        <f>IF(原始数据!AC259="","",IF(COUNTIF(原始数据!259:259,原始数据!AC259)&gt;1,"×",""))</f>
        <v/>
      </c>
      <c r="AC259" t="str">
        <f>IF(原始数据!AD259="","",IF(COUNTIF(原始数据!259:259,原始数据!AD259)&gt;1,"×",""))</f>
        <v/>
      </c>
      <c r="AD259" t="str">
        <f>IF(原始数据!AE259="","",IF(COUNTIF(原始数据!259:259,原始数据!AE259)&gt;1,"×",""))</f>
        <v/>
      </c>
      <c r="AE259" t="str">
        <f>IF(原始数据!AF259="","",IF(COUNTIF(原始数据!259:259,原始数据!AF259)&gt;1,"×",""))</f>
        <v/>
      </c>
      <c r="AF259" t="str">
        <f>IF(原始数据!AG259="","",IF(COUNTIF(原始数据!259:259,原始数据!AG259)&gt;1,"×",""))</f>
        <v/>
      </c>
      <c r="AG259" t="str">
        <f>IF(原始数据!AH259="","",IF(COUNTIF(原始数据!259:259,原始数据!AH259)&gt;1,"×",""))</f>
        <v/>
      </c>
      <c r="AH259" t="str">
        <f>IF(原始数据!AI259="","",IF(COUNTIF(原始数据!259:259,原始数据!AI259)&gt;1,"×",""))</f>
        <v/>
      </c>
      <c r="AI259" t="str">
        <f>IF(原始数据!AJ259="","",IF(COUNTIF(原始数据!259:259,原始数据!AJ259)&gt;1,"×",""))</f>
        <v/>
      </c>
      <c r="AJ259" t="str">
        <f>IF(原始数据!AK259="","",IF(COUNTIF(原始数据!259:259,原始数据!AK259)&gt;1,"×",""))</f>
        <v/>
      </c>
      <c r="AK259" t="str">
        <f>IF(原始数据!AL259="","",IF(COUNTIF(原始数据!259:259,原始数据!AL259)&gt;1,"×",""))</f>
        <v/>
      </c>
      <c r="AL259" t="str">
        <f>IF(原始数据!AM259="","",IF(COUNTIF(原始数据!259:259,原始数据!AM259)&gt;1,"×",""))</f>
        <v/>
      </c>
      <c r="AM259" t="str">
        <f>IF(原始数据!AN259="","",IF(COUNTIF(原始数据!259:259,原始数据!AN259)&gt;1,"×",""))</f>
        <v/>
      </c>
      <c r="AN259" t="str">
        <f>IF(原始数据!AO259="","",IF(COUNTIF(原始数据!259:259,原始数据!AO259)&gt;1,"×",""))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IF(原始数据!Z260="","",IF(COUNTIF(原始数据!260:260,原始数据!Z260)&gt;1,"×",""))</f>
        <v/>
      </c>
      <c r="Z260" t="str">
        <f>IF(原始数据!AA260="","",IF(COUNTIF(原始数据!260:260,原始数据!AA260)&gt;1,"×",""))</f>
        <v/>
      </c>
      <c r="AA260" t="str">
        <f>IF(原始数据!AB260="","",IF(COUNTIF(原始数据!260:260,原始数据!AB260)&gt;1,"×",""))</f>
        <v/>
      </c>
      <c r="AB260" t="str">
        <f>IF(原始数据!AC260="","",IF(COUNTIF(原始数据!260:260,原始数据!AC260)&gt;1,"×",""))</f>
        <v/>
      </c>
      <c r="AC260" t="str">
        <f>IF(原始数据!AD260="","",IF(COUNTIF(原始数据!260:260,原始数据!AD260)&gt;1,"×",""))</f>
        <v/>
      </c>
      <c r="AD260" t="str">
        <f>IF(原始数据!AE260="","",IF(COUNTIF(原始数据!260:260,原始数据!AE260)&gt;1,"×",""))</f>
        <v/>
      </c>
      <c r="AE260" t="str">
        <f>IF(原始数据!AF260="","",IF(COUNTIF(原始数据!260:260,原始数据!AF260)&gt;1,"×",""))</f>
        <v/>
      </c>
      <c r="AF260" t="str">
        <f>IF(原始数据!AG260="","",IF(COUNTIF(原始数据!260:260,原始数据!AG260)&gt;1,"×",""))</f>
        <v/>
      </c>
      <c r="AG260" t="str">
        <f>IF(原始数据!AH260="","",IF(COUNTIF(原始数据!260:260,原始数据!AH260)&gt;1,"×",""))</f>
        <v/>
      </c>
      <c r="AH260" t="str">
        <f>IF(原始数据!AI260="","",IF(COUNTIF(原始数据!260:260,原始数据!AI260)&gt;1,"×",""))</f>
        <v/>
      </c>
      <c r="AI260" t="str">
        <f>IF(原始数据!AJ260="","",IF(COUNTIF(原始数据!260:260,原始数据!AJ260)&gt;1,"×",""))</f>
        <v/>
      </c>
      <c r="AJ260" t="str">
        <f>IF(原始数据!AK260="","",IF(COUNTIF(原始数据!260:260,原始数据!AK260)&gt;1,"×",""))</f>
        <v/>
      </c>
      <c r="AK260" t="str">
        <f>IF(原始数据!AL260="","",IF(COUNTIF(原始数据!260:260,原始数据!AL260)&gt;1,"×",""))</f>
        <v/>
      </c>
      <c r="AL260" t="str">
        <f>IF(原始数据!AM260="","",IF(COUNTIF(原始数据!260:260,原始数据!AM260)&gt;1,"×",""))</f>
        <v/>
      </c>
      <c r="AM260" t="str">
        <f>IF(原始数据!AN260="","",IF(COUNTIF(原始数据!260:260,原始数据!AN260)&gt;1,"×",""))</f>
        <v/>
      </c>
      <c r="AN260" t="str">
        <f>IF(原始数据!AO260="","",IF(COUNTIF(原始数据!260:260,原始数据!AO260)&gt;1,"×",""))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IF(原始数据!Z261="","",IF(COUNTIF(原始数据!261:261,原始数据!Z261)&gt;1,"×",""))</f>
        <v/>
      </c>
      <c r="Z261" t="str">
        <f>IF(原始数据!AA261="","",IF(COUNTIF(原始数据!261:261,原始数据!AA261)&gt;1,"×",""))</f>
        <v/>
      </c>
      <c r="AA261" t="str">
        <f>IF(原始数据!AB261="","",IF(COUNTIF(原始数据!261:261,原始数据!AB261)&gt;1,"×",""))</f>
        <v/>
      </c>
      <c r="AB261" t="str">
        <f>IF(原始数据!AC261="","",IF(COUNTIF(原始数据!261:261,原始数据!AC261)&gt;1,"×",""))</f>
        <v/>
      </c>
      <c r="AC261" t="str">
        <f>IF(原始数据!AD261="","",IF(COUNTIF(原始数据!261:261,原始数据!AD261)&gt;1,"×",""))</f>
        <v/>
      </c>
      <c r="AD261" t="str">
        <f>IF(原始数据!AE261="","",IF(COUNTIF(原始数据!261:261,原始数据!AE261)&gt;1,"×",""))</f>
        <v/>
      </c>
      <c r="AE261" t="str">
        <f>IF(原始数据!AF261="","",IF(COUNTIF(原始数据!261:261,原始数据!AF261)&gt;1,"×",""))</f>
        <v/>
      </c>
      <c r="AF261" t="str">
        <f>IF(原始数据!AG261="","",IF(COUNTIF(原始数据!261:261,原始数据!AG261)&gt;1,"×",""))</f>
        <v/>
      </c>
      <c r="AG261" t="str">
        <f>IF(原始数据!AH261="","",IF(COUNTIF(原始数据!261:261,原始数据!AH261)&gt;1,"×",""))</f>
        <v/>
      </c>
      <c r="AH261" t="str">
        <f>IF(原始数据!AI261="","",IF(COUNTIF(原始数据!261:261,原始数据!AI261)&gt;1,"×",""))</f>
        <v/>
      </c>
      <c r="AI261" t="str">
        <f>IF(原始数据!AJ261="","",IF(COUNTIF(原始数据!261:261,原始数据!AJ261)&gt;1,"×",""))</f>
        <v/>
      </c>
      <c r="AJ261" t="str">
        <f>IF(原始数据!AK261="","",IF(COUNTIF(原始数据!261:261,原始数据!AK261)&gt;1,"×",""))</f>
        <v/>
      </c>
      <c r="AK261" t="str">
        <f>IF(原始数据!AL261="","",IF(COUNTIF(原始数据!261:261,原始数据!AL261)&gt;1,"×",""))</f>
        <v/>
      </c>
      <c r="AL261" t="str">
        <f>IF(原始数据!AM261="","",IF(COUNTIF(原始数据!261:261,原始数据!AM261)&gt;1,"×",""))</f>
        <v/>
      </c>
      <c r="AM261" t="str">
        <f>IF(原始数据!AN261="","",IF(COUNTIF(原始数据!261:261,原始数据!AN261)&gt;1,"×",""))</f>
        <v/>
      </c>
      <c r="AN261" t="str">
        <f>IF(原始数据!AO261="","",IF(COUNTIF(原始数据!261:261,原始数据!AO261)&gt;1,"×",""))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IF(原始数据!Z262="","",IF(COUNTIF(原始数据!262:262,原始数据!Z262)&gt;1,"×",""))</f>
        <v/>
      </c>
      <c r="Z262" t="str">
        <f>IF(原始数据!AA262="","",IF(COUNTIF(原始数据!262:262,原始数据!AA262)&gt;1,"×",""))</f>
        <v/>
      </c>
      <c r="AA262" t="str">
        <f>IF(原始数据!AB262="","",IF(COUNTIF(原始数据!262:262,原始数据!AB262)&gt;1,"×",""))</f>
        <v/>
      </c>
      <c r="AB262" t="str">
        <f>IF(原始数据!AC262="","",IF(COUNTIF(原始数据!262:262,原始数据!AC262)&gt;1,"×",""))</f>
        <v/>
      </c>
      <c r="AC262" t="str">
        <f>IF(原始数据!AD262="","",IF(COUNTIF(原始数据!262:262,原始数据!AD262)&gt;1,"×",""))</f>
        <v/>
      </c>
      <c r="AD262" t="str">
        <f>IF(原始数据!AE262="","",IF(COUNTIF(原始数据!262:262,原始数据!AE262)&gt;1,"×",""))</f>
        <v/>
      </c>
      <c r="AE262" t="str">
        <f>IF(原始数据!AF262="","",IF(COUNTIF(原始数据!262:262,原始数据!AF262)&gt;1,"×",""))</f>
        <v/>
      </c>
      <c r="AF262" t="str">
        <f>IF(原始数据!AG262="","",IF(COUNTIF(原始数据!262:262,原始数据!AG262)&gt;1,"×",""))</f>
        <v/>
      </c>
      <c r="AG262" t="str">
        <f>IF(原始数据!AH262="","",IF(COUNTIF(原始数据!262:262,原始数据!AH262)&gt;1,"×",""))</f>
        <v/>
      </c>
      <c r="AH262" t="str">
        <f>IF(原始数据!AI262="","",IF(COUNTIF(原始数据!262:262,原始数据!AI262)&gt;1,"×",""))</f>
        <v/>
      </c>
      <c r="AI262" t="str">
        <f>IF(原始数据!AJ262="","",IF(COUNTIF(原始数据!262:262,原始数据!AJ262)&gt;1,"×",""))</f>
        <v/>
      </c>
      <c r="AJ262" t="str">
        <f>IF(原始数据!AK262="","",IF(COUNTIF(原始数据!262:262,原始数据!AK262)&gt;1,"×",""))</f>
        <v/>
      </c>
      <c r="AK262" t="str">
        <f>IF(原始数据!AL262="","",IF(COUNTIF(原始数据!262:262,原始数据!AL262)&gt;1,"×",""))</f>
        <v/>
      </c>
      <c r="AL262" t="str">
        <f>IF(原始数据!AM262="","",IF(COUNTIF(原始数据!262:262,原始数据!AM262)&gt;1,"×",""))</f>
        <v/>
      </c>
      <c r="AM262" t="str">
        <f>IF(原始数据!AN262="","",IF(COUNTIF(原始数据!262:262,原始数据!AN262)&gt;1,"×",""))</f>
        <v/>
      </c>
      <c r="AN262" t="str">
        <f>IF(原始数据!AO262="","",IF(COUNTIF(原始数据!262:262,原始数据!AO262)&gt;1,"×",""))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IF(原始数据!Z263="","",IF(COUNTIF(原始数据!263:263,原始数据!Z263)&gt;1,"×",""))</f>
        <v/>
      </c>
      <c r="Z263" t="str">
        <f>IF(原始数据!AA263="","",IF(COUNTIF(原始数据!263:263,原始数据!AA263)&gt;1,"×",""))</f>
        <v/>
      </c>
      <c r="AA263" t="str">
        <f>IF(原始数据!AB263="","",IF(COUNTIF(原始数据!263:263,原始数据!AB263)&gt;1,"×",""))</f>
        <v/>
      </c>
      <c r="AB263" t="str">
        <f>IF(原始数据!AC263="","",IF(COUNTIF(原始数据!263:263,原始数据!AC263)&gt;1,"×",""))</f>
        <v/>
      </c>
      <c r="AC263" t="str">
        <f>IF(原始数据!AD263="","",IF(COUNTIF(原始数据!263:263,原始数据!AD263)&gt;1,"×",""))</f>
        <v/>
      </c>
      <c r="AD263" t="str">
        <f>IF(原始数据!AE263="","",IF(COUNTIF(原始数据!263:263,原始数据!AE263)&gt;1,"×",""))</f>
        <v/>
      </c>
      <c r="AE263" t="str">
        <f>IF(原始数据!AF263="","",IF(COUNTIF(原始数据!263:263,原始数据!AF263)&gt;1,"×",""))</f>
        <v/>
      </c>
      <c r="AF263" t="str">
        <f>IF(原始数据!AG263="","",IF(COUNTIF(原始数据!263:263,原始数据!AG263)&gt;1,"×",""))</f>
        <v/>
      </c>
      <c r="AG263" t="str">
        <f>IF(原始数据!AH263="","",IF(COUNTIF(原始数据!263:263,原始数据!AH263)&gt;1,"×",""))</f>
        <v/>
      </c>
      <c r="AH263" t="str">
        <f>IF(原始数据!AI263="","",IF(COUNTIF(原始数据!263:263,原始数据!AI263)&gt;1,"×",""))</f>
        <v/>
      </c>
      <c r="AI263" t="str">
        <f>IF(原始数据!AJ263="","",IF(COUNTIF(原始数据!263:263,原始数据!AJ263)&gt;1,"×",""))</f>
        <v/>
      </c>
      <c r="AJ263" t="str">
        <f>IF(原始数据!AK263="","",IF(COUNTIF(原始数据!263:263,原始数据!AK263)&gt;1,"×",""))</f>
        <v/>
      </c>
      <c r="AK263" t="str">
        <f>IF(原始数据!AL263="","",IF(COUNTIF(原始数据!263:263,原始数据!AL263)&gt;1,"×",""))</f>
        <v/>
      </c>
      <c r="AL263" t="str">
        <f>IF(原始数据!AM263="","",IF(COUNTIF(原始数据!263:263,原始数据!AM263)&gt;1,"×",""))</f>
        <v/>
      </c>
      <c r="AM263" t="str">
        <f>IF(原始数据!AN263="","",IF(COUNTIF(原始数据!263:263,原始数据!AN263)&gt;1,"×",""))</f>
        <v/>
      </c>
      <c r="AN263" t="str">
        <f>IF(原始数据!AO263="","",IF(COUNTIF(原始数据!263:263,原始数据!AO263)&gt;1,"×",""))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IF(原始数据!Z264="","",IF(COUNTIF(原始数据!264:264,原始数据!Z264)&gt;1,"×",""))</f>
        <v/>
      </c>
      <c r="Z264" t="str">
        <f>IF(原始数据!AA264="","",IF(COUNTIF(原始数据!264:264,原始数据!AA264)&gt;1,"×",""))</f>
        <v/>
      </c>
      <c r="AA264" t="str">
        <f>IF(原始数据!AB264="","",IF(COUNTIF(原始数据!264:264,原始数据!AB264)&gt;1,"×",""))</f>
        <v/>
      </c>
      <c r="AB264" t="str">
        <f>IF(原始数据!AC264="","",IF(COUNTIF(原始数据!264:264,原始数据!AC264)&gt;1,"×",""))</f>
        <v/>
      </c>
      <c r="AC264" t="str">
        <f>IF(原始数据!AD264="","",IF(COUNTIF(原始数据!264:264,原始数据!AD264)&gt;1,"×",""))</f>
        <v/>
      </c>
      <c r="AD264" t="str">
        <f>IF(原始数据!AE264="","",IF(COUNTIF(原始数据!264:264,原始数据!AE264)&gt;1,"×",""))</f>
        <v/>
      </c>
      <c r="AE264" t="str">
        <f>IF(原始数据!AF264="","",IF(COUNTIF(原始数据!264:264,原始数据!AF264)&gt;1,"×",""))</f>
        <v/>
      </c>
      <c r="AF264" t="str">
        <f>IF(原始数据!AG264="","",IF(COUNTIF(原始数据!264:264,原始数据!AG264)&gt;1,"×",""))</f>
        <v/>
      </c>
      <c r="AG264" t="str">
        <f>IF(原始数据!AH264="","",IF(COUNTIF(原始数据!264:264,原始数据!AH264)&gt;1,"×",""))</f>
        <v/>
      </c>
      <c r="AH264" t="str">
        <f>IF(原始数据!AI264="","",IF(COUNTIF(原始数据!264:264,原始数据!AI264)&gt;1,"×",""))</f>
        <v/>
      </c>
      <c r="AI264" t="str">
        <f>IF(原始数据!AJ264="","",IF(COUNTIF(原始数据!264:264,原始数据!AJ264)&gt;1,"×",""))</f>
        <v/>
      </c>
      <c r="AJ264" t="str">
        <f>IF(原始数据!AK264="","",IF(COUNTIF(原始数据!264:264,原始数据!AK264)&gt;1,"×",""))</f>
        <v/>
      </c>
      <c r="AK264" t="str">
        <f>IF(原始数据!AL264="","",IF(COUNTIF(原始数据!264:264,原始数据!AL264)&gt;1,"×",""))</f>
        <v/>
      </c>
      <c r="AL264" t="str">
        <f>IF(原始数据!AM264="","",IF(COUNTIF(原始数据!264:264,原始数据!AM264)&gt;1,"×",""))</f>
        <v/>
      </c>
      <c r="AM264" t="str">
        <f>IF(原始数据!AN264="","",IF(COUNTIF(原始数据!264:264,原始数据!AN264)&gt;1,"×",""))</f>
        <v/>
      </c>
      <c r="AN264" t="str">
        <f>IF(原始数据!AO264="","",IF(COUNTIF(原始数据!264:264,原始数据!AO264)&gt;1,"×",""))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IF(原始数据!Z265="","",IF(COUNTIF(原始数据!265:265,原始数据!Z265)&gt;1,"×",""))</f>
        <v/>
      </c>
      <c r="Z265" t="str">
        <f>IF(原始数据!AA265="","",IF(COUNTIF(原始数据!265:265,原始数据!AA265)&gt;1,"×",""))</f>
        <v/>
      </c>
      <c r="AA265" t="str">
        <f>IF(原始数据!AB265="","",IF(COUNTIF(原始数据!265:265,原始数据!AB265)&gt;1,"×",""))</f>
        <v/>
      </c>
      <c r="AB265" t="str">
        <f>IF(原始数据!AC265="","",IF(COUNTIF(原始数据!265:265,原始数据!AC265)&gt;1,"×",""))</f>
        <v/>
      </c>
      <c r="AC265" t="str">
        <f>IF(原始数据!AD265="","",IF(COUNTIF(原始数据!265:265,原始数据!AD265)&gt;1,"×",""))</f>
        <v/>
      </c>
      <c r="AD265" t="str">
        <f>IF(原始数据!AE265="","",IF(COUNTIF(原始数据!265:265,原始数据!AE265)&gt;1,"×",""))</f>
        <v/>
      </c>
      <c r="AE265" t="str">
        <f>IF(原始数据!AF265="","",IF(COUNTIF(原始数据!265:265,原始数据!AF265)&gt;1,"×",""))</f>
        <v/>
      </c>
      <c r="AF265" t="str">
        <f>IF(原始数据!AG265="","",IF(COUNTIF(原始数据!265:265,原始数据!AG265)&gt;1,"×",""))</f>
        <v/>
      </c>
      <c r="AG265" t="str">
        <f>IF(原始数据!AH265="","",IF(COUNTIF(原始数据!265:265,原始数据!AH265)&gt;1,"×",""))</f>
        <v/>
      </c>
      <c r="AH265" t="str">
        <f>IF(原始数据!AI265="","",IF(COUNTIF(原始数据!265:265,原始数据!AI265)&gt;1,"×",""))</f>
        <v/>
      </c>
      <c r="AI265" t="str">
        <f>IF(原始数据!AJ265="","",IF(COUNTIF(原始数据!265:265,原始数据!AJ265)&gt;1,"×",""))</f>
        <v/>
      </c>
      <c r="AJ265" t="str">
        <f>IF(原始数据!AK265="","",IF(COUNTIF(原始数据!265:265,原始数据!AK265)&gt;1,"×",""))</f>
        <v/>
      </c>
      <c r="AK265" t="str">
        <f>IF(原始数据!AL265="","",IF(COUNTIF(原始数据!265:265,原始数据!AL265)&gt;1,"×",""))</f>
        <v/>
      </c>
      <c r="AL265" t="str">
        <f>IF(原始数据!AM265="","",IF(COUNTIF(原始数据!265:265,原始数据!AM265)&gt;1,"×",""))</f>
        <v/>
      </c>
      <c r="AM265" t="str">
        <f>IF(原始数据!AN265="","",IF(COUNTIF(原始数据!265:265,原始数据!AN265)&gt;1,"×",""))</f>
        <v/>
      </c>
      <c r="AN265" t="str">
        <f>IF(原始数据!AO265="","",IF(COUNTIF(原始数据!265:265,原始数据!AO265)&gt;1,"×",""))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IF(原始数据!Z266="","",IF(COUNTIF(原始数据!266:266,原始数据!Z266)&gt;1,"×",""))</f>
        <v/>
      </c>
      <c r="Z266" t="str">
        <f>IF(原始数据!AA266="","",IF(COUNTIF(原始数据!266:266,原始数据!AA266)&gt;1,"×",""))</f>
        <v/>
      </c>
      <c r="AA266" t="str">
        <f>IF(原始数据!AB266="","",IF(COUNTIF(原始数据!266:266,原始数据!AB266)&gt;1,"×",""))</f>
        <v/>
      </c>
      <c r="AB266" t="str">
        <f>IF(原始数据!AC266="","",IF(COUNTIF(原始数据!266:266,原始数据!AC266)&gt;1,"×",""))</f>
        <v/>
      </c>
      <c r="AC266" t="str">
        <f>IF(原始数据!AD266="","",IF(COUNTIF(原始数据!266:266,原始数据!AD266)&gt;1,"×",""))</f>
        <v/>
      </c>
      <c r="AD266" t="str">
        <f>IF(原始数据!AE266="","",IF(COUNTIF(原始数据!266:266,原始数据!AE266)&gt;1,"×",""))</f>
        <v/>
      </c>
      <c r="AE266" t="str">
        <f>IF(原始数据!AF266="","",IF(COUNTIF(原始数据!266:266,原始数据!AF266)&gt;1,"×",""))</f>
        <v/>
      </c>
      <c r="AF266" t="str">
        <f>IF(原始数据!AG266="","",IF(COUNTIF(原始数据!266:266,原始数据!AG266)&gt;1,"×",""))</f>
        <v/>
      </c>
      <c r="AG266" t="str">
        <f>IF(原始数据!AH266="","",IF(COUNTIF(原始数据!266:266,原始数据!AH266)&gt;1,"×",""))</f>
        <v/>
      </c>
      <c r="AH266" t="str">
        <f>IF(原始数据!AI266="","",IF(COUNTIF(原始数据!266:266,原始数据!AI266)&gt;1,"×",""))</f>
        <v/>
      </c>
      <c r="AI266" t="str">
        <f>IF(原始数据!AJ266="","",IF(COUNTIF(原始数据!266:266,原始数据!AJ266)&gt;1,"×",""))</f>
        <v/>
      </c>
      <c r="AJ266" t="str">
        <f>IF(原始数据!AK266="","",IF(COUNTIF(原始数据!266:266,原始数据!AK266)&gt;1,"×",""))</f>
        <v/>
      </c>
      <c r="AK266" t="str">
        <f>IF(原始数据!AL266="","",IF(COUNTIF(原始数据!266:266,原始数据!AL266)&gt;1,"×",""))</f>
        <v/>
      </c>
      <c r="AL266" t="str">
        <f>IF(原始数据!AM266="","",IF(COUNTIF(原始数据!266:266,原始数据!AM266)&gt;1,"×",""))</f>
        <v/>
      </c>
      <c r="AM266" t="str">
        <f>IF(原始数据!AN266="","",IF(COUNTIF(原始数据!266:266,原始数据!AN266)&gt;1,"×",""))</f>
        <v/>
      </c>
      <c r="AN266" t="str">
        <f>IF(原始数据!AO266="","",IF(COUNTIF(原始数据!266:266,原始数据!AO266)&gt;1,"×",""))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IF(原始数据!Z267="","",IF(COUNTIF(原始数据!267:267,原始数据!Z267)&gt;1,"×",""))</f>
        <v/>
      </c>
      <c r="Z267" t="str">
        <f>IF(原始数据!AA267="","",IF(COUNTIF(原始数据!267:267,原始数据!AA267)&gt;1,"×",""))</f>
        <v/>
      </c>
      <c r="AA267" t="str">
        <f>IF(原始数据!AB267="","",IF(COUNTIF(原始数据!267:267,原始数据!AB267)&gt;1,"×",""))</f>
        <v/>
      </c>
      <c r="AB267" t="str">
        <f>IF(原始数据!AC267="","",IF(COUNTIF(原始数据!267:267,原始数据!AC267)&gt;1,"×",""))</f>
        <v/>
      </c>
      <c r="AC267" t="str">
        <f>IF(原始数据!AD267="","",IF(COUNTIF(原始数据!267:267,原始数据!AD267)&gt;1,"×",""))</f>
        <v/>
      </c>
      <c r="AD267" t="str">
        <f>IF(原始数据!AE267="","",IF(COUNTIF(原始数据!267:267,原始数据!AE267)&gt;1,"×",""))</f>
        <v/>
      </c>
      <c r="AE267" t="str">
        <f>IF(原始数据!AF267="","",IF(COUNTIF(原始数据!267:267,原始数据!AF267)&gt;1,"×",""))</f>
        <v/>
      </c>
      <c r="AF267" t="str">
        <f>IF(原始数据!AG267="","",IF(COUNTIF(原始数据!267:267,原始数据!AG267)&gt;1,"×",""))</f>
        <v/>
      </c>
      <c r="AG267" t="str">
        <f>IF(原始数据!AH267="","",IF(COUNTIF(原始数据!267:267,原始数据!AH267)&gt;1,"×",""))</f>
        <v/>
      </c>
      <c r="AH267" t="str">
        <f>IF(原始数据!AI267="","",IF(COUNTIF(原始数据!267:267,原始数据!AI267)&gt;1,"×",""))</f>
        <v/>
      </c>
      <c r="AI267" t="str">
        <f>IF(原始数据!AJ267="","",IF(COUNTIF(原始数据!267:267,原始数据!AJ267)&gt;1,"×",""))</f>
        <v/>
      </c>
      <c r="AJ267" t="str">
        <f>IF(原始数据!AK267="","",IF(COUNTIF(原始数据!267:267,原始数据!AK267)&gt;1,"×",""))</f>
        <v/>
      </c>
      <c r="AK267" t="str">
        <f>IF(原始数据!AL267="","",IF(COUNTIF(原始数据!267:267,原始数据!AL267)&gt;1,"×",""))</f>
        <v/>
      </c>
      <c r="AL267" t="str">
        <f>IF(原始数据!AM267="","",IF(COUNTIF(原始数据!267:267,原始数据!AM267)&gt;1,"×",""))</f>
        <v/>
      </c>
      <c r="AM267" t="str">
        <f>IF(原始数据!AN267="","",IF(COUNTIF(原始数据!267:267,原始数据!AN267)&gt;1,"×",""))</f>
        <v/>
      </c>
      <c r="AN267" t="str">
        <f>IF(原始数据!AO267="","",IF(COUNTIF(原始数据!267:267,原始数据!AO267)&gt;1,"×",""))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IF(原始数据!Z268="","",IF(COUNTIF(原始数据!268:268,原始数据!Z268)&gt;1,"×",""))</f>
        <v/>
      </c>
      <c r="Z268" t="str">
        <f>IF(原始数据!AA268="","",IF(COUNTIF(原始数据!268:268,原始数据!AA268)&gt;1,"×",""))</f>
        <v/>
      </c>
      <c r="AA268" t="str">
        <f>IF(原始数据!AB268="","",IF(COUNTIF(原始数据!268:268,原始数据!AB268)&gt;1,"×",""))</f>
        <v/>
      </c>
      <c r="AB268" t="str">
        <f>IF(原始数据!AC268="","",IF(COUNTIF(原始数据!268:268,原始数据!AC268)&gt;1,"×",""))</f>
        <v/>
      </c>
      <c r="AC268" t="str">
        <f>IF(原始数据!AD268="","",IF(COUNTIF(原始数据!268:268,原始数据!AD268)&gt;1,"×",""))</f>
        <v/>
      </c>
      <c r="AD268" t="str">
        <f>IF(原始数据!AE268="","",IF(COUNTIF(原始数据!268:268,原始数据!AE268)&gt;1,"×",""))</f>
        <v/>
      </c>
      <c r="AE268" t="str">
        <f>IF(原始数据!AF268="","",IF(COUNTIF(原始数据!268:268,原始数据!AF268)&gt;1,"×",""))</f>
        <v/>
      </c>
      <c r="AF268" t="str">
        <f>IF(原始数据!AG268="","",IF(COUNTIF(原始数据!268:268,原始数据!AG268)&gt;1,"×",""))</f>
        <v/>
      </c>
      <c r="AG268" t="str">
        <f>IF(原始数据!AH268="","",IF(COUNTIF(原始数据!268:268,原始数据!AH268)&gt;1,"×",""))</f>
        <v/>
      </c>
      <c r="AH268" t="str">
        <f>IF(原始数据!AI268="","",IF(COUNTIF(原始数据!268:268,原始数据!AI268)&gt;1,"×",""))</f>
        <v/>
      </c>
      <c r="AI268" t="str">
        <f>IF(原始数据!AJ268="","",IF(COUNTIF(原始数据!268:268,原始数据!AJ268)&gt;1,"×",""))</f>
        <v/>
      </c>
      <c r="AJ268" t="str">
        <f>IF(原始数据!AK268="","",IF(COUNTIF(原始数据!268:268,原始数据!AK268)&gt;1,"×",""))</f>
        <v/>
      </c>
      <c r="AK268" t="str">
        <f>IF(原始数据!AL268="","",IF(COUNTIF(原始数据!268:268,原始数据!AL268)&gt;1,"×",""))</f>
        <v/>
      </c>
      <c r="AL268" t="str">
        <f>IF(原始数据!AM268="","",IF(COUNTIF(原始数据!268:268,原始数据!AM268)&gt;1,"×",""))</f>
        <v/>
      </c>
      <c r="AM268" t="str">
        <f>IF(原始数据!AN268="","",IF(COUNTIF(原始数据!268:268,原始数据!AN268)&gt;1,"×",""))</f>
        <v/>
      </c>
      <c r="AN268" t="str">
        <f>IF(原始数据!AO268="","",IF(COUNTIF(原始数据!268:268,原始数据!AO268)&gt;1,"×",""))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IF(原始数据!Z269="","",IF(COUNTIF(原始数据!269:269,原始数据!Z269)&gt;1,"×",""))</f>
        <v/>
      </c>
      <c r="Z269" t="str">
        <f>IF(原始数据!AA269="","",IF(COUNTIF(原始数据!269:269,原始数据!AA269)&gt;1,"×",""))</f>
        <v/>
      </c>
      <c r="AA269" t="str">
        <f>IF(原始数据!AB269="","",IF(COUNTIF(原始数据!269:269,原始数据!AB269)&gt;1,"×",""))</f>
        <v/>
      </c>
      <c r="AB269" t="str">
        <f>IF(原始数据!AC269="","",IF(COUNTIF(原始数据!269:269,原始数据!AC269)&gt;1,"×",""))</f>
        <v/>
      </c>
      <c r="AC269" t="str">
        <f>IF(原始数据!AD269="","",IF(COUNTIF(原始数据!269:269,原始数据!AD269)&gt;1,"×",""))</f>
        <v/>
      </c>
      <c r="AD269" t="str">
        <f>IF(原始数据!AE269="","",IF(COUNTIF(原始数据!269:269,原始数据!AE269)&gt;1,"×",""))</f>
        <v/>
      </c>
      <c r="AE269" t="str">
        <f>IF(原始数据!AF269="","",IF(COUNTIF(原始数据!269:269,原始数据!AF269)&gt;1,"×",""))</f>
        <v/>
      </c>
      <c r="AF269" t="str">
        <f>IF(原始数据!AG269="","",IF(COUNTIF(原始数据!269:269,原始数据!AG269)&gt;1,"×",""))</f>
        <v/>
      </c>
      <c r="AG269" t="str">
        <f>IF(原始数据!AH269="","",IF(COUNTIF(原始数据!269:269,原始数据!AH269)&gt;1,"×",""))</f>
        <v/>
      </c>
      <c r="AH269" t="str">
        <f>IF(原始数据!AI269="","",IF(COUNTIF(原始数据!269:269,原始数据!AI269)&gt;1,"×",""))</f>
        <v/>
      </c>
      <c r="AI269" t="str">
        <f>IF(原始数据!AJ269="","",IF(COUNTIF(原始数据!269:269,原始数据!AJ269)&gt;1,"×",""))</f>
        <v/>
      </c>
      <c r="AJ269" t="str">
        <f>IF(原始数据!AK269="","",IF(COUNTIF(原始数据!269:269,原始数据!AK269)&gt;1,"×",""))</f>
        <v/>
      </c>
      <c r="AK269" t="str">
        <f>IF(原始数据!AL269="","",IF(COUNTIF(原始数据!269:269,原始数据!AL269)&gt;1,"×",""))</f>
        <v/>
      </c>
      <c r="AL269" t="str">
        <f>IF(原始数据!AM269="","",IF(COUNTIF(原始数据!269:269,原始数据!AM269)&gt;1,"×",""))</f>
        <v/>
      </c>
      <c r="AM269" t="str">
        <f>IF(原始数据!AN269="","",IF(COUNTIF(原始数据!269:269,原始数据!AN269)&gt;1,"×",""))</f>
        <v/>
      </c>
      <c r="AN269" t="str">
        <f>IF(原始数据!AO269="","",IF(COUNTIF(原始数据!269:269,原始数据!AO269)&gt;1,"×",""))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IF(原始数据!Z270="","",IF(COUNTIF(原始数据!270:270,原始数据!Z270)&gt;1,"×",""))</f>
        <v/>
      </c>
      <c r="Z270" t="str">
        <f>IF(原始数据!AA270="","",IF(COUNTIF(原始数据!270:270,原始数据!AA270)&gt;1,"×",""))</f>
        <v/>
      </c>
      <c r="AA270" t="str">
        <f>IF(原始数据!AB270="","",IF(COUNTIF(原始数据!270:270,原始数据!AB270)&gt;1,"×",""))</f>
        <v/>
      </c>
      <c r="AB270" t="str">
        <f>IF(原始数据!AC270="","",IF(COUNTIF(原始数据!270:270,原始数据!AC270)&gt;1,"×",""))</f>
        <v/>
      </c>
      <c r="AC270" t="str">
        <f>IF(原始数据!AD270="","",IF(COUNTIF(原始数据!270:270,原始数据!AD270)&gt;1,"×",""))</f>
        <v/>
      </c>
      <c r="AD270" t="str">
        <f>IF(原始数据!AE270="","",IF(COUNTIF(原始数据!270:270,原始数据!AE270)&gt;1,"×",""))</f>
        <v/>
      </c>
      <c r="AE270" t="str">
        <f>IF(原始数据!AF270="","",IF(COUNTIF(原始数据!270:270,原始数据!AF270)&gt;1,"×",""))</f>
        <v/>
      </c>
      <c r="AF270" t="str">
        <f>IF(原始数据!AG270="","",IF(COUNTIF(原始数据!270:270,原始数据!AG270)&gt;1,"×",""))</f>
        <v/>
      </c>
      <c r="AG270" t="str">
        <f>IF(原始数据!AH270="","",IF(COUNTIF(原始数据!270:270,原始数据!AH270)&gt;1,"×",""))</f>
        <v/>
      </c>
      <c r="AH270" t="str">
        <f>IF(原始数据!AI270="","",IF(COUNTIF(原始数据!270:270,原始数据!AI270)&gt;1,"×",""))</f>
        <v/>
      </c>
      <c r="AI270" t="str">
        <f>IF(原始数据!AJ270="","",IF(COUNTIF(原始数据!270:270,原始数据!AJ270)&gt;1,"×",""))</f>
        <v/>
      </c>
      <c r="AJ270" t="str">
        <f>IF(原始数据!AK270="","",IF(COUNTIF(原始数据!270:270,原始数据!AK270)&gt;1,"×",""))</f>
        <v/>
      </c>
      <c r="AK270" t="str">
        <f>IF(原始数据!AL270="","",IF(COUNTIF(原始数据!270:270,原始数据!AL270)&gt;1,"×",""))</f>
        <v/>
      </c>
      <c r="AL270" t="str">
        <f>IF(原始数据!AM270="","",IF(COUNTIF(原始数据!270:270,原始数据!AM270)&gt;1,"×",""))</f>
        <v/>
      </c>
      <c r="AM270" t="str">
        <f>IF(原始数据!AN270="","",IF(COUNTIF(原始数据!270:270,原始数据!AN270)&gt;1,"×",""))</f>
        <v/>
      </c>
      <c r="AN270" t="str">
        <f>IF(原始数据!AO270="","",IF(COUNTIF(原始数据!270:270,原始数据!AO270)&gt;1,"×",""))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IF(原始数据!Z271="","",IF(COUNTIF(原始数据!271:271,原始数据!Z271)&gt;1,"×",""))</f>
        <v/>
      </c>
      <c r="Z271" t="str">
        <f>IF(原始数据!AA271="","",IF(COUNTIF(原始数据!271:271,原始数据!AA271)&gt;1,"×",""))</f>
        <v/>
      </c>
      <c r="AA271" t="str">
        <f>IF(原始数据!AB271="","",IF(COUNTIF(原始数据!271:271,原始数据!AB271)&gt;1,"×",""))</f>
        <v/>
      </c>
      <c r="AB271" t="str">
        <f>IF(原始数据!AC271="","",IF(COUNTIF(原始数据!271:271,原始数据!AC271)&gt;1,"×",""))</f>
        <v/>
      </c>
      <c r="AC271" t="str">
        <f>IF(原始数据!AD271="","",IF(COUNTIF(原始数据!271:271,原始数据!AD271)&gt;1,"×",""))</f>
        <v/>
      </c>
      <c r="AD271" t="str">
        <f>IF(原始数据!AE271="","",IF(COUNTIF(原始数据!271:271,原始数据!AE271)&gt;1,"×",""))</f>
        <v/>
      </c>
      <c r="AE271" t="str">
        <f>IF(原始数据!AF271="","",IF(COUNTIF(原始数据!271:271,原始数据!AF271)&gt;1,"×",""))</f>
        <v/>
      </c>
      <c r="AF271" t="str">
        <f>IF(原始数据!AG271="","",IF(COUNTIF(原始数据!271:271,原始数据!AG271)&gt;1,"×",""))</f>
        <v/>
      </c>
      <c r="AG271" t="str">
        <f>IF(原始数据!AH271="","",IF(COUNTIF(原始数据!271:271,原始数据!AH271)&gt;1,"×",""))</f>
        <v/>
      </c>
      <c r="AH271" t="str">
        <f>IF(原始数据!AI271="","",IF(COUNTIF(原始数据!271:271,原始数据!AI271)&gt;1,"×",""))</f>
        <v/>
      </c>
      <c r="AI271" t="str">
        <f>IF(原始数据!AJ271="","",IF(COUNTIF(原始数据!271:271,原始数据!AJ271)&gt;1,"×",""))</f>
        <v/>
      </c>
      <c r="AJ271" t="str">
        <f>IF(原始数据!AK271="","",IF(COUNTIF(原始数据!271:271,原始数据!AK271)&gt;1,"×",""))</f>
        <v/>
      </c>
      <c r="AK271" t="str">
        <f>IF(原始数据!AL271="","",IF(COUNTIF(原始数据!271:271,原始数据!AL271)&gt;1,"×",""))</f>
        <v/>
      </c>
      <c r="AL271" t="str">
        <f>IF(原始数据!AM271="","",IF(COUNTIF(原始数据!271:271,原始数据!AM271)&gt;1,"×",""))</f>
        <v/>
      </c>
      <c r="AM271" t="str">
        <f>IF(原始数据!AN271="","",IF(COUNTIF(原始数据!271:271,原始数据!AN271)&gt;1,"×",""))</f>
        <v/>
      </c>
      <c r="AN271" t="str">
        <f>IF(原始数据!AO271="","",IF(COUNTIF(原始数据!271:271,原始数据!AO271)&gt;1,"×",""))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IF(原始数据!Z272="","",IF(COUNTIF(原始数据!272:272,原始数据!Z272)&gt;1,"×",""))</f>
        <v/>
      </c>
      <c r="Z272" t="str">
        <f>IF(原始数据!AA272="","",IF(COUNTIF(原始数据!272:272,原始数据!AA272)&gt;1,"×",""))</f>
        <v/>
      </c>
      <c r="AA272" t="str">
        <f>IF(原始数据!AB272="","",IF(COUNTIF(原始数据!272:272,原始数据!AB272)&gt;1,"×",""))</f>
        <v/>
      </c>
      <c r="AB272" t="str">
        <f>IF(原始数据!AC272="","",IF(COUNTIF(原始数据!272:272,原始数据!AC272)&gt;1,"×",""))</f>
        <v/>
      </c>
      <c r="AC272" t="str">
        <f>IF(原始数据!AD272="","",IF(COUNTIF(原始数据!272:272,原始数据!AD272)&gt;1,"×",""))</f>
        <v/>
      </c>
      <c r="AD272" t="str">
        <f>IF(原始数据!AE272="","",IF(COUNTIF(原始数据!272:272,原始数据!AE272)&gt;1,"×",""))</f>
        <v/>
      </c>
      <c r="AE272" t="str">
        <f>IF(原始数据!AF272="","",IF(COUNTIF(原始数据!272:272,原始数据!AF272)&gt;1,"×",""))</f>
        <v/>
      </c>
      <c r="AF272" t="str">
        <f>IF(原始数据!AG272="","",IF(COUNTIF(原始数据!272:272,原始数据!AG272)&gt;1,"×",""))</f>
        <v/>
      </c>
      <c r="AG272" t="str">
        <f>IF(原始数据!AH272="","",IF(COUNTIF(原始数据!272:272,原始数据!AH272)&gt;1,"×",""))</f>
        <v/>
      </c>
      <c r="AH272" t="str">
        <f>IF(原始数据!AI272="","",IF(COUNTIF(原始数据!272:272,原始数据!AI272)&gt;1,"×",""))</f>
        <v/>
      </c>
      <c r="AI272" t="str">
        <f>IF(原始数据!AJ272="","",IF(COUNTIF(原始数据!272:272,原始数据!AJ272)&gt;1,"×",""))</f>
        <v/>
      </c>
      <c r="AJ272" t="str">
        <f>IF(原始数据!AK272="","",IF(COUNTIF(原始数据!272:272,原始数据!AK272)&gt;1,"×",""))</f>
        <v/>
      </c>
      <c r="AK272" t="str">
        <f>IF(原始数据!AL272="","",IF(COUNTIF(原始数据!272:272,原始数据!AL272)&gt;1,"×",""))</f>
        <v/>
      </c>
      <c r="AL272" t="str">
        <f>IF(原始数据!AM272="","",IF(COUNTIF(原始数据!272:272,原始数据!AM272)&gt;1,"×",""))</f>
        <v/>
      </c>
      <c r="AM272" t="str">
        <f>IF(原始数据!AN272="","",IF(COUNTIF(原始数据!272:272,原始数据!AN272)&gt;1,"×",""))</f>
        <v/>
      </c>
      <c r="AN272" t="str">
        <f>IF(原始数据!AO272="","",IF(COUNTIF(原始数据!272:272,原始数据!AO272)&gt;1,"×",""))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IF(原始数据!Z273="","",IF(COUNTIF(原始数据!273:273,原始数据!Z273)&gt;1,"×",""))</f>
        <v/>
      </c>
      <c r="Z273" t="str">
        <f>IF(原始数据!AA273="","",IF(COUNTIF(原始数据!273:273,原始数据!AA273)&gt;1,"×",""))</f>
        <v/>
      </c>
      <c r="AA273" t="str">
        <f>IF(原始数据!AB273="","",IF(COUNTIF(原始数据!273:273,原始数据!AB273)&gt;1,"×",""))</f>
        <v/>
      </c>
      <c r="AB273" t="str">
        <f>IF(原始数据!AC273="","",IF(COUNTIF(原始数据!273:273,原始数据!AC273)&gt;1,"×",""))</f>
        <v/>
      </c>
      <c r="AC273" t="str">
        <f>IF(原始数据!AD273="","",IF(COUNTIF(原始数据!273:273,原始数据!AD273)&gt;1,"×",""))</f>
        <v/>
      </c>
      <c r="AD273" t="str">
        <f>IF(原始数据!AE273="","",IF(COUNTIF(原始数据!273:273,原始数据!AE273)&gt;1,"×",""))</f>
        <v/>
      </c>
      <c r="AE273" t="str">
        <f>IF(原始数据!AF273="","",IF(COUNTIF(原始数据!273:273,原始数据!AF273)&gt;1,"×",""))</f>
        <v/>
      </c>
      <c r="AF273" t="str">
        <f>IF(原始数据!AG273="","",IF(COUNTIF(原始数据!273:273,原始数据!AG273)&gt;1,"×",""))</f>
        <v/>
      </c>
      <c r="AG273" t="str">
        <f>IF(原始数据!AH273="","",IF(COUNTIF(原始数据!273:273,原始数据!AH273)&gt;1,"×",""))</f>
        <v/>
      </c>
      <c r="AH273" t="str">
        <f>IF(原始数据!AI273="","",IF(COUNTIF(原始数据!273:273,原始数据!AI273)&gt;1,"×",""))</f>
        <v/>
      </c>
      <c r="AI273" t="str">
        <f>IF(原始数据!AJ273="","",IF(COUNTIF(原始数据!273:273,原始数据!AJ273)&gt;1,"×",""))</f>
        <v/>
      </c>
      <c r="AJ273" t="str">
        <f>IF(原始数据!AK273="","",IF(COUNTIF(原始数据!273:273,原始数据!AK273)&gt;1,"×",""))</f>
        <v/>
      </c>
      <c r="AK273" t="str">
        <f>IF(原始数据!AL273="","",IF(COUNTIF(原始数据!273:273,原始数据!AL273)&gt;1,"×",""))</f>
        <v/>
      </c>
      <c r="AL273" t="str">
        <f>IF(原始数据!AM273="","",IF(COUNTIF(原始数据!273:273,原始数据!AM273)&gt;1,"×",""))</f>
        <v/>
      </c>
      <c r="AM273" t="str">
        <f>IF(原始数据!AN273="","",IF(COUNTIF(原始数据!273:273,原始数据!AN273)&gt;1,"×",""))</f>
        <v/>
      </c>
      <c r="AN273" t="str">
        <f>IF(原始数据!AO273="","",IF(COUNTIF(原始数据!273:273,原始数据!AO273)&gt;1,"×",""))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IF(原始数据!Z274="","",IF(COUNTIF(原始数据!274:274,原始数据!Z274)&gt;1,"×",""))</f>
        <v/>
      </c>
      <c r="Z274" t="str">
        <f>IF(原始数据!AA274="","",IF(COUNTIF(原始数据!274:274,原始数据!AA274)&gt;1,"×",""))</f>
        <v/>
      </c>
      <c r="AA274" t="str">
        <f>IF(原始数据!AB274="","",IF(COUNTIF(原始数据!274:274,原始数据!AB274)&gt;1,"×",""))</f>
        <v/>
      </c>
      <c r="AB274" t="str">
        <f>IF(原始数据!AC274="","",IF(COUNTIF(原始数据!274:274,原始数据!AC274)&gt;1,"×",""))</f>
        <v/>
      </c>
      <c r="AC274" t="str">
        <f>IF(原始数据!AD274="","",IF(COUNTIF(原始数据!274:274,原始数据!AD274)&gt;1,"×",""))</f>
        <v/>
      </c>
      <c r="AD274" t="str">
        <f>IF(原始数据!AE274="","",IF(COUNTIF(原始数据!274:274,原始数据!AE274)&gt;1,"×",""))</f>
        <v/>
      </c>
      <c r="AE274" t="str">
        <f>IF(原始数据!AF274="","",IF(COUNTIF(原始数据!274:274,原始数据!AF274)&gt;1,"×",""))</f>
        <v/>
      </c>
      <c r="AF274" t="str">
        <f>IF(原始数据!AG274="","",IF(COUNTIF(原始数据!274:274,原始数据!AG274)&gt;1,"×",""))</f>
        <v/>
      </c>
      <c r="AG274" t="str">
        <f>IF(原始数据!AH274="","",IF(COUNTIF(原始数据!274:274,原始数据!AH274)&gt;1,"×",""))</f>
        <v/>
      </c>
      <c r="AH274" t="str">
        <f>IF(原始数据!AI274="","",IF(COUNTIF(原始数据!274:274,原始数据!AI274)&gt;1,"×",""))</f>
        <v/>
      </c>
      <c r="AI274" t="str">
        <f>IF(原始数据!AJ274="","",IF(COUNTIF(原始数据!274:274,原始数据!AJ274)&gt;1,"×",""))</f>
        <v/>
      </c>
      <c r="AJ274" t="str">
        <f>IF(原始数据!AK274="","",IF(COUNTIF(原始数据!274:274,原始数据!AK274)&gt;1,"×",""))</f>
        <v/>
      </c>
      <c r="AK274" t="str">
        <f>IF(原始数据!AL274="","",IF(COUNTIF(原始数据!274:274,原始数据!AL274)&gt;1,"×",""))</f>
        <v/>
      </c>
      <c r="AL274" t="str">
        <f>IF(原始数据!AM274="","",IF(COUNTIF(原始数据!274:274,原始数据!AM274)&gt;1,"×",""))</f>
        <v/>
      </c>
      <c r="AM274" t="str">
        <f>IF(原始数据!AN274="","",IF(COUNTIF(原始数据!274:274,原始数据!AN274)&gt;1,"×",""))</f>
        <v/>
      </c>
      <c r="AN274" t="str">
        <f>IF(原始数据!AO274="","",IF(COUNTIF(原始数据!274:274,原始数据!AO274)&gt;1,"×",""))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IF(原始数据!Z275="","",IF(COUNTIF(原始数据!275:275,原始数据!Z275)&gt;1,"×",""))</f>
        <v/>
      </c>
      <c r="Z275" t="str">
        <f>IF(原始数据!AA275="","",IF(COUNTIF(原始数据!275:275,原始数据!AA275)&gt;1,"×",""))</f>
        <v/>
      </c>
      <c r="AA275" t="str">
        <f>IF(原始数据!AB275="","",IF(COUNTIF(原始数据!275:275,原始数据!AB275)&gt;1,"×",""))</f>
        <v/>
      </c>
      <c r="AB275" t="str">
        <f>IF(原始数据!AC275="","",IF(COUNTIF(原始数据!275:275,原始数据!AC275)&gt;1,"×",""))</f>
        <v/>
      </c>
      <c r="AC275" t="str">
        <f>IF(原始数据!AD275="","",IF(COUNTIF(原始数据!275:275,原始数据!AD275)&gt;1,"×",""))</f>
        <v/>
      </c>
      <c r="AD275" t="str">
        <f>IF(原始数据!AE275="","",IF(COUNTIF(原始数据!275:275,原始数据!AE275)&gt;1,"×",""))</f>
        <v/>
      </c>
      <c r="AE275" t="str">
        <f>IF(原始数据!AF275="","",IF(COUNTIF(原始数据!275:275,原始数据!AF275)&gt;1,"×",""))</f>
        <v/>
      </c>
      <c r="AF275" t="str">
        <f>IF(原始数据!AG275="","",IF(COUNTIF(原始数据!275:275,原始数据!AG275)&gt;1,"×",""))</f>
        <v/>
      </c>
      <c r="AG275" t="str">
        <f>IF(原始数据!AH275="","",IF(COUNTIF(原始数据!275:275,原始数据!AH275)&gt;1,"×",""))</f>
        <v/>
      </c>
      <c r="AH275" t="str">
        <f>IF(原始数据!AI275="","",IF(COUNTIF(原始数据!275:275,原始数据!AI275)&gt;1,"×",""))</f>
        <v/>
      </c>
      <c r="AI275" t="str">
        <f>IF(原始数据!AJ275="","",IF(COUNTIF(原始数据!275:275,原始数据!AJ275)&gt;1,"×",""))</f>
        <v/>
      </c>
      <c r="AJ275" t="str">
        <f>IF(原始数据!AK275="","",IF(COUNTIF(原始数据!275:275,原始数据!AK275)&gt;1,"×",""))</f>
        <v/>
      </c>
      <c r="AK275" t="str">
        <f>IF(原始数据!AL275="","",IF(COUNTIF(原始数据!275:275,原始数据!AL275)&gt;1,"×",""))</f>
        <v/>
      </c>
      <c r="AL275" t="str">
        <f>IF(原始数据!AM275="","",IF(COUNTIF(原始数据!275:275,原始数据!AM275)&gt;1,"×",""))</f>
        <v/>
      </c>
      <c r="AM275" t="str">
        <f>IF(原始数据!AN275="","",IF(COUNTIF(原始数据!275:275,原始数据!AN275)&gt;1,"×",""))</f>
        <v/>
      </c>
      <c r="AN275" t="str">
        <f>IF(原始数据!AO275="","",IF(COUNTIF(原始数据!275:275,原始数据!AO275)&gt;1,"×",""))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IF(原始数据!Z276="","",IF(COUNTIF(原始数据!276:276,原始数据!Z276)&gt;1,"×",""))</f>
        <v/>
      </c>
      <c r="Z276" t="str">
        <f>IF(原始数据!AA276="","",IF(COUNTIF(原始数据!276:276,原始数据!AA276)&gt;1,"×",""))</f>
        <v/>
      </c>
      <c r="AA276" t="str">
        <f>IF(原始数据!AB276="","",IF(COUNTIF(原始数据!276:276,原始数据!AB276)&gt;1,"×",""))</f>
        <v/>
      </c>
      <c r="AB276" t="str">
        <f>IF(原始数据!AC276="","",IF(COUNTIF(原始数据!276:276,原始数据!AC276)&gt;1,"×",""))</f>
        <v/>
      </c>
      <c r="AC276" t="str">
        <f>IF(原始数据!AD276="","",IF(COUNTIF(原始数据!276:276,原始数据!AD276)&gt;1,"×",""))</f>
        <v/>
      </c>
      <c r="AD276" t="str">
        <f>IF(原始数据!AE276="","",IF(COUNTIF(原始数据!276:276,原始数据!AE276)&gt;1,"×",""))</f>
        <v/>
      </c>
      <c r="AE276" t="str">
        <f>IF(原始数据!AF276="","",IF(COUNTIF(原始数据!276:276,原始数据!AF276)&gt;1,"×",""))</f>
        <v/>
      </c>
      <c r="AF276" t="str">
        <f>IF(原始数据!AG276="","",IF(COUNTIF(原始数据!276:276,原始数据!AG276)&gt;1,"×",""))</f>
        <v/>
      </c>
      <c r="AG276" t="str">
        <f>IF(原始数据!AH276="","",IF(COUNTIF(原始数据!276:276,原始数据!AH276)&gt;1,"×",""))</f>
        <v/>
      </c>
      <c r="AH276" t="str">
        <f>IF(原始数据!AI276="","",IF(COUNTIF(原始数据!276:276,原始数据!AI276)&gt;1,"×",""))</f>
        <v/>
      </c>
      <c r="AI276" t="str">
        <f>IF(原始数据!AJ276="","",IF(COUNTIF(原始数据!276:276,原始数据!AJ276)&gt;1,"×",""))</f>
        <v/>
      </c>
      <c r="AJ276" t="str">
        <f>IF(原始数据!AK276="","",IF(COUNTIF(原始数据!276:276,原始数据!AK276)&gt;1,"×",""))</f>
        <v/>
      </c>
      <c r="AK276" t="str">
        <f>IF(原始数据!AL276="","",IF(COUNTIF(原始数据!276:276,原始数据!AL276)&gt;1,"×",""))</f>
        <v/>
      </c>
      <c r="AL276" t="str">
        <f>IF(原始数据!AM276="","",IF(COUNTIF(原始数据!276:276,原始数据!AM276)&gt;1,"×",""))</f>
        <v/>
      </c>
      <c r="AM276" t="str">
        <f>IF(原始数据!AN276="","",IF(COUNTIF(原始数据!276:276,原始数据!AN276)&gt;1,"×",""))</f>
        <v/>
      </c>
      <c r="AN276" t="str">
        <f>IF(原始数据!AO276="","",IF(COUNTIF(原始数据!276:276,原始数据!AO276)&gt;1,"×",""))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IF(原始数据!Z277="","",IF(COUNTIF(原始数据!277:277,原始数据!Z277)&gt;1,"×",""))</f>
        <v/>
      </c>
      <c r="Z277" t="str">
        <f>IF(原始数据!AA277="","",IF(COUNTIF(原始数据!277:277,原始数据!AA277)&gt;1,"×",""))</f>
        <v/>
      </c>
      <c r="AA277" t="str">
        <f>IF(原始数据!AB277="","",IF(COUNTIF(原始数据!277:277,原始数据!AB277)&gt;1,"×",""))</f>
        <v/>
      </c>
      <c r="AB277" t="str">
        <f>IF(原始数据!AC277="","",IF(COUNTIF(原始数据!277:277,原始数据!AC277)&gt;1,"×",""))</f>
        <v/>
      </c>
      <c r="AC277" t="str">
        <f>IF(原始数据!AD277="","",IF(COUNTIF(原始数据!277:277,原始数据!AD277)&gt;1,"×",""))</f>
        <v/>
      </c>
      <c r="AD277" t="str">
        <f>IF(原始数据!AE277="","",IF(COUNTIF(原始数据!277:277,原始数据!AE277)&gt;1,"×",""))</f>
        <v/>
      </c>
      <c r="AE277" t="str">
        <f>IF(原始数据!AF277="","",IF(COUNTIF(原始数据!277:277,原始数据!AF277)&gt;1,"×",""))</f>
        <v/>
      </c>
      <c r="AF277" t="str">
        <f>IF(原始数据!AG277="","",IF(COUNTIF(原始数据!277:277,原始数据!AG277)&gt;1,"×",""))</f>
        <v/>
      </c>
      <c r="AG277" t="str">
        <f>IF(原始数据!AH277="","",IF(COUNTIF(原始数据!277:277,原始数据!AH277)&gt;1,"×",""))</f>
        <v/>
      </c>
      <c r="AH277" t="str">
        <f>IF(原始数据!AI277="","",IF(COUNTIF(原始数据!277:277,原始数据!AI277)&gt;1,"×",""))</f>
        <v/>
      </c>
      <c r="AI277" t="str">
        <f>IF(原始数据!AJ277="","",IF(COUNTIF(原始数据!277:277,原始数据!AJ277)&gt;1,"×",""))</f>
        <v/>
      </c>
      <c r="AJ277" t="str">
        <f>IF(原始数据!AK277="","",IF(COUNTIF(原始数据!277:277,原始数据!AK277)&gt;1,"×",""))</f>
        <v/>
      </c>
      <c r="AK277" t="str">
        <f>IF(原始数据!AL277="","",IF(COUNTIF(原始数据!277:277,原始数据!AL277)&gt;1,"×",""))</f>
        <v/>
      </c>
      <c r="AL277" t="str">
        <f>IF(原始数据!AM277="","",IF(COUNTIF(原始数据!277:277,原始数据!AM277)&gt;1,"×",""))</f>
        <v/>
      </c>
      <c r="AM277" t="str">
        <f>IF(原始数据!AN277="","",IF(COUNTIF(原始数据!277:277,原始数据!AN277)&gt;1,"×",""))</f>
        <v/>
      </c>
      <c r="AN277" t="str">
        <f>IF(原始数据!AO277="","",IF(COUNTIF(原始数据!277:277,原始数据!AO277)&gt;1,"×",""))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IF(原始数据!Z278="","",IF(COUNTIF(原始数据!278:278,原始数据!Z278)&gt;1,"×",""))</f>
        <v/>
      </c>
      <c r="Z278" t="str">
        <f>IF(原始数据!AA278="","",IF(COUNTIF(原始数据!278:278,原始数据!AA278)&gt;1,"×",""))</f>
        <v/>
      </c>
      <c r="AA278" t="str">
        <f>IF(原始数据!AB278="","",IF(COUNTIF(原始数据!278:278,原始数据!AB278)&gt;1,"×",""))</f>
        <v/>
      </c>
      <c r="AB278" t="str">
        <f>IF(原始数据!AC278="","",IF(COUNTIF(原始数据!278:278,原始数据!AC278)&gt;1,"×",""))</f>
        <v/>
      </c>
      <c r="AC278" t="str">
        <f>IF(原始数据!AD278="","",IF(COUNTIF(原始数据!278:278,原始数据!AD278)&gt;1,"×",""))</f>
        <v/>
      </c>
      <c r="AD278" t="str">
        <f>IF(原始数据!AE278="","",IF(COUNTIF(原始数据!278:278,原始数据!AE278)&gt;1,"×",""))</f>
        <v/>
      </c>
      <c r="AE278" t="str">
        <f>IF(原始数据!AF278="","",IF(COUNTIF(原始数据!278:278,原始数据!AF278)&gt;1,"×",""))</f>
        <v/>
      </c>
      <c r="AF278" t="str">
        <f>IF(原始数据!AG278="","",IF(COUNTIF(原始数据!278:278,原始数据!AG278)&gt;1,"×",""))</f>
        <v/>
      </c>
      <c r="AG278" t="str">
        <f>IF(原始数据!AH278="","",IF(COUNTIF(原始数据!278:278,原始数据!AH278)&gt;1,"×",""))</f>
        <v/>
      </c>
      <c r="AH278" t="str">
        <f>IF(原始数据!AI278="","",IF(COUNTIF(原始数据!278:278,原始数据!AI278)&gt;1,"×",""))</f>
        <v/>
      </c>
      <c r="AI278" t="str">
        <f>IF(原始数据!AJ278="","",IF(COUNTIF(原始数据!278:278,原始数据!AJ278)&gt;1,"×",""))</f>
        <v/>
      </c>
      <c r="AJ278" t="str">
        <f>IF(原始数据!AK278="","",IF(COUNTIF(原始数据!278:278,原始数据!AK278)&gt;1,"×",""))</f>
        <v/>
      </c>
      <c r="AK278" t="str">
        <f>IF(原始数据!AL278="","",IF(COUNTIF(原始数据!278:278,原始数据!AL278)&gt;1,"×",""))</f>
        <v/>
      </c>
      <c r="AL278" t="str">
        <f>IF(原始数据!AM278="","",IF(COUNTIF(原始数据!278:278,原始数据!AM278)&gt;1,"×",""))</f>
        <v/>
      </c>
      <c r="AM278" t="str">
        <f>IF(原始数据!AN278="","",IF(COUNTIF(原始数据!278:278,原始数据!AN278)&gt;1,"×",""))</f>
        <v/>
      </c>
      <c r="AN278" t="str">
        <f>IF(原始数据!AO278="","",IF(COUNTIF(原始数据!278:278,原始数据!AO278)&gt;1,"×",""))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IF(原始数据!Z279="","",IF(COUNTIF(原始数据!279:279,原始数据!Z279)&gt;1,"×",""))</f>
        <v/>
      </c>
      <c r="Z279" t="str">
        <f>IF(原始数据!AA279="","",IF(COUNTIF(原始数据!279:279,原始数据!AA279)&gt;1,"×",""))</f>
        <v/>
      </c>
      <c r="AA279" t="str">
        <f>IF(原始数据!AB279="","",IF(COUNTIF(原始数据!279:279,原始数据!AB279)&gt;1,"×",""))</f>
        <v/>
      </c>
      <c r="AB279" t="str">
        <f>IF(原始数据!AC279="","",IF(COUNTIF(原始数据!279:279,原始数据!AC279)&gt;1,"×",""))</f>
        <v/>
      </c>
      <c r="AC279" t="str">
        <f>IF(原始数据!AD279="","",IF(COUNTIF(原始数据!279:279,原始数据!AD279)&gt;1,"×",""))</f>
        <v/>
      </c>
      <c r="AD279" t="str">
        <f>IF(原始数据!AE279="","",IF(COUNTIF(原始数据!279:279,原始数据!AE279)&gt;1,"×",""))</f>
        <v/>
      </c>
      <c r="AE279" t="str">
        <f>IF(原始数据!AF279="","",IF(COUNTIF(原始数据!279:279,原始数据!AF279)&gt;1,"×",""))</f>
        <v/>
      </c>
      <c r="AF279" t="str">
        <f>IF(原始数据!AG279="","",IF(COUNTIF(原始数据!279:279,原始数据!AG279)&gt;1,"×",""))</f>
        <v/>
      </c>
      <c r="AG279" t="str">
        <f>IF(原始数据!AH279="","",IF(COUNTIF(原始数据!279:279,原始数据!AH279)&gt;1,"×",""))</f>
        <v/>
      </c>
      <c r="AH279" t="str">
        <f>IF(原始数据!AI279="","",IF(COUNTIF(原始数据!279:279,原始数据!AI279)&gt;1,"×",""))</f>
        <v/>
      </c>
      <c r="AI279" t="str">
        <f>IF(原始数据!AJ279="","",IF(COUNTIF(原始数据!279:279,原始数据!AJ279)&gt;1,"×",""))</f>
        <v/>
      </c>
      <c r="AJ279" t="str">
        <f>IF(原始数据!AK279="","",IF(COUNTIF(原始数据!279:279,原始数据!AK279)&gt;1,"×",""))</f>
        <v/>
      </c>
      <c r="AK279" t="str">
        <f>IF(原始数据!AL279="","",IF(COUNTIF(原始数据!279:279,原始数据!AL279)&gt;1,"×",""))</f>
        <v/>
      </c>
      <c r="AL279" t="str">
        <f>IF(原始数据!AM279="","",IF(COUNTIF(原始数据!279:279,原始数据!AM279)&gt;1,"×",""))</f>
        <v/>
      </c>
      <c r="AM279" t="str">
        <f>IF(原始数据!AN279="","",IF(COUNTIF(原始数据!279:279,原始数据!AN279)&gt;1,"×",""))</f>
        <v/>
      </c>
      <c r="AN279" t="str">
        <f>IF(原始数据!AO279="","",IF(COUNTIF(原始数据!279:279,原始数据!AO279)&gt;1,"×",""))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IF(原始数据!Z280="","",IF(COUNTIF(原始数据!280:280,原始数据!Z280)&gt;1,"×",""))</f>
        <v/>
      </c>
      <c r="Z280" t="str">
        <f>IF(原始数据!AA280="","",IF(COUNTIF(原始数据!280:280,原始数据!AA280)&gt;1,"×",""))</f>
        <v/>
      </c>
      <c r="AA280" t="str">
        <f>IF(原始数据!AB280="","",IF(COUNTIF(原始数据!280:280,原始数据!AB280)&gt;1,"×",""))</f>
        <v/>
      </c>
      <c r="AB280" t="str">
        <f>IF(原始数据!AC280="","",IF(COUNTIF(原始数据!280:280,原始数据!AC280)&gt;1,"×",""))</f>
        <v/>
      </c>
      <c r="AC280" t="str">
        <f>IF(原始数据!AD280="","",IF(COUNTIF(原始数据!280:280,原始数据!AD280)&gt;1,"×",""))</f>
        <v/>
      </c>
      <c r="AD280" t="str">
        <f>IF(原始数据!AE280="","",IF(COUNTIF(原始数据!280:280,原始数据!AE280)&gt;1,"×",""))</f>
        <v/>
      </c>
      <c r="AE280" t="str">
        <f>IF(原始数据!AF280="","",IF(COUNTIF(原始数据!280:280,原始数据!AF280)&gt;1,"×",""))</f>
        <v/>
      </c>
      <c r="AF280" t="str">
        <f>IF(原始数据!AG280="","",IF(COUNTIF(原始数据!280:280,原始数据!AG280)&gt;1,"×",""))</f>
        <v/>
      </c>
      <c r="AG280" t="str">
        <f>IF(原始数据!AH280="","",IF(COUNTIF(原始数据!280:280,原始数据!AH280)&gt;1,"×",""))</f>
        <v/>
      </c>
      <c r="AH280" t="str">
        <f>IF(原始数据!AI280="","",IF(COUNTIF(原始数据!280:280,原始数据!AI280)&gt;1,"×",""))</f>
        <v/>
      </c>
      <c r="AI280" t="str">
        <f>IF(原始数据!AJ280="","",IF(COUNTIF(原始数据!280:280,原始数据!AJ280)&gt;1,"×",""))</f>
        <v/>
      </c>
      <c r="AJ280" t="str">
        <f>IF(原始数据!AK280="","",IF(COUNTIF(原始数据!280:280,原始数据!AK280)&gt;1,"×",""))</f>
        <v/>
      </c>
      <c r="AK280" t="str">
        <f>IF(原始数据!AL280="","",IF(COUNTIF(原始数据!280:280,原始数据!AL280)&gt;1,"×",""))</f>
        <v/>
      </c>
      <c r="AL280" t="str">
        <f>IF(原始数据!AM280="","",IF(COUNTIF(原始数据!280:280,原始数据!AM280)&gt;1,"×",""))</f>
        <v/>
      </c>
      <c r="AM280" t="str">
        <f>IF(原始数据!AN280="","",IF(COUNTIF(原始数据!280:280,原始数据!AN280)&gt;1,"×",""))</f>
        <v/>
      </c>
      <c r="AN280" t="str">
        <f>IF(原始数据!AO280="","",IF(COUNTIF(原始数据!280:280,原始数据!AO280)&gt;1,"×",""))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IF(原始数据!Z281="","",IF(COUNTIF(原始数据!281:281,原始数据!Z281)&gt;1,"×",""))</f>
        <v/>
      </c>
      <c r="Z281" t="str">
        <f>IF(原始数据!AA281="","",IF(COUNTIF(原始数据!281:281,原始数据!AA281)&gt;1,"×",""))</f>
        <v/>
      </c>
      <c r="AA281" t="str">
        <f>IF(原始数据!AB281="","",IF(COUNTIF(原始数据!281:281,原始数据!AB281)&gt;1,"×",""))</f>
        <v/>
      </c>
      <c r="AB281" t="str">
        <f>IF(原始数据!AC281="","",IF(COUNTIF(原始数据!281:281,原始数据!AC281)&gt;1,"×",""))</f>
        <v/>
      </c>
      <c r="AC281" t="str">
        <f>IF(原始数据!AD281="","",IF(COUNTIF(原始数据!281:281,原始数据!AD281)&gt;1,"×",""))</f>
        <v/>
      </c>
      <c r="AD281" t="str">
        <f>IF(原始数据!AE281="","",IF(COUNTIF(原始数据!281:281,原始数据!AE281)&gt;1,"×",""))</f>
        <v/>
      </c>
      <c r="AE281" t="str">
        <f>IF(原始数据!AF281="","",IF(COUNTIF(原始数据!281:281,原始数据!AF281)&gt;1,"×",""))</f>
        <v/>
      </c>
      <c r="AF281" t="str">
        <f>IF(原始数据!AG281="","",IF(COUNTIF(原始数据!281:281,原始数据!AG281)&gt;1,"×",""))</f>
        <v/>
      </c>
      <c r="AG281" t="str">
        <f>IF(原始数据!AH281="","",IF(COUNTIF(原始数据!281:281,原始数据!AH281)&gt;1,"×",""))</f>
        <v/>
      </c>
      <c r="AH281" t="str">
        <f>IF(原始数据!AI281="","",IF(COUNTIF(原始数据!281:281,原始数据!AI281)&gt;1,"×",""))</f>
        <v/>
      </c>
      <c r="AI281" t="str">
        <f>IF(原始数据!AJ281="","",IF(COUNTIF(原始数据!281:281,原始数据!AJ281)&gt;1,"×",""))</f>
        <v/>
      </c>
      <c r="AJ281" t="str">
        <f>IF(原始数据!AK281="","",IF(COUNTIF(原始数据!281:281,原始数据!AK281)&gt;1,"×",""))</f>
        <v/>
      </c>
      <c r="AK281" t="str">
        <f>IF(原始数据!AL281="","",IF(COUNTIF(原始数据!281:281,原始数据!AL281)&gt;1,"×",""))</f>
        <v/>
      </c>
      <c r="AL281" t="str">
        <f>IF(原始数据!AM281="","",IF(COUNTIF(原始数据!281:281,原始数据!AM281)&gt;1,"×",""))</f>
        <v/>
      </c>
      <c r="AM281" t="str">
        <f>IF(原始数据!AN281="","",IF(COUNTIF(原始数据!281:281,原始数据!AN281)&gt;1,"×",""))</f>
        <v/>
      </c>
      <c r="AN281" t="str">
        <f>IF(原始数据!AO281="","",IF(COUNTIF(原始数据!281:281,原始数据!AO281)&gt;1,"×",""))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IF(原始数据!Z282="","",IF(COUNTIF(原始数据!282:282,原始数据!Z282)&gt;1,"×",""))</f>
        <v/>
      </c>
      <c r="Z282" t="str">
        <f>IF(原始数据!AA282="","",IF(COUNTIF(原始数据!282:282,原始数据!AA282)&gt;1,"×",""))</f>
        <v/>
      </c>
      <c r="AA282" t="str">
        <f>IF(原始数据!AB282="","",IF(COUNTIF(原始数据!282:282,原始数据!AB282)&gt;1,"×",""))</f>
        <v/>
      </c>
      <c r="AB282" t="str">
        <f>IF(原始数据!AC282="","",IF(COUNTIF(原始数据!282:282,原始数据!AC282)&gt;1,"×",""))</f>
        <v/>
      </c>
      <c r="AC282" t="str">
        <f>IF(原始数据!AD282="","",IF(COUNTIF(原始数据!282:282,原始数据!AD282)&gt;1,"×",""))</f>
        <v/>
      </c>
      <c r="AD282" t="str">
        <f>IF(原始数据!AE282="","",IF(COUNTIF(原始数据!282:282,原始数据!AE282)&gt;1,"×",""))</f>
        <v/>
      </c>
      <c r="AE282" t="str">
        <f>IF(原始数据!AF282="","",IF(COUNTIF(原始数据!282:282,原始数据!AF282)&gt;1,"×",""))</f>
        <v/>
      </c>
      <c r="AF282" t="str">
        <f>IF(原始数据!AG282="","",IF(COUNTIF(原始数据!282:282,原始数据!AG282)&gt;1,"×",""))</f>
        <v/>
      </c>
      <c r="AG282" t="str">
        <f>IF(原始数据!AH282="","",IF(COUNTIF(原始数据!282:282,原始数据!AH282)&gt;1,"×",""))</f>
        <v/>
      </c>
      <c r="AH282" t="str">
        <f>IF(原始数据!AI282="","",IF(COUNTIF(原始数据!282:282,原始数据!AI282)&gt;1,"×",""))</f>
        <v/>
      </c>
      <c r="AI282" t="str">
        <f>IF(原始数据!AJ282="","",IF(COUNTIF(原始数据!282:282,原始数据!AJ282)&gt;1,"×",""))</f>
        <v/>
      </c>
      <c r="AJ282" t="str">
        <f>IF(原始数据!AK282="","",IF(COUNTIF(原始数据!282:282,原始数据!AK282)&gt;1,"×",""))</f>
        <v/>
      </c>
      <c r="AK282" t="str">
        <f>IF(原始数据!AL282="","",IF(COUNTIF(原始数据!282:282,原始数据!AL282)&gt;1,"×",""))</f>
        <v/>
      </c>
      <c r="AL282" t="str">
        <f>IF(原始数据!AM282="","",IF(COUNTIF(原始数据!282:282,原始数据!AM282)&gt;1,"×",""))</f>
        <v/>
      </c>
      <c r="AM282" t="str">
        <f>IF(原始数据!AN282="","",IF(COUNTIF(原始数据!282:282,原始数据!AN282)&gt;1,"×",""))</f>
        <v/>
      </c>
      <c r="AN282" t="str">
        <f>IF(原始数据!AO282="","",IF(COUNTIF(原始数据!282:282,原始数据!AO282)&gt;1,"×",""))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IF(原始数据!Z283="","",IF(COUNTIF(原始数据!283:283,原始数据!Z283)&gt;1,"×",""))</f>
        <v/>
      </c>
      <c r="Z283" t="str">
        <f>IF(原始数据!AA283="","",IF(COUNTIF(原始数据!283:283,原始数据!AA283)&gt;1,"×",""))</f>
        <v/>
      </c>
      <c r="AA283" t="str">
        <f>IF(原始数据!AB283="","",IF(COUNTIF(原始数据!283:283,原始数据!AB283)&gt;1,"×",""))</f>
        <v/>
      </c>
      <c r="AB283" t="str">
        <f>IF(原始数据!AC283="","",IF(COUNTIF(原始数据!283:283,原始数据!AC283)&gt;1,"×",""))</f>
        <v/>
      </c>
      <c r="AC283" t="str">
        <f>IF(原始数据!AD283="","",IF(COUNTIF(原始数据!283:283,原始数据!AD283)&gt;1,"×",""))</f>
        <v/>
      </c>
      <c r="AD283" t="str">
        <f>IF(原始数据!AE283="","",IF(COUNTIF(原始数据!283:283,原始数据!AE283)&gt;1,"×",""))</f>
        <v/>
      </c>
      <c r="AE283" t="str">
        <f>IF(原始数据!AF283="","",IF(COUNTIF(原始数据!283:283,原始数据!AF283)&gt;1,"×",""))</f>
        <v/>
      </c>
      <c r="AF283" t="str">
        <f>IF(原始数据!AG283="","",IF(COUNTIF(原始数据!283:283,原始数据!AG283)&gt;1,"×",""))</f>
        <v/>
      </c>
      <c r="AG283" t="str">
        <f>IF(原始数据!AH283="","",IF(COUNTIF(原始数据!283:283,原始数据!AH283)&gt;1,"×",""))</f>
        <v/>
      </c>
      <c r="AH283" t="str">
        <f>IF(原始数据!AI283="","",IF(COUNTIF(原始数据!283:283,原始数据!AI283)&gt;1,"×",""))</f>
        <v/>
      </c>
      <c r="AI283" t="str">
        <f>IF(原始数据!AJ283="","",IF(COUNTIF(原始数据!283:283,原始数据!AJ283)&gt;1,"×",""))</f>
        <v/>
      </c>
      <c r="AJ283" t="str">
        <f>IF(原始数据!AK283="","",IF(COUNTIF(原始数据!283:283,原始数据!AK283)&gt;1,"×",""))</f>
        <v/>
      </c>
      <c r="AK283" t="str">
        <f>IF(原始数据!AL283="","",IF(COUNTIF(原始数据!283:283,原始数据!AL283)&gt;1,"×",""))</f>
        <v/>
      </c>
      <c r="AL283" t="str">
        <f>IF(原始数据!AM283="","",IF(COUNTIF(原始数据!283:283,原始数据!AM283)&gt;1,"×",""))</f>
        <v/>
      </c>
      <c r="AM283" t="str">
        <f>IF(原始数据!AN283="","",IF(COUNTIF(原始数据!283:283,原始数据!AN283)&gt;1,"×",""))</f>
        <v/>
      </c>
      <c r="AN283" t="str">
        <f>IF(原始数据!AO283="","",IF(COUNTIF(原始数据!283:283,原始数据!AO283)&gt;1,"×",""))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IF(原始数据!Z284="","",IF(COUNTIF(原始数据!284:284,原始数据!Z284)&gt;1,"×",""))</f>
        <v/>
      </c>
      <c r="Z284" t="str">
        <f>IF(原始数据!AA284="","",IF(COUNTIF(原始数据!284:284,原始数据!AA284)&gt;1,"×",""))</f>
        <v/>
      </c>
      <c r="AA284" t="str">
        <f>IF(原始数据!AB284="","",IF(COUNTIF(原始数据!284:284,原始数据!AB284)&gt;1,"×",""))</f>
        <v/>
      </c>
      <c r="AB284" t="str">
        <f>IF(原始数据!AC284="","",IF(COUNTIF(原始数据!284:284,原始数据!AC284)&gt;1,"×",""))</f>
        <v/>
      </c>
      <c r="AC284" t="str">
        <f>IF(原始数据!AD284="","",IF(COUNTIF(原始数据!284:284,原始数据!AD284)&gt;1,"×",""))</f>
        <v/>
      </c>
      <c r="AD284" t="str">
        <f>IF(原始数据!AE284="","",IF(COUNTIF(原始数据!284:284,原始数据!AE284)&gt;1,"×",""))</f>
        <v/>
      </c>
      <c r="AE284" t="str">
        <f>IF(原始数据!AF284="","",IF(COUNTIF(原始数据!284:284,原始数据!AF284)&gt;1,"×",""))</f>
        <v/>
      </c>
      <c r="AF284" t="str">
        <f>IF(原始数据!AG284="","",IF(COUNTIF(原始数据!284:284,原始数据!AG284)&gt;1,"×",""))</f>
        <v/>
      </c>
      <c r="AG284" t="str">
        <f>IF(原始数据!AH284="","",IF(COUNTIF(原始数据!284:284,原始数据!AH284)&gt;1,"×",""))</f>
        <v/>
      </c>
      <c r="AH284" t="str">
        <f>IF(原始数据!AI284="","",IF(COUNTIF(原始数据!284:284,原始数据!AI284)&gt;1,"×",""))</f>
        <v/>
      </c>
      <c r="AI284" t="str">
        <f>IF(原始数据!AJ284="","",IF(COUNTIF(原始数据!284:284,原始数据!AJ284)&gt;1,"×",""))</f>
        <v/>
      </c>
      <c r="AJ284" t="str">
        <f>IF(原始数据!AK284="","",IF(COUNTIF(原始数据!284:284,原始数据!AK284)&gt;1,"×",""))</f>
        <v/>
      </c>
      <c r="AK284" t="str">
        <f>IF(原始数据!AL284="","",IF(COUNTIF(原始数据!284:284,原始数据!AL284)&gt;1,"×",""))</f>
        <v/>
      </c>
      <c r="AL284" t="str">
        <f>IF(原始数据!AM284="","",IF(COUNTIF(原始数据!284:284,原始数据!AM284)&gt;1,"×",""))</f>
        <v/>
      </c>
      <c r="AM284" t="str">
        <f>IF(原始数据!AN284="","",IF(COUNTIF(原始数据!284:284,原始数据!AN284)&gt;1,"×",""))</f>
        <v/>
      </c>
      <c r="AN284" t="str">
        <f>IF(原始数据!AO284="","",IF(COUNTIF(原始数据!284:284,原始数据!AO284)&gt;1,"×",""))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IF(原始数据!Z285="","",IF(COUNTIF(原始数据!285:285,原始数据!Z285)&gt;1,"×",""))</f>
        <v/>
      </c>
      <c r="Z285" t="str">
        <f>IF(原始数据!AA285="","",IF(COUNTIF(原始数据!285:285,原始数据!AA285)&gt;1,"×",""))</f>
        <v/>
      </c>
      <c r="AA285" t="str">
        <f>IF(原始数据!AB285="","",IF(COUNTIF(原始数据!285:285,原始数据!AB285)&gt;1,"×",""))</f>
        <v/>
      </c>
      <c r="AB285" t="str">
        <f>IF(原始数据!AC285="","",IF(COUNTIF(原始数据!285:285,原始数据!AC285)&gt;1,"×",""))</f>
        <v/>
      </c>
      <c r="AC285" t="str">
        <f>IF(原始数据!AD285="","",IF(COUNTIF(原始数据!285:285,原始数据!AD285)&gt;1,"×",""))</f>
        <v/>
      </c>
      <c r="AD285" t="str">
        <f>IF(原始数据!AE285="","",IF(COUNTIF(原始数据!285:285,原始数据!AE285)&gt;1,"×",""))</f>
        <v/>
      </c>
      <c r="AE285" t="str">
        <f>IF(原始数据!AF285="","",IF(COUNTIF(原始数据!285:285,原始数据!AF285)&gt;1,"×",""))</f>
        <v/>
      </c>
      <c r="AF285" t="str">
        <f>IF(原始数据!AG285="","",IF(COUNTIF(原始数据!285:285,原始数据!AG285)&gt;1,"×",""))</f>
        <v/>
      </c>
      <c r="AG285" t="str">
        <f>IF(原始数据!AH285="","",IF(COUNTIF(原始数据!285:285,原始数据!AH285)&gt;1,"×",""))</f>
        <v/>
      </c>
      <c r="AH285" t="str">
        <f>IF(原始数据!AI285="","",IF(COUNTIF(原始数据!285:285,原始数据!AI285)&gt;1,"×",""))</f>
        <v/>
      </c>
      <c r="AI285" t="str">
        <f>IF(原始数据!AJ285="","",IF(COUNTIF(原始数据!285:285,原始数据!AJ285)&gt;1,"×",""))</f>
        <v/>
      </c>
      <c r="AJ285" t="str">
        <f>IF(原始数据!AK285="","",IF(COUNTIF(原始数据!285:285,原始数据!AK285)&gt;1,"×",""))</f>
        <v/>
      </c>
      <c r="AK285" t="str">
        <f>IF(原始数据!AL285="","",IF(COUNTIF(原始数据!285:285,原始数据!AL285)&gt;1,"×",""))</f>
        <v/>
      </c>
      <c r="AL285" t="str">
        <f>IF(原始数据!AM285="","",IF(COUNTIF(原始数据!285:285,原始数据!AM285)&gt;1,"×",""))</f>
        <v/>
      </c>
      <c r="AM285" t="str">
        <f>IF(原始数据!AN285="","",IF(COUNTIF(原始数据!285:285,原始数据!AN285)&gt;1,"×",""))</f>
        <v/>
      </c>
      <c r="AN285" t="str">
        <f>IF(原始数据!AO285="","",IF(COUNTIF(原始数据!285:285,原始数据!AO285)&gt;1,"×",""))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IF(原始数据!Z286="","",IF(COUNTIF(原始数据!286:286,原始数据!Z286)&gt;1,"×",""))</f>
        <v/>
      </c>
      <c r="Z286" t="str">
        <f>IF(原始数据!AA286="","",IF(COUNTIF(原始数据!286:286,原始数据!AA286)&gt;1,"×",""))</f>
        <v/>
      </c>
      <c r="AA286" t="str">
        <f>IF(原始数据!AB286="","",IF(COUNTIF(原始数据!286:286,原始数据!AB286)&gt;1,"×",""))</f>
        <v/>
      </c>
      <c r="AB286" t="str">
        <f>IF(原始数据!AC286="","",IF(COUNTIF(原始数据!286:286,原始数据!AC286)&gt;1,"×",""))</f>
        <v/>
      </c>
      <c r="AC286" t="str">
        <f>IF(原始数据!AD286="","",IF(COUNTIF(原始数据!286:286,原始数据!AD286)&gt;1,"×",""))</f>
        <v/>
      </c>
      <c r="AD286" t="str">
        <f>IF(原始数据!AE286="","",IF(COUNTIF(原始数据!286:286,原始数据!AE286)&gt;1,"×",""))</f>
        <v/>
      </c>
      <c r="AE286" t="str">
        <f>IF(原始数据!AF286="","",IF(COUNTIF(原始数据!286:286,原始数据!AF286)&gt;1,"×",""))</f>
        <v/>
      </c>
      <c r="AF286" t="str">
        <f>IF(原始数据!AG286="","",IF(COUNTIF(原始数据!286:286,原始数据!AG286)&gt;1,"×",""))</f>
        <v/>
      </c>
      <c r="AG286" t="str">
        <f>IF(原始数据!AH286="","",IF(COUNTIF(原始数据!286:286,原始数据!AH286)&gt;1,"×",""))</f>
        <v/>
      </c>
      <c r="AH286" t="str">
        <f>IF(原始数据!AI286="","",IF(COUNTIF(原始数据!286:286,原始数据!AI286)&gt;1,"×",""))</f>
        <v/>
      </c>
      <c r="AI286" t="str">
        <f>IF(原始数据!AJ286="","",IF(COUNTIF(原始数据!286:286,原始数据!AJ286)&gt;1,"×",""))</f>
        <v/>
      </c>
      <c r="AJ286" t="str">
        <f>IF(原始数据!AK286="","",IF(COUNTIF(原始数据!286:286,原始数据!AK286)&gt;1,"×",""))</f>
        <v/>
      </c>
      <c r="AK286" t="str">
        <f>IF(原始数据!AL286="","",IF(COUNTIF(原始数据!286:286,原始数据!AL286)&gt;1,"×",""))</f>
        <v/>
      </c>
      <c r="AL286" t="str">
        <f>IF(原始数据!AM286="","",IF(COUNTIF(原始数据!286:286,原始数据!AM286)&gt;1,"×",""))</f>
        <v/>
      </c>
      <c r="AM286" t="str">
        <f>IF(原始数据!AN286="","",IF(COUNTIF(原始数据!286:286,原始数据!AN286)&gt;1,"×",""))</f>
        <v/>
      </c>
      <c r="AN286" t="str">
        <f>IF(原始数据!AO286="","",IF(COUNTIF(原始数据!286:286,原始数据!AO286)&gt;1,"×",""))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IF(原始数据!Z287="","",IF(COUNTIF(原始数据!287:287,原始数据!Z287)&gt;1,"×",""))</f>
        <v/>
      </c>
      <c r="Z287" t="str">
        <f>IF(原始数据!AA287="","",IF(COUNTIF(原始数据!287:287,原始数据!AA287)&gt;1,"×",""))</f>
        <v/>
      </c>
      <c r="AA287" t="str">
        <f>IF(原始数据!AB287="","",IF(COUNTIF(原始数据!287:287,原始数据!AB287)&gt;1,"×",""))</f>
        <v/>
      </c>
      <c r="AB287" t="str">
        <f>IF(原始数据!AC287="","",IF(COUNTIF(原始数据!287:287,原始数据!AC287)&gt;1,"×",""))</f>
        <v/>
      </c>
      <c r="AC287" t="str">
        <f>IF(原始数据!AD287="","",IF(COUNTIF(原始数据!287:287,原始数据!AD287)&gt;1,"×",""))</f>
        <v/>
      </c>
      <c r="AD287" t="str">
        <f>IF(原始数据!AE287="","",IF(COUNTIF(原始数据!287:287,原始数据!AE287)&gt;1,"×",""))</f>
        <v/>
      </c>
      <c r="AE287" t="str">
        <f>IF(原始数据!AF287="","",IF(COUNTIF(原始数据!287:287,原始数据!AF287)&gt;1,"×",""))</f>
        <v/>
      </c>
      <c r="AF287" t="str">
        <f>IF(原始数据!AG287="","",IF(COUNTIF(原始数据!287:287,原始数据!AG287)&gt;1,"×",""))</f>
        <v/>
      </c>
      <c r="AG287" t="str">
        <f>IF(原始数据!AH287="","",IF(COUNTIF(原始数据!287:287,原始数据!AH287)&gt;1,"×",""))</f>
        <v/>
      </c>
      <c r="AH287" t="str">
        <f>IF(原始数据!AI287="","",IF(COUNTIF(原始数据!287:287,原始数据!AI287)&gt;1,"×",""))</f>
        <v/>
      </c>
      <c r="AI287" t="str">
        <f>IF(原始数据!AJ287="","",IF(COUNTIF(原始数据!287:287,原始数据!AJ287)&gt;1,"×",""))</f>
        <v/>
      </c>
      <c r="AJ287" t="str">
        <f>IF(原始数据!AK287="","",IF(COUNTIF(原始数据!287:287,原始数据!AK287)&gt;1,"×",""))</f>
        <v/>
      </c>
      <c r="AK287" t="str">
        <f>IF(原始数据!AL287="","",IF(COUNTIF(原始数据!287:287,原始数据!AL287)&gt;1,"×",""))</f>
        <v/>
      </c>
      <c r="AL287" t="str">
        <f>IF(原始数据!AM287="","",IF(COUNTIF(原始数据!287:287,原始数据!AM287)&gt;1,"×",""))</f>
        <v/>
      </c>
      <c r="AM287" t="str">
        <f>IF(原始数据!AN287="","",IF(COUNTIF(原始数据!287:287,原始数据!AN287)&gt;1,"×",""))</f>
        <v/>
      </c>
      <c r="AN287" t="str">
        <f>IF(原始数据!AO287="","",IF(COUNTIF(原始数据!287:287,原始数据!AO287)&gt;1,"×",""))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IF(原始数据!Z288="","",IF(COUNTIF(原始数据!288:288,原始数据!Z288)&gt;1,"×",""))</f>
        <v/>
      </c>
      <c r="Z288" t="str">
        <f>IF(原始数据!AA288="","",IF(COUNTIF(原始数据!288:288,原始数据!AA288)&gt;1,"×",""))</f>
        <v/>
      </c>
      <c r="AA288" t="str">
        <f>IF(原始数据!AB288="","",IF(COUNTIF(原始数据!288:288,原始数据!AB288)&gt;1,"×",""))</f>
        <v/>
      </c>
      <c r="AB288" t="str">
        <f>IF(原始数据!AC288="","",IF(COUNTIF(原始数据!288:288,原始数据!AC288)&gt;1,"×",""))</f>
        <v/>
      </c>
      <c r="AC288" t="str">
        <f>IF(原始数据!AD288="","",IF(COUNTIF(原始数据!288:288,原始数据!AD288)&gt;1,"×",""))</f>
        <v/>
      </c>
      <c r="AD288" t="str">
        <f>IF(原始数据!AE288="","",IF(COUNTIF(原始数据!288:288,原始数据!AE288)&gt;1,"×",""))</f>
        <v/>
      </c>
      <c r="AE288" t="str">
        <f>IF(原始数据!AF288="","",IF(COUNTIF(原始数据!288:288,原始数据!AF288)&gt;1,"×",""))</f>
        <v/>
      </c>
      <c r="AF288" t="str">
        <f>IF(原始数据!AG288="","",IF(COUNTIF(原始数据!288:288,原始数据!AG288)&gt;1,"×",""))</f>
        <v/>
      </c>
      <c r="AG288" t="str">
        <f>IF(原始数据!AH288="","",IF(COUNTIF(原始数据!288:288,原始数据!AH288)&gt;1,"×",""))</f>
        <v/>
      </c>
      <c r="AH288" t="str">
        <f>IF(原始数据!AI288="","",IF(COUNTIF(原始数据!288:288,原始数据!AI288)&gt;1,"×",""))</f>
        <v/>
      </c>
      <c r="AI288" t="str">
        <f>IF(原始数据!AJ288="","",IF(COUNTIF(原始数据!288:288,原始数据!AJ288)&gt;1,"×",""))</f>
        <v/>
      </c>
      <c r="AJ288" t="str">
        <f>IF(原始数据!AK288="","",IF(COUNTIF(原始数据!288:288,原始数据!AK288)&gt;1,"×",""))</f>
        <v/>
      </c>
      <c r="AK288" t="str">
        <f>IF(原始数据!AL288="","",IF(COUNTIF(原始数据!288:288,原始数据!AL288)&gt;1,"×",""))</f>
        <v/>
      </c>
      <c r="AL288" t="str">
        <f>IF(原始数据!AM288="","",IF(COUNTIF(原始数据!288:288,原始数据!AM288)&gt;1,"×",""))</f>
        <v/>
      </c>
      <c r="AM288" t="str">
        <f>IF(原始数据!AN288="","",IF(COUNTIF(原始数据!288:288,原始数据!AN288)&gt;1,"×",""))</f>
        <v/>
      </c>
      <c r="AN288" t="str">
        <f>IF(原始数据!AO288="","",IF(COUNTIF(原始数据!288:288,原始数据!AO288)&gt;1,"×",""))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IF(原始数据!Z289="","",IF(COUNTIF(原始数据!289:289,原始数据!Z289)&gt;1,"×",""))</f>
        <v/>
      </c>
      <c r="Z289" t="str">
        <f>IF(原始数据!AA289="","",IF(COUNTIF(原始数据!289:289,原始数据!AA289)&gt;1,"×",""))</f>
        <v/>
      </c>
      <c r="AA289" t="str">
        <f>IF(原始数据!AB289="","",IF(COUNTIF(原始数据!289:289,原始数据!AB289)&gt;1,"×",""))</f>
        <v/>
      </c>
      <c r="AB289" t="str">
        <f>IF(原始数据!AC289="","",IF(COUNTIF(原始数据!289:289,原始数据!AC289)&gt;1,"×",""))</f>
        <v/>
      </c>
      <c r="AC289" t="str">
        <f>IF(原始数据!AD289="","",IF(COUNTIF(原始数据!289:289,原始数据!AD289)&gt;1,"×",""))</f>
        <v/>
      </c>
      <c r="AD289" t="str">
        <f>IF(原始数据!AE289="","",IF(COUNTIF(原始数据!289:289,原始数据!AE289)&gt;1,"×",""))</f>
        <v/>
      </c>
      <c r="AE289" t="str">
        <f>IF(原始数据!AF289="","",IF(COUNTIF(原始数据!289:289,原始数据!AF289)&gt;1,"×",""))</f>
        <v/>
      </c>
      <c r="AF289" t="str">
        <f>IF(原始数据!AG289="","",IF(COUNTIF(原始数据!289:289,原始数据!AG289)&gt;1,"×",""))</f>
        <v/>
      </c>
      <c r="AG289" t="str">
        <f>IF(原始数据!AH289="","",IF(COUNTIF(原始数据!289:289,原始数据!AH289)&gt;1,"×",""))</f>
        <v/>
      </c>
      <c r="AH289" t="str">
        <f>IF(原始数据!AI289="","",IF(COUNTIF(原始数据!289:289,原始数据!AI289)&gt;1,"×",""))</f>
        <v/>
      </c>
      <c r="AI289" t="str">
        <f>IF(原始数据!AJ289="","",IF(COUNTIF(原始数据!289:289,原始数据!AJ289)&gt;1,"×",""))</f>
        <v/>
      </c>
      <c r="AJ289" t="str">
        <f>IF(原始数据!AK289="","",IF(COUNTIF(原始数据!289:289,原始数据!AK289)&gt;1,"×",""))</f>
        <v/>
      </c>
      <c r="AK289" t="str">
        <f>IF(原始数据!AL289="","",IF(COUNTIF(原始数据!289:289,原始数据!AL289)&gt;1,"×",""))</f>
        <v/>
      </c>
      <c r="AL289" t="str">
        <f>IF(原始数据!AM289="","",IF(COUNTIF(原始数据!289:289,原始数据!AM289)&gt;1,"×",""))</f>
        <v/>
      </c>
      <c r="AM289" t="str">
        <f>IF(原始数据!AN289="","",IF(COUNTIF(原始数据!289:289,原始数据!AN289)&gt;1,"×",""))</f>
        <v/>
      </c>
      <c r="AN289" t="str">
        <f>IF(原始数据!AO289="","",IF(COUNTIF(原始数据!289:289,原始数据!AO289)&gt;1,"×",""))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IF(原始数据!Z290="","",IF(COUNTIF(原始数据!290:290,原始数据!Z290)&gt;1,"×",""))</f>
        <v/>
      </c>
      <c r="Z290" t="str">
        <f>IF(原始数据!AA290="","",IF(COUNTIF(原始数据!290:290,原始数据!AA290)&gt;1,"×",""))</f>
        <v/>
      </c>
      <c r="AA290" t="str">
        <f>IF(原始数据!AB290="","",IF(COUNTIF(原始数据!290:290,原始数据!AB290)&gt;1,"×",""))</f>
        <v/>
      </c>
      <c r="AB290" t="str">
        <f>IF(原始数据!AC290="","",IF(COUNTIF(原始数据!290:290,原始数据!AC290)&gt;1,"×",""))</f>
        <v/>
      </c>
      <c r="AC290" t="str">
        <f>IF(原始数据!AD290="","",IF(COUNTIF(原始数据!290:290,原始数据!AD290)&gt;1,"×",""))</f>
        <v/>
      </c>
      <c r="AD290" t="str">
        <f>IF(原始数据!AE290="","",IF(COUNTIF(原始数据!290:290,原始数据!AE290)&gt;1,"×",""))</f>
        <v/>
      </c>
      <c r="AE290" t="str">
        <f>IF(原始数据!AF290="","",IF(COUNTIF(原始数据!290:290,原始数据!AF290)&gt;1,"×",""))</f>
        <v/>
      </c>
      <c r="AF290" t="str">
        <f>IF(原始数据!AG290="","",IF(COUNTIF(原始数据!290:290,原始数据!AG290)&gt;1,"×",""))</f>
        <v/>
      </c>
      <c r="AG290" t="str">
        <f>IF(原始数据!AH290="","",IF(COUNTIF(原始数据!290:290,原始数据!AH290)&gt;1,"×",""))</f>
        <v/>
      </c>
      <c r="AH290" t="str">
        <f>IF(原始数据!AI290="","",IF(COUNTIF(原始数据!290:290,原始数据!AI290)&gt;1,"×",""))</f>
        <v/>
      </c>
      <c r="AI290" t="str">
        <f>IF(原始数据!AJ290="","",IF(COUNTIF(原始数据!290:290,原始数据!AJ290)&gt;1,"×",""))</f>
        <v/>
      </c>
      <c r="AJ290" t="str">
        <f>IF(原始数据!AK290="","",IF(COUNTIF(原始数据!290:290,原始数据!AK290)&gt;1,"×",""))</f>
        <v/>
      </c>
      <c r="AK290" t="str">
        <f>IF(原始数据!AL290="","",IF(COUNTIF(原始数据!290:290,原始数据!AL290)&gt;1,"×",""))</f>
        <v/>
      </c>
      <c r="AL290" t="str">
        <f>IF(原始数据!AM290="","",IF(COUNTIF(原始数据!290:290,原始数据!AM290)&gt;1,"×",""))</f>
        <v/>
      </c>
      <c r="AM290" t="str">
        <f>IF(原始数据!AN290="","",IF(COUNTIF(原始数据!290:290,原始数据!AN290)&gt;1,"×",""))</f>
        <v/>
      </c>
      <c r="AN290" t="str">
        <f>IF(原始数据!AO290="","",IF(COUNTIF(原始数据!290:290,原始数据!AO290)&gt;1,"×",""))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IF(原始数据!Z291="","",IF(COUNTIF(原始数据!291:291,原始数据!Z291)&gt;1,"×",""))</f>
        <v/>
      </c>
      <c r="Z291" t="str">
        <f>IF(原始数据!AA291="","",IF(COUNTIF(原始数据!291:291,原始数据!AA291)&gt;1,"×",""))</f>
        <v/>
      </c>
      <c r="AA291" t="str">
        <f>IF(原始数据!AB291="","",IF(COUNTIF(原始数据!291:291,原始数据!AB291)&gt;1,"×",""))</f>
        <v/>
      </c>
      <c r="AB291" t="str">
        <f>IF(原始数据!AC291="","",IF(COUNTIF(原始数据!291:291,原始数据!AC291)&gt;1,"×",""))</f>
        <v/>
      </c>
      <c r="AC291" t="str">
        <f>IF(原始数据!AD291="","",IF(COUNTIF(原始数据!291:291,原始数据!AD291)&gt;1,"×",""))</f>
        <v/>
      </c>
      <c r="AD291" t="str">
        <f>IF(原始数据!AE291="","",IF(COUNTIF(原始数据!291:291,原始数据!AE291)&gt;1,"×",""))</f>
        <v/>
      </c>
      <c r="AE291" t="str">
        <f>IF(原始数据!AF291="","",IF(COUNTIF(原始数据!291:291,原始数据!AF291)&gt;1,"×",""))</f>
        <v/>
      </c>
      <c r="AF291" t="str">
        <f>IF(原始数据!AG291="","",IF(COUNTIF(原始数据!291:291,原始数据!AG291)&gt;1,"×",""))</f>
        <v/>
      </c>
      <c r="AG291" t="str">
        <f>IF(原始数据!AH291="","",IF(COUNTIF(原始数据!291:291,原始数据!AH291)&gt;1,"×",""))</f>
        <v/>
      </c>
      <c r="AH291" t="str">
        <f>IF(原始数据!AI291="","",IF(COUNTIF(原始数据!291:291,原始数据!AI291)&gt;1,"×",""))</f>
        <v/>
      </c>
      <c r="AI291" t="str">
        <f>IF(原始数据!AJ291="","",IF(COUNTIF(原始数据!291:291,原始数据!AJ291)&gt;1,"×",""))</f>
        <v/>
      </c>
      <c r="AJ291" t="str">
        <f>IF(原始数据!AK291="","",IF(COUNTIF(原始数据!291:291,原始数据!AK291)&gt;1,"×",""))</f>
        <v/>
      </c>
      <c r="AK291" t="str">
        <f>IF(原始数据!AL291="","",IF(COUNTIF(原始数据!291:291,原始数据!AL291)&gt;1,"×",""))</f>
        <v/>
      </c>
      <c r="AL291" t="str">
        <f>IF(原始数据!AM291="","",IF(COUNTIF(原始数据!291:291,原始数据!AM291)&gt;1,"×",""))</f>
        <v/>
      </c>
      <c r="AM291" t="str">
        <f>IF(原始数据!AN291="","",IF(COUNTIF(原始数据!291:291,原始数据!AN291)&gt;1,"×",""))</f>
        <v/>
      </c>
      <c r="AN291" t="str">
        <f>IF(原始数据!AO291="","",IF(COUNTIF(原始数据!291:291,原始数据!AO291)&gt;1,"×",""))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IF(原始数据!Z292="","",IF(COUNTIF(原始数据!292:292,原始数据!Z292)&gt;1,"×",""))</f>
        <v/>
      </c>
      <c r="Z292" t="str">
        <f>IF(原始数据!AA292="","",IF(COUNTIF(原始数据!292:292,原始数据!AA292)&gt;1,"×",""))</f>
        <v/>
      </c>
      <c r="AA292" t="str">
        <f>IF(原始数据!AB292="","",IF(COUNTIF(原始数据!292:292,原始数据!AB292)&gt;1,"×",""))</f>
        <v/>
      </c>
      <c r="AB292" t="str">
        <f>IF(原始数据!AC292="","",IF(COUNTIF(原始数据!292:292,原始数据!AC292)&gt;1,"×",""))</f>
        <v/>
      </c>
      <c r="AC292" t="str">
        <f>IF(原始数据!AD292="","",IF(COUNTIF(原始数据!292:292,原始数据!AD292)&gt;1,"×",""))</f>
        <v/>
      </c>
      <c r="AD292" t="str">
        <f>IF(原始数据!AE292="","",IF(COUNTIF(原始数据!292:292,原始数据!AE292)&gt;1,"×",""))</f>
        <v/>
      </c>
      <c r="AE292" t="str">
        <f>IF(原始数据!AF292="","",IF(COUNTIF(原始数据!292:292,原始数据!AF292)&gt;1,"×",""))</f>
        <v/>
      </c>
      <c r="AF292" t="str">
        <f>IF(原始数据!AG292="","",IF(COUNTIF(原始数据!292:292,原始数据!AG292)&gt;1,"×",""))</f>
        <v/>
      </c>
      <c r="AG292" t="str">
        <f>IF(原始数据!AH292="","",IF(COUNTIF(原始数据!292:292,原始数据!AH292)&gt;1,"×",""))</f>
        <v/>
      </c>
      <c r="AH292" t="str">
        <f>IF(原始数据!AI292="","",IF(COUNTIF(原始数据!292:292,原始数据!AI292)&gt;1,"×",""))</f>
        <v/>
      </c>
      <c r="AI292" t="str">
        <f>IF(原始数据!AJ292="","",IF(COUNTIF(原始数据!292:292,原始数据!AJ292)&gt;1,"×",""))</f>
        <v/>
      </c>
      <c r="AJ292" t="str">
        <f>IF(原始数据!AK292="","",IF(COUNTIF(原始数据!292:292,原始数据!AK292)&gt;1,"×",""))</f>
        <v/>
      </c>
      <c r="AK292" t="str">
        <f>IF(原始数据!AL292="","",IF(COUNTIF(原始数据!292:292,原始数据!AL292)&gt;1,"×",""))</f>
        <v/>
      </c>
      <c r="AL292" t="str">
        <f>IF(原始数据!AM292="","",IF(COUNTIF(原始数据!292:292,原始数据!AM292)&gt;1,"×",""))</f>
        <v/>
      </c>
      <c r="AM292" t="str">
        <f>IF(原始数据!AN292="","",IF(COUNTIF(原始数据!292:292,原始数据!AN292)&gt;1,"×",""))</f>
        <v/>
      </c>
      <c r="AN292" t="str">
        <f>IF(原始数据!AO292="","",IF(COUNTIF(原始数据!292:292,原始数据!AO292)&gt;1,"×",""))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IF(原始数据!Z293="","",IF(COUNTIF(原始数据!293:293,原始数据!Z293)&gt;1,"×",""))</f>
        <v/>
      </c>
      <c r="Z293" t="str">
        <f>IF(原始数据!AA293="","",IF(COUNTIF(原始数据!293:293,原始数据!AA293)&gt;1,"×",""))</f>
        <v/>
      </c>
      <c r="AA293" t="str">
        <f>IF(原始数据!AB293="","",IF(COUNTIF(原始数据!293:293,原始数据!AB293)&gt;1,"×",""))</f>
        <v/>
      </c>
      <c r="AB293" t="str">
        <f>IF(原始数据!AC293="","",IF(COUNTIF(原始数据!293:293,原始数据!AC293)&gt;1,"×",""))</f>
        <v/>
      </c>
      <c r="AC293" t="str">
        <f>IF(原始数据!AD293="","",IF(COUNTIF(原始数据!293:293,原始数据!AD293)&gt;1,"×",""))</f>
        <v/>
      </c>
      <c r="AD293" t="str">
        <f>IF(原始数据!AE293="","",IF(COUNTIF(原始数据!293:293,原始数据!AE293)&gt;1,"×",""))</f>
        <v/>
      </c>
      <c r="AE293" t="str">
        <f>IF(原始数据!AF293="","",IF(COUNTIF(原始数据!293:293,原始数据!AF293)&gt;1,"×",""))</f>
        <v/>
      </c>
      <c r="AF293" t="str">
        <f>IF(原始数据!AG293="","",IF(COUNTIF(原始数据!293:293,原始数据!AG293)&gt;1,"×",""))</f>
        <v/>
      </c>
      <c r="AG293" t="str">
        <f>IF(原始数据!AH293="","",IF(COUNTIF(原始数据!293:293,原始数据!AH293)&gt;1,"×",""))</f>
        <v/>
      </c>
      <c r="AH293" t="str">
        <f>IF(原始数据!AI293="","",IF(COUNTIF(原始数据!293:293,原始数据!AI293)&gt;1,"×",""))</f>
        <v/>
      </c>
      <c r="AI293" t="str">
        <f>IF(原始数据!AJ293="","",IF(COUNTIF(原始数据!293:293,原始数据!AJ293)&gt;1,"×",""))</f>
        <v/>
      </c>
      <c r="AJ293" t="str">
        <f>IF(原始数据!AK293="","",IF(COUNTIF(原始数据!293:293,原始数据!AK293)&gt;1,"×",""))</f>
        <v/>
      </c>
      <c r="AK293" t="str">
        <f>IF(原始数据!AL293="","",IF(COUNTIF(原始数据!293:293,原始数据!AL293)&gt;1,"×",""))</f>
        <v/>
      </c>
      <c r="AL293" t="str">
        <f>IF(原始数据!AM293="","",IF(COUNTIF(原始数据!293:293,原始数据!AM293)&gt;1,"×",""))</f>
        <v/>
      </c>
      <c r="AM293" t="str">
        <f>IF(原始数据!AN293="","",IF(COUNTIF(原始数据!293:293,原始数据!AN293)&gt;1,"×",""))</f>
        <v/>
      </c>
      <c r="AN293" t="str">
        <f>IF(原始数据!AO293="","",IF(COUNTIF(原始数据!293:293,原始数据!AO293)&gt;1,"×",""))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IF(原始数据!Z294="","",IF(COUNTIF(原始数据!294:294,原始数据!Z294)&gt;1,"×",""))</f>
        <v/>
      </c>
      <c r="Z294" t="str">
        <f>IF(原始数据!AA294="","",IF(COUNTIF(原始数据!294:294,原始数据!AA294)&gt;1,"×",""))</f>
        <v/>
      </c>
      <c r="AA294" t="str">
        <f>IF(原始数据!AB294="","",IF(COUNTIF(原始数据!294:294,原始数据!AB294)&gt;1,"×",""))</f>
        <v/>
      </c>
      <c r="AB294" t="str">
        <f>IF(原始数据!AC294="","",IF(COUNTIF(原始数据!294:294,原始数据!AC294)&gt;1,"×",""))</f>
        <v/>
      </c>
      <c r="AC294" t="str">
        <f>IF(原始数据!AD294="","",IF(COUNTIF(原始数据!294:294,原始数据!AD294)&gt;1,"×",""))</f>
        <v/>
      </c>
      <c r="AD294" t="str">
        <f>IF(原始数据!AE294="","",IF(COUNTIF(原始数据!294:294,原始数据!AE294)&gt;1,"×",""))</f>
        <v/>
      </c>
      <c r="AE294" t="str">
        <f>IF(原始数据!AF294="","",IF(COUNTIF(原始数据!294:294,原始数据!AF294)&gt;1,"×",""))</f>
        <v/>
      </c>
      <c r="AF294" t="str">
        <f>IF(原始数据!AG294="","",IF(COUNTIF(原始数据!294:294,原始数据!AG294)&gt;1,"×",""))</f>
        <v/>
      </c>
      <c r="AG294" t="str">
        <f>IF(原始数据!AH294="","",IF(COUNTIF(原始数据!294:294,原始数据!AH294)&gt;1,"×",""))</f>
        <v/>
      </c>
      <c r="AH294" t="str">
        <f>IF(原始数据!AI294="","",IF(COUNTIF(原始数据!294:294,原始数据!AI294)&gt;1,"×",""))</f>
        <v/>
      </c>
      <c r="AI294" t="str">
        <f>IF(原始数据!AJ294="","",IF(COUNTIF(原始数据!294:294,原始数据!AJ294)&gt;1,"×",""))</f>
        <v/>
      </c>
      <c r="AJ294" t="str">
        <f>IF(原始数据!AK294="","",IF(COUNTIF(原始数据!294:294,原始数据!AK294)&gt;1,"×",""))</f>
        <v/>
      </c>
      <c r="AK294" t="str">
        <f>IF(原始数据!AL294="","",IF(COUNTIF(原始数据!294:294,原始数据!AL294)&gt;1,"×",""))</f>
        <v/>
      </c>
      <c r="AL294" t="str">
        <f>IF(原始数据!AM294="","",IF(COUNTIF(原始数据!294:294,原始数据!AM294)&gt;1,"×",""))</f>
        <v/>
      </c>
      <c r="AM294" t="str">
        <f>IF(原始数据!AN294="","",IF(COUNTIF(原始数据!294:294,原始数据!AN294)&gt;1,"×",""))</f>
        <v/>
      </c>
      <c r="AN294" t="str">
        <f>IF(原始数据!AO294="","",IF(COUNTIF(原始数据!294:294,原始数据!AO294)&gt;1,"×",""))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IF(原始数据!Z295="","",IF(COUNTIF(原始数据!295:295,原始数据!Z295)&gt;1,"×",""))</f>
        <v/>
      </c>
      <c r="Z295" t="str">
        <f>IF(原始数据!AA295="","",IF(COUNTIF(原始数据!295:295,原始数据!AA295)&gt;1,"×",""))</f>
        <v/>
      </c>
      <c r="AA295" t="str">
        <f>IF(原始数据!AB295="","",IF(COUNTIF(原始数据!295:295,原始数据!AB295)&gt;1,"×",""))</f>
        <v/>
      </c>
      <c r="AB295" t="str">
        <f>IF(原始数据!AC295="","",IF(COUNTIF(原始数据!295:295,原始数据!AC295)&gt;1,"×",""))</f>
        <v/>
      </c>
      <c r="AC295" t="str">
        <f>IF(原始数据!AD295="","",IF(COUNTIF(原始数据!295:295,原始数据!AD295)&gt;1,"×",""))</f>
        <v/>
      </c>
      <c r="AD295" t="str">
        <f>IF(原始数据!AE295="","",IF(COUNTIF(原始数据!295:295,原始数据!AE295)&gt;1,"×",""))</f>
        <v/>
      </c>
      <c r="AE295" t="str">
        <f>IF(原始数据!AF295="","",IF(COUNTIF(原始数据!295:295,原始数据!AF295)&gt;1,"×",""))</f>
        <v/>
      </c>
      <c r="AF295" t="str">
        <f>IF(原始数据!AG295="","",IF(COUNTIF(原始数据!295:295,原始数据!AG295)&gt;1,"×",""))</f>
        <v/>
      </c>
      <c r="AG295" t="str">
        <f>IF(原始数据!AH295="","",IF(COUNTIF(原始数据!295:295,原始数据!AH295)&gt;1,"×",""))</f>
        <v/>
      </c>
      <c r="AH295" t="str">
        <f>IF(原始数据!AI295="","",IF(COUNTIF(原始数据!295:295,原始数据!AI295)&gt;1,"×",""))</f>
        <v/>
      </c>
      <c r="AI295" t="str">
        <f>IF(原始数据!AJ295="","",IF(COUNTIF(原始数据!295:295,原始数据!AJ295)&gt;1,"×",""))</f>
        <v/>
      </c>
      <c r="AJ295" t="str">
        <f>IF(原始数据!AK295="","",IF(COUNTIF(原始数据!295:295,原始数据!AK295)&gt;1,"×",""))</f>
        <v/>
      </c>
      <c r="AK295" t="str">
        <f>IF(原始数据!AL295="","",IF(COUNTIF(原始数据!295:295,原始数据!AL295)&gt;1,"×",""))</f>
        <v/>
      </c>
      <c r="AL295" t="str">
        <f>IF(原始数据!AM295="","",IF(COUNTIF(原始数据!295:295,原始数据!AM295)&gt;1,"×",""))</f>
        <v/>
      </c>
      <c r="AM295" t="str">
        <f>IF(原始数据!AN295="","",IF(COUNTIF(原始数据!295:295,原始数据!AN295)&gt;1,"×",""))</f>
        <v/>
      </c>
      <c r="AN295" t="str">
        <f>IF(原始数据!AO295="","",IF(COUNTIF(原始数据!295:295,原始数据!AO295)&gt;1,"×",""))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IF(原始数据!Z296="","",IF(COUNTIF(原始数据!296:296,原始数据!Z296)&gt;1,"×",""))</f>
        <v/>
      </c>
      <c r="Z296" t="str">
        <f>IF(原始数据!AA296="","",IF(COUNTIF(原始数据!296:296,原始数据!AA296)&gt;1,"×",""))</f>
        <v/>
      </c>
      <c r="AA296" t="str">
        <f>IF(原始数据!AB296="","",IF(COUNTIF(原始数据!296:296,原始数据!AB296)&gt;1,"×",""))</f>
        <v/>
      </c>
      <c r="AB296" t="str">
        <f>IF(原始数据!AC296="","",IF(COUNTIF(原始数据!296:296,原始数据!AC296)&gt;1,"×",""))</f>
        <v/>
      </c>
      <c r="AC296" t="str">
        <f>IF(原始数据!AD296="","",IF(COUNTIF(原始数据!296:296,原始数据!AD296)&gt;1,"×",""))</f>
        <v/>
      </c>
      <c r="AD296" t="str">
        <f>IF(原始数据!AE296="","",IF(COUNTIF(原始数据!296:296,原始数据!AE296)&gt;1,"×",""))</f>
        <v/>
      </c>
      <c r="AE296" t="str">
        <f>IF(原始数据!AF296="","",IF(COUNTIF(原始数据!296:296,原始数据!AF296)&gt;1,"×",""))</f>
        <v/>
      </c>
      <c r="AF296" t="str">
        <f>IF(原始数据!AG296="","",IF(COUNTIF(原始数据!296:296,原始数据!AG296)&gt;1,"×",""))</f>
        <v/>
      </c>
      <c r="AG296" t="str">
        <f>IF(原始数据!AH296="","",IF(COUNTIF(原始数据!296:296,原始数据!AH296)&gt;1,"×",""))</f>
        <v/>
      </c>
      <c r="AH296" t="str">
        <f>IF(原始数据!AI296="","",IF(COUNTIF(原始数据!296:296,原始数据!AI296)&gt;1,"×",""))</f>
        <v/>
      </c>
      <c r="AI296" t="str">
        <f>IF(原始数据!AJ296="","",IF(COUNTIF(原始数据!296:296,原始数据!AJ296)&gt;1,"×",""))</f>
        <v/>
      </c>
      <c r="AJ296" t="str">
        <f>IF(原始数据!AK296="","",IF(COUNTIF(原始数据!296:296,原始数据!AK296)&gt;1,"×",""))</f>
        <v/>
      </c>
      <c r="AK296" t="str">
        <f>IF(原始数据!AL296="","",IF(COUNTIF(原始数据!296:296,原始数据!AL296)&gt;1,"×",""))</f>
        <v/>
      </c>
      <c r="AL296" t="str">
        <f>IF(原始数据!AM296="","",IF(COUNTIF(原始数据!296:296,原始数据!AM296)&gt;1,"×",""))</f>
        <v/>
      </c>
      <c r="AM296" t="str">
        <f>IF(原始数据!AN296="","",IF(COUNTIF(原始数据!296:296,原始数据!AN296)&gt;1,"×",""))</f>
        <v/>
      </c>
      <c r="AN296" t="str">
        <f>IF(原始数据!AO296="","",IF(COUNTIF(原始数据!296:296,原始数据!AO296)&gt;1,"×",""))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IF(原始数据!Z297="","",IF(COUNTIF(原始数据!297:297,原始数据!Z297)&gt;1,"×",""))</f>
        <v/>
      </c>
      <c r="Z297" t="str">
        <f>IF(原始数据!AA297="","",IF(COUNTIF(原始数据!297:297,原始数据!AA297)&gt;1,"×",""))</f>
        <v/>
      </c>
      <c r="AA297" t="str">
        <f>IF(原始数据!AB297="","",IF(COUNTIF(原始数据!297:297,原始数据!AB297)&gt;1,"×",""))</f>
        <v/>
      </c>
      <c r="AB297" t="str">
        <f>IF(原始数据!AC297="","",IF(COUNTIF(原始数据!297:297,原始数据!AC297)&gt;1,"×",""))</f>
        <v/>
      </c>
      <c r="AC297" t="str">
        <f>IF(原始数据!AD297="","",IF(COUNTIF(原始数据!297:297,原始数据!AD297)&gt;1,"×",""))</f>
        <v/>
      </c>
      <c r="AD297" t="str">
        <f>IF(原始数据!AE297="","",IF(COUNTIF(原始数据!297:297,原始数据!AE297)&gt;1,"×",""))</f>
        <v/>
      </c>
      <c r="AE297" t="str">
        <f>IF(原始数据!AF297="","",IF(COUNTIF(原始数据!297:297,原始数据!AF297)&gt;1,"×",""))</f>
        <v/>
      </c>
      <c r="AF297" t="str">
        <f>IF(原始数据!AG297="","",IF(COUNTIF(原始数据!297:297,原始数据!AG297)&gt;1,"×",""))</f>
        <v/>
      </c>
      <c r="AG297" t="str">
        <f>IF(原始数据!AH297="","",IF(COUNTIF(原始数据!297:297,原始数据!AH297)&gt;1,"×",""))</f>
        <v/>
      </c>
      <c r="AH297" t="str">
        <f>IF(原始数据!AI297="","",IF(COUNTIF(原始数据!297:297,原始数据!AI297)&gt;1,"×",""))</f>
        <v/>
      </c>
      <c r="AI297" t="str">
        <f>IF(原始数据!AJ297="","",IF(COUNTIF(原始数据!297:297,原始数据!AJ297)&gt;1,"×",""))</f>
        <v/>
      </c>
      <c r="AJ297" t="str">
        <f>IF(原始数据!AK297="","",IF(COUNTIF(原始数据!297:297,原始数据!AK297)&gt;1,"×",""))</f>
        <v/>
      </c>
      <c r="AK297" t="str">
        <f>IF(原始数据!AL297="","",IF(COUNTIF(原始数据!297:297,原始数据!AL297)&gt;1,"×",""))</f>
        <v/>
      </c>
      <c r="AL297" t="str">
        <f>IF(原始数据!AM297="","",IF(COUNTIF(原始数据!297:297,原始数据!AM297)&gt;1,"×",""))</f>
        <v/>
      </c>
      <c r="AM297" t="str">
        <f>IF(原始数据!AN297="","",IF(COUNTIF(原始数据!297:297,原始数据!AN297)&gt;1,"×",""))</f>
        <v/>
      </c>
      <c r="AN297" t="str">
        <f>IF(原始数据!AO297="","",IF(COUNTIF(原始数据!297:297,原始数据!AO297)&gt;1,"×",""))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IF(原始数据!Z298="","",IF(COUNTIF(原始数据!298:298,原始数据!Z298)&gt;1,"×",""))</f>
        <v/>
      </c>
      <c r="Z298" t="str">
        <f>IF(原始数据!AA298="","",IF(COUNTIF(原始数据!298:298,原始数据!AA298)&gt;1,"×",""))</f>
        <v/>
      </c>
      <c r="AA298" t="str">
        <f>IF(原始数据!AB298="","",IF(COUNTIF(原始数据!298:298,原始数据!AB298)&gt;1,"×",""))</f>
        <v/>
      </c>
      <c r="AB298" t="str">
        <f>IF(原始数据!AC298="","",IF(COUNTIF(原始数据!298:298,原始数据!AC298)&gt;1,"×",""))</f>
        <v/>
      </c>
      <c r="AC298" t="str">
        <f>IF(原始数据!AD298="","",IF(COUNTIF(原始数据!298:298,原始数据!AD298)&gt;1,"×",""))</f>
        <v/>
      </c>
      <c r="AD298" t="str">
        <f>IF(原始数据!AE298="","",IF(COUNTIF(原始数据!298:298,原始数据!AE298)&gt;1,"×",""))</f>
        <v/>
      </c>
      <c r="AE298" t="str">
        <f>IF(原始数据!AF298="","",IF(COUNTIF(原始数据!298:298,原始数据!AF298)&gt;1,"×",""))</f>
        <v/>
      </c>
      <c r="AF298" t="str">
        <f>IF(原始数据!AG298="","",IF(COUNTIF(原始数据!298:298,原始数据!AG298)&gt;1,"×",""))</f>
        <v/>
      </c>
      <c r="AG298" t="str">
        <f>IF(原始数据!AH298="","",IF(COUNTIF(原始数据!298:298,原始数据!AH298)&gt;1,"×",""))</f>
        <v/>
      </c>
      <c r="AH298" t="str">
        <f>IF(原始数据!AI298="","",IF(COUNTIF(原始数据!298:298,原始数据!AI298)&gt;1,"×",""))</f>
        <v/>
      </c>
      <c r="AI298" t="str">
        <f>IF(原始数据!AJ298="","",IF(COUNTIF(原始数据!298:298,原始数据!AJ298)&gt;1,"×",""))</f>
        <v/>
      </c>
      <c r="AJ298" t="str">
        <f>IF(原始数据!AK298="","",IF(COUNTIF(原始数据!298:298,原始数据!AK298)&gt;1,"×",""))</f>
        <v/>
      </c>
      <c r="AK298" t="str">
        <f>IF(原始数据!AL298="","",IF(COUNTIF(原始数据!298:298,原始数据!AL298)&gt;1,"×",""))</f>
        <v/>
      </c>
      <c r="AL298" t="str">
        <f>IF(原始数据!AM298="","",IF(COUNTIF(原始数据!298:298,原始数据!AM298)&gt;1,"×",""))</f>
        <v/>
      </c>
      <c r="AM298" t="str">
        <f>IF(原始数据!AN298="","",IF(COUNTIF(原始数据!298:298,原始数据!AN298)&gt;1,"×",""))</f>
        <v/>
      </c>
      <c r="AN298" t="str">
        <f>IF(原始数据!AO298="","",IF(COUNTIF(原始数据!298:298,原始数据!AO298)&gt;1,"×",""))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IF(原始数据!Z299="","",IF(COUNTIF(原始数据!299:299,原始数据!Z299)&gt;1,"×",""))</f>
        <v/>
      </c>
      <c r="Z299" t="str">
        <f>IF(原始数据!AA299="","",IF(COUNTIF(原始数据!299:299,原始数据!AA299)&gt;1,"×",""))</f>
        <v/>
      </c>
      <c r="AA299" t="str">
        <f>IF(原始数据!AB299="","",IF(COUNTIF(原始数据!299:299,原始数据!AB299)&gt;1,"×",""))</f>
        <v/>
      </c>
      <c r="AB299" t="str">
        <f>IF(原始数据!AC299="","",IF(COUNTIF(原始数据!299:299,原始数据!AC299)&gt;1,"×",""))</f>
        <v/>
      </c>
      <c r="AC299" t="str">
        <f>IF(原始数据!AD299="","",IF(COUNTIF(原始数据!299:299,原始数据!AD299)&gt;1,"×",""))</f>
        <v/>
      </c>
      <c r="AD299" t="str">
        <f>IF(原始数据!AE299="","",IF(COUNTIF(原始数据!299:299,原始数据!AE299)&gt;1,"×",""))</f>
        <v/>
      </c>
      <c r="AE299" t="str">
        <f>IF(原始数据!AF299="","",IF(COUNTIF(原始数据!299:299,原始数据!AF299)&gt;1,"×",""))</f>
        <v/>
      </c>
      <c r="AF299" t="str">
        <f>IF(原始数据!AG299="","",IF(COUNTIF(原始数据!299:299,原始数据!AG299)&gt;1,"×",""))</f>
        <v/>
      </c>
      <c r="AG299" t="str">
        <f>IF(原始数据!AH299="","",IF(COUNTIF(原始数据!299:299,原始数据!AH299)&gt;1,"×",""))</f>
        <v/>
      </c>
      <c r="AH299" t="str">
        <f>IF(原始数据!AI299="","",IF(COUNTIF(原始数据!299:299,原始数据!AI299)&gt;1,"×",""))</f>
        <v/>
      </c>
      <c r="AI299" t="str">
        <f>IF(原始数据!AJ299="","",IF(COUNTIF(原始数据!299:299,原始数据!AJ299)&gt;1,"×",""))</f>
        <v/>
      </c>
      <c r="AJ299" t="str">
        <f>IF(原始数据!AK299="","",IF(COUNTIF(原始数据!299:299,原始数据!AK299)&gt;1,"×",""))</f>
        <v/>
      </c>
      <c r="AK299" t="str">
        <f>IF(原始数据!AL299="","",IF(COUNTIF(原始数据!299:299,原始数据!AL299)&gt;1,"×",""))</f>
        <v/>
      </c>
      <c r="AL299" t="str">
        <f>IF(原始数据!AM299="","",IF(COUNTIF(原始数据!299:299,原始数据!AM299)&gt;1,"×",""))</f>
        <v/>
      </c>
      <c r="AM299" t="str">
        <f>IF(原始数据!AN299="","",IF(COUNTIF(原始数据!299:299,原始数据!AN299)&gt;1,"×",""))</f>
        <v/>
      </c>
      <c r="AN299" t="str">
        <f>IF(原始数据!AO299="","",IF(COUNTIF(原始数据!299:299,原始数据!AO299)&gt;1,"×",""))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IF(原始数据!Z300="","",IF(COUNTIF(原始数据!300:300,原始数据!Z300)&gt;1,"×",""))</f>
        <v/>
      </c>
      <c r="Z300" t="str">
        <f>IF(原始数据!AA300="","",IF(COUNTIF(原始数据!300:300,原始数据!AA300)&gt;1,"×",""))</f>
        <v/>
      </c>
      <c r="AA300" t="str">
        <f>IF(原始数据!AB300="","",IF(COUNTIF(原始数据!300:300,原始数据!AB300)&gt;1,"×",""))</f>
        <v/>
      </c>
      <c r="AB300" t="str">
        <f>IF(原始数据!AC300="","",IF(COUNTIF(原始数据!300:300,原始数据!AC300)&gt;1,"×",""))</f>
        <v/>
      </c>
      <c r="AC300" t="str">
        <f>IF(原始数据!AD300="","",IF(COUNTIF(原始数据!300:300,原始数据!AD300)&gt;1,"×",""))</f>
        <v/>
      </c>
      <c r="AD300" t="str">
        <f>IF(原始数据!AE300="","",IF(COUNTIF(原始数据!300:300,原始数据!AE300)&gt;1,"×",""))</f>
        <v/>
      </c>
      <c r="AE300" t="str">
        <f>IF(原始数据!AF300="","",IF(COUNTIF(原始数据!300:300,原始数据!AF300)&gt;1,"×",""))</f>
        <v/>
      </c>
      <c r="AF300" t="str">
        <f>IF(原始数据!AG300="","",IF(COUNTIF(原始数据!300:300,原始数据!AG300)&gt;1,"×",""))</f>
        <v/>
      </c>
      <c r="AG300" t="str">
        <f>IF(原始数据!AH300="","",IF(COUNTIF(原始数据!300:300,原始数据!AH300)&gt;1,"×",""))</f>
        <v/>
      </c>
      <c r="AH300" t="str">
        <f>IF(原始数据!AI300="","",IF(COUNTIF(原始数据!300:300,原始数据!AI300)&gt;1,"×",""))</f>
        <v/>
      </c>
      <c r="AI300" t="str">
        <f>IF(原始数据!AJ300="","",IF(COUNTIF(原始数据!300:300,原始数据!AJ300)&gt;1,"×",""))</f>
        <v/>
      </c>
      <c r="AJ300" t="str">
        <f>IF(原始数据!AK300="","",IF(COUNTIF(原始数据!300:300,原始数据!AK300)&gt;1,"×",""))</f>
        <v/>
      </c>
      <c r="AK300" t="str">
        <f>IF(原始数据!AL300="","",IF(COUNTIF(原始数据!300:300,原始数据!AL300)&gt;1,"×",""))</f>
        <v/>
      </c>
      <c r="AL300" t="str">
        <f>IF(原始数据!AM300="","",IF(COUNTIF(原始数据!300:300,原始数据!AM300)&gt;1,"×",""))</f>
        <v/>
      </c>
      <c r="AM300" t="str">
        <f>IF(原始数据!AN300="","",IF(COUNTIF(原始数据!300:300,原始数据!AN300)&gt;1,"×",""))</f>
        <v/>
      </c>
      <c r="AN300" t="str">
        <f>IF(原始数据!AO300="","",IF(COUNTIF(原始数据!300:300,原始数据!AO300)&gt;1,"×",""))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IF(原始数据!Z301="","",IF(COUNTIF(原始数据!301:301,原始数据!Z301)&gt;1,"×",""))</f>
        <v/>
      </c>
      <c r="Z301" t="str">
        <f>IF(原始数据!AA301="","",IF(COUNTIF(原始数据!301:301,原始数据!AA301)&gt;1,"×",""))</f>
        <v/>
      </c>
      <c r="AA301" t="str">
        <f>IF(原始数据!AB301="","",IF(COUNTIF(原始数据!301:301,原始数据!AB301)&gt;1,"×",""))</f>
        <v/>
      </c>
      <c r="AB301" t="str">
        <f>IF(原始数据!AC301="","",IF(COUNTIF(原始数据!301:301,原始数据!AC301)&gt;1,"×",""))</f>
        <v/>
      </c>
      <c r="AC301" t="str">
        <f>IF(原始数据!AD301="","",IF(COUNTIF(原始数据!301:301,原始数据!AD301)&gt;1,"×",""))</f>
        <v/>
      </c>
      <c r="AD301" t="str">
        <f>IF(原始数据!AE301="","",IF(COUNTIF(原始数据!301:301,原始数据!AE301)&gt;1,"×",""))</f>
        <v/>
      </c>
      <c r="AE301" t="str">
        <f>IF(原始数据!AF301="","",IF(COUNTIF(原始数据!301:301,原始数据!AF301)&gt;1,"×",""))</f>
        <v/>
      </c>
      <c r="AF301" t="str">
        <f>IF(原始数据!AG301="","",IF(COUNTIF(原始数据!301:301,原始数据!AG301)&gt;1,"×",""))</f>
        <v/>
      </c>
      <c r="AG301" t="str">
        <f>IF(原始数据!AH301="","",IF(COUNTIF(原始数据!301:301,原始数据!AH301)&gt;1,"×",""))</f>
        <v/>
      </c>
      <c r="AH301" t="str">
        <f>IF(原始数据!AI301="","",IF(COUNTIF(原始数据!301:301,原始数据!AI301)&gt;1,"×",""))</f>
        <v/>
      </c>
      <c r="AI301" t="str">
        <f>IF(原始数据!AJ301="","",IF(COUNTIF(原始数据!301:301,原始数据!AJ301)&gt;1,"×",""))</f>
        <v/>
      </c>
      <c r="AJ301" t="str">
        <f>IF(原始数据!AK301="","",IF(COUNTIF(原始数据!301:301,原始数据!AK301)&gt;1,"×",""))</f>
        <v/>
      </c>
      <c r="AK301" t="str">
        <f>IF(原始数据!AL301="","",IF(COUNTIF(原始数据!301:301,原始数据!AL301)&gt;1,"×",""))</f>
        <v/>
      </c>
      <c r="AL301" t="str">
        <f>IF(原始数据!AM301="","",IF(COUNTIF(原始数据!301:301,原始数据!AM301)&gt;1,"×",""))</f>
        <v/>
      </c>
      <c r="AM301" t="str">
        <f>IF(原始数据!AN301="","",IF(COUNTIF(原始数据!301:301,原始数据!AN301)&gt;1,"×",""))</f>
        <v/>
      </c>
      <c r="AN301" t="str">
        <f>IF(原始数据!AO301="","",IF(COUNTIF(原始数据!301:301,原始数据!AO301)&gt;1,"×",""))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IF(原始数据!Z302="","",IF(COUNTIF(原始数据!302:302,原始数据!Z302)&gt;1,"×",""))</f>
        <v/>
      </c>
      <c r="Z302" t="str">
        <f>IF(原始数据!AA302="","",IF(COUNTIF(原始数据!302:302,原始数据!AA302)&gt;1,"×",""))</f>
        <v/>
      </c>
      <c r="AA302" t="str">
        <f>IF(原始数据!AB302="","",IF(COUNTIF(原始数据!302:302,原始数据!AB302)&gt;1,"×",""))</f>
        <v/>
      </c>
      <c r="AB302" t="str">
        <f>IF(原始数据!AC302="","",IF(COUNTIF(原始数据!302:302,原始数据!AC302)&gt;1,"×",""))</f>
        <v/>
      </c>
      <c r="AC302" t="str">
        <f>IF(原始数据!AD302="","",IF(COUNTIF(原始数据!302:302,原始数据!AD302)&gt;1,"×",""))</f>
        <v/>
      </c>
      <c r="AD302" t="str">
        <f>IF(原始数据!AE302="","",IF(COUNTIF(原始数据!302:302,原始数据!AE302)&gt;1,"×",""))</f>
        <v/>
      </c>
      <c r="AE302" t="str">
        <f>IF(原始数据!AF302="","",IF(COUNTIF(原始数据!302:302,原始数据!AF302)&gt;1,"×",""))</f>
        <v/>
      </c>
      <c r="AF302" t="str">
        <f>IF(原始数据!AG302="","",IF(COUNTIF(原始数据!302:302,原始数据!AG302)&gt;1,"×",""))</f>
        <v/>
      </c>
      <c r="AG302" t="str">
        <f>IF(原始数据!AH302="","",IF(COUNTIF(原始数据!302:302,原始数据!AH302)&gt;1,"×",""))</f>
        <v/>
      </c>
      <c r="AH302" t="str">
        <f>IF(原始数据!AI302="","",IF(COUNTIF(原始数据!302:302,原始数据!AI302)&gt;1,"×",""))</f>
        <v/>
      </c>
      <c r="AI302" t="str">
        <f>IF(原始数据!AJ302="","",IF(COUNTIF(原始数据!302:302,原始数据!AJ302)&gt;1,"×",""))</f>
        <v/>
      </c>
      <c r="AJ302" t="str">
        <f>IF(原始数据!AK302="","",IF(COUNTIF(原始数据!302:302,原始数据!AK302)&gt;1,"×",""))</f>
        <v/>
      </c>
      <c r="AK302" t="str">
        <f>IF(原始数据!AL302="","",IF(COUNTIF(原始数据!302:302,原始数据!AL302)&gt;1,"×",""))</f>
        <v/>
      </c>
      <c r="AL302" t="str">
        <f>IF(原始数据!AM302="","",IF(COUNTIF(原始数据!302:302,原始数据!AM302)&gt;1,"×",""))</f>
        <v/>
      </c>
      <c r="AM302" t="str">
        <f>IF(原始数据!AN302="","",IF(COUNTIF(原始数据!302:302,原始数据!AN302)&gt;1,"×",""))</f>
        <v/>
      </c>
      <c r="AN302" t="str">
        <f>IF(原始数据!AO302="","",IF(COUNTIF(原始数据!302:302,原始数据!AO302)&gt;1,"×",""))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IF(原始数据!Z303="","",IF(COUNTIF(原始数据!303:303,原始数据!Z303)&gt;1,"×",""))</f>
        <v/>
      </c>
      <c r="Z303" t="str">
        <f>IF(原始数据!AA303="","",IF(COUNTIF(原始数据!303:303,原始数据!AA303)&gt;1,"×",""))</f>
        <v/>
      </c>
      <c r="AA303" t="str">
        <f>IF(原始数据!AB303="","",IF(COUNTIF(原始数据!303:303,原始数据!AB303)&gt;1,"×",""))</f>
        <v/>
      </c>
      <c r="AB303" t="str">
        <f>IF(原始数据!AC303="","",IF(COUNTIF(原始数据!303:303,原始数据!AC303)&gt;1,"×",""))</f>
        <v/>
      </c>
      <c r="AC303" t="str">
        <f>IF(原始数据!AD303="","",IF(COUNTIF(原始数据!303:303,原始数据!AD303)&gt;1,"×",""))</f>
        <v/>
      </c>
      <c r="AD303" t="str">
        <f>IF(原始数据!AE303="","",IF(COUNTIF(原始数据!303:303,原始数据!AE303)&gt;1,"×",""))</f>
        <v/>
      </c>
      <c r="AE303" t="str">
        <f>IF(原始数据!AF303="","",IF(COUNTIF(原始数据!303:303,原始数据!AF303)&gt;1,"×",""))</f>
        <v/>
      </c>
      <c r="AF303" t="str">
        <f>IF(原始数据!AG303="","",IF(COUNTIF(原始数据!303:303,原始数据!AG303)&gt;1,"×",""))</f>
        <v/>
      </c>
      <c r="AG303" t="str">
        <f>IF(原始数据!AH303="","",IF(COUNTIF(原始数据!303:303,原始数据!AH303)&gt;1,"×",""))</f>
        <v/>
      </c>
      <c r="AH303" t="str">
        <f>IF(原始数据!AI303="","",IF(COUNTIF(原始数据!303:303,原始数据!AI303)&gt;1,"×",""))</f>
        <v/>
      </c>
      <c r="AI303" t="str">
        <f>IF(原始数据!AJ303="","",IF(COUNTIF(原始数据!303:303,原始数据!AJ303)&gt;1,"×",""))</f>
        <v/>
      </c>
      <c r="AJ303" t="str">
        <f>IF(原始数据!AK303="","",IF(COUNTIF(原始数据!303:303,原始数据!AK303)&gt;1,"×",""))</f>
        <v/>
      </c>
      <c r="AK303" t="str">
        <f>IF(原始数据!AL303="","",IF(COUNTIF(原始数据!303:303,原始数据!AL303)&gt;1,"×",""))</f>
        <v/>
      </c>
      <c r="AL303" t="str">
        <f>IF(原始数据!AM303="","",IF(COUNTIF(原始数据!303:303,原始数据!AM303)&gt;1,"×",""))</f>
        <v/>
      </c>
      <c r="AM303" t="str">
        <f>IF(原始数据!AN303="","",IF(COUNTIF(原始数据!303:303,原始数据!AN303)&gt;1,"×",""))</f>
        <v/>
      </c>
      <c r="AN303" t="str">
        <f>IF(原始数据!AO303="","",IF(COUNTIF(原始数据!303:303,原始数据!AO303)&gt;1,"×",""))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IF(原始数据!Z304="","",IF(COUNTIF(原始数据!304:304,原始数据!Z304)&gt;1,"×",""))</f>
        <v/>
      </c>
      <c r="Z304" t="str">
        <f>IF(原始数据!AA304="","",IF(COUNTIF(原始数据!304:304,原始数据!AA304)&gt;1,"×",""))</f>
        <v/>
      </c>
      <c r="AA304" t="str">
        <f>IF(原始数据!AB304="","",IF(COUNTIF(原始数据!304:304,原始数据!AB304)&gt;1,"×",""))</f>
        <v/>
      </c>
      <c r="AB304" t="str">
        <f>IF(原始数据!AC304="","",IF(COUNTIF(原始数据!304:304,原始数据!AC304)&gt;1,"×",""))</f>
        <v/>
      </c>
      <c r="AC304" t="str">
        <f>IF(原始数据!AD304="","",IF(COUNTIF(原始数据!304:304,原始数据!AD304)&gt;1,"×",""))</f>
        <v/>
      </c>
      <c r="AD304" t="str">
        <f>IF(原始数据!AE304="","",IF(COUNTIF(原始数据!304:304,原始数据!AE304)&gt;1,"×",""))</f>
        <v/>
      </c>
      <c r="AE304" t="str">
        <f>IF(原始数据!AF304="","",IF(COUNTIF(原始数据!304:304,原始数据!AF304)&gt;1,"×",""))</f>
        <v/>
      </c>
      <c r="AF304" t="str">
        <f>IF(原始数据!AG304="","",IF(COUNTIF(原始数据!304:304,原始数据!AG304)&gt;1,"×",""))</f>
        <v/>
      </c>
      <c r="AG304" t="str">
        <f>IF(原始数据!AH304="","",IF(COUNTIF(原始数据!304:304,原始数据!AH304)&gt;1,"×",""))</f>
        <v/>
      </c>
      <c r="AH304" t="str">
        <f>IF(原始数据!AI304="","",IF(COUNTIF(原始数据!304:304,原始数据!AI304)&gt;1,"×",""))</f>
        <v/>
      </c>
      <c r="AI304" t="str">
        <f>IF(原始数据!AJ304="","",IF(COUNTIF(原始数据!304:304,原始数据!AJ304)&gt;1,"×",""))</f>
        <v/>
      </c>
      <c r="AJ304" t="str">
        <f>IF(原始数据!AK304="","",IF(COUNTIF(原始数据!304:304,原始数据!AK304)&gt;1,"×",""))</f>
        <v/>
      </c>
      <c r="AK304" t="str">
        <f>IF(原始数据!AL304="","",IF(COUNTIF(原始数据!304:304,原始数据!AL304)&gt;1,"×",""))</f>
        <v/>
      </c>
      <c r="AL304" t="str">
        <f>IF(原始数据!AM304="","",IF(COUNTIF(原始数据!304:304,原始数据!AM304)&gt;1,"×",""))</f>
        <v/>
      </c>
      <c r="AM304" t="str">
        <f>IF(原始数据!AN304="","",IF(COUNTIF(原始数据!304:304,原始数据!AN304)&gt;1,"×",""))</f>
        <v/>
      </c>
      <c r="AN304" t="str">
        <f>IF(原始数据!AO304="","",IF(COUNTIF(原始数据!304:304,原始数据!AO304)&gt;1,"×",""))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IF(原始数据!Z305="","",IF(COUNTIF(原始数据!305:305,原始数据!Z305)&gt;1,"×",""))</f>
        <v/>
      </c>
      <c r="Z305" t="str">
        <f>IF(原始数据!AA305="","",IF(COUNTIF(原始数据!305:305,原始数据!AA305)&gt;1,"×",""))</f>
        <v/>
      </c>
      <c r="AA305" t="str">
        <f>IF(原始数据!AB305="","",IF(COUNTIF(原始数据!305:305,原始数据!AB305)&gt;1,"×",""))</f>
        <v/>
      </c>
      <c r="AB305" t="str">
        <f>IF(原始数据!AC305="","",IF(COUNTIF(原始数据!305:305,原始数据!AC305)&gt;1,"×",""))</f>
        <v/>
      </c>
      <c r="AC305" t="str">
        <f>IF(原始数据!AD305="","",IF(COUNTIF(原始数据!305:305,原始数据!AD305)&gt;1,"×",""))</f>
        <v/>
      </c>
      <c r="AD305" t="str">
        <f>IF(原始数据!AE305="","",IF(COUNTIF(原始数据!305:305,原始数据!AE305)&gt;1,"×",""))</f>
        <v/>
      </c>
      <c r="AE305" t="str">
        <f>IF(原始数据!AF305="","",IF(COUNTIF(原始数据!305:305,原始数据!AF305)&gt;1,"×",""))</f>
        <v/>
      </c>
      <c r="AF305" t="str">
        <f>IF(原始数据!AG305="","",IF(COUNTIF(原始数据!305:305,原始数据!AG305)&gt;1,"×",""))</f>
        <v/>
      </c>
      <c r="AG305" t="str">
        <f>IF(原始数据!AH305="","",IF(COUNTIF(原始数据!305:305,原始数据!AH305)&gt;1,"×",""))</f>
        <v/>
      </c>
      <c r="AH305" t="str">
        <f>IF(原始数据!AI305="","",IF(COUNTIF(原始数据!305:305,原始数据!AI305)&gt;1,"×",""))</f>
        <v/>
      </c>
      <c r="AI305" t="str">
        <f>IF(原始数据!AJ305="","",IF(COUNTIF(原始数据!305:305,原始数据!AJ305)&gt;1,"×",""))</f>
        <v/>
      </c>
      <c r="AJ305" t="str">
        <f>IF(原始数据!AK305="","",IF(COUNTIF(原始数据!305:305,原始数据!AK305)&gt;1,"×",""))</f>
        <v/>
      </c>
      <c r="AK305" t="str">
        <f>IF(原始数据!AL305="","",IF(COUNTIF(原始数据!305:305,原始数据!AL305)&gt;1,"×",""))</f>
        <v/>
      </c>
      <c r="AL305" t="str">
        <f>IF(原始数据!AM305="","",IF(COUNTIF(原始数据!305:305,原始数据!AM305)&gt;1,"×",""))</f>
        <v/>
      </c>
      <c r="AM305" t="str">
        <f>IF(原始数据!AN305="","",IF(COUNTIF(原始数据!305:305,原始数据!AN305)&gt;1,"×",""))</f>
        <v/>
      </c>
      <c r="AN305" t="str">
        <f>IF(原始数据!AO305="","",IF(COUNTIF(原始数据!305:305,原始数据!AO305)&gt;1,"×",""))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IF(原始数据!Z306="","",IF(COUNTIF(原始数据!306:306,原始数据!Z306)&gt;1,"×",""))</f>
        <v/>
      </c>
      <c r="Z306" t="str">
        <f>IF(原始数据!AA306="","",IF(COUNTIF(原始数据!306:306,原始数据!AA306)&gt;1,"×",""))</f>
        <v/>
      </c>
      <c r="AA306" t="str">
        <f>IF(原始数据!AB306="","",IF(COUNTIF(原始数据!306:306,原始数据!AB306)&gt;1,"×",""))</f>
        <v/>
      </c>
      <c r="AB306" t="str">
        <f>IF(原始数据!AC306="","",IF(COUNTIF(原始数据!306:306,原始数据!AC306)&gt;1,"×",""))</f>
        <v/>
      </c>
      <c r="AC306" t="str">
        <f>IF(原始数据!AD306="","",IF(COUNTIF(原始数据!306:306,原始数据!AD306)&gt;1,"×",""))</f>
        <v/>
      </c>
      <c r="AD306" t="str">
        <f>IF(原始数据!AE306="","",IF(COUNTIF(原始数据!306:306,原始数据!AE306)&gt;1,"×",""))</f>
        <v/>
      </c>
      <c r="AE306" t="str">
        <f>IF(原始数据!AF306="","",IF(COUNTIF(原始数据!306:306,原始数据!AF306)&gt;1,"×",""))</f>
        <v/>
      </c>
      <c r="AF306" t="str">
        <f>IF(原始数据!AG306="","",IF(COUNTIF(原始数据!306:306,原始数据!AG306)&gt;1,"×",""))</f>
        <v/>
      </c>
      <c r="AG306" t="str">
        <f>IF(原始数据!AH306="","",IF(COUNTIF(原始数据!306:306,原始数据!AH306)&gt;1,"×",""))</f>
        <v/>
      </c>
      <c r="AH306" t="str">
        <f>IF(原始数据!AI306="","",IF(COUNTIF(原始数据!306:306,原始数据!AI306)&gt;1,"×",""))</f>
        <v/>
      </c>
      <c r="AI306" t="str">
        <f>IF(原始数据!AJ306="","",IF(COUNTIF(原始数据!306:306,原始数据!AJ306)&gt;1,"×",""))</f>
        <v/>
      </c>
      <c r="AJ306" t="str">
        <f>IF(原始数据!AK306="","",IF(COUNTIF(原始数据!306:306,原始数据!AK306)&gt;1,"×",""))</f>
        <v/>
      </c>
      <c r="AK306" t="str">
        <f>IF(原始数据!AL306="","",IF(COUNTIF(原始数据!306:306,原始数据!AL306)&gt;1,"×",""))</f>
        <v/>
      </c>
      <c r="AL306" t="str">
        <f>IF(原始数据!AM306="","",IF(COUNTIF(原始数据!306:306,原始数据!AM306)&gt;1,"×",""))</f>
        <v/>
      </c>
      <c r="AM306" t="str">
        <f>IF(原始数据!AN306="","",IF(COUNTIF(原始数据!306:306,原始数据!AN306)&gt;1,"×",""))</f>
        <v/>
      </c>
      <c r="AN306" t="str">
        <f>IF(原始数据!AO306="","",IF(COUNTIF(原始数据!306:306,原始数据!AO306)&gt;1,"×",""))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IF(原始数据!Z307="","",IF(COUNTIF(原始数据!307:307,原始数据!Z307)&gt;1,"×",""))</f>
        <v/>
      </c>
      <c r="Z307" t="str">
        <f>IF(原始数据!AA307="","",IF(COUNTIF(原始数据!307:307,原始数据!AA307)&gt;1,"×",""))</f>
        <v/>
      </c>
      <c r="AA307" t="str">
        <f>IF(原始数据!AB307="","",IF(COUNTIF(原始数据!307:307,原始数据!AB307)&gt;1,"×",""))</f>
        <v/>
      </c>
      <c r="AB307" t="str">
        <f>IF(原始数据!AC307="","",IF(COUNTIF(原始数据!307:307,原始数据!AC307)&gt;1,"×",""))</f>
        <v/>
      </c>
      <c r="AC307" t="str">
        <f>IF(原始数据!AD307="","",IF(COUNTIF(原始数据!307:307,原始数据!AD307)&gt;1,"×",""))</f>
        <v/>
      </c>
      <c r="AD307" t="str">
        <f>IF(原始数据!AE307="","",IF(COUNTIF(原始数据!307:307,原始数据!AE307)&gt;1,"×",""))</f>
        <v/>
      </c>
      <c r="AE307" t="str">
        <f>IF(原始数据!AF307="","",IF(COUNTIF(原始数据!307:307,原始数据!AF307)&gt;1,"×",""))</f>
        <v/>
      </c>
      <c r="AF307" t="str">
        <f>IF(原始数据!AG307="","",IF(COUNTIF(原始数据!307:307,原始数据!AG307)&gt;1,"×",""))</f>
        <v/>
      </c>
      <c r="AG307" t="str">
        <f>IF(原始数据!AH307="","",IF(COUNTIF(原始数据!307:307,原始数据!AH307)&gt;1,"×",""))</f>
        <v/>
      </c>
      <c r="AH307" t="str">
        <f>IF(原始数据!AI307="","",IF(COUNTIF(原始数据!307:307,原始数据!AI307)&gt;1,"×",""))</f>
        <v/>
      </c>
      <c r="AI307" t="str">
        <f>IF(原始数据!AJ307="","",IF(COUNTIF(原始数据!307:307,原始数据!AJ307)&gt;1,"×",""))</f>
        <v/>
      </c>
      <c r="AJ307" t="str">
        <f>IF(原始数据!AK307="","",IF(COUNTIF(原始数据!307:307,原始数据!AK307)&gt;1,"×",""))</f>
        <v/>
      </c>
      <c r="AK307" t="str">
        <f>IF(原始数据!AL307="","",IF(COUNTIF(原始数据!307:307,原始数据!AL307)&gt;1,"×",""))</f>
        <v/>
      </c>
      <c r="AL307" t="str">
        <f>IF(原始数据!AM307="","",IF(COUNTIF(原始数据!307:307,原始数据!AM307)&gt;1,"×",""))</f>
        <v/>
      </c>
      <c r="AM307" t="str">
        <f>IF(原始数据!AN307="","",IF(COUNTIF(原始数据!307:307,原始数据!AN307)&gt;1,"×",""))</f>
        <v/>
      </c>
      <c r="AN307" t="str">
        <f>IF(原始数据!AO307="","",IF(COUNTIF(原始数据!307:307,原始数据!AO307)&gt;1,"×",""))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IF(原始数据!Z308="","",IF(COUNTIF(原始数据!308:308,原始数据!Z308)&gt;1,"×",""))</f>
        <v/>
      </c>
      <c r="Z308" t="str">
        <f>IF(原始数据!AA308="","",IF(COUNTIF(原始数据!308:308,原始数据!AA308)&gt;1,"×",""))</f>
        <v/>
      </c>
      <c r="AA308" t="str">
        <f>IF(原始数据!AB308="","",IF(COUNTIF(原始数据!308:308,原始数据!AB308)&gt;1,"×",""))</f>
        <v/>
      </c>
      <c r="AB308" t="str">
        <f>IF(原始数据!AC308="","",IF(COUNTIF(原始数据!308:308,原始数据!AC308)&gt;1,"×",""))</f>
        <v/>
      </c>
      <c r="AC308" t="str">
        <f>IF(原始数据!AD308="","",IF(COUNTIF(原始数据!308:308,原始数据!AD308)&gt;1,"×",""))</f>
        <v/>
      </c>
      <c r="AD308" t="str">
        <f>IF(原始数据!AE308="","",IF(COUNTIF(原始数据!308:308,原始数据!AE308)&gt;1,"×",""))</f>
        <v/>
      </c>
      <c r="AE308" t="str">
        <f>IF(原始数据!AF308="","",IF(COUNTIF(原始数据!308:308,原始数据!AF308)&gt;1,"×",""))</f>
        <v/>
      </c>
      <c r="AF308" t="str">
        <f>IF(原始数据!AG308="","",IF(COUNTIF(原始数据!308:308,原始数据!AG308)&gt;1,"×",""))</f>
        <v/>
      </c>
      <c r="AG308" t="str">
        <f>IF(原始数据!AH308="","",IF(COUNTIF(原始数据!308:308,原始数据!AH308)&gt;1,"×",""))</f>
        <v/>
      </c>
      <c r="AH308" t="str">
        <f>IF(原始数据!AI308="","",IF(COUNTIF(原始数据!308:308,原始数据!AI308)&gt;1,"×",""))</f>
        <v/>
      </c>
      <c r="AI308" t="str">
        <f>IF(原始数据!AJ308="","",IF(COUNTIF(原始数据!308:308,原始数据!AJ308)&gt;1,"×",""))</f>
        <v/>
      </c>
      <c r="AJ308" t="str">
        <f>IF(原始数据!AK308="","",IF(COUNTIF(原始数据!308:308,原始数据!AK308)&gt;1,"×",""))</f>
        <v/>
      </c>
      <c r="AK308" t="str">
        <f>IF(原始数据!AL308="","",IF(COUNTIF(原始数据!308:308,原始数据!AL308)&gt;1,"×",""))</f>
        <v/>
      </c>
      <c r="AL308" t="str">
        <f>IF(原始数据!AM308="","",IF(COUNTIF(原始数据!308:308,原始数据!AM308)&gt;1,"×",""))</f>
        <v/>
      </c>
      <c r="AM308" t="str">
        <f>IF(原始数据!AN308="","",IF(COUNTIF(原始数据!308:308,原始数据!AN308)&gt;1,"×",""))</f>
        <v/>
      </c>
      <c r="AN308" t="str">
        <f>IF(原始数据!AO308="","",IF(COUNTIF(原始数据!308:308,原始数据!AO308)&gt;1,"×",""))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IF(原始数据!Z309="","",IF(COUNTIF(原始数据!309:309,原始数据!Z309)&gt;1,"×",""))</f>
        <v/>
      </c>
      <c r="Z309" t="str">
        <f>IF(原始数据!AA309="","",IF(COUNTIF(原始数据!309:309,原始数据!AA309)&gt;1,"×",""))</f>
        <v/>
      </c>
      <c r="AA309" t="str">
        <f>IF(原始数据!AB309="","",IF(COUNTIF(原始数据!309:309,原始数据!AB309)&gt;1,"×",""))</f>
        <v/>
      </c>
      <c r="AB309" t="str">
        <f>IF(原始数据!AC309="","",IF(COUNTIF(原始数据!309:309,原始数据!AC309)&gt;1,"×",""))</f>
        <v/>
      </c>
      <c r="AC309" t="str">
        <f>IF(原始数据!AD309="","",IF(COUNTIF(原始数据!309:309,原始数据!AD309)&gt;1,"×",""))</f>
        <v/>
      </c>
      <c r="AD309" t="str">
        <f>IF(原始数据!AE309="","",IF(COUNTIF(原始数据!309:309,原始数据!AE309)&gt;1,"×",""))</f>
        <v/>
      </c>
      <c r="AE309" t="str">
        <f>IF(原始数据!AF309="","",IF(COUNTIF(原始数据!309:309,原始数据!AF309)&gt;1,"×",""))</f>
        <v/>
      </c>
      <c r="AF309" t="str">
        <f>IF(原始数据!AG309="","",IF(COUNTIF(原始数据!309:309,原始数据!AG309)&gt;1,"×",""))</f>
        <v/>
      </c>
      <c r="AG309" t="str">
        <f>IF(原始数据!AH309="","",IF(COUNTIF(原始数据!309:309,原始数据!AH309)&gt;1,"×",""))</f>
        <v/>
      </c>
      <c r="AH309" t="str">
        <f>IF(原始数据!AI309="","",IF(COUNTIF(原始数据!309:309,原始数据!AI309)&gt;1,"×",""))</f>
        <v/>
      </c>
      <c r="AI309" t="str">
        <f>IF(原始数据!AJ309="","",IF(COUNTIF(原始数据!309:309,原始数据!AJ309)&gt;1,"×",""))</f>
        <v/>
      </c>
      <c r="AJ309" t="str">
        <f>IF(原始数据!AK309="","",IF(COUNTIF(原始数据!309:309,原始数据!AK309)&gt;1,"×",""))</f>
        <v/>
      </c>
      <c r="AK309" t="str">
        <f>IF(原始数据!AL309="","",IF(COUNTIF(原始数据!309:309,原始数据!AL309)&gt;1,"×",""))</f>
        <v/>
      </c>
      <c r="AL309" t="str">
        <f>IF(原始数据!AM309="","",IF(COUNTIF(原始数据!309:309,原始数据!AM309)&gt;1,"×",""))</f>
        <v/>
      </c>
      <c r="AM309" t="str">
        <f>IF(原始数据!AN309="","",IF(COUNTIF(原始数据!309:309,原始数据!AN309)&gt;1,"×",""))</f>
        <v/>
      </c>
      <c r="AN309" t="str">
        <f>IF(原始数据!AO309="","",IF(COUNTIF(原始数据!309:309,原始数据!AO309)&gt;1,"×",""))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IF(原始数据!Z310="","",IF(COUNTIF(原始数据!310:310,原始数据!Z310)&gt;1,"×",""))</f>
        <v/>
      </c>
      <c r="Z310" t="str">
        <f>IF(原始数据!AA310="","",IF(COUNTIF(原始数据!310:310,原始数据!AA310)&gt;1,"×",""))</f>
        <v/>
      </c>
      <c r="AA310" t="str">
        <f>IF(原始数据!AB310="","",IF(COUNTIF(原始数据!310:310,原始数据!AB310)&gt;1,"×",""))</f>
        <v/>
      </c>
      <c r="AB310" t="str">
        <f>IF(原始数据!AC310="","",IF(COUNTIF(原始数据!310:310,原始数据!AC310)&gt;1,"×",""))</f>
        <v/>
      </c>
      <c r="AC310" t="str">
        <f>IF(原始数据!AD310="","",IF(COUNTIF(原始数据!310:310,原始数据!AD310)&gt;1,"×",""))</f>
        <v/>
      </c>
      <c r="AD310" t="str">
        <f>IF(原始数据!AE310="","",IF(COUNTIF(原始数据!310:310,原始数据!AE310)&gt;1,"×",""))</f>
        <v/>
      </c>
      <c r="AE310" t="str">
        <f>IF(原始数据!AF310="","",IF(COUNTIF(原始数据!310:310,原始数据!AF310)&gt;1,"×",""))</f>
        <v/>
      </c>
      <c r="AF310" t="str">
        <f>IF(原始数据!AG310="","",IF(COUNTIF(原始数据!310:310,原始数据!AG310)&gt;1,"×",""))</f>
        <v/>
      </c>
      <c r="AG310" t="str">
        <f>IF(原始数据!AH310="","",IF(COUNTIF(原始数据!310:310,原始数据!AH310)&gt;1,"×",""))</f>
        <v/>
      </c>
      <c r="AH310" t="str">
        <f>IF(原始数据!AI310="","",IF(COUNTIF(原始数据!310:310,原始数据!AI310)&gt;1,"×",""))</f>
        <v/>
      </c>
      <c r="AI310" t="str">
        <f>IF(原始数据!AJ310="","",IF(COUNTIF(原始数据!310:310,原始数据!AJ310)&gt;1,"×",""))</f>
        <v/>
      </c>
      <c r="AJ310" t="str">
        <f>IF(原始数据!AK310="","",IF(COUNTIF(原始数据!310:310,原始数据!AK310)&gt;1,"×",""))</f>
        <v/>
      </c>
      <c r="AK310" t="str">
        <f>IF(原始数据!AL310="","",IF(COUNTIF(原始数据!310:310,原始数据!AL310)&gt;1,"×",""))</f>
        <v/>
      </c>
      <c r="AL310" t="str">
        <f>IF(原始数据!AM310="","",IF(COUNTIF(原始数据!310:310,原始数据!AM310)&gt;1,"×",""))</f>
        <v/>
      </c>
      <c r="AM310" t="str">
        <f>IF(原始数据!AN310="","",IF(COUNTIF(原始数据!310:310,原始数据!AN310)&gt;1,"×",""))</f>
        <v/>
      </c>
      <c r="AN310" t="str">
        <f>IF(原始数据!AO310="","",IF(COUNTIF(原始数据!310:310,原始数据!AO310)&gt;1,"×",""))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IF(原始数据!Z311="","",IF(COUNTIF(原始数据!311:311,原始数据!Z311)&gt;1,"×",""))</f>
        <v/>
      </c>
      <c r="Z311" t="str">
        <f>IF(原始数据!AA311="","",IF(COUNTIF(原始数据!311:311,原始数据!AA311)&gt;1,"×",""))</f>
        <v/>
      </c>
      <c r="AA311" t="str">
        <f>IF(原始数据!AB311="","",IF(COUNTIF(原始数据!311:311,原始数据!AB311)&gt;1,"×",""))</f>
        <v/>
      </c>
      <c r="AB311" t="str">
        <f>IF(原始数据!AC311="","",IF(COUNTIF(原始数据!311:311,原始数据!AC311)&gt;1,"×",""))</f>
        <v/>
      </c>
      <c r="AC311" t="str">
        <f>IF(原始数据!AD311="","",IF(COUNTIF(原始数据!311:311,原始数据!AD311)&gt;1,"×",""))</f>
        <v/>
      </c>
      <c r="AD311" t="str">
        <f>IF(原始数据!AE311="","",IF(COUNTIF(原始数据!311:311,原始数据!AE311)&gt;1,"×",""))</f>
        <v/>
      </c>
      <c r="AE311" t="str">
        <f>IF(原始数据!AF311="","",IF(COUNTIF(原始数据!311:311,原始数据!AF311)&gt;1,"×",""))</f>
        <v/>
      </c>
      <c r="AF311" t="str">
        <f>IF(原始数据!AG311="","",IF(COUNTIF(原始数据!311:311,原始数据!AG311)&gt;1,"×",""))</f>
        <v/>
      </c>
      <c r="AG311" t="str">
        <f>IF(原始数据!AH311="","",IF(COUNTIF(原始数据!311:311,原始数据!AH311)&gt;1,"×",""))</f>
        <v/>
      </c>
      <c r="AH311" t="str">
        <f>IF(原始数据!AI311="","",IF(COUNTIF(原始数据!311:311,原始数据!AI311)&gt;1,"×",""))</f>
        <v/>
      </c>
      <c r="AI311" t="str">
        <f>IF(原始数据!AJ311="","",IF(COUNTIF(原始数据!311:311,原始数据!AJ311)&gt;1,"×",""))</f>
        <v/>
      </c>
      <c r="AJ311" t="str">
        <f>IF(原始数据!AK311="","",IF(COUNTIF(原始数据!311:311,原始数据!AK311)&gt;1,"×",""))</f>
        <v/>
      </c>
      <c r="AK311" t="str">
        <f>IF(原始数据!AL311="","",IF(COUNTIF(原始数据!311:311,原始数据!AL311)&gt;1,"×",""))</f>
        <v/>
      </c>
      <c r="AL311" t="str">
        <f>IF(原始数据!AM311="","",IF(COUNTIF(原始数据!311:311,原始数据!AM311)&gt;1,"×",""))</f>
        <v/>
      </c>
      <c r="AM311" t="str">
        <f>IF(原始数据!AN311="","",IF(COUNTIF(原始数据!311:311,原始数据!AN311)&gt;1,"×",""))</f>
        <v/>
      </c>
      <c r="AN311" t="str">
        <f>IF(原始数据!AO311="","",IF(COUNTIF(原始数据!311:311,原始数据!AO311)&gt;1,"×",""))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IF(原始数据!Z312="","",IF(COUNTIF(原始数据!312:312,原始数据!Z312)&gt;1,"×",""))</f>
        <v/>
      </c>
      <c r="Z312" t="str">
        <f>IF(原始数据!AA312="","",IF(COUNTIF(原始数据!312:312,原始数据!AA312)&gt;1,"×",""))</f>
        <v/>
      </c>
      <c r="AA312" t="str">
        <f>IF(原始数据!AB312="","",IF(COUNTIF(原始数据!312:312,原始数据!AB312)&gt;1,"×",""))</f>
        <v/>
      </c>
      <c r="AB312" t="str">
        <f>IF(原始数据!AC312="","",IF(COUNTIF(原始数据!312:312,原始数据!AC312)&gt;1,"×",""))</f>
        <v/>
      </c>
      <c r="AC312" t="str">
        <f>IF(原始数据!AD312="","",IF(COUNTIF(原始数据!312:312,原始数据!AD312)&gt;1,"×",""))</f>
        <v/>
      </c>
      <c r="AD312" t="str">
        <f>IF(原始数据!AE312="","",IF(COUNTIF(原始数据!312:312,原始数据!AE312)&gt;1,"×",""))</f>
        <v/>
      </c>
      <c r="AE312" t="str">
        <f>IF(原始数据!AF312="","",IF(COUNTIF(原始数据!312:312,原始数据!AF312)&gt;1,"×",""))</f>
        <v/>
      </c>
      <c r="AF312" t="str">
        <f>IF(原始数据!AG312="","",IF(COUNTIF(原始数据!312:312,原始数据!AG312)&gt;1,"×",""))</f>
        <v/>
      </c>
      <c r="AG312" t="str">
        <f>IF(原始数据!AH312="","",IF(COUNTIF(原始数据!312:312,原始数据!AH312)&gt;1,"×",""))</f>
        <v/>
      </c>
      <c r="AH312" t="str">
        <f>IF(原始数据!AI312="","",IF(COUNTIF(原始数据!312:312,原始数据!AI312)&gt;1,"×",""))</f>
        <v/>
      </c>
      <c r="AI312" t="str">
        <f>IF(原始数据!AJ312="","",IF(COUNTIF(原始数据!312:312,原始数据!AJ312)&gt;1,"×",""))</f>
        <v/>
      </c>
      <c r="AJ312" t="str">
        <f>IF(原始数据!AK312="","",IF(COUNTIF(原始数据!312:312,原始数据!AK312)&gt;1,"×",""))</f>
        <v/>
      </c>
      <c r="AK312" t="str">
        <f>IF(原始数据!AL312="","",IF(COUNTIF(原始数据!312:312,原始数据!AL312)&gt;1,"×",""))</f>
        <v/>
      </c>
      <c r="AL312" t="str">
        <f>IF(原始数据!AM312="","",IF(COUNTIF(原始数据!312:312,原始数据!AM312)&gt;1,"×",""))</f>
        <v/>
      </c>
      <c r="AM312" t="str">
        <f>IF(原始数据!AN312="","",IF(COUNTIF(原始数据!312:312,原始数据!AN312)&gt;1,"×",""))</f>
        <v/>
      </c>
      <c r="AN312" t="str">
        <f>IF(原始数据!AO312="","",IF(COUNTIF(原始数据!312:312,原始数据!AO312)&gt;1,"×",""))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IF(原始数据!Z313="","",IF(COUNTIF(原始数据!313:313,原始数据!Z313)&gt;1,"×",""))</f>
        <v/>
      </c>
      <c r="Z313" t="str">
        <f>IF(原始数据!AA313="","",IF(COUNTIF(原始数据!313:313,原始数据!AA313)&gt;1,"×",""))</f>
        <v/>
      </c>
      <c r="AA313" t="str">
        <f>IF(原始数据!AB313="","",IF(COUNTIF(原始数据!313:313,原始数据!AB313)&gt;1,"×",""))</f>
        <v/>
      </c>
      <c r="AB313" t="str">
        <f>IF(原始数据!AC313="","",IF(COUNTIF(原始数据!313:313,原始数据!AC313)&gt;1,"×",""))</f>
        <v/>
      </c>
      <c r="AC313" t="str">
        <f>IF(原始数据!AD313="","",IF(COUNTIF(原始数据!313:313,原始数据!AD313)&gt;1,"×",""))</f>
        <v/>
      </c>
      <c r="AD313" t="str">
        <f>IF(原始数据!AE313="","",IF(COUNTIF(原始数据!313:313,原始数据!AE313)&gt;1,"×",""))</f>
        <v/>
      </c>
      <c r="AE313" t="str">
        <f>IF(原始数据!AF313="","",IF(COUNTIF(原始数据!313:313,原始数据!AF313)&gt;1,"×",""))</f>
        <v/>
      </c>
      <c r="AF313" t="str">
        <f>IF(原始数据!AG313="","",IF(COUNTIF(原始数据!313:313,原始数据!AG313)&gt;1,"×",""))</f>
        <v/>
      </c>
      <c r="AG313" t="str">
        <f>IF(原始数据!AH313="","",IF(COUNTIF(原始数据!313:313,原始数据!AH313)&gt;1,"×",""))</f>
        <v/>
      </c>
      <c r="AH313" t="str">
        <f>IF(原始数据!AI313="","",IF(COUNTIF(原始数据!313:313,原始数据!AI313)&gt;1,"×",""))</f>
        <v/>
      </c>
      <c r="AI313" t="str">
        <f>IF(原始数据!AJ313="","",IF(COUNTIF(原始数据!313:313,原始数据!AJ313)&gt;1,"×",""))</f>
        <v/>
      </c>
      <c r="AJ313" t="str">
        <f>IF(原始数据!AK313="","",IF(COUNTIF(原始数据!313:313,原始数据!AK313)&gt;1,"×",""))</f>
        <v/>
      </c>
      <c r="AK313" t="str">
        <f>IF(原始数据!AL313="","",IF(COUNTIF(原始数据!313:313,原始数据!AL313)&gt;1,"×",""))</f>
        <v/>
      </c>
      <c r="AL313" t="str">
        <f>IF(原始数据!AM313="","",IF(COUNTIF(原始数据!313:313,原始数据!AM313)&gt;1,"×",""))</f>
        <v/>
      </c>
      <c r="AM313" t="str">
        <f>IF(原始数据!AN313="","",IF(COUNTIF(原始数据!313:313,原始数据!AN313)&gt;1,"×",""))</f>
        <v/>
      </c>
      <c r="AN313" t="str">
        <f>IF(原始数据!AO313="","",IF(COUNTIF(原始数据!313:313,原始数据!AO313)&gt;1,"×",""))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IF(原始数据!Z314="","",IF(COUNTIF(原始数据!314:314,原始数据!Z314)&gt;1,"×",""))</f>
        <v/>
      </c>
      <c r="Z314" t="str">
        <f>IF(原始数据!AA314="","",IF(COUNTIF(原始数据!314:314,原始数据!AA314)&gt;1,"×",""))</f>
        <v/>
      </c>
      <c r="AA314" t="str">
        <f>IF(原始数据!AB314="","",IF(COUNTIF(原始数据!314:314,原始数据!AB314)&gt;1,"×",""))</f>
        <v/>
      </c>
      <c r="AB314" t="str">
        <f>IF(原始数据!AC314="","",IF(COUNTIF(原始数据!314:314,原始数据!AC314)&gt;1,"×",""))</f>
        <v/>
      </c>
      <c r="AC314" t="str">
        <f>IF(原始数据!AD314="","",IF(COUNTIF(原始数据!314:314,原始数据!AD314)&gt;1,"×",""))</f>
        <v/>
      </c>
      <c r="AD314" t="str">
        <f>IF(原始数据!AE314="","",IF(COUNTIF(原始数据!314:314,原始数据!AE314)&gt;1,"×",""))</f>
        <v/>
      </c>
      <c r="AE314" t="str">
        <f>IF(原始数据!AF314="","",IF(COUNTIF(原始数据!314:314,原始数据!AF314)&gt;1,"×",""))</f>
        <v/>
      </c>
      <c r="AF314" t="str">
        <f>IF(原始数据!AG314="","",IF(COUNTIF(原始数据!314:314,原始数据!AG314)&gt;1,"×",""))</f>
        <v/>
      </c>
      <c r="AG314" t="str">
        <f>IF(原始数据!AH314="","",IF(COUNTIF(原始数据!314:314,原始数据!AH314)&gt;1,"×",""))</f>
        <v/>
      </c>
      <c r="AH314" t="str">
        <f>IF(原始数据!AI314="","",IF(COUNTIF(原始数据!314:314,原始数据!AI314)&gt;1,"×",""))</f>
        <v/>
      </c>
      <c r="AI314" t="str">
        <f>IF(原始数据!AJ314="","",IF(COUNTIF(原始数据!314:314,原始数据!AJ314)&gt;1,"×",""))</f>
        <v/>
      </c>
      <c r="AJ314" t="str">
        <f>IF(原始数据!AK314="","",IF(COUNTIF(原始数据!314:314,原始数据!AK314)&gt;1,"×",""))</f>
        <v/>
      </c>
      <c r="AK314" t="str">
        <f>IF(原始数据!AL314="","",IF(COUNTIF(原始数据!314:314,原始数据!AL314)&gt;1,"×",""))</f>
        <v/>
      </c>
      <c r="AL314" t="str">
        <f>IF(原始数据!AM314="","",IF(COUNTIF(原始数据!314:314,原始数据!AM314)&gt;1,"×",""))</f>
        <v/>
      </c>
      <c r="AM314" t="str">
        <f>IF(原始数据!AN314="","",IF(COUNTIF(原始数据!314:314,原始数据!AN314)&gt;1,"×",""))</f>
        <v/>
      </c>
      <c r="AN314" t="str">
        <f>IF(原始数据!AO314="","",IF(COUNTIF(原始数据!314:314,原始数据!AO314)&gt;1,"×",""))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IF(原始数据!Z315="","",IF(COUNTIF(原始数据!315:315,原始数据!Z315)&gt;1,"×",""))</f>
        <v/>
      </c>
      <c r="Z315" t="str">
        <f>IF(原始数据!AA315="","",IF(COUNTIF(原始数据!315:315,原始数据!AA315)&gt;1,"×",""))</f>
        <v/>
      </c>
      <c r="AA315" t="str">
        <f>IF(原始数据!AB315="","",IF(COUNTIF(原始数据!315:315,原始数据!AB315)&gt;1,"×",""))</f>
        <v/>
      </c>
      <c r="AB315" t="str">
        <f>IF(原始数据!AC315="","",IF(COUNTIF(原始数据!315:315,原始数据!AC315)&gt;1,"×",""))</f>
        <v/>
      </c>
      <c r="AC315" t="str">
        <f>IF(原始数据!AD315="","",IF(COUNTIF(原始数据!315:315,原始数据!AD315)&gt;1,"×",""))</f>
        <v/>
      </c>
      <c r="AD315" t="str">
        <f>IF(原始数据!AE315="","",IF(COUNTIF(原始数据!315:315,原始数据!AE315)&gt;1,"×",""))</f>
        <v/>
      </c>
      <c r="AE315" t="str">
        <f>IF(原始数据!AF315="","",IF(COUNTIF(原始数据!315:315,原始数据!AF315)&gt;1,"×",""))</f>
        <v/>
      </c>
      <c r="AF315" t="str">
        <f>IF(原始数据!AG315="","",IF(COUNTIF(原始数据!315:315,原始数据!AG315)&gt;1,"×",""))</f>
        <v/>
      </c>
      <c r="AG315" t="str">
        <f>IF(原始数据!AH315="","",IF(COUNTIF(原始数据!315:315,原始数据!AH315)&gt;1,"×",""))</f>
        <v/>
      </c>
      <c r="AH315" t="str">
        <f>IF(原始数据!AI315="","",IF(COUNTIF(原始数据!315:315,原始数据!AI315)&gt;1,"×",""))</f>
        <v/>
      </c>
      <c r="AI315" t="str">
        <f>IF(原始数据!AJ315="","",IF(COUNTIF(原始数据!315:315,原始数据!AJ315)&gt;1,"×",""))</f>
        <v/>
      </c>
      <c r="AJ315" t="str">
        <f>IF(原始数据!AK315="","",IF(COUNTIF(原始数据!315:315,原始数据!AK315)&gt;1,"×",""))</f>
        <v/>
      </c>
      <c r="AK315" t="str">
        <f>IF(原始数据!AL315="","",IF(COUNTIF(原始数据!315:315,原始数据!AL315)&gt;1,"×",""))</f>
        <v/>
      </c>
      <c r="AL315" t="str">
        <f>IF(原始数据!AM315="","",IF(COUNTIF(原始数据!315:315,原始数据!AM315)&gt;1,"×",""))</f>
        <v/>
      </c>
      <c r="AM315" t="str">
        <f>IF(原始数据!AN315="","",IF(COUNTIF(原始数据!315:315,原始数据!AN315)&gt;1,"×",""))</f>
        <v/>
      </c>
      <c r="AN315" t="str">
        <f>IF(原始数据!AO315="","",IF(COUNTIF(原始数据!315:315,原始数据!AO315)&gt;1,"×",""))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/>
      </c>
      <c r="X316" t="str">
        <f>IF(原始数据!Y316="","",IF(COUNTIF(原始数据!316:316,原始数据!Y316)&gt;1,"×",""))</f>
        <v/>
      </c>
      <c r="Y316" t="str">
        <f>IF(原始数据!Z316="","",IF(COUNTIF(原始数据!316:316,原始数据!Z316)&gt;1,"×",""))</f>
        <v/>
      </c>
      <c r="Z316" t="str">
        <f>IF(原始数据!AA316="","",IF(COUNTIF(原始数据!316:316,原始数据!AA316)&gt;1,"×",""))</f>
        <v/>
      </c>
      <c r="AA316" t="str">
        <f>IF(原始数据!AB316="","",IF(COUNTIF(原始数据!316:316,原始数据!AB316)&gt;1,"×",""))</f>
        <v/>
      </c>
      <c r="AB316" t="str">
        <f>IF(原始数据!AC316="","",IF(COUNTIF(原始数据!316:316,原始数据!AC316)&gt;1,"×",""))</f>
        <v/>
      </c>
      <c r="AC316" t="str">
        <f>IF(原始数据!AD316="","",IF(COUNTIF(原始数据!316:316,原始数据!AD316)&gt;1,"×",""))</f>
        <v/>
      </c>
      <c r="AD316" t="str">
        <f>IF(原始数据!AE316="","",IF(COUNTIF(原始数据!316:316,原始数据!AE316)&gt;1,"×",""))</f>
        <v/>
      </c>
      <c r="AE316" t="str">
        <f>IF(原始数据!AF316="","",IF(COUNTIF(原始数据!316:316,原始数据!AF316)&gt;1,"×",""))</f>
        <v/>
      </c>
      <c r="AF316" t="str">
        <f>IF(原始数据!AG316="","",IF(COUNTIF(原始数据!316:316,原始数据!AG316)&gt;1,"×",""))</f>
        <v/>
      </c>
      <c r="AG316" t="str">
        <f>IF(原始数据!AH316="","",IF(COUNTIF(原始数据!316:316,原始数据!AH316)&gt;1,"×",""))</f>
        <v/>
      </c>
      <c r="AH316" t="str">
        <f>IF(原始数据!AI316="","",IF(COUNTIF(原始数据!316:316,原始数据!AI316)&gt;1,"×",""))</f>
        <v/>
      </c>
      <c r="AI316" t="str">
        <f>IF(原始数据!AJ316="","",IF(COUNTIF(原始数据!316:316,原始数据!AJ316)&gt;1,"×",""))</f>
        <v/>
      </c>
      <c r="AJ316" t="str">
        <f>IF(原始数据!AK316="","",IF(COUNTIF(原始数据!316:316,原始数据!AK316)&gt;1,"×",""))</f>
        <v/>
      </c>
      <c r="AK316" t="str">
        <f>IF(原始数据!AL316="","",IF(COUNTIF(原始数据!316:316,原始数据!AL316)&gt;1,"×",""))</f>
        <v/>
      </c>
      <c r="AL316" t="str">
        <f>IF(原始数据!AM316="","",IF(COUNTIF(原始数据!316:316,原始数据!AM316)&gt;1,"×",""))</f>
        <v/>
      </c>
      <c r="AM316" t="str">
        <f>IF(原始数据!AN316="","",IF(COUNTIF(原始数据!316:316,原始数据!AN316)&gt;1,"×",""))</f>
        <v/>
      </c>
      <c r="AN316" t="str">
        <f>IF(原始数据!AO316="","",IF(COUNTIF(原始数据!316:316,原始数据!AO316)&gt;1,"×",""))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IF(原始数据!Z317="","",IF(COUNTIF(原始数据!317:317,原始数据!Z317)&gt;1,"×",""))</f>
        <v/>
      </c>
      <c r="Z317" t="str">
        <f>IF(原始数据!AA317="","",IF(COUNTIF(原始数据!317:317,原始数据!AA317)&gt;1,"×",""))</f>
        <v/>
      </c>
      <c r="AA317" t="str">
        <f>IF(原始数据!AB317="","",IF(COUNTIF(原始数据!317:317,原始数据!AB317)&gt;1,"×",""))</f>
        <v/>
      </c>
      <c r="AB317" t="str">
        <f>IF(原始数据!AC317="","",IF(COUNTIF(原始数据!317:317,原始数据!AC317)&gt;1,"×",""))</f>
        <v/>
      </c>
      <c r="AC317" t="str">
        <f>IF(原始数据!AD317="","",IF(COUNTIF(原始数据!317:317,原始数据!AD317)&gt;1,"×",""))</f>
        <v/>
      </c>
      <c r="AD317" t="str">
        <f>IF(原始数据!AE317="","",IF(COUNTIF(原始数据!317:317,原始数据!AE317)&gt;1,"×",""))</f>
        <v/>
      </c>
      <c r="AE317" t="str">
        <f>IF(原始数据!AF317="","",IF(COUNTIF(原始数据!317:317,原始数据!AF317)&gt;1,"×",""))</f>
        <v/>
      </c>
      <c r="AF317" t="str">
        <f>IF(原始数据!AG317="","",IF(COUNTIF(原始数据!317:317,原始数据!AG317)&gt;1,"×",""))</f>
        <v/>
      </c>
      <c r="AG317" t="str">
        <f>IF(原始数据!AH317="","",IF(COUNTIF(原始数据!317:317,原始数据!AH317)&gt;1,"×",""))</f>
        <v/>
      </c>
      <c r="AH317" t="str">
        <f>IF(原始数据!AI317="","",IF(COUNTIF(原始数据!317:317,原始数据!AI317)&gt;1,"×",""))</f>
        <v/>
      </c>
      <c r="AI317" t="str">
        <f>IF(原始数据!AJ317="","",IF(COUNTIF(原始数据!317:317,原始数据!AJ317)&gt;1,"×",""))</f>
        <v/>
      </c>
      <c r="AJ317" t="str">
        <f>IF(原始数据!AK317="","",IF(COUNTIF(原始数据!317:317,原始数据!AK317)&gt;1,"×",""))</f>
        <v/>
      </c>
      <c r="AK317" t="str">
        <f>IF(原始数据!AL317="","",IF(COUNTIF(原始数据!317:317,原始数据!AL317)&gt;1,"×",""))</f>
        <v/>
      </c>
      <c r="AL317" t="str">
        <f>IF(原始数据!AM317="","",IF(COUNTIF(原始数据!317:317,原始数据!AM317)&gt;1,"×",""))</f>
        <v/>
      </c>
      <c r="AM317" t="str">
        <f>IF(原始数据!AN317="","",IF(COUNTIF(原始数据!317:317,原始数据!AN317)&gt;1,"×",""))</f>
        <v/>
      </c>
      <c r="AN317" t="str">
        <f>IF(原始数据!AO317="","",IF(COUNTIF(原始数据!317:317,原始数据!AO317)&gt;1,"×",""))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IF(原始数据!Z318="","",IF(COUNTIF(原始数据!318:318,原始数据!Z318)&gt;1,"×",""))</f>
        <v/>
      </c>
      <c r="Z318" t="str">
        <f>IF(原始数据!AA318="","",IF(COUNTIF(原始数据!318:318,原始数据!AA318)&gt;1,"×",""))</f>
        <v/>
      </c>
      <c r="AA318" t="str">
        <f>IF(原始数据!AB318="","",IF(COUNTIF(原始数据!318:318,原始数据!AB318)&gt;1,"×",""))</f>
        <v/>
      </c>
      <c r="AB318" t="str">
        <f>IF(原始数据!AC318="","",IF(COUNTIF(原始数据!318:318,原始数据!AC318)&gt;1,"×",""))</f>
        <v/>
      </c>
      <c r="AC318" t="str">
        <f>IF(原始数据!AD318="","",IF(COUNTIF(原始数据!318:318,原始数据!AD318)&gt;1,"×",""))</f>
        <v/>
      </c>
      <c r="AD318" t="str">
        <f>IF(原始数据!AE318="","",IF(COUNTIF(原始数据!318:318,原始数据!AE318)&gt;1,"×",""))</f>
        <v/>
      </c>
      <c r="AE318" t="str">
        <f>IF(原始数据!AF318="","",IF(COUNTIF(原始数据!318:318,原始数据!AF318)&gt;1,"×",""))</f>
        <v/>
      </c>
      <c r="AF318" t="str">
        <f>IF(原始数据!AG318="","",IF(COUNTIF(原始数据!318:318,原始数据!AG318)&gt;1,"×",""))</f>
        <v/>
      </c>
      <c r="AG318" t="str">
        <f>IF(原始数据!AH318="","",IF(COUNTIF(原始数据!318:318,原始数据!AH318)&gt;1,"×",""))</f>
        <v/>
      </c>
      <c r="AH318" t="str">
        <f>IF(原始数据!AI318="","",IF(COUNTIF(原始数据!318:318,原始数据!AI318)&gt;1,"×",""))</f>
        <v/>
      </c>
      <c r="AI318" t="str">
        <f>IF(原始数据!AJ318="","",IF(COUNTIF(原始数据!318:318,原始数据!AJ318)&gt;1,"×",""))</f>
        <v/>
      </c>
      <c r="AJ318" t="str">
        <f>IF(原始数据!AK318="","",IF(COUNTIF(原始数据!318:318,原始数据!AK318)&gt;1,"×",""))</f>
        <v/>
      </c>
      <c r="AK318" t="str">
        <f>IF(原始数据!AL318="","",IF(COUNTIF(原始数据!318:318,原始数据!AL318)&gt;1,"×",""))</f>
        <v/>
      </c>
      <c r="AL318" t="str">
        <f>IF(原始数据!AM318="","",IF(COUNTIF(原始数据!318:318,原始数据!AM318)&gt;1,"×",""))</f>
        <v/>
      </c>
      <c r="AM318" t="str">
        <f>IF(原始数据!AN318="","",IF(COUNTIF(原始数据!318:318,原始数据!AN318)&gt;1,"×",""))</f>
        <v/>
      </c>
      <c r="AN318" t="str">
        <f>IF(原始数据!AO318="","",IF(COUNTIF(原始数据!318:318,原始数据!AO318)&gt;1,"×",""))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IF(原始数据!Z319="","",IF(COUNTIF(原始数据!319:319,原始数据!Z319)&gt;1,"×",""))</f>
        <v/>
      </c>
      <c r="Z319" t="str">
        <f>IF(原始数据!AA319="","",IF(COUNTIF(原始数据!319:319,原始数据!AA319)&gt;1,"×",""))</f>
        <v/>
      </c>
      <c r="AA319" t="str">
        <f>IF(原始数据!AB319="","",IF(COUNTIF(原始数据!319:319,原始数据!AB319)&gt;1,"×",""))</f>
        <v/>
      </c>
      <c r="AB319" t="str">
        <f>IF(原始数据!AC319="","",IF(COUNTIF(原始数据!319:319,原始数据!AC319)&gt;1,"×",""))</f>
        <v/>
      </c>
      <c r="AC319" t="str">
        <f>IF(原始数据!AD319="","",IF(COUNTIF(原始数据!319:319,原始数据!AD319)&gt;1,"×",""))</f>
        <v/>
      </c>
      <c r="AD319" t="str">
        <f>IF(原始数据!AE319="","",IF(COUNTIF(原始数据!319:319,原始数据!AE319)&gt;1,"×",""))</f>
        <v/>
      </c>
      <c r="AE319" t="str">
        <f>IF(原始数据!AF319="","",IF(COUNTIF(原始数据!319:319,原始数据!AF319)&gt;1,"×",""))</f>
        <v/>
      </c>
      <c r="AF319" t="str">
        <f>IF(原始数据!AG319="","",IF(COUNTIF(原始数据!319:319,原始数据!AG319)&gt;1,"×",""))</f>
        <v/>
      </c>
      <c r="AG319" t="str">
        <f>IF(原始数据!AH319="","",IF(COUNTIF(原始数据!319:319,原始数据!AH319)&gt;1,"×",""))</f>
        <v/>
      </c>
      <c r="AH319" t="str">
        <f>IF(原始数据!AI319="","",IF(COUNTIF(原始数据!319:319,原始数据!AI319)&gt;1,"×",""))</f>
        <v/>
      </c>
      <c r="AI319" t="str">
        <f>IF(原始数据!AJ319="","",IF(COUNTIF(原始数据!319:319,原始数据!AJ319)&gt;1,"×",""))</f>
        <v/>
      </c>
      <c r="AJ319" t="str">
        <f>IF(原始数据!AK319="","",IF(COUNTIF(原始数据!319:319,原始数据!AK319)&gt;1,"×",""))</f>
        <v/>
      </c>
      <c r="AK319" t="str">
        <f>IF(原始数据!AL319="","",IF(COUNTIF(原始数据!319:319,原始数据!AL319)&gt;1,"×",""))</f>
        <v/>
      </c>
      <c r="AL319" t="str">
        <f>IF(原始数据!AM319="","",IF(COUNTIF(原始数据!319:319,原始数据!AM319)&gt;1,"×",""))</f>
        <v/>
      </c>
      <c r="AM319" t="str">
        <f>IF(原始数据!AN319="","",IF(COUNTIF(原始数据!319:319,原始数据!AN319)&gt;1,"×",""))</f>
        <v/>
      </c>
      <c r="AN319" t="str">
        <f>IF(原始数据!AO319="","",IF(COUNTIF(原始数据!319:319,原始数据!AO319)&gt;1,"×",""))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/>
      </c>
      <c r="X320" t="str">
        <f>IF(原始数据!Y320="","",IF(COUNTIF(原始数据!320:320,原始数据!Y320)&gt;1,"×",""))</f>
        <v/>
      </c>
      <c r="Y320" t="str">
        <f>IF(原始数据!Z320="","",IF(COUNTIF(原始数据!320:320,原始数据!Z320)&gt;1,"×",""))</f>
        <v/>
      </c>
      <c r="Z320" t="str">
        <f>IF(原始数据!AA320="","",IF(COUNTIF(原始数据!320:320,原始数据!AA320)&gt;1,"×",""))</f>
        <v/>
      </c>
      <c r="AA320" t="str">
        <f>IF(原始数据!AB320="","",IF(COUNTIF(原始数据!320:320,原始数据!AB320)&gt;1,"×",""))</f>
        <v/>
      </c>
      <c r="AB320" t="str">
        <f>IF(原始数据!AC320="","",IF(COUNTIF(原始数据!320:320,原始数据!AC320)&gt;1,"×",""))</f>
        <v/>
      </c>
      <c r="AC320" t="str">
        <f>IF(原始数据!AD320="","",IF(COUNTIF(原始数据!320:320,原始数据!AD320)&gt;1,"×",""))</f>
        <v/>
      </c>
      <c r="AD320" t="str">
        <f>IF(原始数据!AE320="","",IF(COUNTIF(原始数据!320:320,原始数据!AE320)&gt;1,"×",""))</f>
        <v/>
      </c>
      <c r="AE320" t="str">
        <f>IF(原始数据!AF320="","",IF(COUNTIF(原始数据!320:320,原始数据!AF320)&gt;1,"×",""))</f>
        <v/>
      </c>
      <c r="AF320" t="str">
        <f>IF(原始数据!AG320="","",IF(COUNTIF(原始数据!320:320,原始数据!AG320)&gt;1,"×",""))</f>
        <v/>
      </c>
      <c r="AG320" t="str">
        <f>IF(原始数据!AH320="","",IF(COUNTIF(原始数据!320:320,原始数据!AH320)&gt;1,"×",""))</f>
        <v/>
      </c>
      <c r="AH320" t="str">
        <f>IF(原始数据!AI320="","",IF(COUNTIF(原始数据!320:320,原始数据!AI320)&gt;1,"×",""))</f>
        <v/>
      </c>
      <c r="AI320" t="str">
        <f>IF(原始数据!AJ320="","",IF(COUNTIF(原始数据!320:320,原始数据!AJ320)&gt;1,"×",""))</f>
        <v/>
      </c>
      <c r="AJ320" t="str">
        <f>IF(原始数据!AK320="","",IF(COUNTIF(原始数据!320:320,原始数据!AK320)&gt;1,"×",""))</f>
        <v/>
      </c>
      <c r="AK320" t="str">
        <f>IF(原始数据!AL320="","",IF(COUNTIF(原始数据!320:320,原始数据!AL320)&gt;1,"×",""))</f>
        <v/>
      </c>
      <c r="AL320" t="str">
        <f>IF(原始数据!AM320="","",IF(COUNTIF(原始数据!320:320,原始数据!AM320)&gt;1,"×",""))</f>
        <v/>
      </c>
      <c r="AM320" t="str">
        <f>IF(原始数据!AN320="","",IF(COUNTIF(原始数据!320:320,原始数据!AN320)&gt;1,"×",""))</f>
        <v/>
      </c>
      <c r="AN320" t="str">
        <f>IF(原始数据!AO320="","",IF(COUNTIF(原始数据!320:320,原始数据!AO320)&gt;1,"×",""))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IF(原始数据!Z321="","",IF(COUNTIF(原始数据!321:321,原始数据!Z321)&gt;1,"×",""))</f>
        <v/>
      </c>
      <c r="Z321" t="str">
        <f>IF(原始数据!AA321="","",IF(COUNTIF(原始数据!321:321,原始数据!AA321)&gt;1,"×",""))</f>
        <v/>
      </c>
      <c r="AA321" t="str">
        <f>IF(原始数据!AB321="","",IF(COUNTIF(原始数据!321:321,原始数据!AB321)&gt;1,"×",""))</f>
        <v/>
      </c>
      <c r="AB321" t="str">
        <f>IF(原始数据!AC321="","",IF(COUNTIF(原始数据!321:321,原始数据!AC321)&gt;1,"×",""))</f>
        <v/>
      </c>
      <c r="AC321" t="str">
        <f>IF(原始数据!AD321="","",IF(COUNTIF(原始数据!321:321,原始数据!AD321)&gt;1,"×",""))</f>
        <v/>
      </c>
      <c r="AD321" t="str">
        <f>IF(原始数据!AE321="","",IF(COUNTIF(原始数据!321:321,原始数据!AE321)&gt;1,"×",""))</f>
        <v/>
      </c>
      <c r="AE321" t="str">
        <f>IF(原始数据!AF321="","",IF(COUNTIF(原始数据!321:321,原始数据!AF321)&gt;1,"×",""))</f>
        <v/>
      </c>
      <c r="AF321" t="str">
        <f>IF(原始数据!AG321="","",IF(COUNTIF(原始数据!321:321,原始数据!AG321)&gt;1,"×",""))</f>
        <v/>
      </c>
      <c r="AG321" t="str">
        <f>IF(原始数据!AH321="","",IF(COUNTIF(原始数据!321:321,原始数据!AH321)&gt;1,"×",""))</f>
        <v/>
      </c>
      <c r="AH321" t="str">
        <f>IF(原始数据!AI321="","",IF(COUNTIF(原始数据!321:321,原始数据!AI321)&gt;1,"×",""))</f>
        <v/>
      </c>
      <c r="AI321" t="str">
        <f>IF(原始数据!AJ321="","",IF(COUNTIF(原始数据!321:321,原始数据!AJ321)&gt;1,"×",""))</f>
        <v/>
      </c>
      <c r="AJ321" t="str">
        <f>IF(原始数据!AK321="","",IF(COUNTIF(原始数据!321:321,原始数据!AK321)&gt;1,"×",""))</f>
        <v/>
      </c>
      <c r="AK321" t="str">
        <f>IF(原始数据!AL321="","",IF(COUNTIF(原始数据!321:321,原始数据!AL321)&gt;1,"×",""))</f>
        <v/>
      </c>
      <c r="AL321" t="str">
        <f>IF(原始数据!AM321="","",IF(COUNTIF(原始数据!321:321,原始数据!AM321)&gt;1,"×",""))</f>
        <v/>
      </c>
      <c r="AM321" t="str">
        <f>IF(原始数据!AN321="","",IF(COUNTIF(原始数据!321:321,原始数据!AN321)&gt;1,"×",""))</f>
        <v/>
      </c>
      <c r="AN321" t="str">
        <f>IF(原始数据!AO321="","",IF(COUNTIF(原始数据!321:321,原始数据!AO321)&gt;1,"×",""))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IF(原始数据!Z322="","",IF(COUNTIF(原始数据!322:322,原始数据!Z322)&gt;1,"×",""))</f>
        <v/>
      </c>
      <c r="Z322" t="str">
        <f>IF(原始数据!AA322="","",IF(COUNTIF(原始数据!322:322,原始数据!AA322)&gt;1,"×",""))</f>
        <v/>
      </c>
      <c r="AA322" t="str">
        <f>IF(原始数据!AB322="","",IF(COUNTIF(原始数据!322:322,原始数据!AB322)&gt;1,"×",""))</f>
        <v/>
      </c>
      <c r="AB322" t="str">
        <f>IF(原始数据!AC322="","",IF(COUNTIF(原始数据!322:322,原始数据!AC322)&gt;1,"×",""))</f>
        <v/>
      </c>
      <c r="AC322" t="str">
        <f>IF(原始数据!AD322="","",IF(COUNTIF(原始数据!322:322,原始数据!AD322)&gt;1,"×",""))</f>
        <v/>
      </c>
      <c r="AD322" t="str">
        <f>IF(原始数据!AE322="","",IF(COUNTIF(原始数据!322:322,原始数据!AE322)&gt;1,"×",""))</f>
        <v/>
      </c>
      <c r="AE322" t="str">
        <f>IF(原始数据!AF322="","",IF(COUNTIF(原始数据!322:322,原始数据!AF322)&gt;1,"×",""))</f>
        <v/>
      </c>
      <c r="AF322" t="str">
        <f>IF(原始数据!AG322="","",IF(COUNTIF(原始数据!322:322,原始数据!AG322)&gt;1,"×",""))</f>
        <v/>
      </c>
      <c r="AG322" t="str">
        <f>IF(原始数据!AH322="","",IF(COUNTIF(原始数据!322:322,原始数据!AH322)&gt;1,"×",""))</f>
        <v/>
      </c>
      <c r="AH322" t="str">
        <f>IF(原始数据!AI322="","",IF(COUNTIF(原始数据!322:322,原始数据!AI322)&gt;1,"×",""))</f>
        <v/>
      </c>
      <c r="AI322" t="str">
        <f>IF(原始数据!AJ322="","",IF(COUNTIF(原始数据!322:322,原始数据!AJ322)&gt;1,"×",""))</f>
        <v/>
      </c>
      <c r="AJ322" t="str">
        <f>IF(原始数据!AK322="","",IF(COUNTIF(原始数据!322:322,原始数据!AK322)&gt;1,"×",""))</f>
        <v/>
      </c>
      <c r="AK322" t="str">
        <f>IF(原始数据!AL322="","",IF(COUNTIF(原始数据!322:322,原始数据!AL322)&gt;1,"×",""))</f>
        <v/>
      </c>
      <c r="AL322" t="str">
        <f>IF(原始数据!AM322="","",IF(COUNTIF(原始数据!322:322,原始数据!AM322)&gt;1,"×",""))</f>
        <v/>
      </c>
      <c r="AM322" t="str">
        <f>IF(原始数据!AN322="","",IF(COUNTIF(原始数据!322:322,原始数据!AN322)&gt;1,"×",""))</f>
        <v/>
      </c>
      <c r="AN322" t="str">
        <f>IF(原始数据!AO322="","",IF(COUNTIF(原始数据!322:322,原始数据!AO322)&gt;1,"×",""))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IF(原始数据!Z323="","",IF(COUNTIF(原始数据!323:323,原始数据!Z323)&gt;1,"×",""))</f>
        <v/>
      </c>
      <c r="Z323" t="str">
        <f>IF(原始数据!AA323="","",IF(COUNTIF(原始数据!323:323,原始数据!AA323)&gt;1,"×",""))</f>
        <v/>
      </c>
      <c r="AA323" t="str">
        <f>IF(原始数据!AB323="","",IF(COUNTIF(原始数据!323:323,原始数据!AB323)&gt;1,"×",""))</f>
        <v/>
      </c>
      <c r="AB323" t="str">
        <f>IF(原始数据!AC323="","",IF(COUNTIF(原始数据!323:323,原始数据!AC323)&gt;1,"×",""))</f>
        <v/>
      </c>
      <c r="AC323" t="str">
        <f>IF(原始数据!AD323="","",IF(COUNTIF(原始数据!323:323,原始数据!AD323)&gt;1,"×",""))</f>
        <v/>
      </c>
      <c r="AD323" t="str">
        <f>IF(原始数据!AE323="","",IF(COUNTIF(原始数据!323:323,原始数据!AE323)&gt;1,"×",""))</f>
        <v/>
      </c>
      <c r="AE323" t="str">
        <f>IF(原始数据!AF323="","",IF(COUNTIF(原始数据!323:323,原始数据!AF323)&gt;1,"×",""))</f>
        <v/>
      </c>
      <c r="AF323" t="str">
        <f>IF(原始数据!AG323="","",IF(COUNTIF(原始数据!323:323,原始数据!AG323)&gt;1,"×",""))</f>
        <v/>
      </c>
      <c r="AG323" t="str">
        <f>IF(原始数据!AH323="","",IF(COUNTIF(原始数据!323:323,原始数据!AH323)&gt;1,"×",""))</f>
        <v/>
      </c>
      <c r="AH323" t="str">
        <f>IF(原始数据!AI323="","",IF(COUNTIF(原始数据!323:323,原始数据!AI323)&gt;1,"×",""))</f>
        <v/>
      </c>
      <c r="AI323" t="str">
        <f>IF(原始数据!AJ323="","",IF(COUNTIF(原始数据!323:323,原始数据!AJ323)&gt;1,"×",""))</f>
        <v/>
      </c>
      <c r="AJ323" t="str">
        <f>IF(原始数据!AK323="","",IF(COUNTIF(原始数据!323:323,原始数据!AK323)&gt;1,"×",""))</f>
        <v/>
      </c>
      <c r="AK323" t="str">
        <f>IF(原始数据!AL323="","",IF(COUNTIF(原始数据!323:323,原始数据!AL323)&gt;1,"×",""))</f>
        <v/>
      </c>
      <c r="AL323" t="str">
        <f>IF(原始数据!AM323="","",IF(COUNTIF(原始数据!323:323,原始数据!AM323)&gt;1,"×",""))</f>
        <v/>
      </c>
      <c r="AM323" t="str">
        <f>IF(原始数据!AN323="","",IF(COUNTIF(原始数据!323:323,原始数据!AN323)&gt;1,"×",""))</f>
        <v/>
      </c>
      <c r="AN323" t="str">
        <f>IF(原始数据!AO323="","",IF(COUNTIF(原始数据!323:323,原始数据!AO323)&gt;1,"×",""))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IF(原始数据!Z324="","",IF(COUNTIF(原始数据!324:324,原始数据!Z324)&gt;1,"×",""))</f>
        <v/>
      </c>
      <c r="Z324" t="str">
        <f>IF(原始数据!AA324="","",IF(COUNTIF(原始数据!324:324,原始数据!AA324)&gt;1,"×",""))</f>
        <v/>
      </c>
      <c r="AA324" t="str">
        <f>IF(原始数据!AB324="","",IF(COUNTIF(原始数据!324:324,原始数据!AB324)&gt;1,"×",""))</f>
        <v/>
      </c>
      <c r="AB324" t="str">
        <f>IF(原始数据!AC324="","",IF(COUNTIF(原始数据!324:324,原始数据!AC324)&gt;1,"×",""))</f>
        <v/>
      </c>
      <c r="AC324" t="str">
        <f>IF(原始数据!AD324="","",IF(COUNTIF(原始数据!324:324,原始数据!AD324)&gt;1,"×",""))</f>
        <v/>
      </c>
      <c r="AD324" t="str">
        <f>IF(原始数据!AE324="","",IF(COUNTIF(原始数据!324:324,原始数据!AE324)&gt;1,"×",""))</f>
        <v/>
      </c>
      <c r="AE324" t="str">
        <f>IF(原始数据!AF324="","",IF(COUNTIF(原始数据!324:324,原始数据!AF324)&gt;1,"×",""))</f>
        <v/>
      </c>
      <c r="AF324" t="str">
        <f>IF(原始数据!AG324="","",IF(COUNTIF(原始数据!324:324,原始数据!AG324)&gt;1,"×",""))</f>
        <v/>
      </c>
      <c r="AG324" t="str">
        <f>IF(原始数据!AH324="","",IF(COUNTIF(原始数据!324:324,原始数据!AH324)&gt;1,"×",""))</f>
        <v/>
      </c>
      <c r="AH324" t="str">
        <f>IF(原始数据!AI324="","",IF(COUNTIF(原始数据!324:324,原始数据!AI324)&gt;1,"×",""))</f>
        <v/>
      </c>
      <c r="AI324" t="str">
        <f>IF(原始数据!AJ324="","",IF(COUNTIF(原始数据!324:324,原始数据!AJ324)&gt;1,"×",""))</f>
        <v/>
      </c>
      <c r="AJ324" t="str">
        <f>IF(原始数据!AK324="","",IF(COUNTIF(原始数据!324:324,原始数据!AK324)&gt;1,"×",""))</f>
        <v/>
      </c>
      <c r="AK324" t="str">
        <f>IF(原始数据!AL324="","",IF(COUNTIF(原始数据!324:324,原始数据!AL324)&gt;1,"×",""))</f>
        <v/>
      </c>
      <c r="AL324" t="str">
        <f>IF(原始数据!AM324="","",IF(COUNTIF(原始数据!324:324,原始数据!AM324)&gt;1,"×",""))</f>
        <v/>
      </c>
      <c r="AM324" t="str">
        <f>IF(原始数据!AN324="","",IF(COUNTIF(原始数据!324:324,原始数据!AN324)&gt;1,"×",""))</f>
        <v/>
      </c>
      <c r="AN324" t="str">
        <f>IF(原始数据!AO324="","",IF(COUNTIF(原始数据!324:324,原始数据!AO324)&gt;1,"×",""))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IF(原始数据!Z325="","",IF(COUNTIF(原始数据!325:325,原始数据!Z325)&gt;1,"×",""))</f>
        <v/>
      </c>
      <c r="Z325" t="str">
        <f>IF(原始数据!AA325="","",IF(COUNTIF(原始数据!325:325,原始数据!AA325)&gt;1,"×",""))</f>
        <v/>
      </c>
      <c r="AA325" t="str">
        <f>IF(原始数据!AB325="","",IF(COUNTIF(原始数据!325:325,原始数据!AB325)&gt;1,"×",""))</f>
        <v/>
      </c>
      <c r="AB325" t="str">
        <f>IF(原始数据!AC325="","",IF(COUNTIF(原始数据!325:325,原始数据!AC325)&gt;1,"×",""))</f>
        <v/>
      </c>
      <c r="AC325" t="str">
        <f>IF(原始数据!AD325="","",IF(COUNTIF(原始数据!325:325,原始数据!AD325)&gt;1,"×",""))</f>
        <v/>
      </c>
      <c r="AD325" t="str">
        <f>IF(原始数据!AE325="","",IF(COUNTIF(原始数据!325:325,原始数据!AE325)&gt;1,"×",""))</f>
        <v/>
      </c>
      <c r="AE325" t="str">
        <f>IF(原始数据!AF325="","",IF(COUNTIF(原始数据!325:325,原始数据!AF325)&gt;1,"×",""))</f>
        <v/>
      </c>
      <c r="AF325" t="str">
        <f>IF(原始数据!AG325="","",IF(COUNTIF(原始数据!325:325,原始数据!AG325)&gt;1,"×",""))</f>
        <v/>
      </c>
      <c r="AG325" t="str">
        <f>IF(原始数据!AH325="","",IF(COUNTIF(原始数据!325:325,原始数据!AH325)&gt;1,"×",""))</f>
        <v/>
      </c>
      <c r="AH325" t="str">
        <f>IF(原始数据!AI325="","",IF(COUNTIF(原始数据!325:325,原始数据!AI325)&gt;1,"×",""))</f>
        <v/>
      </c>
      <c r="AI325" t="str">
        <f>IF(原始数据!AJ325="","",IF(COUNTIF(原始数据!325:325,原始数据!AJ325)&gt;1,"×",""))</f>
        <v/>
      </c>
      <c r="AJ325" t="str">
        <f>IF(原始数据!AK325="","",IF(COUNTIF(原始数据!325:325,原始数据!AK325)&gt;1,"×",""))</f>
        <v/>
      </c>
      <c r="AK325" t="str">
        <f>IF(原始数据!AL325="","",IF(COUNTIF(原始数据!325:325,原始数据!AL325)&gt;1,"×",""))</f>
        <v/>
      </c>
      <c r="AL325" t="str">
        <f>IF(原始数据!AM325="","",IF(COUNTIF(原始数据!325:325,原始数据!AM325)&gt;1,"×",""))</f>
        <v/>
      </c>
      <c r="AM325" t="str">
        <f>IF(原始数据!AN325="","",IF(COUNTIF(原始数据!325:325,原始数据!AN325)&gt;1,"×",""))</f>
        <v/>
      </c>
      <c r="AN325" t="str">
        <f>IF(原始数据!AO325="","",IF(COUNTIF(原始数据!325:325,原始数据!AO325)&gt;1,"×",""))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IF(原始数据!Z326="","",IF(COUNTIF(原始数据!326:326,原始数据!Z326)&gt;1,"×",""))</f>
        <v/>
      </c>
      <c r="Z326" t="str">
        <f>IF(原始数据!AA326="","",IF(COUNTIF(原始数据!326:326,原始数据!AA326)&gt;1,"×",""))</f>
        <v/>
      </c>
      <c r="AA326" t="str">
        <f>IF(原始数据!AB326="","",IF(COUNTIF(原始数据!326:326,原始数据!AB326)&gt;1,"×",""))</f>
        <v/>
      </c>
      <c r="AB326" t="str">
        <f>IF(原始数据!AC326="","",IF(COUNTIF(原始数据!326:326,原始数据!AC326)&gt;1,"×",""))</f>
        <v/>
      </c>
      <c r="AC326" t="str">
        <f>IF(原始数据!AD326="","",IF(COUNTIF(原始数据!326:326,原始数据!AD326)&gt;1,"×",""))</f>
        <v/>
      </c>
      <c r="AD326" t="str">
        <f>IF(原始数据!AE326="","",IF(COUNTIF(原始数据!326:326,原始数据!AE326)&gt;1,"×",""))</f>
        <v/>
      </c>
      <c r="AE326" t="str">
        <f>IF(原始数据!AF326="","",IF(COUNTIF(原始数据!326:326,原始数据!AF326)&gt;1,"×",""))</f>
        <v/>
      </c>
      <c r="AF326" t="str">
        <f>IF(原始数据!AG326="","",IF(COUNTIF(原始数据!326:326,原始数据!AG326)&gt;1,"×",""))</f>
        <v/>
      </c>
      <c r="AG326" t="str">
        <f>IF(原始数据!AH326="","",IF(COUNTIF(原始数据!326:326,原始数据!AH326)&gt;1,"×",""))</f>
        <v/>
      </c>
      <c r="AH326" t="str">
        <f>IF(原始数据!AI326="","",IF(COUNTIF(原始数据!326:326,原始数据!AI326)&gt;1,"×",""))</f>
        <v/>
      </c>
      <c r="AI326" t="str">
        <f>IF(原始数据!AJ326="","",IF(COUNTIF(原始数据!326:326,原始数据!AJ326)&gt;1,"×",""))</f>
        <v/>
      </c>
      <c r="AJ326" t="str">
        <f>IF(原始数据!AK326="","",IF(COUNTIF(原始数据!326:326,原始数据!AK326)&gt;1,"×",""))</f>
        <v/>
      </c>
      <c r="AK326" t="str">
        <f>IF(原始数据!AL326="","",IF(COUNTIF(原始数据!326:326,原始数据!AL326)&gt;1,"×",""))</f>
        <v/>
      </c>
      <c r="AL326" t="str">
        <f>IF(原始数据!AM326="","",IF(COUNTIF(原始数据!326:326,原始数据!AM326)&gt;1,"×",""))</f>
        <v/>
      </c>
      <c r="AM326" t="str">
        <f>IF(原始数据!AN326="","",IF(COUNTIF(原始数据!326:326,原始数据!AN326)&gt;1,"×",""))</f>
        <v/>
      </c>
      <c r="AN326" t="str">
        <f>IF(原始数据!AO326="","",IF(COUNTIF(原始数据!326:326,原始数据!AO326)&gt;1,"×",""))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IF(原始数据!Z327="","",IF(COUNTIF(原始数据!327:327,原始数据!Z327)&gt;1,"×",""))</f>
        <v/>
      </c>
      <c r="Z327" t="str">
        <f>IF(原始数据!AA327="","",IF(COUNTIF(原始数据!327:327,原始数据!AA327)&gt;1,"×",""))</f>
        <v/>
      </c>
      <c r="AA327" t="str">
        <f>IF(原始数据!AB327="","",IF(COUNTIF(原始数据!327:327,原始数据!AB327)&gt;1,"×",""))</f>
        <v/>
      </c>
      <c r="AB327" t="str">
        <f>IF(原始数据!AC327="","",IF(COUNTIF(原始数据!327:327,原始数据!AC327)&gt;1,"×",""))</f>
        <v/>
      </c>
      <c r="AC327" t="str">
        <f>IF(原始数据!AD327="","",IF(COUNTIF(原始数据!327:327,原始数据!AD327)&gt;1,"×",""))</f>
        <v/>
      </c>
      <c r="AD327" t="str">
        <f>IF(原始数据!AE327="","",IF(COUNTIF(原始数据!327:327,原始数据!AE327)&gt;1,"×",""))</f>
        <v/>
      </c>
      <c r="AE327" t="str">
        <f>IF(原始数据!AF327="","",IF(COUNTIF(原始数据!327:327,原始数据!AF327)&gt;1,"×",""))</f>
        <v/>
      </c>
      <c r="AF327" t="str">
        <f>IF(原始数据!AG327="","",IF(COUNTIF(原始数据!327:327,原始数据!AG327)&gt;1,"×",""))</f>
        <v/>
      </c>
      <c r="AG327" t="str">
        <f>IF(原始数据!AH327="","",IF(COUNTIF(原始数据!327:327,原始数据!AH327)&gt;1,"×",""))</f>
        <v/>
      </c>
      <c r="AH327" t="str">
        <f>IF(原始数据!AI327="","",IF(COUNTIF(原始数据!327:327,原始数据!AI327)&gt;1,"×",""))</f>
        <v/>
      </c>
      <c r="AI327" t="str">
        <f>IF(原始数据!AJ327="","",IF(COUNTIF(原始数据!327:327,原始数据!AJ327)&gt;1,"×",""))</f>
        <v/>
      </c>
      <c r="AJ327" t="str">
        <f>IF(原始数据!AK327="","",IF(COUNTIF(原始数据!327:327,原始数据!AK327)&gt;1,"×",""))</f>
        <v/>
      </c>
      <c r="AK327" t="str">
        <f>IF(原始数据!AL327="","",IF(COUNTIF(原始数据!327:327,原始数据!AL327)&gt;1,"×",""))</f>
        <v/>
      </c>
      <c r="AL327" t="str">
        <f>IF(原始数据!AM327="","",IF(COUNTIF(原始数据!327:327,原始数据!AM327)&gt;1,"×",""))</f>
        <v/>
      </c>
      <c r="AM327" t="str">
        <f>IF(原始数据!AN327="","",IF(COUNTIF(原始数据!327:327,原始数据!AN327)&gt;1,"×",""))</f>
        <v/>
      </c>
      <c r="AN327" t="str">
        <f>IF(原始数据!AO327="","",IF(COUNTIF(原始数据!327:327,原始数据!AO327)&gt;1,"×",""))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IF(原始数据!Z328="","",IF(COUNTIF(原始数据!328:328,原始数据!Z328)&gt;1,"×",""))</f>
        <v/>
      </c>
      <c r="Z328" t="str">
        <f>IF(原始数据!AA328="","",IF(COUNTIF(原始数据!328:328,原始数据!AA328)&gt;1,"×",""))</f>
        <v/>
      </c>
      <c r="AA328" t="str">
        <f>IF(原始数据!AB328="","",IF(COUNTIF(原始数据!328:328,原始数据!AB328)&gt;1,"×",""))</f>
        <v/>
      </c>
      <c r="AB328" t="str">
        <f>IF(原始数据!AC328="","",IF(COUNTIF(原始数据!328:328,原始数据!AC328)&gt;1,"×",""))</f>
        <v/>
      </c>
      <c r="AC328" t="str">
        <f>IF(原始数据!AD328="","",IF(COUNTIF(原始数据!328:328,原始数据!AD328)&gt;1,"×",""))</f>
        <v/>
      </c>
      <c r="AD328" t="str">
        <f>IF(原始数据!AE328="","",IF(COUNTIF(原始数据!328:328,原始数据!AE328)&gt;1,"×",""))</f>
        <v/>
      </c>
      <c r="AE328" t="str">
        <f>IF(原始数据!AF328="","",IF(COUNTIF(原始数据!328:328,原始数据!AF328)&gt;1,"×",""))</f>
        <v/>
      </c>
      <c r="AF328" t="str">
        <f>IF(原始数据!AG328="","",IF(COUNTIF(原始数据!328:328,原始数据!AG328)&gt;1,"×",""))</f>
        <v/>
      </c>
      <c r="AG328" t="str">
        <f>IF(原始数据!AH328="","",IF(COUNTIF(原始数据!328:328,原始数据!AH328)&gt;1,"×",""))</f>
        <v/>
      </c>
      <c r="AH328" t="str">
        <f>IF(原始数据!AI328="","",IF(COUNTIF(原始数据!328:328,原始数据!AI328)&gt;1,"×",""))</f>
        <v/>
      </c>
      <c r="AI328" t="str">
        <f>IF(原始数据!AJ328="","",IF(COUNTIF(原始数据!328:328,原始数据!AJ328)&gt;1,"×",""))</f>
        <v/>
      </c>
      <c r="AJ328" t="str">
        <f>IF(原始数据!AK328="","",IF(COUNTIF(原始数据!328:328,原始数据!AK328)&gt;1,"×",""))</f>
        <v/>
      </c>
      <c r="AK328" t="str">
        <f>IF(原始数据!AL328="","",IF(COUNTIF(原始数据!328:328,原始数据!AL328)&gt;1,"×",""))</f>
        <v/>
      </c>
      <c r="AL328" t="str">
        <f>IF(原始数据!AM328="","",IF(COUNTIF(原始数据!328:328,原始数据!AM328)&gt;1,"×",""))</f>
        <v/>
      </c>
      <c r="AM328" t="str">
        <f>IF(原始数据!AN328="","",IF(COUNTIF(原始数据!328:328,原始数据!AN328)&gt;1,"×",""))</f>
        <v/>
      </c>
      <c r="AN328" t="str">
        <f>IF(原始数据!AO328="","",IF(COUNTIF(原始数据!328:328,原始数据!AO328)&gt;1,"×",""))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IF(原始数据!Z329="","",IF(COUNTIF(原始数据!329:329,原始数据!Z329)&gt;1,"×",""))</f>
        <v/>
      </c>
      <c r="Z329" t="str">
        <f>IF(原始数据!AA329="","",IF(COUNTIF(原始数据!329:329,原始数据!AA329)&gt;1,"×",""))</f>
        <v/>
      </c>
      <c r="AA329" t="str">
        <f>IF(原始数据!AB329="","",IF(COUNTIF(原始数据!329:329,原始数据!AB329)&gt;1,"×",""))</f>
        <v/>
      </c>
      <c r="AB329" t="str">
        <f>IF(原始数据!AC329="","",IF(COUNTIF(原始数据!329:329,原始数据!AC329)&gt;1,"×",""))</f>
        <v/>
      </c>
      <c r="AC329" t="str">
        <f>IF(原始数据!AD329="","",IF(COUNTIF(原始数据!329:329,原始数据!AD329)&gt;1,"×",""))</f>
        <v/>
      </c>
      <c r="AD329" t="str">
        <f>IF(原始数据!AE329="","",IF(COUNTIF(原始数据!329:329,原始数据!AE329)&gt;1,"×",""))</f>
        <v/>
      </c>
      <c r="AE329" t="str">
        <f>IF(原始数据!AF329="","",IF(COUNTIF(原始数据!329:329,原始数据!AF329)&gt;1,"×",""))</f>
        <v/>
      </c>
      <c r="AF329" t="str">
        <f>IF(原始数据!AG329="","",IF(COUNTIF(原始数据!329:329,原始数据!AG329)&gt;1,"×",""))</f>
        <v/>
      </c>
      <c r="AG329" t="str">
        <f>IF(原始数据!AH329="","",IF(COUNTIF(原始数据!329:329,原始数据!AH329)&gt;1,"×",""))</f>
        <v/>
      </c>
      <c r="AH329" t="str">
        <f>IF(原始数据!AI329="","",IF(COUNTIF(原始数据!329:329,原始数据!AI329)&gt;1,"×",""))</f>
        <v/>
      </c>
      <c r="AI329" t="str">
        <f>IF(原始数据!AJ329="","",IF(COUNTIF(原始数据!329:329,原始数据!AJ329)&gt;1,"×",""))</f>
        <v/>
      </c>
      <c r="AJ329" t="str">
        <f>IF(原始数据!AK329="","",IF(COUNTIF(原始数据!329:329,原始数据!AK329)&gt;1,"×",""))</f>
        <v/>
      </c>
      <c r="AK329" t="str">
        <f>IF(原始数据!AL329="","",IF(COUNTIF(原始数据!329:329,原始数据!AL329)&gt;1,"×",""))</f>
        <v/>
      </c>
      <c r="AL329" t="str">
        <f>IF(原始数据!AM329="","",IF(COUNTIF(原始数据!329:329,原始数据!AM329)&gt;1,"×",""))</f>
        <v/>
      </c>
      <c r="AM329" t="str">
        <f>IF(原始数据!AN329="","",IF(COUNTIF(原始数据!329:329,原始数据!AN329)&gt;1,"×",""))</f>
        <v/>
      </c>
      <c r="AN329" t="str">
        <f>IF(原始数据!AO329="","",IF(COUNTIF(原始数据!329:329,原始数据!AO329)&gt;1,"×",""))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IF(原始数据!Z330="","",IF(COUNTIF(原始数据!330:330,原始数据!Z330)&gt;1,"×",""))</f>
        <v/>
      </c>
      <c r="Z330" t="str">
        <f>IF(原始数据!AA330="","",IF(COUNTIF(原始数据!330:330,原始数据!AA330)&gt;1,"×",""))</f>
        <v/>
      </c>
      <c r="AA330" t="str">
        <f>IF(原始数据!AB330="","",IF(COUNTIF(原始数据!330:330,原始数据!AB330)&gt;1,"×",""))</f>
        <v/>
      </c>
      <c r="AB330" t="str">
        <f>IF(原始数据!AC330="","",IF(COUNTIF(原始数据!330:330,原始数据!AC330)&gt;1,"×",""))</f>
        <v/>
      </c>
      <c r="AC330" t="str">
        <f>IF(原始数据!AD330="","",IF(COUNTIF(原始数据!330:330,原始数据!AD330)&gt;1,"×",""))</f>
        <v/>
      </c>
      <c r="AD330" t="str">
        <f>IF(原始数据!AE330="","",IF(COUNTIF(原始数据!330:330,原始数据!AE330)&gt;1,"×",""))</f>
        <v/>
      </c>
      <c r="AE330" t="str">
        <f>IF(原始数据!AF330="","",IF(COUNTIF(原始数据!330:330,原始数据!AF330)&gt;1,"×",""))</f>
        <v/>
      </c>
      <c r="AF330" t="str">
        <f>IF(原始数据!AG330="","",IF(COUNTIF(原始数据!330:330,原始数据!AG330)&gt;1,"×",""))</f>
        <v/>
      </c>
      <c r="AG330" t="str">
        <f>IF(原始数据!AH330="","",IF(COUNTIF(原始数据!330:330,原始数据!AH330)&gt;1,"×",""))</f>
        <v/>
      </c>
      <c r="AH330" t="str">
        <f>IF(原始数据!AI330="","",IF(COUNTIF(原始数据!330:330,原始数据!AI330)&gt;1,"×",""))</f>
        <v/>
      </c>
      <c r="AI330" t="str">
        <f>IF(原始数据!AJ330="","",IF(COUNTIF(原始数据!330:330,原始数据!AJ330)&gt;1,"×",""))</f>
        <v/>
      </c>
      <c r="AJ330" t="str">
        <f>IF(原始数据!AK330="","",IF(COUNTIF(原始数据!330:330,原始数据!AK330)&gt;1,"×",""))</f>
        <v/>
      </c>
      <c r="AK330" t="str">
        <f>IF(原始数据!AL330="","",IF(COUNTIF(原始数据!330:330,原始数据!AL330)&gt;1,"×",""))</f>
        <v/>
      </c>
      <c r="AL330" t="str">
        <f>IF(原始数据!AM330="","",IF(COUNTIF(原始数据!330:330,原始数据!AM330)&gt;1,"×",""))</f>
        <v/>
      </c>
      <c r="AM330" t="str">
        <f>IF(原始数据!AN330="","",IF(COUNTIF(原始数据!330:330,原始数据!AN330)&gt;1,"×",""))</f>
        <v/>
      </c>
      <c r="AN330" t="str">
        <f>IF(原始数据!AO330="","",IF(COUNTIF(原始数据!330:330,原始数据!AO330)&gt;1,"×",""))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IF(原始数据!Z331="","",IF(COUNTIF(原始数据!331:331,原始数据!Z331)&gt;1,"×",""))</f>
        <v/>
      </c>
      <c r="Z331" t="str">
        <f>IF(原始数据!AA331="","",IF(COUNTIF(原始数据!331:331,原始数据!AA331)&gt;1,"×",""))</f>
        <v/>
      </c>
      <c r="AA331" t="str">
        <f>IF(原始数据!AB331="","",IF(COUNTIF(原始数据!331:331,原始数据!AB331)&gt;1,"×",""))</f>
        <v/>
      </c>
      <c r="AB331" t="str">
        <f>IF(原始数据!AC331="","",IF(COUNTIF(原始数据!331:331,原始数据!AC331)&gt;1,"×",""))</f>
        <v/>
      </c>
      <c r="AC331" t="str">
        <f>IF(原始数据!AD331="","",IF(COUNTIF(原始数据!331:331,原始数据!AD331)&gt;1,"×",""))</f>
        <v/>
      </c>
      <c r="AD331" t="str">
        <f>IF(原始数据!AE331="","",IF(COUNTIF(原始数据!331:331,原始数据!AE331)&gt;1,"×",""))</f>
        <v/>
      </c>
      <c r="AE331" t="str">
        <f>IF(原始数据!AF331="","",IF(COUNTIF(原始数据!331:331,原始数据!AF331)&gt;1,"×",""))</f>
        <v/>
      </c>
      <c r="AF331" t="str">
        <f>IF(原始数据!AG331="","",IF(COUNTIF(原始数据!331:331,原始数据!AG331)&gt;1,"×",""))</f>
        <v/>
      </c>
      <c r="AG331" t="str">
        <f>IF(原始数据!AH331="","",IF(COUNTIF(原始数据!331:331,原始数据!AH331)&gt;1,"×",""))</f>
        <v/>
      </c>
      <c r="AH331" t="str">
        <f>IF(原始数据!AI331="","",IF(COUNTIF(原始数据!331:331,原始数据!AI331)&gt;1,"×",""))</f>
        <v/>
      </c>
      <c r="AI331" t="str">
        <f>IF(原始数据!AJ331="","",IF(COUNTIF(原始数据!331:331,原始数据!AJ331)&gt;1,"×",""))</f>
        <v/>
      </c>
      <c r="AJ331" t="str">
        <f>IF(原始数据!AK331="","",IF(COUNTIF(原始数据!331:331,原始数据!AK331)&gt;1,"×",""))</f>
        <v/>
      </c>
      <c r="AK331" t="str">
        <f>IF(原始数据!AL331="","",IF(COUNTIF(原始数据!331:331,原始数据!AL331)&gt;1,"×",""))</f>
        <v/>
      </c>
      <c r="AL331" t="str">
        <f>IF(原始数据!AM331="","",IF(COUNTIF(原始数据!331:331,原始数据!AM331)&gt;1,"×",""))</f>
        <v/>
      </c>
      <c r="AM331" t="str">
        <f>IF(原始数据!AN331="","",IF(COUNTIF(原始数据!331:331,原始数据!AN331)&gt;1,"×",""))</f>
        <v/>
      </c>
      <c r="AN331" t="str">
        <f>IF(原始数据!AO331="","",IF(COUNTIF(原始数据!331:331,原始数据!AO331)&gt;1,"×",""))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IF(原始数据!Z332="","",IF(COUNTIF(原始数据!332:332,原始数据!Z332)&gt;1,"×",""))</f>
        <v/>
      </c>
      <c r="Z332" t="str">
        <f>IF(原始数据!AA332="","",IF(COUNTIF(原始数据!332:332,原始数据!AA332)&gt;1,"×",""))</f>
        <v/>
      </c>
      <c r="AA332" t="str">
        <f>IF(原始数据!AB332="","",IF(COUNTIF(原始数据!332:332,原始数据!AB332)&gt;1,"×",""))</f>
        <v/>
      </c>
      <c r="AB332" t="str">
        <f>IF(原始数据!AC332="","",IF(COUNTIF(原始数据!332:332,原始数据!AC332)&gt;1,"×",""))</f>
        <v/>
      </c>
      <c r="AC332" t="str">
        <f>IF(原始数据!AD332="","",IF(COUNTIF(原始数据!332:332,原始数据!AD332)&gt;1,"×",""))</f>
        <v/>
      </c>
      <c r="AD332" t="str">
        <f>IF(原始数据!AE332="","",IF(COUNTIF(原始数据!332:332,原始数据!AE332)&gt;1,"×",""))</f>
        <v/>
      </c>
      <c r="AE332" t="str">
        <f>IF(原始数据!AF332="","",IF(COUNTIF(原始数据!332:332,原始数据!AF332)&gt;1,"×",""))</f>
        <v/>
      </c>
      <c r="AF332" t="str">
        <f>IF(原始数据!AG332="","",IF(COUNTIF(原始数据!332:332,原始数据!AG332)&gt;1,"×",""))</f>
        <v/>
      </c>
      <c r="AG332" t="str">
        <f>IF(原始数据!AH332="","",IF(COUNTIF(原始数据!332:332,原始数据!AH332)&gt;1,"×",""))</f>
        <v/>
      </c>
      <c r="AH332" t="str">
        <f>IF(原始数据!AI332="","",IF(COUNTIF(原始数据!332:332,原始数据!AI332)&gt;1,"×",""))</f>
        <v/>
      </c>
      <c r="AI332" t="str">
        <f>IF(原始数据!AJ332="","",IF(COUNTIF(原始数据!332:332,原始数据!AJ332)&gt;1,"×",""))</f>
        <v/>
      </c>
      <c r="AJ332" t="str">
        <f>IF(原始数据!AK332="","",IF(COUNTIF(原始数据!332:332,原始数据!AK332)&gt;1,"×",""))</f>
        <v/>
      </c>
      <c r="AK332" t="str">
        <f>IF(原始数据!AL332="","",IF(COUNTIF(原始数据!332:332,原始数据!AL332)&gt;1,"×",""))</f>
        <v/>
      </c>
      <c r="AL332" t="str">
        <f>IF(原始数据!AM332="","",IF(COUNTIF(原始数据!332:332,原始数据!AM332)&gt;1,"×",""))</f>
        <v/>
      </c>
      <c r="AM332" t="str">
        <f>IF(原始数据!AN332="","",IF(COUNTIF(原始数据!332:332,原始数据!AN332)&gt;1,"×",""))</f>
        <v/>
      </c>
      <c r="AN332" t="str">
        <f>IF(原始数据!AO332="","",IF(COUNTIF(原始数据!332:332,原始数据!AO332)&gt;1,"×",""))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IF(原始数据!Z333="","",IF(COUNTIF(原始数据!333:333,原始数据!Z333)&gt;1,"×",""))</f>
        <v/>
      </c>
      <c r="Z333" t="str">
        <f>IF(原始数据!AA333="","",IF(COUNTIF(原始数据!333:333,原始数据!AA333)&gt;1,"×",""))</f>
        <v/>
      </c>
      <c r="AA333" t="str">
        <f>IF(原始数据!AB333="","",IF(COUNTIF(原始数据!333:333,原始数据!AB333)&gt;1,"×",""))</f>
        <v/>
      </c>
      <c r="AB333" t="str">
        <f>IF(原始数据!AC333="","",IF(COUNTIF(原始数据!333:333,原始数据!AC333)&gt;1,"×",""))</f>
        <v/>
      </c>
      <c r="AC333" t="str">
        <f>IF(原始数据!AD333="","",IF(COUNTIF(原始数据!333:333,原始数据!AD333)&gt;1,"×",""))</f>
        <v/>
      </c>
      <c r="AD333" t="str">
        <f>IF(原始数据!AE333="","",IF(COUNTIF(原始数据!333:333,原始数据!AE333)&gt;1,"×",""))</f>
        <v/>
      </c>
      <c r="AE333" t="str">
        <f>IF(原始数据!AF333="","",IF(COUNTIF(原始数据!333:333,原始数据!AF333)&gt;1,"×",""))</f>
        <v/>
      </c>
      <c r="AF333" t="str">
        <f>IF(原始数据!AG333="","",IF(COUNTIF(原始数据!333:333,原始数据!AG333)&gt;1,"×",""))</f>
        <v/>
      </c>
      <c r="AG333" t="str">
        <f>IF(原始数据!AH333="","",IF(COUNTIF(原始数据!333:333,原始数据!AH333)&gt;1,"×",""))</f>
        <v/>
      </c>
      <c r="AH333" t="str">
        <f>IF(原始数据!AI333="","",IF(COUNTIF(原始数据!333:333,原始数据!AI333)&gt;1,"×",""))</f>
        <v/>
      </c>
      <c r="AI333" t="str">
        <f>IF(原始数据!AJ333="","",IF(COUNTIF(原始数据!333:333,原始数据!AJ333)&gt;1,"×",""))</f>
        <v/>
      </c>
      <c r="AJ333" t="str">
        <f>IF(原始数据!AK333="","",IF(COUNTIF(原始数据!333:333,原始数据!AK333)&gt;1,"×",""))</f>
        <v/>
      </c>
      <c r="AK333" t="str">
        <f>IF(原始数据!AL333="","",IF(COUNTIF(原始数据!333:333,原始数据!AL333)&gt;1,"×",""))</f>
        <v/>
      </c>
      <c r="AL333" t="str">
        <f>IF(原始数据!AM333="","",IF(COUNTIF(原始数据!333:333,原始数据!AM333)&gt;1,"×",""))</f>
        <v/>
      </c>
      <c r="AM333" t="str">
        <f>IF(原始数据!AN333="","",IF(COUNTIF(原始数据!333:333,原始数据!AN333)&gt;1,"×",""))</f>
        <v/>
      </c>
      <c r="AN333" t="str">
        <f>IF(原始数据!AO333="","",IF(COUNTIF(原始数据!333:333,原始数据!AO333)&gt;1,"×",""))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IF(原始数据!Z334="","",IF(COUNTIF(原始数据!334:334,原始数据!Z334)&gt;1,"×",""))</f>
        <v/>
      </c>
      <c r="Z334" t="str">
        <f>IF(原始数据!AA334="","",IF(COUNTIF(原始数据!334:334,原始数据!AA334)&gt;1,"×",""))</f>
        <v/>
      </c>
      <c r="AA334" t="str">
        <f>IF(原始数据!AB334="","",IF(COUNTIF(原始数据!334:334,原始数据!AB334)&gt;1,"×",""))</f>
        <v/>
      </c>
      <c r="AB334" t="str">
        <f>IF(原始数据!AC334="","",IF(COUNTIF(原始数据!334:334,原始数据!AC334)&gt;1,"×",""))</f>
        <v/>
      </c>
      <c r="AC334" t="str">
        <f>IF(原始数据!AD334="","",IF(COUNTIF(原始数据!334:334,原始数据!AD334)&gt;1,"×",""))</f>
        <v/>
      </c>
      <c r="AD334" t="str">
        <f>IF(原始数据!AE334="","",IF(COUNTIF(原始数据!334:334,原始数据!AE334)&gt;1,"×",""))</f>
        <v/>
      </c>
      <c r="AE334" t="str">
        <f>IF(原始数据!AF334="","",IF(COUNTIF(原始数据!334:334,原始数据!AF334)&gt;1,"×",""))</f>
        <v/>
      </c>
      <c r="AF334" t="str">
        <f>IF(原始数据!AG334="","",IF(COUNTIF(原始数据!334:334,原始数据!AG334)&gt;1,"×",""))</f>
        <v/>
      </c>
      <c r="AG334" t="str">
        <f>IF(原始数据!AH334="","",IF(COUNTIF(原始数据!334:334,原始数据!AH334)&gt;1,"×",""))</f>
        <v/>
      </c>
      <c r="AH334" t="str">
        <f>IF(原始数据!AI334="","",IF(COUNTIF(原始数据!334:334,原始数据!AI334)&gt;1,"×",""))</f>
        <v/>
      </c>
      <c r="AI334" t="str">
        <f>IF(原始数据!AJ334="","",IF(COUNTIF(原始数据!334:334,原始数据!AJ334)&gt;1,"×",""))</f>
        <v/>
      </c>
      <c r="AJ334" t="str">
        <f>IF(原始数据!AK334="","",IF(COUNTIF(原始数据!334:334,原始数据!AK334)&gt;1,"×",""))</f>
        <v/>
      </c>
      <c r="AK334" t="str">
        <f>IF(原始数据!AL334="","",IF(COUNTIF(原始数据!334:334,原始数据!AL334)&gt;1,"×",""))</f>
        <v/>
      </c>
      <c r="AL334" t="str">
        <f>IF(原始数据!AM334="","",IF(COUNTIF(原始数据!334:334,原始数据!AM334)&gt;1,"×",""))</f>
        <v/>
      </c>
      <c r="AM334" t="str">
        <f>IF(原始数据!AN334="","",IF(COUNTIF(原始数据!334:334,原始数据!AN334)&gt;1,"×",""))</f>
        <v/>
      </c>
      <c r="AN334" t="str">
        <f>IF(原始数据!AO334="","",IF(COUNTIF(原始数据!334:334,原始数据!AO334)&gt;1,"×",""))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IF(原始数据!Z335="","",IF(COUNTIF(原始数据!335:335,原始数据!Z335)&gt;1,"×",""))</f>
        <v/>
      </c>
      <c r="Z335" t="str">
        <f>IF(原始数据!AA335="","",IF(COUNTIF(原始数据!335:335,原始数据!AA335)&gt;1,"×",""))</f>
        <v/>
      </c>
      <c r="AA335" t="str">
        <f>IF(原始数据!AB335="","",IF(COUNTIF(原始数据!335:335,原始数据!AB335)&gt;1,"×",""))</f>
        <v/>
      </c>
      <c r="AB335" t="str">
        <f>IF(原始数据!AC335="","",IF(COUNTIF(原始数据!335:335,原始数据!AC335)&gt;1,"×",""))</f>
        <v/>
      </c>
      <c r="AC335" t="str">
        <f>IF(原始数据!AD335="","",IF(COUNTIF(原始数据!335:335,原始数据!AD335)&gt;1,"×",""))</f>
        <v/>
      </c>
      <c r="AD335" t="str">
        <f>IF(原始数据!AE335="","",IF(COUNTIF(原始数据!335:335,原始数据!AE335)&gt;1,"×",""))</f>
        <v/>
      </c>
      <c r="AE335" t="str">
        <f>IF(原始数据!AF335="","",IF(COUNTIF(原始数据!335:335,原始数据!AF335)&gt;1,"×",""))</f>
        <v/>
      </c>
      <c r="AF335" t="str">
        <f>IF(原始数据!AG335="","",IF(COUNTIF(原始数据!335:335,原始数据!AG335)&gt;1,"×",""))</f>
        <v/>
      </c>
      <c r="AG335" t="str">
        <f>IF(原始数据!AH335="","",IF(COUNTIF(原始数据!335:335,原始数据!AH335)&gt;1,"×",""))</f>
        <v/>
      </c>
      <c r="AH335" t="str">
        <f>IF(原始数据!AI335="","",IF(COUNTIF(原始数据!335:335,原始数据!AI335)&gt;1,"×",""))</f>
        <v/>
      </c>
      <c r="AI335" t="str">
        <f>IF(原始数据!AJ335="","",IF(COUNTIF(原始数据!335:335,原始数据!AJ335)&gt;1,"×",""))</f>
        <v/>
      </c>
      <c r="AJ335" t="str">
        <f>IF(原始数据!AK335="","",IF(COUNTIF(原始数据!335:335,原始数据!AK335)&gt;1,"×",""))</f>
        <v/>
      </c>
      <c r="AK335" t="str">
        <f>IF(原始数据!AL335="","",IF(COUNTIF(原始数据!335:335,原始数据!AL335)&gt;1,"×",""))</f>
        <v/>
      </c>
      <c r="AL335" t="str">
        <f>IF(原始数据!AM335="","",IF(COUNTIF(原始数据!335:335,原始数据!AM335)&gt;1,"×",""))</f>
        <v/>
      </c>
      <c r="AM335" t="str">
        <f>IF(原始数据!AN335="","",IF(COUNTIF(原始数据!335:335,原始数据!AN335)&gt;1,"×",""))</f>
        <v/>
      </c>
      <c r="AN335" t="str">
        <f>IF(原始数据!AO335="","",IF(COUNTIF(原始数据!335:335,原始数据!AO335)&gt;1,"×",""))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IF(原始数据!Z336="","",IF(COUNTIF(原始数据!336:336,原始数据!Z336)&gt;1,"×",""))</f>
        <v/>
      </c>
      <c r="Z336" t="str">
        <f>IF(原始数据!AA336="","",IF(COUNTIF(原始数据!336:336,原始数据!AA336)&gt;1,"×",""))</f>
        <v/>
      </c>
      <c r="AA336" t="str">
        <f>IF(原始数据!AB336="","",IF(COUNTIF(原始数据!336:336,原始数据!AB336)&gt;1,"×",""))</f>
        <v/>
      </c>
      <c r="AB336" t="str">
        <f>IF(原始数据!AC336="","",IF(COUNTIF(原始数据!336:336,原始数据!AC336)&gt;1,"×",""))</f>
        <v/>
      </c>
      <c r="AC336" t="str">
        <f>IF(原始数据!AD336="","",IF(COUNTIF(原始数据!336:336,原始数据!AD336)&gt;1,"×",""))</f>
        <v/>
      </c>
      <c r="AD336" t="str">
        <f>IF(原始数据!AE336="","",IF(COUNTIF(原始数据!336:336,原始数据!AE336)&gt;1,"×",""))</f>
        <v/>
      </c>
      <c r="AE336" t="str">
        <f>IF(原始数据!AF336="","",IF(COUNTIF(原始数据!336:336,原始数据!AF336)&gt;1,"×",""))</f>
        <v/>
      </c>
      <c r="AF336" t="str">
        <f>IF(原始数据!AG336="","",IF(COUNTIF(原始数据!336:336,原始数据!AG336)&gt;1,"×",""))</f>
        <v/>
      </c>
      <c r="AG336" t="str">
        <f>IF(原始数据!AH336="","",IF(COUNTIF(原始数据!336:336,原始数据!AH336)&gt;1,"×",""))</f>
        <v/>
      </c>
      <c r="AH336" t="str">
        <f>IF(原始数据!AI336="","",IF(COUNTIF(原始数据!336:336,原始数据!AI336)&gt;1,"×",""))</f>
        <v/>
      </c>
      <c r="AI336" t="str">
        <f>IF(原始数据!AJ336="","",IF(COUNTIF(原始数据!336:336,原始数据!AJ336)&gt;1,"×",""))</f>
        <v/>
      </c>
      <c r="AJ336" t="str">
        <f>IF(原始数据!AK336="","",IF(COUNTIF(原始数据!336:336,原始数据!AK336)&gt;1,"×",""))</f>
        <v/>
      </c>
      <c r="AK336" t="str">
        <f>IF(原始数据!AL336="","",IF(COUNTIF(原始数据!336:336,原始数据!AL336)&gt;1,"×",""))</f>
        <v/>
      </c>
      <c r="AL336" t="str">
        <f>IF(原始数据!AM336="","",IF(COUNTIF(原始数据!336:336,原始数据!AM336)&gt;1,"×",""))</f>
        <v/>
      </c>
      <c r="AM336" t="str">
        <f>IF(原始数据!AN336="","",IF(COUNTIF(原始数据!336:336,原始数据!AN336)&gt;1,"×",""))</f>
        <v/>
      </c>
      <c r="AN336" t="str">
        <f>IF(原始数据!AO336="","",IF(COUNTIF(原始数据!336:336,原始数据!AO336)&gt;1,"×",""))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IF(原始数据!Z337="","",IF(COUNTIF(原始数据!337:337,原始数据!Z337)&gt;1,"×",""))</f>
        <v/>
      </c>
      <c r="Z337" t="str">
        <f>IF(原始数据!AA337="","",IF(COUNTIF(原始数据!337:337,原始数据!AA337)&gt;1,"×",""))</f>
        <v/>
      </c>
      <c r="AA337" t="str">
        <f>IF(原始数据!AB337="","",IF(COUNTIF(原始数据!337:337,原始数据!AB337)&gt;1,"×",""))</f>
        <v/>
      </c>
      <c r="AB337" t="str">
        <f>IF(原始数据!AC337="","",IF(COUNTIF(原始数据!337:337,原始数据!AC337)&gt;1,"×",""))</f>
        <v/>
      </c>
      <c r="AC337" t="str">
        <f>IF(原始数据!AD337="","",IF(COUNTIF(原始数据!337:337,原始数据!AD337)&gt;1,"×",""))</f>
        <v/>
      </c>
      <c r="AD337" t="str">
        <f>IF(原始数据!AE337="","",IF(COUNTIF(原始数据!337:337,原始数据!AE337)&gt;1,"×",""))</f>
        <v/>
      </c>
      <c r="AE337" t="str">
        <f>IF(原始数据!AF337="","",IF(COUNTIF(原始数据!337:337,原始数据!AF337)&gt;1,"×",""))</f>
        <v/>
      </c>
      <c r="AF337" t="str">
        <f>IF(原始数据!AG337="","",IF(COUNTIF(原始数据!337:337,原始数据!AG337)&gt;1,"×",""))</f>
        <v/>
      </c>
      <c r="AG337" t="str">
        <f>IF(原始数据!AH337="","",IF(COUNTIF(原始数据!337:337,原始数据!AH337)&gt;1,"×",""))</f>
        <v/>
      </c>
      <c r="AH337" t="str">
        <f>IF(原始数据!AI337="","",IF(COUNTIF(原始数据!337:337,原始数据!AI337)&gt;1,"×",""))</f>
        <v/>
      </c>
      <c r="AI337" t="str">
        <f>IF(原始数据!AJ337="","",IF(COUNTIF(原始数据!337:337,原始数据!AJ337)&gt;1,"×",""))</f>
        <v/>
      </c>
      <c r="AJ337" t="str">
        <f>IF(原始数据!AK337="","",IF(COUNTIF(原始数据!337:337,原始数据!AK337)&gt;1,"×",""))</f>
        <v/>
      </c>
      <c r="AK337" t="str">
        <f>IF(原始数据!AL337="","",IF(COUNTIF(原始数据!337:337,原始数据!AL337)&gt;1,"×",""))</f>
        <v/>
      </c>
      <c r="AL337" t="str">
        <f>IF(原始数据!AM337="","",IF(COUNTIF(原始数据!337:337,原始数据!AM337)&gt;1,"×",""))</f>
        <v/>
      </c>
      <c r="AM337" t="str">
        <f>IF(原始数据!AN337="","",IF(COUNTIF(原始数据!337:337,原始数据!AN337)&gt;1,"×",""))</f>
        <v/>
      </c>
      <c r="AN337" t="str">
        <f>IF(原始数据!AO337="","",IF(COUNTIF(原始数据!337:337,原始数据!AO337)&gt;1,"×",""))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IF(原始数据!Z338="","",IF(COUNTIF(原始数据!338:338,原始数据!Z338)&gt;1,"×",""))</f>
        <v/>
      </c>
      <c r="Z338" t="str">
        <f>IF(原始数据!AA338="","",IF(COUNTIF(原始数据!338:338,原始数据!AA338)&gt;1,"×",""))</f>
        <v/>
      </c>
      <c r="AA338" t="str">
        <f>IF(原始数据!AB338="","",IF(COUNTIF(原始数据!338:338,原始数据!AB338)&gt;1,"×",""))</f>
        <v/>
      </c>
      <c r="AB338" t="str">
        <f>IF(原始数据!AC338="","",IF(COUNTIF(原始数据!338:338,原始数据!AC338)&gt;1,"×",""))</f>
        <v/>
      </c>
      <c r="AC338" t="str">
        <f>IF(原始数据!AD338="","",IF(COUNTIF(原始数据!338:338,原始数据!AD338)&gt;1,"×",""))</f>
        <v/>
      </c>
      <c r="AD338" t="str">
        <f>IF(原始数据!AE338="","",IF(COUNTIF(原始数据!338:338,原始数据!AE338)&gt;1,"×",""))</f>
        <v/>
      </c>
      <c r="AE338" t="str">
        <f>IF(原始数据!AF338="","",IF(COUNTIF(原始数据!338:338,原始数据!AF338)&gt;1,"×",""))</f>
        <v/>
      </c>
      <c r="AF338" t="str">
        <f>IF(原始数据!AG338="","",IF(COUNTIF(原始数据!338:338,原始数据!AG338)&gt;1,"×",""))</f>
        <v/>
      </c>
      <c r="AG338" t="str">
        <f>IF(原始数据!AH338="","",IF(COUNTIF(原始数据!338:338,原始数据!AH338)&gt;1,"×",""))</f>
        <v/>
      </c>
      <c r="AH338" t="str">
        <f>IF(原始数据!AI338="","",IF(COUNTIF(原始数据!338:338,原始数据!AI338)&gt;1,"×",""))</f>
        <v/>
      </c>
      <c r="AI338" t="str">
        <f>IF(原始数据!AJ338="","",IF(COUNTIF(原始数据!338:338,原始数据!AJ338)&gt;1,"×",""))</f>
        <v/>
      </c>
      <c r="AJ338" t="str">
        <f>IF(原始数据!AK338="","",IF(COUNTIF(原始数据!338:338,原始数据!AK338)&gt;1,"×",""))</f>
        <v/>
      </c>
      <c r="AK338" t="str">
        <f>IF(原始数据!AL338="","",IF(COUNTIF(原始数据!338:338,原始数据!AL338)&gt;1,"×",""))</f>
        <v/>
      </c>
      <c r="AL338" t="str">
        <f>IF(原始数据!AM338="","",IF(COUNTIF(原始数据!338:338,原始数据!AM338)&gt;1,"×",""))</f>
        <v/>
      </c>
      <c r="AM338" t="str">
        <f>IF(原始数据!AN338="","",IF(COUNTIF(原始数据!338:338,原始数据!AN338)&gt;1,"×",""))</f>
        <v/>
      </c>
      <c r="AN338" t="str">
        <f>IF(原始数据!AO338="","",IF(COUNTIF(原始数据!338:338,原始数据!AO338)&gt;1,"×",""))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IF(原始数据!Z339="","",IF(COUNTIF(原始数据!339:339,原始数据!Z339)&gt;1,"×",""))</f>
        <v/>
      </c>
      <c r="Z339" t="str">
        <f>IF(原始数据!AA339="","",IF(COUNTIF(原始数据!339:339,原始数据!AA339)&gt;1,"×",""))</f>
        <v/>
      </c>
      <c r="AA339" t="str">
        <f>IF(原始数据!AB339="","",IF(COUNTIF(原始数据!339:339,原始数据!AB339)&gt;1,"×",""))</f>
        <v/>
      </c>
      <c r="AB339" t="str">
        <f>IF(原始数据!AC339="","",IF(COUNTIF(原始数据!339:339,原始数据!AC339)&gt;1,"×",""))</f>
        <v/>
      </c>
      <c r="AC339" t="str">
        <f>IF(原始数据!AD339="","",IF(COUNTIF(原始数据!339:339,原始数据!AD339)&gt;1,"×",""))</f>
        <v/>
      </c>
      <c r="AD339" t="str">
        <f>IF(原始数据!AE339="","",IF(COUNTIF(原始数据!339:339,原始数据!AE339)&gt;1,"×",""))</f>
        <v/>
      </c>
      <c r="AE339" t="str">
        <f>IF(原始数据!AF339="","",IF(COUNTIF(原始数据!339:339,原始数据!AF339)&gt;1,"×",""))</f>
        <v/>
      </c>
      <c r="AF339" t="str">
        <f>IF(原始数据!AG339="","",IF(COUNTIF(原始数据!339:339,原始数据!AG339)&gt;1,"×",""))</f>
        <v/>
      </c>
      <c r="AG339" t="str">
        <f>IF(原始数据!AH339="","",IF(COUNTIF(原始数据!339:339,原始数据!AH339)&gt;1,"×",""))</f>
        <v/>
      </c>
      <c r="AH339" t="str">
        <f>IF(原始数据!AI339="","",IF(COUNTIF(原始数据!339:339,原始数据!AI339)&gt;1,"×",""))</f>
        <v/>
      </c>
      <c r="AI339" t="str">
        <f>IF(原始数据!AJ339="","",IF(COUNTIF(原始数据!339:339,原始数据!AJ339)&gt;1,"×",""))</f>
        <v/>
      </c>
      <c r="AJ339" t="str">
        <f>IF(原始数据!AK339="","",IF(COUNTIF(原始数据!339:339,原始数据!AK339)&gt;1,"×",""))</f>
        <v/>
      </c>
      <c r="AK339" t="str">
        <f>IF(原始数据!AL339="","",IF(COUNTIF(原始数据!339:339,原始数据!AL339)&gt;1,"×",""))</f>
        <v/>
      </c>
      <c r="AL339" t="str">
        <f>IF(原始数据!AM339="","",IF(COUNTIF(原始数据!339:339,原始数据!AM339)&gt;1,"×",""))</f>
        <v/>
      </c>
      <c r="AM339" t="str">
        <f>IF(原始数据!AN339="","",IF(COUNTIF(原始数据!339:339,原始数据!AN339)&gt;1,"×",""))</f>
        <v/>
      </c>
      <c r="AN339" t="str">
        <f>IF(原始数据!AO339="","",IF(COUNTIF(原始数据!339:339,原始数据!AO339)&gt;1,"×",""))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IF(原始数据!Z340="","",IF(COUNTIF(原始数据!340:340,原始数据!Z340)&gt;1,"×",""))</f>
        <v/>
      </c>
      <c r="Z340" t="str">
        <f>IF(原始数据!AA340="","",IF(COUNTIF(原始数据!340:340,原始数据!AA340)&gt;1,"×",""))</f>
        <v/>
      </c>
      <c r="AA340" t="str">
        <f>IF(原始数据!AB340="","",IF(COUNTIF(原始数据!340:340,原始数据!AB340)&gt;1,"×",""))</f>
        <v/>
      </c>
      <c r="AB340" t="str">
        <f>IF(原始数据!AC340="","",IF(COUNTIF(原始数据!340:340,原始数据!AC340)&gt;1,"×",""))</f>
        <v/>
      </c>
      <c r="AC340" t="str">
        <f>IF(原始数据!AD340="","",IF(COUNTIF(原始数据!340:340,原始数据!AD340)&gt;1,"×",""))</f>
        <v/>
      </c>
      <c r="AD340" t="str">
        <f>IF(原始数据!AE340="","",IF(COUNTIF(原始数据!340:340,原始数据!AE340)&gt;1,"×",""))</f>
        <v/>
      </c>
      <c r="AE340" t="str">
        <f>IF(原始数据!AF340="","",IF(COUNTIF(原始数据!340:340,原始数据!AF340)&gt;1,"×",""))</f>
        <v/>
      </c>
      <c r="AF340" t="str">
        <f>IF(原始数据!AG340="","",IF(COUNTIF(原始数据!340:340,原始数据!AG340)&gt;1,"×",""))</f>
        <v/>
      </c>
      <c r="AG340" t="str">
        <f>IF(原始数据!AH340="","",IF(COUNTIF(原始数据!340:340,原始数据!AH340)&gt;1,"×",""))</f>
        <v/>
      </c>
      <c r="AH340" t="str">
        <f>IF(原始数据!AI340="","",IF(COUNTIF(原始数据!340:340,原始数据!AI340)&gt;1,"×",""))</f>
        <v/>
      </c>
      <c r="AI340" t="str">
        <f>IF(原始数据!AJ340="","",IF(COUNTIF(原始数据!340:340,原始数据!AJ340)&gt;1,"×",""))</f>
        <v/>
      </c>
      <c r="AJ340" t="str">
        <f>IF(原始数据!AK340="","",IF(COUNTIF(原始数据!340:340,原始数据!AK340)&gt;1,"×",""))</f>
        <v/>
      </c>
      <c r="AK340" t="str">
        <f>IF(原始数据!AL340="","",IF(COUNTIF(原始数据!340:340,原始数据!AL340)&gt;1,"×",""))</f>
        <v/>
      </c>
      <c r="AL340" t="str">
        <f>IF(原始数据!AM340="","",IF(COUNTIF(原始数据!340:340,原始数据!AM340)&gt;1,"×",""))</f>
        <v/>
      </c>
      <c r="AM340" t="str">
        <f>IF(原始数据!AN340="","",IF(COUNTIF(原始数据!340:340,原始数据!AN340)&gt;1,"×",""))</f>
        <v/>
      </c>
      <c r="AN340" t="str">
        <f>IF(原始数据!AO340="","",IF(COUNTIF(原始数据!340:340,原始数据!AO340)&gt;1,"×",""))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IF(原始数据!Z341="","",IF(COUNTIF(原始数据!341:341,原始数据!Z341)&gt;1,"×",""))</f>
        <v/>
      </c>
      <c r="Z341" t="str">
        <f>IF(原始数据!AA341="","",IF(COUNTIF(原始数据!341:341,原始数据!AA341)&gt;1,"×",""))</f>
        <v/>
      </c>
      <c r="AA341" t="str">
        <f>IF(原始数据!AB341="","",IF(COUNTIF(原始数据!341:341,原始数据!AB341)&gt;1,"×",""))</f>
        <v/>
      </c>
      <c r="AB341" t="str">
        <f>IF(原始数据!AC341="","",IF(COUNTIF(原始数据!341:341,原始数据!AC341)&gt;1,"×",""))</f>
        <v/>
      </c>
      <c r="AC341" t="str">
        <f>IF(原始数据!AD341="","",IF(COUNTIF(原始数据!341:341,原始数据!AD341)&gt;1,"×",""))</f>
        <v/>
      </c>
      <c r="AD341" t="str">
        <f>IF(原始数据!AE341="","",IF(COUNTIF(原始数据!341:341,原始数据!AE341)&gt;1,"×",""))</f>
        <v/>
      </c>
      <c r="AE341" t="str">
        <f>IF(原始数据!AF341="","",IF(COUNTIF(原始数据!341:341,原始数据!AF341)&gt;1,"×",""))</f>
        <v/>
      </c>
      <c r="AF341" t="str">
        <f>IF(原始数据!AG341="","",IF(COUNTIF(原始数据!341:341,原始数据!AG341)&gt;1,"×",""))</f>
        <v/>
      </c>
      <c r="AG341" t="str">
        <f>IF(原始数据!AH341="","",IF(COUNTIF(原始数据!341:341,原始数据!AH341)&gt;1,"×",""))</f>
        <v/>
      </c>
      <c r="AH341" t="str">
        <f>IF(原始数据!AI341="","",IF(COUNTIF(原始数据!341:341,原始数据!AI341)&gt;1,"×",""))</f>
        <v/>
      </c>
      <c r="AI341" t="str">
        <f>IF(原始数据!AJ341="","",IF(COUNTIF(原始数据!341:341,原始数据!AJ341)&gt;1,"×",""))</f>
        <v/>
      </c>
      <c r="AJ341" t="str">
        <f>IF(原始数据!AK341="","",IF(COUNTIF(原始数据!341:341,原始数据!AK341)&gt;1,"×",""))</f>
        <v/>
      </c>
      <c r="AK341" t="str">
        <f>IF(原始数据!AL341="","",IF(COUNTIF(原始数据!341:341,原始数据!AL341)&gt;1,"×",""))</f>
        <v/>
      </c>
      <c r="AL341" t="str">
        <f>IF(原始数据!AM341="","",IF(COUNTIF(原始数据!341:341,原始数据!AM341)&gt;1,"×",""))</f>
        <v/>
      </c>
      <c r="AM341" t="str">
        <f>IF(原始数据!AN341="","",IF(COUNTIF(原始数据!341:341,原始数据!AN341)&gt;1,"×",""))</f>
        <v/>
      </c>
      <c r="AN341" t="str">
        <f>IF(原始数据!AO341="","",IF(COUNTIF(原始数据!341:341,原始数据!AO341)&gt;1,"×",""))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IF(原始数据!Z342="","",IF(COUNTIF(原始数据!342:342,原始数据!Z342)&gt;1,"×",""))</f>
        <v/>
      </c>
      <c r="Z342" t="str">
        <f>IF(原始数据!AA342="","",IF(COUNTIF(原始数据!342:342,原始数据!AA342)&gt;1,"×",""))</f>
        <v/>
      </c>
      <c r="AA342" t="str">
        <f>IF(原始数据!AB342="","",IF(COUNTIF(原始数据!342:342,原始数据!AB342)&gt;1,"×",""))</f>
        <v/>
      </c>
      <c r="AB342" t="str">
        <f>IF(原始数据!AC342="","",IF(COUNTIF(原始数据!342:342,原始数据!AC342)&gt;1,"×",""))</f>
        <v/>
      </c>
      <c r="AC342" t="str">
        <f>IF(原始数据!AD342="","",IF(COUNTIF(原始数据!342:342,原始数据!AD342)&gt;1,"×",""))</f>
        <v/>
      </c>
      <c r="AD342" t="str">
        <f>IF(原始数据!AE342="","",IF(COUNTIF(原始数据!342:342,原始数据!AE342)&gt;1,"×",""))</f>
        <v/>
      </c>
      <c r="AE342" t="str">
        <f>IF(原始数据!AF342="","",IF(COUNTIF(原始数据!342:342,原始数据!AF342)&gt;1,"×",""))</f>
        <v/>
      </c>
      <c r="AF342" t="str">
        <f>IF(原始数据!AG342="","",IF(COUNTIF(原始数据!342:342,原始数据!AG342)&gt;1,"×",""))</f>
        <v/>
      </c>
      <c r="AG342" t="str">
        <f>IF(原始数据!AH342="","",IF(COUNTIF(原始数据!342:342,原始数据!AH342)&gt;1,"×",""))</f>
        <v/>
      </c>
      <c r="AH342" t="str">
        <f>IF(原始数据!AI342="","",IF(COUNTIF(原始数据!342:342,原始数据!AI342)&gt;1,"×",""))</f>
        <v/>
      </c>
      <c r="AI342" t="str">
        <f>IF(原始数据!AJ342="","",IF(COUNTIF(原始数据!342:342,原始数据!AJ342)&gt;1,"×",""))</f>
        <v/>
      </c>
      <c r="AJ342" t="str">
        <f>IF(原始数据!AK342="","",IF(COUNTIF(原始数据!342:342,原始数据!AK342)&gt;1,"×",""))</f>
        <v/>
      </c>
      <c r="AK342" t="str">
        <f>IF(原始数据!AL342="","",IF(COUNTIF(原始数据!342:342,原始数据!AL342)&gt;1,"×",""))</f>
        <v/>
      </c>
      <c r="AL342" t="str">
        <f>IF(原始数据!AM342="","",IF(COUNTIF(原始数据!342:342,原始数据!AM342)&gt;1,"×",""))</f>
        <v/>
      </c>
      <c r="AM342" t="str">
        <f>IF(原始数据!AN342="","",IF(COUNTIF(原始数据!342:342,原始数据!AN342)&gt;1,"×",""))</f>
        <v/>
      </c>
      <c r="AN342" t="str">
        <f>IF(原始数据!AO342="","",IF(COUNTIF(原始数据!342:342,原始数据!AO342)&gt;1,"×",""))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IF(原始数据!Z343="","",IF(COUNTIF(原始数据!343:343,原始数据!Z343)&gt;1,"×",""))</f>
        <v/>
      </c>
      <c r="Z343" t="str">
        <f>IF(原始数据!AA343="","",IF(COUNTIF(原始数据!343:343,原始数据!AA343)&gt;1,"×",""))</f>
        <v/>
      </c>
      <c r="AA343" t="str">
        <f>IF(原始数据!AB343="","",IF(COUNTIF(原始数据!343:343,原始数据!AB343)&gt;1,"×",""))</f>
        <v/>
      </c>
      <c r="AB343" t="str">
        <f>IF(原始数据!AC343="","",IF(COUNTIF(原始数据!343:343,原始数据!AC343)&gt;1,"×",""))</f>
        <v/>
      </c>
      <c r="AC343" t="str">
        <f>IF(原始数据!AD343="","",IF(COUNTIF(原始数据!343:343,原始数据!AD343)&gt;1,"×",""))</f>
        <v/>
      </c>
      <c r="AD343" t="str">
        <f>IF(原始数据!AE343="","",IF(COUNTIF(原始数据!343:343,原始数据!AE343)&gt;1,"×",""))</f>
        <v/>
      </c>
      <c r="AE343" t="str">
        <f>IF(原始数据!AF343="","",IF(COUNTIF(原始数据!343:343,原始数据!AF343)&gt;1,"×",""))</f>
        <v/>
      </c>
      <c r="AF343" t="str">
        <f>IF(原始数据!AG343="","",IF(COUNTIF(原始数据!343:343,原始数据!AG343)&gt;1,"×",""))</f>
        <v/>
      </c>
      <c r="AG343" t="str">
        <f>IF(原始数据!AH343="","",IF(COUNTIF(原始数据!343:343,原始数据!AH343)&gt;1,"×",""))</f>
        <v/>
      </c>
      <c r="AH343" t="str">
        <f>IF(原始数据!AI343="","",IF(COUNTIF(原始数据!343:343,原始数据!AI343)&gt;1,"×",""))</f>
        <v/>
      </c>
      <c r="AI343" t="str">
        <f>IF(原始数据!AJ343="","",IF(COUNTIF(原始数据!343:343,原始数据!AJ343)&gt;1,"×",""))</f>
        <v/>
      </c>
      <c r="AJ343" t="str">
        <f>IF(原始数据!AK343="","",IF(COUNTIF(原始数据!343:343,原始数据!AK343)&gt;1,"×",""))</f>
        <v/>
      </c>
      <c r="AK343" t="str">
        <f>IF(原始数据!AL343="","",IF(COUNTIF(原始数据!343:343,原始数据!AL343)&gt;1,"×",""))</f>
        <v/>
      </c>
      <c r="AL343" t="str">
        <f>IF(原始数据!AM343="","",IF(COUNTIF(原始数据!343:343,原始数据!AM343)&gt;1,"×",""))</f>
        <v/>
      </c>
      <c r="AM343" t="str">
        <f>IF(原始数据!AN343="","",IF(COUNTIF(原始数据!343:343,原始数据!AN343)&gt;1,"×",""))</f>
        <v/>
      </c>
      <c r="AN343" t="str">
        <f>IF(原始数据!AO343="","",IF(COUNTIF(原始数据!343:343,原始数据!AO343)&gt;1,"×",""))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IF(原始数据!Z344="","",IF(COUNTIF(原始数据!344:344,原始数据!Z344)&gt;1,"×",""))</f>
        <v/>
      </c>
      <c r="Z344" t="str">
        <f>IF(原始数据!AA344="","",IF(COUNTIF(原始数据!344:344,原始数据!AA344)&gt;1,"×",""))</f>
        <v/>
      </c>
      <c r="AA344" t="str">
        <f>IF(原始数据!AB344="","",IF(COUNTIF(原始数据!344:344,原始数据!AB344)&gt;1,"×",""))</f>
        <v/>
      </c>
      <c r="AB344" t="str">
        <f>IF(原始数据!AC344="","",IF(COUNTIF(原始数据!344:344,原始数据!AC344)&gt;1,"×",""))</f>
        <v/>
      </c>
      <c r="AC344" t="str">
        <f>IF(原始数据!AD344="","",IF(COUNTIF(原始数据!344:344,原始数据!AD344)&gt;1,"×",""))</f>
        <v/>
      </c>
      <c r="AD344" t="str">
        <f>IF(原始数据!AE344="","",IF(COUNTIF(原始数据!344:344,原始数据!AE344)&gt;1,"×",""))</f>
        <v/>
      </c>
      <c r="AE344" t="str">
        <f>IF(原始数据!AF344="","",IF(COUNTIF(原始数据!344:344,原始数据!AF344)&gt;1,"×",""))</f>
        <v/>
      </c>
      <c r="AF344" t="str">
        <f>IF(原始数据!AG344="","",IF(COUNTIF(原始数据!344:344,原始数据!AG344)&gt;1,"×",""))</f>
        <v/>
      </c>
      <c r="AG344" t="str">
        <f>IF(原始数据!AH344="","",IF(COUNTIF(原始数据!344:344,原始数据!AH344)&gt;1,"×",""))</f>
        <v/>
      </c>
      <c r="AH344" t="str">
        <f>IF(原始数据!AI344="","",IF(COUNTIF(原始数据!344:344,原始数据!AI344)&gt;1,"×",""))</f>
        <v/>
      </c>
      <c r="AI344" t="str">
        <f>IF(原始数据!AJ344="","",IF(COUNTIF(原始数据!344:344,原始数据!AJ344)&gt;1,"×",""))</f>
        <v/>
      </c>
      <c r="AJ344" t="str">
        <f>IF(原始数据!AK344="","",IF(COUNTIF(原始数据!344:344,原始数据!AK344)&gt;1,"×",""))</f>
        <v/>
      </c>
      <c r="AK344" t="str">
        <f>IF(原始数据!AL344="","",IF(COUNTIF(原始数据!344:344,原始数据!AL344)&gt;1,"×",""))</f>
        <v/>
      </c>
      <c r="AL344" t="str">
        <f>IF(原始数据!AM344="","",IF(COUNTIF(原始数据!344:344,原始数据!AM344)&gt;1,"×",""))</f>
        <v/>
      </c>
      <c r="AM344" t="str">
        <f>IF(原始数据!AN344="","",IF(COUNTIF(原始数据!344:344,原始数据!AN344)&gt;1,"×",""))</f>
        <v/>
      </c>
      <c r="AN344" t="str">
        <f>IF(原始数据!AO344="","",IF(COUNTIF(原始数据!344:344,原始数据!AO344)&gt;1,"×",""))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IF(原始数据!Z345="","",IF(COUNTIF(原始数据!345:345,原始数据!Z345)&gt;1,"×",""))</f>
        <v/>
      </c>
      <c r="Z345" t="str">
        <f>IF(原始数据!AA345="","",IF(COUNTIF(原始数据!345:345,原始数据!AA345)&gt;1,"×",""))</f>
        <v/>
      </c>
      <c r="AA345" t="str">
        <f>IF(原始数据!AB345="","",IF(COUNTIF(原始数据!345:345,原始数据!AB345)&gt;1,"×",""))</f>
        <v/>
      </c>
      <c r="AB345" t="str">
        <f>IF(原始数据!AC345="","",IF(COUNTIF(原始数据!345:345,原始数据!AC345)&gt;1,"×",""))</f>
        <v/>
      </c>
      <c r="AC345" t="str">
        <f>IF(原始数据!AD345="","",IF(COUNTIF(原始数据!345:345,原始数据!AD345)&gt;1,"×",""))</f>
        <v/>
      </c>
      <c r="AD345" t="str">
        <f>IF(原始数据!AE345="","",IF(COUNTIF(原始数据!345:345,原始数据!AE345)&gt;1,"×",""))</f>
        <v/>
      </c>
      <c r="AE345" t="str">
        <f>IF(原始数据!AF345="","",IF(COUNTIF(原始数据!345:345,原始数据!AF345)&gt;1,"×",""))</f>
        <v/>
      </c>
      <c r="AF345" t="str">
        <f>IF(原始数据!AG345="","",IF(COUNTIF(原始数据!345:345,原始数据!AG345)&gt;1,"×",""))</f>
        <v/>
      </c>
      <c r="AG345" t="str">
        <f>IF(原始数据!AH345="","",IF(COUNTIF(原始数据!345:345,原始数据!AH345)&gt;1,"×",""))</f>
        <v/>
      </c>
      <c r="AH345" t="str">
        <f>IF(原始数据!AI345="","",IF(COUNTIF(原始数据!345:345,原始数据!AI345)&gt;1,"×",""))</f>
        <v/>
      </c>
      <c r="AI345" t="str">
        <f>IF(原始数据!AJ345="","",IF(COUNTIF(原始数据!345:345,原始数据!AJ345)&gt;1,"×",""))</f>
        <v/>
      </c>
      <c r="AJ345" t="str">
        <f>IF(原始数据!AK345="","",IF(COUNTIF(原始数据!345:345,原始数据!AK345)&gt;1,"×",""))</f>
        <v/>
      </c>
      <c r="AK345" t="str">
        <f>IF(原始数据!AL345="","",IF(COUNTIF(原始数据!345:345,原始数据!AL345)&gt;1,"×",""))</f>
        <v/>
      </c>
      <c r="AL345" t="str">
        <f>IF(原始数据!AM345="","",IF(COUNTIF(原始数据!345:345,原始数据!AM345)&gt;1,"×",""))</f>
        <v/>
      </c>
      <c r="AM345" t="str">
        <f>IF(原始数据!AN345="","",IF(COUNTIF(原始数据!345:345,原始数据!AN345)&gt;1,"×",""))</f>
        <v/>
      </c>
      <c r="AN345" t="str">
        <f>IF(原始数据!AO345="","",IF(COUNTIF(原始数据!345:345,原始数据!AO345)&gt;1,"×",""))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IF(原始数据!Z346="","",IF(COUNTIF(原始数据!346:346,原始数据!Z346)&gt;1,"×",""))</f>
        <v/>
      </c>
      <c r="Z346" t="str">
        <f>IF(原始数据!AA346="","",IF(COUNTIF(原始数据!346:346,原始数据!AA346)&gt;1,"×",""))</f>
        <v/>
      </c>
      <c r="AA346" t="str">
        <f>IF(原始数据!AB346="","",IF(COUNTIF(原始数据!346:346,原始数据!AB346)&gt;1,"×",""))</f>
        <v/>
      </c>
      <c r="AB346" t="str">
        <f>IF(原始数据!AC346="","",IF(COUNTIF(原始数据!346:346,原始数据!AC346)&gt;1,"×",""))</f>
        <v/>
      </c>
      <c r="AC346" t="str">
        <f>IF(原始数据!AD346="","",IF(COUNTIF(原始数据!346:346,原始数据!AD346)&gt;1,"×",""))</f>
        <v/>
      </c>
      <c r="AD346" t="str">
        <f>IF(原始数据!AE346="","",IF(COUNTIF(原始数据!346:346,原始数据!AE346)&gt;1,"×",""))</f>
        <v/>
      </c>
      <c r="AE346" t="str">
        <f>IF(原始数据!AF346="","",IF(COUNTIF(原始数据!346:346,原始数据!AF346)&gt;1,"×",""))</f>
        <v/>
      </c>
      <c r="AF346" t="str">
        <f>IF(原始数据!AG346="","",IF(COUNTIF(原始数据!346:346,原始数据!AG346)&gt;1,"×",""))</f>
        <v/>
      </c>
      <c r="AG346" t="str">
        <f>IF(原始数据!AH346="","",IF(COUNTIF(原始数据!346:346,原始数据!AH346)&gt;1,"×",""))</f>
        <v/>
      </c>
      <c r="AH346" t="str">
        <f>IF(原始数据!AI346="","",IF(COUNTIF(原始数据!346:346,原始数据!AI346)&gt;1,"×",""))</f>
        <v/>
      </c>
      <c r="AI346" t="str">
        <f>IF(原始数据!AJ346="","",IF(COUNTIF(原始数据!346:346,原始数据!AJ346)&gt;1,"×",""))</f>
        <v/>
      </c>
      <c r="AJ346" t="str">
        <f>IF(原始数据!AK346="","",IF(COUNTIF(原始数据!346:346,原始数据!AK346)&gt;1,"×",""))</f>
        <v/>
      </c>
      <c r="AK346" t="str">
        <f>IF(原始数据!AL346="","",IF(COUNTIF(原始数据!346:346,原始数据!AL346)&gt;1,"×",""))</f>
        <v/>
      </c>
      <c r="AL346" t="str">
        <f>IF(原始数据!AM346="","",IF(COUNTIF(原始数据!346:346,原始数据!AM346)&gt;1,"×",""))</f>
        <v/>
      </c>
      <c r="AM346" t="str">
        <f>IF(原始数据!AN346="","",IF(COUNTIF(原始数据!346:346,原始数据!AN346)&gt;1,"×",""))</f>
        <v/>
      </c>
      <c r="AN346" t="str">
        <f>IF(原始数据!AO346="","",IF(COUNTIF(原始数据!346:346,原始数据!AO346)&gt;1,"×",""))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IF(原始数据!Z347="","",IF(COUNTIF(原始数据!347:347,原始数据!Z347)&gt;1,"×",""))</f>
        <v/>
      </c>
      <c r="Z347" t="str">
        <f>IF(原始数据!AA347="","",IF(COUNTIF(原始数据!347:347,原始数据!AA347)&gt;1,"×",""))</f>
        <v/>
      </c>
      <c r="AA347" t="str">
        <f>IF(原始数据!AB347="","",IF(COUNTIF(原始数据!347:347,原始数据!AB347)&gt;1,"×",""))</f>
        <v/>
      </c>
      <c r="AB347" t="str">
        <f>IF(原始数据!AC347="","",IF(COUNTIF(原始数据!347:347,原始数据!AC347)&gt;1,"×",""))</f>
        <v/>
      </c>
      <c r="AC347" t="str">
        <f>IF(原始数据!AD347="","",IF(COUNTIF(原始数据!347:347,原始数据!AD347)&gt;1,"×",""))</f>
        <v/>
      </c>
      <c r="AD347" t="str">
        <f>IF(原始数据!AE347="","",IF(COUNTIF(原始数据!347:347,原始数据!AE347)&gt;1,"×",""))</f>
        <v/>
      </c>
      <c r="AE347" t="str">
        <f>IF(原始数据!AF347="","",IF(COUNTIF(原始数据!347:347,原始数据!AF347)&gt;1,"×",""))</f>
        <v/>
      </c>
      <c r="AF347" t="str">
        <f>IF(原始数据!AG347="","",IF(COUNTIF(原始数据!347:347,原始数据!AG347)&gt;1,"×",""))</f>
        <v/>
      </c>
      <c r="AG347" t="str">
        <f>IF(原始数据!AH347="","",IF(COUNTIF(原始数据!347:347,原始数据!AH347)&gt;1,"×",""))</f>
        <v/>
      </c>
      <c r="AH347" t="str">
        <f>IF(原始数据!AI347="","",IF(COUNTIF(原始数据!347:347,原始数据!AI347)&gt;1,"×",""))</f>
        <v/>
      </c>
      <c r="AI347" t="str">
        <f>IF(原始数据!AJ347="","",IF(COUNTIF(原始数据!347:347,原始数据!AJ347)&gt;1,"×",""))</f>
        <v/>
      </c>
      <c r="AJ347" t="str">
        <f>IF(原始数据!AK347="","",IF(COUNTIF(原始数据!347:347,原始数据!AK347)&gt;1,"×",""))</f>
        <v/>
      </c>
      <c r="AK347" t="str">
        <f>IF(原始数据!AL347="","",IF(COUNTIF(原始数据!347:347,原始数据!AL347)&gt;1,"×",""))</f>
        <v/>
      </c>
      <c r="AL347" t="str">
        <f>IF(原始数据!AM347="","",IF(COUNTIF(原始数据!347:347,原始数据!AM347)&gt;1,"×",""))</f>
        <v/>
      </c>
      <c r="AM347" t="str">
        <f>IF(原始数据!AN347="","",IF(COUNTIF(原始数据!347:347,原始数据!AN347)&gt;1,"×",""))</f>
        <v/>
      </c>
      <c r="AN347" t="str">
        <f>IF(原始数据!AO347="","",IF(COUNTIF(原始数据!347:347,原始数据!AO347)&gt;1,"×",""))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IF(原始数据!Z348="","",IF(COUNTIF(原始数据!348:348,原始数据!Z348)&gt;1,"×",""))</f>
        <v/>
      </c>
      <c r="Z348" t="str">
        <f>IF(原始数据!AA348="","",IF(COUNTIF(原始数据!348:348,原始数据!AA348)&gt;1,"×",""))</f>
        <v/>
      </c>
      <c r="AA348" t="str">
        <f>IF(原始数据!AB348="","",IF(COUNTIF(原始数据!348:348,原始数据!AB348)&gt;1,"×",""))</f>
        <v/>
      </c>
      <c r="AB348" t="str">
        <f>IF(原始数据!AC348="","",IF(COUNTIF(原始数据!348:348,原始数据!AC348)&gt;1,"×",""))</f>
        <v/>
      </c>
      <c r="AC348" t="str">
        <f>IF(原始数据!AD348="","",IF(COUNTIF(原始数据!348:348,原始数据!AD348)&gt;1,"×",""))</f>
        <v/>
      </c>
      <c r="AD348" t="str">
        <f>IF(原始数据!AE348="","",IF(COUNTIF(原始数据!348:348,原始数据!AE348)&gt;1,"×",""))</f>
        <v/>
      </c>
      <c r="AE348" t="str">
        <f>IF(原始数据!AF348="","",IF(COUNTIF(原始数据!348:348,原始数据!AF348)&gt;1,"×",""))</f>
        <v/>
      </c>
      <c r="AF348" t="str">
        <f>IF(原始数据!AG348="","",IF(COUNTIF(原始数据!348:348,原始数据!AG348)&gt;1,"×",""))</f>
        <v/>
      </c>
      <c r="AG348" t="str">
        <f>IF(原始数据!AH348="","",IF(COUNTIF(原始数据!348:348,原始数据!AH348)&gt;1,"×",""))</f>
        <v/>
      </c>
      <c r="AH348" t="str">
        <f>IF(原始数据!AI348="","",IF(COUNTIF(原始数据!348:348,原始数据!AI348)&gt;1,"×",""))</f>
        <v/>
      </c>
      <c r="AI348" t="str">
        <f>IF(原始数据!AJ348="","",IF(COUNTIF(原始数据!348:348,原始数据!AJ348)&gt;1,"×",""))</f>
        <v/>
      </c>
      <c r="AJ348" t="str">
        <f>IF(原始数据!AK348="","",IF(COUNTIF(原始数据!348:348,原始数据!AK348)&gt;1,"×",""))</f>
        <v/>
      </c>
      <c r="AK348" t="str">
        <f>IF(原始数据!AL348="","",IF(COUNTIF(原始数据!348:348,原始数据!AL348)&gt;1,"×",""))</f>
        <v/>
      </c>
      <c r="AL348" t="str">
        <f>IF(原始数据!AM348="","",IF(COUNTIF(原始数据!348:348,原始数据!AM348)&gt;1,"×",""))</f>
        <v/>
      </c>
      <c r="AM348" t="str">
        <f>IF(原始数据!AN348="","",IF(COUNTIF(原始数据!348:348,原始数据!AN348)&gt;1,"×",""))</f>
        <v/>
      </c>
      <c r="AN348" t="str">
        <f>IF(原始数据!AO348="","",IF(COUNTIF(原始数据!348:348,原始数据!AO348)&gt;1,"×",""))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IF(原始数据!Z349="","",IF(COUNTIF(原始数据!349:349,原始数据!Z349)&gt;1,"×",""))</f>
        <v/>
      </c>
      <c r="Z349" t="str">
        <f>IF(原始数据!AA349="","",IF(COUNTIF(原始数据!349:349,原始数据!AA349)&gt;1,"×",""))</f>
        <v/>
      </c>
      <c r="AA349" t="str">
        <f>IF(原始数据!AB349="","",IF(COUNTIF(原始数据!349:349,原始数据!AB349)&gt;1,"×",""))</f>
        <v/>
      </c>
      <c r="AB349" t="str">
        <f>IF(原始数据!AC349="","",IF(COUNTIF(原始数据!349:349,原始数据!AC349)&gt;1,"×",""))</f>
        <v/>
      </c>
      <c r="AC349" t="str">
        <f>IF(原始数据!AD349="","",IF(COUNTIF(原始数据!349:349,原始数据!AD349)&gt;1,"×",""))</f>
        <v/>
      </c>
      <c r="AD349" t="str">
        <f>IF(原始数据!AE349="","",IF(COUNTIF(原始数据!349:349,原始数据!AE349)&gt;1,"×",""))</f>
        <v/>
      </c>
      <c r="AE349" t="str">
        <f>IF(原始数据!AF349="","",IF(COUNTIF(原始数据!349:349,原始数据!AF349)&gt;1,"×",""))</f>
        <v/>
      </c>
      <c r="AF349" t="str">
        <f>IF(原始数据!AG349="","",IF(COUNTIF(原始数据!349:349,原始数据!AG349)&gt;1,"×",""))</f>
        <v/>
      </c>
      <c r="AG349" t="str">
        <f>IF(原始数据!AH349="","",IF(COUNTIF(原始数据!349:349,原始数据!AH349)&gt;1,"×",""))</f>
        <v/>
      </c>
      <c r="AH349" t="str">
        <f>IF(原始数据!AI349="","",IF(COUNTIF(原始数据!349:349,原始数据!AI349)&gt;1,"×",""))</f>
        <v/>
      </c>
      <c r="AI349" t="str">
        <f>IF(原始数据!AJ349="","",IF(COUNTIF(原始数据!349:349,原始数据!AJ349)&gt;1,"×",""))</f>
        <v/>
      </c>
      <c r="AJ349" t="str">
        <f>IF(原始数据!AK349="","",IF(COUNTIF(原始数据!349:349,原始数据!AK349)&gt;1,"×",""))</f>
        <v/>
      </c>
      <c r="AK349" t="str">
        <f>IF(原始数据!AL349="","",IF(COUNTIF(原始数据!349:349,原始数据!AL349)&gt;1,"×",""))</f>
        <v/>
      </c>
      <c r="AL349" t="str">
        <f>IF(原始数据!AM349="","",IF(COUNTIF(原始数据!349:349,原始数据!AM349)&gt;1,"×",""))</f>
        <v/>
      </c>
      <c r="AM349" t="str">
        <f>IF(原始数据!AN349="","",IF(COUNTIF(原始数据!349:349,原始数据!AN349)&gt;1,"×",""))</f>
        <v/>
      </c>
      <c r="AN349" t="str">
        <f>IF(原始数据!AO349="","",IF(COUNTIF(原始数据!349:349,原始数据!AO349)&gt;1,"×",""))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IF(原始数据!Z350="","",IF(COUNTIF(原始数据!350:350,原始数据!Z350)&gt;1,"×",""))</f>
        <v/>
      </c>
      <c r="Z350" t="str">
        <f>IF(原始数据!AA350="","",IF(COUNTIF(原始数据!350:350,原始数据!AA350)&gt;1,"×",""))</f>
        <v/>
      </c>
      <c r="AA350" t="str">
        <f>IF(原始数据!AB350="","",IF(COUNTIF(原始数据!350:350,原始数据!AB350)&gt;1,"×",""))</f>
        <v/>
      </c>
      <c r="AB350" t="str">
        <f>IF(原始数据!AC350="","",IF(COUNTIF(原始数据!350:350,原始数据!AC350)&gt;1,"×",""))</f>
        <v/>
      </c>
      <c r="AC350" t="str">
        <f>IF(原始数据!AD350="","",IF(COUNTIF(原始数据!350:350,原始数据!AD350)&gt;1,"×",""))</f>
        <v/>
      </c>
      <c r="AD350" t="str">
        <f>IF(原始数据!AE350="","",IF(COUNTIF(原始数据!350:350,原始数据!AE350)&gt;1,"×",""))</f>
        <v/>
      </c>
      <c r="AE350" t="str">
        <f>IF(原始数据!AF350="","",IF(COUNTIF(原始数据!350:350,原始数据!AF350)&gt;1,"×",""))</f>
        <v/>
      </c>
      <c r="AF350" t="str">
        <f>IF(原始数据!AG350="","",IF(COUNTIF(原始数据!350:350,原始数据!AG350)&gt;1,"×",""))</f>
        <v/>
      </c>
      <c r="AG350" t="str">
        <f>IF(原始数据!AH350="","",IF(COUNTIF(原始数据!350:350,原始数据!AH350)&gt;1,"×",""))</f>
        <v/>
      </c>
      <c r="AH350" t="str">
        <f>IF(原始数据!AI350="","",IF(COUNTIF(原始数据!350:350,原始数据!AI350)&gt;1,"×",""))</f>
        <v/>
      </c>
      <c r="AI350" t="str">
        <f>IF(原始数据!AJ350="","",IF(COUNTIF(原始数据!350:350,原始数据!AJ350)&gt;1,"×",""))</f>
        <v/>
      </c>
      <c r="AJ350" t="str">
        <f>IF(原始数据!AK350="","",IF(COUNTIF(原始数据!350:350,原始数据!AK350)&gt;1,"×",""))</f>
        <v/>
      </c>
      <c r="AK350" t="str">
        <f>IF(原始数据!AL350="","",IF(COUNTIF(原始数据!350:350,原始数据!AL350)&gt;1,"×",""))</f>
        <v/>
      </c>
      <c r="AL350" t="str">
        <f>IF(原始数据!AM350="","",IF(COUNTIF(原始数据!350:350,原始数据!AM350)&gt;1,"×",""))</f>
        <v/>
      </c>
      <c r="AM350" t="str">
        <f>IF(原始数据!AN350="","",IF(COUNTIF(原始数据!350:350,原始数据!AN350)&gt;1,"×",""))</f>
        <v/>
      </c>
      <c r="AN350" t="str">
        <f>IF(原始数据!AO350="","",IF(COUNTIF(原始数据!350:350,原始数据!AO350)&gt;1,"×",""))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IF(原始数据!Z351="","",IF(COUNTIF(原始数据!351:351,原始数据!Z351)&gt;1,"×",""))</f>
        <v/>
      </c>
      <c r="Z351" t="str">
        <f>IF(原始数据!AA351="","",IF(COUNTIF(原始数据!351:351,原始数据!AA351)&gt;1,"×",""))</f>
        <v/>
      </c>
      <c r="AA351" t="str">
        <f>IF(原始数据!AB351="","",IF(COUNTIF(原始数据!351:351,原始数据!AB351)&gt;1,"×",""))</f>
        <v/>
      </c>
      <c r="AB351" t="str">
        <f>IF(原始数据!AC351="","",IF(COUNTIF(原始数据!351:351,原始数据!AC351)&gt;1,"×",""))</f>
        <v/>
      </c>
      <c r="AC351" t="str">
        <f>IF(原始数据!AD351="","",IF(COUNTIF(原始数据!351:351,原始数据!AD351)&gt;1,"×",""))</f>
        <v/>
      </c>
      <c r="AD351" t="str">
        <f>IF(原始数据!AE351="","",IF(COUNTIF(原始数据!351:351,原始数据!AE351)&gt;1,"×",""))</f>
        <v/>
      </c>
      <c r="AE351" t="str">
        <f>IF(原始数据!AF351="","",IF(COUNTIF(原始数据!351:351,原始数据!AF351)&gt;1,"×",""))</f>
        <v/>
      </c>
      <c r="AF351" t="str">
        <f>IF(原始数据!AG351="","",IF(COUNTIF(原始数据!351:351,原始数据!AG351)&gt;1,"×",""))</f>
        <v/>
      </c>
      <c r="AG351" t="str">
        <f>IF(原始数据!AH351="","",IF(COUNTIF(原始数据!351:351,原始数据!AH351)&gt;1,"×",""))</f>
        <v/>
      </c>
      <c r="AH351" t="str">
        <f>IF(原始数据!AI351="","",IF(COUNTIF(原始数据!351:351,原始数据!AI351)&gt;1,"×",""))</f>
        <v/>
      </c>
      <c r="AI351" t="str">
        <f>IF(原始数据!AJ351="","",IF(COUNTIF(原始数据!351:351,原始数据!AJ351)&gt;1,"×",""))</f>
        <v/>
      </c>
      <c r="AJ351" t="str">
        <f>IF(原始数据!AK351="","",IF(COUNTIF(原始数据!351:351,原始数据!AK351)&gt;1,"×",""))</f>
        <v/>
      </c>
      <c r="AK351" t="str">
        <f>IF(原始数据!AL351="","",IF(COUNTIF(原始数据!351:351,原始数据!AL351)&gt;1,"×",""))</f>
        <v/>
      </c>
      <c r="AL351" t="str">
        <f>IF(原始数据!AM351="","",IF(COUNTIF(原始数据!351:351,原始数据!AM351)&gt;1,"×",""))</f>
        <v/>
      </c>
      <c r="AM351" t="str">
        <f>IF(原始数据!AN351="","",IF(COUNTIF(原始数据!351:351,原始数据!AN351)&gt;1,"×",""))</f>
        <v/>
      </c>
      <c r="AN351" t="str">
        <f>IF(原始数据!AO351="","",IF(COUNTIF(原始数据!351:351,原始数据!AO351)&gt;1,"×",""))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IF(原始数据!Z352="","",IF(COUNTIF(原始数据!352:352,原始数据!Z352)&gt;1,"×",""))</f>
        <v/>
      </c>
      <c r="Z352" t="str">
        <f>IF(原始数据!AA352="","",IF(COUNTIF(原始数据!352:352,原始数据!AA352)&gt;1,"×",""))</f>
        <v/>
      </c>
      <c r="AA352" t="str">
        <f>IF(原始数据!AB352="","",IF(COUNTIF(原始数据!352:352,原始数据!AB352)&gt;1,"×",""))</f>
        <v/>
      </c>
      <c r="AB352" t="str">
        <f>IF(原始数据!AC352="","",IF(COUNTIF(原始数据!352:352,原始数据!AC352)&gt;1,"×",""))</f>
        <v/>
      </c>
      <c r="AC352" t="str">
        <f>IF(原始数据!AD352="","",IF(COUNTIF(原始数据!352:352,原始数据!AD352)&gt;1,"×",""))</f>
        <v/>
      </c>
      <c r="AD352" t="str">
        <f>IF(原始数据!AE352="","",IF(COUNTIF(原始数据!352:352,原始数据!AE352)&gt;1,"×",""))</f>
        <v/>
      </c>
      <c r="AE352" t="str">
        <f>IF(原始数据!AF352="","",IF(COUNTIF(原始数据!352:352,原始数据!AF352)&gt;1,"×",""))</f>
        <v/>
      </c>
      <c r="AF352" t="str">
        <f>IF(原始数据!AG352="","",IF(COUNTIF(原始数据!352:352,原始数据!AG352)&gt;1,"×",""))</f>
        <v/>
      </c>
      <c r="AG352" t="str">
        <f>IF(原始数据!AH352="","",IF(COUNTIF(原始数据!352:352,原始数据!AH352)&gt;1,"×",""))</f>
        <v/>
      </c>
      <c r="AH352" t="str">
        <f>IF(原始数据!AI352="","",IF(COUNTIF(原始数据!352:352,原始数据!AI352)&gt;1,"×",""))</f>
        <v/>
      </c>
      <c r="AI352" t="str">
        <f>IF(原始数据!AJ352="","",IF(COUNTIF(原始数据!352:352,原始数据!AJ352)&gt;1,"×",""))</f>
        <v/>
      </c>
      <c r="AJ352" t="str">
        <f>IF(原始数据!AK352="","",IF(COUNTIF(原始数据!352:352,原始数据!AK352)&gt;1,"×",""))</f>
        <v/>
      </c>
      <c r="AK352" t="str">
        <f>IF(原始数据!AL352="","",IF(COUNTIF(原始数据!352:352,原始数据!AL352)&gt;1,"×",""))</f>
        <v/>
      </c>
      <c r="AL352" t="str">
        <f>IF(原始数据!AM352="","",IF(COUNTIF(原始数据!352:352,原始数据!AM352)&gt;1,"×",""))</f>
        <v/>
      </c>
      <c r="AM352" t="str">
        <f>IF(原始数据!AN352="","",IF(COUNTIF(原始数据!352:352,原始数据!AN352)&gt;1,"×",""))</f>
        <v/>
      </c>
      <c r="AN352" t="str">
        <f>IF(原始数据!AO352="","",IF(COUNTIF(原始数据!352:352,原始数据!AO352)&gt;1,"×",""))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IF(原始数据!Z353="","",IF(COUNTIF(原始数据!353:353,原始数据!Z353)&gt;1,"×",""))</f>
        <v/>
      </c>
      <c r="Z353" t="str">
        <f>IF(原始数据!AA353="","",IF(COUNTIF(原始数据!353:353,原始数据!AA353)&gt;1,"×",""))</f>
        <v/>
      </c>
      <c r="AA353" t="str">
        <f>IF(原始数据!AB353="","",IF(COUNTIF(原始数据!353:353,原始数据!AB353)&gt;1,"×",""))</f>
        <v/>
      </c>
      <c r="AB353" t="str">
        <f>IF(原始数据!AC353="","",IF(COUNTIF(原始数据!353:353,原始数据!AC353)&gt;1,"×",""))</f>
        <v/>
      </c>
      <c r="AC353" t="str">
        <f>IF(原始数据!AD353="","",IF(COUNTIF(原始数据!353:353,原始数据!AD353)&gt;1,"×",""))</f>
        <v/>
      </c>
      <c r="AD353" t="str">
        <f>IF(原始数据!AE353="","",IF(COUNTIF(原始数据!353:353,原始数据!AE353)&gt;1,"×",""))</f>
        <v/>
      </c>
      <c r="AE353" t="str">
        <f>IF(原始数据!AF353="","",IF(COUNTIF(原始数据!353:353,原始数据!AF353)&gt;1,"×",""))</f>
        <v/>
      </c>
      <c r="AF353" t="str">
        <f>IF(原始数据!AG353="","",IF(COUNTIF(原始数据!353:353,原始数据!AG353)&gt;1,"×",""))</f>
        <v/>
      </c>
      <c r="AG353" t="str">
        <f>IF(原始数据!AH353="","",IF(COUNTIF(原始数据!353:353,原始数据!AH353)&gt;1,"×",""))</f>
        <v/>
      </c>
      <c r="AH353" t="str">
        <f>IF(原始数据!AI353="","",IF(COUNTIF(原始数据!353:353,原始数据!AI353)&gt;1,"×",""))</f>
        <v/>
      </c>
      <c r="AI353" t="str">
        <f>IF(原始数据!AJ353="","",IF(COUNTIF(原始数据!353:353,原始数据!AJ353)&gt;1,"×",""))</f>
        <v/>
      </c>
      <c r="AJ353" t="str">
        <f>IF(原始数据!AK353="","",IF(COUNTIF(原始数据!353:353,原始数据!AK353)&gt;1,"×",""))</f>
        <v/>
      </c>
      <c r="AK353" t="str">
        <f>IF(原始数据!AL353="","",IF(COUNTIF(原始数据!353:353,原始数据!AL353)&gt;1,"×",""))</f>
        <v/>
      </c>
      <c r="AL353" t="str">
        <f>IF(原始数据!AM353="","",IF(COUNTIF(原始数据!353:353,原始数据!AM353)&gt;1,"×",""))</f>
        <v/>
      </c>
      <c r="AM353" t="str">
        <f>IF(原始数据!AN353="","",IF(COUNTIF(原始数据!353:353,原始数据!AN353)&gt;1,"×",""))</f>
        <v/>
      </c>
      <c r="AN353" t="str">
        <f>IF(原始数据!AO353="","",IF(COUNTIF(原始数据!353:353,原始数据!AO353)&gt;1,"×",""))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IF(原始数据!Z354="","",IF(COUNTIF(原始数据!354:354,原始数据!Z354)&gt;1,"×",""))</f>
        <v/>
      </c>
      <c r="Z354" t="str">
        <f>IF(原始数据!AA354="","",IF(COUNTIF(原始数据!354:354,原始数据!AA354)&gt;1,"×",""))</f>
        <v/>
      </c>
      <c r="AA354" t="str">
        <f>IF(原始数据!AB354="","",IF(COUNTIF(原始数据!354:354,原始数据!AB354)&gt;1,"×",""))</f>
        <v/>
      </c>
      <c r="AB354" t="str">
        <f>IF(原始数据!AC354="","",IF(COUNTIF(原始数据!354:354,原始数据!AC354)&gt;1,"×",""))</f>
        <v/>
      </c>
      <c r="AC354" t="str">
        <f>IF(原始数据!AD354="","",IF(COUNTIF(原始数据!354:354,原始数据!AD354)&gt;1,"×",""))</f>
        <v/>
      </c>
      <c r="AD354" t="str">
        <f>IF(原始数据!AE354="","",IF(COUNTIF(原始数据!354:354,原始数据!AE354)&gt;1,"×",""))</f>
        <v/>
      </c>
      <c r="AE354" t="str">
        <f>IF(原始数据!AF354="","",IF(COUNTIF(原始数据!354:354,原始数据!AF354)&gt;1,"×",""))</f>
        <v/>
      </c>
      <c r="AF354" t="str">
        <f>IF(原始数据!AG354="","",IF(COUNTIF(原始数据!354:354,原始数据!AG354)&gt;1,"×",""))</f>
        <v/>
      </c>
      <c r="AG354" t="str">
        <f>IF(原始数据!AH354="","",IF(COUNTIF(原始数据!354:354,原始数据!AH354)&gt;1,"×",""))</f>
        <v/>
      </c>
      <c r="AH354" t="str">
        <f>IF(原始数据!AI354="","",IF(COUNTIF(原始数据!354:354,原始数据!AI354)&gt;1,"×",""))</f>
        <v/>
      </c>
      <c r="AI354" t="str">
        <f>IF(原始数据!AJ354="","",IF(COUNTIF(原始数据!354:354,原始数据!AJ354)&gt;1,"×",""))</f>
        <v/>
      </c>
      <c r="AJ354" t="str">
        <f>IF(原始数据!AK354="","",IF(COUNTIF(原始数据!354:354,原始数据!AK354)&gt;1,"×",""))</f>
        <v/>
      </c>
      <c r="AK354" t="str">
        <f>IF(原始数据!AL354="","",IF(COUNTIF(原始数据!354:354,原始数据!AL354)&gt;1,"×",""))</f>
        <v/>
      </c>
      <c r="AL354" t="str">
        <f>IF(原始数据!AM354="","",IF(COUNTIF(原始数据!354:354,原始数据!AM354)&gt;1,"×",""))</f>
        <v/>
      </c>
      <c r="AM354" t="str">
        <f>IF(原始数据!AN354="","",IF(COUNTIF(原始数据!354:354,原始数据!AN354)&gt;1,"×",""))</f>
        <v/>
      </c>
      <c r="AN354" t="str">
        <f>IF(原始数据!AO354="","",IF(COUNTIF(原始数据!354:354,原始数据!AO354)&gt;1,"×",""))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IF(原始数据!Z355="","",IF(COUNTIF(原始数据!355:355,原始数据!Z355)&gt;1,"×",""))</f>
        <v/>
      </c>
      <c r="Z355" t="str">
        <f>IF(原始数据!AA355="","",IF(COUNTIF(原始数据!355:355,原始数据!AA355)&gt;1,"×",""))</f>
        <v/>
      </c>
      <c r="AA355" t="str">
        <f>IF(原始数据!AB355="","",IF(COUNTIF(原始数据!355:355,原始数据!AB355)&gt;1,"×",""))</f>
        <v/>
      </c>
      <c r="AB355" t="str">
        <f>IF(原始数据!AC355="","",IF(COUNTIF(原始数据!355:355,原始数据!AC355)&gt;1,"×",""))</f>
        <v/>
      </c>
      <c r="AC355" t="str">
        <f>IF(原始数据!AD355="","",IF(COUNTIF(原始数据!355:355,原始数据!AD355)&gt;1,"×",""))</f>
        <v/>
      </c>
      <c r="AD355" t="str">
        <f>IF(原始数据!AE355="","",IF(COUNTIF(原始数据!355:355,原始数据!AE355)&gt;1,"×",""))</f>
        <v/>
      </c>
      <c r="AE355" t="str">
        <f>IF(原始数据!AF355="","",IF(COUNTIF(原始数据!355:355,原始数据!AF355)&gt;1,"×",""))</f>
        <v/>
      </c>
      <c r="AF355" t="str">
        <f>IF(原始数据!AG355="","",IF(COUNTIF(原始数据!355:355,原始数据!AG355)&gt;1,"×",""))</f>
        <v/>
      </c>
      <c r="AG355" t="str">
        <f>IF(原始数据!AH355="","",IF(COUNTIF(原始数据!355:355,原始数据!AH355)&gt;1,"×",""))</f>
        <v/>
      </c>
      <c r="AH355" t="str">
        <f>IF(原始数据!AI355="","",IF(COUNTIF(原始数据!355:355,原始数据!AI355)&gt;1,"×",""))</f>
        <v/>
      </c>
      <c r="AI355" t="str">
        <f>IF(原始数据!AJ355="","",IF(COUNTIF(原始数据!355:355,原始数据!AJ355)&gt;1,"×",""))</f>
        <v/>
      </c>
      <c r="AJ355" t="str">
        <f>IF(原始数据!AK355="","",IF(COUNTIF(原始数据!355:355,原始数据!AK355)&gt;1,"×",""))</f>
        <v/>
      </c>
      <c r="AK355" t="str">
        <f>IF(原始数据!AL355="","",IF(COUNTIF(原始数据!355:355,原始数据!AL355)&gt;1,"×",""))</f>
        <v/>
      </c>
      <c r="AL355" t="str">
        <f>IF(原始数据!AM355="","",IF(COUNTIF(原始数据!355:355,原始数据!AM355)&gt;1,"×",""))</f>
        <v/>
      </c>
      <c r="AM355" t="str">
        <f>IF(原始数据!AN355="","",IF(COUNTIF(原始数据!355:355,原始数据!AN355)&gt;1,"×",""))</f>
        <v/>
      </c>
      <c r="AN355" t="str">
        <f>IF(原始数据!AO355="","",IF(COUNTIF(原始数据!355:355,原始数据!AO355)&gt;1,"×",""))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IF(原始数据!Z356="","",IF(COUNTIF(原始数据!356:356,原始数据!Z356)&gt;1,"×",""))</f>
        <v/>
      </c>
      <c r="Z356" t="str">
        <f>IF(原始数据!AA356="","",IF(COUNTIF(原始数据!356:356,原始数据!AA356)&gt;1,"×",""))</f>
        <v/>
      </c>
      <c r="AA356" t="str">
        <f>IF(原始数据!AB356="","",IF(COUNTIF(原始数据!356:356,原始数据!AB356)&gt;1,"×",""))</f>
        <v/>
      </c>
      <c r="AB356" t="str">
        <f>IF(原始数据!AC356="","",IF(COUNTIF(原始数据!356:356,原始数据!AC356)&gt;1,"×",""))</f>
        <v/>
      </c>
      <c r="AC356" t="str">
        <f>IF(原始数据!AD356="","",IF(COUNTIF(原始数据!356:356,原始数据!AD356)&gt;1,"×",""))</f>
        <v/>
      </c>
      <c r="AD356" t="str">
        <f>IF(原始数据!AE356="","",IF(COUNTIF(原始数据!356:356,原始数据!AE356)&gt;1,"×",""))</f>
        <v/>
      </c>
      <c r="AE356" t="str">
        <f>IF(原始数据!AF356="","",IF(COUNTIF(原始数据!356:356,原始数据!AF356)&gt;1,"×",""))</f>
        <v/>
      </c>
      <c r="AF356" t="str">
        <f>IF(原始数据!AG356="","",IF(COUNTIF(原始数据!356:356,原始数据!AG356)&gt;1,"×",""))</f>
        <v/>
      </c>
      <c r="AG356" t="str">
        <f>IF(原始数据!AH356="","",IF(COUNTIF(原始数据!356:356,原始数据!AH356)&gt;1,"×",""))</f>
        <v/>
      </c>
      <c r="AH356" t="str">
        <f>IF(原始数据!AI356="","",IF(COUNTIF(原始数据!356:356,原始数据!AI356)&gt;1,"×",""))</f>
        <v/>
      </c>
      <c r="AI356" t="str">
        <f>IF(原始数据!AJ356="","",IF(COUNTIF(原始数据!356:356,原始数据!AJ356)&gt;1,"×",""))</f>
        <v/>
      </c>
      <c r="AJ356" t="str">
        <f>IF(原始数据!AK356="","",IF(COUNTIF(原始数据!356:356,原始数据!AK356)&gt;1,"×",""))</f>
        <v/>
      </c>
      <c r="AK356" t="str">
        <f>IF(原始数据!AL356="","",IF(COUNTIF(原始数据!356:356,原始数据!AL356)&gt;1,"×",""))</f>
        <v/>
      </c>
      <c r="AL356" t="str">
        <f>IF(原始数据!AM356="","",IF(COUNTIF(原始数据!356:356,原始数据!AM356)&gt;1,"×",""))</f>
        <v/>
      </c>
      <c r="AM356" t="str">
        <f>IF(原始数据!AN356="","",IF(COUNTIF(原始数据!356:356,原始数据!AN356)&gt;1,"×",""))</f>
        <v/>
      </c>
      <c r="AN356" t="str">
        <f>IF(原始数据!AO356="","",IF(COUNTIF(原始数据!356:356,原始数据!AO356)&gt;1,"×",""))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IF(原始数据!Z357="","",IF(COUNTIF(原始数据!357:357,原始数据!Z357)&gt;1,"×",""))</f>
        <v/>
      </c>
      <c r="Z357" t="str">
        <f>IF(原始数据!AA357="","",IF(COUNTIF(原始数据!357:357,原始数据!AA357)&gt;1,"×",""))</f>
        <v/>
      </c>
      <c r="AA357" t="str">
        <f>IF(原始数据!AB357="","",IF(COUNTIF(原始数据!357:357,原始数据!AB357)&gt;1,"×",""))</f>
        <v/>
      </c>
      <c r="AB357" t="str">
        <f>IF(原始数据!AC357="","",IF(COUNTIF(原始数据!357:357,原始数据!AC357)&gt;1,"×",""))</f>
        <v/>
      </c>
      <c r="AC357" t="str">
        <f>IF(原始数据!AD357="","",IF(COUNTIF(原始数据!357:357,原始数据!AD357)&gt;1,"×",""))</f>
        <v/>
      </c>
      <c r="AD357" t="str">
        <f>IF(原始数据!AE357="","",IF(COUNTIF(原始数据!357:357,原始数据!AE357)&gt;1,"×",""))</f>
        <v/>
      </c>
      <c r="AE357" t="str">
        <f>IF(原始数据!AF357="","",IF(COUNTIF(原始数据!357:357,原始数据!AF357)&gt;1,"×",""))</f>
        <v/>
      </c>
      <c r="AF357" t="str">
        <f>IF(原始数据!AG357="","",IF(COUNTIF(原始数据!357:357,原始数据!AG357)&gt;1,"×",""))</f>
        <v/>
      </c>
      <c r="AG357" t="str">
        <f>IF(原始数据!AH357="","",IF(COUNTIF(原始数据!357:357,原始数据!AH357)&gt;1,"×",""))</f>
        <v/>
      </c>
      <c r="AH357" t="str">
        <f>IF(原始数据!AI357="","",IF(COUNTIF(原始数据!357:357,原始数据!AI357)&gt;1,"×",""))</f>
        <v/>
      </c>
      <c r="AI357" t="str">
        <f>IF(原始数据!AJ357="","",IF(COUNTIF(原始数据!357:357,原始数据!AJ357)&gt;1,"×",""))</f>
        <v/>
      </c>
      <c r="AJ357" t="str">
        <f>IF(原始数据!AK357="","",IF(COUNTIF(原始数据!357:357,原始数据!AK357)&gt;1,"×",""))</f>
        <v/>
      </c>
      <c r="AK357" t="str">
        <f>IF(原始数据!AL357="","",IF(COUNTIF(原始数据!357:357,原始数据!AL357)&gt;1,"×",""))</f>
        <v/>
      </c>
      <c r="AL357" t="str">
        <f>IF(原始数据!AM357="","",IF(COUNTIF(原始数据!357:357,原始数据!AM357)&gt;1,"×",""))</f>
        <v/>
      </c>
      <c r="AM357" t="str">
        <f>IF(原始数据!AN357="","",IF(COUNTIF(原始数据!357:357,原始数据!AN357)&gt;1,"×",""))</f>
        <v/>
      </c>
      <c r="AN357" t="str">
        <f>IF(原始数据!AO357="","",IF(COUNTIF(原始数据!357:357,原始数据!AO357)&gt;1,"×",""))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IF(原始数据!Z358="","",IF(COUNTIF(原始数据!358:358,原始数据!Z358)&gt;1,"×",""))</f>
        <v/>
      </c>
      <c r="Z358" t="str">
        <f>IF(原始数据!AA358="","",IF(COUNTIF(原始数据!358:358,原始数据!AA358)&gt;1,"×",""))</f>
        <v/>
      </c>
      <c r="AA358" t="str">
        <f>IF(原始数据!AB358="","",IF(COUNTIF(原始数据!358:358,原始数据!AB358)&gt;1,"×",""))</f>
        <v/>
      </c>
      <c r="AB358" t="str">
        <f>IF(原始数据!AC358="","",IF(COUNTIF(原始数据!358:358,原始数据!AC358)&gt;1,"×",""))</f>
        <v/>
      </c>
      <c r="AC358" t="str">
        <f>IF(原始数据!AD358="","",IF(COUNTIF(原始数据!358:358,原始数据!AD358)&gt;1,"×",""))</f>
        <v/>
      </c>
      <c r="AD358" t="str">
        <f>IF(原始数据!AE358="","",IF(COUNTIF(原始数据!358:358,原始数据!AE358)&gt;1,"×",""))</f>
        <v/>
      </c>
      <c r="AE358" t="str">
        <f>IF(原始数据!AF358="","",IF(COUNTIF(原始数据!358:358,原始数据!AF358)&gt;1,"×",""))</f>
        <v/>
      </c>
      <c r="AF358" t="str">
        <f>IF(原始数据!AG358="","",IF(COUNTIF(原始数据!358:358,原始数据!AG358)&gt;1,"×",""))</f>
        <v/>
      </c>
      <c r="AG358" t="str">
        <f>IF(原始数据!AH358="","",IF(COUNTIF(原始数据!358:358,原始数据!AH358)&gt;1,"×",""))</f>
        <v/>
      </c>
      <c r="AH358" t="str">
        <f>IF(原始数据!AI358="","",IF(COUNTIF(原始数据!358:358,原始数据!AI358)&gt;1,"×",""))</f>
        <v/>
      </c>
      <c r="AI358" t="str">
        <f>IF(原始数据!AJ358="","",IF(COUNTIF(原始数据!358:358,原始数据!AJ358)&gt;1,"×",""))</f>
        <v/>
      </c>
      <c r="AJ358" t="str">
        <f>IF(原始数据!AK358="","",IF(COUNTIF(原始数据!358:358,原始数据!AK358)&gt;1,"×",""))</f>
        <v/>
      </c>
      <c r="AK358" t="str">
        <f>IF(原始数据!AL358="","",IF(COUNTIF(原始数据!358:358,原始数据!AL358)&gt;1,"×",""))</f>
        <v/>
      </c>
      <c r="AL358" t="str">
        <f>IF(原始数据!AM358="","",IF(COUNTIF(原始数据!358:358,原始数据!AM358)&gt;1,"×",""))</f>
        <v/>
      </c>
      <c r="AM358" t="str">
        <f>IF(原始数据!AN358="","",IF(COUNTIF(原始数据!358:358,原始数据!AN358)&gt;1,"×",""))</f>
        <v/>
      </c>
      <c r="AN358" t="str">
        <f>IF(原始数据!AO358="","",IF(COUNTIF(原始数据!358:358,原始数据!AO358)&gt;1,"×",""))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IF(原始数据!Z359="","",IF(COUNTIF(原始数据!359:359,原始数据!Z359)&gt;1,"×",""))</f>
        <v/>
      </c>
      <c r="Z359" t="str">
        <f>IF(原始数据!AA359="","",IF(COUNTIF(原始数据!359:359,原始数据!AA359)&gt;1,"×",""))</f>
        <v/>
      </c>
      <c r="AA359" t="str">
        <f>IF(原始数据!AB359="","",IF(COUNTIF(原始数据!359:359,原始数据!AB359)&gt;1,"×",""))</f>
        <v/>
      </c>
      <c r="AB359" t="str">
        <f>IF(原始数据!AC359="","",IF(COUNTIF(原始数据!359:359,原始数据!AC359)&gt;1,"×",""))</f>
        <v/>
      </c>
      <c r="AC359" t="str">
        <f>IF(原始数据!AD359="","",IF(COUNTIF(原始数据!359:359,原始数据!AD359)&gt;1,"×",""))</f>
        <v/>
      </c>
      <c r="AD359" t="str">
        <f>IF(原始数据!AE359="","",IF(COUNTIF(原始数据!359:359,原始数据!AE359)&gt;1,"×",""))</f>
        <v/>
      </c>
      <c r="AE359" t="str">
        <f>IF(原始数据!AF359="","",IF(COUNTIF(原始数据!359:359,原始数据!AF359)&gt;1,"×",""))</f>
        <v/>
      </c>
      <c r="AF359" t="str">
        <f>IF(原始数据!AG359="","",IF(COUNTIF(原始数据!359:359,原始数据!AG359)&gt;1,"×",""))</f>
        <v/>
      </c>
      <c r="AG359" t="str">
        <f>IF(原始数据!AH359="","",IF(COUNTIF(原始数据!359:359,原始数据!AH359)&gt;1,"×",""))</f>
        <v/>
      </c>
      <c r="AH359" t="str">
        <f>IF(原始数据!AI359="","",IF(COUNTIF(原始数据!359:359,原始数据!AI359)&gt;1,"×",""))</f>
        <v/>
      </c>
      <c r="AI359" t="str">
        <f>IF(原始数据!AJ359="","",IF(COUNTIF(原始数据!359:359,原始数据!AJ359)&gt;1,"×",""))</f>
        <v/>
      </c>
      <c r="AJ359" t="str">
        <f>IF(原始数据!AK359="","",IF(COUNTIF(原始数据!359:359,原始数据!AK359)&gt;1,"×",""))</f>
        <v/>
      </c>
      <c r="AK359" t="str">
        <f>IF(原始数据!AL359="","",IF(COUNTIF(原始数据!359:359,原始数据!AL359)&gt;1,"×",""))</f>
        <v/>
      </c>
      <c r="AL359" t="str">
        <f>IF(原始数据!AM359="","",IF(COUNTIF(原始数据!359:359,原始数据!AM359)&gt;1,"×",""))</f>
        <v/>
      </c>
      <c r="AM359" t="str">
        <f>IF(原始数据!AN359="","",IF(COUNTIF(原始数据!359:359,原始数据!AN359)&gt;1,"×",""))</f>
        <v/>
      </c>
      <c r="AN359" t="str">
        <f>IF(原始数据!AO359="","",IF(COUNTIF(原始数据!359:359,原始数据!AO359)&gt;1,"×",""))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IF(原始数据!Z360="","",IF(COUNTIF(原始数据!360:360,原始数据!Z360)&gt;1,"×",""))</f>
        <v/>
      </c>
      <c r="Z360" t="str">
        <f>IF(原始数据!AA360="","",IF(COUNTIF(原始数据!360:360,原始数据!AA360)&gt;1,"×",""))</f>
        <v/>
      </c>
      <c r="AA360" t="str">
        <f>IF(原始数据!AB360="","",IF(COUNTIF(原始数据!360:360,原始数据!AB360)&gt;1,"×",""))</f>
        <v/>
      </c>
      <c r="AB360" t="str">
        <f>IF(原始数据!AC360="","",IF(COUNTIF(原始数据!360:360,原始数据!AC360)&gt;1,"×",""))</f>
        <v/>
      </c>
      <c r="AC360" t="str">
        <f>IF(原始数据!AD360="","",IF(COUNTIF(原始数据!360:360,原始数据!AD360)&gt;1,"×",""))</f>
        <v/>
      </c>
      <c r="AD360" t="str">
        <f>IF(原始数据!AE360="","",IF(COUNTIF(原始数据!360:360,原始数据!AE360)&gt;1,"×",""))</f>
        <v/>
      </c>
      <c r="AE360" t="str">
        <f>IF(原始数据!AF360="","",IF(COUNTIF(原始数据!360:360,原始数据!AF360)&gt;1,"×",""))</f>
        <v/>
      </c>
      <c r="AF360" t="str">
        <f>IF(原始数据!AG360="","",IF(COUNTIF(原始数据!360:360,原始数据!AG360)&gt;1,"×",""))</f>
        <v/>
      </c>
      <c r="AG360" t="str">
        <f>IF(原始数据!AH360="","",IF(COUNTIF(原始数据!360:360,原始数据!AH360)&gt;1,"×",""))</f>
        <v/>
      </c>
      <c r="AH360" t="str">
        <f>IF(原始数据!AI360="","",IF(COUNTIF(原始数据!360:360,原始数据!AI360)&gt;1,"×",""))</f>
        <v/>
      </c>
      <c r="AI360" t="str">
        <f>IF(原始数据!AJ360="","",IF(COUNTIF(原始数据!360:360,原始数据!AJ360)&gt;1,"×",""))</f>
        <v/>
      </c>
      <c r="AJ360" t="str">
        <f>IF(原始数据!AK360="","",IF(COUNTIF(原始数据!360:360,原始数据!AK360)&gt;1,"×",""))</f>
        <v/>
      </c>
      <c r="AK360" t="str">
        <f>IF(原始数据!AL360="","",IF(COUNTIF(原始数据!360:360,原始数据!AL360)&gt;1,"×",""))</f>
        <v/>
      </c>
      <c r="AL360" t="str">
        <f>IF(原始数据!AM360="","",IF(COUNTIF(原始数据!360:360,原始数据!AM360)&gt;1,"×",""))</f>
        <v/>
      </c>
      <c r="AM360" t="str">
        <f>IF(原始数据!AN360="","",IF(COUNTIF(原始数据!360:360,原始数据!AN360)&gt;1,"×",""))</f>
        <v/>
      </c>
      <c r="AN360" t="str">
        <f>IF(原始数据!AO360="","",IF(COUNTIF(原始数据!360:360,原始数据!AO360)&gt;1,"×",""))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IF(原始数据!Z361="","",IF(COUNTIF(原始数据!361:361,原始数据!Z361)&gt;1,"×",""))</f>
        <v/>
      </c>
      <c r="Z361" t="str">
        <f>IF(原始数据!AA361="","",IF(COUNTIF(原始数据!361:361,原始数据!AA361)&gt;1,"×",""))</f>
        <v/>
      </c>
      <c r="AA361" t="str">
        <f>IF(原始数据!AB361="","",IF(COUNTIF(原始数据!361:361,原始数据!AB361)&gt;1,"×",""))</f>
        <v/>
      </c>
      <c r="AB361" t="str">
        <f>IF(原始数据!AC361="","",IF(COUNTIF(原始数据!361:361,原始数据!AC361)&gt;1,"×",""))</f>
        <v/>
      </c>
      <c r="AC361" t="str">
        <f>IF(原始数据!AD361="","",IF(COUNTIF(原始数据!361:361,原始数据!AD361)&gt;1,"×",""))</f>
        <v/>
      </c>
      <c r="AD361" t="str">
        <f>IF(原始数据!AE361="","",IF(COUNTIF(原始数据!361:361,原始数据!AE361)&gt;1,"×",""))</f>
        <v/>
      </c>
      <c r="AE361" t="str">
        <f>IF(原始数据!AF361="","",IF(COUNTIF(原始数据!361:361,原始数据!AF361)&gt;1,"×",""))</f>
        <v/>
      </c>
      <c r="AF361" t="str">
        <f>IF(原始数据!AG361="","",IF(COUNTIF(原始数据!361:361,原始数据!AG361)&gt;1,"×",""))</f>
        <v/>
      </c>
      <c r="AG361" t="str">
        <f>IF(原始数据!AH361="","",IF(COUNTIF(原始数据!361:361,原始数据!AH361)&gt;1,"×",""))</f>
        <v/>
      </c>
      <c r="AH361" t="str">
        <f>IF(原始数据!AI361="","",IF(COUNTIF(原始数据!361:361,原始数据!AI361)&gt;1,"×",""))</f>
        <v/>
      </c>
      <c r="AI361" t="str">
        <f>IF(原始数据!AJ361="","",IF(COUNTIF(原始数据!361:361,原始数据!AJ361)&gt;1,"×",""))</f>
        <v/>
      </c>
      <c r="AJ361" t="str">
        <f>IF(原始数据!AK361="","",IF(COUNTIF(原始数据!361:361,原始数据!AK361)&gt;1,"×",""))</f>
        <v/>
      </c>
      <c r="AK361" t="str">
        <f>IF(原始数据!AL361="","",IF(COUNTIF(原始数据!361:361,原始数据!AL361)&gt;1,"×",""))</f>
        <v/>
      </c>
      <c r="AL361" t="str">
        <f>IF(原始数据!AM361="","",IF(COUNTIF(原始数据!361:361,原始数据!AM361)&gt;1,"×",""))</f>
        <v/>
      </c>
      <c r="AM361" t="str">
        <f>IF(原始数据!AN361="","",IF(COUNTIF(原始数据!361:361,原始数据!AN361)&gt;1,"×",""))</f>
        <v/>
      </c>
      <c r="AN361" t="str">
        <f>IF(原始数据!AO361="","",IF(COUNTIF(原始数据!361:361,原始数据!AO361)&gt;1,"×",""))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IF(原始数据!Z362="","",IF(COUNTIF(原始数据!362:362,原始数据!Z362)&gt;1,"×",""))</f>
        <v/>
      </c>
      <c r="Z362" t="str">
        <f>IF(原始数据!AA362="","",IF(COUNTIF(原始数据!362:362,原始数据!AA362)&gt;1,"×",""))</f>
        <v/>
      </c>
      <c r="AA362" t="str">
        <f>IF(原始数据!AB362="","",IF(COUNTIF(原始数据!362:362,原始数据!AB362)&gt;1,"×",""))</f>
        <v/>
      </c>
      <c r="AB362" t="str">
        <f>IF(原始数据!AC362="","",IF(COUNTIF(原始数据!362:362,原始数据!AC362)&gt;1,"×",""))</f>
        <v/>
      </c>
      <c r="AC362" t="str">
        <f>IF(原始数据!AD362="","",IF(COUNTIF(原始数据!362:362,原始数据!AD362)&gt;1,"×",""))</f>
        <v/>
      </c>
      <c r="AD362" t="str">
        <f>IF(原始数据!AE362="","",IF(COUNTIF(原始数据!362:362,原始数据!AE362)&gt;1,"×",""))</f>
        <v/>
      </c>
      <c r="AE362" t="str">
        <f>IF(原始数据!AF362="","",IF(COUNTIF(原始数据!362:362,原始数据!AF362)&gt;1,"×",""))</f>
        <v/>
      </c>
      <c r="AF362" t="str">
        <f>IF(原始数据!AG362="","",IF(COUNTIF(原始数据!362:362,原始数据!AG362)&gt;1,"×",""))</f>
        <v/>
      </c>
      <c r="AG362" t="str">
        <f>IF(原始数据!AH362="","",IF(COUNTIF(原始数据!362:362,原始数据!AH362)&gt;1,"×",""))</f>
        <v/>
      </c>
      <c r="AH362" t="str">
        <f>IF(原始数据!AI362="","",IF(COUNTIF(原始数据!362:362,原始数据!AI362)&gt;1,"×",""))</f>
        <v/>
      </c>
      <c r="AI362" t="str">
        <f>IF(原始数据!AJ362="","",IF(COUNTIF(原始数据!362:362,原始数据!AJ362)&gt;1,"×",""))</f>
        <v/>
      </c>
      <c r="AJ362" t="str">
        <f>IF(原始数据!AK362="","",IF(COUNTIF(原始数据!362:362,原始数据!AK362)&gt;1,"×",""))</f>
        <v/>
      </c>
      <c r="AK362" t="str">
        <f>IF(原始数据!AL362="","",IF(COUNTIF(原始数据!362:362,原始数据!AL362)&gt;1,"×",""))</f>
        <v/>
      </c>
      <c r="AL362" t="str">
        <f>IF(原始数据!AM362="","",IF(COUNTIF(原始数据!362:362,原始数据!AM362)&gt;1,"×",""))</f>
        <v/>
      </c>
      <c r="AM362" t="str">
        <f>IF(原始数据!AN362="","",IF(COUNTIF(原始数据!362:362,原始数据!AN362)&gt;1,"×",""))</f>
        <v/>
      </c>
      <c r="AN362" t="str">
        <f>IF(原始数据!AO362="","",IF(COUNTIF(原始数据!362:362,原始数据!AO362)&gt;1,"×",""))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IF(原始数据!Z363="","",IF(COUNTIF(原始数据!363:363,原始数据!Z363)&gt;1,"×",""))</f>
        <v/>
      </c>
      <c r="Z363" t="str">
        <f>IF(原始数据!AA363="","",IF(COUNTIF(原始数据!363:363,原始数据!AA363)&gt;1,"×",""))</f>
        <v/>
      </c>
      <c r="AA363" t="str">
        <f>IF(原始数据!AB363="","",IF(COUNTIF(原始数据!363:363,原始数据!AB363)&gt;1,"×",""))</f>
        <v/>
      </c>
      <c r="AB363" t="str">
        <f>IF(原始数据!AC363="","",IF(COUNTIF(原始数据!363:363,原始数据!AC363)&gt;1,"×",""))</f>
        <v/>
      </c>
      <c r="AC363" t="str">
        <f>IF(原始数据!AD363="","",IF(COUNTIF(原始数据!363:363,原始数据!AD363)&gt;1,"×",""))</f>
        <v/>
      </c>
      <c r="AD363" t="str">
        <f>IF(原始数据!AE363="","",IF(COUNTIF(原始数据!363:363,原始数据!AE363)&gt;1,"×",""))</f>
        <v/>
      </c>
      <c r="AE363" t="str">
        <f>IF(原始数据!AF363="","",IF(COUNTIF(原始数据!363:363,原始数据!AF363)&gt;1,"×",""))</f>
        <v/>
      </c>
      <c r="AF363" t="str">
        <f>IF(原始数据!AG363="","",IF(COUNTIF(原始数据!363:363,原始数据!AG363)&gt;1,"×",""))</f>
        <v/>
      </c>
      <c r="AG363" t="str">
        <f>IF(原始数据!AH363="","",IF(COUNTIF(原始数据!363:363,原始数据!AH363)&gt;1,"×",""))</f>
        <v/>
      </c>
      <c r="AH363" t="str">
        <f>IF(原始数据!AI363="","",IF(COUNTIF(原始数据!363:363,原始数据!AI363)&gt;1,"×",""))</f>
        <v/>
      </c>
      <c r="AI363" t="str">
        <f>IF(原始数据!AJ363="","",IF(COUNTIF(原始数据!363:363,原始数据!AJ363)&gt;1,"×",""))</f>
        <v/>
      </c>
      <c r="AJ363" t="str">
        <f>IF(原始数据!AK363="","",IF(COUNTIF(原始数据!363:363,原始数据!AK363)&gt;1,"×",""))</f>
        <v/>
      </c>
      <c r="AK363" t="str">
        <f>IF(原始数据!AL363="","",IF(COUNTIF(原始数据!363:363,原始数据!AL363)&gt;1,"×",""))</f>
        <v/>
      </c>
      <c r="AL363" t="str">
        <f>IF(原始数据!AM363="","",IF(COUNTIF(原始数据!363:363,原始数据!AM363)&gt;1,"×",""))</f>
        <v/>
      </c>
      <c r="AM363" t="str">
        <f>IF(原始数据!AN363="","",IF(COUNTIF(原始数据!363:363,原始数据!AN363)&gt;1,"×",""))</f>
        <v/>
      </c>
      <c r="AN363" t="str">
        <f>IF(原始数据!AO363="","",IF(COUNTIF(原始数据!363:363,原始数据!AO363)&gt;1,"×",""))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IF(原始数据!Z364="","",IF(COUNTIF(原始数据!364:364,原始数据!Z364)&gt;1,"×",""))</f>
        <v/>
      </c>
      <c r="Z364" t="str">
        <f>IF(原始数据!AA364="","",IF(COUNTIF(原始数据!364:364,原始数据!AA364)&gt;1,"×",""))</f>
        <v/>
      </c>
      <c r="AA364" t="str">
        <f>IF(原始数据!AB364="","",IF(COUNTIF(原始数据!364:364,原始数据!AB364)&gt;1,"×",""))</f>
        <v/>
      </c>
      <c r="AB364" t="str">
        <f>IF(原始数据!AC364="","",IF(COUNTIF(原始数据!364:364,原始数据!AC364)&gt;1,"×",""))</f>
        <v/>
      </c>
      <c r="AC364" t="str">
        <f>IF(原始数据!AD364="","",IF(COUNTIF(原始数据!364:364,原始数据!AD364)&gt;1,"×",""))</f>
        <v/>
      </c>
      <c r="AD364" t="str">
        <f>IF(原始数据!AE364="","",IF(COUNTIF(原始数据!364:364,原始数据!AE364)&gt;1,"×",""))</f>
        <v/>
      </c>
      <c r="AE364" t="str">
        <f>IF(原始数据!AF364="","",IF(COUNTIF(原始数据!364:364,原始数据!AF364)&gt;1,"×",""))</f>
        <v/>
      </c>
      <c r="AF364" t="str">
        <f>IF(原始数据!AG364="","",IF(COUNTIF(原始数据!364:364,原始数据!AG364)&gt;1,"×",""))</f>
        <v/>
      </c>
      <c r="AG364" t="str">
        <f>IF(原始数据!AH364="","",IF(COUNTIF(原始数据!364:364,原始数据!AH364)&gt;1,"×",""))</f>
        <v/>
      </c>
      <c r="AH364" t="str">
        <f>IF(原始数据!AI364="","",IF(COUNTIF(原始数据!364:364,原始数据!AI364)&gt;1,"×",""))</f>
        <v/>
      </c>
      <c r="AI364" t="str">
        <f>IF(原始数据!AJ364="","",IF(COUNTIF(原始数据!364:364,原始数据!AJ364)&gt;1,"×",""))</f>
        <v/>
      </c>
      <c r="AJ364" t="str">
        <f>IF(原始数据!AK364="","",IF(COUNTIF(原始数据!364:364,原始数据!AK364)&gt;1,"×",""))</f>
        <v/>
      </c>
      <c r="AK364" t="str">
        <f>IF(原始数据!AL364="","",IF(COUNTIF(原始数据!364:364,原始数据!AL364)&gt;1,"×",""))</f>
        <v/>
      </c>
      <c r="AL364" t="str">
        <f>IF(原始数据!AM364="","",IF(COUNTIF(原始数据!364:364,原始数据!AM364)&gt;1,"×",""))</f>
        <v/>
      </c>
      <c r="AM364" t="str">
        <f>IF(原始数据!AN364="","",IF(COUNTIF(原始数据!364:364,原始数据!AN364)&gt;1,"×",""))</f>
        <v/>
      </c>
      <c r="AN364" t="str">
        <f>IF(原始数据!AO364="","",IF(COUNTIF(原始数据!364:364,原始数据!AO364)&gt;1,"×",""))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IF(原始数据!Z365="","",IF(COUNTIF(原始数据!365:365,原始数据!Z365)&gt;1,"×",""))</f>
        <v/>
      </c>
      <c r="Z365" t="str">
        <f>IF(原始数据!AA365="","",IF(COUNTIF(原始数据!365:365,原始数据!AA365)&gt;1,"×",""))</f>
        <v/>
      </c>
      <c r="AA365" t="str">
        <f>IF(原始数据!AB365="","",IF(COUNTIF(原始数据!365:365,原始数据!AB365)&gt;1,"×",""))</f>
        <v/>
      </c>
      <c r="AB365" t="str">
        <f>IF(原始数据!AC365="","",IF(COUNTIF(原始数据!365:365,原始数据!AC365)&gt;1,"×",""))</f>
        <v/>
      </c>
      <c r="AC365" t="str">
        <f>IF(原始数据!AD365="","",IF(COUNTIF(原始数据!365:365,原始数据!AD365)&gt;1,"×",""))</f>
        <v/>
      </c>
      <c r="AD365" t="str">
        <f>IF(原始数据!AE365="","",IF(COUNTIF(原始数据!365:365,原始数据!AE365)&gt;1,"×",""))</f>
        <v/>
      </c>
      <c r="AE365" t="str">
        <f>IF(原始数据!AF365="","",IF(COUNTIF(原始数据!365:365,原始数据!AF365)&gt;1,"×",""))</f>
        <v/>
      </c>
      <c r="AF365" t="str">
        <f>IF(原始数据!AG365="","",IF(COUNTIF(原始数据!365:365,原始数据!AG365)&gt;1,"×",""))</f>
        <v/>
      </c>
      <c r="AG365" t="str">
        <f>IF(原始数据!AH365="","",IF(COUNTIF(原始数据!365:365,原始数据!AH365)&gt;1,"×",""))</f>
        <v/>
      </c>
      <c r="AH365" t="str">
        <f>IF(原始数据!AI365="","",IF(COUNTIF(原始数据!365:365,原始数据!AI365)&gt;1,"×",""))</f>
        <v/>
      </c>
      <c r="AI365" t="str">
        <f>IF(原始数据!AJ365="","",IF(COUNTIF(原始数据!365:365,原始数据!AJ365)&gt;1,"×",""))</f>
        <v/>
      </c>
      <c r="AJ365" t="str">
        <f>IF(原始数据!AK365="","",IF(COUNTIF(原始数据!365:365,原始数据!AK365)&gt;1,"×",""))</f>
        <v/>
      </c>
      <c r="AK365" t="str">
        <f>IF(原始数据!AL365="","",IF(COUNTIF(原始数据!365:365,原始数据!AL365)&gt;1,"×",""))</f>
        <v/>
      </c>
      <c r="AL365" t="str">
        <f>IF(原始数据!AM365="","",IF(COUNTIF(原始数据!365:365,原始数据!AM365)&gt;1,"×",""))</f>
        <v/>
      </c>
      <c r="AM365" t="str">
        <f>IF(原始数据!AN365="","",IF(COUNTIF(原始数据!365:365,原始数据!AN365)&gt;1,"×",""))</f>
        <v/>
      </c>
      <c r="AN365" t="str">
        <f>IF(原始数据!AO365="","",IF(COUNTIF(原始数据!365:365,原始数据!AO365)&gt;1,"×",""))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IF(原始数据!Z366="","",IF(COUNTIF(原始数据!366:366,原始数据!Z366)&gt;1,"×",""))</f>
        <v/>
      </c>
      <c r="Z366" t="str">
        <f>IF(原始数据!AA366="","",IF(COUNTIF(原始数据!366:366,原始数据!AA366)&gt;1,"×",""))</f>
        <v/>
      </c>
      <c r="AA366" t="str">
        <f>IF(原始数据!AB366="","",IF(COUNTIF(原始数据!366:366,原始数据!AB366)&gt;1,"×",""))</f>
        <v/>
      </c>
      <c r="AB366" t="str">
        <f>IF(原始数据!AC366="","",IF(COUNTIF(原始数据!366:366,原始数据!AC366)&gt;1,"×",""))</f>
        <v/>
      </c>
      <c r="AC366" t="str">
        <f>IF(原始数据!AD366="","",IF(COUNTIF(原始数据!366:366,原始数据!AD366)&gt;1,"×",""))</f>
        <v/>
      </c>
      <c r="AD366" t="str">
        <f>IF(原始数据!AE366="","",IF(COUNTIF(原始数据!366:366,原始数据!AE366)&gt;1,"×",""))</f>
        <v/>
      </c>
      <c r="AE366" t="str">
        <f>IF(原始数据!AF366="","",IF(COUNTIF(原始数据!366:366,原始数据!AF366)&gt;1,"×",""))</f>
        <v/>
      </c>
      <c r="AF366" t="str">
        <f>IF(原始数据!AG366="","",IF(COUNTIF(原始数据!366:366,原始数据!AG366)&gt;1,"×",""))</f>
        <v/>
      </c>
      <c r="AG366" t="str">
        <f>IF(原始数据!AH366="","",IF(COUNTIF(原始数据!366:366,原始数据!AH366)&gt;1,"×",""))</f>
        <v/>
      </c>
      <c r="AH366" t="str">
        <f>IF(原始数据!AI366="","",IF(COUNTIF(原始数据!366:366,原始数据!AI366)&gt;1,"×",""))</f>
        <v/>
      </c>
      <c r="AI366" t="str">
        <f>IF(原始数据!AJ366="","",IF(COUNTIF(原始数据!366:366,原始数据!AJ366)&gt;1,"×",""))</f>
        <v/>
      </c>
      <c r="AJ366" t="str">
        <f>IF(原始数据!AK366="","",IF(COUNTIF(原始数据!366:366,原始数据!AK366)&gt;1,"×",""))</f>
        <v/>
      </c>
      <c r="AK366" t="str">
        <f>IF(原始数据!AL366="","",IF(COUNTIF(原始数据!366:366,原始数据!AL366)&gt;1,"×",""))</f>
        <v/>
      </c>
      <c r="AL366" t="str">
        <f>IF(原始数据!AM366="","",IF(COUNTIF(原始数据!366:366,原始数据!AM366)&gt;1,"×",""))</f>
        <v/>
      </c>
      <c r="AM366" t="str">
        <f>IF(原始数据!AN366="","",IF(COUNTIF(原始数据!366:366,原始数据!AN366)&gt;1,"×",""))</f>
        <v/>
      </c>
      <c r="AN366" t="str">
        <f>IF(原始数据!AO366="","",IF(COUNTIF(原始数据!366:366,原始数据!AO366)&gt;1,"×",""))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IF(原始数据!Z367="","",IF(COUNTIF(原始数据!367:367,原始数据!Z367)&gt;1,"×",""))</f>
        <v/>
      </c>
      <c r="Z367" t="str">
        <f>IF(原始数据!AA367="","",IF(COUNTIF(原始数据!367:367,原始数据!AA367)&gt;1,"×",""))</f>
        <v/>
      </c>
      <c r="AA367" t="str">
        <f>IF(原始数据!AB367="","",IF(COUNTIF(原始数据!367:367,原始数据!AB367)&gt;1,"×",""))</f>
        <v/>
      </c>
      <c r="AB367" t="str">
        <f>IF(原始数据!AC367="","",IF(COUNTIF(原始数据!367:367,原始数据!AC367)&gt;1,"×",""))</f>
        <v/>
      </c>
      <c r="AC367" t="str">
        <f>IF(原始数据!AD367="","",IF(COUNTIF(原始数据!367:367,原始数据!AD367)&gt;1,"×",""))</f>
        <v/>
      </c>
      <c r="AD367" t="str">
        <f>IF(原始数据!AE367="","",IF(COUNTIF(原始数据!367:367,原始数据!AE367)&gt;1,"×",""))</f>
        <v/>
      </c>
      <c r="AE367" t="str">
        <f>IF(原始数据!AF367="","",IF(COUNTIF(原始数据!367:367,原始数据!AF367)&gt;1,"×",""))</f>
        <v/>
      </c>
      <c r="AF367" t="str">
        <f>IF(原始数据!AG367="","",IF(COUNTIF(原始数据!367:367,原始数据!AG367)&gt;1,"×",""))</f>
        <v/>
      </c>
      <c r="AG367" t="str">
        <f>IF(原始数据!AH367="","",IF(COUNTIF(原始数据!367:367,原始数据!AH367)&gt;1,"×",""))</f>
        <v/>
      </c>
      <c r="AH367" t="str">
        <f>IF(原始数据!AI367="","",IF(COUNTIF(原始数据!367:367,原始数据!AI367)&gt;1,"×",""))</f>
        <v/>
      </c>
      <c r="AI367" t="str">
        <f>IF(原始数据!AJ367="","",IF(COUNTIF(原始数据!367:367,原始数据!AJ367)&gt;1,"×",""))</f>
        <v/>
      </c>
      <c r="AJ367" t="str">
        <f>IF(原始数据!AK367="","",IF(COUNTIF(原始数据!367:367,原始数据!AK367)&gt;1,"×",""))</f>
        <v/>
      </c>
      <c r="AK367" t="str">
        <f>IF(原始数据!AL367="","",IF(COUNTIF(原始数据!367:367,原始数据!AL367)&gt;1,"×",""))</f>
        <v/>
      </c>
      <c r="AL367" t="str">
        <f>IF(原始数据!AM367="","",IF(COUNTIF(原始数据!367:367,原始数据!AM367)&gt;1,"×",""))</f>
        <v/>
      </c>
      <c r="AM367" t="str">
        <f>IF(原始数据!AN367="","",IF(COUNTIF(原始数据!367:367,原始数据!AN367)&gt;1,"×",""))</f>
        <v/>
      </c>
      <c r="AN367" t="str">
        <f>IF(原始数据!AO367="","",IF(COUNTIF(原始数据!367:367,原始数据!AO367)&gt;1,"×",""))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IF(原始数据!Z368="","",IF(COUNTIF(原始数据!368:368,原始数据!Z368)&gt;1,"×",""))</f>
        <v/>
      </c>
      <c r="Z368" t="str">
        <f>IF(原始数据!AA368="","",IF(COUNTIF(原始数据!368:368,原始数据!AA368)&gt;1,"×",""))</f>
        <v/>
      </c>
      <c r="AA368" t="str">
        <f>IF(原始数据!AB368="","",IF(COUNTIF(原始数据!368:368,原始数据!AB368)&gt;1,"×",""))</f>
        <v/>
      </c>
      <c r="AB368" t="str">
        <f>IF(原始数据!AC368="","",IF(COUNTIF(原始数据!368:368,原始数据!AC368)&gt;1,"×",""))</f>
        <v/>
      </c>
      <c r="AC368" t="str">
        <f>IF(原始数据!AD368="","",IF(COUNTIF(原始数据!368:368,原始数据!AD368)&gt;1,"×",""))</f>
        <v/>
      </c>
      <c r="AD368" t="str">
        <f>IF(原始数据!AE368="","",IF(COUNTIF(原始数据!368:368,原始数据!AE368)&gt;1,"×",""))</f>
        <v/>
      </c>
      <c r="AE368" t="str">
        <f>IF(原始数据!AF368="","",IF(COUNTIF(原始数据!368:368,原始数据!AF368)&gt;1,"×",""))</f>
        <v/>
      </c>
      <c r="AF368" t="str">
        <f>IF(原始数据!AG368="","",IF(COUNTIF(原始数据!368:368,原始数据!AG368)&gt;1,"×",""))</f>
        <v/>
      </c>
      <c r="AG368" t="str">
        <f>IF(原始数据!AH368="","",IF(COUNTIF(原始数据!368:368,原始数据!AH368)&gt;1,"×",""))</f>
        <v/>
      </c>
      <c r="AH368" t="str">
        <f>IF(原始数据!AI368="","",IF(COUNTIF(原始数据!368:368,原始数据!AI368)&gt;1,"×",""))</f>
        <v/>
      </c>
      <c r="AI368" t="str">
        <f>IF(原始数据!AJ368="","",IF(COUNTIF(原始数据!368:368,原始数据!AJ368)&gt;1,"×",""))</f>
        <v/>
      </c>
      <c r="AJ368" t="str">
        <f>IF(原始数据!AK368="","",IF(COUNTIF(原始数据!368:368,原始数据!AK368)&gt;1,"×",""))</f>
        <v/>
      </c>
      <c r="AK368" t="str">
        <f>IF(原始数据!AL368="","",IF(COUNTIF(原始数据!368:368,原始数据!AL368)&gt;1,"×",""))</f>
        <v/>
      </c>
      <c r="AL368" t="str">
        <f>IF(原始数据!AM368="","",IF(COUNTIF(原始数据!368:368,原始数据!AM368)&gt;1,"×",""))</f>
        <v/>
      </c>
      <c r="AM368" t="str">
        <f>IF(原始数据!AN368="","",IF(COUNTIF(原始数据!368:368,原始数据!AN368)&gt;1,"×",""))</f>
        <v/>
      </c>
      <c r="AN368" t="str">
        <f>IF(原始数据!AO368="","",IF(COUNTIF(原始数据!368:368,原始数据!AO368)&gt;1,"×",""))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IF(原始数据!Z369="","",IF(COUNTIF(原始数据!369:369,原始数据!Z369)&gt;1,"×",""))</f>
        <v/>
      </c>
      <c r="Z369" t="str">
        <f>IF(原始数据!AA369="","",IF(COUNTIF(原始数据!369:369,原始数据!AA369)&gt;1,"×",""))</f>
        <v/>
      </c>
      <c r="AA369" t="str">
        <f>IF(原始数据!AB369="","",IF(COUNTIF(原始数据!369:369,原始数据!AB369)&gt;1,"×",""))</f>
        <v/>
      </c>
      <c r="AB369" t="str">
        <f>IF(原始数据!AC369="","",IF(COUNTIF(原始数据!369:369,原始数据!AC369)&gt;1,"×",""))</f>
        <v/>
      </c>
      <c r="AC369" t="str">
        <f>IF(原始数据!AD369="","",IF(COUNTIF(原始数据!369:369,原始数据!AD369)&gt;1,"×",""))</f>
        <v/>
      </c>
      <c r="AD369" t="str">
        <f>IF(原始数据!AE369="","",IF(COUNTIF(原始数据!369:369,原始数据!AE369)&gt;1,"×",""))</f>
        <v/>
      </c>
      <c r="AE369" t="str">
        <f>IF(原始数据!AF369="","",IF(COUNTIF(原始数据!369:369,原始数据!AF369)&gt;1,"×",""))</f>
        <v/>
      </c>
      <c r="AF369" t="str">
        <f>IF(原始数据!AG369="","",IF(COUNTIF(原始数据!369:369,原始数据!AG369)&gt;1,"×",""))</f>
        <v/>
      </c>
      <c r="AG369" t="str">
        <f>IF(原始数据!AH369="","",IF(COUNTIF(原始数据!369:369,原始数据!AH369)&gt;1,"×",""))</f>
        <v/>
      </c>
      <c r="AH369" t="str">
        <f>IF(原始数据!AI369="","",IF(COUNTIF(原始数据!369:369,原始数据!AI369)&gt;1,"×",""))</f>
        <v/>
      </c>
      <c r="AI369" t="str">
        <f>IF(原始数据!AJ369="","",IF(COUNTIF(原始数据!369:369,原始数据!AJ369)&gt;1,"×",""))</f>
        <v/>
      </c>
      <c r="AJ369" t="str">
        <f>IF(原始数据!AK369="","",IF(COUNTIF(原始数据!369:369,原始数据!AK369)&gt;1,"×",""))</f>
        <v/>
      </c>
      <c r="AK369" t="str">
        <f>IF(原始数据!AL369="","",IF(COUNTIF(原始数据!369:369,原始数据!AL369)&gt;1,"×",""))</f>
        <v/>
      </c>
      <c r="AL369" t="str">
        <f>IF(原始数据!AM369="","",IF(COUNTIF(原始数据!369:369,原始数据!AM369)&gt;1,"×",""))</f>
        <v/>
      </c>
      <c r="AM369" t="str">
        <f>IF(原始数据!AN369="","",IF(COUNTIF(原始数据!369:369,原始数据!AN369)&gt;1,"×",""))</f>
        <v/>
      </c>
      <c r="AN369" t="str">
        <f>IF(原始数据!AO369="","",IF(COUNTIF(原始数据!369:369,原始数据!AO369)&gt;1,"×",""))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IF(原始数据!Z370="","",IF(COUNTIF(原始数据!370:370,原始数据!Z370)&gt;1,"×",""))</f>
        <v/>
      </c>
      <c r="Z370" t="str">
        <f>IF(原始数据!AA370="","",IF(COUNTIF(原始数据!370:370,原始数据!AA370)&gt;1,"×",""))</f>
        <v/>
      </c>
      <c r="AA370" t="str">
        <f>IF(原始数据!AB370="","",IF(COUNTIF(原始数据!370:370,原始数据!AB370)&gt;1,"×",""))</f>
        <v/>
      </c>
      <c r="AB370" t="str">
        <f>IF(原始数据!AC370="","",IF(COUNTIF(原始数据!370:370,原始数据!AC370)&gt;1,"×",""))</f>
        <v/>
      </c>
      <c r="AC370" t="str">
        <f>IF(原始数据!AD370="","",IF(COUNTIF(原始数据!370:370,原始数据!AD370)&gt;1,"×",""))</f>
        <v/>
      </c>
      <c r="AD370" t="str">
        <f>IF(原始数据!AE370="","",IF(COUNTIF(原始数据!370:370,原始数据!AE370)&gt;1,"×",""))</f>
        <v/>
      </c>
      <c r="AE370" t="str">
        <f>IF(原始数据!AF370="","",IF(COUNTIF(原始数据!370:370,原始数据!AF370)&gt;1,"×",""))</f>
        <v/>
      </c>
      <c r="AF370" t="str">
        <f>IF(原始数据!AG370="","",IF(COUNTIF(原始数据!370:370,原始数据!AG370)&gt;1,"×",""))</f>
        <v/>
      </c>
      <c r="AG370" t="str">
        <f>IF(原始数据!AH370="","",IF(COUNTIF(原始数据!370:370,原始数据!AH370)&gt;1,"×",""))</f>
        <v/>
      </c>
      <c r="AH370" t="str">
        <f>IF(原始数据!AI370="","",IF(COUNTIF(原始数据!370:370,原始数据!AI370)&gt;1,"×",""))</f>
        <v/>
      </c>
      <c r="AI370" t="str">
        <f>IF(原始数据!AJ370="","",IF(COUNTIF(原始数据!370:370,原始数据!AJ370)&gt;1,"×",""))</f>
        <v/>
      </c>
      <c r="AJ370" t="str">
        <f>IF(原始数据!AK370="","",IF(COUNTIF(原始数据!370:370,原始数据!AK370)&gt;1,"×",""))</f>
        <v/>
      </c>
      <c r="AK370" t="str">
        <f>IF(原始数据!AL370="","",IF(COUNTIF(原始数据!370:370,原始数据!AL370)&gt;1,"×",""))</f>
        <v/>
      </c>
      <c r="AL370" t="str">
        <f>IF(原始数据!AM370="","",IF(COUNTIF(原始数据!370:370,原始数据!AM370)&gt;1,"×",""))</f>
        <v/>
      </c>
      <c r="AM370" t="str">
        <f>IF(原始数据!AN370="","",IF(COUNTIF(原始数据!370:370,原始数据!AN370)&gt;1,"×",""))</f>
        <v/>
      </c>
      <c r="AN370" t="str">
        <f>IF(原始数据!AO370="","",IF(COUNTIF(原始数据!370:370,原始数据!AO370)&gt;1,"×",""))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IF(原始数据!Z371="","",IF(COUNTIF(原始数据!371:371,原始数据!Z371)&gt;1,"×",""))</f>
        <v/>
      </c>
      <c r="Z371" t="str">
        <f>IF(原始数据!AA371="","",IF(COUNTIF(原始数据!371:371,原始数据!AA371)&gt;1,"×",""))</f>
        <v/>
      </c>
      <c r="AA371" t="str">
        <f>IF(原始数据!AB371="","",IF(COUNTIF(原始数据!371:371,原始数据!AB371)&gt;1,"×",""))</f>
        <v/>
      </c>
      <c r="AB371" t="str">
        <f>IF(原始数据!AC371="","",IF(COUNTIF(原始数据!371:371,原始数据!AC371)&gt;1,"×",""))</f>
        <v/>
      </c>
      <c r="AC371" t="str">
        <f>IF(原始数据!AD371="","",IF(COUNTIF(原始数据!371:371,原始数据!AD371)&gt;1,"×",""))</f>
        <v/>
      </c>
      <c r="AD371" t="str">
        <f>IF(原始数据!AE371="","",IF(COUNTIF(原始数据!371:371,原始数据!AE371)&gt;1,"×",""))</f>
        <v/>
      </c>
      <c r="AE371" t="str">
        <f>IF(原始数据!AF371="","",IF(COUNTIF(原始数据!371:371,原始数据!AF371)&gt;1,"×",""))</f>
        <v/>
      </c>
      <c r="AF371" t="str">
        <f>IF(原始数据!AG371="","",IF(COUNTIF(原始数据!371:371,原始数据!AG371)&gt;1,"×",""))</f>
        <v/>
      </c>
      <c r="AG371" t="str">
        <f>IF(原始数据!AH371="","",IF(COUNTIF(原始数据!371:371,原始数据!AH371)&gt;1,"×",""))</f>
        <v/>
      </c>
      <c r="AH371" t="str">
        <f>IF(原始数据!AI371="","",IF(COUNTIF(原始数据!371:371,原始数据!AI371)&gt;1,"×",""))</f>
        <v/>
      </c>
      <c r="AI371" t="str">
        <f>IF(原始数据!AJ371="","",IF(COUNTIF(原始数据!371:371,原始数据!AJ371)&gt;1,"×",""))</f>
        <v/>
      </c>
      <c r="AJ371" t="str">
        <f>IF(原始数据!AK371="","",IF(COUNTIF(原始数据!371:371,原始数据!AK371)&gt;1,"×",""))</f>
        <v/>
      </c>
      <c r="AK371" t="str">
        <f>IF(原始数据!AL371="","",IF(COUNTIF(原始数据!371:371,原始数据!AL371)&gt;1,"×",""))</f>
        <v/>
      </c>
      <c r="AL371" t="str">
        <f>IF(原始数据!AM371="","",IF(COUNTIF(原始数据!371:371,原始数据!AM371)&gt;1,"×",""))</f>
        <v/>
      </c>
      <c r="AM371" t="str">
        <f>IF(原始数据!AN371="","",IF(COUNTIF(原始数据!371:371,原始数据!AN371)&gt;1,"×",""))</f>
        <v/>
      </c>
      <c r="AN371" t="str">
        <f>IF(原始数据!AO371="","",IF(COUNTIF(原始数据!371:371,原始数据!AO371)&gt;1,"×",""))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IF(原始数据!Z372="","",IF(COUNTIF(原始数据!372:372,原始数据!Z372)&gt;1,"×",""))</f>
        <v/>
      </c>
      <c r="Z372" t="str">
        <f>IF(原始数据!AA372="","",IF(COUNTIF(原始数据!372:372,原始数据!AA372)&gt;1,"×",""))</f>
        <v/>
      </c>
      <c r="AA372" t="str">
        <f>IF(原始数据!AB372="","",IF(COUNTIF(原始数据!372:372,原始数据!AB372)&gt;1,"×",""))</f>
        <v/>
      </c>
      <c r="AB372" t="str">
        <f>IF(原始数据!AC372="","",IF(COUNTIF(原始数据!372:372,原始数据!AC372)&gt;1,"×",""))</f>
        <v/>
      </c>
      <c r="AC372" t="str">
        <f>IF(原始数据!AD372="","",IF(COUNTIF(原始数据!372:372,原始数据!AD372)&gt;1,"×",""))</f>
        <v/>
      </c>
      <c r="AD372" t="str">
        <f>IF(原始数据!AE372="","",IF(COUNTIF(原始数据!372:372,原始数据!AE372)&gt;1,"×",""))</f>
        <v/>
      </c>
      <c r="AE372" t="str">
        <f>IF(原始数据!AF372="","",IF(COUNTIF(原始数据!372:372,原始数据!AF372)&gt;1,"×",""))</f>
        <v/>
      </c>
      <c r="AF372" t="str">
        <f>IF(原始数据!AG372="","",IF(COUNTIF(原始数据!372:372,原始数据!AG372)&gt;1,"×",""))</f>
        <v/>
      </c>
      <c r="AG372" t="str">
        <f>IF(原始数据!AH372="","",IF(COUNTIF(原始数据!372:372,原始数据!AH372)&gt;1,"×",""))</f>
        <v/>
      </c>
      <c r="AH372" t="str">
        <f>IF(原始数据!AI372="","",IF(COUNTIF(原始数据!372:372,原始数据!AI372)&gt;1,"×",""))</f>
        <v/>
      </c>
      <c r="AI372" t="str">
        <f>IF(原始数据!AJ372="","",IF(COUNTIF(原始数据!372:372,原始数据!AJ372)&gt;1,"×",""))</f>
        <v/>
      </c>
      <c r="AJ372" t="str">
        <f>IF(原始数据!AK372="","",IF(COUNTIF(原始数据!372:372,原始数据!AK372)&gt;1,"×",""))</f>
        <v/>
      </c>
      <c r="AK372" t="str">
        <f>IF(原始数据!AL372="","",IF(COUNTIF(原始数据!372:372,原始数据!AL372)&gt;1,"×",""))</f>
        <v/>
      </c>
      <c r="AL372" t="str">
        <f>IF(原始数据!AM372="","",IF(COUNTIF(原始数据!372:372,原始数据!AM372)&gt;1,"×",""))</f>
        <v/>
      </c>
      <c r="AM372" t="str">
        <f>IF(原始数据!AN372="","",IF(COUNTIF(原始数据!372:372,原始数据!AN372)&gt;1,"×",""))</f>
        <v/>
      </c>
      <c r="AN372" t="str">
        <f>IF(原始数据!AO372="","",IF(COUNTIF(原始数据!372:372,原始数据!AO372)&gt;1,"×",""))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IF(原始数据!Z373="","",IF(COUNTIF(原始数据!373:373,原始数据!Z373)&gt;1,"×",""))</f>
        <v/>
      </c>
      <c r="Z373" t="str">
        <f>IF(原始数据!AA373="","",IF(COUNTIF(原始数据!373:373,原始数据!AA373)&gt;1,"×",""))</f>
        <v/>
      </c>
      <c r="AA373" t="str">
        <f>IF(原始数据!AB373="","",IF(COUNTIF(原始数据!373:373,原始数据!AB373)&gt;1,"×",""))</f>
        <v/>
      </c>
      <c r="AB373" t="str">
        <f>IF(原始数据!AC373="","",IF(COUNTIF(原始数据!373:373,原始数据!AC373)&gt;1,"×",""))</f>
        <v/>
      </c>
      <c r="AC373" t="str">
        <f>IF(原始数据!AD373="","",IF(COUNTIF(原始数据!373:373,原始数据!AD373)&gt;1,"×",""))</f>
        <v/>
      </c>
      <c r="AD373" t="str">
        <f>IF(原始数据!AE373="","",IF(COUNTIF(原始数据!373:373,原始数据!AE373)&gt;1,"×",""))</f>
        <v/>
      </c>
      <c r="AE373" t="str">
        <f>IF(原始数据!AF373="","",IF(COUNTIF(原始数据!373:373,原始数据!AF373)&gt;1,"×",""))</f>
        <v/>
      </c>
      <c r="AF373" t="str">
        <f>IF(原始数据!AG373="","",IF(COUNTIF(原始数据!373:373,原始数据!AG373)&gt;1,"×",""))</f>
        <v/>
      </c>
      <c r="AG373" t="str">
        <f>IF(原始数据!AH373="","",IF(COUNTIF(原始数据!373:373,原始数据!AH373)&gt;1,"×",""))</f>
        <v/>
      </c>
      <c r="AH373" t="str">
        <f>IF(原始数据!AI373="","",IF(COUNTIF(原始数据!373:373,原始数据!AI373)&gt;1,"×",""))</f>
        <v/>
      </c>
      <c r="AI373" t="str">
        <f>IF(原始数据!AJ373="","",IF(COUNTIF(原始数据!373:373,原始数据!AJ373)&gt;1,"×",""))</f>
        <v/>
      </c>
      <c r="AJ373" t="str">
        <f>IF(原始数据!AK373="","",IF(COUNTIF(原始数据!373:373,原始数据!AK373)&gt;1,"×",""))</f>
        <v/>
      </c>
      <c r="AK373" t="str">
        <f>IF(原始数据!AL373="","",IF(COUNTIF(原始数据!373:373,原始数据!AL373)&gt;1,"×",""))</f>
        <v/>
      </c>
      <c r="AL373" t="str">
        <f>IF(原始数据!AM373="","",IF(COUNTIF(原始数据!373:373,原始数据!AM373)&gt;1,"×",""))</f>
        <v/>
      </c>
      <c r="AM373" t="str">
        <f>IF(原始数据!AN373="","",IF(COUNTIF(原始数据!373:373,原始数据!AN373)&gt;1,"×",""))</f>
        <v/>
      </c>
      <c r="AN373" t="str">
        <f>IF(原始数据!AO373="","",IF(COUNTIF(原始数据!373:373,原始数据!AO373)&gt;1,"×",""))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IF(原始数据!Z374="","",IF(COUNTIF(原始数据!374:374,原始数据!Z374)&gt;1,"×",""))</f>
        <v/>
      </c>
      <c r="Z374" t="str">
        <f>IF(原始数据!AA374="","",IF(COUNTIF(原始数据!374:374,原始数据!AA374)&gt;1,"×",""))</f>
        <v/>
      </c>
      <c r="AA374" t="str">
        <f>IF(原始数据!AB374="","",IF(COUNTIF(原始数据!374:374,原始数据!AB374)&gt;1,"×",""))</f>
        <v/>
      </c>
      <c r="AB374" t="str">
        <f>IF(原始数据!AC374="","",IF(COUNTIF(原始数据!374:374,原始数据!AC374)&gt;1,"×",""))</f>
        <v/>
      </c>
      <c r="AC374" t="str">
        <f>IF(原始数据!AD374="","",IF(COUNTIF(原始数据!374:374,原始数据!AD374)&gt;1,"×",""))</f>
        <v/>
      </c>
      <c r="AD374" t="str">
        <f>IF(原始数据!AE374="","",IF(COUNTIF(原始数据!374:374,原始数据!AE374)&gt;1,"×",""))</f>
        <v/>
      </c>
      <c r="AE374" t="str">
        <f>IF(原始数据!AF374="","",IF(COUNTIF(原始数据!374:374,原始数据!AF374)&gt;1,"×",""))</f>
        <v/>
      </c>
      <c r="AF374" t="str">
        <f>IF(原始数据!AG374="","",IF(COUNTIF(原始数据!374:374,原始数据!AG374)&gt;1,"×",""))</f>
        <v/>
      </c>
      <c r="AG374" t="str">
        <f>IF(原始数据!AH374="","",IF(COUNTIF(原始数据!374:374,原始数据!AH374)&gt;1,"×",""))</f>
        <v/>
      </c>
      <c r="AH374" t="str">
        <f>IF(原始数据!AI374="","",IF(COUNTIF(原始数据!374:374,原始数据!AI374)&gt;1,"×",""))</f>
        <v/>
      </c>
      <c r="AI374" t="str">
        <f>IF(原始数据!AJ374="","",IF(COUNTIF(原始数据!374:374,原始数据!AJ374)&gt;1,"×",""))</f>
        <v/>
      </c>
      <c r="AJ374" t="str">
        <f>IF(原始数据!AK374="","",IF(COUNTIF(原始数据!374:374,原始数据!AK374)&gt;1,"×",""))</f>
        <v/>
      </c>
      <c r="AK374" t="str">
        <f>IF(原始数据!AL374="","",IF(COUNTIF(原始数据!374:374,原始数据!AL374)&gt;1,"×",""))</f>
        <v/>
      </c>
      <c r="AL374" t="str">
        <f>IF(原始数据!AM374="","",IF(COUNTIF(原始数据!374:374,原始数据!AM374)&gt;1,"×",""))</f>
        <v/>
      </c>
      <c r="AM374" t="str">
        <f>IF(原始数据!AN374="","",IF(COUNTIF(原始数据!374:374,原始数据!AN374)&gt;1,"×",""))</f>
        <v/>
      </c>
      <c r="AN374" t="str">
        <f>IF(原始数据!AO374="","",IF(COUNTIF(原始数据!374:374,原始数据!AO374)&gt;1,"×",""))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IF(原始数据!Z375="","",IF(COUNTIF(原始数据!375:375,原始数据!Z375)&gt;1,"×",""))</f>
        <v/>
      </c>
      <c r="Z375" t="str">
        <f>IF(原始数据!AA375="","",IF(COUNTIF(原始数据!375:375,原始数据!AA375)&gt;1,"×",""))</f>
        <v/>
      </c>
      <c r="AA375" t="str">
        <f>IF(原始数据!AB375="","",IF(COUNTIF(原始数据!375:375,原始数据!AB375)&gt;1,"×",""))</f>
        <v/>
      </c>
      <c r="AB375" t="str">
        <f>IF(原始数据!AC375="","",IF(COUNTIF(原始数据!375:375,原始数据!AC375)&gt;1,"×",""))</f>
        <v/>
      </c>
      <c r="AC375" t="str">
        <f>IF(原始数据!AD375="","",IF(COUNTIF(原始数据!375:375,原始数据!AD375)&gt;1,"×",""))</f>
        <v/>
      </c>
      <c r="AD375" t="str">
        <f>IF(原始数据!AE375="","",IF(COUNTIF(原始数据!375:375,原始数据!AE375)&gt;1,"×",""))</f>
        <v/>
      </c>
      <c r="AE375" t="str">
        <f>IF(原始数据!AF375="","",IF(COUNTIF(原始数据!375:375,原始数据!AF375)&gt;1,"×",""))</f>
        <v/>
      </c>
      <c r="AF375" t="str">
        <f>IF(原始数据!AG375="","",IF(COUNTIF(原始数据!375:375,原始数据!AG375)&gt;1,"×",""))</f>
        <v/>
      </c>
      <c r="AG375" t="str">
        <f>IF(原始数据!AH375="","",IF(COUNTIF(原始数据!375:375,原始数据!AH375)&gt;1,"×",""))</f>
        <v/>
      </c>
      <c r="AH375" t="str">
        <f>IF(原始数据!AI375="","",IF(COUNTIF(原始数据!375:375,原始数据!AI375)&gt;1,"×",""))</f>
        <v/>
      </c>
      <c r="AI375" t="str">
        <f>IF(原始数据!AJ375="","",IF(COUNTIF(原始数据!375:375,原始数据!AJ375)&gt;1,"×",""))</f>
        <v/>
      </c>
      <c r="AJ375" t="str">
        <f>IF(原始数据!AK375="","",IF(COUNTIF(原始数据!375:375,原始数据!AK375)&gt;1,"×",""))</f>
        <v/>
      </c>
      <c r="AK375" t="str">
        <f>IF(原始数据!AL375="","",IF(COUNTIF(原始数据!375:375,原始数据!AL375)&gt;1,"×",""))</f>
        <v/>
      </c>
      <c r="AL375" t="str">
        <f>IF(原始数据!AM375="","",IF(COUNTIF(原始数据!375:375,原始数据!AM375)&gt;1,"×",""))</f>
        <v/>
      </c>
      <c r="AM375" t="str">
        <f>IF(原始数据!AN375="","",IF(COUNTIF(原始数据!375:375,原始数据!AN375)&gt;1,"×",""))</f>
        <v/>
      </c>
      <c r="AN375" t="str">
        <f>IF(原始数据!AO375="","",IF(COUNTIF(原始数据!375:375,原始数据!AO375)&gt;1,"×",""))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IF(原始数据!Z376="","",IF(COUNTIF(原始数据!376:376,原始数据!Z376)&gt;1,"×",""))</f>
        <v/>
      </c>
      <c r="Z376" t="str">
        <f>IF(原始数据!AA376="","",IF(COUNTIF(原始数据!376:376,原始数据!AA376)&gt;1,"×",""))</f>
        <v/>
      </c>
      <c r="AA376" t="str">
        <f>IF(原始数据!AB376="","",IF(COUNTIF(原始数据!376:376,原始数据!AB376)&gt;1,"×",""))</f>
        <v/>
      </c>
      <c r="AB376" t="str">
        <f>IF(原始数据!AC376="","",IF(COUNTIF(原始数据!376:376,原始数据!AC376)&gt;1,"×",""))</f>
        <v/>
      </c>
      <c r="AC376" t="str">
        <f>IF(原始数据!AD376="","",IF(COUNTIF(原始数据!376:376,原始数据!AD376)&gt;1,"×",""))</f>
        <v/>
      </c>
      <c r="AD376" t="str">
        <f>IF(原始数据!AE376="","",IF(COUNTIF(原始数据!376:376,原始数据!AE376)&gt;1,"×",""))</f>
        <v/>
      </c>
      <c r="AE376" t="str">
        <f>IF(原始数据!AF376="","",IF(COUNTIF(原始数据!376:376,原始数据!AF376)&gt;1,"×",""))</f>
        <v/>
      </c>
      <c r="AF376" t="str">
        <f>IF(原始数据!AG376="","",IF(COUNTIF(原始数据!376:376,原始数据!AG376)&gt;1,"×",""))</f>
        <v/>
      </c>
      <c r="AG376" t="str">
        <f>IF(原始数据!AH376="","",IF(COUNTIF(原始数据!376:376,原始数据!AH376)&gt;1,"×",""))</f>
        <v/>
      </c>
      <c r="AH376" t="str">
        <f>IF(原始数据!AI376="","",IF(COUNTIF(原始数据!376:376,原始数据!AI376)&gt;1,"×",""))</f>
        <v/>
      </c>
      <c r="AI376" t="str">
        <f>IF(原始数据!AJ376="","",IF(COUNTIF(原始数据!376:376,原始数据!AJ376)&gt;1,"×",""))</f>
        <v/>
      </c>
      <c r="AJ376" t="str">
        <f>IF(原始数据!AK376="","",IF(COUNTIF(原始数据!376:376,原始数据!AK376)&gt;1,"×",""))</f>
        <v/>
      </c>
      <c r="AK376" t="str">
        <f>IF(原始数据!AL376="","",IF(COUNTIF(原始数据!376:376,原始数据!AL376)&gt;1,"×",""))</f>
        <v/>
      </c>
      <c r="AL376" t="str">
        <f>IF(原始数据!AM376="","",IF(COUNTIF(原始数据!376:376,原始数据!AM376)&gt;1,"×",""))</f>
        <v/>
      </c>
      <c r="AM376" t="str">
        <f>IF(原始数据!AN376="","",IF(COUNTIF(原始数据!376:376,原始数据!AN376)&gt;1,"×",""))</f>
        <v/>
      </c>
      <c r="AN376" t="str">
        <f>IF(原始数据!AO376="","",IF(COUNTIF(原始数据!376:376,原始数据!AO376)&gt;1,"×",""))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IF(原始数据!Z377="","",IF(COUNTIF(原始数据!377:377,原始数据!Z377)&gt;1,"×",""))</f>
        <v/>
      </c>
      <c r="Z377" t="str">
        <f>IF(原始数据!AA377="","",IF(COUNTIF(原始数据!377:377,原始数据!AA377)&gt;1,"×",""))</f>
        <v/>
      </c>
      <c r="AA377" t="str">
        <f>IF(原始数据!AB377="","",IF(COUNTIF(原始数据!377:377,原始数据!AB377)&gt;1,"×",""))</f>
        <v/>
      </c>
      <c r="AB377" t="str">
        <f>IF(原始数据!AC377="","",IF(COUNTIF(原始数据!377:377,原始数据!AC377)&gt;1,"×",""))</f>
        <v/>
      </c>
      <c r="AC377" t="str">
        <f>IF(原始数据!AD377="","",IF(COUNTIF(原始数据!377:377,原始数据!AD377)&gt;1,"×",""))</f>
        <v/>
      </c>
      <c r="AD377" t="str">
        <f>IF(原始数据!AE377="","",IF(COUNTIF(原始数据!377:377,原始数据!AE377)&gt;1,"×",""))</f>
        <v/>
      </c>
      <c r="AE377" t="str">
        <f>IF(原始数据!AF377="","",IF(COUNTIF(原始数据!377:377,原始数据!AF377)&gt;1,"×",""))</f>
        <v/>
      </c>
      <c r="AF377" t="str">
        <f>IF(原始数据!AG377="","",IF(COUNTIF(原始数据!377:377,原始数据!AG377)&gt;1,"×",""))</f>
        <v/>
      </c>
      <c r="AG377" t="str">
        <f>IF(原始数据!AH377="","",IF(COUNTIF(原始数据!377:377,原始数据!AH377)&gt;1,"×",""))</f>
        <v/>
      </c>
      <c r="AH377" t="str">
        <f>IF(原始数据!AI377="","",IF(COUNTIF(原始数据!377:377,原始数据!AI377)&gt;1,"×",""))</f>
        <v/>
      </c>
      <c r="AI377" t="str">
        <f>IF(原始数据!AJ377="","",IF(COUNTIF(原始数据!377:377,原始数据!AJ377)&gt;1,"×",""))</f>
        <v/>
      </c>
      <c r="AJ377" t="str">
        <f>IF(原始数据!AK377="","",IF(COUNTIF(原始数据!377:377,原始数据!AK377)&gt;1,"×",""))</f>
        <v/>
      </c>
      <c r="AK377" t="str">
        <f>IF(原始数据!AL377="","",IF(COUNTIF(原始数据!377:377,原始数据!AL377)&gt;1,"×",""))</f>
        <v/>
      </c>
      <c r="AL377" t="str">
        <f>IF(原始数据!AM377="","",IF(COUNTIF(原始数据!377:377,原始数据!AM377)&gt;1,"×",""))</f>
        <v/>
      </c>
      <c r="AM377" t="str">
        <f>IF(原始数据!AN377="","",IF(COUNTIF(原始数据!377:377,原始数据!AN377)&gt;1,"×",""))</f>
        <v/>
      </c>
      <c r="AN377" t="str">
        <f>IF(原始数据!AO377="","",IF(COUNTIF(原始数据!377:377,原始数据!AO377)&gt;1,"×",""))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IF(原始数据!Z378="","",IF(COUNTIF(原始数据!378:378,原始数据!Z378)&gt;1,"×",""))</f>
        <v/>
      </c>
      <c r="Z378" t="str">
        <f>IF(原始数据!AA378="","",IF(COUNTIF(原始数据!378:378,原始数据!AA378)&gt;1,"×",""))</f>
        <v/>
      </c>
      <c r="AA378" t="str">
        <f>IF(原始数据!AB378="","",IF(COUNTIF(原始数据!378:378,原始数据!AB378)&gt;1,"×",""))</f>
        <v/>
      </c>
      <c r="AB378" t="str">
        <f>IF(原始数据!AC378="","",IF(COUNTIF(原始数据!378:378,原始数据!AC378)&gt;1,"×",""))</f>
        <v/>
      </c>
      <c r="AC378" t="str">
        <f>IF(原始数据!AD378="","",IF(COUNTIF(原始数据!378:378,原始数据!AD378)&gt;1,"×",""))</f>
        <v/>
      </c>
      <c r="AD378" t="str">
        <f>IF(原始数据!AE378="","",IF(COUNTIF(原始数据!378:378,原始数据!AE378)&gt;1,"×",""))</f>
        <v/>
      </c>
      <c r="AE378" t="str">
        <f>IF(原始数据!AF378="","",IF(COUNTIF(原始数据!378:378,原始数据!AF378)&gt;1,"×",""))</f>
        <v/>
      </c>
      <c r="AF378" t="str">
        <f>IF(原始数据!AG378="","",IF(COUNTIF(原始数据!378:378,原始数据!AG378)&gt;1,"×",""))</f>
        <v/>
      </c>
      <c r="AG378" t="str">
        <f>IF(原始数据!AH378="","",IF(COUNTIF(原始数据!378:378,原始数据!AH378)&gt;1,"×",""))</f>
        <v/>
      </c>
      <c r="AH378" t="str">
        <f>IF(原始数据!AI378="","",IF(COUNTIF(原始数据!378:378,原始数据!AI378)&gt;1,"×",""))</f>
        <v/>
      </c>
      <c r="AI378" t="str">
        <f>IF(原始数据!AJ378="","",IF(COUNTIF(原始数据!378:378,原始数据!AJ378)&gt;1,"×",""))</f>
        <v/>
      </c>
      <c r="AJ378" t="str">
        <f>IF(原始数据!AK378="","",IF(COUNTIF(原始数据!378:378,原始数据!AK378)&gt;1,"×",""))</f>
        <v/>
      </c>
      <c r="AK378" t="str">
        <f>IF(原始数据!AL378="","",IF(COUNTIF(原始数据!378:378,原始数据!AL378)&gt;1,"×",""))</f>
        <v/>
      </c>
      <c r="AL378" t="str">
        <f>IF(原始数据!AM378="","",IF(COUNTIF(原始数据!378:378,原始数据!AM378)&gt;1,"×",""))</f>
        <v/>
      </c>
      <c r="AM378" t="str">
        <f>IF(原始数据!AN378="","",IF(COUNTIF(原始数据!378:378,原始数据!AN378)&gt;1,"×",""))</f>
        <v/>
      </c>
      <c r="AN378" t="str">
        <f>IF(原始数据!AO378="","",IF(COUNTIF(原始数据!378:378,原始数据!AO378)&gt;1,"×",""))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IF(原始数据!Z379="","",IF(COUNTIF(原始数据!379:379,原始数据!Z379)&gt;1,"×",""))</f>
        <v/>
      </c>
      <c r="Z379" t="str">
        <f>IF(原始数据!AA379="","",IF(COUNTIF(原始数据!379:379,原始数据!AA379)&gt;1,"×",""))</f>
        <v/>
      </c>
      <c r="AA379" t="str">
        <f>IF(原始数据!AB379="","",IF(COUNTIF(原始数据!379:379,原始数据!AB379)&gt;1,"×",""))</f>
        <v/>
      </c>
      <c r="AB379" t="str">
        <f>IF(原始数据!AC379="","",IF(COUNTIF(原始数据!379:379,原始数据!AC379)&gt;1,"×",""))</f>
        <v/>
      </c>
      <c r="AC379" t="str">
        <f>IF(原始数据!AD379="","",IF(COUNTIF(原始数据!379:379,原始数据!AD379)&gt;1,"×",""))</f>
        <v/>
      </c>
      <c r="AD379" t="str">
        <f>IF(原始数据!AE379="","",IF(COUNTIF(原始数据!379:379,原始数据!AE379)&gt;1,"×",""))</f>
        <v/>
      </c>
      <c r="AE379" t="str">
        <f>IF(原始数据!AF379="","",IF(COUNTIF(原始数据!379:379,原始数据!AF379)&gt;1,"×",""))</f>
        <v/>
      </c>
      <c r="AF379" t="str">
        <f>IF(原始数据!AG379="","",IF(COUNTIF(原始数据!379:379,原始数据!AG379)&gt;1,"×",""))</f>
        <v/>
      </c>
      <c r="AG379" t="str">
        <f>IF(原始数据!AH379="","",IF(COUNTIF(原始数据!379:379,原始数据!AH379)&gt;1,"×",""))</f>
        <v/>
      </c>
      <c r="AH379" t="str">
        <f>IF(原始数据!AI379="","",IF(COUNTIF(原始数据!379:379,原始数据!AI379)&gt;1,"×",""))</f>
        <v/>
      </c>
      <c r="AI379" t="str">
        <f>IF(原始数据!AJ379="","",IF(COUNTIF(原始数据!379:379,原始数据!AJ379)&gt;1,"×",""))</f>
        <v/>
      </c>
      <c r="AJ379" t="str">
        <f>IF(原始数据!AK379="","",IF(COUNTIF(原始数据!379:379,原始数据!AK379)&gt;1,"×",""))</f>
        <v/>
      </c>
      <c r="AK379" t="str">
        <f>IF(原始数据!AL379="","",IF(COUNTIF(原始数据!379:379,原始数据!AL379)&gt;1,"×",""))</f>
        <v/>
      </c>
      <c r="AL379" t="str">
        <f>IF(原始数据!AM379="","",IF(COUNTIF(原始数据!379:379,原始数据!AM379)&gt;1,"×",""))</f>
        <v/>
      </c>
      <c r="AM379" t="str">
        <f>IF(原始数据!AN379="","",IF(COUNTIF(原始数据!379:379,原始数据!AN379)&gt;1,"×",""))</f>
        <v/>
      </c>
      <c r="AN379" t="str">
        <f>IF(原始数据!AO379="","",IF(COUNTIF(原始数据!379:379,原始数据!AO379)&gt;1,"×",""))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IF(原始数据!Z380="","",IF(COUNTIF(原始数据!380:380,原始数据!Z380)&gt;1,"×",""))</f>
        <v/>
      </c>
      <c r="Z380" t="str">
        <f>IF(原始数据!AA380="","",IF(COUNTIF(原始数据!380:380,原始数据!AA380)&gt;1,"×",""))</f>
        <v/>
      </c>
      <c r="AA380" t="str">
        <f>IF(原始数据!AB380="","",IF(COUNTIF(原始数据!380:380,原始数据!AB380)&gt;1,"×",""))</f>
        <v/>
      </c>
      <c r="AB380" t="str">
        <f>IF(原始数据!AC380="","",IF(COUNTIF(原始数据!380:380,原始数据!AC380)&gt;1,"×",""))</f>
        <v/>
      </c>
      <c r="AC380" t="str">
        <f>IF(原始数据!AD380="","",IF(COUNTIF(原始数据!380:380,原始数据!AD380)&gt;1,"×",""))</f>
        <v/>
      </c>
      <c r="AD380" t="str">
        <f>IF(原始数据!AE380="","",IF(COUNTIF(原始数据!380:380,原始数据!AE380)&gt;1,"×",""))</f>
        <v/>
      </c>
      <c r="AE380" t="str">
        <f>IF(原始数据!AF380="","",IF(COUNTIF(原始数据!380:380,原始数据!AF380)&gt;1,"×",""))</f>
        <v/>
      </c>
      <c r="AF380" t="str">
        <f>IF(原始数据!AG380="","",IF(COUNTIF(原始数据!380:380,原始数据!AG380)&gt;1,"×",""))</f>
        <v/>
      </c>
      <c r="AG380" t="str">
        <f>IF(原始数据!AH380="","",IF(COUNTIF(原始数据!380:380,原始数据!AH380)&gt;1,"×",""))</f>
        <v/>
      </c>
      <c r="AH380" t="str">
        <f>IF(原始数据!AI380="","",IF(COUNTIF(原始数据!380:380,原始数据!AI380)&gt;1,"×",""))</f>
        <v/>
      </c>
      <c r="AI380" t="str">
        <f>IF(原始数据!AJ380="","",IF(COUNTIF(原始数据!380:380,原始数据!AJ380)&gt;1,"×",""))</f>
        <v/>
      </c>
      <c r="AJ380" t="str">
        <f>IF(原始数据!AK380="","",IF(COUNTIF(原始数据!380:380,原始数据!AK380)&gt;1,"×",""))</f>
        <v/>
      </c>
      <c r="AK380" t="str">
        <f>IF(原始数据!AL380="","",IF(COUNTIF(原始数据!380:380,原始数据!AL380)&gt;1,"×",""))</f>
        <v/>
      </c>
      <c r="AL380" t="str">
        <f>IF(原始数据!AM380="","",IF(COUNTIF(原始数据!380:380,原始数据!AM380)&gt;1,"×",""))</f>
        <v/>
      </c>
      <c r="AM380" t="str">
        <f>IF(原始数据!AN380="","",IF(COUNTIF(原始数据!380:380,原始数据!AN380)&gt;1,"×",""))</f>
        <v/>
      </c>
      <c r="AN380" t="str">
        <f>IF(原始数据!AO380="","",IF(COUNTIF(原始数据!380:380,原始数据!AO380)&gt;1,"×",""))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IF(原始数据!Z381="","",IF(COUNTIF(原始数据!381:381,原始数据!Z381)&gt;1,"×",""))</f>
        <v/>
      </c>
      <c r="Z381" t="str">
        <f>IF(原始数据!AA381="","",IF(COUNTIF(原始数据!381:381,原始数据!AA381)&gt;1,"×",""))</f>
        <v/>
      </c>
      <c r="AA381" t="str">
        <f>IF(原始数据!AB381="","",IF(COUNTIF(原始数据!381:381,原始数据!AB381)&gt;1,"×",""))</f>
        <v/>
      </c>
      <c r="AB381" t="str">
        <f>IF(原始数据!AC381="","",IF(COUNTIF(原始数据!381:381,原始数据!AC381)&gt;1,"×",""))</f>
        <v/>
      </c>
      <c r="AC381" t="str">
        <f>IF(原始数据!AD381="","",IF(COUNTIF(原始数据!381:381,原始数据!AD381)&gt;1,"×",""))</f>
        <v/>
      </c>
      <c r="AD381" t="str">
        <f>IF(原始数据!AE381="","",IF(COUNTIF(原始数据!381:381,原始数据!AE381)&gt;1,"×",""))</f>
        <v/>
      </c>
      <c r="AE381" t="str">
        <f>IF(原始数据!AF381="","",IF(COUNTIF(原始数据!381:381,原始数据!AF381)&gt;1,"×",""))</f>
        <v/>
      </c>
      <c r="AF381" t="str">
        <f>IF(原始数据!AG381="","",IF(COUNTIF(原始数据!381:381,原始数据!AG381)&gt;1,"×",""))</f>
        <v/>
      </c>
      <c r="AG381" t="str">
        <f>IF(原始数据!AH381="","",IF(COUNTIF(原始数据!381:381,原始数据!AH381)&gt;1,"×",""))</f>
        <v/>
      </c>
      <c r="AH381" t="str">
        <f>IF(原始数据!AI381="","",IF(COUNTIF(原始数据!381:381,原始数据!AI381)&gt;1,"×",""))</f>
        <v/>
      </c>
      <c r="AI381" t="str">
        <f>IF(原始数据!AJ381="","",IF(COUNTIF(原始数据!381:381,原始数据!AJ381)&gt;1,"×",""))</f>
        <v/>
      </c>
      <c r="AJ381" t="str">
        <f>IF(原始数据!AK381="","",IF(COUNTIF(原始数据!381:381,原始数据!AK381)&gt;1,"×",""))</f>
        <v/>
      </c>
      <c r="AK381" t="str">
        <f>IF(原始数据!AL381="","",IF(COUNTIF(原始数据!381:381,原始数据!AL381)&gt;1,"×",""))</f>
        <v/>
      </c>
      <c r="AL381" t="str">
        <f>IF(原始数据!AM381="","",IF(COUNTIF(原始数据!381:381,原始数据!AM381)&gt;1,"×",""))</f>
        <v/>
      </c>
      <c r="AM381" t="str">
        <f>IF(原始数据!AN381="","",IF(COUNTIF(原始数据!381:381,原始数据!AN381)&gt;1,"×",""))</f>
        <v/>
      </c>
      <c r="AN381" t="str">
        <f>IF(原始数据!AO381="","",IF(COUNTIF(原始数据!381:381,原始数据!AO381)&gt;1,"×",""))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IF(原始数据!Z382="","",IF(COUNTIF(原始数据!382:382,原始数据!Z382)&gt;1,"×",""))</f>
        <v/>
      </c>
      <c r="Z382" t="str">
        <f>IF(原始数据!AA382="","",IF(COUNTIF(原始数据!382:382,原始数据!AA382)&gt;1,"×",""))</f>
        <v/>
      </c>
      <c r="AA382" t="str">
        <f>IF(原始数据!AB382="","",IF(COUNTIF(原始数据!382:382,原始数据!AB382)&gt;1,"×",""))</f>
        <v/>
      </c>
      <c r="AB382" t="str">
        <f>IF(原始数据!AC382="","",IF(COUNTIF(原始数据!382:382,原始数据!AC382)&gt;1,"×",""))</f>
        <v/>
      </c>
      <c r="AC382" t="str">
        <f>IF(原始数据!AD382="","",IF(COUNTIF(原始数据!382:382,原始数据!AD382)&gt;1,"×",""))</f>
        <v/>
      </c>
      <c r="AD382" t="str">
        <f>IF(原始数据!AE382="","",IF(COUNTIF(原始数据!382:382,原始数据!AE382)&gt;1,"×",""))</f>
        <v/>
      </c>
      <c r="AE382" t="str">
        <f>IF(原始数据!AF382="","",IF(COUNTIF(原始数据!382:382,原始数据!AF382)&gt;1,"×",""))</f>
        <v/>
      </c>
      <c r="AF382" t="str">
        <f>IF(原始数据!AG382="","",IF(COUNTIF(原始数据!382:382,原始数据!AG382)&gt;1,"×",""))</f>
        <v/>
      </c>
      <c r="AG382" t="str">
        <f>IF(原始数据!AH382="","",IF(COUNTIF(原始数据!382:382,原始数据!AH382)&gt;1,"×",""))</f>
        <v/>
      </c>
      <c r="AH382" t="str">
        <f>IF(原始数据!AI382="","",IF(COUNTIF(原始数据!382:382,原始数据!AI382)&gt;1,"×",""))</f>
        <v/>
      </c>
      <c r="AI382" t="str">
        <f>IF(原始数据!AJ382="","",IF(COUNTIF(原始数据!382:382,原始数据!AJ382)&gt;1,"×",""))</f>
        <v/>
      </c>
      <c r="AJ382" t="str">
        <f>IF(原始数据!AK382="","",IF(COUNTIF(原始数据!382:382,原始数据!AK382)&gt;1,"×",""))</f>
        <v/>
      </c>
      <c r="AK382" t="str">
        <f>IF(原始数据!AL382="","",IF(COUNTIF(原始数据!382:382,原始数据!AL382)&gt;1,"×",""))</f>
        <v/>
      </c>
      <c r="AL382" t="str">
        <f>IF(原始数据!AM382="","",IF(COUNTIF(原始数据!382:382,原始数据!AM382)&gt;1,"×",""))</f>
        <v/>
      </c>
      <c r="AM382" t="str">
        <f>IF(原始数据!AN382="","",IF(COUNTIF(原始数据!382:382,原始数据!AN382)&gt;1,"×",""))</f>
        <v/>
      </c>
      <c r="AN382" t="str">
        <f>IF(原始数据!AO382="","",IF(COUNTIF(原始数据!382:382,原始数据!AO382)&gt;1,"×",""))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IF(原始数据!Z383="","",IF(COUNTIF(原始数据!383:383,原始数据!Z383)&gt;1,"×",""))</f>
        <v/>
      </c>
      <c r="Z383" t="str">
        <f>IF(原始数据!AA383="","",IF(COUNTIF(原始数据!383:383,原始数据!AA383)&gt;1,"×",""))</f>
        <v/>
      </c>
      <c r="AA383" t="str">
        <f>IF(原始数据!AB383="","",IF(COUNTIF(原始数据!383:383,原始数据!AB383)&gt;1,"×",""))</f>
        <v/>
      </c>
      <c r="AB383" t="str">
        <f>IF(原始数据!AC383="","",IF(COUNTIF(原始数据!383:383,原始数据!AC383)&gt;1,"×",""))</f>
        <v/>
      </c>
      <c r="AC383" t="str">
        <f>IF(原始数据!AD383="","",IF(COUNTIF(原始数据!383:383,原始数据!AD383)&gt;1,"×",""))</f>
        <v/>
      </c>
      <c r="AD383" t="str">
        <f>IF(原始数据!AE383="","",IF(COUNTIF(原始数据!383:383,原始数据!AE383)&gt;1,"×",""))</f>
        <v/>
      </c>
      <c r="AE383" t="str">
        <f>IF(原始数据!AF383="","",IF(COUNTIF(原始数据!383:383,原始数据!AF383)&gt;1,"×",""))</f>
        <v/>
      </c>
      <c r="AF383" t="str">
        <f>IF(原始数据!AG383="","",IF(COUNTIF(原始数据!383:383,原始数据!AG383)&gt;1,"×",""))</f>
        <v/>
      </c>
      <c r="AG383" t="str">
        <f>IF(原始数据!AH383="","",IF(COUNTIF(原始数据!383:383,原始数据!AH383)&gt;1,"×",""))</f>
        <v/>
      </c>
      <c r="AH383" t="str">
        <f>IF(原始数据!AI383="","",IF(COUNTIF(原始数据!383:383,原始数据!AI383)&gt;1,"×",""))</f>
        <v/>
      </c>
      <c r="AI383" t="str">
        <f>IF(原始数据!AJ383="","",IF(COUNTIF(原始数据!383:383,原始数据!AJ383)&gt;1,"×",""))</f>
        <v/>
      </c>
      <c r="AJ383" t="str">
        <f>IF(原始数据!AK383="","",IF(COUNTIF(原始数据!383:383,原始数据!AK383)&gt;1,"×",""))</f>
        <v/>
      </c>
      <c r="AK383" t="str">
        <f>IF(原始数据!AL383="","",IF(COUNTIF(原始数据!383:383,原始数据!AL383)&gt;1,"×",""))</f>
        <v/>
      </c>
      <c r="AL383" t="str">
        <f>IF(原始数据!AM383="","",IF(COUNTIF(原始数据!383:383,原始数据!AM383)&gt;1,"×",""))</f>
        <v/>
      </c>
      <c r="AM383" t="str">
        <f>IF(原始数据!AN383="","",IF(COUNTIF(原始数据!383:383,原始数据!AN383)&gt;1,"×",""))</f>
        <v/>
      </c>
      <c r="AN383" t="str">
        <f>IF(原始数据!AO383="","",IF(COUNTIF(原始数据!383:383,原始数据!AO383)&gt;1,"×",""))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IF(原始数据!Z384="","",IF(COUNTIF(原始数据!384:384,原始数据!Z384)&gt;1,"×",""))</f>
        <v/>
      </c>
      <c r="Z384" t="str">
        <f>IF(原始数据!AA384="","",IF(COUNTIF(原始数据!384:384,原始数据!AA384)&gt;1,"×",""))</f>
        <v/>
      </c>
      <c r="AA384" t="str">
        <f>IF(原始数据!AB384="","",IF(COUNTIF(原始数据!384:384,原始数据!AB384)&gt;1,"×",""))</f>
        <v/>
      </c>
      <c r="AB384" t="str">
        <f>IF(原始数据!AC384="","",IF(COUNTIF(原始数据!384:384,原始数据!AC384)&gt;1,"×",""))</f>
        <v/>
      </c>
      <c r="AC384" t="str">
        <f>IF(原始数据!AD384="","",IF(COUNTIF(原始数据!384:384,原始数据!AD384)&gt;1,"×",""))</f>
        <v/>
      </c>
      <c r="AD384" t="str">
        <f>IF(原始数据!AE384="","",IF(COUNTIF(原始数据!384:384,原始数据!AE384)&gt;1,"×",""))</f>
        <v/>
      </c>
      <c r="AE384" t="str">
        <f>IF(原始数据!AF384="","",IF(COUNTIF(原始数据!384:384,原始数据!AF384)&gt;1,"×",""))</f>
        <v/>
      </c>
      <c r="AF384" t="str">
        <f>IF(原始数据!AG384="","",IF(COUNTIF(原始数据!384:384,原始数据!AG384)&gt;1,"×",""))</f>
        <v/>
      </c>
      <c r="AG384" t="str">
        <f>IF(原始数据!AH384="","",IF(COUNTIF(原始数据!384:384,原始数据!AH384)&gt;1,"×",""))</f>
        <v/>
      </c>
      <c r="AH384" t="str">
        <f>IF(原始数据!AI384="","",IF(COUNTIF(原始数据!384:384,原始数据!AI384)&gt;1,"×",""))</f>
        <v/>
      </c>
      <c r="AI384" t="str">
        <f>IF(原始数据!AJ384="","",IF(COUNTIF(原始数据!384:384,原始数据!AJ384)&gt;1,"×",""))</f>
        <v/>
      </c>
      <c r="AJ384" t="str">
        <f>IF(原始数据!AK384="","",IF(COUNTIF(原始数据!384:384,原始数据!AK384)&gt;1,"×",""))</f>
        <v/>
      </c>
      <c r="AK384" t="str">
        <f>IF(原始数据!AL384="","",IF(COUNTIF(原始数据!384:384,原始数据!AL384)&gt;1,"×",""))</f>
        <v/>
      </c>
      <c r="AL384" t="str">
        <f>IF(原始数据!AM384="","",IF(COUNTIF(原始数据!384:384,原始数据!AM384)&gt;1,"×",""))</f>
        <v/>
      </c>
      <c r="AM384" t="str">
        <f>IF(原始数据!AN384="","",IF(COUNTIF(原始数据!384:384,原始数据!AN384)&gt;1,"×",""))</f>
        <v/>
      </c>
      <c r="AN384" t="str">
        <f>IF(原始数据!AO384="","",IF(COUNTIF(原始数据!384:384,原始数据!AO384)&gt;1,"×",""))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IF(原始数据!Z385="","",IF(COUNTIF(原始数据!385:385,原始数据!Z385)&gt;1,"×",""))</f>
        <v/>
      </c>
      <c r="Z385" t="str">
        <f>IF(原始数据!AA385="","",IF(COUNTIF(原始数据!385:385,原始数据!AA385)&gt;1,"×",""))</f>
        <v/>
      </c>
      <c r="AA385" t="str">
        <f>IF(原始数据!AB385="","",IF(COUNTIF(原始数据!385:385,原始数据!AB385)&gt;1,"×",""))</f>
        <v/>
      </c>
      <c r="AB385" t="str">
        <f>IF(原始数据!AC385="","",IF(COUNTIF(原始数据!385:385,原始数据!AC385)&gt;1,"×",""))</f>
        <v/>
      </c>
      <c r="AC385" t="str">
        <f>IF(原始数据!AD385="","",IF(COUNTIF(原始数据!385:385,原始数据!AD385)&gt;1,"×",""))</f>
        <v/>
      </c>
      <c r="AD385" t="str">
        <f>IF(原始数据!AE385="","",IF(COUNTIF(原始数据!385:385,原始数据!AE385)&gt;1,"×",""))</f>
        <v/>
      </c>
      <c r="AE385" t="str">
        <f>IF(原始数据!AF385="","",IF(COUNTIF(原始数据!385:385,原始数据!AF385)&gt;1,"×",""))</f>
        <v/>
      </c>
      <c r="AF385" t="str">
        <f>IF(原始数据!AG385="","",IF(COUNTIF(原始数据!385:385,原始数据!AG385)&gt;1,"×",""))</f>
        <v/>
      </c>
      <c r="AG385" t="str">
        <f>IF(原始数据!AH385="","",IF(COUNTIF(原始数据!385:385,原始数据!AH385)&gt;1,"×",""))</f>
        <v/>
      </c>
      <c r="AH385" t="str">
        <f>IF(原始数据!AI385="","",IF(COUNTIF(原始数据!385:385,原始数据!AI385)&gt;1,"×",""))</f>
        <v/>
      </c>
      <c r="AI385" t="str">
        <f>IF(原始数据!AJ385="","",IF(COUNTIF(原始数据!385:385,原始数据!AJ385)&gt;1,"×",""))</f>
        <v/>
      </c>
      <c r="AJ385" t="str">
        <f>IF(原始数据!AK385="","",IF(COUNTIF(原始数据!385:385,原始数据!AK385)&gt;1,"×",""))</f>
        <v/>
      </c>
      <c r="AK385" t="str">
        <f>IF(原始数据!AL385="","",IF(COUNTIF(原始数据!385:385,原始数据!AL385)&gt;1,"×",""))</f>
        <v/>
      </c>
      <c r="AL385" t="str">
        <f>IF(原始数据!AM385="","",IF(COUNTIF(原始数据!385:385,原始数据!AM385)&gt;1,"×",""))</f>
        <v/>
      </c>
      <c r="AM385" t="str">
        <f>IF(原始数据!AN385="","",IF(COUNTIF(原始数据!385:385,原始数据!AN385)&gt;1,"×",""))</f>
        <v/>
      </c>
      <c r="AN385" t="str">
        <f>IF(原始数据!AO385="","",IF(COUNTIF(原始数据!385:385,原始数据!AO385)&gt;1,"×",""))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IF(原始数据!Z386="","",IF(COUNTIF(原始数据!386:386,原始数据!Z386)&gt;1,"×",""))</f>
        <v/>
      </c>
      <c r="Z386" t="str">
        <f>IF(原始数据!AA386="","",IF(COUNTIF(原始数据!386:386,原始数据!AA386)&gt;1,"×",""))</f>
        <v/>
      </c>
      <c r="AA386" t="str">
        <f>IF(原始数据!AB386="","",IF(COUNTIF(原始数据!386:386,原始数据!AB386)&gt;1,"×",""))</f>
        <v/>
      </c>
      <c r="AB386" t="str">
        <f>IF(原始数据!AC386="","",IF(COUNTIF(原始数据!386:386,原始数据!AC386)&gt;1,"×",""))</f>
        <v/>
      </c>
      <c r="AC386" t="str">
        <f>IF(原始数据!AD386="","",IF(COUNTIF(原始数据!386:386,原始数据!AD386)&gt;1,"×",""))</f>
        <v/>
      </c>
      <c r="AD386" t="str">
        <f>IF(原始数据!AE386="","",IF(COUNTIF(原始数据!386:386,原始数据!AE386)&gt;1,"×",""))</f>
        <v/>
      </c>
      <c r="AE386" t="str">
        <f>IF(原始数据!AF386="","",IF(COUNTIF(原始数据!386:386,原始数据!AF386)&gt;1,"×",""))</f>
        <v/>
      </c>
      <c r="AF386" t="str">
        <f>IF(原始数据!AG386="","",IF(COUNTIF(原始数据!386:386,原始数据!AG386)&gt;1,"×",""))</f>
        <v/>
      </c>
      <c r="AG386" t="str">
        <f>IF(原始数据!AH386="","",IF(COUNTIF(原始数据!386:386,原始数据!AH386)&gt;1,"×",""))</f>
        <v/>
      </c>
      <c r="AH386" t="str">
        <f>IF(原始数据!AI386="","",IF(COUNTIF(原始数据!386:386,原始数据!AI386)&gt;1,"×",""))</f>
        <v/>
      </c>
      <c r="AI386" t="str">
        <f>IF(原始数据!AJ386="","",IF(COUNTIF(原始数据!386:386,原始数据!AJ386)&gt;1,"×",""))</f>
        <v/>
      </c>
      <c r="AJ386" t="str">
        <f>IF(原始数据!AK386="","",IF(COUNTIF(原始数据!386:386,原始数据!AK386)&gt;1,"×",""))</f>
        <v/>
      </c>
      <c r="AK386" t="str">
        <f>IF(原始数据!AL386="","",IF(COUNTIF(原始数据!386:386,原始数据!AL386)&gt;1,"×",""))</f>
        <v/>
      </c>
      <c r="AL386" t="str">
        <f>IF(原始数据!AM386="","",IF(COUNTIF(原始数据!386:386,原始数据!AM386)&gt;1,"×",""))</f>
        <v/>
      </c>
      <c r="AM386" t="str">
        <f>IF(原始数据!AN386="","",IF(COUNTIF(原始数据!386:386,原始数据!AN386)&gt;1,"×",""))</f>
        <v/>
      </c>
      <c r="AN386" t="str">
        <f>IF(原始数据!AO386="","",IF(COUNTIF(原始数据!386:386,原始数据!AO386)&gt;1,"×",""))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IF(原始数据!Z387="","",IF(COUNTIF(原始数据!387:387,原始数据!Z387)&gt;1,"×",""))</f>
        <v/>
      </c>
      <c r="Z387" t="str">
        <f>IF(原始数据!AA387="","",IF(COUNTIF(原始数据!387:387,原始数据!AA387)&gt;1,"×",""))</f>
        <v/>
      </c>
      <c r="AA387" t="str">
        <f>IF(原始数据!AB387="","",IF(COUNTIF(原始数据!387:387,原始数据!AB387)&gt;1,"×",""))</f>
        <v/>
      </c>
      <c r="AB387" t="str">
        <f>IF(原始数据!AC387="","",IF(COUNTIF(原始数据!387:387,原始数据!AC387)&gt;1,"×",""))</f>
        <v/>
      </c>
      <c r="AC387" t="str">
        <f>IF(原始数据!AD387="","",IF(COUNTIF(原始数据!387:387,原始数据!AD387)&gt;1,"×",""))</f>
        <v/>
      </c>
      <c r="AD387" t="str">
        <f>IF(原始数据!AE387="","",IF(COUNTIF(原始数据!387:387,原始数据!AE387)&gt;1,"×",""))</f>
        <v/>
      </c>
      <c r="AE387" t="str">
        <f>IF(原始数据!AF387="","",IF(COUNTIF(原始数据!387:387,原始数据!AF387)&gt;1,"×",""))</f>
        <v/>
      </c>
      <c r="AF387" t="str">
        <f>IF(原始数据!AG387="","",IF(COUNTIF(原始数据!387:387,原始数据!AG387)&gt;1,"×",""))</f>
        <v/>
      </c>
      <c r="AG387" t="str">
        <f>IF(原始数据!AH387="","",IF(COUNTIF(原始数据!387:387,原始数据!AH387)&gt;1,"×",""))</f>
        <v/>
      </c>
      <c r="AH387" t="str">
        <f>IF(原始数据!AI387="","",IF(COUNTIF(原始数据!387:387,原始数据!AI387)&gt;1,"×",""))</f>
        <v/>
      </c>
      <c r="AI387" t="str">
        <f>IF(原始数据!AJ387="","",IF(COUNTIF(原始数据!387:387,原始数据!AJ387)&gt;1,"×",""))</f>
        <v/>
      </c>
      <c r="AJ387" t="str">
        <f>IF(原始数据!AK387="","",IF(COUNTIF(原始数据!387:387,原始数据!AK387)&gt;1,"×",""))</f>
        <v/>
      </c>
      <c r="AK387" t="str">
        <f>IF(原始数据!AL387="","",IF(COUNTIF(原始数据!387:387,原始数据!AL387)&gt;1,"×",""))</f>
        <v/>
      </c>
      <c r="AL387" t="str">
        <f>IF(原始数据!AM387="","",IF(COUNTIF(原始数据!387:387,原始数据!AM387)&gt;1,"×",""))</f>
        <v/>
      </c>
      <c r="AM387" t="str">
        <f>IF(原始数据!AN387="","",IF(COUNTIF(原始数据!387:387,原始数据!AN387)&gt;1,"×",""))</f>
        <v/>
      </c>
      <c r="AN387" t="str">
        <f>IF(原始数据!AO387="","",IF(COUNTIF(原始数据!387:387,原始数据!AO387)&gt;1,"×",""))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IF(原始数据!Z388="","",IF(COUNTIF(原始数据!388:388,原始数据!Z388)&gt;1,"×",""))</f>
        <v/>
      </c>
      <c r="Z388" t="str">
        <f>IF(原始数据!AA388="","",IF(COUNTIF(原始数据!388:388,原始数据!AA388)&gt;1,"×",""))</f>
        <v/>
      </c>
      <c r="AA388" t="str">
        <f>IF(原始数据!AB388="","",IF(COUNTIF(原始数据!388:388,原始数据!AB388)&gt;1,"×",""))</f>
        <v/>
      </c>
      <c r="AB388" t="str">
        <f>IF(原始数据!AC388="","",IF(COUNTIF(原始数据!388:388,原始数据!AC388)&gt;1,"×",""))</f>
        <v/>
      </c>
      <c r="AC388" t="str">
        <f>IF(原始数据!AD388="","",IF(COUNTIF(原始数据!388:388,原始数据!AD388)&gt;1,"×",""))</f>
        <v/>
      </c>
      <c r="AD388" t="str">
        <f>IF(原始数据!AE388="","",IF(COUNTIF(原始数据!388:388,原始数据!AE388)&gt;1,"×",""))</f>
        <v/>
      </c>
      <c r="AE388" t="str">
        <f>IF(原始数据!AF388="","",IF(COUNTIF(原始数据!388:388,原始数据!AF388)&gt;1,"×",""))</f>
        <v/>
      </c>
      <c r="AF388" t="str">
        <f>IF(原始数据!AG388="","",IF(COUNTIF(原始数据!388:388,原始数据!AG388)&gt;1,"×",""))</f>
        <v/>
      </c>
      <c r="AG388" t="str">
        <f>IF(原始数据!AH388="","",IF(COUNTIF(原始数据!388:388,原始数据!AH388)&gt;1,"×",""))</f>
        <v/>
      </c>
      <c r="AH388" t="str">
        <f>IF(原始数据!AI388="","",IF(COUNTIF(原始数据!388:388,原始数据!AI388)&gt;1,"×",""))</f>
        <v/>
      </c>
      <c r="AI388" t="str">
        <f>IF(原始数据!AJ388="","",IF(COUNTIF(原始数据!388:388,原始数据!AJ388)&gt;1,"×",""))</f>
        <v/>
      </c>
      <c r="AJ388" t="str">
        <f>IF(原始数据!AK388="","",IF(COUNTIF(原始数据!388:388,原始数据!AK388)&gt;1,"×",""))</f>
        <v/>
      </c>
      <c r="AK388" t="str">
        <f>IF(原始数据!AL388="","",IF(COUNTIF(原始数据!388:388,原始数据!AL388)&gt;1,"×",""))</f>
        <v/>
      </c>
      <c r="AL388" t="str">
        <f>IF(原始数据!AM388="","",IF(COUNTIF(原始数据!388:388,原始数据!AM388)&gt;1,"×",""))</f>
        <v/>
      </c>
      <c r="AM388" t="str">
        <f>IF(原始数据!AN388="","",IF(COUNTIF(原始数据!388:388,原始数据!AN388)&gt;1,"×",""))</f>
        <v/>
      </c>
      <c r="AN388" t="str">
        <f>IF(原始数据!AO388="","",IF(COUNTIF(原始数据!388:388,原始数据!AO388)&gt;1,"×",""))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IF(原始数据!Z389="","",IF(COUNTIF(原始数据!389:389,原始数据!Z389)&gt;1,"×",""))</f>
        <v/>
      </c>
      <c r="Z389" t="str">
        <f>IF(原始数据!AA389="","",IF(COUNTIF(原始数据!389:389,原始数据!AA389)&gt;1,"×",""))</f>
        <v/>
      </c>
      <c r="AA389" t="str">
        <f>IF(原始数据!AB389="","",IF(COUNTIF(原始数据!389:389,原始数据!AB389)&gt;1,"×",""))</f>
        <v/>
      </c>
      <c r="AB389" t="str">
        <f>IF(原始数据!AC389="","",IF(COUNTIF(原始数据!389:389,原始数据!AC389)&gt;1,"×",""))</f>
        <v/>
      </c>
      <c r="AC389" t="str">
        <f>IF(原始数据!AD389="","",IF(COUNTIF(原始数据!389:389,原始数据!AD389)&gt;1,"×",""))</f>
        <v/>
      </c>
      <c r="AD389" t="str">
        <f>IF(原始数据!AE389="","",IF(COUNTIF(原始数据!389:389,原始数据!AE389)&gt;1,"×",""))</f>
        <v/>
      </c>
      <c r="AE389" t="str">
        <f>IF(原始数据!AF389="","",IF(COUNTIF(原始数据!389:389,原始数据!AF389)&gt;1,"×",""))</f>
        <v/>
      </c>
      <c r="AF389" t="str">
        <f>IF(原始数据!AG389="","",IF(COUNTIF(原始数据!389:389,原始数据!AG389)&gt;1,"×",""))</f>
        <v/>
      </c>
      <c r="AG389" t="str">
        <f>IF(原始数据!AH389="","",IF(COUNTIF(原始数据!389:389,原始数据!AH389)&gt;1,"×",""))</f>
        <v/>
      </c>
      <c r="AH389" t="str">
        <f>IF(原始数据!AI389="","",IF(COUNTIF(原始数据!389:389,原始数据!AI389)&gt;1,"×",""))</f>
        <v/>
      </c>
      <c r="AI389" t="str">
        <f>IF(原始数据!AJ389="","",IF(COUNTIF(原始数据!389:389,原始数据!AJ389)&gt;1,"×",""))</f>
        <v/>
      </c>
      <c r="AJ389" t="str">
        <f>IF(原始数据!AK389="","",IF(COUNTIF(原始数据!389:389,原始数据!AK389)&gt;1,"×",""))</f>
        <v/>
      </c>
      <c r="AK389" t="str">
        <f>IF(原始数据!AL389="","",IF(COUNTIF(原始数据!389:389,原始数据!AL389)&gt;1,"×",""))</f>
        <v/>
      </c>
      <c r="AL389" t="str">
        <f>IF(原始数据!AM389="","",IF(COUNTIF(原始数据!389:389,原始数据!AM389)&gt;1,"×",""))</f>
        <v/>
      </c>
      <c r="AM389" t="str">
        <f>IF(原始数据!AN389="","",IF(COUNTIF(原始数据!389:389,原始数据!AN389)&gt;1,"×",""))</f>
        <v/>
      </c>
      <c r="AN389" t="str">
        <f>IF(原始数据!AO389="","",IF(COUNTIF(原始数据!389:389,原始数据!AO389)&gt;1,"×",""))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IF(原始数据!Z390="","",IF(COUNTIF(原始数据!390:390,原始数据!Z390)&gt;1,"×",""))</f>
        <v/>
      </c>
      <c r="Z390" t="str">
        <f>IF(原始数据!AA390="","",IF(COUNTIF(原始数据!390:390,原始数据!AA390)&gt;1,"×",""))</f>
        <v/>
      </c>
      <c r="AA390" t="str">
        <f>IF(原始数据!AB390="","",IF(COUNTIF(原始数据!390:390,原始数据!AB390)&gt;1,"×",""))</f>
        <v/>
      </c>
      <c r="AB390" t="str">
        <f>IF(原始数据!AC390="","",IF(COUNTIF(原始数据!390:390,原始数据!AC390)&gt;1,"×",""))</f>
        <v/>
      </c>
      <c r="AC390" t="str">
        <f>IF(原始数据!AD390="","",IF(COUNTIF(原始数据!390:390,原始数据!AD390)&gt;1,"×",""))</f>
        <v/>
      </c>
      <c r="AD390" t="str">
        <f>IF(原始数据!AE390="","",IF(COUNTIF(原始数据!390:390,原始数据!AE390)&gt;1,"×",""))</f>
        <v/>
      </c>
      <c r="AE390" t="str">
        <f>IF(原始数据!AF390="","",IF(COUNTIF(原始数据!390:390,原始数据!AF390)&gt;1,"×",""))</f>
        <v/>
      </c>
      <c r="AF390" t="str">
        <f>IF(原始数据!AG390="","",IF(COUNTIF(原始数据!390:390,原始数据!AG390)&gt;1,"×",""))</f>
        <v/>
      </c>
      <c r="AG390" t="str">
        <f>IF(原始数据!AH390="","",IF(COUNTIF(原始数据!390:390,原始数据!AH390)&gt;1,"×",""))</f>
        <v/>
      </c>
      <c r="AH390" t="str">
        <f>IF(原始数据!AI390="","",IF(COUNTIF(原始数据!390:390,原始数据!AI390)&gt;1,"×",""))</f>
        <v/>
      </c>
      <c r="AI390" t="str">
        <f>IF(原始数据!AJ390="","",IF(COUNTIF(原始数据!390:390,原始数据!AJ390)&gt;1,"×",""))</f>
        <v/>
      </c>
      <c r="AJ390" t="str">
        <f>IF(原始数据!AK390="","",IF(COUNTIF(原始数据!390:390,原始数据!AK390)&gt;1,"×",""))</f>
        <v/>
      </c>
      <c r="AK390" t="str">
        <f>IF(原始数据!AL390="","",IF(COUNTIF(原始数据!390:390,原始数据!AL390)&gt;1,"×",""))</f>
        <v/>
      </c>
      <c r="AL390" t="str">
        <f>IF(原始数据!AM390="","",IF(COUNTIF(原始数据!390:390,原始数据!AM390)&gt;1,"×",""))</f>
        <v/>
      </c>
      <c r="AM390" t="str">
        <f>IF(原始数据!AN390="","",IF(COUNTIF(原始数据!390:390,原始数据!AN390)&gt;1,"×",""))</f>
        <v/>
      </c>
      <c r="AN390" t="str">
        <f>IF(原始数据!AO390="","",IF(COUNTIF(原始数据!390:390,原始数据!AO390)&gt;1,"×",""))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IF(原始数据!Z391="","",IF(COUNTIF(原始数据!391:391,原始数据!Z391)&gt;1,"×",""))</f>
        <v/>
      </c>
      <c r="Z391" t="str">
        <f>IF(原始数据!AA391="","",IF(COUNTIF(原始数据!391:391,原始数据!AA391)&gt;1,"×",""))</f>
        <v/>
      </c>
      <c r="AA391" t="str">
        <f>IF(原始数据!AB391="","",IF(COUNTIF(原始数据!391:391,原始数据!AB391)&gt;1,"×",""))</f>
        <v/>
      </c>
      <c r="AB391" t="str">
        <f>IF(原始数据!AC391="","",IF(COUNTIF(原始数据!391:391,原始数据!AC391)&gt;1,"×",""))</f>
        <v/>
      </c>
      <c r="AC391" t="str">
        <f>IF(原始数据!AD391="","",IF(COUNTIF(原始数据!391:391,原始数据!AD391)&gt;1,"×",""))</f>
        <v/>
      </c>
      <c r="AD391" t="str">
        <f>IF(原始数据!AE391="","",IF(COUNTIF(原始数据!391:391,原始数据!AE391)&gt;1,"×",""))</f>
        <v/>
      </c>
      <c r="AE391" t="str">
        <f>IF(原始数据!AF391="","",IF(COUNTIF(原始数据!391:391,原始数据!AF391)&gt;1,"×",""))</f>
        <v/>
      </c>
      <c r="AF391" t="str">
        <f>IF(原始数据!AG391="","",IF(COUNTIF(原始数据!391:391,原始数据!AG391)&gt;1,"×",""))</f>
        <v/>
      </c>
      <c r="AG391" t="str">
        <f>IF(原始数据!AH391="","",IF(COUNTIF(原始数据!391:391,原始数据!AH391)&gt;1,"×",""))</f>
        <v/>
      </c>
      <c r="AH391" t="str">
        <f>IF(原始数据!AI391="","",IF(COUNTIF(原始数据!391:391,原始数据!AI391)&gt;1,"×",""))</f>
        <v/>
      </c>
      <c r="AI391" t="str">
        <f>IF(原始数据!AJ391="","",IF(COUNTIF(原始数据!391:391,原始数据!AJ391)&gt;1,"×",""))</f>
        <v/>
      </c>
      <c r="AJ391" t="str">
        <f>IF(原始数据!AK391="","",IF(COUNTIF(原始数据!391:391,原始数据!AK391)&gt;1,"×",""))</f>
        <v/>
      </c>
      <c r="AK391" t="str">
        <f>IF(原始数据!AL391="","",IF(COUNTIF(原始数据!391:391,原始数据!AL391)&gt;1,"×",""))</f>
        <v/>
      </c>
      <c r="AL391" t="str">
        <f>IF(原始数据!AM391="","",IF(COUNTIF(原始数据!391:391,原始数据!AM391)&gt;1,"×",""))</f>
        <v/>
      </c>
      <c r="AM391" t="str">
        <f>IF(原始数据!AN391="","",IF(COUNTIF(原始数据!391:391,原始数据!AN391)&gt;1,"×",""))</f>
        <v/>
      </c>
      <c r="AN391" t="str">
        <f>IF(原始数据!AO391="","",IF(COUNTIF(原始数据!391:391,原始数据!AO391)&gt;1,"×",""))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IF(原始数据!Z392="","",IF(COUNTIF(原始数据!392:392,原始数据!Z392)&gt;1,"×",""))</f>
        <v/>
      </c>
      <c r="Z392" t="str">
        <f>IF(原始数据!AA392="","",IF(COUNTIF(原始数据!392:392,原始数据!AA392)&gt;1,"×",""))</f>
        <v/>
      </c>
      <c r="AA392" t="str">
        <f>IF(原始数据!AB392="","",IF(COUNTIF(原始数据!392:392,原始数据!AB392)&gt;1,"×",""))</f>
        <v/>
      </c>
      <c r="AB392" t="str">
        <f>IF(原始数据!AC392="","",IF(COUNTIF(原始数据!392:392,原始数据!AC392)&gt;1,"×",""))</f>
        <v/>
      </c>
      <c r="AC392" t="str">
        <f>IF(原始数据!AD392="","",IF(COUNTIF(原始数据!392:392,原始数据!AD392)&gt;1,"×",""))</f>
        <v/>
      </c>
      <c r="AD392" t="str">
        <f>IF(原始数据!AE392="","",IF(COUNTIF(原始数据!392:392,原始数据!AE392)&gt;1,"×",""))</f>
        <v/>
      </c>
      <c r="AE392" t="str">
        <f>IF(原始数据!AF392="","",IF(COUNTIF(原始数据!392:392,原始数据!AF392)&gt;1,"×",""))</f>
        <v/>
      </c>
      <c r="AF392" t="str">
        <f>IF(原始数据!AG392="","",IF(COUNTIF(原始数据!392:392,原始数据!AG392)&gt;1,"×",""))</f>
        <v/>
      </c>
      <c r="AG392" t="str">
        <f>IF(原始数据!AH392="","",IF(COUNTIF(原始数据!392:392,原始数据!AH392)&gt;1,"×",""))</f>
        <v/>
      </c>
      <c r="AH392" t="str">
        <f>IF(原始数据!AI392="","",IF(COUNTIF(原始数据!392:392,原始数据!AI392)&gt;1,"×",""))</f>
        <v/>
      </c>
      <c r="AI392" t="str">
        <f>IF(原始数据!AJ392="","",IF(COUNTIF(原始数据!392:392,原始数据!AJ392)&gt;1,"×",""))</f>
        <v/>
      </c>
      <c r="AJ392" t="str">
        <f>IF(原始数据!AK392="","",IF(COUNTIF(原始数据!392:392,原始数据!AK392)&gt;1,"×",""))</f>
        <v/>
      </c>
      <c r="AK392" t="str">
        <f>IF(原始数据!AL392="","",IF(COUNTIF(原始数据!392:392,原始数据!AL392)&gt;1,"×",""))</f>
        <v/>
      </c>
      <c r="AL392" t="str">
        <f>IF(原始数据!AM392="","",IF(COUNTIF(原始数据!392:392,原始数据!AM392)&gt;1,"×",""))</f>
        <v/>
      </c>
      <c r="AM392" t="str">
        <f>IF(原始数据!AN392="","",IF(COUNTIF(原始数据!392:392,原始数据!AN392)&gt;1,"×",""))</f>
        <v/>
      </c>
      <c r="AN392" t="str">
        <f>IF(原始数据!AO392="","",IF(COUNTIF(原始数据!392:392,原始数据!AO392)&gt;1,"×",""))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IF(原始数据!Z393="","",IF(COUNTIF(原始数据!393:393,原始数据!Z393)&gt;1,"×",""))</f>
        <v/>
      </c>
      <c r="Z393" t="str">
        <f>IF(原始数据!AA393="","",IF(COUNTIF(原始数据!393:393,原始数据!AA393)&gt;1,"×",""))</f>
        <v/>
      </c>
      <c r="AA393" t="str">
        <f>IF(原始数据!AB393="","",IF(COUNTIF(原始数据!393:393,原始数据!AB393)&gt;1,"×",""))</f>
        <v/>
      </c>
      <c r="AB393" t="str">
        <f>IF(原始数据!AC393="","",IF(COUNTIF(原始数据!393:393,原始数据!AC393)&gt;1,"×",""))</f>
        <v/>
      </c>
      <c r="AC393" t="str">
        <f>IF(原始数据!AD393="","",IF(COUNTIF(原始数据!393:393,原始数据!AD393)&gt;1,"×",""))</f>
        <v/>
      </c>
      <c r="AD393" t="str">
        <f>IF(原始数据!AE393="","",IF(COUNTIF(原始数据!393:393,原始数据!AE393)&gt;1,"×",""))</f>
        <v/>
      </c>
      <c r="AE393" t="str">
        <f>IF(原始数据!AF393="","",IF(COUNTIF(原始数据!393:393,原始数据!AF393)&gt;1,"×",""))</f>
        <v/>
      </c>
      <c r="AF393" t="str">
        <f>IF(原始数据!AG393="","",IF(COUNTIF(原始数据!393:393,原始数据!AG393)&gt;1,"×",""))</f>
        <v/>
      </c>
      <c r="AG393" t="str">
        <f>IF(原始数据!AH393="","",IF(COUNTIF(原始数据!393:393,原始数据!AH393)&gt;1,"×",""))</f>
        <v/>
      </c>
      <c r="AH393" t="str">
        <f>IF(原始数据!AI393="","",IF(COUNTIF(原始数据!393:393,原始数据!AI393)&gt;1,"×",""))</f>
        <v/>
      </c>
      <c r="AI393" t="str">
        <f>IF(原始数据!AJ393="","",IF(COUNTIF(原始数据!393:393,原始数据!AJ393)&gt;1,"×",""))</f>
        <v/>
      </c>
      <c r="AJ393" t="str">
        <f>IF(原始数据!AK393="","",IF(COUNTIF(原始数据!393:393,原始数据!AK393)&gt;1,"×",""))</f>
        <v/>
      </c>
      <c r="AK393" t="str">
        <f>IF(原始数据!AL393="","",IF(COUNTIF(原始数据!393:393,原始数据!AL393)&gt;1,"×",""))</f>
        <v/>
      </c>
      <c r="AL393" t="str">
        <f>IF(原始数据!AM393="","",IF(COUNTIF(原始数据!393:393,原始数据!AM393)&gt;1,"×",""))</f>
        <v/>
      </c>
      <c r="AM393" t="str">
        <f>IF(原始数据!AN393="","",IF(COUNTIF(原始数据!393:393,原始数据!AN393)&gt;1,"×",""))</f>
        <v/>
      </c>
      <c r="AN393" t="str">
        <f>IF(原始数据!AO393="","",IF(COUNTIF(原始数据!393:393,原始数据!AO393)&gt;1,"×",""))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IF(原始数据!Z394="","",IF(COUNTIF(原始数据!394:394,原始数据!Z394)&gt;1,"×",""))</f>
        <v/>
      </c>
      <c r="Z394" t="str">
        <f>IF(原始数据!AA394="","",IF(COUNTIF(原始数据!394:394,原始数据!AA394)&gt;1,"×",""))</f>
        <v/>
      </c>
      <c r="AA394" t="str">
        <f>IF(原始数据!AB394="","",IF(COUNTIF(原始数据!394:394,原始数据!AB394)&gt;1,"×",""))</f>
        <v/>
      </c>
      <c r="AB394" t="str">
        <f>IF(原始数据!AC394="","",IF(COUNTIF(原始数据!394:394,原始数据!AC394)&gt;1,"×",""))</f>
        <v/>
      </c>
      <c r="AC394" t="str">
        <f>IF(原始数据!AD394="","",IF(COUNTIF(原始数据!394:394,原始数据!AD394)&gt;1,"×",""))</f>
        <v/>
      </c>
      <c r="AD394" t="str">
        <f>IF(原始数据!AE394="","",IF(COUNTIF(原始数据!394:394,原始数据!AE394)&gt;1,"×",""))</f>
        <v/>
      </c>
      <c r="AE394" t="str">
        <f>IF(原始数据!AF394="","",IF(COUNTIF(原始数据!394:394,原始数据!AF394)&gt;1,"×",""))</f>
        <v/>
      </c>
      <c r="AF394" t="str">
        <f>IF(原始数据!AG394="","",IF(COUNTIF(原始数据!394:394,原始数据!AG394)&gt;1,"×",""))</f>
        <v/>
      </c>
      <c r="AG394" t="str">
        <f>IF(原始数据!AH394="","",IF(COUNTIF(原始数据!394:394,原始数据!AH394)&gt;1,"×",""))</f>
        <v/>
      </c>
      <c r="AH394" t="str">
        <f>IF(原始数据!AI394="","",IF(COUNTIF(原始数据!394:394,原始数据!AI394)&gt;1,"×",""))</f>
        <v/>
      </c>
      <c r="AI394" t="str">
        <f>IF(原始数据!AJ394="","",IF(COUNTIF(原始数据!394:394,原始数据!AJ394)&gt;1,"×",""))</f>
        <v/>
      </c>
      <c r="AJ394" t="str">
        <f>IF(原始数据!AK394="","",IF(COUNTIF(原始数据!394:394,原始数据!AK394)&gt;1,"×",""))</f>
        <v/>
      </c>
      <c r="AK394" t="str">
        <f>IF(原始数据!AL394="","",IF(COUNTIF(原始数据!394:394,原始数据!AL394)&gt;1,"×",""))</f>
        <v/>
      </c>
      <c r="AL394" t="str">
        <f>IF(原始数据!AM394="","",IF(COUNTIF(原始数据!394:394,原始数据!AM394)&gt;1,"×",""))</f>
        <v/>
      </c>
      <c r="AM394" t="str">
        <f>IF(原始数据!AN394="","",IF(COUNTIF(原始数据!394:394,原始数据!AN394)&gt;1,"×",""))</f>
        <v/>
      </c>
      <c r="AN394" t="str">
        <f>IF(原始数据!AO394="","",IF(COUNTIF(原始数据!394:394,原始数据!AO394)&gt;1,"×",""))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IF(原始数据!Z395="","",IF(COUNTIF(原始数据!395:395,原始数据!Z395)&gt;1,"×",""))</f>
        <v/>
      </c>
      <c r="Z395" t="str">
        <f>IF(原始数据!AA395="","",IF(COUNTIF(原始数据!395:395,原始数据!AA395)&gt;1,"×",""))</f>
        <v/>
      </c>
      <c r="AA395" t="str">
        <f>IF(原始数据!AB395="","",IF(COUNTIF(原始数据!395:395,原始数据!AB395)&gt;1,"×",""))</f>
        <v/>
      </c>
      <c r="AB395" t="str">
        <f>IF(原始数据!AC395="","",IF(COUNTIF(原始数据!395:395,原始数据!AC395)&gt;1,"×",""))</f>
        <v/>
      </c>
      <c r="AC395" t="str">
        <f>IF(原始数据!AD395="","",IF(COUNTIF(原始数据!395:395,原始数据!AD395)&gt;1,"×",""))</f>
        <v/>
      </c>
      <c r="AD395" t="str">
        <f>IF(原始数据!AE395="","",IF(COUNTIF(原始数据!395:395,原始数据!AE395)&gt;1,"×",""))</f>
        <v/>
      </c>
      <c r="AE395" t="str">
        <f>IF(原始数据!AF395="","",IF(COUNTIF(原始数据!395:395,原始数据!AF395)&gt;1,"×",""))</f>
        <v/>
      </c>
      <c r="AF395" t="str">
        <f>IF(原始数据!AG395="","",IF(COUNTIF(原始数据!395:395,原始数据!AG395)&gt;1,"×",""))</f>
        <v/>
      </c>
      <c r="AG395" t="str">
        <f>IF(原始数据!AH395="","",IF(COUNTIF(原始数据!395:395,原始数据!AH395)&gt;1,"×",""))</f>
        <v/>
      </c>
      <c r="AH395" t="str">
        <f>IF(原始数据!AI395="","",IF(COUNTIF(原始数据!395:395,原始数据!AI395)&gt;1,"×",""))</f>
        <v/>
      </c>
      <c r="AI395" t="str">
        <f>IF(原始数据!AJ395="","",IF(COUNTIF(原始数据!395:395,原始数据!AJ395)&gt;1,"×",""))</f>
        <v/>
      </c>
      <c r="AJ395" t="str">
        <f>IF(原始数据!AK395="","",IF(COUNTIF(原始数据!395:395,原始数据!AK395)&gt;1,"×",""))</f>
        <v/>
      </c>
      <c r="AK395" t="str">
        <f>IF(原始数据!AL395="","",IF(COUNTIF(原始数据!395:395,原始数据!AL395)&gt;1,"×",""))</f>
        <v/>
      </c>
      <c r="AL395" t="str">
        <f>IF(原始数据!AM395="","",IF(COUNTIF(原始数据!395:395,原始数据!AM395)&gt;1,"×",""))</f>
        <v/>
      </c>
      <c r="AM395" t="str">
        <f>IF(原始数据!AN395="","",IF(COUNTIF(原始数据!395:395,原始数据!AN395)&gt;1,"×",""))</f>
        <v/>
      </c>
      <c r="AN395" t="str">
        <f>IF(原始数据!AO395="","",IF(COUNTIF(原始数据!395:395,原始数据!AO395)&gt;1,"×",""))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IF(原始数据!Z396="","",IF(COUNTIF(原始数据!396:396,原始数据!Z396)&gt;1,"×",""))</f>
        <v/>
      </c>
      <c r="Z396" t="str">
        <f>IF(原始数据!AA396="","",IF(COUNTIF(原始数据!396:396,原始数据!AA396)&gt;1,"×",""))</f>
        <v/>
      </c>
      <c r="AA396" t="str">
        <f>IF(原始数据!AB396="","",IF(COUNTIF(原始数据!396:396,原始数据!AB396)&gt;1,"×",""))</f>
        <v/>
      </c>
      <c r="AB396" t="str">
        <f>IF(原始数据!AC396="","",IF(COUNTIF(原始数据!396:396,原始数据!AC396)&gt;1,"×",""))</f>
        <v/>
      </c>
      <c r="AC396" t="str">
        <f>IF(原始数据!AD396="","",IF(COUNTIF(原始数据!396:396,原始数据!AD396)&gt;1,"×",""))</f>
        <v/>
      </c>
      <c r="AD396" t="str">
        <f>IF(原始数据!AE396="","",IF(COUNTIF(原始数据!396:396,原始数据!AE396)&gt;1,"×",""))</f>
        <v/>
      </c>
      <c r="AE396" t="str">
        <f>IF(原始数据!AF396="","",IF(COUNTIF(原始数据!396:396,原始数据!AF396)&gt;1,"×",""))</f>
        <v/>
      </c>
      <c r="AF396" t="str">
        <f>IF(原始数据!AG396="","",IF(COUNTIF(原始数据!396:396,原始数据!AG396)&gt;1,"×",""))</f>
        <v/>
      </c>
      <c r="AG396" t="str">
        <f>IF(原始数据!AH396="","",IF(COUNTIF(原始数据!396:396,原始数据!AH396)&gt;1,"×",""))</f>
        <v/>
      </c>
      <c r="AH396" t="str">
        <f>IF(原始数据!AI396="","",IF(COUNTIF(原始数据!396:396,原始数据!AI396)&gt;1,"×",""))</f>
        <v/>
      </c>
      <c r="AI396" t="str">
        <f>IF(原始数据!AJ396="","",IF(COUNTIF(原始数据!396:396,原始数据!AJ396)&gt;1,"×",""))</f>
        <v/>
      </c>
      <c r="AJ396" t="str">
        <f>IF(原始数据!AK396="","",IF(COUNTIF(原始数据!396:396,原始数据!AK396)&gt;1,"×",""))</f>
        <v/>
      </c>
      <c r="AK396" t="str">
        <f>IF(原始数据!AL396="","",IF(COUNTIF(原始数据!396:396,原始数据!AL396)&gt;1,"×",""))</f>
        <v/>
      </c>
      <c r="AL396" t="str">
        <f>IF(原始数据!AM396="","",IF(COUNTIF(原始数据!396:396,原始数据!AM396)&gt;1,"×",""))</f>
        <v/>
      </c>
      <c r="AM396" t="str">
        <f>IF(原始数据!AN396="","",IF(COUNTIF(原始数据!396:396,原始数据!AN396)&gt;1,"×",""))</f>
        <v/>
      </c>
      <c r="AN396" t="str">
        <f>IF(原始数据!AO396="","",IF(COUNTIF(原始数据!396:396,原始数据!AO396)&gt;1,"×",""))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IF(原始数据!Z397="","",IF(COUNTIF(原始数据!397:397,原始数据!Z397)&gt;1,"×",""))</f>
        <v/>
      </c>
      <c r="Z397" t="str">
        <f>IF(原始数据!AA397="","",IF(COUNTIF(原始数据!397:397,原始数据!AA397)&gt;1,"×",""))</f>
        <v/>
      </c>
      <c r="AA397" t="str">
        <f>IF(原始数据!AB397="","",IF(COUNTIF(原始数据!397:397,原始数据!AB397)&gt;1,"×",""))</f>
        <v/>
      </c>
      <c r="AB397" t="str">
        <f>IF(原始数据!AC397="","",IF(COUNTIF(原始数据!397:397,原始数据!AC397)&gt;1,"×",""))</f>
        <v/>
      </c>
      <c r="AC397" t="str">
        <f>IF(原始数据!AD397="","",IF(COUNTIF(原始数据!397:397,原始数据!AD397)&gt;1,"×",""))</f>
        <v/>
      </c>
      <c r="AD397" t="str">
        <f>IF(原始数据!AE397="","",IF(COUNTIF(原始数据!397:397,原始数据!AE397)&gt;1,"×",""))</f>
        <v/>
      </c>
      <c r="AE397" t="str">
        <f>IF(原始数据!AF397="","",IF(COUNTIF(原始数据!397:397,原始数据!AF397)&gt;1,"×",""))</f>
        <v/>
      </c>
      <c r="AF397" t="str">
        <f>IF(原始数据!AG397="","",IF(COUNTIF(原始数据!397:397,原始数据!AG397)&gt;1,"×",""))</f>
        <v/>
      </c>
      <c r="AG397" t="str">
        <f>IF(原始数据!AH397="","",IF(COUNTIF(原始数据!397:397,原始数据!AH397)&gt;1,"×",""))</f>
        <v/>
      </c>
      <c r="AH397" t="str">
        <f>IF(原始数据!AI397="","",IF(COUNTIF(原始数据!397:397,原始数据!AI397)&gt;1,"×",""))</f>
        <v/>
      </c>
      <c r="AI397" t="str">
        <f>IF(原始数据!AJ397="","",IF(COUNTIF(原始数据!397:397,原始数据!AJ397)&gt;1,"×",""))</f>
        <v/>
      </c>
      <c r="AJ397" t="str">
        <f>IF(原始数据!AK397="","",IF(COUNTIF(原始数据!397:397,原始数据!AK397)&gt;1,"×",""))</f>
        <v/>
      </c>
      <c r="AK397" t="str">
        <f>IF(原始数据!AL397="","",IF(COUNTIF(原始数据!397:397,原始数据!AL397)&gt;1,"×",""))</f>
        <v/>
      </c>
      <c r="AL397" t="str">
        <f>IF(原始数据!AM397="","",IF(COUNTIF(原始数据!397:397,原始数据!AM397)&gt;1,"×",""))</f>
        <v/>
      </c>
      <c r="AM397" t="str">
        <f>IF(原始数据!AN397="","",IF(COUNTIF(原始数据!397:397,原始数据!AN397)&gt;1,"×",""))</f>
        <v/>
      </c>
      <c r="AN397" t="str">
        <f>IF(原始数据!AO397="","",IF(COUNTIF(原始数据!397:397,原始数据!AO397)&gt;1,"×",""))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IF(原始数据!Z398="","",IF(COUNTIF(原始数据!398:398,原始数据!Z398)&gt;1,"×",""))</f>
        <v/>
      </c>
      <c r="Z398" t="str">
        <f>IF(原始数据!AA398="","",IF(COUNTIF(原始数据!398:398,原始数据!AA398)&gt;1,"×",""))</f>
        <v/>
      </c>
      <c r="AA398" t="str">
        <f>IF(原始数据!AB398="","",IF(COUNTIF(原始数据!398:398,原始数据!AB398)&gt;1,"×",""))</f>
        <v/>
      </c>
      <c r="AB398" t="str">
        <f>IF(原始数据!AC398="","",IF(COUNTIF(原始数据!398:398,原始数据!AC398)&gt;1,"×",""))</f>
        <v/>
      </c>
      <c r="AC398" t="str">
        <f>IF(原始数据!AD398="","",IF(COUNTIF(原始数据!398:398,原始数据!AD398)&gt;1,"×",""))</f>
        <v/>
      </c>
      <c r="AD398" t="str">
        <f>IF(原始数据!AE398="","",IF(COUNTIF(原始数据!398:398,原始数据!AE398)&gt;1,"×",""))</f>
        <v/>
      </c>
      <c r="AE398" t="str">
        <f>IF(原始数据!AF398="","",IF(COUNTIF(原始数据!398:398,原始数据!AF398)&gt;1,"×",""))</f>
        <v/>
      </c>
      <c r="AF398" t="str">
        <f>IF(原始数据!AG398="","",IF(COUNTIF(原始数据!398:398,原始数据!AG398)&gt;1,"×",""))</f>
        <v/>
      </c>
      <c r="AG398" t="str">
        <f>IF(原始数据!AH398="","",IF(COUNTIF(原始数据!398:398,原始数据!AH398)&gt;1,"×",""))</f>
        <v/>
      </c>
      <c r="AH398" t="str">
        <f>IF(原始数据!AI398="","",IF(COUNTIF(原始数据!398:398,原始数据!AI398)&gt;1,"×",""))</f>
        <v/>
      </c>
      <c r="AI398" t="str">
        <f>IF(原始数据!AJ398="","",IF(COUNTIF(原始数据!398:398,原始数据!AJ398)&gt;1,"×",""))</f>
        <v/>
      </c>
      <c r="AJ398" t="str">
        <f>IF(原始数据!AK398="","",IF(COUNTIF(原始数据!398:398,原始数据!AK398)&gt;1,"×",""))</f>
        <v/>
      </c>
      <c r="AK398" t="str">
        <f>IF(原始数据!AL398="","",IF(COUNTIF(原始数据!398:398,原始数据!AL398)&gt;1,"×",""))</f>
        <v/>
      </c>
      <c r="AL398" t="str">
        <f>IF(原始数据!AM398="","",IF(COUNTIF(原始数据!398:398,原始数据!AM398)&gt;1,"×",""))</f>
        <v/>
      </c>
      <c r="AM398" t="str">
        <f>IF(原始数据!AN398="","",IF(COUNTIF(原始数据!398:398,原始数据!AN398)&gt;1,"×",""))</f>
        <v/>
      </c>
      <c r="AN398" t="str">
        <f>IF(原始数据!AO398="","",IF(COUNTIF(原始数据!398:398,原始数据!AO398)&gt;1,"×",""))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IF(原始数据!Z399="","",IF(COUNTIF(原始数据!399:399,原始数据!Z399)&gt;1,"×",""))</f>
        <v/>
      </c>
      <c r="Z399" t="str">
        <f>IF(原始数据!AA399="","",IF(COUNTIF(原始数据!399:399,原始数据!AA399)&gt;1,"×",""))</f>
        <v/>
      </c>
      <c r="AA399" t="str">
        <f>IF(原始数据!AB399="","",IF(COUNTIF(原始数据!399:399,原始数据!AB399)&gt;1,"×",""))</f>
        <v/>
      </c>
      <c r="AB399" t="str">
        <f>IF(原始数据!AC399="","",IF(COUNTIF(原始数据!399:399,原始数据!AC399)&gt;1,"×",""))</f>
        <v/>
      </c>
      <c r="AC399" t="str">
        <f>IF(原始数据!AD399="","",IF(COUNTIF(原始数据!399:399,原始数据!AD399)&gt;1,"×",""))</f>
        <v/>
      </c>
      <c r="AD399" t="str">
        <f>IF(原始数据!AE399="","",IF(COUNTIF(原始数据!399:399,原始数据!AE399)&gt;1,"×",""))</f>
        <v/>
      </c>
      <c r="AE399" t="str">
        <f>IF(原始数据!AF399="","",IF(COUNTIF(原始数据!399:399,原始数据!AF399)&gt;1,"×",""))</f>
        <v/>
      </c>
      <c r="AF399" t="str">
        <f>IF(原始数据!AG399="","",IF(COUNTIF(原始数据!399:399,原始数据!AG399)&gt;1,"×",""))</f>
        <v/>
      </c>
      <c r="AG399" t="str">
        <f>IF(原始数据!AH399="","",IF(COUNTIF(原始数据!399:399,原始数据!AH399)&gt;1,"×",""))</f>
        <v/>
      </c>
      <c r="AH399" t="str">
        <f>IF(原始数据!AI399="","",IF(COUNTIF(原始数据!399:399,原始数据!AI399)&gt;1,"×",""))</f>
        <v/>
      </c>
      <c r="AI399" t="str">
        <f>IF(原始数据!AJ399="","",IF(COUNTIF(原始数据!399:399,原始数据!AJ399)&gt;1,"×",""))</f>
        <v/>
      </c>
      <c r="AJ399" t="str">
        <f>IF(原始数据!AK399="","",IF(COUNTIF(原始数据!399:399,原始数据!AK399)&gt;1,"×",""))</f>
        <v/>
      </c>
      <c r="AK399" t="str">
        <f>IF(原始数据!AL399="","",IF(COUNTIF(原始数据!399:399,原始数据!AL399)&gt;1,"×",""))</f>
        <v/>
      </c>
      <c r="AL399" t="str">
        <f>IF(原始数据!AM399="","",IF(COUNTIF(原始数据!399:399,原始数据!AM399)&gt;1,"×",""))</f>
        <v/>
      </c>
      <c r="AM399" t="str">
        <f>IF(原始数据!AN399="","",IF(COUNTIF(原始数据!399:399,原始数据!AN399)&gt;1,"×",""))</f>
        <v/>
      </c>
      <c r="AN399" t="str">
        <f>IF(原始数据!AO399="","",IF(COUNTIF(原始数据!399:399,原始数据!AO399)&gt;1,"×",""))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IF(原始数据!Z400="","",IF(COUNTIF(原始数据!400:400,原始数据!Z400)&gt;1,"×",""))</f>
        <v/>
      </c>
      <c r="Z400" t="str">
        <f>IF(原始数据!AA400="","",IF(COUNTIF(原始数据!400:400,原始数据!AA400)&gt;1,"×",""))</f>
        <v/>
      </c>
      <c r="AA400" t="str">
        <f>IF(原始数据!AB400="","",IF(COUNTIF(原始数据!400:400,原始数据!AB400)&gt;1,"×",""))</f>
        <v/>
      </c>
      <c r="AB400" t="str">
        <f>IF(原始数据!AC400="","",IF(COUNTIF(原始数据!400:400,原始数据!AC400)&gt;1,"×",""))</f>
        <v/>
      </c>
      <c r="AC400" t="str">
        <f>IF(原始数据!AD400="","",IF(COUNTIF(原始数据!400:400,原始数据!AD400)&gt;1,"×",""))</f>
        <v/>
      </c>
      <c r="AD400" t="str">
        <f>IF(原始数据!AE400="","",IF(COUNTIF(原始数据!400:400,原始数据!AE400)&gt;1,"×",""))</f>
        <v/>
      </c>
      <c r="AE400" t="str">
        <f>IF(原始数据!AF400="","",IF(COUNTIF(原始数据!400:400,原始数据!AF400)&gt;1,"×",""))</f>
        <v/>
      </c>
      <c r="AF400" t="str">
        <f>IF(原始数据!AG400="","",IF(COUNTIF(原始数据!400:400,原始数据!AG400)&gt;1,"×",""))</f>
        <v/>
      </c>
      <c r="AG400" t="str">
        <f>IF(原始数据!AH400="","",IF(COUNTIF(原始数据!400:400,原始数据!AH400)&gt;1,"×",""))</f>
        <v/>
      </c>
      <c r="AH400" t="str">
        <f>IF(原始数据!AI400="","",IF(COUNTIF(原始数据!400:400,原始数据!AI400)&gt;1,"×",""))</f>
        <v/>
      </c>
      <c r="AI400" t="str">
        <f>IF(原始数据!AJ400="","",IF(COUNTIF(原始数据!400:400,原始数据!AJ400)&gt;1,"×",""))</f>
        <v/>
      </c>
      <c r="AJ400" t="str">
        <f>IF(原始数据!AK400="","",IF(COUNTIF(原始数据!400:400,原始数据!AK400)&gt;1,"×",""))</f>
        <v/>
      </c>
      <c r="AK400" t="str">
        <f>IF(原始数据!AL400="","",IF(COUNTIF(原始数据!400:400,原始数据!AL400)&gt;1,"×",""))</f>
        <v/>
      </c>
      <c r="AL400" t="str">
        <f>IF(原始数据!AM400="","",IF(COUNTIF(原始数据!400:400,原始数据!AM400)&gt;1,"×",""))</f>
        <v/>
      </c>
      <c r="AM400" t="str">
        <f>IF(原始数据!AN400="","",IF(COUNTIF(原始数据!400:400,原始数据!AN400)&gt;1,"×",""))</f>
        <v/>
      </c>
      <c r="AN400" t="str">
        <f>IF(原始数据!AO400="","",IF(COUNTIF(原始数据!400:400,原始数据!AO400)&gt;1,"×",""))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IF(原始数据!Z401="","",IF(COUNTIF(原始数据!401:401,原始数据!Z401)&gt;1,"×",""))</f>
        <v/>
      </c>
      <c r="Z401" t="str">
        <f>IF(原始数据!AA401="","",IF(COUNTIF(原始数据!401:401,原始数据!AA401)&gt;1,"×",""))</f>
        <v/>
      </c>
      <c r="AA401" t="str">
        <f>IF(原始数据!AB401="","",IF(COUNTIF(原始数据!401:401,原始数据!AB401)&gt;1,"×",""))</f>
        <v/>
      </c>
      <c r="AB401" t="str">
        <f>IF(原始数据!AC401="","",IF(COUNTIF(原始数据!401:401,原始数据!AC401)&gt;1,"×",""))</f>
        <v/>
      </c>
      <c r="AC401" t="str">
        <f>IF(原始数据!AD401="","",IF(COUNTIF(原始数据!401:401,原始数据!AD401)&gt;1,"×",""))</f>
        <v/>
      </c>
      <c r="AD401" t="str">
        <f>IF(原始数据!AE401="","",IF(COUNTIF(原始数据!401:401,原始数据!AE401)&gt;1,"×",""))</f>
        <v/>
      </c>
      <c r="AE401" t="str">
        <f>IF(原始数据!AF401="","",IF(COUNTIF(原始数据!401:401,原始数据!AF401)&gt;1,"×",""))</f>
        <v/>
      </c>
      <c r="AF401" t="str">
        <f>IF(原始数据!AG401="","",IF(COUNTIF(原始数据!401:401,原始数据!AG401)&gt;1,"×",""))</f>
        <v/>
      </c>
      <c r="AG401" t="str">
        <f>IF(原始数据!AH401="","",IF(COUNTIF(原始数据!401:401,原始数据!AH401)&gt;1,"×",""))</f>
        <v/>
      </c>
      <c r="AH401" t="str">
        <f>IF(原始数据!AI401="","",IF(COUNTIF(原始数据!401:401,原始数据!AI401)&gt;1,"×",""))</f>
        <v/>
      </c>
      <c r="AI401" t="str">
        <f>IF(原始数据!AJ401="","",IF(COUNTIF(原始数据!401:401,原始数据!AJ401)&gt;1,"×",""))</f>
        <v/>
      </c>
      <c r="AJ401" t="str">
        <f>IF(原始数据!AK401="","",IF(COUNTIF(原始数据!401:401,原始数据!AK401)&gt;1,"×",""))</f>
        <v/>
      </c>
      <c r="AK401" t="str">
        <f>IF(原始数据!AL401="","",IF(COUNTIF(原始数据!401:401,原始数据!AL401)&gt;1,"×",""))</f>
        <v/>
      </c>
      <c r="AL401" t="str">
        <f>IF(原始数据!AM401="","",IF(COUNTIF(原始数据!401:401,原始数据!AM401)&gt;1,"×",""))</f>
        <v/>
      </c>
      <c r="AM401" t="str">
        <f>IF(原始数据!AN401="","",IF(COUNTIF(原始数据!401:401,原始数据!AN401)&gt;1,"×",""))</f>
        <v/>
      </c>
      <c r="AN401" t="str">
        <f>IF(原始数据!AO401="","",IF(COUNTIF(原始数据!401:401,原始数据!AO401)&gt;1,"×",""))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IF(原始数据!Z402="","",IF(COUNTIF(原始数据!402:402,原始数据!Z402)&gt;1,"×",""))</f>
        <v/>
      </c>
      <c r="Z402" t="str">
        <f>IF(原始数据!AA402="","",IF(COUNTIF(原始数据!402:402,原始数据!AA402)&gt;1,"×",""))</f>
        <v/>
      </c>
      <c r="AA402" t="str">
        <f>IF(原始数据!AB402="","",IF(COUNTIF(原始数据!402:402,原始数据!AB402)&gt;1,"×",""))</f>
        <v/>
      </c>
      <c r="AB402" t="str">
        <f>IF(原始数据!AC402="","",IF(COUNTIF(原始数据!402:402,原始数据!AC402)&gt;1,"×",""))</f>
        <v/>
      </c>
      <c r="AC402" t="str">
        <f>IF(原始数据!AD402="","",IF(COUNTIF(原始数据!402:402,原始数据!AD402)&gt;1,"×",""))</f>
        <v/>
      </c>
      <c r="AD402" t="str">
        <f>IF(原始数据!AE402="","",IF(COUNTIF(原始数据!402:402,原始数据!AE402)&gt;1,"×",""))</f>
        <v/>
      </c>
      <c r="AE402" t="str">
        <f>IF(原始数据!AF402="","",IF(COUNTIF(原始数据!402:402,原始数据!AF402)&gt;1,"×",""))</f>
        <v/>
      </c>
      <c r="AF402" t="str">
        <f>IF(原始数据!AG402="","",IF(COUNTIF(原始数据!402:402,原始数据!AG402)&gt;1,"×",""))</f>
        <v/>
      </c>
      <c r="AG402" t="str">
        <f>IF(原始数据!AH402="","",IF(COUNTIF(原始数据!402:402,原始数据!AH402)&gt;1,"×",""))</f>
        <v/>
      </c>
      <c r="AH402" t="str">
        <f>IF(原始数据!AI402="","",IF(COUNTIF(原始数据!402:402,原始数据!AI402)&gt;1,"×",""))</f>
        <v/>
      </c>
      <c r="AI402" t="str">
        <f>IF(原始数据!AJ402="","",IF(COUNTIF(原始数据!402:402,原始数据!AJ402)&gt;1,"×",""))</f>
        <v/>
      </c>
      <c r="AJ402" t="str">
        <f>IF(原始数据!AK402="","",IF(COUNTIF(原始数据!402:402,原始数据!AK402)&gt;1,"×",""))</f>
        <v/>
      </c>
      <c r="AK402" t="str">
        <f>IF(原始数据!AL402="","",IF(COUNTIF(原始数据!402:402,原始数据!AL402)&gt;1,"×",""))</f>
        <v/>
      </c>
      <c r="AL402" t="str">
        <f>IF(原始数据!AM402="","",IF(COUNTIF(原始数据!402:402,原始数据!AM402)&gt;1,"×",""))</f>
        <v/>
      </c>
      <c r="AM402" t="str">
        <f>IF(原始数据!AN402="","",IF(COUNTIF(原始数据!402:402,原始数据!AN402)&gt;1,"×",""))</f>
        <v/>
      </c>
      <c r="AN402" t="str">
        <f>IF(原始数据!AO402="","",IF(COUNTIF(原始数据!402:402,原始数据!AO402)&gt;1,"×",""))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IF(原始数据!Z403="","",IF(COUNTIF(原始数据!403:403,原始数据!Z403)&gt;1,"×",""))</f>
        <v/>
      </c>
      <c r="Z403" t="str">
        <f>IF(原始数据!AA403="","",IF(COUNTIF(原始数据!403:403,原始数据!AA403)&gt;1,"×",""))</f>
        <v/>
      </c>
      <c r="AA403" t="str">
        <f>IF(原始数据!AB403="","",IF(COUNTIF(原始数据!403:403,原始数据!AB403)&gt;1,"×",""))</f>
        <v/>
      </c>
      <c r="AB403" t="str">
        <f>IF(原始数据!AC403="","",IF(COUNTIF(原始数据!403:403,原始数据!AC403)&gt;1,"×",""))</f>
        <v/>
      </c>
      <c r="AC403" t="str">
        <f>IF(原始数据!AD403="","",IF(COUNTIF(原始数据!403:403,原始数据!AD403)&gt;1,"×",""))</f>
        <v/>
      </c>
      <c r="AD403" t="str">
        <f>IF(原始数据!AE403="","",IF(COUNTIF(原始数据!403:403,原始数据!AE403)&gt;1,"×",""))</f>
        <v/>
      </c>
      <c r="AE403" t="str">
        <f>IF(原始数据!AF403="","",IF(COUNTIF(原始数据!403:403,原始数据!AF403)&gt;1,"×",""))</f>
        <v/>
      </c>
      <c r="AF403" t="str">
        <f>IF(原始数据!AG403="","",IF(COUNTIF(原始数据!403:403,原始数据!AG403)&gt;1,"×",""))</f>
        <v/>
      </c>
      <c r="AG403" t="str">
        <f>IF(原始数据!AH403="","",IF(COUNTIF(原始数据!403:403,原始数据!AH403)&gt;1,"×",""))</f>
        <v/>
      </c>
      <c r="AH403" t="str">
        <f>IF(原始数据!AI403="","",IF(COUNTIF(原始数据!403:403,原始数据!AI403)&gt;1,"×",""))</f>
        <v/>
      </c>
      <c r="AI403" t="str">
        <f>IF(原始数据!AJ403="","",IF(COUNTIF(原始数据!403:403,原始数据!AJ403)&gt;1,"×",""))</f>
        <v/>
      </c>
      <c r="AJ403" t="str">
        <f>IF(原始数据!AK403="","",IF(COUNTIF(原始数据!403:403,原始数据!AK403)&gt;1,"×",""))</f>
        <v/>
      </c>
      <c r="AK403" t="str">
        <f>IF(原始数据!AL403="","",IF(COUNTIF(原始数据!403:403,原始数据!AL403)&gt;1,"×",""))</f>
        <v/>
      </c>
      <c r="AL403" t="str">
        <f>IF(原始数据!AM403="","",IF(COUNTIF(原始数据!403:403,原始数据!AM403)&gt;1,"×",""))</f>
        <v/>
      </c>
      <c r="AM403" t="str">
        <f>IF(原始数据!AN403="","",IF(COUNTIF(原始数据!403:403,原始数据!AN403)&gt;1,"×",""))</f>
        <v/>
      </c>
      <c r="AN403" t="str">
        <f>IF(原始数据!AO403="","",IF(COUNTIF(原始数据!403:403,原始数据!AO403)&gt;1,"×",""))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IF(原始数据!Z404="","",IF(COUNTIF(原始数据!404:404,原始数据!Z404)&gt;1,"×",""))</f>
        <v/>
      </c>
      <c r="Z404" t="str">
        <f>IF(原始数据!AA404="","",IF(COUNTIF(原始数据!404:404,原始数据!AA404)&gt;1,"×",""))</f>
        <v/>
      </c>
      <c r="AA404" t="str">
        <f>IF(原始数据!AB404="","",IF(COUNTIF(原始数据!404:404,原始数据!AB404)&gt;1,"×",""))</f>
        <v/>
      </c>
      <c r="AB404" t="str">
        <f>IF(原始数据!AC404="","",IF(COUNTIF(原始数据!404:404,原始数据!AC404)&gt;1,"×",""))</f>
        <v/>
      </c>
      <c r="AC404" t="str">
        <f>IF(原始数据!AD404="","",IF(COUNTIF(原始数据!404:404,原始数据!AD404)&gt;1,"×",""))</f>
        <v/>
      </c>
      <c r="AD404" t="str">
        <f>IF(原始数据!AE404="","",IF(COUNTIF(原始数据!404:404,原始数据!AE404)&gt;1,"×",""))</f>
        <v/>
      </c>
      <c r="AE404" t="str">
        <f>IF(原始数据!AF404="","",IF(COUNTIF(原始数据!404:404,原始数据!AF404)&gt;1,"×",""))</f>
        <v/>
      </c>
      <c r="AF404" t="str">
        <f>IF(原始数据!AG404="","",IF(COUNTIF(原始数据!404:404,原始数据!AG404)&gt;1,"×",""))</f>
        <v/>
      </c>
      <c r="AG404" t="str">
        <f>IF(原始数据!AH404="","",IF(COUNTIF(原始数据!404:404,原始数据!AH404)&gt;1,"×",""))</f>
        <v/>
      </c>
      <c r="AH404" t="str">
        <f>IF(原始数据!AI404="","",IF(COUNTIF(原始数据!404:404,原始数据!AI404)&gt;1,"×",""))</f>
        <v/>
      </c>
      <c r="AI404" t="str">
        <f>IF(原始数据!AJ404="","",IF(COUNTIF(原始数据!404:404,原始数据!AJ404)&gt;1,"×",""))</f>
        <v/>
      </c>
      <c r="AJ404" t="str">
        <f>IF(原始数据!AK404="","",IF(COUNTIF(原始数据!404:404,原始数据!AK404)&gt;1,"×",""))</f>
        <v/>
      </c>
      <c r="AK404" t="str">
        <f>IF(原始数据!AL404="","",IF(COUNTIF(原始数据!404:404,原始数据!AL404)&gt;1,"×",""))</f>
        <v/>
      </c>
      <c r="AL404" t="str">
        <f>IF(原始数据!AM404="","",IF(COUNTIF(原始数据!404:404,原始数据!AM404)&gt;1,"×",""))</f>
        <v/>
      </c>
      <c r="AM404" t="str">
        <f>IF(原始数据!AN404="","",IF(COUNTIF(原始数据!404:404,原始数据!AN404)&gt;1,"×",""))</f>
        <v/>
      </c>
      <c r="AN404" t="str">
        <f>IF(原始数据!AO404="","",IF(COUNTIF(原始数据!404:404,原始数据!AO404)&gt;1,"×",""))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IF(原始数据!Z405="","",IF(COUNTIF(原始数据!405:405,原始数据!Z405)&gt;1,"×",""))</f>
        <v/>
      </c>
      <c r="Z405" t="str">
        <f>IF(原始数据!AA405="","",IF(COUNTIF(原始数据!405:405,原始数据!AA405)&gt;1,"×",""))</f>
        <v/>
      </c>
      <c r="AA405" t="str">
        <f>IF(原始数据!AB405="","",IF(COUNTIF(原始数据!405:405,原始数据!AB405)&gt;1,"×",""))</f>
        <v/>
      </c>
      <c r="AB405" t="str">
        <f>IF(原始数据!AC405="","",IF(COUNTIF(原始数据!405:405,原始数据!AC405)&gt;1,"×",""))</f>
        <v/>
      </c>
      <c r="AC405" t="str">
        <f>IF(原始数据!AD405="","",IF(COUNTIF(原始数据!405:405,原始数据!AD405)&gt;1,"×",""))</f>
        <v/>
      </c>
      <c r="AD405" t="str">
        <f>IF(原始数据!AE405="","",IF(COUNTIF(原始数据!405:405,原始数据!AE405)&gt;1,"×",""))</f>
        <v/>
      </c>
      <c r="AE405" t="str">
        <f>IF(原始数据!AF405="","",IF(COUNTIF(原始数据!405:405,原始数据!AF405)&gt;1,"×",""))</f>
        <v/>
      </c>
      <c r="AF405" t="str">
        <f>IF(原始数据!AG405="","",IF(COUNTIF(原始数据!405:405,原始数据!AG405)&gt;1,"×",""))</f>
        <v/>
      </c>
      <c r="AG405" t="str">
        <f>IF(原始数据!AH405="","",IF(COUNTIF(原始数据!405:405,原始数据!AH405)&gt;1,"×",""))</f>
        <v/>
      </c>
      <c r="AH405" t="str">
        <f>IF(原始数据!AI405="","",IF(COUNTIF(原始数据!405:405,原始数据!AI405)&gt;1,"×",""))</f>
        <v/>
      </c>
      <c r="AI405" t="str">
        <f>IF(原始数据!AJ405="","",IF(COUNTIF(原始数据!405:405,原始数据!AJ405)&gt;1,"×",""))</f>
        <v/>
      </c>
      <c r="AJ405" t="str">
        <f>IF(原始数据!AK405="","",IF(COUNTIF(原始数据!405:405,原始数据!AK405)&gt;1,"×",""))</f>
        <v/>
      </c>
      <c r="AK405" t="str">
        <f>IF(原始数据!AL405="","",IF(COUNTIF(原始数据!405:405,原始数据!AL405)&gt;1,"×",""))</f>
        <v/>
      </c>
      <c r="AL405" t="str">
        <f>IF(原始数据!AM405="","",IF(COUNTIF(原始数据!405:405,原始数据!AM405)&gt;1,"×",""))</f>
        <v/>
      </c>
      <c r="AM405" t="str">
        <f>IF(原始数据!AN405="","",IF(COUNTIF(原始数据!405:405,原始数据!AN405)&gt;1,"×",""))</f>
        <v/>
      </c>
      <c r="AN405" t="str">
        <f>IF(原始数据!AO405="","",IF(COUNTIF(原始数据!405:405,原始数据!AO405)&gt;1,"×",""))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IF(原始数据!Z406="","",IF(COUNTIF(原始数据!406:406,原始数据!Z406)&gt;1,"×",""))</f>
        <v/>
      </c>
      <c r="Z406" t="str">
        <f>IF(原始数据!AA406="","",IF(COUNTIF(原始数据!406:406,原始数据!AA406)&gt;1,"×",""))</f>
        <v/>
      </c>
      <c r="AA406" t="str">
        <f>IF(原始数据!AB406="","",IF(COUNTIF(原始数据!406:406,原始数据!AB406)&gt;1,"×",""))</f>
        <v/>
      </c>
      <c r="AB406" t="str">
        <f>IF(原始数据!AC406="","",IF(COUNTIF(原始数据!406:406,原始数据!AC406)&gt;1,"×",""))</f>
        <v/>
      </c>
      <c r="AC406" t="str">
        <f>IF(原始数据!AD406="","",IF(COUNTIF(原始数据!406:406,原始数据!AD406)&gt;1,"×",""))</f>
        <v/>
      </c>
      <c r="AD406" t="str">
        <f>IF(原始数据!AE406="","",IF(COUNTIF(原始数据!406:406,原始数据!AE406)&gt;1,"×",""))</f>
        <v/>
      </c>
      <c r="AE406" t="str">
        <f>IF(原始数据!AF406="","",IF(COUNTIF(原始数据!406:406,原始数据!AF406)&gt;1,"×",""))</f>
        <v/>
      </c>
      <c r="AF406" t="str">
        <f>IF(原始数据!AG406="","",IF(COUNTIF(原始数据!406:406,原始数据!AG406)&gt;1,"×",""))</f>
        <v/>
      </c>
      <c r="AG406" t="str">
        <f>IF(原始数据!AH406="","",IF(COUNTIF(原始数据!406:406,原始数据!AH406)&gt;1,"×",""))</f>
        <v/>
      </c>
      <c r="AH406" t="str">
        <f>IF(原始数据!AI406="","",IF(COUNTIF(原始数据!406:406,原始数据!AI406)&gt;1,"×",""))</f>
        <v/>
      </c>
      <c r="AI406" t="str">
        <f>IF(原始数据!AJ406="","",IF(COUNTIF(原始数据!406:406,原始数据!AJ406)&gt;1,"×",""))</f>
        <v/>
      </c>
      <c r="AJ406" t="str">
        <f>IF(原始数据!AK406="","",IF(COUNTIF(原始数据!406:406,原始数据!AK406)&gt;1,"×",""))</f>
        <v/>
      </c>
      <c r="AK406" t="str">
        <f>IF(原始数据!AL406="","",IF(COUNTIF(原始数据!406:406,原始数据!AL406)&gt;1,"×",""))</f>
        <v/>
      </c>
      <c r="AL406" t="str">
        <f>IF(原始数据!AM406="","",IF(COUNTIF(原始数据!406:406,原始数据!AM406)&gt;1,"×",""))</f>
        <v/>
      </c>
      <c r="AM406" t="str">
        <f>IF(原始数据!AN406="","",IF(COUNTIF(原始数据!406:406,原始数据!AN406)&gt;1,"×",""))</f>
        <v/>
      </c>
      <c r="AN406" t="str">
        <f>IF(原始数据!AO406="","",IF(COUNTIF(原始数据!406:406,原始数据!AO406)&gt;1,"×",""))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IF(原始数据!Z407="","",IF(COUNTIF(原始数据!407:407,原始数据!Z407)&gt;1,"×",""))</f>
        <v/>
      </c>
      <c r="Z407" t="str">
        <f>IF(原始数据!AA407="","",IF(COUNTIF(原始数据!407:407,原始数据!AA407)&gt;1,"×",""))</f>
        <v/>
      </c>
      <c r="AA407" t="str">
        <f>IF(原始数据!AB407="","",IF(COUNTIF(原始数据!407:407,原始数据!AB407)&gt;1,"×",""))</f>
        <v/>
      </c>
      <c r="AB407" t="str">
        <f>IF(原始数据!AC407="","",IF(COUNTIF(原始数据!407:407,原始数据!AC407)&gt;1,"×",""))</f>
        <v/>
      </c>
      <c r="AC407" t="str">
        <f>IF(原始数据!AD407="","",IF(COUNTIF(原始数据!407:407,原始数据!AD407)&gt;1,"×",""))</f>
        <v/>
      </c>
      <c r="AD407" t="str">
        <f>IF(原始数据!AE407="","",IF(COUNTIF(原始数据!407:407,原始数据!AE407)&gt;1,"×",""))</f>
        <v/>
      </c>
      <c r="AE407" t="str">
        <f>IF(原始数据!AF407="","",IF(COUNTIF(原始数据!407:407,原始数据!AF407)&gt;1,"×",""))</f>
        <v/>
      </c>
      <c r="AF407" t="str">
        <f>IF(原始数据!AG407="","",IF(COUNTIF(原始数据!407:407,原始数据!AG407)&gt;1,"×",""))</f>
        <v/>
      </c>
      <c r="AG407" t="str">
        <f>IF(原始数据!AH407="","",IF(COUNTIF(原始数据!407:407,原始数据!AH407)&gt;1,"×",""))</f>
        <v/>
      </c>
      <c r="AH407" t="str">
        <f>IF(原始数据!AI407="","",IF(COUNTIF(原始数据!407:407,原始数据!AI407)&gt;1,"×",""))</f>
        <v/>
      </c>
      <c r="AI407" t="str">
        <f>IF(原始数据!AJ407="","",IF(COUNTIF(原始数据!407:407,原始数据!AJ407)&gt;1,"×",""))</f>
        <v/>
      </c>
      <c r="AJ407" t="str">
        <f>IF(原始数据!AK407="","",IF(COUNTIF(原始数据!407:407,原始数据!AK407)&gt;1,"×",""))</f>
        <v/>
      </c>
      <c r="AK407" t="str">
        <f>IF(原始数据!AL407="","",IF(COUNTIF(原始数据!407:407,原始数据!AL407)&gt;1,"×",""))</f>
        <v/>
      </c>
      <c r="AL407" t="str">
        <f>IF(原始数据!AM407="","",IF(COUNTIF(原始数据!407:407,原始数据!AM407)&gt;1,"×",""))</f>
        <v/>
      </c>
      <c r="AM407" t="str">
        <f>IF(原始数据!AN407="","",IF(COUNTIF(原始数据!407:407,原始数据!AN407)&gt;1,"×",""))</f>
        <v/>
      </c>
      <c r="AN407" t="str">
        <f>IF(原始数据!AO407="","",IF(COUNTIF(原始数据!407:407,原始数据!AO407)&gt;1,"×",""))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IF(原始数据!Z408="","",IF(COUNTIF(原始数据!408:408,原始数据!Z408)&gt;1,"×",""))</f>
        <v/>
      </c>
      <c r="Z408" t="str">
        <f>IF(原始数据!AA408="","",IF(COUNTIF(原始数据!408:408,原始数据!AA408)&gt;1,"×",""))</f>
        <v/>
      </c>
      <c r="AA408" t="str">
        <f>IF(原始数据!AB408="","",IF(COUNTIF(原始数据!408:408,原始数据!AB408)&gt;1,"×",""))</f>
        <v/>
      </c>
      <c r="AB408" t="str">
        <f>IF(原始数据!AC408="","",IF(COUNTIF(原始数据!408:408,原始数据!AC408)&gt;1,"×",""))</f>
        <v/>
      </c>
      <c r="AC408" t="str">
        <f>IF(原始数据!AD408="","",IF(COUNTIF(原始数据!408:408,原始数据!AD408)&gt;1,"×",""))</f>
        <v/>
      </c>
      <c r="AD408" t="str">
        <f>IF(原始数据!AE408="","",IF(COUNTIF(原始数据!408:408,原始数据!AE408)&gt;1,"×",""))</f>
        <v/>
      </c>
      <c r="AE408" t="str">
        <f>IF(原始数据!AF408="","",IF(COUNTIF(原始数据!408:408,原始数据!AF408)&gt;1,"×",""))</f>
        <v/>
      </c>
      <c r="AF408" t="str">
        <f>IF(原始数据!AG408="","",IF(COUNTIF(原始数据!408:408,原始数据!AG408)&gt;1,"×",""))</f>
        <v/>
      </c>
      <c r="AG408" t="str">
        <f>IF(原始数据!AH408="","",IF(COUNTIF(原始数据!408:408,原始数据!AH408)&gt;1,"×",""))</f>
        <v/>
      </c>
      <c r="AH408" t="str">
        <f>IF(原始数据!AI408="","",IF(COUNTIF(原始数据!408:408,原始数据!AI408)&gt;1,"×",""))</f>
        <v/>
      </c>
      <c r="AI408" t="str">
        <f>IF(原始数据!AJ408="","",IF(COUNTIF(原始数据!408:408,原始数据!AJ408)&gt;1,"×",""))</f>
        <v/>
      </c>
      <c r="AJ408" t="str">
        <f>IF(原始数据!AK408="","",IF(COUNTIF(原始数据!408:408,原始数据!AK408)&gt;1,"×",""))</f>
        <v/>
      </c>
      <c r="AK408" t="str">
        <f>IF(原始数据!AL408="","",IF(COUNTIF(原始数据!408:408,原始数据!AL408)&gt;1,"×",""))</f>
        <v/>
      </c>
      <c r="AL408" t="str">
        <f>IF(原始数据!AM408="","",IF(COUNTIF(原始数据!408:408,原始数据!AM408)&gt;1,"×",""))</f>
        <v/>
      </c>
      <c r="AM408" t="str">
        <f>IF(原始数据!AN408="","",IF(COUNTIF(原始数据!408:408,原始数据!AN408)&gt;1,"×",""))</f>
        <v/>
      </c>
      <c r="AN408" t="str">
        <f>IF(原始数据!AO408="","",IF(COUNTIF(原始数据!408:408,原始数据!AO408)&gt;1,"×",""))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IF(原始数据!Z409="","",IF(COUNTIF(原始数据!409:409,原始数据!Z409)&gt;1,"×",""))</f>
        <v/>
      </c>
      <c r="Z409" t="str">
        <f>IF(原始数据!AA409="","",IF(COUNTIF(原始数据!409:409,原始数据!AA409)&gt;1,"×",""))</f>
        <v/>
      </c>
      <c r="AA409" t="str">
        <f>IF(原始数据!AB409="","",IF(COUNTIF(原始数据!409:409,原始数据!AB409)&gt;1,"×",""))</f>
        <v/>
      </c>
      <c r="AB409" t="str">
        <f>IF(原始数据!AC409="","",IF(COUNTIF(原始数据!409:409,原始数据!AC409)&gt;1,"×",""))</f>
        <v/>
      </c>
      <c r="AC409" t="str">
        <f>IF(原始数据!AD409="","",IF(COUNTIF(原始数据!409:409,原始数据!AD409)&gt;1,"×",""))</f>
        <v/>
      </c>
      <c r="AD409" t="str">
        <f>IF(原始数据!AE409="","",IF(COUNTIF(原始数据!409:409,原始数据!AE409)&gt;1,"×",""))</f>
        <v/>
      </c>
      <c r="AE409" t="str">
        <f>IF(原始数据!AF409="","",IF(COUNTIF(原始数据!409:409,原始数据!AF409)&gt;1,"×",""))</f>
        <v/>
      </c>
      <c r="AF409" t="str">
        <f>IF(原始数据!AG409="","",IF(COUNTIF(原始数据!409:409,原始数据!AG409)&gt;1,"×",""))</f>
        <v/>
      </c>
      <c r="AG409" t="str">
        <f>IF(原始数据!AH409="","",IF(COUNTIF(原始数据!409:409,原始数据!AH409)&gt;1,"×",""))</f>
        <v/>
      </c>
      <c r="AH409" t="str">
        <f>IF(原始数据!AI409="","",IF(COUNTIF(原始数据!409:409,原始数据!AI409)&gt;1,"×",""))</f>
        <v/>
      </c>
      <c r="AI409" t="str">
        <f>IF(原始数据!AJ409="","",IF(COUNTIF(原始数据!409:409,原始数据!AJ409)&gt;1,"×",""))</f>
        <v/>
      </c>
      <c r="AJ409" t="str">
        <f>IF(原始数据!AK409="","",IF(COUNTIF(原始数据!409:409,原始数据!AK409)&gt;1,"×",""))</f>
        <v/>
      </c>
      <c r="AK409" t="str">
        <f>IF(原始数据!AL409="","",IF(COUNTIF(原始数据!409:409,原始数据!AL409)&gt;1,"×",""))</f>
        <v/>
      </c>
      <c r="AL409" t="str">
        <f>IF(原始数据!AM409="","",IF(COUNTIF(原始数据!409:409,原始数据!AM409)&gt;1,"×",""))</f>
        <v/>
      </c>
      <c r="AM409" t="str">
        <f>IF(原始数据!AN409="","",IF(COUNTIF(原始数据!409:409,原始数据!AN409)&gt;1,"×",""))</f>
        <v/>
      </c>
      <c r="AN409" t="str">
        <f>IF(原始数据!AO409="","",IF(COUNTIF(原始数据!409:409,原始数据!AO409)&gt;1,"×",""))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IF(原始数据!Z410="","",IF(COUNTIF(原始数据!410:410,原始数据!Z410)&gt;1,"×",""))</f>
        <v/>
      </c>
      <c r="Z410" t="str">
        <f>IF(原始数据!AA410="","",IF(COUNTIF(原始数据!410:410,原始数据!AA410)&gt;1,"×",""))</f>
        <v/>
      </c>
      <c r="AA410" t="str">
        <f>IF(原始数据!AB410="","",IF(COUNTIF(原始数据!410:410,原始数据!AB410)&gt;1,"×",""))</f>
        <v/>
      </c>
      <c r="AB410" t="str">
        <f>IF(原始数据!AC410="","",IF(COUNTIF(原始数据!410:410,原始数据!AC410)&gt;1,"×",""))</f>
        <v/>
      </c>
      <c r="AC410" t="str">
        <f>IF(原始数据!AD410="","",IF(COUNTIF(原始数据!410:410,原始数据!AD410)&gt;1,"×",""))</f>
        <v/>
      </c>
      <c r="AD410" t="str">
        <f>IF(原始数据!AE410="","",IF(COUNTIF(原始数据!410:410,原始数据!AE410)&gt;1,"×",""))</f>
        <v/>
      </c>
      <c r="AE410" t="str">
        <f>IF(原始数据!AF410="","",IF(COUNTIF(原始数据!410:410,原始数据!AF410)&gt;1,"×",""))</f>
        <v/>
      </c>
      <c r="AF410" t="str">
        <f>IF(原始数据!AG410="","",IF(COUNTIF(原始数据!410:410,原始数据!AG410)&gt;1,"×",""))</f>
        <v/>
      </c>
      <c r="AG410" t="str">
        <f>IF(原始数据!AH410="","",IF(COUNTIF(原始数据!410:410,原始数据!AH410)&gt;1,"×",""))</f>
        <v/>
      </c>
      <c r="AH410" t="str">
        <f>IF(原始数据!AI410="","",IF(COUNTIF(原始数据!410:410,原始数据!AI410)&gt;1,"×",""))</f>
        <v/>
      </c>
      <c r="AI410" t="str">
        <f>IF(原始数据!AJ410="","",IF(COUNTIF(原始数据!410:410,原始数据!AJ410)&gt;1,"×",""))</f>
        <v/>
      </c>
      <c r="AJ410" t="str">
        <f>IF(原始数据!AK410="","",IF(COUNTIF(原始数据!410:410,原始数据!AK410)&gt;1,"×",""))</f>
        <v/>
      </c>
      <c r="AK410" t="str">
        <f>IF(原始数据!AL410="","",IF(COUNTIF(原始数据!410:410,原始数据!AL410)&gt;1,"×",""))</f>
        <v/>
      </c>
      <c r="AL410" t="str">
        <f>IF(原始数据!AM410="","",IF(COUNTIF(原始数据!410:410,原始数据!AM410)&gt;1,"×",""))</f>
        <v/>
      </c>
      <c r="AM410" t="str">
        <f>IF(原始数据!AN410="","",IF(COUNTIF(原始数据!410:410,原始数据!AN410)&gt;1,"×",""))</f>
        <v/>
      </c>
      <c r="AN410" t="str">
        <f>IF(原始数据!AO410="","",IF(COUNTIF(原始数据!410:410,原始数据!AO410)&gt;1,"×",""))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IF(原始数据!Z411="","",IF(COUNTIF(原始数据!411:411,原始数据!Z411)&gt;1,"×",""))</f>
        <v/>
      </c>
      <c r="Z411" t="str">
        <f>IF(原始数据!AA411="","",IF(COUNTIF(原始数据!411:411,原始数据!AA411)&gt;1,"×",""))</f>
        <v/>
      </c>
      <c r="AA411" t="str">
        <f>IF(原始数据!AB411="","",IF(COUNTIF(原始数据!411:411,原始数据!AB411)&gt;1,"×",""))</f>
        <v/>
      </c>
      <c r="AB411" t="str">
        <f>IF(原始数据!AC411="","",IF(COUNTIF(原始数据!411:411,原始数据!AC411)&gt;1,"×",""))</f>
        <v/>
      </c>
      <c r="AC411" t="str">
        <f>IF(原始数据!AD411="","",IF(COUNTIF(原始数据!411:411,原始数据!AD411)&gt;1,"×",""))</f>
        <v/>
      </c>
      <c r="AD411" t="str">
        <f>IF(原始数据!AE411="","",IF(COUNTIF(原始数据!411:411,原始数据!AE411)&gt;1,"×",""))</f>
        <v/>
      </c>
      <c r="AE411" t="str">
        <f>IF(原始数据!AF411="","",IF(COUNTIF(原始数据!411:411,原始数据!AF411)&gt;1,"×",""))</f>
        <v/>
      </c>
      <c r="AF411" t="str">
        <f>IF(原始数据!AG411="","",IF(COUNTIF(原始数据!411:411,原始数据!AG411)&gt;1,"×",""))</f>
        <v/>
      </c>
      <c r="AG411" t="str">
        <f>IF(原始数据!AH411="","",IF(COUNTIF(原始数据!411:411,原始数据!AH411)&gt;1,"×",""))</f>
        <v/>
      </c>
      <c r="AH411" t="str">
        <f>IF(原始数据!AI411="","",IF(COUNTIF(原始数据!411:411,原始数据!AI411)&gt;1,"×",""))</f>
        <v/>
      </c>
      <c r="AI411" t="str">
        <f>IF(原始数据!AJ411="","",IF(COUNTIF(原始数据!411:411,原始数据!AJ411)&gt;1,"×",""))</f>
        <v/>
      </c>
      <c r="AJ411" t="str">
        <f>IF(原始数据!AK411="","",IF(COUNTIF(原始数据!411:411,原始数据!AK411)&gt;1,"×",""))</f>
        <v/>
      </c>
      <c r="AK411" t="str">
        <f>IF(原始数据!AL411="","",IF(COUNTIF(原始数据!411:411,原始数据!AL411)&gt;1,"×",""))</f>
        <v/>
      </c>
      <c r="AL411" t="str">
        <f>IF(原始数据!AM411="","",IF(COUNTIF(原始数据!411:411,原始数据!AM411)&gt;1,"×",""))</f>
        <v/>
      </c>
      <c r="AM411" t="str">
        <f>IF(原始数据!AN411="","",IF(COUNTIF(原始数据!411:411,原始数据!AN411)&gt;1,"×",""))</f>
        <v/>
      </c>
      <c r="AN411" t="str">
        <f>IF(原始数据!AO411="","",IF(COUNTIF(原始数据!411:411,原始数据!AO411)&gt;1,"×",""))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IF(原始数据!Z412="","",IF(COUNTIF(原始数据!412:412,原始数据!Z412)&gt;1,"×",""))</f>
        <v/>
      </c>
      <c r="Z412" t="str">
        <f>IF(原始数据!AA412="","",IF(COUNTIF(原始数据!412:412,原始数据!AA412)&gt;1,"×",""))</f>
        <v/>
      </c>
      <c r="AA412" t="str">
        <f>IF(原始数据!AB412="","",IF(COUNTIF(原始数据!412:412,原始数据!AB412)&gt;1,"×",""))</f>
        <v/>
      </c>
      <c r="AB412" t="str">
        <f>IF(原始数据!AC412="","",IF(COUNTIF(原始数据!412:412,原始数据!AC412)&gt;1,"×",""))</f>
        <v/>
      </c>
      <c r="AC412" t="str">
        <f>IF(原始数据!AD412="","",IF(COUNTIF(原始数据!412:412,原始数据!AD412)&gt;1,"×",""))</f>
        <v/>
      </c>
      <c r="AD412" t="str">
        <f>IF(原始数据!AE412="","",IF(COUNTIF(原始数据!412:412,原始数据!AE412)&gt;1,"×",""))</f>
        <v/>
      </c>
      <c r="AE412" t="str">
        <f>IF(原始数据!AF412="","",IF(COUNTIF(原始数据!412:412,原始数据!AF412)&gt;1,"×",""))</f>
        <v/>
      </c>
      <c r="AF412" t="str">
        <f>IF(原始数据!AG412="","",IF(COUNTIF(原始数据!412:412,原始数据!AG412)&gt;1,"×",""))</f>
        <v/>
      </c>
      <c r="AG412" t="str">
        <f>IF(原始数据!AH412="","",IF(COUNTIF(原始数据!412:412,原始数据!AH412)&gt;1,"×",""))</f>
        <v/>
      </c>
      <c r="AH412" t="str">
        <f>IF(原始数据!AI412="","",IF(COUNTIF(原始数据!412:412,原始数据!AI412)&gt;1,"×",""))</f>
        <v/>
      </c>
      <c r="AI412" t="str">
        <f>IF(原始数据!AJ412="","",IF(COUNTIF(原始数据!412:412,原始数据!AJ412)&gt;1,"×",""))</f>
        <v/>
      </c>
      <c r="AJ412" t="str">
        <f>IF(原始数据!AK412="","",IF(COUNTIF(原始数据!412:412,原始数据!AK412)&gt;1,"×",""))</f>
        <v/>
      </c>
      <c r="AK412" t="str">
        <f>IF(原始数据!AL412="","",IF(COUNTIF(原始数据!412:412,原始数据!AL412)&gt;1,"×",""))</f>
        <v/>
      </c>
      <c r="AL412" t="str">
        <f>IF(原始数据!AM412="","",IF(COUNTIF(原始数据!412:412,原始数据!AM412)&gt;1,"×",""))</f>
        <v/>
      </c>
      <c r="AM412" t="str">
        <f>IF(原始数据!AN412="","",IF(COUNTIF(原始数据!412:412,原始数据!AN412)&gt;1,"×",""))</f>
        <v/>
      </c>
      <c r="AN412" t="str">
        <f>IF(原始数据!AO412="","",IF(COUNTIF(原始数据!412:412,原始数据!AO412)&gt;1,"×",""))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IF(原始数据!Z413="","",IF(COUNTIF(原始数据!413:413,原始数据!Z413)&gt;1,"×",""))</f>
        <v/>
      </c>
      <c r="Z413" t="str">
        <f>IF(原始数据!AA413="","",IF(COUNTIF(原始数据!413:413,原始数据!AA413)&gt;1,"×",""))</f>
        <v/>
      </c>
      <c r="AA413" t="str">
        <f>IF(原始数据!AB413="","",IF(COUNTIF(原始数据!413:413,原始数据!AB413)&gt;1,"×",""))</f>
        <v/>
      </c>
      <c r="AB413" t="str">
        <f>IF(原始数据!AC413="","",IF(COUNTIF(原始数据!413:413,原始数据!AC413)&gt;1,"×",""))</f>
        <v/>
      </c>
      <c r="AC413" t="str">
        <f>IF(原始数据!AD413="","",IF(COUNTIF(原始数据!413:413,原始数据!AD413)&gt;1,"×",""))</f>
        <v/>
      </c>
      <c r="AD413" t="str">
        <f>IF(原始数据!AE413="","",IF(COUNTIF(原始数据!413:413,原始数据!AE413)&gt;1,"×",""))</f>
        <v/>
      </c>
      <c r="AE413" t="str">
        <f>IF(原始数据!AF413="","",IF(COUNTIF(原始数据!413:413,原始数据!AF413)&gt;1,"×",""))</f>
        <v/>
      </c>
      <c r="AF413" t="str">
        <f>IF(原始数据!AG413="","",IF(COUNTIF(原始数据!413:413,原始数据!AG413)&gt;1,"×",""))</f>
        <v/>
      </c>
      <c r="AG413" t="str">
        <f>IF(原始数据!AH413="","",IF(COUNTIF(原始数据!413:413,原始数据!AH413)&gt;1,"×",""))</f>
        <v/>
      </c>
      <c r="AH413" t="str">
        <f>IF(原始数据!AI413="","",IF(COUNTIF(原始数据!413:413,原始数据!AI413)&gt;1,"×",""))</f>
        <v/>
      </c>
      <c r="AI413" t="str">
        <f>IF(原始数据!AJ413="","",IF(COUNTIF(原始数据!413:413,原始数据!AJ413)&gt;1,"×",""))</f>
        <v/>
      </c>
      <c r="AJ413" t="str">
        <f>IF(原始数据!AK413="","",IF(COUNTIF(原始数据!413:413,原始数据!AK413)&gt;1,"×",""))</f>
        <v/>
      </c>
      <c r="AK413" t="str">
        <f>IF(原始数据!AL413="","",IF(COUNTIF(原始数据!413:413,原始数据!AL413)&gt;1,"×",""))</f>
        <v/>
      </c>
      <c r="AL413" t="str">
        <f>IF(原始数据!AM413="","",IF(COUNTIF(原始数据!413:413,原始数据!AM413)&gt;1,"×",""))</f>
        <v/>
      </c>
      <c r="AM413" t="str">
        <f>IF(原始数据!AN413="","",IF(COUNTIF(原始数据!413:413,原始数据!AN413)&gt;1,"×",""))</f>
        <v/>
      </c>
      <c r="AN413" t="str">
        <f>IF(原始数据!AO413="","",IF(COUNTIF(原始数据!413:413,原始数据!AO413)&gt;1,"×",""))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IF(原始数据!Z414="","",IF(COUNTIF(原始数据!414:414,原始数据!Z414)&gt;1,"×",""))</f>
        <v/>
      </c>
      <c r="Z414" t="str">
        <f>IF(原始数据!AA414="","",IF(COUNTIF(原始数据!414:414,原始数据!AA414)&gt;1,"×",""))</f>
        <v/>
      </c>
      <c r="AA414" t="str">
        <f>IF(原始数据!AB414="","",IF(COUNTIF(原始数据!414:414,原始数据!AB414)&gt;1,"×",""))</f>
        <v/>
      </c>
      <c r="AB414" t="str">
        <f>IF(原始数据!AC414="","",IF(COUNTIF(原始数据!414:414,原始数据!AC414)&gt;1,"×",""))</f>
        <v/>
      </c>
      <c r="AC414" t="str">
        <f>IF(原始数据!AD414="","",IF(COUNTIF(原始数据!414:414,原始数据!AD414)&gt;1,"×",""))</f>
        <v/>
      </c>
      <c r="AD414" t="str">
        <f>IF(原始数据!AE414="","",IF(COUNTIF(原始数据!414:414,原始数据!AE414)&gt;1,"×",""))</f>
        <v/>
      </c>
      <c r="AE414" t="str">
        <f>IF(原始数据!AF414="","",IF(COUNTIF(原始数据!414:414,原始数据!AF414)&gt;1,"×",""))</f>
        <v/>
      </c>
      <c r="AF414" t="str">
        <f>IF(原始数据!AG414="","",IF(COUNTIF(原始数据!414:414,原始数据!AG414)&gt;1,"×",""))</f>
        <v/>
      </c>
      <c r="AG414" t="str">
        <f>IF(原始数据!AH414="","",IF(COUNTIF(原始数据!414:414,原始数据!AH414)&gt;1,"×",""))</f>
        <v/>
      </c>
      <c r="AH414" t="str">
        <f>IF(原始数据!AI414="","",IF(COUNTIF(原始数据!414:414,原始数据!AI414)&gt;1,"×",""))</f>
        <v/>
      </c>
      <c r="AI414" t="str">
        <f>IF(原始数据!AJ414="","",IF(COUNTIF(原始数据!414:414,原始数据!AJ414)&gt;1,"×",""))</f>
        <v/>
      </c>
      <c r="AJ414" t="str">
        <f>IF(原始数据!AK414="","",IF(COUNTIF(原始数据!414:414,原始数据!AK414)&gt;1,"×",""))</f>
        <v/>
      </c>
      <c r="AK414" t="str">
        <f>IF(原始数据!AL414="","",IF(COUNTIF(原始数据!414:414,原始数据!AL414)&gt;1,"×",""))</f>
        <v/>
      </c>
      <c r="AL414" t="str">
        <f>IF(原始数据!AM414="","",IF(COUNTIF(原始数据!414:414,原始数据!AM414)&gt;1,"×",""))</f>
        <v/>
      </c>
      <c r="AM414" t="str">
        <f>IF(原始数据!AN414="","",IF(COUNTIF(原始数据!414:414,原始数据!AN414)&gt;1,"×",""))</f>
        <v/>
      </c>
      <c r="AN414" t="str">
        <f>IF(原始数据!AO414="","",IF(COUNTIF(原始数据!414:414,原始数据!AO414)&gt;1,"×",""))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IF(原始数据!Z415="","",IF(COUNTIF(原始数据!415:415,原始数据!Z415)&gt;1,"×",""))</f>
        <v/>
      </c>
      <c r="Z415" t="str">
        <f>IF(原始数据!AA415="","",IF(COUNTIF(原始数据!415:415,原始数据!AA415)&gt;1,"×",""))</f>
        <v/>
      </c>
      <c r="AA415" t="str">
        <f>IF(原始数据!AB415="","",IF(COUNTIF(原始数据!415:415,原始数据!AB415)&gt;1,"×",""))</f>
        <v/>
      </c>
      <c r="AB415" t="str">
        <f>IF(原始数据!AC415="","",IF(COUNTIF(原始数据!415:415,原始数据!AC415)&gt;1,"×",""))</f>
        <v/>
      </c>
      <c r="AC415" t="str">
        <f>IF(原始数据!AD415="","",IF(COUNTIF(原始数据!415:415,原始数据!AD415)&gt;1,"×",""))</f>
        <v/>
      </c>
      <c r="AD415" t="str">
        <f>IF(原始数据!AE415="","",IF(COUNTIF(原始数据!415:415,原始数据!AE415)&gt;1,"×",""))</f>
        <v/>
      </c>
      <c r="AE415" t="str">
        <f>IF(原始数据!AF415="","",IF(COUNTIF(原始数据!415:415,原始数据!AF415)&gt;1,"×",""))</f>
        <v/>
      </c>
      <c r="AF415" t="str">
        <f>IF(原始数据!AG415="","",IF(COUNTIF(原始数据!415:415,原始数据!AG415)&gt;1,"×",""))</f>
        <v/>
      </c>
      <c r="AG415" t="str">
        <f>IF(原始数据!AH415="","",IF(COUNTIF(原始数据!415:415,原始数据!AH415)&gt;1,"×",""))</f>
        <v/>
      </c>
      <c r="AH415" t="str">
        <f>IF(原始数据!AI415="","",IF(COUNTIF(原始数据!415:415,原始数据!AI415)&gt;1,"×",""))</f>
        <v/>
      </c>
      <c r="AI415" t="str">
        <f>IF(原始数据!AJ415="","",IF(COUNTIF(原始数据!415:415,原始数据!AJ415)&gt;1,"×",""))</f>
        <v/>
      </c>
      <c r="AJ415" t="str">
        <f>IF(原始数据!AK415="","",IF(COUNTIF(原始数据!415:415,原始数据!AK415)&gt;1,"×",""))</f>
        <v/>
      </c>
      <c r="AK415" t="str">
        <f>IF(原始数据!AL415="","",IF(COUNTIF(原始数据!415:415,原始数据!AL415)&gt;1,"×",""))</f>
        <v/>
      </c>
      <c r="AL415" t="str">
        <f>IF(原始数据!AM415="","",IF(COUNTIF(原始数据!415:415,原始数据!AM415)&gt;1,"×",""))</f>
        <v/>
      </c>
      <c r="AM415" t="str">
        <f>IF(原始数据!AN415="","",IF(COUNTIF(原始数据!415:415,原始数据!AN415)&gt;1,"×",""))</f>
        <v/>
      </c>
      <c r="AN415" t="str">
        <f>IF(原始数据!AO415="","",IF(COUNTIF(原始数据!415:415,原始数据!AO415)&gt;1,"×",""))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IF(原始数据!Z416="","",IF(COUNTIF(原始数据!416:416,原始数据!Z416)&gt;1,"×",""))</f>
        <v/>
      </c>
      <c r="Z416" t="str">
        <f>IF(原始数据!AA416="","",IF(COUNTIF(原始数据!416:416,原始数据!AA416)&gt;1,"×",""))</f>
        <v/>
      </c>
      <c r="AA416" t="str">
        <f>IF(原始数据!AB416="","",IF(COUNTIF(原始数据!416:416,原始数据!AB416)&gt;1,"×",""))</f>
        <v/>
      </c>
      <c r="AB416" t="str">
        <f>IF(原始数据!AC416="","",IF(COUNTIF(原始数据!416:416,原始数据!AC416)&gt;1,"×",""))</f>
        <v/>
      </c>
      <c r="AC416" t="str">
        <f>IF(原始数据!AD416="","",IF(COUNTIF(原始数据!416:416,原始数据!AD416)&gt;1,"×",""))</f>
        <v/>
      </c>
      <c r="AD416" t="str">
        <f>IF(原始数据!AE416="","",IF(COUNTIF(原始数据!416:416,原始数据!AE416)&gt;1,"×",""))</f>
        <v/>
      </c>
      <c r="AE416" t="str">
        <f>IF(原始数据!AF416="","",IF(COUNTIF(原始数据!416:416,原始数据!AF416)&gt;1,"×",""))</f>
        <v/>
      </c>
      <c r="AF416" t="str">
        <f>IF(原始数据!AG416="","",IF(COUNTIF(原始数据!416:416,原始数据!AG416)&gt;1,"×",""))</f>
        <v/>
      </c>
      <c r="AG416" t="str">
        <f>IF(原始数据!AH416="","",IF(COUNTIF(原始数据!416:416,原始数据!AH416)&gt;1,"×",""))</f>
        <v/>
      </c>
      <c r="AH416" t="str">
        <f>IF(原始数据!AI416="","",IF(COUNTIF(原始数据!416:416,原始数据!AI416)&gt;1,"×",""))</f>
        <v/>
      </c>
      <c r="AI416" t="str">
        <f>IF(原始数据!AJ416="","",IF(COUNTIF(原始数据!416:416,原始数据!AJ416)&gt;1,"×",""))</f>
        <v/>
      </c>
      <c r="AJ416" t="str">
        <f>IF(原始数据!AK416="","",IF(COUNTIF(原始数据!416:416,原始数据!AK416)&gt;1,"×",""))</f>
        <v/>
      </c>
      <c r="AK416" t="str">
        <f>IF(原始数据!AL416="","",IF(COUNTIF(原始数据!416:416,原始数据!AL416)&gt;1,"×",""))</f>
        <v/>
      </c>
      <c r="AL416" t="str">
        <f>IF(原始数据!AM416="","",IF(COUNTIF(原始数据!416:416,原始数据!AM416)&gt;1,"×",""))</f>
        <v/>
      </c>
      <c r="AM416" t="str">
        <f>IF(原始数据!AN416="","",IF(COUNTIF(原始数据!416:416,原始数据!AN416)&gt;1,"×",""))</f>
        <v/>
      </c>
      <c r="AN416" t="str">
        <f>IF(原始数据!AO416="","",IF(COUNTIF(原始数据!416:416,原始数据!AO416)&gt;1,"×",""))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IF(原始数据!Z417="","",IF(COUNTIF(原始数据!417:417,原始数据!Z417)&gt;1,"×",""))</f>
        <v/>
      </c>
      <c r="Z417" t="str">
        <f>IF(原始数据!AA417="","",IF(COUNTIF(原始数据!417:417,原始数据!AA417)&gt;1,"×",""))</f>
        <v/>
      </c>
      <c r="AA417" t="str">
        <f>IF(原始数据!AB417="","",IF(COUNTIF(原始数据!417:417,原始数据!AB417)&gt;1,"×",""))</f>
        <v/>
      </c>
      <c r="AB417" t="str">
        <f>IF(原始数据!AC417="","",IF(COUNTIF(原始数据!417:417,原始数据!AC417)&gt;1,"×",""))</f>
        <v/>
      </c>
      <c r="AC417" t="str">
        <f>IF(原始数据!AD417="","",IF(COUNTIF(原始数据!417:417,原始数据!AD417)&gt;1,"×",""))</f>
        <v/>
      </c>
      <c r="AD417" t="str">
        <f>IF(原始数据!AE417="","",IF(COUNTIF(原始数据!417:417,原始数据!AE417)&gt;1,"×",""))</f>
        <v/>
      </c>
      <c r="AE417" t="str">
        <f>IF(原始数据!AF417="","",IF(COUNTIF(原始数据!417:417,原始数据!AF417)&gt;1,"×",""))</f>
        <v/>
      </c>
      <c r="AF417" t="str">
        <f>IF(原始数据!AG417="","",IF(COUNTIF(原始数据!417:417,原始数据!AG417)&gt;1,"×",""))</f>
        <v/>
      </c>
      <c r="AG417" t="str">
        <f>IF(原始数据!AH417="","",IF(COUNTIF(原始数据!417:417,原始数据!AH417)&gt;1,"×",""))</f>
        <v/>
      </c>
      <c r="AH417" t="str">
        <f>IF(原始数据!AI417="","",IF(COUNTIF(原始数据!417:417,原始数据!AI417)&gt;1,"×",""))</f>
        <v/>
      </c>
      <c r="AI417" t="str">
        <f>IF(原始数据!AJ417="","",IF(COUNTIF(原始数据!417:417,原始数据!AJ417)&gt;1,"×",""))</f>
        <v/>
      </c>
      <c r="AJ417" t="str">
        <f>IF(原始数据!AK417="","",IF(COUNTIF(原始数据!417:417,原始数据!AK417)&gt;1,"×",""))</f>
        <v/>
      </c>
      <c r="AK417" t="str">
        <f>IF(原始数据!AL417="","",IF(COUNTIF(原始数据!417:417,原始数据!AL417)&gt;1,"×",""))</f>
        <v/>
      </c>
      <c r="AL417" t="str">
        <f>IF(原始数据!AM417="","",IF(COUNTIF(原始数据!417:417,原始数据!AM417)&gt;1,"×",""))</f>
        <v/>
      </c>
      <c r="AM417" t="str">
        <f>IF(原始数据!AN417="","",IF(COUNTIF(原始数据!417:417,原始数据!AN417)&gt;1,"×",""))</f>
        <v/>
      </c>
      <c r="AN417" t="str">
        <f>IF(原始数据!AO417="","",IF(COUNTIF(原始数据!417:417,原始数据!AO417)&gt;1,"×",""))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IF(原始数据!Z418="","",IF(COUNTIF(原始数据!418:418,原始数据!Z418)&gt;1,"×",""))</f>
        <v/>
      </c>
      <c r="Z418" t="str">
        <f>IF(原始数据!AA418="","",IF(COUNTIF(原始数据!418:418,原始数据!AA418)&gt;1,"×",""))</f>
        <v/>
      </c>
      <c r="AA418" t="str">
        <f>IF(原始数据!AB418="","",IF(COUNTIF(原始数据!418:418,原始数据!AB418)&gt;1,"×",""))</f>
        <v/>
      </c>
      <c r="AB418" t="str">
        <f>IF(原始数据!AC418="","",IF(COUNTIF(原始数据!418:418,原始数据!AC418)&gt;1,"×",""))</f>
        <v/>
      </c>
      <c r="AC418" t="str">
        <f>IF(原始数据!AD418="","",IF(COUNTIF(原始数据!418:418,原始数据!AD418)&gt;1,"×",""))</f>
        <v/>
      </c>
      <c r="AD418" t="str">
        <f>IF(原始数据!AE418="","",IF(COUNTIF(原始数据!418:418,原始数据!AE418)&gt;1,"×",""))</f>
        <v/>
      </c>
      <c r="AE418" t="str">
        <f>IF(原始数据!AF418="","",IF(COUNTIF(原始数据!418:418,原始数据!AF418)&gt;1,"×",""))</f>
        <v/>
      </c>
      <c r="AF418" t="str">
        <f>IF(原始数据!AG418="","",IF(COUNTIF(原始数据!418:418,原始数据!AG418)&gt;1,"×",""))</f>
        <v/>
      </c>
      <c r="AG418" t="str">
        <f>IF(原始数据!AH418="","",IF(COUNTIF(原始数据!418:418,原始数据!AH418)&gt;1,"×",""))</f>
        <v/>
      </c>
      <c r="AH418" t="str">
        <f>IF(原始数据!AI418="","",IF(COUNTIF(原始数据!418:418,原始数据!AI418)&gt;1,"×",""))</f>
        <v/>
      </c>
      <c r="AI418" t="str">
        <f>IF(原始数据!AJ418="","",IF(COUNTIF(原始数据!418:418,原始数据!AJ418)&gt;1,"×",""))</f>
        <v/>
      </c>
      <c r="AJ418" t="str">
        <f>IF(原始数据!AK418="","",IF(COUNTIF(原始数据!418:418,原始数据!AK418)&gt;1,"×",""))</f>
        <v/>
      </c>
      <c r="AK418" t="str">
        <f>IF(原始数据!AL418="","",IF(COUNTIF(原始数据!418:418,原始数据!AL418)&gt;1,"×",""))</f>
        <v/>
      </c>
      <c r="AL418" t="str">
        <f>IF(原始数据!AM418="","",IF(COUNTIF(原始数据!418:418,原始数据!AM418)&gt;1,"×",""))</f>
        <v/>
      </c>
      <c r="AM418" t="str">
        <f>IF(原始数据!AN418="","",IF(COUNTIF(原始数据!418:418,原始数据!AN418)&gt;1,"×",""))</f>
        <v/>
      </c>
      <c r="AN418" t="str">
        <f>IF(原始数据!AO418="","",IF(COUNTIF(原始数据!418:418,原始数据!AO418)&gt;1,"×",""))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IF(原始数据!Z419="","",IF(COUNTIF(原始数据!419:419,原始数据!Z419)&gt;1,"×",""))</f>
        <v/>
      </c>
      <c r="Z419" t="str">
        <f>IF(原始数据!AA419="","",IF(COUNTIF(原始数据!419:419,原始数据!AA419)&gt;1,"×",""))</f>
        <v/>
      </c>
      <c r="AA419" t="str">
        <f>IF(原始数据!AB419="","",IF(COUNTIF(原始数据!419:419,原始数据!AB419)&gt;1,"×",""))</f>
        <v/>
      </c>
      <c r="AB419" t="str">
        <f>IF(原始数据!AC419="","",IF(COUNTIF(原始数据!419:419,原始数据!AC419)&gt;1,"×",""))</f>
        <v/>
      </c>
      <c r="AC419" t="str">
        <f>IF(原始数据!AD419="","",IF(COUNTIF(原始数据!419:419,原始数据!AD419)&gt;1,"×",""))</f>
        <v/>
      </c>
      <c r="AD419" t="str">
        <f>IF(原始数据!AE419="","",IF(COUNTIF(原始数据!419:419,原始数据!AE419)&gt;1,"×",""))</f>
        <v/>
      </c>
      <c r="AE419" t="str">
        <f>IF(原始数据!AF419="","",IF(COUNTIF(原始数据!419:419,原始数据!AF419)&gt;1,"×",""))</f>
        <v/>
      </c>
      <c r="AF419" t="str">
        <f>IF(原始数据!AG419="","",IF(COUNTIF(原始数据!419:419,原始数据!AG419)&gt;1,"×",""))</f>
        <v/>
      </c>
      <c r="AG419" t="str">
        <f>IF(原始数据!AH419="","",IF(COUNTIF(原始数据!419:419,原始数据!AH419)&gt;1,"×",""))</f>
        <v/>
      </c>
      <c r="AH419" t="str">
        <f>IF(原始数据!AI419="","",IF(COUNTIF(原始数据!419:419,原始数据!AI419)&gt;1,"×",""))</f>
        <v/>
      </c>
      <c r="AI419" t="str">
        <f>IF(原始数据!AJ419="","",IF(COUNTIF(原始数据!419:419,原始数据!AJ419)&gt;1,"×",""))</f>
        <v/>
      </c>
      <c r="AJ419" t="str">
        <f>IF(原始数据!AK419="","",IF(COUNTIF(原始数据!419:419,原始数据!AK419)&gt;1,"×",""))</f>
        <v/>
      </c>
      <c r="AK419" t="str">
        <f>IF(原始数据!AL419="","",IF(COUNTIF(原始数据!419:419,原始数据!AL419)&gt;1,"×",""))</f>
        <v/>
      </c>
      <c r="AL419" t="str">
        <f>IF(原始数据!AM419="","",IF(COUNTIF(原始数据!419:419,原始数据!AM419)&gt;1,"×",""))</f>
        <v/>
      </c>
      <c r="AM419" t="str">
        <f>IF(原始数据!AN419="","",IF(COUNTIF(原始数据!419:419,原始数据!AN419)&gt;1,"×",""))</f>
        <v/>
      </c>
      <c r="AN419" t="str">
        <f>IF(原始数据!AO419="","",IF(COUNTIF(原始数据!419:419,原始数据!AO419)&gt;1,"×",""))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IF(原始数据!Z420="","",IF(COUNTIF(原始数据!420:420,原始数据!Z420)&gt;1,"×",""))</f>
        <v/>
      </c>
      <c r="Z420" t="str">
        <f>IF(原始数据!AA420="","",IF(COUNTIF(原始数据!420:420,原始数据!AA420)&gt;1,"×",""))</f>
        <v/>
      </c>
      <c r="AA420" t="str">
        <f>IF(原始数据!AB420="","",IF(COUNTIF(原始数据!420:420,原始数据!AB420)&gt;1,"×",""))</f>
        <v/>
      </c>
      <c r="AB420" t="str">
        <f>IF(原始数据!AC420="","",IF(COUNTIF(原始数据!420:420,原始数据!AC420)&gt;1,"×",""))</f>
        <v/>
      </c>
      <c r="AC420" t="str">
        <f>IF(原始数据!AD420="","",IF(COUNTIF(原始数据!420:420,原始数据!AD420)&gt;1,"×",""))</f>
        <v/>
      </c>
      <c r="AD420" t="str">
        <f>IF(原始数据!AE420="","",IF(COUNTIF(原始数据!420:420,原始数据!AE420)&gt;1,"×",""))</f>
        <v/>
      </c>
      <c r="AE420" t="str">
        <f>IF(原始数据!AF420="","",IF(COUNTIF(原始数据!420:420,原始数据!AF420)&gt;1,"×",""))</f>
        <v/>
      </c>
      <c r="AF420" t="str">
        <f>IF(原始数据!AG420="","",IF(COUNTIF(原始数据!420:420,原始数据!AG420)&gt;1,"×",""))</f>
        <v/>
      </c>
      <c r="AG420" t="str">
        <f>IF(原始数据!AH420="","",IF(COUNTIF(原始数据!420:420,原始数据!AH420)&gt;1,"×",""))</f>
        <v/>
      </c>
      <c r="AH420" t="str">
        <f>IF(原始数据!AI420="","",IF(COUNTIF(原始数据!420:420,原始数据!AI420)&gt;1,"×",""))</f>
        <v/>
      </c>
      <c r="AI420" t="str">
        <f>IF(原始数据!AJ420="","",IF(COUNTIF(原始数据!420:420,原始数据!AJ420)&gt;1,"×",""))</f>
        <v/>
      </c>
      <c r="AJ420" t="str">
        <f>IF(原始数据!AK420="","",IF(COUNTIF(原始数据!420:420,原始数据!AK420)&gt;1,"×",""))</f>
        <v/>
      </c>
      <c r="AK420" t="str">
        <f>IF(原始数据!AL420="","",IF(COUNTIF(原始数据!420:420,原始数据!AL420)&gt;1,"×",""))</f>
        <v/>
      </c>
      <c r="AL420" t="str">
        <f>IF(原始数据!AM420="","",IF(COUNTIF(原始数据!420:420,原始数据!AM420)&gt;1,"×",""))</f>
        <v/>
      </c>
      <c r="AM420" t="str">
        <f>IF(原始数据!AN420="","",IF(COUNTIF(原始数据!420:420,原始数据!AN420)&gt;1,"×",""))</f>
        <v/>
      </c>
      <c r="AN420" t="str">
        <f>IF(原始数据!AO420="","",IF(COUNTIF(原始数据!420:420,原始数据!AO420)&gt;1,"×",""))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IF(原始数据!Z421="","",IF(COUNTIF(原始数据!421:421,原始数据!Z421)&gt;1,"×",""))</f>
        <v/>
      </c>
      <c r="Z421" t="str">
        <f>IF(原始数据!AA421="","",IF(COUNTIF(原始数据!421:421,原始数据!AA421)&gt;1,"×",""))</f>
        <v/>
      </c>
      <c r="AA421" t="str">
        <f>IF(原始数据!AB421="","",IF(COUNTIF(原始数据!421:421,原始数据!AB421)&gt;1,"×",""))</f>
        <v/>
      </c>
      <c r="AB421" t="str">
        <f>IF(原始数据!AC421="","",IF(COUNTIF(原始数据!421:421,原始数据!AC421)&gt;1,"×",""))</f>
        <v/>
      </c>
      <c r="AC421" t="str">
        <f>IF(原始数据!AD421="","",IF(COUNTIF(原始数据!421:421,原始数据!AD421)&gt;1,"×",""))</f>
        <v/>
      </c>
      <c r="AD421" t="str">
        <f>IF(原始数据!AE421="","",IF(COUNTIF(原始数据!421:421,原始数据!AE421)&gt;1,"×",""))</f>
        <v/>
      </c>
      <c r="AE421" t="str">
        <f>IF(原始数据!AF421="","",IF(COUNTIF(原始数据!421:421,原始数据!AF421)&gt;1,"×",""))</f>
        <v/>
      </c>
      <c r="AF421" t="str">
        <f>IF(原始数据!AG421="","",IF(COUNTIF(原始数据!421:421,原始数据!AG421)&gt;1,"×",""))</f>
        <v/>
      </c>
      <c r="AG421" t="str">
        <f>IF(原始数据!AH421="","",IF(COUNTIF(原始数据!421:421,原始数据!AH421)&gt;1,"×",""))</f>
        <v/>
      </c>
      <c r="AH421" t="str">
        <f>IF(原始数据!AI421="","",IF(COUNTIF(原始数据!421:421,原始数据!AI421)&gt;1,"×",""))</f>
        <v/>
      </c>
      <c r="AI421" t="str">
        <f>IF(原始数据!AJ421="","",IF(COUNTIF(原始数据!421:421,原始数据!AJ421)&gt;1,"×",""))</f>
        <v/>
      </c>
      <c r="AJ421" t="str">
        <f>IF(原始数据!AK421="","",IF(COUNTIF(原始数据!421:421,原始数据!AK421)&gt;1,"×",""))</f>
        <v/>
      </c>
      <c r="AK421" t="str">
        <f>IF(原始数据!AL421="","",IF(COUNTIF(原始数据!421:421,原始数据!AL421)&gt;1,"×",""))</f>
        <v/>
      </c>
      <c r="AL421" t="str">
        <f>IF(原始数据!AM421="","",IF(COUNTIF(原始数据!421:421,原始数据!AM421)&gt;1,"×",""))</f>
        <v/>
      </c>
      <c r="AM421" t="str">
        <f>IF(原始数据!AN421="","",IF(COUNTIF(原始数据!421:421,原始数据!AN421)&gt;1,"×",""))</f>
        <v/>
      </c>
      <c r="AN421" t="str">
        <f>IF(原始数据!AO421="","",IF(COUNTIF(原始数据!421:421,原始数据!AO421)&gt;1,"×",""))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IF(原始数据!Z422="","",IF(COUNTIF(原始数据!422:422,原始数据!Z422)&gt;1,"×",""))</f>
        <v/>
      </c>
      <c r="Z422" t="str">
        <f>IF(原始数据!AA422="","",IF(COUNTIF(原始数据!422:422,原始数据!AA422)&gt;1,"×",""))</f>
        <v/>
      </c>
      <c r="AA422" t="str">
        <f>IF(原始数据!AB422="","",IF(COUNTIF(原始数据!422:422,原始数据!AB422)&gt;1,"×",""))</f>
        <v/>
      </c>
      <c r="AB422" t="str">
        <f>IF(原始数据!AC422="","",IF(COUNTIF(原始数据!422:422,原始数据!AC422)&gt;1,"×",""))</f>
        <v/>
      </c>
      <c r="AC422" t="str">
        <f>IF(原始数据!AD422="","",IF(COUNTIF(原始数据!422:422,原始数据!AD422)&gt;1,"×",""))</f>
        <v/>
      </c>
      <c r="AD422" t="str">
        <f>IF(原始数据!AE422="","",IF(COUNTIF(原始数据!422:422,原始数据!AE422)&gt;1,"×",""))</f>
        <v/>
      </c>
      <c r="AE422" t="str">
        <f>IF(原始数据!AF422="","",IF(COUNTIF(原始数据!422:422,原始数据!AF422)&gt;1,"×",""))</f>
        <v/>
      </c>
      <c r="AF422" t="str">
        <f>IF(原始数据!AG422="","",IF(COUNTIF(原始数据!422:422,原始数据!AG422)&gt;1,"×",""))</f>
        <v/>
      </c>
      <c r="AG422" t="str">
        <f>IF(原始数据!AH422="","",IF(COUNTIF(原始数据!422:422,原始数据!AH422)&gt;1,"×",""))</f>
        <v/>
      </c>
      <c r="AH422" t="str">
        <f>IF(原始数据!AI422="","",IF(COUNTIF(原始数据!422:422,原始数据!AI422)&gt;1,"×",""))</f>
        <v/>
      </c>
      <c r="AI422" t="str">
        <f>IF(原始数据!AJ422="","",IF(COUNTIF(原始数据!422:422,原始数据!AJ422)&gt;1,"×",""))</f>
        <v/>
      </c>
      <c r="AJ422" t="str">
        <f>IF(原始数据!AK422="","",IF(COUNTIF(原始数据!422:422,原始数据!AK422)&gt;1,"×",""))</f>
        <v/>
      </c>
      <c r="AK422" t="str">
        <f>IF(原始数据!AL422="","",IF(COUNTIF(原始数据!422:422,原始数据!AL422)&gt;1,"×",""))</f>
        <v/>
      </c>
      <c r="AL422" t="str">
        <f>IF(原始数据!AM422="","",IF(COUNTIF(原始数据!422:422,原始数据!AM422)&gt;1,"×",""))</f>
        <v/>
      </c>
      <c r="AM422" t="str">
        <f>IF(原始数据!AN422="","",IF(COUNTIF(原始数据!422:422,原始数据!AN422)&gt;1,"×",""))</f>
        <v/>
      </c>
      <c r="AN422" t="str">
        <f>IF(原始数据!AO422="","",IF(COUNTIF(原始数据!422:422,原始数据!AO422)&gt;1,"×",""))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IF(原始数据!Z423="","",IF(COUNTIF(原始数据!423:423,原始数据!Z423)&gt;1,"×",""))</f>
        <v/>
      </c>
      <c r="Z423" t="str">
        <f>IF(原始数据!AA423="","",IF(COUNTIF(原始数据!423:423,原始数据!AA423)&gt;1,"×",""))</f>
        <v/>
      </c>
      <c r="AA423" t="str">
        <f>IF(原始数据!AB423="","",IF(COUNTIF(原始数据!423:423,原始数据!AB423)&gt;1,"×",""))</f>
        <v/>
      </c>
      <c r="AB423" t="str">
        <f>IF(原始数据!AC423="","",IF(COUNTIF(原始数据!423:423,原始数据!AC423)&gt;1,"×",""))</f>
        <v/>
      </c>
      <c r="AC423" t="str">
        <f>IF(原始数据!AD423="","",IF(COUNTIF(原始数据!423:423,原始数据!AD423)&gt;1,"×",""))</f>
        <v/>
      </c>
      <c r="AD423" t="str">
        <f>IF(原始数据!AE423="","",IF(COUNTIF(原始数据!423:423,原始数据!AE423)&gt;1,"×",""))</f>
        <v/>
      </c>
      <c r="AE423" t="str">
        <f>IF(原始数据!AF423="","",IF(COUNTIF(原始数据!423:423,原始数据!AF423)&gt;1,"×",""))</f>
        <v/>
      </c>
      <c r="AF423" t="str">
        <f>IF(原始数据!AG423="","",IF(COUNTIF(原始数据!423:423,原始数据!AG423)&gt;1,"×",""))</f>
        <v/>
      </c>
      <c r="AG423" t="str">
        <f>IF(原始数据!AH423="","",IF(COUNTIF(原始数据!423:423,原始数据!AH423)&gt;1,"×",""))</f>
        <v/>
      </c>
      <c r="AH423" t="str">
        <f>IF(原始数据!AI423="","",IF(COUNTIF(原始数据!423:423,原始数据!AI423)&gt;1,"×",""))</f>
        <v/>
      </c>
      <c r="AI423" t="str">
        <f>IF(原始数据!AJ423="","",IF(COUNTIF(原始数据!423:423,原始数据!AJ423)&gt;1,"×",""))</f>
        <v/>
      </c>
      <c r="AJ423" t="str">
        <f>IF(原始数据!AK423="","",IF(COUNTIF(原始数据!423:423,原始数据!AK423)&gt;1,"×",""))</f>
        <v/>
      </c>
      <c r="AK423" t="str">
        <f>IF(原始数据!AL423="","",IF(COUNTIF(原始数据!423:423,原始数据!AL423)&gt;1,"×",""))</f>
        <v/>
      </c>
      <c r="AL423" t="str">
        <f>IF(原始数据!AM423="","",IF(COUNTIF(原始数据!423:423,原始数据!AM423)&gt;1,"×",""))</f>
        <v/>
      </c>
      <c r="AM423" t="str">
        <f>IF(原始数据!AN423="","",IF(COUNTIF(原始数据!423:423,原始数据!AN423)&gt;1,"×",""))</f>
        <v/>
      </c>
      <c r="AN423" t="str">
        <f>IF(原始数据!AO423="","",IF(COUNTIF(原始数据!423:423,原始数据!AO423)&gt;1,"×",""))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IF(原始数据!Z424="","",IF(COUNTIF(原始数据!424:424,原始数据!Z424)&gt;1,"×",""))</f>
        <v/>
      </c>
      <c r="Z424" t="str">
        <f>IF(原始数据!AA424="","",IF(COUNTIF(原始数据!424:424,原始数据!AA424)&gt;1,"×",""))</f>
        <v/>
      </c>
      <c r="AA424" t="str">
        <f>IF(原始数据!AB424="","",IF(COUNTIF(原始数据!424:424,原始数据!AB424)&gt;1,"×",""))</f>
        <v/>
      </c>
      <c r="AB424" t="str">
        <f>IF(原始数据!AC424="","",IF(COUNTIF(原始数据!424:424,原始数据!AC424)&gt;1,"×",""))</f>
        <v/>
      </c>
      <c r="AC424" t="str">
        <f>IF(原始数据!AD424="","",IF(COUNTIF(原始数据!424:424,原始数据!AD424)&gt;1,"×",""))</f>
        <v/>
      </c>
      <c r="AD424" t="str">
        <f>IF(原始数据!AE424="","",IF(COUNTIF(原始数据!424:424,原始数据!AE424)&gt;1,"×",""))</f>
        <v/>
      </c>
      <c r="AE424" t="str">
        <f>IF(原始数据!AF424="","",IF(COUNTIF(原始数据!424:424,原始数据!AF424)&gt;1,"×",""))</f>
        <v/>
      </c>
      <c r="AF424" t="str">
        <f>IF(原始数据!AG424="","",IF(COUNTIF(原始数据!424:424,原始数据!AG424)&gt;1,"×",""))</f>
        <v/>
      </c>
      <c r="AG424" t="str">
        <f>IF(原始数据!AH424="","",IF(COUNTIF(原始数据!424:424,原始数据!AH424)&gt;1,"×",""))</f>
        <v/>
      </c>
      <c r="AH424" t="str">
        <f>IF(原始数据!AI424="","",IF(COUNTIF(原始数据!424:424,原始数据!AI424)&gt;1,"×",""))</f>
        <v/>
      </c>
      <c r="AI424" t="str">
        <f>IF(原始数据!AJ424="","",IF(COUNTIF(原始数据!424:424,原始数据!AJ424)&gt;1,"×",""))</f>
        <v/>
      </c>
      <c r="AJ424" t="str">
        <f>IF(原始数据!AK424="","",IF(COUNTIF(原始数据!424:424,原始数据!AK424)&gt;1,"×",""))</f>
        <v/>
      </c>
      <c r="AK424" t="str">
        <f>IF(原始数据!AL424="","",IF(COUNTIF(原始数据!424:424,原始数据!AL424)&gt;1,"×",""))</f>
        <v/>
      </c>
      <c r="AL424" t="str">
        <f>IF(原始数据!AM424="","",IF(COUNTIF(原始数据!424:424,原始数据!AM424)&gt;1,"×",""))</f>
        <v/>
      </c>
      <c r="AM424" t="str">
        <f>IF(原始数据!AN424="","",IF(COUNTIF(原始数据!424:424,原始数据!AN424)&gt;1,"×",""))</f>
        <v/>
      </c>
      <c r="AN424" t="str">
        <f>IF(原始数据!AO424="","",IF(COUNTIF(原始数据!424:424,原始数据!AO424)&gt;1,"×",""))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IF(原始数据!Z425="","",IF(COUNTIF(原始数据!425:425,原始数据!Z425)&gt;1,"×",""))</f>
        <v/>
      </c>
      <c r="Z425" t="str">
        <f>IF(原始数据!AA425="","",IF(COUNTIF(原始数据!425:425,原始数据!AA425)&gt;1,"×",""))</f>
        <v/>
      </c>
      <c r="AA425" t="str">
        <f>IF(原始数据!AB425="","",IF(COUNTIF(原始数据!425:425,原始数据!AB425)&gt;1,"×",""))</f>
        <v/>
      </c>
      <c r="AB425" t="str">
        <f>IF(原始数据!AC425="","",IF(COUNTIF(原始数据!425:425,原始数据!AC425)&gt;1,"×",""))</f>
        <v/>
      </c>
      <c r="AC425" t="str">
        <f>IF(原始数据!AD425="","",IF(COUNTIF(原始数据!425:425,原始数据!AD425)&gt;1,"×",""))</f>
        <v/>
      </c>
      <c r="AD425" t="str">
        <f>IF(原始数据!AE425="","",IF(COUNTIF(原始数据!425:425,原始数据!AE425)&gt;1,"×",""))</f>
        <v/>
      </c>
      <c r="AE425" t="str">
        <f>IF(原始数据!AF425="","",IF(COUNTIF(原始数据!425:425,原始数据!AF425)&gt;1,"×",""))</f>
        <v/>
      </c>
      <c r="AF425" t="str">
        <f>IF(原始数据!AG425="","",IF(COUNTIF(原始数据!425:425,原始数据!AG425)&gt;1,"×",""))</f>
        <v/>
      </c>
      <c r="AG425" t="str">
        <f>IF(原始数据!AH425="","",IF(COUNTIF(原始数据!425:425,原始数据!AH425)&gt;1,"×",""))</f>
        <v/>
      </c>
      <c r="AH425" t="str">
        <f>IF(原始数据!AI425="","",IF(COUNTIF(原始数据!425:425,原始数据!AI425)&gt;1,"×",""))</f>
        <v/>
      </c>
      <c r="AI425" t="str">
        <f>IF(原始数据!AJ425="","",IF(COUNTIF(原始数据!425:425,原始数据!AJ425)&gt;1,"×",""))</f>
        <v/>
      </c>
      <c r="AJ425" t="str">
        <f>IF(原始数据!AK425="","",IF(COUNTIF(原始数据!425:425,原始数据!AK425)&gt;1,"×",""))</f>
        <v/>
      </c>
      <c r="AK425" t="str">
        <f>IF(原始数据!AL425="","",IF(COUNTIF(原始数据!425:425,原始数据!AL425)&gt;1,"×",""))</f>
        <v/>
      </c>
      <c r="AL425" t="str">
        <f>IF(原始数据!AM425="","",IF(COUNTIF(原始数据!425:425,原始数据!AM425)&gt;1,"×",""))</f>
        <v/>
      </c>
      <c r="AM425" t="str">
        <f>IF(原始数据!AN425="","",IF(COUNTIF(原始数据!425:425,原始数据!AN425)&gt;1,"×",""))</f>
        <v/>
      </c>
      <c r="AN425" t="str">
        <f>IF(原始数据!AO425="","",IF(COUNTIF(原始数据!425:425,原始数据!AO425)&gt;1,"×",""))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IF(原始数据!Z426="","",IF(COUNTIF(原始数据!426:426,原始数据!Z426)&gt;1,"×",""))</f>
        <v/>
      </c>
      <c r="Z426" t="str">
        <f>IF(原始数据!AA426="","",IF(COUNTIF(原始数据!426:426,原始数据!AA426)&gt;1,"×",""))</f>
        <v/>
      </c>
      <c r="AA426" t="str">
        <f>IF(原始数据!AB426="","",IF(COUNTIF(原始数据!426:426,原始数据!AB426)&gt;1,"×",""))</f>
        <v/>
      </c>
      <c r="AB426" t="str">
        <f>IF(原始数据!AC426="","",IF(COUNTIF(原始数据!426:426,原始数据!AC426)&gt;1,"×",""))</f>
        <v/>
      </c>
      <c r="AC426" t="str">
        <f>IF(原始数据!AD426="","",IF(COUNTIF(原始数据!426:426,原始数据!AD426)&gt;1,"×",""))</f>
        <v/>
      </c>
      <c r="AD426" t="str">
        <f>IF(原始数据!AE426="","",IF(COUNTIF(原始数据!426:426,原始数据!AE426)&gt;1,"×",""))</f>
        <v/>
      </c>
      <c r="AE426" t="str">
        <f>IF(原始数据!AF426="","",IF(COUNTIF(原始数据!426:426,原始数据!AF426)&gt;1,"×",""))</f>
        <v/>
      </c>
      <c r="AF426" t="str">
        <f>IF(原始数据!AG426="","",IF(COUNTIF(原始数据!426:426,原始数据!AG426)&gt;1,"×",""))</f>
        <v/>
      </c>
      <c r="AG426" t="str">
        <f>IF(原始数据!AH426="","",IF(COUNTIF(原始数据!426:426,原始数据!AH426)&gt;1,"×",""))</f>
        <v/>
      </c>
      <c r="AH426" t="str">
        <f>IF(原始数据!AI426="","",IF(COUNTIF(原始数据!426:426,原始数据!AI426)&gt;1,"×",""))</f>
        <v/>
      </c>
      <c r="AI426" t="str">
        <f>IF(原始数据!AJ426="","",IF(COUNTIF(原始数据!426:426,原始数据!AJ426)&gt;1,"×",""))</f>
        <v/>
      </c>
      <c r="AJ426" t="str">
        <f>IF(原始数据!AK426="","",IF(COUNTIF(原始数据!426:426,原始数据!AK426)&gt;1,"×",""))</f>
        <v/>
      </c>
      <c r="AK426" t="str">
        <f>IF(原始数据!AL426="","",IF(COUNTIF(原始数据!426:426,原始数据!AL426)&gt;1,"×",""))</f>
        <v/>
      </c>
      <c r="AL426" t="str">
        <f>IF(原始数据!AM426="","",IF(COUNTIF(原始数据!426:426,原始数据!AM426)&gt;1,"×",""))</f>
        <v/>
      </c>
      <c r="AM426" t="str">
        <f>IF(原始数据!AN426="","",IF(COUNTIF(原始数据!426:426,原始数据!AN426)&gt;1,"×",""))</f>
        <v/>
      </c>
      <c r="AN426" t="str">
        <f>IF(原始数据!AO426="","",IF(COUNTIF(原始数据!426:426,原始数据!AO426)&gt;1,"×",""))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IF(原始数据!Z427="","",IF(COUNTIF(原始数据!427:427,原始数据!Z427)&gt;1,"×",""))</f>
        <v/>
      </c>
      <c r="Z427" t="str">
        <f>IF(原始数据!AA427="","",IF(COUNTIF(原始数据!427:427,原始数据!AA427)&gt;1,"×",""))</f>
        <v/>
      </c>
      <c r="AA427" t="str">
        <f>IF(原始数据!AB427="","",IF(COUNTIF(原始数据!427:427,原始数据!AB427)&gt;1,"×",""))</f>
        <v/>
      </c>
      <c r="AB427" t="str">
        <f>IF(原始数据!AC427="","",IF(COUNTIF(原始数据!427:427,原始数据!AC427)&gt;1,"×",""))</f>
        <v/>
      </c>
      <c r="AC427" t="str">
        <f>IF(原始数据!AD427="","",IF(COUNTIF(原始数据!427:427,原始数据!AD427)&gt;1,"×",""))</f>
        <v/>
      </c>
      <c r="AD427" t="str">
        <f>IF(原始数据!AE427="","",IF(COUNTIF(原始数据!427:427,原始数据!AE427)&gt;1,"×",""))</f>
        <v/>
      </c>
      <c r="AE427" t="str">
        <f>IF(原始数据!AF427="","",IF(COUNTIF(原始数据!427:427,原始数据!AF427)&gt;1,"×",""))</f>
        <v/>
      </c>
      <c r="AF427" t="str">
        <f>IF(原始数据!AG427="","",IF(COUNTIF(原始数据!427:427,原始数据!AG427)&gt;1,"×",""))</f>
        <v/>
      </c>
      <c r="AG427" t="str">
        <f>IF(原始数据!AH427="","",IF(COUNTIF(原始数据!427:427,原始数据!AH427)&gt;1,"×",""))</f>
        <v/>
      </c>
      <c r="AH427" t="str">
        <f>IF(原始数据!AI427="","",IF(COUNTIF(原始数据!427:427,原始数据!AI427)&gt;1,"×",""))</f>
        <v/>
      </c>
      <c r="AI427" t="str">
        <f>IF(原始数据!AJ427="","",IF(COUNTIF(原始数据!427:427,原始数据!AJ427)&gt;1,"×",""))</f>
        <v/>
      </c>
      <c r="AJ427" t="str">
        <f>IF(原始数据!AK427="","",IF(COUNTIF(原始数据!427:427,原始数据!AK427)&gt;1,"×",""))</f>
        <v/>
      </c>
      <c r="AK427" t="str">
        <f>IF(原始数据!AL427="","",IF(COUNTIF(原始数据!427:427,原始数据!AL427)&gt;1,"×",""))</f>
        <v/>
      </c>
      <c r="AL427" t="str">
        <f>IF(原始数据!AM427="","",IF(COUNTIF(原始数据!427:427,原始数据!AM427)&gt;1,"×",""))</f>
        <v/>
      </c>
      <c r="AM427" t="str">
        <f>IF(原始数据!AN427="","",IF(COUNTIF(原始数据!427:427,原始数据!AN427)&gt;1,"×",""))</f>
        <v/>
      </c>
      <c r="AN427" t="str">
        <f>IF(原始数据!AO427="","",IF(COUNTIF(原始数据!427:427,原始数据!AO427)&gt;1,"×",""))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IF(原始数据!Z428="","",IF(COUNTIF(原始数据!428:428,原始数据!Z428)&gt;1,"×",""))</f>
        <v/>
      </c>
      <c r="Z428" t="str">
        <f>IF(原始数据!AA428="","",IF(COUNTIF(原始数据!428:428,原始数据!AA428)&gt;1,"×",""))</f>
        <v/>
      </c>
      <c r="AA428" t="str">
        <f>IF(原始数据!AB428="","",IF(COUNTIF(原始数据!428:428,原始数据!AB428)&gt;1,"×",""))</f>
        <v/>
      </c>
      <c r="AB428" t="str">
        <f>IF(原始数据!AC428="","",IF(COUNTIF(原始数据!428:428,原始数据!AC428)&gt;1,"×",""))</f>
        <v/>
      </c>
      <c r="AC428" t="str">
        <f>IF(原始数据!AD428="","",IF(COUNTIF(原始数据!428:428,原始数据!AD428)&gt;1,"×",""))</f>
        <v/>
      </c>
      <c r="AD428" t="str">
        <f>IF(原始数据!AE428="","",IF(COUNTIF(原始数据!428:428,原始数据!AE428)&gt;1,"×",""))</f>
        <v/>
      </c>
      <c r="AE428" t="str">
        <f>IF(原始数据!AF428="","",IF(COUNTIF(原始数据!428:428,原始数据!AF428)&gt;1,"×",""))</f>
        <v/>
      </c>
      <c r="AF428" t="str">
        <f>IF(原始数据!AG428="","",IF(COUNTIF(原始数据!428:428,原始数据!AG428)&gt;1,"×",""))</f>
        <v/>
      </c>
      <c r="AG428" t="str">
        <f>IF(原始数据!AH428="","",IF(COUNTIF(原始数据!428:428,原始数据!AH428)&gt;1,"×",""))</f>
        <v/>
      </c>
      <c r="AH428" t="str">
        <f>IF(原始数据!AI428="","",IF(COUNTIF(原始数据!428:428,原始数据!AI428)&gt;1,"×",""))</f>
        <v/>
      </c>
      <c r="AI428" t="str">
        <f>IF(原始数据!AJ428="","",IF(COUNTIF(原始数据!428:428,原始数据!AJ428)&gt;1,"×",""))</f>
        <v/>
      </c>
      <c r="AJ428" t="str">
        <f>IF(原始数据!AK428="","",IF(COUNTIF(原始数据!428:428,原始数据!AK428)&gt;1,"×",""))</f>
        <v/>
      </c>
      <c r="AK428" t="str">
        <f>IF(原始数据!AL428="","",IF(COUNTIF(原始数据!428:428,原始数据!AL428)&gt;1,"×",""))</f>
        <v/>
      </c>
      <c r="AL428" t="str">
        <f>IF(原始数据!AM428="","",IF(COUNTIF(原始数据!428:428,原始数据!AM428)&gt;1,"×",""))</f>
        <v/>
      </c>
      <c r="AM428" t="str">
        <f>IF(原始数据!AN428="","",IF(COUNTIF(原始数据!428:428,原始数据!AN428)&gt;1,"×",""))</f>
        <v/>
      </c>
      <c r="AN428" t="str">
        <f>IF(原始数据!AO428="","",IF(COUNTIF(原始数据!428:428,原始数据!AO428)&gt;1,"×",""))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IF(原始数据!Z429="","",IF(COUNTIF(原始数据!429:429,原始数据!Z429)&gt;1,"×",""))</f>
        <v/>
      </c>
      <c r="Z429" t="str">
        <f>IF(原始数据!AA429="","",IF(COUNTIF(原始数据!429:429,原始数据!AA429)&gt;1,"×",""))</f>
        <v/>
      </c>
      <c r="AA429" t="str">
        <f>IF(原始数据!AB429="","",IF(COUNTIF(原始数据!429:429,原始数据!AB429)&gt;1,"×",""))</f>
        <v/>
      </c>
      <c r="AB429" t="str">
        <f>IF(原始数据!AC429="","",IF(COUNTIF(原始数据!429:429,原始数据!AC429)&gt;1,"×",""))</f>
        <v/>
      </c>
      <c r="AC429" t="str">
        <f>IF(原始数据!AD429="","",IF(COUNTIF(原始数据!429:429,原始数据!AD429)&gt;1,"×",""))</f>
        <v/>
      </c>
      <c r="AD429" t="str">
        <f>IF(原始数据!AE429="","",IF(COUNTIF(原始数据!429:429,原始数据!AE429)&gt;1,"×",""))</f>
        <v/>
      </c>
      <c r="AE429" t="str">
        <f>IF(原始数据!AF429="","",IF(COUNTIF(原始数据!429:429,原始数据!AF429)&gt;1,"×",""))</f>
        <v/>
      </c>
      <c r="AF429" t="str">
        <f>IF(原始数据!AG429="","",IF(COUNTIF(原始数据!429:429,原始数据!AG429)&gt;1,"×",""))</f>
        <v/>
      </c>
      <c r="AG429" t="str">
        <f>IF(原始数据!AH429="","",IF(COUNTIF(原始数据!429:429,原始数据!AH429)&gt;1,"×",""))</f>
        <v/>
      </c>
      <c r="AH429" t="str">
        <f>IF(原始数据!AI429="","",IF(COUNTIF(原始数据!429:429,原始数据!AI429)&gt;1,"×",""))</f>
        <v/>
      </c>
      <c r="AI429" t="str">
        <f>IF(原始数据!AJ429="","",IF(COUNTIF(原始数据!429:429,原始数据!AJ429)&gt;1,"×",""))</f>
        <v/>
      </c>
      <c r="AJ429" t="str">
        <f>IF(原始数据!AK429="","",IF(COUNTIF(原始数据!429:429,原始数据!AK429)&gt;1,"×",""))</f>
        <v/>
      </c>
      <c r="AK429" t="str">
        <f>IF(原始数据!AL429="","",IF(COUNTIF(原始数据!429:429,原始数据!AL429)&gt;1,"×",""))</f>
        <v/>
      </c>
      <c r="AL429" t="str">
        <f>IF(原始数据!AM429="","",IF(COUNTIF(原始数据!429:429,原始数据!AM429)&gt;1,"×",""))</f>
        <v/>
      </c>
      <c r="AM429" t="str">
        <f>IF(原始数据!AN429="","",IF(COUNTIF(原始数据!429:429,原始数据!AN429)&gt;1,"×",""))</f>
        <v/>
      </c>
      <c r="AN429" t="str">
        <f>IF(原始数据!AO429="","",IF(COUNTIF(原始数据!429:429,原始数据!AO429)&gt;1,"×",""))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IF(原始数据!Z430="","",IF(COUNTIF(原始数据!430:430,原始数据!Z430)&gt;1,"×",""))</f>
        <v/>
      </c>
      <c r="Z430" t="str">
        <f>IF(原始数据!AA430="","",IF(COUNTIF(原始数据!430:430,原始数据!AA430)&gt;1,"×",""))</f>
        <v/>
      </c>
      <c r="AA430" t="str">
        <f>IF(原始数据!AB430="","",IF(COUNTIF(原始数据!430:430,原始数据!AB430)&gt;1,"×",""))</f>
        <v/>
      </c>
      <c r="AB430" t="str">
        <f>IF(原始数据!AC430="","",IF(COUNTIF(原始数据!430:430,原始数据!AC430)&gt;1,"×",""))</f>
        <v/>
      </c>
      <c r="AC430" t="str">
        <f>IF(原始数据!AD430="","",IF(COUNTIF(原始数据!430:430,原始数据!AD430)&gt;1,"×",""))</f>
        <v/>
      </c>
      <c r="AD430" t="str">
        <f>IF(原始数据!AE430="","",IF(COUNTIF(原始数据!430:430,原始数据!AE430)&gt;1,"×",""))</f>
        <v/>
      </c>
      <c r="AE430" t="str">
        <f>IF(原始数据!AF430="","",IF(COUNTIF(原始数据!430:430,原始数据!AF430)&gt;1,"×",""))</f>
        <v/>
      </c>
      <c r="AF430" t="str">
        <f>IF(原始数据!AG430="","",IF(COUNTIF(原始数据!430:430,原始数据!AG430)&gt;1,"×",""))</f>
        <v/>
      </c>
      <c r="AG430" t="str">
        <f>IF(原始数据!AH430="","",IF(COUNTIF(原始数据!430:430,原始数据!AH430)&gt;1,"×",""))</f>
        <v/>
      </c>
      <c r="AH430" t="str">
        <f>IF(原始数据!AI430="","",IF(COUNTIF(原始数据!430:430,原始数据!AI430)&gt;1,"×",""))</f>
        <v/>
      </c>
      <c r="AI430" t="str">
        <f>IF(原始数据!AJ430="","",IF(COUNTIF(原始数据!430:430,原始数据!AJ430)&gt;1,"×",""))</f>
        <v/>
      </c>
      <c r="AJ430" t="str">
        <f>IF(原始数据!AK430="","",IF(COUNTIF(原始数据!430:430,原始数据!AK430)&gt;1,"×",""))</f>
        <v/>
      </c>
      <c r="AK430" t="str">
        <f>IF(原始数据!AL430="","",IF(COUNTIF(原始数据!430:430,原始数据!AL430)&gt;1,"×",""))</f>
        <v/>
      </c>
      <c r="AL430" t="str">
        <f>IF(原始数据!AM430="","",IF(COUNTIF(原始数据!430:430,原始数据!AM430)&gt;1,"×",""))</f>
        <v/>
      </c>
      <c r="AM430" t="str">
        <f>IF(原始数据!AN430="","",IF(COUNTIF(原始数据!430:430,原始数据!AN430)&gt;1,"×",""))</f>
        <v/>
      </c>
      <c r="AN430" t="str">
        <f>IF(原始数据!AO430="","",IF(COUNTIF(原始数据!430:430,原始数据!AO430)&gt;1,"×",""))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IF(原始数据!Z431="","",IF(COUNTIF(原始数据!431:431,原始数据!Z431)&gt;1,"×",""))</f>
        <v/>
      </c>
      <c r="Z431" t="str">
        <f>IF(原始数据!AA431="","",IF(COUNTIF(原始数据!431:431,原始数据!AA431)&gt;1,"×",""))</f>
        <v/>
      </c>
      <c r="AA431" t="str">
        <f>IF(原始数据!AB431="","",IF(COUNTIF(原始数据!431:431,原始数据!AB431)&gt;1,"×",""))</f>
        <v/>
      </c>
      <c r="AB431" t="str">
        <f>IF(原始数据!AC431="","",IF(COUNTIF(原始数据!431:431,原始数据!AC431)&gt;1,"×",""))</f>
        <v/>
      </c>
      <c r="AC431" t="str">
        <f>IF(原始数据!AD431="","",IF(COUNTIF(原始数据!431:431,原始数据!AD431)&gt;1,"×",""))</f>
        <v/>
      </c>
      <c r="AD431" t="str">
        <f>IF(原始数据!AE431="","",IF(COUNTIF(原始数据!431:431,原始数据!AE431)&gt;1,"×",""))</f>
        <v/>
      </c>
      <c r="AE431" t="str">
        <f>IF(原始数据!AF431="","",IF(COUNTIF(原始数据!431:431,原始数据!AF431)&gt;1,"×",""))</f>
        <v/>
      </c>
      <c r="AF431" t="str">
        <f>IF(原始数据!AG431="","",IF(COUNTIF(原始数据!431:431,原始数据!AG431)&gt;1,"×",""))</f>
        <v/>
      </c>
      <c r="AG431" t="str">
        <f>IF(原始数据!AH431="","",IF(COUNTIF(原始数据!431:431,原始数据!AH431)&gt;1,"×",""))</f>
        <v/>
      </c>
      <c r="AH431" t="str">
        <f>IF(原始数据!AI431="","",IF(COUNTIF(原始数据!431:431,原始数据!AI431)&gt;1,"×",""))</f>
        <v/>
      </c>
      <c r="AI431" t="str">
        <f>IF(原始数据!AJ431="","",IF(COUNTIF(原始数据!431:431,原始数据!AJ431)&gt;1,"×",""))</f>
        <v/>
      </c>
      <c r="AJ431" t="str">
        <f>IF(原始数据!AK431="","",IF(COUNTIF(原始数据!431:431,原始数据!AK431)&gt;1,"×",""))</f>
        <v/>
      </c>
      <c r="AK431" t="str">
        <f>IF(原始数据!AL431="","",IF(COUNTIF(原始数据!431:431,原始数据!AL431)&gt;1,"×",""))</f>
        <v/>
      </c>
      <c r="AL431" t="str">
        <f>IF(原始数据!AM431="","",IF(COUNTIF(原始数据!431:431,原始数据!AM431)&gt;1,"×",""))</f>
        <v/>
      </c>
      <c r="AM431" t="str">
        <f>IF(原始数据!AN431="","",IF(COUNTIF(原始数据!431:431,原始数据!AN431)&gt;1,"×",""))</f>
        <v/>
      </c>
      <c r="AN431" t="str">
        <f>IF(原始数据!AO431="","",IF(COUNTIF(原始数据!431:431,原始数据!AO431)&gt;1,"×",""))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IF(原始数据!Z432="","",IF(COUNTIF(原始数据!432:432,原始数据!Z432)&gt;1,"×",""))</f>
        <v/>
      </c>
      <c r="Z432" t="str">
        <f>IF(原始数据!AA432="","",IF(COUNTIF(原始数据!432:432,原始数据!AA432)&gt;1,"×",""))</f>
        <v/>
      </c>
      <c r="AA432" t="str">
        <f>IF(原始数据!AB432="","",IF(COUNTIF(原始数据!432:432,原始数据!AB432)&gt;1,"×",""))</f>
        <v/>
      </c>
      <c r="AB432" t="str">
        <f>IF(原始数据!AC432="","",IF(COUNTIF(原始数据!432:432,原始数据!AC432)&gt;1,"×",""))</f>
        <v/>
      </c>
      <c r="AC432" t="str">
        <f>IF(原始数据!AD432="","",IF(COUNTIF(原始数据!432:432,原始数据!AD432)&gt;1,"×",""))</f>
        <v/>
      </c>
      <c r="AD432" t="str">
        <f>IF(原始数据!AE432="","",IF(COUNTIF(原始数据!432:432,原始数据!AE432)&gt;1,"×",""))</f>
        <v/>
      </c>
      <c r="AE432" t="str">
        <f>IF(原始数据!AF432="","",IF(COUNTIF(原始数据!432:432,原始数据!AF432)&gt;1,"×",""))</f>
        <v/>
      </c>
      <c r="AF432" t="str">
        <f>IF(原始数据!AG432="","",IF(COUNTIF(原始数据!432:432,原始数据!AG432)&gt;1,"×",""))</f>
        <v/>
      </c>
      <c r="AG432" t="str">
        <f>IF(原始数据!AH432="","",IF(COUNTIF(原始数据!432:432,原始数据!AH432)&gt;1,"×",""))</f>
        <v/>
      </c>
      <c r="AH432" t="str">
        <f>IF(原始数据!AI432="","",IF(COUNTIF(原始数据!432:432,原始数据!AI432)&gt;1,"×",""))</f>
        <v/>
      </c>
      <c r="AI432" t="str">
        <f>IF(原始数据!AJ432="","",IF(COUNTIF(原始数据!432:432,原始数据!AJ432)&gt;1,"×",""))</f>
        <v/>
      </c>
      <c r="AJ432" t="str">
        <f>IF(原始数据!AK432="","",IF(COUNTIF(原始数据!432:432,原始数据!AK432)&gt;1,"×",""))</f>
        <v/>
      </c>
      <c r="AK432" t="str">
        <f>IF(原始数据!AL432="","",IF(COUNTIF(原始数据!432:432,原始数据!AL432)&gt;1,"×",""))</f>
        <v/>
      </c>
      <c r="AL432" t="str">
        <f>IF(原始数据!AM432="","",IF(COUNTIF(原始数据!432:432,原始数据!AM432)&gt;1,"×",""))</f>
        <v/>
      </c>
      <c r="AM432" t="str">
        <f>IF(原始数据!AN432="","",IF(COUNTIF(原始数据!432:432,原始数据!AN432)&gt;1,"×",""))</f>
        <v/>
      </c>
      <c r="AN432" t="str">
        <f>IF(原始数据!AO432="","",IF(COUNTIF(原始数据!432:432,原始数据!AO432)&gt;1,"×",""))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IF(原始数据!Z433="","",IF(COUNTIF(原始数据!433:433,原始数据!Z433)&gt;1,"×",""))</f>
        <v/>
      </c>
      <c r="Z433" t="str">
        <f>IF(原始数据!AA433="","",IF(COUNTIF(原始数据!433:433,原始数据!AA433)&gt;1,"×",""))</f>
        <v/>
      </c>
      <c r="AA433" t="str">
        <f>IF(原始数据!AB433="","",IF(COUNTIF(原始数据!433:433,原始数据!AB433)&gt;1,"×",""))</f>
        <v/>
      </c>
      <c r="AB433" t="str">
        <f>IF(原始数据!AC433="","",IF(COUNTIF(原始数据!433:433,原始数据!AC433)&gt;1,"×",""))</f>
        <v/>
      </c>
      <c r="AC433" t="str">
        <f>IF(原始数据!AD433="","",IF(COUNTIF(原始数据!433:433,原始数据!AD433)&gt;1,"×",""))</f>
        <v/>
      </c>
      <c r="AD433" t="str">
        <f>IF(原始数据!AE433="","",IF(COUNTIF(原始数据!433:433,原始数据!AE433)&gt;1,"×",""))</f>
        <v/>
      </c>
      <c r="AE433" t="str">
        <f>IF(原始数据!AF433="","",IF(COUNTIF(原始数据!433:433,原始数据!AF433)&gt;1,"×",""))</f>
        <v/>
      </c>
      <c r="AF433" t="str">
        <f>IF(原始数据!AG433="","",IF(COUNTIF(原始数据!433:433,原始数据!AG433)&gt;1,"×",""))</f>
        <v/>
      </c>
      <c r="AG433" t="str">
        <f>IF(原始数据!AH433="","",IF(COUNTIF(原始数据!433:433,原始数据!AH433)&gt;1,"×",""))</f>
        <v/>
      </c>
      <c r="AH433" t="str">
        <f>IF(原始数据!AI433="","",IF(COUNTIF(原始数据!433:433,原始数据!AI433)&gt;1,"×",""))</f>
        <v/>
      </c>
      <c r="AI433" t="str">
        <f>IF(原始数据!AJ433="","",IF(COUNTIF(原始数据!433:433,原始数据!AJ433)&gt;1,"×",""))</f>
        <v/>
      </c>
      <c r="AJ433" t="str">
        <f>IF(原始数据!AK433="","",IF(COUNTIF(原始数据!433:433,原始数据!AK433)&gt;1,"×",""))</f>
        <v/>
      </c>
      <c r="AK433" t="str">
        <f>IF(原始数据!AL433="","",IF(COUNTIF(原始数据!433:433,原始数据!AL433)&gt;1,"×",""))</f>
        <v/>
      </c>
      <c r="AL433" t="str">
        <f>IF(原始数据!AM433="","",IF(COUNTIF(原始数据!433:433,原始数据!AM433)&gt;1,"×",""))</f>
        <v/>
      </c>
      <c r="AM433" t="str">
        <f>IF(原始数据!AN433="","",IF(COUNTIF(原始数据!433:433,原始数据!AN433)&gt;1,"×",""))</f>
        <v/>
      </c>
      <c r="AN433" t="str">
        <f>IF(原始数据!AO433="","",IF(COUNTIF(原始数据!433:433,原始数据!AO433)&gt;1,"×",""))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IF(原始数据!Z434="","",IF(COUNTIF(原始数据!434:434,原始数据!Z434)&gt;1,"×",""))</f>
        <v/>
      </c>
      <c r="Z434" t="str">
        <f>IF(原始数据!AA434="","",IF(COUNTIF(原始数据!434:434,原始数据!AA434)&gt;1,"×",""))</f>
        <v/>
      </c>
      <c r="AA434" t="str">
        <f>IF(原始数据!AB434="","",IF(COUNTIF(原始数据!434:434,原始数据!AB434)&gt;1,"×",""))</f>
        <v/>
      </c>
      <c r="AB434" t="str">
        <f>IF(原始数据!AC434="","",IF(COUNTIF(原始数据!434:434,原始数据!AC434)&gt;1,"×",""))</f>
        <v/>
      </c>
      <c r="AC434" t="str">
        <f>IF(原始数据!AD434="","",IF(COUNTIF(原始数据!434:434,原始数据!AD434)&gt;1,"×",""))</f>
        <v/>
      </c>
      <c r="AD434" t="str">
        <f>IF(原始数据!AE434="","",IF(COUNTIF(原始数据!434:434,原始数据!AE434)&gt;1,"×",""))</f>
        <v/>
      </c>
      <c r="AE434" t="str">
        <f>IF(原始数据!AF434="","",IF(COUNTIF(原始数据!434:434,原始数据!AF434)&gt;1,"×",""))</f>
        <v/>
      </c>
      <c r="AF434" t="str">
        <f>IF(原始数据!AG434="","",IF(COUNTIF(原始数据!434:434,原始数据!AG434)&gt;1,"×",""))</f>
        <v/>
      </c>
      <c r="AG434" t="str">
        <f>IF(原始数据!AH434="","",IF(COUNTIF(原始数据!434:434,原始数据!AH434)&gt;1,"×",""))</f>
        <v/>
      </c>
      <c r="AH434" t="str">
        <f>IF(原始数据!AI434="","",IF(COUNTIF(原始数据!434:434,原始数据!AI434)&gt;1,"×",""))</f>
        <v/>
      </c>
      <c r="AI434" t="str">
        <f>IF(原始数据!AJ434="","",IF(COUNTIF(原始数据!434:434,原始数据!AJ434)&gt;1,"×",""))</f>
        <v/>
      </c>
      <c r="AJ434" t="str">
        <f>IF(原始数据!AK434="","",IF(COUNTIF(原始数据!434:434,原始数据!AK434)&gt;1,"×",""))</f>
        <v/>
      </c>
      <c r="AK434" t="str">
        <f>IF(原始数据!AL434="","",IF(COUNTIF(原始数据!434:434,原始数据!AL434)&gt;1,"×",""))</f>
        <v/>
      </c>
      <c r="AL434" t="str">
        <f>IF(原始数据!AM434="","",IF(COUNTIF(原始数据!434:434,原始数据!AM434)&gt;1,"×",""))</f>
        <v/>
      </c>
      <c r="AM434" t="str">
        <f>IF(原始数据!AN434="","",IF(COUNTIF(原始数据!434:434,原始数据!AN434)&gt;1,"×",""))</f>
        <v/>
      </c>
      <c r="AN434" t="str">
        <f>IF(原始数据!AO434="","",IF(COUNTIF(原始数据!434:434,原始数据!AO434)&gt;1,"×",""))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IF(原始数据!Z435="","",IF(COUNTIF(原始数据!435:435,原始数据!Z435)&gt;1,"×",""))</f>
        <v/>
      </c>
      <c r="Z435" t="str">
        <f>IF(原始数据!AA435="","",IF(COUNTIF(原始数据!435:435,原始数据!AA435)&gt;1,"×",""))</f>
        <v/>
      </c>
      <c r="AA435" t="str">
        <f>IF(原始数据!AB435="","",IF(COUNTIF(原始数据!435:435,原始数据!AB435)&gt;1,"×",""))</f>
        <v/>
      </c>
      <c r="AB435" t="str">
        <f>IF(原始数据!AC435="","",IF(COUNTIF(原始数据!435:435,原始数据!AC435)&gt;1,"×",""))</f>
        <v/>
      </c>
      <c r="AC435" t="str">
        <f>IF(原始数据!AD435="","",IF(COUNTIF(原始数据!435:435,原始数据!AD435)&gt;1,"×",""))</f>
        <v/>
      </c>
      <c r="AD435" t="str">
        <f>IF(原始数据!AE435="","",IF(COUNTIF(原始数据!435:435,原始数据!AE435)&gt;1,"×",""))</f>
        <v/>
      </c>
      <c r="AE435" t="str">
        <f>IF(原始数据!AF435="","",IF(COUNTIF(原始数据!435:435,原始数据!AF435)&gt;1,"×",""))</f>
        <v/>
      </c>
      <c r="AF435" t="str">
        <f>IF(原始数据!AG435="","",IF(COUNTIF(原始数据!435:435,原始数据!AG435)&gt;1,"×",""))</f>
        <v/>
      </c>
      <c r="AG435" t="str">
        <f>IF(原始数据!AH435="","",IF(COUNTIF(原始数据!435:435,原始数据!AH435)&gt;1,"×",""))</f>
        <v/>
      </c>
      <c r="AH435" t="str">
        <f>IF(原始数据!AI435="","",IF(COUNTIF(原始数据!435:435,原始数据!AI435)&gt;1,"×",""))</f>
        <v/>
      </c>
      <c r="AI435" t="str">
        <f>IF(原始数据!AJ435="","",IF(COUNTIF(原始数据!435:435,原始数据!AJ435)&gt;1,"×",""))</f>
        <v/>
      </c>
      <c r="AJ435" t="str">
        <f>IF(原始数据!AK435="","",IF(COUNTIF(原始数据!435:435,原始数据!AK435)&gt;1,"×",""))</f>
        <v/>
      </c>
      <c r="AK435" t="str">
        <f>IF(原始数据!AL435="","",IF(COUNTIF(原始数据!435:435,原始数据!AL435)&gt;1,"×",""))</f>
        <v/>
      </c>
      <c r="AL435" t="str">
        <f>IF(原始数据!AM435="","",IF(COUNTIF(原始数据!435:435,原始数据!AM435)&gt;1,"×",""))</f>
        <v/>
      </c>
      <c r="AM435" t="str">
        <f>IF(原始数据!AN435="","",IF(COUNTIF(原始数据!435:435,原始数据!AN435)&gt;1,"×",""))</f>
        <v/>
      </c>
      <c r="AN435" t="str">
        <f>IF(原始数据!AO435="","",IF(COUNTIF(原始数据!435:435,原始数据!AO435)&gt;1,"×",""))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IF(原始数据!Z436="","",IF(COUNTIF(原始数据!436:436,原始数据!Z436)&gt;1,"×",""))</f>
        <v/>
      </c>
      <c r="Z436" t="str">
        <f>IF(原始数据!AA436="","",IF(COUNTIF(原始数据!436:436,原始数据!AA436)&gt;1,"×",""))</f>
        <v/>
      </c>
      <c r="AA436" t="str">
        <f>IF(原始数据!AB436="","",IF(COUNTIF(原始数据!436:436,原始数据!AB436)&gt;1,"×",""))</f>
        <v/>
      </c>
      <c r="AB436" t="str">
        <f>IF(原始数据!AC436="","",IF(COUNTIF(原始数据!436:436,原始数据!AC436)&gt;1,"×",""))</f>
        <v/>
      </c>
      <c r="AC436" t="str">
        <f>IF(原始数据!AD436="","",IF(COUNTIF(原始数据!436:436,原始数据!AD436)&gt;1,"×",""))</f>
        <v/>
      </c>
      <c r="AD436" t="str">
        <f>IF(原始数据!AE436="","",IF(COUNTIF(原始数据!436:436,原始数据!AE436)&gt;1,"×",""))</f>
        <v/>
      </c>
      <c r="AE436" t="str">
        <f>IF(原始数据!AF436="","",IF(COUNTIF(原始数据!436:436,原始数据!AF436)&gt;1,"×",""))</f>
        <v/>
      </c>
      <c r="AF436" t="str">
        <f>IF(原始数据!AG436="","",IF(COUNTIF(原始数据!436:436,原始数据!AG436)&gt;1,"×",""))</f>
        <v/>
      </c>
      <c r="AG436" t="str">
        <f>IF(原始数据!AH436="","",IF(COUNTIF(原始数据!436:436,原始数据!AH436)&gt;1,"×",""))</f>
        <v/>
      </c>
      <c r="AH436" t="str">
        <f>IF(原始数据!AI436="","",IF(COUNTIF(原始数据!436:436,原始数据!AI436)&gt;1,"×",""))</f>
        <v/>
      </c>
      <c r="AI436" t="str">
        <f>IF(原始数据!AJ436="","",IF(COUNTIF(原始数据!436:436,原始数据!AJ436)&gt;1,"×",""))</f>
        <v/>
      </c>
      <c r="AJ436" t="str">
        <f>IF(原始数据!AK436="","",IF(COUNTIF(原始数据!436:436,原始数据!AK436)&gt;1,"×",""))</f>
        <v/>
      </c>
      <c r="AK436" t="str">
        <f>IF(原始数据!AL436="","",IF(COUNTIF(原始数据!436:436,原始数据!AL436)&gt;1,"×",""))</f>
        <v/>
      </c>
      <c r="AL436" t="str">
        <f>IF(原始数据!AM436="","",IF(COUNTIF(原始数据!436:436,原始数据!AM436)&gt;1,"×",""))</f>
        <v/>
      </c>
      <c r="AM436" t="str">
        <f>IF(原始数据!AN436="","",IF(COUNTIF(原始数据!436:436,原始数据!AN436)&gt;1,"×",""))</f>
        <v/>
      </c>
      <c r="AN436" t="str">
        <f>IF(原始数据!AO436="","",IF(COUNTIF(原始数据!436:436,原始数据!AO436)&gt;1,"×",""))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IF(原始数据!Z437="","",IF(COUNTIF(原始数据!437:437,原始数据!Z437)&gt;1,"×",""))</f>
        <v/>
      </c>
      <c r="Z437" t="str">
        <f>IF(原始数据!AA437="","",IF(COUNTIF(原始数据!437:437,原始数据!AA437)&gt;1,"×",""))</f>
        <v/>
      </c>
      <c r="AA437" t="str">
        <f>IF(原始数据!AB437="","",IF(COUNTIF(原始数据!437:437,原始数据!AB437)&gt;1,"×",""))</f>
        <v/>
      </c>
      <c r="AB437" t="str">
        <f>IF(原始数据!AC437="","",IF(COUNTIF(原始数据!437:437,原始数据!AC437)&gt;1,"×",""))</f>
        <v/>
      </c>
      <c r="AC437" t="str">
        <f>IF(原始数据!AD437="","",IF(COUNTIF(原始数据!437:437,原始数据!AD437)&gt;1,"×",""))</f>
        <v/>
      </c>
      <c r="AD437" t="str">
        <f>IF(原始数据!AE437="","",IF(COUNTIF(原始数据!437:437,原始数据!AE437)&gt;1,"×",""))</f>
        <v/>
      </c>
      <c r="AE437" t="str">
        <f>IF(原始数据!AF437="","",IF(COUNTIF(原始数据!437:437,原始数据!AF437)&gt;1,"×",""))</f>
        <v/>
      </c>
      <c r="AF437" t="str">
        <f>IF(原始数据!AG437="","",IF(COUNTIF(原始数据!437:437,原始数据!AG437)&gt;1,"×",""))</f>
        <v/>
      </c>
      <c r="AG437" t="str">
        <f>IF(原始数据!AH437="","",IF(COUNTIF(原始数据!437:437,原始数据!AH437)&gt;1,"×",""))</f>
        <v/>
      </c>
      <c r="AH437" t="str">
        <f>IF(原始数据!AI437="","",IF(COUNTIF(原始数据!437:437,原始数据!AI437)&gt;1,"×",""))</f>
        <v/>
      </c>
      <c r="AI437" t="str">
        <f>IF(原始数据!AJ437="","",IF(COUNTIF(原始数据!437:437,原始数据!AJ437)&gt;1,"×",""))</f>
        <v/>
      </c>
      <c r="AJ437" t="str">
        <f>IF(原始数据!AK437="","",IF(COUNTIF(原始数据!437:437,原始数据!AK437)&gt;1,"×",""))</f>
        <v/>
      </c>
      <c r="AK437" t="str">
        <f>IF(原始数据!AL437="","",IF(COUNTIF(原始数据!437:437,原始数据!AL437)&gt;1,"×",""))</f>
        <v/>
      </c>
      <c r="AL437" t="str">
        <f>IF(原始数据!AM437="","",IF(COUNTIF(原始数据!437:437,原始数据!AM437)&gt;1,"×",""))</f>
        <v/>
      </c>
      <c r="AM437" t="str">
        <f>IF(原始数据!AN437="","",IF(COUNTIF(原始数据!437:437,原始数据!AN437)&gt;1,"×",""))</f>
        <v/>
      </c>
      <c r="AN437" t="str">
        <f>IF(原始数据!AO437="","",IF(COUNTIF(原始数据!437:437,原始数据!AO437)&gt;1,"×",""))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IF(原始数据!Z438="","",IF(COUNTIF(原始数据!438:438,原始数据!Z438)&gt;1,"×",""))</f>
        <v/>
      </c>
      <c r="Z438" t="str">
        <f>IF(原始数据!AA438="","",IF(COUNTIF(原始数据!438:438,原始数据!AA438)&gt;1,"×",""))</f>
        <v/>
      </c>
      <c r="AA438" t="str">
        <f>IF(原始数据!AB438="","",IF(COUNTIF(原始数据!438:438,原始数据!AB438)&gt;1,"×",""))</f>
        <v/>
      </c>
      <c r="AB438" t="str">
        <f>IF(原始数据!AC438="","",IF(COUNTIF(原始数据!438:438,原始数据!AC438)&gt;1,"×",""))</f>
        <v/>
      </c>
      <c r="AC438" t="str">
        <f>IF(原始数据!AD438="","",IF(COUNTIF(原始数据!438:438,原始数据!AD438)&gt;1,"×",""))</f>
        <v/>
      </c>
      <c r="AD438" t="str">
        <f>IF(原始数据!AE438="","",IF(COUNTIF(原始数据!438:438,原始数据!AE438)&gt;1,"×",""))</f>
        <v/>
      </c>
      <c r="AE438" t="str">
        <f>IF(原始数据!AF438="","",IF(COUNTIF(原始数据!438:438,原始数据!AF438)&gt;1,"×",""))</f>
        <v/>
      </c>
      <c r="AF438" t="str">
        <f>IF(原始数据!AG438="","",IF(COUNTIF(原始数据!438:438,原始数据!AG438)&gt;1,"×",""))</f>
        <v/>
      </c>
      <c r="AG438" t="str">
        <f>IF(原始数据!AH438="","",IF(COUNTIF(原始数据!438:438,原始数据!AH438)&gt;1,"×",""))</f>
        <v/>
      </c>
      <c r="AH438" t="str">
        <f>IF(原始数据!AI438="","",IF(COUNTIF(原始数据!438:438,原始数据!AI438)&gt;1,"×",""))</f>
        <v/>
      </c>
      <c r="AI438" t="str">
        <f>IF(原始数据!AJ438="","",IF(COUNTIF(原始数据!438:438,原始数据!AJ438)&gt;1,"×",""))</f>
        <v/>
      </c>
      <c r="AJ438" t="str">
        <f>IF(原始数据!AK438="","",IF(COUNTIF(原始数据!438:438,原始数据!AK438)&gt;1,"×",""))</f>
        <v/>
      </c>
      <c r="AK438" t="str">
        <f>IF(原始数据!AL438="","",IF(COUNTIF(原始数据!438:438,原始数据!AL438)&gt;1,"×",""))</f>
        <v/>
      </c>
      <c r="AL438" t="str">
        <f>IF(原始数据!AM438="","",IF(COUNTIF(原始数据!438:438,原始数据!AM438)&gt;1,"×",""))</f>
        <v/>
      </c>
      <c r="AM438" t="str">
        <f>IF(原始数据!AN438="","",IF(COUNTIF(原始数据!438:438,原始数据!AN438)&gt;1,"×",""))</f>
        <v/>
      </c>
      <c r="AN438" t="str">
        <f>IF(原始数据!AO438="","",IF(COUNTIF(原始数据!438:438,原始数据!AO438)&gt;1,"×",""))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IF(原始数据!Z439="","",IF(COUNTIF(原始数据!439:439,原始数据!Z439)&gt;1,"×",""))</f>
        <v/>
      </c>
      <c r="Z439" t="str">
        <f>IF(原始数据!AA439="","",IF(COUNTIF(原始数据!439:439,原始数据!AA439)&gt;1,"×",""))</f>
        <v/>
      </c>
      <c r="AA439" t="str">
        <f>IF(原始数据!AB439="","",IF(COUNTIF(原始数据!439:439,原始数据!AB439)&gt;1,"×",""))</f>
        <v/>
      </c>
      <c r="AB439" t="str">
        <f>IF(原始数据!AC439="","",IF(COUNTIF(原始数据!439:439,原始数据!AC439)&gt;1,"×",""))</f>
        <v/>
      </c>
      <c r="AC439" t="str">
        <f>IF(原始数据!AD439="","",IF(COUNTIF(原始数据!439:439,原始数据!AD439)&gt;1,"×",""))</f>
        <v/>
      </c>
      <c r="AD439" t="str">
        <f>IF(原始数据!AE439="","",IF(COUNTIF(原始数据!439:439,原始数据!AE439)&gt;1,"×",""))</f>
        <v/>
      </c>
      <c r="AE439" t="str">
        <f>IF(原始数据!AF439="","",IF(COUNTIF(原始数据!439:439,原始数据!AF439)&gt;1,"×",""))</f>
        <v/>
      </c>
      <c r="AF439" t="str">
        <f>IF(原始数据!AG439="","",IF(COUNTIF(原始数据!439:439,原始数据!AG439)&gt;1,"×",""))</f>
        <v/>
      </c>
      <c r="AG439" t="str">
        <f>IF(原始数据!AH439="","",IF(COUNTIF(原始数据!439:439,原始数据!AH439)&gt;1,"×",""))</f>
        <v/>
      </c>
      <c r="AH439" t="str">
        <f>IF(原始数据!AI439="","",IF(COUNTIF(原始数据!439:439,原始数据!AI439)&gt;1,"×",""))</f>
        <v/>
      </c>
      <c r="AI439" t="str">
        <f>IF(原始数据!AJ439="","",IF(COUNTIF(原始数据!439:439,原始数据!AJ439)&gt;1,"×",""))</f>
        <v/>
      </c>
      <c r="AJ439" t="str">
        <f>IF(原始数据!AK439="","",IF(COUNTIF(原始数据!439:439,原始数据!AK439)&gt;1,"×",""))</f>
        <v/>
      </c>
      <c r="AK439" t="str">
        <f>IF(原始数据!AL439="","",IF(COUNTIF(原始数据!439:439,原始数据!AL439)&gt;1,"×",""))</f>
        <v/>
      </c>
      <c r="AL439" t="str">
        <f>IF(原始数据!AM439="","",IF(COUNTIF(原始数据!439:439,原始数据!AM439)&gt;1,"×",""))</f>
        <v/>
      </c>
      <c r="AM439" t="str">
        <f>IF(原始数据!AN439="","",IF(COUNTIF(原始数据!439:439,原始数据!AN439)&gt;1,"×",""))</f>
        <v/>
      </c>
      <c r="AN439" t="str">
        <f>IF(原始数据!AO439="","",IF(COUNTIF(原始数据!439:439,原始数据!AO439)&gt;1,"×",""))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IF(原始数据!Z440="","",IF(COUNTIF(原始数据!440:440,原始数据!Z440)&gt;1,"×",""))</f>
        <v/>
      </c>
      <c r="Z440" t="str">
        <f>IF(原始数据!AA440="","",IF(COUNTIF(原始数据!440:440,原始数据!AA440)&gt;1,"×",""))</f>
        <v/>
      </c>
      <c r="AA440" t="str">
        <f>IF(原始数据!AB440="","",IF(COUNTIF(原始数据!440:440,原始数据!AB440)&gt;1,"×",""))</f>
        <v/>
      </c>
      <c r="AB440" t="str">
        <f>IF(原始数据!AC440="","",IF(COUNTIF(原始数据!440:440,原始数据!AC440)&gt;1,"×",""))</f>
        <v/>
      </c>
      <c r="AC440" t="str">
        <f>IF(原始数据!AD440="","",IF(COUNTIF(原始数据!440:440,原始数据!AD440)&gt;1,"×",""))</f>
        <v/>
      </c>
      <c r="AD440" t="str">
        <f>IF(原始数据!AE440="","",IF(COUNTIF(原始数据!440:440,原始数据!AE440)&gt;1,"×",""))</f>
        <v/>
      </c>
      <c r="AE440" t="str">
        <f>IF(原始数据!AF440="","",IF(COUNTIF(原始数据!440:440,原始数据!AF440)&gt;1,"×",""))</f>
        <v/>
      </c>
      <c r="AF440" t="str">
        <f>IF(原始数据!AG440="","",IF(COUNTIF(原始数据!440:440,原始数据!AG440)&gt;1,"×",""))</f>
        <v/>
      </c>
      <c r="AG440" t="str">
        <f>IF(原始数据!AH440="","",IF(COUNTIF(原始数据!440:440,原始数据!AH440)&gt;1,"×",""))</f>
        <v/>
      </c>
      <c r="AH440" t="str">
        <f>IF(原始数据!AI440="","",IF(COUNTIF(原始数据!440:440,原始数据!AI440)&gt;1,"×",""))</f>
        <v/>
      </c>
      <c r="AI440" t="str">
        <f>IF(原始数据!AJ440="","",IF(COUNTIF(原始数据!440:440,原始数据!AJ440)&gt;1,"×",""))</f>
        <v/>
      </c>
      <c r="AJ440" t="str">
        <f>IF(原始数据!AK440="","",IF(COUNTIF(原始数据!440:440,原始数据!AK440)&gt;1,"×",""))</f>
        <v/>
      </c>
      <c r="AK440" t="str">
        <f>IF(原始数据!AL440="","",IF(COUNTIF(原始数据!440:440,原始数据!AL440)&gt;1,"×",""))</f>
        <v/>
      </c>
      <c r="AL440" t="str">
        <f>IF(原始数据!AM440="","",IF(COUNTIF(原始数据!440:440,原始数据!AM440)&gt;1,"×",""))</f>
        <v/>
      </c>
      <c r="AM440" t="str">
        <f>IF(原始数据!AN440="","",IF(COUNTIF(原始数据!440:440,原始数据!AN440)&gt;1,"×",""))</f>
        <v/>
      </c>
      <c r="AN440" t="str">
        <f>IF(原始数据!AO440="","",IF(COUNTIF(原始数据!440:440,原始数据!AO440)&gt;1,"×",""))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IF(原始数据!Z441="","",IF(COUNTIF(原始数据!441:441,原始数据!Z441)&gt;1,"×",""))</f>
        <v/>
      </c>
      <c r="Z441" t="str">
        <f>IF(原始数据!AA441="","",IF(COUNTIF(原始数据!441:441,原始数据!AA441)&gt;1,"×",""))</f>
        <v/>
      </c>
      <c r="AA441" t="str">
        <f>IF(原始数据!AB441="","",IF(COUNTIF(原始数据!441:441,原始数据!AB441)&gt;1,"×",""))</f>
        <v/>
      </c>
      <c r="AB441" t="str">
        <f>IF(原始数据!AC441="","",IF(COUNTIF(原始数据!441:441,原始数据!AC441)&gt;1,"×",""))</f>
        <v/>
      </c>
      <c r="AC441" t="str">
        <f>IF(原始数据!AD441="","",IF(COUNTIF(原始数据!441:441,原始数据!AD441)&gt;1,"×",""))</f>
        <v/>
      </c>
      <c r="AD441" t="str">
        <f>IF(原始数据!AE441="","",IF(COUNTIF(原始数据!441:441,原始数据!AE441)&gt;1,"×",""))</f>
        <v/>
      </c>
      <c r="AE441" t="str">
        <f>IF(原始数据!AF441="","",IF(COUNTIF(原始数据!441:441,原始数据!AF441)&gt;1,"×",""))</f>
        <v/>
      </c>
      <c r="AF441" t="str">
        <f>IF(原始数据!AG441="","",IF(COUNTIF(原始数据!441:441,原始数据!AG441)&gt;1,"×",""))</f>
        <v/>
      </c>
      <c r="AG441" t="str">
        <f>IF(原始数据!AH441="","",IF(COUNTIF(原始数据!441:441,原始数据!AH441)&gt;1,"×",""))</f>
        <v/>
      </c>
      <c r="AH441" t="str">
        <f>IF(原始数据!AI441="","",IF(COUNTIF(原始数据!441:441,原始数据!AI441)&gt;1,"×",""))</f>
        <v/>
      </c>
      <c r="AI441" t="str">
        <f>IF(原始数据!AJ441="","",IF(COUNTIF(原始数据!441:441,原始数据!AJ441)&gt;1,"×",""))</f>
        <v/>
      </c>
      <c r="AJ441" t="str">
        <f>IF(原始数据!AK441="","",IF(COUNTIF(原始数据!441:441,原始数据!AK441)&gt;1,"×",""))</f>
        <v/>
      </c>
      <c r="AK441" t="str">
        <f>IF(原始数据!AL441="","",IF(COUNTIF(原始数据!441:441,原始数据!AL441)&gt;1,"×",""))</f>
        <v/>
      </c>
      <c r="AL441" t="str">
        <f>IF(原始数据!AM441="","",IF(COUNTIF(原始数据!441:441,原始数据!AM441)&gt;1,"×",""))</f>
        <v/>
      </c>
      <c r="AM441" t="str">
        <f>IF(原始数据!AN441="","",IF(COUNTIF(原始数据!441:441,原始数据!AN441)&gt;1,"×",""))</f>
        <v/>
      </c>
      <c r="AN441" t="str">
        <f>IF(原始数据!AO441="","",IF(COUNTIF(原始数据!441:441,原始数据!AO441)&gt;1,"×",""))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IF(原始数据!Z442="","",IF(COUNTIF(原始数据!442:442,原始数据!Z442)&gt;1,"×",""))</f>
        <v/>
      </c>
      <c r="Z442" t="str">
        <f>IF(原始数据!AA442="","",IF(COUNTIF(原始数据!442:442,原始数据!AA442)&gt;1,"×",""))</f>
        <v/>
      </c>
      <c r="AA442" t="str">
        <f>IF(原始数据!AB442="","",IF(COUNTIF(原始数据!442:442,原始数据!AB442)&gt;1,"×",""))</f>
        <v/>
      </c>
      <c r="AB442" t="str">
        <f>IF(原始数据!AC442="","",IF(COUNTIF(原始数据!442:442,原始数据!AC442)&gt;1,"×",""))</f>
        <v/>
      </c>
      <c r="AC442" t="str">
        <f>IF(原始数据!AD442="","",IF(COUNTIF(原始数据!442:442,原始数据!AD442)&gt;1,"×",""))</f>
        <v/>
      </c>
      <c r="AD442" t="str">
        <f>IF(原始数据!AE442="","",IF(COUNTIF(原始数据!442:442,原始数据!AE442)&gt;1,"×",""))</f>
        <v/>
      </c>
      <c r="AE442" t="str">
        <f>IF(原始数据!AF442="","",IF(COUNTIF(原始数据!442:442,原始数据!AF442)&gt;1,"×",""))</f>
        <v/>
      </c>
      <c r="AF442" t="str">
        <f>IF(原始数据!AG442="","",IF(COUNTIF(原始数据!442:442,原始数据!AG442)&gt;1,"×",""))</f>
        <v/>
      </c>
      <c r="AG442" t="str">
        <f>IF(原始数据!AH442="","",IF(COUNTIF(原始数据!442:442,原始数据!AH442)&gt;1,"×",""))</f>
        <v/>
      </c>
      <c r="AH442" t="str">
        <f>IF(原始数据!AI442="","",IF(COUNTIF(原始数据!442:442,原始数据!AI442)&gt;1,"×",""))</f>
        <v/>
      </c>
      <c r="AI442" t="str">
        <f>IF(原始数据!AJ442="","",IF(COUNTIF(原始数据!442:442,原始数据!AJ442)&gt;1,"×",""))</f>
        <v/>
      </c>
      <c r="AJ442" t="str">
        <f>IF(原始数据!AK442="","",IF(COUNTIF(原始数据!442:442,原始数据!AK442)&gt;1,"×",""))</f>
        <v/>
      </c>
      <c r="AK442" t="str">
        <f>IF(原始数据!AL442="","",IF(COUNTIF(原始数据!442:442,原始数据!AL442)&gt;1,"×",""))</f>
        <v/>
      </c>
      <c r="AL442" t="str">
        <f>IF(原始数据!AM442="","",IF(COUNTIF(原始数据!442:442,原始数据!AM442)&gt;1,"×",""))</f>
        <v/>
      </c>
      <c r="AM442" t="str">
        <f>IF(原始数据!AN442="","",IF(COUNTIF(原始数据!442:442,原始数据!AN442)&gt;1,"×",""))</f>
        <v/>
      </c>
      <c r="AN442" t="str">
        <f>IF(原始数据!AO442="","",IF(COUNTIF(原始数据!442:442,原始数据!AO442)&gt;1,"×",""))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IF(原始数据!Z443="","",IF(COUNTIF(原始数据!443:443,原始数据!Z443)&gt;1,"×",""))</f>
        <v/>
      </c>
      <c r="Z443" t="str">
        <f>IF(原始数据!AA443="","",IF(COUNTIF(原始数据!443:443,原始数据!AA443)&gt;1,"×",""))</f>
        <v/>
      </c>
      <c r="AA443" t="str">
        <f>IF(原始数据!AB443="","",IF(COUNTIF(原始数据!443:443,原始数据!AB443)&gt;1,"×",""))</f>
        <v/>
      </c>
      <c r="AB443" t="str">
        <f>IF(原始数据!AC443="","",IF(COUNTIF(原始数据!443:443,原始数据!AC443)&gt;1,"×",""))</f>
        <v/>
      </c>
      <c r="AC443" t="str">
        <f>IF(原始数据!AD443="","",IF(COUNTIF(原始数据!443:443,原始数据!AD443)&gt;1,"×",""))</f>
        <v/>
      </c>
      <c r="AD443" t="str">
        <f>IF(原始数据!AE443="","",IF(COUNTIF(原始数据!443:443,原始数据!AE443)&gt;1,"×",""))</f>
        <v/>
      </c>
      <c r="AE443" t="str">
        <f>IF(原始数据!AF443="","",IF(COUNTIF(原始数据!443:443,原始数据!AF443)&gt;1,"×",""))</f>
        <v/>
      </c>
      <c r="AF443" t="str">
        <f>IF(原始数据!AG443="","",IF(COUNTIF(原始数据!443:443,原始数据!AG443)&gt;1,"×",""))</f>
        <v/>
      </c>
      <c r="AG443" t="str">
        <f>IF(原始数据!AH443="","",IF(COUNTIF(原始数据!443:443,原始数据!AH443)&gt;1,"×",""))</f>
        <v/>
      </c>
      <c r="AH443" t="str">
        <f>IF(原始数据!AI443="","",IF(COUNTIF(原始数据!443:443,原始数据!AI443)&gt;1,"×",""))</f>
        <v/>
      </c>
      <c r="AI443" t="str">
        <f>IF(原始数据!AJ443="","",IF(COUNTIF(原始数据!443:443,原始数据!AJ443)&gt;1,"×",""))</f>
        <v/>
      </c>
      <c r="AJ443" t="str">
        <f>IF(原始数据!AK443="","",IF(COUNTIF(原始数据!443:443,原始数据!AK443)&gt;1,"×",""))</f>
        <v/>
      </c>
      <c r="AK443" t="str">
        <f>IF(原始数据!AL443="","",IF(COUNTIF(原始数据!443:443,原始数据!AL443)&gt;1,"×",""))</f>
        <v/>
      </c>
      <c r="AL443" t="str">
        <f>IF(原始数据!AM443="","",IF(COUNTIF(原始数据!443:443,原始数据!AM443)&gt;1,"×",""))</f>
        <v/>
      </c>
      <c r="AM443" t="str">
        <f>IF(原始数据!AN443="","",IF(COUNTIF(原始数据!443:443,原始数据!AN443)&gt;1,"×",""))</f>
        <v/>
      </c>
      <c r="AN443" t="str">
        <f>IF(原始数据!AO443="","",IF(COUNTIF(原始数据!443:443,原始数据!AO443)&gt;1,"×",""))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IF(原始数据!Z444="","",IF(COUNTIF(原始数据!444:444,原始数据!Z444)&gt;1,"×",""))</f>
        <v/>
      </c>
      <c r="Z444" t="str">
        <f>IF(原始数据!AA444="","",IF(COUNTIF(原始数据!444:444,原始数据!AA444)&gt;1,"×",""))</f>
        <v/>
      </c>
      <c r="AA444" t="str">
        <f>IF(原始数据!AB444="","",IF(COUNTIF(原始数据!444:444,原始数据!AB444)&gt;1,"×",""))</f>
        <v/>
      </c>
      <c r="AB444" t="str">
        <f>IF(原始数据!AC444="","",IF(COUNTIF(原始数据!444:444,原始数据!AC444)&gt;1,"×",""))</f>
        <v/>
      </c>
      <c r="AC444" t="str">
        <f>IF(原始数据!AD444="","",IF(COUNTIF(原始数据!444:444,原始数据!AD444)&gt;1,"×",""))</f>
        <v/>
      </c>
      <c r="AD444" t="str">
        <f>IF(原始数据!AE444="","",IF(COUNTIF(原始数据!444:444,原始数据!AE444)&gt;1,"×",""))</f>
        <v/>
      </c>
      <c r="AE444" t="str">
        <f>IF(原始数据!AF444="","",IF(COUNTIF(原始数据!444:444,原始数据!AF444)&gt;1,"×",""))</f>
        <v/>
      </c>
      <c r="AF444" t="str">
        <f>IF(原始数据!AG444="","",IF(COUNTIF(原始数据!444:444,原始数据!AG444)&gt;1,"×",""))</f>
        <v/>
      </c>
      <c r="AG444" t="str">
        <f>IF(原始数据!AH444="","",IF(COUNTIF(原始数据!444:444,原始数据!AH444)&gt;1,"×",""))</f>
        <v/>
      </c>
      <c r="AH444" t="str">
        <f>IF(原始数据!AI444="","",IF(COUNTIF(原始数据!444:444,原始数据!AI444)&gt;1,"×",""))</f>
        <v/>
      </c>
      <c r="AI444" t="str">
        <f>IF(原始数据!AJ444="","",IF(COUNTIF(原始数据!444:444,原始数据!AJ444)&gt;1,"×",""))</f>
        <v/>
      </c>
      <c r="AJ444" t="str">
        <f>IF(原始数据!AK444="","",IF(COUNTIF(原始数据!444:444,原始数据!AK444)&gt;1,"×",""))</f>
        <v/>
      </c>
      <c r="AK444" t="str">
        <f>IF(原始数据!AL444="","",IF(COUNTIF(原始数据!444:444,原始数据!AL444)&gt;1,"×",""))</f>
        <v/>
      </c>
      <c r="AL444" t="str">
        <f>IF(原始数据!AM444="","",IF(COUNTIF(原始数据!444:444,原始数据!AM444)&gt;1,"×",""))</f>
        <v/>
      </c>
      <c r="AM444" t="str">
        <f>IF(原始数据!AN444="","",IF(COUNTIF(原始数据!444:444,原始数据!AN444)&gt;1,"×",""))</f>
        <v/>
      </c>
      <c r="AN444" t="str">
        <f>IF(原始数据!AO444="","",IF(COUNTIF(原始数据!444:444,原始数据!AO444)&gt;1,"×",""))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IF(原始数据!Z445="","",IF(COUNTIF(原始数据!445:445,原始数据!Z445)&gt;1,"×",""))</f>
        <v/>
      </c>
      <c r="Z445" t="str">
        <f>IF(原始数据!AA445="","",IF(COUNTIF(原始数据!445:445,原始数据!AA445)&gt;1,"×",""))</f>
        <v/>
      </c>
      <c r="AA445" t="str">
        <f>IF(原始数据!AB445="","",IF(COUNTIF(原始数据!445:445,原始数据!AB445)&gt;1,"×",""))</f>
        <v/>
      </c>
      <c r="AB445" t="str">
        <f>IF(原始数据!AC445="","",IF(COUNTIF(原始数据!445:445,原始数据!AC445)&gt;1,"×",""))</f>
        <v/>
      </c>
      <c r="AC445" t="str">
        <f>IF(原始数据!AD445="","",IF(COUNTIF(原始数据!445:445,原始数据!AD445)&gt;1,"×",""))</f>
        <v/>
      </c>
      <c r="AD445" t="str">
        <f>IF(原始数据!AE445="","",IF(COUNTIF(原始数据!445:445,原始数据!AE445)&gt;1,"×",""))</f>
        <v/>
      </c>
      <c r="AE445" t="str">
        <f>IF(原始数据!AF445="","",IF(COUNTIF(原始数据!445:445,原始数据!AF445)&gt;1,"×",""))</f>
        <v/>
      </c>
      <c r="AF445" t="str">
        <f>IF(原始数据!AG445="","",IF(COUNTIF(原始数据!445:445,原始数据!AG445)&gt;1,"×",""))</f>
        <v/>
      </c>
      <c r="AG445" t="str">
        <f>IF(原始数据!AH445="","",IF(COUNTIF(原始数据!445:445,原始数据!AH445)&gt;1,"×",""))</f>
        <v/>
      </c>
      <c r="AH445" t="str">
        <f>IF(原始数据!AI445="","",IF(COUNTIF(原始数据!445:445,原始数据!AI445)&gt;1,"×",""))</f>
        <v/>
      </c>
      <c r="AI445" t="str">
        <f>IF(原始数据!AJ445="","",IF(COUNTIF(原始数据!445:445,原始数据!AJ445)&gt;1,"×",""))</f>
        <v/>
      </c>
      <c r="AJ445" t="str">
        <f>IF(原始数据!AK445="","",IF(COUNTIF(原始数据!445:445,原始数据!AK445)&gt;1,"×",""))</f>
        <v/>
      </c>
      <c r="AK445" t="str">
        <f>IF(原始数据!AL445="","",IF(COUNTIF(原始数据!445:445,原始数据!AL445)&gt;1,"×",""))</f>
        <v/>
      </c>
      <c r="AL445" t="str">
        <f>IF(原始数据!AM445="","",IF(COUNTIF(原始数据!445:445,原始数据!AM445)&gt;1,"×",""))</f>
        <v/>
      </c>
      <c r="AM445" t="str">
        <f>IF(原始数据!AN445="","",IF(COUNTIF(原始数据!445:445,原始数据!AN445)&gt;1,"×",""))</f>
        <v/>
      </c>
      <c r="AN445" t="str">
        <f>IF(原始数据!AO445="","",IF(COUNTIF(原始数据!445:445,原始数据!AO445)&gt;1,"×",""))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IF(原始数据!Z446="","",IF(COUNTIF(原始数据!446:446,原始数据!Z446)&gt;1,"×",""))</f>
        <v/>
      </c>
      <c r="Z446" t="str">
        <f>IF(原始数据!AA446="","",IF(COUNTIF(原始数据!446:446,原始数据!AA446)&gt;1,"×",""))</f>
        <v/>
      </c>
      <c r="AA446" t="str">
        <f>IF(原始数据!AB446="","",IF(COUNTIF(原始数据!446:446,原始数据!AB446)&gt;1,"×",""))</f>
        <v/>
      </c>
      <c r="AB446" t="str">
        <f>IF(原始数据!AC446="","",IF(COUNTIF(原始数据!446:446,原始数据!AC446)&gt;1,"×",""))</f>
        <v/>
      </c>
      <c r="AC446" t="str">
        <f>IF(原始数据!AD446="","",IF(COUNTIF(原始数据!446:446,原始数据!AD446)&gt;1,"×",""))</f>
        <v/>
      </c>
      <c r="AD446" t="str">
        <f>IF(原始数据!AE446="","",IF(COUNTIF(原始数据!446:446,原始数据!AE446)&gt;1,"×",""))</f>
        <v/>
      </c>
      <c r="AE446" t="str">
        <f>IF(原始数据!AF446="","",IF(COUNTIF(原始数据!446:446,原始数据!AF446)&gt;1,"×",""))</f>
        <v/>
      </c>
      <c r="AF446" t="str">
        <f>IF(原始数据!AG446="","",IF(COUNTIF(原始数据!446:446,原始数据!AG446)&gt;1,"×",""))</f>
        <v/>
      </c>
      <c r="AG446" t="str">
        <f>IF(原始数据!AH446="","",IF(COUNTIF(原始数据!446:446,原始数据!AH446)&gt;1,"×",""))</f>
        <v/>
      </c>
      <c r="AH446" t="str">
        <f>IF(原始数据!AI446="","",IF(COUNTIF(原始数据!446:446,原始数据!AI446)&gt;1,"×",""))</f>
        <v/>
      </c>
      <c r="AI446" t="str">
        <f>IF(原始数据!AJ446="","",IF(COUNTIF(原始数据!446:446,原始数据!AJ446)&gt;1,"×",""))</f>
        <v/>
      </c>
      <c r="AJ446" t="str">
        <f>IF(原始数据!AK446="","",IF(COUNTIF(原始数据!446:446,原始数据!AK446)&gt;1,"×",""))</f>
        <v/>
      </c>
      <c r="AK446" t="str">
        <f>IF(原始数据!AL446="","",IF(COUNTIF(原始数据!446:446,原始数据!AL446)&gt;1,"×",""))</f>
        <v/>
      </c>
      <c r="AL446" t="str">
        <f>IF(原始数据!AM446="","",IF(COUNTIF(原始数据!446:446,原始数据!AM446)&gt;1,"×",""))</f>
        <v/>
      </c>
      <c r="AM446" t="str">
        <f>IF(原始数据!AN446="","",IF(COUNTIF(原始数据!446:446,原始数据!AN446)&gt;1,"×",""))</f>
        <v/>
      </c>
      <c r="AN446" t="str">
        <f>IF(原始数据!AO446="","",IF(COUNTIF(原始数据!446:446,原始数据!AO446)&gt;1,"×",""))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IF(原始数据!Z447="","",IF(COUNTIF(原始数据!447:447,原始数据!Z447)&gt;1,"×",""))</f>
        <v/>
      </c>
      <c r="Z447" t="str">
        <f>IF(原始数据!AA447="","",IF(COUNTIF(原始数据!447:447,原始数据!AA447)&gt;1,"×",""))</f>
        <v/>
      </c>
      <c r="AA447" t="str">
        <f>IF(原始数据!AB447="","",IF(COUNTIF(原始数据!447:447,原始数据!AB447)&gt;1,"×",""))</f>
        <v/>
      </c>
      <c r="AB447" t="str">
        <f>IF(原始数据!AC447="","",IF(COUNTIF(原始数据!447:447,原始数据!AC447)&gt;1,"×",""))</f>
        <v/>
      </c>
      <c r="AC447" t="str">
        <f>IF(原始数据!AD447="","",IF(COUNTIF(原始数据!447:447,原始数据!AD447)&gt;1,"×",""))</f>
        <v/>
      </c>
      <c r="AD447" t="str">
        <f>IF(原始数据!AE447="","",IF(COUNTIF(原始数据!447:447,原始数据!AE447)&gt;1,"×",""))</f>
        <v/>
      </c>
      <c r="AE447" t="str">
        <f>IF(原始数据!AF447="","",IF(COUNTIF(原始数据!447:447,原始数据!AF447)&gt;1,"×",""))</f>
        <v/>
      </c>
      <c r="AF447" t="str">
        <f>IF(原始数据!AG447="","",IF(COUNTIF(原始数据!447:447,原始数据!AG447)&gt;1,"×",""))</f>
        <v/>
      </c>
      <c r="AG447" t="str">
        <f>IF(原始数据!AH447="","",IF(COUNTIF(原始数据!447:447,原始数据!AH447)&gt;1,"×",""))</f>
        <v/>
      </c>
      <c r="AH447" t="str">
        <f>IF(原始数据!AI447="","",IF(COUNTIF(原始数据!447:447,原始数据!AI447)&gt;1,"×",""))</f>
        <v/>
      </c>
      <c r="AI447" t="str">
        <f>IF(原始数据!AJ447="","",IF(COUNTIF(原始数据!447:447,原始数据!AJ447)&gt;1,"×",""))</f>
        <v/>
      </c>
      <c r="AJ447" t="str">
        <f>IF(原始数据!AK447="","",IF(COUNTIF(原始数据!447:447,原始数据!AK447)&gt;1,"×",""))</f>
        <v/>
      </c>
      <c r="AK447" t="str">
        <f>IF(原始数据!AL447="","",IF(COUNTIF(原始数据!447:447,原始数据!AL447)&gt;1,"×",""))</f>
        <v/>
      </c>
      <c r="AL447" t="str">
        <f>IF(原始数据!AM447="","",IF(COUNTIF(原始数据!447:447,原始数据!AM447)&gt;1,"×",""))</f>
        <v/>
      </c>
      <c r="AM447" t="str">
        <f>IF(原始数据!AN447="","",IF(COUNTIF(原始数据!447:447,原始数据!AN447)&gt;1,"×",""))</f>
        <v/>
      </c>
      <c r="AN447" t="str">
        <f>IF(原始数据!AO447="","",IF(COUNTIF(原始数据!447:447,原始数据!AO447)&gt;1,"×",""))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IF(原始数据!Z448="","",IF(COUNTIF(原始数据!448:448,原始数据!Z448)&gt;1,"×",""))</f>
        <v/>
      </c>
      <c r="Z448" t="str">
        <f>IF(原始数据!AA448="","",IF(COUNTIF(原始数据!448:448,原始数据!AA448)&gt;1,"×",""))</f>
        <v/>
      </c>
      <c r="AA448" t="str">
        <f>IF(原始数据!AB448="","",IF(COUNTIF(原始数据!448:448,原始数据!AB448)&gt;1,"×",""))</f>
        <v/>
      </c>
      <c r="AB448" t="str">
        <f>IF(原始数据!AC448="","",IF(COUNTIF(原始数据!448:448,原始数据!AC448)&gt;1,"×",""))</f>
        <v/>
      </c>
      <c r="AC448" t="str">
        <f>IF(原始数据!AD448="","",IF(COUNTIF(原始数据!448:448,原始数据!AD448)&gt;1,"×",""))</f>
        <v/>
      </c>
      <c r="AD448" t="str">
        <f>IF(原始数据!AE448="","",IF(COUNTIF(原始数据!448:448,原始数据!AE448)&gt;1,"×",""))</f>
        <v/>
      </c>
      <c r="AE448" t="str">
        <f>IF(原始数据!AF448="","",IF(COUNTIF(原始数据!448:448,原始数据!AF448)&gt;1,"×",""))</f>
        <v/>
      </c>
      <c r="AF448" t="str">
        <f>IF(原始数据!AG448="","",IF(COUNTIF(原始数据!448:448,原始数据!AG448)&gt;1,"×",""))</f>
        <v/>
      </c>
      <c r="AG448" t="str">
        <f>IF(原始数据!AH448="","",IF(COUNTIF(原始数据!448:448,原始数据!AH448)&gt;1,"×",""))</f>
        <v/>
      </c>
      <c r="AH448" t="str">
        <f>IF(原始数据!AI448="","",IF(COUNTIF(原始数据!448:448,原始数据!AI448)&gt;1,"×",""))</f>
        <v/>
      </c>
      <c r="AI448" t="str">
        <f>IF(原始数据!AJ448="","",IF(COUNTIF(原始数据!448:448,原始数据!AJ448)&gt;1,"×",""))</f>
        <v/>
      </c>
      <c r="AJ448" t="str">
        <f>IF(原始数据!AK448="","",IF(COUNTIF(原始数据!448:448,原始数据!AK448)&gt;1,"×",""))</f>
        <v/>
      </c>
      <c r="AK448" t="str">
        <f>IF(原始数据!AL448="","",IF(COUNTIF(原始数据!448:448,原始数据!AL448)&gt;1,"×",""))</f>
        <v/>
      </c>
      <c r="AL448" t="str">
        <f>IF(原始数据!AM448="","",IF(COUNTIF(原始数据!448:448,原始数据!AM448)&gt;1,"×",""))</f>
        <v/>
      </c>
      <c r="AM448" t="str">
        <f>IF(原始数据!AN448="","",IF(COUNTIF(原始数据!448:448,原始数据!AN448)&gt;1,"×",""))</f>
        <v/>
      </c>
      <c r="AN448" t="str">
        <f>IF(原始数据!AO448="","",IF(COUNTIF(原始数据!448:448,原始数据!AO448)&gt;1,"×",""))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IF(原始数据!Z449="","",IF(COUNTIF(原始数据!449:449,原始数据!Z449)&gt;1,"×",""))</f>
        <v/>
      </c>
      <c r="Z449" t="str">
        <f>IF(原始数据!AA449="","",IF(COUNTIF(原始数据!449:449,原始数据!AA449)&gt;1,"×",""))</f>
        <v/>
      </c>
      <c r="AA449" t="str">
        <f>IF(原始数据!AB449="","",IF(COUNTIF(原始数据!449:449,原始数据!AB449)&gt;1,"×",""))</f>
        <v/>
      </c>
      <c r="AB449" t="str">
        <f>IF(原始数据!AC449="","",IF(COUNTIF(原始数据!449:449,原始数据!AC449)&gt;1,"×",""))</f>
        <v/>
      </c>
      <c r="AC449" t="str">
        <f>IF(原始数据!AD449="","",IF(COUNTIF(原始数据!449:449,原始数据!AD449)&gt;1,"×",""))</f>
        <v/>
      </c>
      <c r="AD449" t="str">
        <f>IF(原始数据!AE449="","",IF(COUNTIF(原始数据!449:449,原始数据!AE449)&gt;1,"×",""))</f>
        <v/>
      </c>
      <c r="AE449" t="str">
        <f>IF(原始数据!AF449="","",IF(COUNTIF(原始数据!449:449,原始数据!AF449)&gt;1,"×",""))</f>
        <v/>
      </c>
      <c r="AF449" t="str">
        <f>IF(原始数据!AG449="","",IF(COUNTIF(原始数据!449:449,原始数据!AG449)&gt;1,"×",""))</f>
        <v/>
      </c>
      <c r="AG449" t="str">
        <f>IF(原始数据!AH449="","",IF(COUNTIF(原始数据!449:449,原始数据!AH449)&gt;1,"×",""))</f>
        <v/>
      </c>
      <c r="AH449" t="str">
        <f>IF(原始数据!AI449="","",IF(COUNTIF(原始数据!449:449,原始数据!AI449)&gt;1,"×",""))</f>
        <v/>
      </c>
      <c r="AI449" t="str">
        <f>IF(原始数据!AJ449="","",IF(COUNTIF(原始数据!449:449,原始数据!AJ449)&gt;1,"×",""))</f>
        <v/>
      </c>
      <c r="AJ449" t="str">
        <f>IF(原始数据!AK449="","",IF(COUNTIF(原始数据!449:449,原始数据!AK449)&gt;1,"×",""))</f>
        <v/>
      </c>
      <c r="AK449" t="str">
        <f>IF(原始数据!AL449="","",IF(COUNTIF(原始数据!449:449,原始数据!AL449)&gt;1,"×",""))</f>
        <v/>
      </c>
      <c r="AL449" t="str">
        <f>IF(原始数据!AM449="","",IF(COUNTIF(原始数据!449:449,原始数据!AM449)&gt;1,"×",""))</f>
        <v/>
      </c>
      <c r="AM449" t="str">
        <f>IF(原始数据!AN449="","",IF(COUNTIF(原始数据!449:449,原始数据!AN449)&gt;1,"×",""))</f>
        <v/>
      </c>
      <c r="AN449" t="str">
        <f>IF(原始数据!AO449="","",IF(COUNTIF(原始数据!449:449,原始数据!AO449)&gt;1,"×",""))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IF(原始数据!Z450="","",IF(COUNTIF(原始数据!450:450,原始数据!Z450)&gt;1,"×",""))</f>
        <v/>
      </c>
      <c r="Z450" t="str">
        <f>IF(原始数据!AA450="","",IF(COUNTIF(原始数据!450:450,原始数据!AA450)&gt;1,"×",""))</f>
        <v/>
      </c>
      <c r="AA450" t="str">
        <f>IF(原始数据!AB450="","",IF(COUNTIF(原始数据!450:450,原始数据!AB450)&gt;1,"×",""))</f>
        <v/>
      </c>
      <c r="AB450" t="str">
        <f>IF(原始数据!AC450="","",IF(COUNTIF(原始数据!450:450,原始数据!AC450)&gt;1,"×",""))</f>
        <v/>
      </c>
      <c r="AC450" t="str">
        <f>IF(原始数据!AD450="","",IF(COUNTIF(原始数据!450:450,原始数据!AD450)&gt;1,"×",""))</f>
        <v/>
      </c>
      <c r="AD450" t="str">
        <f>IF(原始数据!AE450="","",IF(COUNTIF(原始数据!450:450,原始数据!AE450)&gt;1,"×",""))</f>
        <v/>
      </c>
      <c r="AE450" t="str">
        <f>IF(原始数据!AF450="","",IF(COUNTIF(原始数据!450:450,原始数据!AF450)&gt;1,"×",""))</f>
        <v/>
      </c>
      <c r="AF450" t="str">
        <f>IF(原始数据!AG450="","",IF(COUNTIF(原始数据!450:450,原始数据!AG450)&gt;1,"×",""))</f>
        <v/>
      </c>
      <c r="AG450" t="str">
        <f>IF(原始数据!AH450="","",IF(COUNTIF(原始数据!450:450,原始数据!AH450)&gt;1,"×",""))</f>
        <v/>
      </c>
      <c r="AH450" t="str">
        <f>IF(原始数据!AI450="","",IF(COUNTIF(原始数据!450:450,原始数据!AI450)&gt;1,"×",""))</f>
        <v/>
      </c>
      <c r="AI450" t="str">
        <f>IF(原始数据!AJ450="","",IF(COUNTIF(原始数据!450:450,原始数据!AJ450)&gt;1,"×",""))</f>
        <v/>
      </c>
      <c r="AJ450" t="str">
        <f>IF(原始数据!AK450="","",IF(COUNTIF(原始数据!450:450,原始数据!AK450)&gt;1,"×",""))</f>
        <v/>
      </c>
      <c r="AK450" t="str">
        <f>IF(原始数据!AL450="","",IF(COUNTIF(原始数据!450:450,原始数据!AL450)&gt;1,"×",""))</f>
        <v/>
      </c>
      <c r="AL450" t="str">
        <f>IF(原始数据!AM450="","",IF(COUNTIF(原始数据!450:450,原始数据!AM450)&gt;1,"×",""))</f>
        <v/>
      </c>
      <c r="AM450" t="str">
        <f>IF(原始数据!AN450="","",IF(COUNTIF(原始数据!450:450,原始数据!AN450)&gt;1,"×",""))</f>
        <v/>
      </c>
      <c r="AN450" t="str">
        <f>IF(原始数据!AO450="","",IF(COUNTIF(原始数据!450:450,原始数据!AO450)&gt;1,"×",""))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IF(原始数据!Z451="","",IF(COUNTIF(原始数据!451:451,原始数据!Z451)&gt;1,"×",""))</f>
        <v/>
      </c>
      <c r="Z451" t="str">
        <f>IF(原始数据!AA451="","",IF(COUNTIF(原始数据!451:451,原始数据!AA451)&gt;1,"×",""))</f>
        <v/>
      </c>
      <c r="AA451" t="str">
        <f>IF(原始数据!AB451="","",IF(COUNTIF(原始数据!451:451,原始数据!AB451)&gt;1,"×",""))</f>
        <v/>
      </c>
      <c r="AB451" t="str">
        <f>IF(原始数据!AC451="","",IF(COUNTIF(原始数据!451:451,原始数据!AC451)&gt;1,"×",""))</f>
        <v/>
      </c>
      <c r="AC451" t="str">
        <f>IF(原始数据!AD451="","",IF(COUNTIF(原始数据!451:451,原始数据!AD451)&gt;1,"×",""))</f>
        <v/>
      </c>
      <c r="AD451" t="str">
        <f>IF(原始数据!AE451="","",IF(COUNTIF(原始数据!451:451,原始数据!AE451)&gt;1,"×",""))</f>
        <v/>
      </c>
      <c r="AE451" t="str">
        <f>IF(原始数据!AF451="","",IF(COUNTIF(原始数据!451:451,原始数据!AF451)&gt;1,"×",""))</f>
        <v/>
      </c>
      <c r="AF451" t="str">
        <f>IF(原始数据!AG451="","",IF(COUNTIF(原始数据!451:451,原始数据!AG451)&gt;1,"×",""))</f>
        <v/>
      </c>
      <c r="AG451" t="str">
        <f>IF(原始数据!AH451="","",IF(COUNTIF(原始数据!451:451,原始数据!AH451)&gt;1,"×",""))</f>
        <v/>
      </c>
      <c r="AH451" t="str">
        <f>IF(原始数据!AI451="","",IF(COUNTIF(原始数据!451:451,原始数据!AI451)&gt;1,"×",""))</f>
        <v/>
      </c>
      <c r="AI451" t="str">
        <f>IF(原始数据!AJ451="","",IF(COUNTIF(原始数据!451:451,原始数据!AJ451)&gt;1,"×",""))</f>
        <v/>
      </c>
      <c r="AJ451" t="str">
        <f>IF(原始数据!AK451="","",IF(COUNTIF(原始数据!451:451,原始数据!AK451)&gt;1,"×",""))</f>
        <v/>
      </c>
      <c r="AK451" t="str">
        <f>IF(原始数据!AL451="","",IF(COUNTIF(原始数据!451:451,原始数据!AL451)&gt;1,"×",""))</f>
        <v/>
      </c>
      <c r="AL451" t="str">
        <f>IF(原始数据!AM451="","",IF(COUNTIF(原始数据!451:451,原始数据!AM451)&gt;1,"×",""))</f>
        <v/>
      </c>
      <c r="AM451" t="str">
        <f>IF(原始数据!AN451="","",IF(COUNTIF(原始数据!451:451,原始数据!AN451)&gt;1,"×",""))</f>
        <v/>
      </c>
      <c r="AN451" t="str">
        <f>IF(原始数据!AO451="","",IF(COUNTIF(原始数据!451:451,原始数据!AO451)&gt;1,"×",""))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IF(原始数据!Z452="","",IF(COUNTIF(原始数据!452:452,原始数据!Z452)&gt;1,"×",""))</f>
        <v/>
      </c>
      <c r="Z452" t="str">
        <f>IF(原始数据!AA452="","",IF(COUNTIF(原始数据!452:452,原始数据!AA452)&gt;1,"×",""))</f>
        <v/>
      </c>
      <c r="AA452" t="str">
        <f>IF(原始数据!AB452="","",IF(COUNTIF(原始数据!452:452,原始数据!AB452)&gt;1,"×",""))</f>
        <v/>
      </c>
      <c r="AB452" t="str">
        <f>IF(原始数据!AC452="","",IF(COUNTIF(原始数据!452:452,原始数据!AC452)&gt;1,"×",""))</f>
        <v/>
      </c>
      <c r="AC452" t="str">
        <f>IF(原始数据!AD452="","",IF(COUNTIF(原始数据!452:452,原始数据!AD452)&gt;1,"×",""))</f>
        <v/>
      </c>
      <c r="AD452" t="str">
        <f>IF(原始数据!AE452="","",IF(COUNTIF(原始数据!452:452,原始数据!AE452)&gt;1,"×",""))</f>
        <v/>
      </c>
      <c r="AE452" t="str">
        <f>IF(原始数据!AF452="","",IF(COUNTIF(原始数据!452:452,原始数据!AF452)&gt;1,"×",""))</f>
        <v/>
      </c>
      <c r="AF452" t="str">
        <f>IF(原始数据!AG452="","",IF(COUNTIF(原始数据!452:452,原始数据!AG452)&gt;1,"×",""))</f>
        <v/>
      </c>
      <c r="AG452" t="str">
        <f>IF(原始数据!AH452="","",IF(COUNTIF(原始数据!452:452,原始数据!AH452)&gt;1,"×",""))</f>
        <v/>
      </c>
      <c r="AH452" t="str">
        <f>IF(原始数据!AI452="","",IF(COUNTIF(原始数据!452:452,原始数据!AI452)&gt;1,"×",""))</f>
        <v/>
      </c>
      <c r="AI452" t="str">
        <f>IF(原始数据!AJ452="","",IF(COUNTIF(原始数据!452:452,原始数据!AJ452)&gt;1,"×",""))</f>
        <v/>
      </c>
      <c r="AJ452" t="str">
        <f>IF(原始数据!AK452="","",IF(COUNTIF(原始数据!452:452,原始数据!AK452)&gt;1,"×",""))</f>
        <v/>
      </c>
      <c r="AK452" t="str">
        <f>IF(原始数据!AL452="","",IF(COUNTIF(原始数据!452:452,原始数据!AL452)&gt;1,"×",""))</f>
        <v/>
      </c>
      <c r="AL452" t="str">
        <f>IF(原始数据!AM452="","",IF(COUNTIF(原始数据!452:452,原始数据!AM452)&gt;1,"×",""))</f>
        <v/>
      </c>
      <c r="AM452" t="str">
        <f>IF(原始数据!AN452="","",IF(COUNTIF(原始数据!452:452,原始数据!AN452)&gt;1,"×",""))</f>
        <v/>
      </c>
      <c r="AN452" t="str">
        <f>IF(原始数据!AO452="","",IF(COUNTIF(原始数据!452:452,原始数据!AO452)&gt;1,"×",""))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IF(原始数据!Z453="","",IF(COUNTIF(原始数据!453:453,原始数据!Z453)&gt;1,"×",""))</f>
        <v/>
      </c>
      <c r="Z453" t="str">
        <f>IF(原始数据!AA453="","",IF(COUNTIF(原始数据!453:453,原始数据!AA453)&gt;1,"×",""))</f>
        <v/>
      </c>
      <c r="AA453" t="str">
        <f>IF(原始数据!AB453="","",IF(COUNTIF(原始数据!453:453,原始数据!AB453)&gt;1,"×",""))</f>
        <v/>
      </c>
      <c r="AB453" t="str">
        <f>IF(原始数据!AC453="","",IF(COUNTIF(原始数据!453:453,原始数据!AC453)&gt;1,"×",""))</f>
        <v/>
      </c>
      <c r="AC453" t="str">
        <f>IF(原始数据!AD453="","",IF(COUNTIF(原始数据!453:453,原始数据!AD453)&gt;1,"×",""))</f>
        <v/>
      </c>
      <c r="AD453" t="str">
        <f>IF(原始数据!AE453="","",IF(COUNTIF(原始数据!453:453,原始数据!AE453)&gt;1,"×",""))</f>
        <v/>
      </c>
      <c r="AE453" t="str">
        <f>IF(原始数据!AF453="","",IF(COUNTIF(原始数据!453:453,原始数据!AF453)&gt;1,"×",""))</f>
        <v/>
      </c>
      <c r="AF453" t="str">
        <f>IF(原始数据!AG453="","",IF(COUNTIF(原始数据!453:453,原始数据!AG453)&gt;1,"×",""))</f>
        <v/>
      </c>
      <c r="AG453" t="str">
        <f>IF(原始数据!AH453="","",IF(COUNTIF(原始数据!453:453,原始数据!AH453)&gt;1,"×",""))</f>
        <v/>
      </c>
      <c r="AH453" t="str">
        <f>IF(原始数据!AI453="","",IF(COUNTIF(原始数据!453:453,原始数据!AI453)&gt;1,"×",""))</f>
        <v/>
      </c>
      <c r="AI453" t="str">
        <f>IF(原始数据!AJ453="","",IF(COUNTIF(原始数据!453:453,原始数据!AJ453)&gt;1,"×",""))</f>
        <v/>
      </c>
      <c r="AJ453" t="str">
        <f>IF(原始数据!AK453="","",IF(COUNTIF(原始数据!453:453,原始数据!AK453)&gt;1,"×",""))</f>
        <v/>
      </c>
      <c r="AK453" t="str">
        <f>IF(原始数据!AL453="","",IF(COUNTIF(原始数据!453:453,原始数据!AL453)&gt;1,"×",""))</f>
        <v/>
      </c>
      <c r="AL453" t="str">
        <f>IF(原始数据!AM453="","",IF(COUNTIF(原始数据!453:453,原始数据!AM453)&gt;1,"×",""))</f>
        <v/>
      </c>
      <c r="AM453" t="str">
        <f>IF(原始数据!AN453="","",IF(COUNTIF(原始数据!453:453,原始数据!AN453)&gt;1,"×",""))</f>
        <v/>
      </c>
      <c r="AN453" t="str">
        <f>IF(原始数据!AO453="","",IF(COUNTIF(原始数据!453:453,原始数据!AO453)&gt;1,"×",""))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IF(原始数据!Z454="","",IF(COUNTIF(原始数据!454:454,原始数据!Z454)&gt;1,"×",""))</f>
        <v/>
      </c>
      <c r="Z454" t="str">
        <f>IF(原始数据!AA454="","",IF(COUNTIF(原始数据!454:454,原始数据!AA454)&gt;1,"×",""))</f>
        <v/>
      </c>
      <c r="AA454" t="str">
        <f>IF(原始数据!AB454="","",IF(COUNTIF(原始数据!454:454,原始数据!AB454)&gt;1,"×",""))</f>
        <v/>
      </c>
      <c r="AB454" t="str">
        <f>IF(原始数据!AC454="","",IF(COUNTIF(原始数据!454:454,原始数据!AC454)&gt;1,"×",""))</f>
        <v/>
      </c>
      <c r="AC454" t="str">
        <f>IF(原始数据!AD454="","",IF(COUNTIF(原始数据!454:454,原始数据!AD454)&gt;1,"×",""))</f>
        <v/>
      </c>
      <c r="AD454" t="str">
        <f>IF(原始数据!AE454="","",IF(COUNTIF(原始数据!454:454,原始数据!AE454)&gt;1,"×",""))</f>
        <v/>
      </c>
      <c r="AE454" t="str">
        <f>IF(原始数据!AF454="","",IF(COUNTIF(原始数据!454:454,原始数据!AF454)&gt;1,"×",""))</f>
        <v/>
      </c>
      <c r="AF454" t="str">
        <f>IF(原始数据!AG454="","",IF(COUNTIF(原始数据!454:454,原始数据!AG454)&gt;1,"×",""))</f>
        <v/>
      </c>
      <c r="AG454" t="str">
        <f>IF(原始数据!AH454="","",IF(COUNTIF(原始数据!454:454,原始数据!AH454)&gt;1,"×",""))</f>
        <v/>
      </c>
      <c r="AH454" t="str">
        <f>IF(原始数据!AI454="","",IF(COUNTIF(原始数据!454:454,原始数据!AI454)&gt;1,"×",""))</f>
        <v/>
      </c>
      <c r="AI454" t="str">
        <f>IF(原始数据!AJ454="","",IF(COUNTIF(原始数据!454:454,原始数据!AJ454)&gt;1,"×",""))</f>
        <v/>
      </c>
      <c r="AJ454" t="str">
        <f>IF(原始数据!AK454="","",IF(COUNTIF(原始数据!454:454,原始数据!AK454)&gt;1,"×",""))</f>
        <v/>
      </c>
      <c r="AK454" t="str">
        <f>IF(原始数据!AL454="","",IF(COUNTIF(原始数据!454:454,原始数据!AL454)&gt;1,"×",""))</f>
        <v/>
      </c>
      <c r="AL454" t="str">
        <f>IF(原始数据!AM454="","",IF(COUNTIF(原始数据!454:454,原始数据!AM454)&gt;1,"×",""))</f>
        <v/>
      </c>
      <c r="AM454" t="str">
        <f>IF(原始数据!AN454="","",IF(COUNTIF(原始数据!454:454,原始数据!AN454)&gt;1,"×",""))</f>
        <v/>
      </c>
      <c r="AN454" t="str">
        <f>IF(原始数据!AO454="","",IF(COUNTIF(原始数据!454:454,原始数据!AO454)&gt;1,"×",""))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IF(原始数据!Z455="","",IF(COUNTIF(原始数据!455:455,原始数据!Z455)&gt;1,"×",""))</f>
        <v/>
      </c>
      <c r="Z455" t="str">
        <f>IF(原始数据!AA455="","",IF(COUNTIF(原始数据!455:455,原始数据!AA455)&gt;1,"×",""))</f>
        <v/>
      </c>
      <c r="AA455" t="str">
        <f>IF(原始数据!AB455="","",IF(COUNTIF(原始数据!455:455,原始数据!AB455)&gt;1,"×",""))</f>
        <v/>
      </c>
      <c r="AB455" t="str">
        <f>IF(原始数据!AC455="","",IF(COUNTIF(原始数据!455:455,原始数据!AC455)&gt;1,"×",""))</f>
        <v/>
      </c>
      <c r="AC455" t="str">
        <f>IF(原始数据!AD455="","",IF(COUNTIF(原始数据!455:455,原始数据!AD455)&gt;1,"×",""))</f>
        <v/>
      </c>
      <c r="AD455" t="str">
        <f>IF(原始数据!AE455="","",IF(COUNTIF(原始数据!455:455,原始数据!AE455)&gt;1,"×",""))</f>
        <v/>
      </c>
      <c r="AE455" t="str">
        <f>IF(原始数据!AF455="","",IF(COUNTIF(原始数据!455:455,原始数据!AF455)&gt;1,"×",""))</f>
        <v/>
      </c>
      <c r="AF455" t="str">
        <f>IF(原始数据!AG455="","",IF(COUNTIF(原始数据!455:455,原始数据!AG455)&gt;1,"×",""))</f>
        <v/>
      </c>
      <c r="AG455" t="str">
        <f>IF(原始数据!AH455="","",IF(COUNTIF(原始数据!455:455,原始数据!AH455)&gt;1,"×",""))</f>
        <v/>
      </c>
      <c r="AH455" t="str">
        <f>IF(原始数据!AI455="","",IF(COUNTIF(原始数据!455:455,原始数据!AI455)&gt;1,"×",""))</f>
        <v/>
      </c>
      <c r="AI455" t="str">
        <f>IF(原始数据!AJ455="","",IF(COUNTIF(原始数据!455:455,原始数据!AJ455)&gt;1,"×",""))</f>
        <v/>
      </c>
      <c r="AJ455" t="str">
        <f>IF(原始数据!AK455="","",IF(COUNTIF(原始数据!455:455,原始数据!AK455)&gt;1,"×",""))</f>
        <v/>
      </c>
      <c r="AK455" t="str">
        <f>IF(原始数据!AL455="","",IF(COUNTIF(原始数据!455:455,原始数据!AL455)&gt;1,"×",""))</f>
        <v/>
      </c>
      <c r="AL455" t="str">
        <f>IF(原始数据!AM455="","",IF(COUNTIF(原始数据!455:455,原始数据!AM455)&gt;1,"×",""))</f>
        <v/>
      </c>
      <c r="AM455" t="str">
        <f>IF(原始数据!AN455="","",IF(COUNTIF(原始数据!455:455,原始数据!AN455)&gt;1,"×",""))</f>
        <v/>
      </c>
      <c r="AN455" t="str">
        <f>IF(原始数据!AO455="","",IF(COUNTIF(原始数据!455:455,原始数据!AO455)&gt;1,"×",""))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IF(原始数据!Z456="","",IF(COUNTIF(原始数据!456:456,原始数据!Z456)&gt;1,"×",""))</f>
        <v/>
      </c>
      <c r="Z456" t="str">
        <f>IF(原始数据!AA456="","",IF(COUNTIF(原始数据!456:456,原始数据!AA456)&gt;1,"×",""))</f>
        <v/>
      </c>
      <c r="AA456" t="str">
        <f>IF(原始数据!AB456="","",IF(COUNTIF(原始数据!456:456,原始数据!AB456)&gt;1,"×",""))</f>
        <v/>
      </c>
      <c r="AB456" t="str">
        <f>IF(原始数据!AC456="","",IF(COUNTIF(原始数据!456:456,原始数据!AC456)&gt;1,"×",""))</f>
        <v/>
      </c>
      <c r="AC456" t="str">
        <f>IF(原始数据!AD456="","",IF(COUNTIF(原始数据!456:456,原始数据!AD456)&gt;1,"×",""))</f>
        <v/>
      </c>
      <c r="AD456" t="str">
        <f>IF(原始数据!AE456="","",IF(COUNTIF(原始数据!456:456,原始数据!AE456)&gt;1,"×",""))</f>
        <v/>
      </c>
      <c r="AE456" t="str">
        <f>IF(原始数据!AF456="","",IF(COUNTIF(原始数据!456:456,原始数据!AF456)&gt;1,"×",""))</f>
        <v/>
      </c>
      <c r="AF456" t="str">
        <f>IF(原始数据!AG456="","",IF(COUNTIF(原始数据!456:456,原始数据!AG456)&gt;1,"×",""))</f>
        <v/>
      </c>
      <c r="AG456" t="str">
        <f>IF(原始数据!AH456="","",IF(COUNTIF(原始数据!456:456,原始数据!AH456)&gt;1,"×",""))</f>
        <v/>
      </c>
      <c r="AH456" t="str">
        <f>IF(原始数据!AI456="","",IF(COUNTIF(原始数据!456:456,原始数据!AI456)&gt;1,"×",""))</f>
        <v/>
      </c>
      <c r="AI456" t="str">
        <f>IF(原始数据!AJ456="","",IF(COUNTIF(原始数据!456:456,原始数据!AJ456)&gt;1,"×",""))</f>
        <v/>
      </c>
      <c r="AJ456" t="str">
        <f>IF(原始数据!AK456="","",IF(COUNTIF(原始数据!456:456,原始数据!AK456)&gt;1,"×",""))</f>
        <v/>
      </c>
      <c r="AK456" t="str">
        <f>IF(原始数据!AL456="","",IF(COUNTIF(原始数据!456:456,原始数据!AL456)&gt;1,"×",""))</f>
        <v/>
      </c>
      <c r="AL456" t="str">
        <f>IF(原始数据!AM456="","",IF(COUNTIF(原始数据!456:456,原始数据!AM456)&gt;1,"×",""))</f>
        <v/>
      </c>
      <c r="AM456" t="str">
        <f>IF(原始数据!AN456="","",IF(COUNTIF(原始数据!456:456,原始数据!AN456)&gt;1,"×",""))</f>
        <v/>
      </c>
      <c r="AN456" t="str">
        <f>IF(原始数据!AO456="","",IF(COUNTIF(原始数据!456:456,原始数据!AO456)&gt;1,"×",""))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IF(原始数据!Z457="","",IF(COUNTIF(原始数据!457:457,原始数据!Z457)&gt;1,"×",""))</f>
        <v/>
      </c>
      <c r="Z457" t="str">
        <f>IF(原始数据!AA457="","",IF(COUNTIF(原始数据!457:457,原始数据!AA457)&gt;1,"×",""))</f>
        <v/>
      </c>
      <c r="AA457" t="str">
        <f>IF(原始数据!AB457="","",IF(COUNTIF(原始数据!457:457,原始数据!AB457)&gt;1,"×",""))</f>
        <v/>
      </c>
      <c r="AB457" t="str">
        <f>IF(原始数据!AC457="","",IF(COUNTIF(原始数据!457:457,原始数据!AC457)&gt;1,"×",""))</f>
        <v/>
      </c>
      <c r="AC457" t="str">
        <f>IF(原始数据!AD457="","",IF(COUNTIF(原始数据!457:457,原始数据!AD457)&gt;1,"×",""))</f>
        <v/>
      </c>
      <c r="AD457" t="str">
        <f>IF(原始数据!AE457="","",IF(COUNTIF(原始数据!457:457,原始数据!AE457)&gt;1,"×",""))</f>
        <v/>
      </c>
      <c r="AE457" t="str">
        <f>IF(原始数据!AF457="","",IF(COUNTIF(原始数据!457:457,原始数据!AF457)&gt;1,"×",""))</f>
        <v/>
      </c>
      <c r="AF457" t="str">
        <f>IF(原始数据!AG457="","",IF(COUNTIF(原始数据!457:457,原始数据!AG457)&gt;1,"×",""))</f>
        <v/>
      </c>
      <c r="AG457" t="str">
        <f>IF(原始数据!AH457="","",IF(COUNTIF(原始数据!457:457,原始数据!AH457)&gt;1,"×",""))</f>
        <v/>
      </c>
      <c r="AH457" t="str">
        <f>IF(原始数据!AI457="","",IF(COUNTIF(原始数据!457:457,原始数据!AI457)&gt;1,"×",""))</f>
        <v/>
      </c>
      <c r="AI457" t="str">
        <f>IF(原始数据!AJ457="","",IF(COUNTIF(原始数据!457:457,原始数据!AJ457)&gt;1,"×",""))</f>
        <v/>
      </c>
      <c r="AJ457" t="str">
        <f>IF(原始数据!AK457="","",IF(COUNTIF(原始数据!457:457,原始数据!AK457)&gt;1,"×",""))</f>
        <v/>
      </c>
      <c r="AK457" t="str">
        <f>IF(原始数据!AL457="","",IF(COUNTIF(原始数据!457:457,原始数据!AL457)&gt;1,"×",""))</f>
        <v/>
      </c>
      <c r="AL457" t="str">
        <f>IF(原始数据!AM457="","",IF(COUNTIF(原始数据!457:457,原始数据!AM457)&gt;1,"×",""))</f>
        <v/>
      </c>
      <c r="AM457" t="str">
        <f>IF(原始数据!AN457="","",IF(COUNTIF(原始数据!457:457,原始数据!AN457)&gt;1,"×",""))</f>
        <v/>
      </c>
      <c r="AN457" t="str">
        <f>IF(原始数据!AO457="","",IF(COUNTIF(原始数据!457:457,原始数据!AO457)&gt;1,"×",""))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IF(原始数据!Z458="","",IF(COUNTIF(原始数据!458:458,原始数据!Z458)&gt;1,"×",""))</f>
        <v/>
      </c>
      <c r="Z458" t="str">
        <f>IF(原始数据!AA458="","",IF(COUNTIF(原始数据!458:458,原始数据!AA458)&gt;1,"×",""))</f>
        <v/>
      </c>
      <c r="AA458" t="str">
        <f>IF(原始数据!AB458="","",IF(COUNTIF(原始数据!458:458,原始数据!AB458)&gt;1,"×",""))</f>
        <v/>
      </c>
      <c r="AB458" t="str">
        <f>IF(原始数据!AC458="","",IF(COUNTIF(原始数据!458:458,原始数据!AC458)&gt;1,"×",""))</f>
        <v/>
      </c>
      <c r="AC458" t="str">
        <f>IF(原始数据!AD458="","",IF(COUNTIF(原始数据!458:458,原始数据!AD458)&gt;1,"×",""))</f>
        <v/>
      </c>
      <c r="AD458" t="str">
        <f>IF(原始数据!AE458="","",IF(COUNTIF(原始数据!458:458,原始数据!AE458)&gt;1,"×",""))</f>
        <v/>
      </c>
      <c r="AE458" t="str">
        <f>IF(原始数据!AF458="","",IF(COUNTIF(原始数据!458:458,原始数据!AF458)&gt;1,"×",""))</f>
        <v/>
      </c>
      <c r="AF458" t="str">
        <f>IF(原始数据!AG458="","",IF(COUNTIF(原始数据!458:458,原始数据!AG458)&gt;1,"×",""))</f>
        <v/>
      </c>
      <c r="AG458" t="str">
        <f>IF(原始数据!AH458="","",IF(COUNTIF(原始数据!458:458,原始数据!AH458)&gt;1,"×",""))</f>
        <v/>
      </c>
      <c r="AH458" t="str">
        <f>IF(原始数据!AI458="","",IF(COUNTIF(原始数据!458:458,原始数据!AI458)&gt;1,"×",""))</f>
        <v/>
      </c>
      <c r="AI458" t="str">
        <f>IF(原始数据!AJ458="","",IF(COUNTIF(原始数据!458:458,原始数据!AJ458)&gt;1,"×",""))</f>
        <v/>
      </c>
      <c r="AJ458" t="str">
        <f>IF(原始数据!AK458="","",IF(COUNTIF(原始数据!458:458,原始数据!AK458)&gt;1,"×",""))</f>
        <v/>
      </c>
      <c r="AK458" t="str">
        <f>IF(原始数据!AL458="","",IF(COUNTIF(原始数据!458:458,原始数据!AL458)&gt;1,"×",""))</f>
        <v/>
      </c>
      <c r="AL458" t="str">
        <f>IF(原始数据!AM458="","",IF(COUNTIF(原始数据!458:458,原始数据!AM458)&gt;1,"×",""))</f>
        <v/>
      </c>
      <c r="AM458" t="str">
        <f>IF(原始数据!AN458="","",IF(COUNTIF(原始数据!458:458,原始数据!AN458)&gt;1,"×",""))</f>
        <v/>
      </c>
      <c r="AN458" t="str">
        <f>IF(原始数据!AO458="","",IF(COUNTIF(原始数据!458:458,原始数据!AO458)&gt;1,"×",""))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IF(原始数据!Z459="","",IF(COUNTIF(原始数据!459:459,原始数据!Z459)&gt;1,"×",""))</f>
        <v/>
      </c>
      <c r="Z459" t="str">
        <f>IF(原始数据!AA459="","",IF(COUNTIF(原始数据!459:459,原始数据!AA459)&gt;1,"×",""))</f>
        <v/>
      </c>
      <c r="AA459" t="str">
        <f>IF(原始数据!AB459="","",IF(COUNTIF(原始数据!459:459,原始数据!AB459)&gt;1,"×",""))</f>
        <v/>
      </c>
      <c r="AB459" t="str">
        <f>IF(原始数据!AC459="","",IF(COUNTIF(原始数据!459:459,原始数据!AC459)&gt;1,"×",""))</f>
        <v/>
      </c>
      <c r="AC459" t="str">
        <f>IF(原始数据!AD459="","",IF(COUNTIF(原始数据!459:459,原始数据!AD459)&gt;1,"×",""))</f>
        <v/>
      </c>
      <c r="AD459" t="str">
        <f>IF(原始数据!AE459="","",IF(COUNTIF(原始数据!459:459,原始数据!AE459)&gt;1,"×",""))</f>
        <v/>
      </c>
      <c r="AE459" t="str">
        <f>IF(原始数据!AF459="","",IF(COUNTIF(原始数据!459:459,原始数据!AF459)&gt;1,"×",""))</f>
        <v/>
      </c>
      <c r="AF459" t="str">
        <f>IF(原始数据!AG459="","",IF(COUNTIF(原始数据!459:459,原始数据!AG459)&gt;1,"×",""))</f>
        <v/>
      </c>
      <c r="AG459" t="str">
        <f>IF(原始数据!AH459="","",IF(COUNTIF(原始数据!459:459,原始数据!AH459)&gt;1,"×",""))</f>
        <v/>
      </c>
      <c r="AH459" t="str">
        <f>IF(原始数据!AI459="","",IF(COUNTIF(原始数据!459:459,原始数据!AI459)&gt;1,"×",""))</f>
        <v/>
      </c>
      <c r="AI459" t="str">
        <f>IF(原始数据!AJ459="","",IF(COUNTIF(原始数据!459:459,原始数据!AJ459)&gt;1,"×",""))</f>
        <v/>
      </c>
      <c r="AJ459" t="str">
        <f>IF(原始数据!AK459="","",IF(COUNTIF(原始数据!459:459,原始数据!AK459)&gt;1,"×",""))</f>
        <v/>
      </c>
      <c r="AK459" t="str">
        <f>IF(原始数据!AL459="","",IF(COUNTIF(原始数据!459:459,原始数据!AL459)&gt;1,"×",""))</f>
        <v/>
      </c>
      <c r="AL459" t="str">
        <f>IF(原始数据!AM459="","",IF(COUNTIF(原始数据!459:459,原始数据!AM459)&gt;1,"×",""))</f>
        <v/>
      </c>
      <c r="AM459" t="str">
        <f>IF(原始数据!AN459="","",IF(COUNTIF(原始数据!459:459,原始数据!AN459)&gt;1,"×",""))</f>
        <v/>
      </c>
      <c r="AN459" t="str">
        <f>IF(原始数据!AO459="","",IF(COUNTIF(原始数据!459:459,原始数据!AO459)&gt;1,"×",""))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IF(原始数据!Z460="","",IF(COUNTIF(原始数据!460:460,原始数据!Z460)&gt;1,"×",""))</f>
        <v/>
      </c>
      <c r="Z460" t="str">
        <f>IF(原始数据!AA460="","",IF(COUNTIF(原始数据!460:460,原始数据!AA460)&gt;1,"×",""))</f>
        <v/>
      </c>
      <c r="AA460" t="str">
        <f>IF(原始数据!AB460="","",IF(COUNTIF(原始数据!460:460,原始数据!AB460)&gt;1,"×",""))</f>
        <v/>
      </c>
      <c r="AB460" t="str">
        <f>IF(原始数据!AC460="","",IF(COUNTIF(原始数据!460:460,原始数据!AC460)&gt;1,"×",""))</f>
        <v/>
      </c>
      <c r="AC460" t="str">
        <f>IF(原始数据!AD460="","",IF(COUNTIF(原始数据!460:460,原始数据!AD460)&gt;1,"×",""))</f>
        <v/>
      </c>
      <c r="AD460" t="str">
        <f>IF(原始数据!AE460="","",IF(COUNTIF(原始数据!460:460,原始数据!AE460)&gt;1,"×",""))</f>
        <v/>
      </c>
      <c r="AE460" t="str">
        <f>IF(原始数据!AF460="","",IF(COUNTIF(原始数据!460:460,原始数据!AF460)&gt;1,"×",""))</f>
        <v/>
      </c>
      <c r="AF460" t="str">
        <f>IF(原始数据!AG460="","",IF(COUNTIF(原始数据!460:460,原始数据!AG460)&gt;1,"×",""))</f>
        <v/>
      </c>
      <c r="AG460" t="str">
        <f>IF(原始数据!AH460="","",IF(COUNTIF(原始数据!460:460,原始数据!AH460)&gt;1,"×",""))</f>
        <v/>
      </c>
      <c r="AH460" t="str">
        <f>IF(原始数据!AI460="","",IF(COUNTIF(原始数据!460:460,原始数据!AI460)&gt;1,"×",""))</f>
        <v/>
      </c>
      <c r="AI460" t="str">
        <f>IF(原始数据!AJ460="","",IF(COUNTIF(原始数据!460:460,原始数据!AJ460)&gt;1,"×",""))</f>
        <v/>
      </c>
      <c r="AJ460" t="str">
        <f>IF(原始数据!AK460="","",IF(COUNTIF(原始数据!460:460,原始数据!AK460)&gt;1,"×",""))</f>
        <v/>
      </c>
      <c r="AK460" t="str">
        <f>IF(原始数据!AL460="","",IF(COUNTIF(原始数据!460:460,原始数据!AL460)&gt;1,"×",""))</f>
        <v/>
      </c>
      <c r="AL460" t="str">
        <f>IF(原始数据!AM460="","",IF(COUNTIF(原始数据!460:460,原始数据!AM460)&gt;1,"×",""))</f>
        <v/>
      </c>
      <c r="AM460" t="str">
        <f>IF(原始数据!AN460="","",IF(COUNTIF(原始数据!460:460,原始数据!AN460)&gt;1,"×",""))</f>
        <v/>
      </c>
      <c r="AN460" t="str">
        <f>IF(原始数据!AO460="","",IF(COUNTIF(原始数据!460:460,原始数据!AO460)&gt;1,"×",""))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IF(原始数据!Z461="","",IF(COUNTIF(原始数据!461:461,原始数据!Z461)&gt;1,"×",""))</f>
        <v/>
      </c>
      <c r="Z461" t="str">
        <f>IF(原始数据!AA461="","",IF(COUNTIF(原始数据!461:461,原始数据!AA461)&gt;1,"×",""))</f>
        <v/>
      </c>
      <c r="AA461" t="str">
        <f>IF(原始数据!AB461="","",IF(COUNTIF(原始数据!461:461,原始数据!AB461)&gt;1,"×",""))</f>
        <v/>
      </c>
      <c r="AB461" t="str">
        <f>IF(原始数据!AC461="","",IF(COUNTIF(原始数据!461:461,原始数据!AC461)&gt;1,"×",""))</f>
        <v/>
      </c>
      <c r="AC461" t="str">
        <f>IF(原始数据!AD461="","",IF(COUNTIF(原始数据!461:461,原始数据!AD461)&gt;1,"×",""))</f>
        <v/>
      </c>
      <c r="AD461" t="str">
        <f>IF(原始数据!AE461="","",IF(COUNTIF(原始数据!461:461,原始数据!AE461)&gt;1,"×",""))</f>
        <v/>
      </c>
      <c r="AE461" t="str">
        <f>IF(原始数据!AF461="","",IF(COUNTIF(原始数据!461:461,原始数据!AF461)&gt;1,"×",""))</f>
        <v/>
      </c>
      <c r="AF461" t="str">
        <f>IF(原始数据!AG461="","",IF(COUNTIF(原始数据!461:461,原始数据!AG461)&gt;1,"×",""))</f>
        <v/>
      </c>
      <c r="AG461" t="str">
        <f>IF(原始数据!AH461="","",IF(COUNTIF(原始数据!461:461,原始数据!AH461)&gt;1,"×",""))</f>
        <v/>
      </c>
      <c r="AH461" t="str">
        <f>IF(原始数据!AI461="","",IF(COUNTIF(原始数据!461:461,原始数据!AI461)&gt;1,"×",""))</f>
        <v/>
      </c>
      <c r="AI461" t="str">
        <f>IF(原始数据!AJ461="","",IF(COUNTIF(原始数据!461:461,原始数据!AJ461)&gt;1,"×",""))</f>
        <v/>
      </c>
      <c r="AJ461" t="str">
        <f>IF(原始数据!AK461="","",IF(COUNTIF(原始数据!461:461,原始数据!AK461)&gt;1,"×",""))</f>
        <v/>
      </c>
      <c r="AK461" t="str">
        <f>IF(原始数据!AL461="","",IF(COUNTIF(原始数据!461:461,原始数据!AL461)&gt;1,"×",""))</f>
        <v/>
      </c>
      <c r="AL461" t="str">
        <f>IF(原始数据!AM461="","",IF(COUNTIF(原始数据!461:461,原始数据!AM461)&gt;1,"×",""))</f>
        <v/>
      </c>
      <c r="AM461" t="str">
        <f>IF(原始数据!AN461="","",IF(COUNTIF(原始数据!461:461,原始数据!AN461)&gt;1,"×",""))</f>
        <v/>
      </c>
      <c r="AN461" t="str">
        <f>IF(原始数据!AO461="","",IF(COUNTIF(原始数据!461:461,原始数据!AO461)&gt;1,"×",""))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IF(原始数据!Z462="","",IF(COUNTIF(原始数据!462:462,原始数据!Z462)&gt;1,"×",""))</f>
        <v/>
      </c>
      <c r="Z462" t="str">
        <f>IF(原始数据!AA462="","",IF(COUNTIF(原始数据!462:462,原始数据!AA462)&gt;1,"×",""))</f>
        <v/>
      </c>
      <c r="AA462" t="str">
        <f>IF(原始数据!AB462="","",IF(COUNTIF(原始数据!462:462,原始数据!AB462)&gt;1,"×",""))</f>
        <v/>
      </c>
      <c r="AB462" t="str">
        <f>IF(原始数据!AC462="","",IF(COUNTIF(原始数据!462:462,原始数据!AC462)&gt;1,"×",""))</f>
        <v/>
      </c>
      <c r="AC462" t="str">
        <f>IF(原始数据!AD462="","",IF(COUNTIF(原始数据!462:462,原始数据!AD462)&gt;1,"×",""))</f>
        <v/>
      </c>
      <c r="AD462" t="str">
        <f>IF(原始数据!AE462="","",IF(COUNTIF(原始数据!462:462,原始数据!AE462)&gt;1,"×",""))</f>
        <v/>
      </c>
      <c r="AE462" t="str">
        <f>IF(原始数据!AF462="","",IF(COUNTIF(原始数据!462:462,原始数据!AF462)&gt;1,"×",""))</f>
        <v/>
      </c>
      <c r="AF462" t="str">
        <f>IF(原始数据!AG462="","",IF(COUNTIF(原始数据!462:462,原始数据!AG462)&gt;1,"×",""))</f>
        <v/>
      </c>
      <c r="AG462" t="str">
        <f>IF(原始数据!AH462="","",IF(COUNTIF(原始数据!462:462,原始数据!AH462)&gt;1,"×",""))</f>
        <v/>
      </c>
      <c r="AH462" t="str">
        <f>IF(原始数据!AI462="","",IF(COUNTIF(原始数据!462:462,原始数据!AI462)&gt;1,"×",""))</f>
        <v/>
      </c>
      <c r="AI462" t="str">
        <f>IF(原始数据!AJ462="","",IF(COUNTIF(原始数据!462:462,原始数据!AJ462)&gt;1,"×",""))</f>
        <v/>
      </c>
      <c r="AJ462" t="str">
        <f>IF(原始数据!AK462="","",IF(COUNTIF(原始数据!462:462,原始数据!AK462)&gt;1,"×",""))</f>
        <v/>
      </c>
      <c r="AK462" t="str">
        <f>IF(原始数据!AL462="","",IF(COUNTIF(原始数据!462:462,原始数据!AL462)&gt;1,"×",""))</f>
        <v/>
      </c>
      <c r="AL462" t="str">
        <f>IF(原始数据!AM462="","",IF(COUNTIF(原始数据!462:462,原始数据!AM462)&gt;1,"×",""))</f>
        <v/>
      </c>
      <c r="AM462" t="str">
        <f>IF(原始数据!AN462="","",IF(COUNTIF(原始数据!462:462,原始数据!AN462)&gt;1,"×",""))</f>
        <v/>
      </c>
      <c r="AN462" t="str">
        <f>IF(原始数据!AO462="","",IF(COUNTIF(原始数据!462:462,原始数据!AO462)&gt;1,"×",""))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IF(原始数据!Z463="","",IF(COUNTIF(原始数据!463:463,原始数据!Z463)&gt;1,"×",""))</f>
        <v/>
      </c>
      <c r="Z463" t="str">
        <f>IF(原始数据!AA463="","",IF(COUNTIF(原始数据!463:463,原始数据!AA463)&gt;1,"×",""))</f>
        <v/>
      </c>
      <c r="AA463" t="str">
        <f>IF(原始数据!AB463="","",IF(COUNTIF(原始数据!463:463,原始数据!AB463)&gt;1,"×",""))</f>
        <v/>
      </c>
      <c r="AB463" t="str">
        <f>IF(原始数据!AC463="","",IF(COUNTIF(原始数据!463:463,原始数据!AC463)&gt;1,"×",""))</f>
        <v/>
      </c>
      <c r="AC463" t="str">
        <f>IF(原始数据!AD463="","",IF(COUNTIF(原始数据!463:463,原始数据!AD463)&gt;1,"×",""))</f>
        <v/>
      </c>
      <c r="AD463" t="str">
        <f>IF(原始数据!AE463="","",IF(COUNTIF(原始数据!463:463,原始数据!AE463)&gt;1,"×",""))</f>
        <v/>
      </c>
      <c r="AE463" t="str">
        <f>IF(原始数据!AF463="","",IF(COUNTIF(原始数据!463:463,原始数据!AF463)&gt;1,"×",""))</f>
        <v/>
      </c>
      <c r="AF463" t="str">
        <f>IF(原始数据!AG463="","",IF(COUNTIF(原始数据!463:463,原始数据!AG463)&gt;1,"×",""))</f>
        <v/>
      </c>
      <c r="AG463" t="str">
        <f>IF(原始数据!AH463="","",IF(COUNTIF(原始数据!463:463,原始数据!AH463)&gt;1,"×",""))</f>
        <v/>
      </c>
      <c r="AH463" t="str">
        <f>IF(原始数据!AI463="","",IF(COUNTIF(原始数据!463:463,原始数据!AI463)&gt;1,"×",""))</f>
        <v/>
      </c>
      <c r="AI463" t="str">
        <f>IF(原始数据!AJ463="","",IF(COUNTIF(原始数据!463:463,原始数据!AJ463)&gt;1,"×",""))</f>
        <v/>
      </c>
      <c r="AJ463" t="str">
        <f>IF(原始数据!AK463="","",IF(COUNTIF(原始数据!463:463,原始数据!AK463)&gt;1,"×",""))</f>
        <v/>
      </c>
      <c r="AK463" t="str">
        <f>IF(原始数据!AL463="","",IF(COUNTIF(原始数据!463:463,原始数据!AL463)&gt;1,"×",""))</f>
        <v/>
      </c>
      <c r="AL463" t="str">
        <f>IF(原始数据!AM463="","",IF(COUNTIF(原始数据!463:463,原始数据!AM463)&gt;1,"×",""))</f>
        <v/>
      </c>
      <c r="AM463" t="str">
        <f>IF(原始数据!AN463="","",IF(COUNTIF(原始数据!463:463,原始数据!AN463)&gt;1,"×",""))</f>
        <v/>
      </c>
      <c r="AN463" t="str">
        <f>IF(原始数据!AO463="","",IF(COUNTIF(原始数据!463:463,原始数据!AO463)&gt;1,"×",""))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IF(原始数据!Z464="","",IF(COUNTIF(原始数据!464:464,原始数据!Z464)&gt;1,"×",""))</f>
        <v/>
      </c>
      <c r="Z464" t="str">
        <f>IF(原始数据!AA464="","",IF(COUNTIF(原始数据!464:464,原始数据!AA464)&gt;1,"×",""))</f>
        <v/>
      </c>
      <c r="AA464" t="str">
        <f>IF(原始数据!AB464="","",IF(COUNTIF(原始数据!464:464,原始数据!AB464)&gt;1,"×",""))</f>
        <v/>
      </c>
      <c r="AB464" t="str">
        <f>IF(原始数据!AC464="","",IF(COUNTIF(原始数据!464:464,原始数据!AC464)&gt;1,"×",""))</f>
        <v/>
      </c>
      <c r="AC464" t="str">
        <f>IF(原始数据!AD464="","",IF(COUNTIF(原始数据!464:464,原始数据!AD464)&gt;1,"×",""))</f>
        <v/>
      </c>
      <c r="AD464" t="str">
        <f>IF(原始数据!AE464="","",IF(COUNTIF(原始数据!464:464,原始数据!AE464)&gt;1,"×",""))</f>
        <v/>
      </c>
      <c r="AE464" t="str">
        <f>IF(原始数据!AF464="","",IF(COUNTIF(原始数据!464:464,原始数据!AF464)&gt;1,"×",""))</f>
        <v/>
      </c>
      <c r="AF464" t="str">
        <f>IF(原始数据!AG464="","",IF(COUNTIF(原始数据!464:464,原始数据!AG464)&gt;1,"×",""))</f>
        <v/>
      </c>
      <c r="AG464" t="str">
        <f>IF(原始数据!AH464="","",IF(COUNTIF(原始数据!464:464,原始数据!AH464)&gt;1,"×",""))</f>
        <v/>
      </c>
      <c r="AH464" t="str">
        <f>IF(原始数据!AI464="","",IF(COUNTIF(原始数据!464:464,原始数据!AI464)&gt;1,"×",""))</f>
        <v/>
      </c>
      <c r="AI464" t="str">
        <f>IF(原始数据!AJ464="","",IF(COUNTIF(原始数据!464:464,原始数据!AJ464)&gt;1,"×",""))</f>
        <v/>
      </c>
      <c r="AJ464" t="str">
        <f>IF(原始数据!AK464="","",IF(COUNTIF(原始数据!464:464,原始数据!AK464)&gt;1,"×",""))</f>
        <v/>
      </c>
      <c r="AK464" t="str">
        <f>IF(原始数据!AL464="","",IF(COUNTIF(原始数据!464:464,原始数据!AL464)&gt;1,"×",""))</f>
        <v/>
      </c>
      <c r="AL464" t="str">
        <f>IF(原始数据!AM464="","",IF(COUNTIF(原始数据!464:464,原始数据!AM464)&gt;1,"×",""))</f>
        <v/>
      </c>
      <c r="AM464" t="str">
        <f>IF(原始数据!AN464="","",IF(COUNTIF(原始数据!464:464,原始数据!AN464)&gt;1,"×",""))</f>
        <v/>
      </c>
      <c r="AN464" t="str">
        <f>IF(原始数据!AO464="","",IF(COUNTIF(原始数据!464:464,原始数据!AO464)&gt;1,"×",""))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IF(原始数据!Z465="","",IF(COUNTIF(原始数据!465:465,原始数据!Z465)&gt;1,"×",""))</f>
        <v/>
      </c>
      <c r="Z465" t="str">
        <f>IF(原始数据!AA465="","",IF(COUNTIF(原始数据!465:465,原始数据!AA465)&gt;1,"×",""))</f>
        <v/>
      </c>
      <c r="AA465" t="str">
        <f>IF(原始数据!AB465="","",IF(COUNTIF(原始数据!465:465,原始数据!AB465)&gt;1,"×",""))</f>
        <v/>
      </c>
      <c r="AB465" t="str">
        <f>IF(原始数据!AC465="","",IF(COUNTIF(原始数据!465:465,原始数据!AC465)&gt;1,"×",""))</f>
        <v/>
      </c>
      <c r="AC465" t="str">
        <f>IF(原始数据!AD465="","",IF(COUNTIF(原始数据!465:465,原始数据!AD465)&gt;1,"×",""))</f>
        <v/>
      </c>
      <c r="AD465" t="str">
        <f>IF(原始数据!AE465="","",IF(COUNTIF(原始数据!465:465,原始数据!AE465)&gt;1,"×",""))</f>
        <v/>
      </c>
      <c r="AE465" t="str">
        <f>IF(原始数据!AF465="","",IF(COUNTIF(原始数据!465:465,原始数据!AF465)&gt;1,"×",""))</f>
        <v/>
      </c>
      <c r="AF465" t="str">
        <f>IF(原始数据!AG465="","",IF(COUNTIF(原始数据!465:465,原始数据!AG465)&gt;1,"×",""))</f>
        <v/>
      </c>
      <c r="AG465" t="str">
        <f>IF(原始数据!AH465="","",IF(COUNTIF(原始数据!465:465,原始数据!AH465)&gt;1,"×",""))</f>
        <v/>
      </c>
      <c r="AH465" t="str">
        <f>IF(原始数据!AI465="","",IF(COUNTIF(原始数据!465:465,原始数据!AI465)&gt;1,"×",""))</f>
        <v/>
      </c>
      <c r="AI465" t="str">
        <f>IF(原始数据!AJ465="","",IF(COUNTIF(原始数据!465:465,原始数据!AJ465)&gt;1,"×",""))</f>
        <v/>
      </c>
      <c r="AJ465" t="str">
        <f>IF(原始数据!AK465="","",IF(COUNTIF(原始数据!465:465,原始数据!AK465)&gt;1,"×",""))</f>
        <v/>
      </c>
      <c r="AK465" t="str">
        <f>IF(原始数据!AL465="","",IF(COUNTIF(原始数据!465:465,原始数据!AL465)&gt;1,"×",""))</f>
        <v/>
      </c>
      <c r="AL465" t="str">
        <f>IF(原始数据!AM465="","",IF(COUNTIF(原始数据!465:465,原始数据!AM465)&gt;1,"×",""))</f>
        <v/>
      </c>
      <c r="AM465" t="str">
        <f>IF(原始数据!AN465="","",IF(COUNTIF(原始数据!465:465,原始数据!AN465)&gt;1,"×",""))</f>
        <v/>
      </c>
      <c r="AN465" t="str">
        <f>IF(原始数据!AO465="","",IF(COUNTIF(原始数据!465:465,原始数据!AO465)&gt;1,"×",""))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IF(原始数据!Z466="","",IF(COUNTIF(原始数据!466:466,原始数据!Z466)&gt;1,"×",""))</f>
        <v/>
      </c>
      <c r="Z466" t="str">
        <f>IF(原始数据!AA466="","",IF(COUNTIF(原始数据!466:466,原始数据!AA466)&gt;1,"×",""))</f>
        <v/>
      </c>
      <c r="AA466" t="str">
        <f>IF(原始数据!AB466="","",IF(COUNTIF(原始数据!466:466,原始数据!AB466)&gt;1,"×",""))</f>
        <v/>
      </c>
      <c r="AB466" t="str">
        <f>IF(原始数据!AC466="","",IF(COUNTIF(原始数据!466:466,原始数据!AC466)&gt;1,"×",""))</f>
        <v/>
      </c>
      <c r="AC466" t="str">
        <f>IF(原始数据!AD466="","",IF(COUNTIF(原始数据!466:466,原始数据!AD466)&gt;1,"×",""))</f>
        <v/>
      </c>
      <c r="AD466" t="str">
        <f>IF(原始数据!AE466="","",IF(COUNTIF(原始数据!466:466,原始数据!AE466)&gt;1,"×",""))</f>
        <v/>
      </c>
      <c r="AE466" t="str">
        <f>IF(原始数据!AF466="","",IF(COUNTIF(原始数据!466:466,原始数据!AF466)&gt;1,"×",""))</f>
        <v/>
      </c>
      <c r="AF466" t="str">
        <f>IF(原始数据!AG466="","",IF(COUNTIF(原始数据!466:466,原始数据!AG466)&gt;1,"×",""))</f>
        <v/>
      </c>
      <c r="AG466" t="str">
        <f>IF(原始数据!AH466="","",IF(COUNTIF(原始数据!466:466,原始数据!AH466)&gt;1,"×",""))</f>
        <v/>
      </c>
      <c r="AH466" t="str">
        <f>IF(原始数据!AI466="","",IF(COUNTIF(原始数据!466:466,原始数据!AI466)&gt;1,"×",""))</f>
        <v/>
      </c>
      <c r="AI466" t="str">
        <f>IF(原始数据!AJ466="","",IF(COUNTIF(原始数据!466:466,原始数据!AJ466)&gt;1,"×",""))</f>
        <v/>
      </c>
      <c r="AJ466" t="str">
        <f>IF(原始数据!AK466="","",IF(COUNTIF(原始数据!466:466,原始数据!AK466)&gt;1,"×",""))</f>
        <v/>
      </c>
      <c r="AK466" t="str">
        <f>IF(原始数据!AL466="","",IF(COUNTIF(原始数据!466:466,原始数据!AL466)&gt;1,"×",""))</f>
        <v/>
      </c>
      <c r="AL466" t="str">
        <f>IF(原始数据!AM466="","",IF(COUNTIF(原始数据!466:466,原始数据!AM466)&gt;1,"×",""))</f>
        <v/>
      </c>
      <c r="AM466" t="str">
        <f>IF(原始数据!AN466="","",IF(COUNTIF(原始数据!466:466,原始数据!AN466)&gt;1,"×",""))</f>
        <v/>
      </c>
      <c r="AN466" t="str">
        <f>IF(原始数据!AO466="","",IF(COUNTIF(原始数据!466:466,原始数据!AO466)&gt;1,"×",""))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IF(原始数据!Z467="","",IF(COUNTIF(原始数据!467:467,原始数据!Z467)&gt;1,"×",""))</f>
        <v/>
      </c>
      <c r="Z467" t="str">
        <f>IF(原始数据!AA467="","",IF(COUNTIF(原始数据!467:467,原始数据!AA467)&gt;1,"×",""))</f>
        <v/>
      </c>
      <c r="AA467" t="str">
        <f>IF(原始数据!AB467="","",IF(COUNTIF(原始数据!467:467,原始数据!AB467)&gt;1,"×",""))</f>
        <v/>
      </c>
      <c r="AB467" t="str">
        <f>IF(原始数据!AC467="","",IF(COUNTIF(原始数据!467:467,原始数据!AC467)&gt;1,"×",""))</f>
        <v/>
      </c>
      <c r="AC467" t="str">
        <f>IF(原始数据!AD467="","",IF(COUNTIF(原始数据!467:467,原始数据!AD467)&gt;1,"×",""))</f>
        <v/>
      </c>
      <c r="AD467" t="str">
        <f>IF(原始数据!AE467="","",IF(COUNTIF(原始数据!467:467,原始数据!AE467)&gt;1,"×",""))</f>
        <v/>
      </c>
      <c r="AE467" t="str">
        <f>IF(原始数据!AF467="","",IF(COUNTIF(原始数据!467:467,原始数据!AF467)&gt;1,"×",""))</f>
        <v/>
      </c>
      <c r="AF467" t="str">
        <f>IF(原始数据!AG467="","",IF(COUNTIF(原始数据!467:467,原始数据!AG467)&gt;1,"×",""))</f>
        <v/>
      </c>
      <c r="AG467" t="str">
        <f>IF(原始数据!AH467="","",IF(COUNTIF(原始数据!467:467,原始数据!AH467)&gt;1,"×",""))</f>
        <v/>
      </c>
      <c r="AH467" t="str">
        <f>IF(原始数据!AI467="","",IF(COUNTIF(原始数据!467:467,原始数据!AI467)&gt;1,"×",""))</f>
        <v/>
      </c>
      <c r="AI467" t="str">
        <f>IF(原始数据!AJ467="","",IF(COUNTIF(原始数据!467:467,原始数据!AJ467)&gt;1,"×",""))</f>
        <v/>
      </c>
      <c r="AJ467" t="str">
        <f>IF(原始数据!AK467="","",IF(COUNTIF(原始数据!467:467,原始数据!AK467)&gt;1,"×",""))</f>
        <v/>
      </c>
      <c r="AK467" t="str">
        <f>IF(原始数据!AL467="","",IF(COUNTIF(原始数据!467:467,原始数据!AL467)&gt;1,"×",""))</f>
        <v/>
      </c>
      <c r="AL467" t="str">
        <f>IF(原始数据!AM467="","",IF(COUNTIF(原始数据!467:467,原始数据!AM467)&gt;1,"×",""))</f>
        <v/>
      </c>
      <c r="AM467" t="str">
        <f>IF(原始数据!AN467="","",IF(COUNTIF(原始数据!467:467,原始数据!AN467)&gt;1,"×",""))</f>
        <v/>
      </c>
      <c r="AN467" t="str">
        <f>IF(原始数据!AO467="","",IF(COUNTIF(原始数据!467:467,原始数据!AO467)&gt;1,"×",""))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IF(原始数据!Z468="","",IF(COUNTIF(原始数据!468:468,原始数据!Z468)&gt;1,"×",""))</f>
        <v/>
      </c>
      <c r="Z468" t="str">
        <f>IF(原始数据!AA468="","",IF(COUNTIF(原始数据!468:468,原始数据!AA468)&gt;1,"×",""))</f>
        <v/>
      </c>
      <c r="AA468" t="str">
        <f>IF(原始数据!AB468="","",IF(COUNTIF(原始数据!468:468,原始数据!AB468)&gt;1,"×",""))</f>
        <v/>
      </c>
      <c r="AB468" t="str">
        <f>IF(原始数据!AC468="","",IF(COUNTIF(原始数据!468:468,原始数据!AC468)&gt;1,"×",""))</f>
        <v/>
      </c>
      <c r="AC468" t="str">
        <f>IF(原始数据!AD468="","",IF(COUNTIF(原始数据!468:468,原始数据!AD468)&gt;1,"×",""))</f>
        <v/>
      </c>
      <c r="AD468" t="str">
        <f>IF(原始数据!AE468="","",IF(COUNTIF(原始数据!468:468,原始数据!AE468)&gt;1,"×",""))</f>
        <v/>
      </c>
      <c r="AE468" t="str">
        <f>IF(原始数据!AF468="","",IF(COUNTIF(原始数据!468:468,原始数据!AF468)&gt;1,"×",""))</f>
        <v/>
      </c>
      <c r="AF468" t="str">
        <f>IF(原始数据!AG468="","",IF(COUNTIF(原始数据!468:468,原始数据!AG468)&gt;1,"×",""))</f>
        <v/>
      </c>
      <c r="AG468" t="str">
        <f>IF(原始数据!AH468="","",IF(COUNTIF(原始数据!468:468,原始数据!AH468)&gt;1,"×",""))</f>
        <v/>
      </c>
      <c r="AH468" t="str">
        <f>IF(原始数据!AI468="","",IF(COUNTIF(原始数据!468:468,原始数据!AI468)&gt;1,"×",""))</f>
        <v/>
      </c>
      <c r="AI468" t="str">
        <f>IF(原始数据!AJ468="","",IF(COUNTIF(原始数据!468:468,原始数据!AJ468)&gt;1,"×",""))</f>
        <v/>
      </c>
      <c r="AJ468" t="str">
        <f>IF(原始数据!AK468="","",IF(COUNTIF(原始数据!468:468,原始数据!AK468)&gt;1,"×",""))</f>
        <v/>
      </c>
      <c r="AK468" t="str">
        <f>IF(原始数据!AL468="","",IF(COUNTIF(原始数据!468:468,原始数据!AL468)&gt;1,"×",""))</f>
        <v/>
      </c>
      <c r="AL468" t="str">
        <f>IF(原始数据!AM468="","",IF(COUNTIF(原始数据!468:468,原始数据!AM468)&gt;1,"×",""))</f>
        <v/>
      </c>
      <c r="AM468" t="str">
        <f>IF(原始数据!AN468="","",IF(COUNTIF(原始数据!468:468,原始数据!AN468)&gt;1,"×",""))</f>
        <v/>
      </c>
      <c r="AN468" t="str">
        <f>IF(原始数据!AO468="","",IF(COUNTIF(原始数据!468:468,原始数据!AO468)&gt;1,"×",""))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IF(原始数据!Z469="","",IF(COUNTIF(原始数据!469:469,原始数据!Z469)&gt;1,"×",""))</f>
        <v/>
      </c>
      <c r="Z469" t="str">
        <f>IF(原始数据!AA469="","",IF(COUNTIF(原始数据!469:469,原始数据!AA469)&gt;1,"×",""))</f>
        <v/>
      </c>
      <c r="AA469" t="str">
        <f>IF(原始数据!AB469="","",IF(COUNTIF(原始数据!469:469,原始数据!AB469)&gt;1,"×",""))</f>
        <v/>
      </c>
      <c r="AB469" t="str">
        <f>IF(原始数据!AC469="","",IF(COUNTIF(原始数据!469:469,原始数据!AC469)&gt;1,"×",""))</f>
        <v/>
      </c>
      <c r="AC469" t="str">
        <f>IF(原始数据!AD469="","",IF(COUNTIF(原始数据!469:469,原始数据!AD469)&gt;1,"×",""))</f>
        <v/>
      </c>
      <c r="AD469" t="str">
        <f>IF(原始数据!AE469="","",IF(COUNTIF(原始数据!469:469,原始数据!AE469)&gt;1,"×",""))</f>
        <v/>
      </c>
      <c r="AE469" t="str">
        <f>IF(原始数据!AF469="","",IF(COUNTIF(原始数据!469:469,原始数据!AF469)&gt;1,"×",""))</f>
        <v/>
      </c>
      <c r="AF469" t="str">
        <f>IF(原始数据!AG469="","",IF(COUNTIF(原始数据!469:469,原始数据!AG469)&gt;1,"×",""))</f>
        <v/>
      </c>
      <c r="AG469" t="str">
        <f>IF(原始数据!AH469="","",IF(COUNTIF(原始数据!469:469,原始数据!AH469)&gt;1,"×",""))</f>
        <v/>
      </c>
      <c r="AH469" t="str">
        <f>IF(原始数据!AI469="","",IF(COUNTIF(原始数据!469:469,原始数据!AI469)&gt;1,"×",""))</f>
        <v/>
      </c>
      <c r="AI469" t="str">
        <f>IF(原始数据!AJ469="","",IF(COUNTIF(原始数据!469:469,原始数据!AJ469)&gt;1,"×",""))</f>
        <v/>
      </c>
      <c r="AJ469" t="str">
        <f>IF(原始数据!AK469="","",IF(COUNTIF(原始数据!469:469,原始数据!AK469)&gt;1,"×",""))</f>
        <v/>
      </c>
      <c r="AK469" t="str">
        <f>IF(原始数据!AL469="","",IF(COUNTIF(原始数据!469:469,原始数据!AL469)&gt;1,"×",""))</f>
        <v/>
      </c>
      <c r="AL469" t="str">
        <f>IF(原始数据!AM469="","",IF(COUNTIF(原始数据!469:469,原始数据!AM469)&gt;1,"×",""))</f>
        <v/>
      </c>
      <c r="AM469" t="str">
        <f>IF(原始数据!AN469="","",IF(COUNTIF(原始数据!469:469,原始数据!AN469)&gt;1,"×",""))</f>
        <v/>
      </c>
      <c r="AN469" t="str">
        <f>IF(原始数据!AO469="","",IF(COUNTIF(原始数据!469:469,原始数据!AO469)&gt;1,"×",""))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IF(原始数据!Z470="","",IF(COUNTIF(原始数据!470:470,原始数据!Z470)&gt;1,"×",""))</f>
        <v/>
      </c>
      <c r="Z470" t="str">
        <f>IF(原始数据!AA470="","",IF(COUNTIF(原始数据!470:470,原始数据!AA470)&gt;1,"×",""))</f>
        <v/>
      </c>
      <c r="AA470" t="str">
        <f>IF(原始数据!AB470="","",IF(COUNTIF(原始数据!470:470,原始数据!AB470)&gt;1,"×",""))</f>
        <v/>
      </c>
      <c r="AB470" t="str">
        <f>IF(原始数据!AC470="","",IF(COUNTIF(原始数据!470:470,原始数据!AC470)&gt;1,"×",""))</f>
        <v/>
      </c>
      <c r="AC470" t="str">
        <f>IF(原始数据!AD470="","",IF(COUNTIF(原始数据!470:470,原始数据!AD470)&gt;1,"×",""))</f>
        <v/>
      </c>
      <c r="AD470" t="str">
        <f>IF(原始数据!AE470="","",IF(COUNTIF(原始数据!470:470,原始数据!AE470)&gt;1,"×",""))</f>
        <v/>
      </c>
      <c r="AE470" t="str">
        <f>IF(原始数据!AF470="","",IF(COUNTIF(原始数据!470:470,原始数据!AF470)&gt;1,"×",""))</f>
        <v/>
      </c>
      <c r="AF470" t="str">
        <f>IF(原始数据!AG470="","",IF(COUNTIF(原始数据!470:470,原始数据!AG470)&gt;1,"×",""))</f>
        <v/>
      </c>
      <c r="AG470" t="str">
        <f>IF(原始数据!AH470="","",IF(COUNTIF(原始数据!470:470,原始数据!AH470)&gt;1,"×",""))</f>
        <v/>
      </c>
      <c r="AH470" t="str">
        <f>IF(原始数据!AI470="","",IF(COUNTIF(原始数据!470:470,原始数据!AI470)&gt;1,"×",""))</f>
        <v/>
      </c>
      <c r="AI470" t="str">
        <f>IF(原始数据!AJ470="","",IF(COUNTIF(原始数据!470:470,原始数据!AJ470)&gt;1,"×",""))</f>
        <v/>
      </c>
      <c r="AJ470" t="str">
        <f>IF(原始数据!AK470="","",IF(COUNTIF(原始数据!470:470,原始数据!AK470)&gt;1,"×",""))</f>
        <v/>
      </c>
      <c r="AK470" t="str">
        <f>IF(原始数据!AL470="","",IF(COUNTIF(原始数据!470:470,原始数据!AL470)&gt;1,"×",""))</f>
        <v/>
      </c>
      <c r="AL470" t="str">
        <f>IF(原始数据!AM470="","",IF(COUNTIF(原始数据!470:470,原始数据!AM470)&gt;1,"×",""))</f>
        <v/>
      </c>
      <c r="AM470" t="str">
        <f>IF(原始数据!AN470="","",IF(COUNTIF(原始数据!470:470,原始数据!AN470)&gt;1,"×",""))</f>
        <v/>
      </c>
      <c r="AN470" t="str">
        <f>IF(原始数据!AO470="","",IF(COUNTIF(原始数据!470:470,原始数据!AO470)&gt;1,"×",""))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IF(原始数据!Z471="","",IF(COUNTIF(原始数据!471:471,原始数据!Z471)&gt;1,"×",""))</f>
        <v/>
      </c>
      <c r="Z471" t="str">
        <f>IF(原始数据!AA471="","",IF(COUNTIF(原始数据!471:471,原始数据!AA471)&gt;1,"×",""))</f>
        <v/>
      </c>
      <c r="AA471" t="str">
        <f>IF(原始数据!AB471="","",IF(COUNTIF(原始数据!471:471,原始数据!AB471)&gt;1,"×",""))</f>
        <v/>
      </c>
      <c r="AB471" t="str">
        <f>IF(原始数据!AC471="","",IF(COUNTIF(原始数据!471:471,原始数据!AC471)&gt;1,"×",""))</f>
        <v/>
      </c>
      <c r="AC471" t="str">
        <f>IF(原始数据!AD471="","",IF(COUNTIF(原始数据!471:471,原始数据!AD471)&gt;1,"×",""))</f>
        <v/>
      </c>
      <c r="AD471" t="str">
        <f>IF(原始数据!AE471="","",IF(COUNTIF(原始数据!471:471,原始数据!AE471)&gt;1,"×",""))</f>
        <v/>
      </c>
      <c r="AE471" t="str">
        <f>IF(原始数据!AF471="","",IF(COUNTIF(原始数据!471:471,原始数据!AF471)&gt;1,"×",""))</f>
        <v/>
      </c>
      <c r="AF471" t="str">
        <f>IF(原始数据!AG471="","",IF(COUNTIF(原始数据!471:471,原始数据!AG471)&gt;1,"×",""))</f>
        <v/>
      </c>
      <c r="AG471" t="str">
        <f>IF(原始数据!AH471="","",IF(COUNTIF(原始数据!471:471,原始数据!AH471)&gt;1,"×",""))</f>
        <v/>
      </c>
      <c r="AH471" t="str">
        <f>IF(原始数据!AI471="","",IF(COUNTIF(原始数据!471:471,原始数据!AI471)&gt;1,"×",""))</f>
        <v/>
      </c>
      <c r="AI471" t="str">
        <f>IF(原始数据!AJ471="","",IF(COUNTIF(原始数据!471:471,原始数据!AJ471)&gt;1,"×",""))</f>
        <v/>
      </c>
      <c r="AJ471" t="str">
        <f>IF(原始数据!AK471="","",IF(COUNTIF(原始数据!471:471,原始数据!AK471)&gt;1,"×",""))</f>
        <v/>
      </c>
      <c r="AK471" t="str">
        <f>IF(原始数据!AL471="","",IF(COUNTIF(原始数据!471:471,原始数据!AL471)&gt;1,"×",""))</f>
        <v/>
      </c>
      <c r="AL471" t="str">
        <f>IF(原始数据!AM471="","",IF(COUNTIF(原始数据!471:471,原始数据!AM471)&gt;1,"×",""))</f>
        <v/>
      </c>
      <c r="AM471" t="str">
        <f>IF(原始数据!AN471="","",IF(COUNTIF(原始数据!471:471,原始数据!AN471)&gt;1,"×",""))</f>
        <v/>
      </c>
      <c r="AN471" t="str">
        <f>IF(原始数据!AO471="","",IF(COUNTIF(原始数据!471:471,原始数据!AO471)&gt;1,"×",""))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IF(原始数据!Z472="","",IF(COUNTIF(原始数据!472:472,原始数据!Z472)&gt;1,"×",""))</f>
        <v/>
      </c>
      <c r="Z472" t="str">
        <f>IF(原始数据!AA472="","",IF(COUNTIF(原始数据!472:472,原始数据!AA472)&gt;1,"×",""))</f>
        <v/>
      </c>
      <c r="AA472" t="str">
        <f>IF(原始数据!AB472="","",IF(COUNTIF(原始数据!472:472,原始数据!AB472)&gt;1,"×",""))</f>
        <v/>
      </c>
      <c r="AB472" t="str">
        <f>IF(原始数据!AC472="","",IF(COUNTIF(原始数据!472:472,原始数据!AC472)&gt;1,"×",""))</f>
        <v/>
      </c>
      <c r="AC472" t="str">
        <f>IF(原始数据!AD472="","",IF(COUNTIF(原始数据!472:472,原始数据!AD472)&gt;1,"×",""))</f>
        <v/>
      </c>
      <c r="AD472" t="str">
        <f>IF(原始数据!AE472="","",IF(COUNTIF(原始数据!472:472,原始数据!AE472)&gt;1,"×",""))</f>
        <v/>
      </c>
      <c r="AE472" t="str">
        <f>IF(原始数据!AF472="","",IF(COUNTIF(原始数据!472:472,原始数据!AF472)&gt;1,"×",""))</f>
        <v/>
      </c>
      <c r="AF472" t="str">
        <f>IF(原始数据!AG472="","",IF(COUNTIF(原始数据!472:472,原始数据!AG472)&gt;1,"×",""))</f>
        <v/>
      </c>
      <c r="AG472" t="str">
        <f>IF(原始数据!AH472="","",IF(COUNTIF(原始数据!472:472,原始数据!AH472)&gt;1,"×",""))</f>
        <v/>
      </c>
      <c r="AH472" t="str">
        <f>IF(原始数据!AI472="","",IF(COUNTIF(原始数据!472:472,原始数据!AI472)&gt;1,"×",""))</f>
        <v/>
      </c>
      <c r="AI472" t="str">
        <f>IF(原始数据!AJ472="","",IF(COUNTIF(原始数据!472:472,原始数据!AJ472)&gt;1,"×",""))</f>
        <v/>
      </c>
      <c r="AJ472" t="str">
        <f>IF(原始数据!AK472="","",IF(COUNTIF(原始数据!472:472,原始数据!AK472)&gt;1,"×",""))</f>
        <v/>
      </c>
      <c r="AK472" t="str">
        <f>IF(原始数据!AL472="","",IF(COUNTIF(原始数据!472:472,原始数据!AL472)&gt;1,"×",""))</f>
        <v/>
      </c>
      <c r="AL472" t="str">
        <f>IF(原始数据!AM472="","",IF(COUNTIF(原始数据!472:472,原始数据!AM472)&gt;1,"×",""))</f>
        <v/>
      </c>
      <c r="AM472" t="str">
        <f>IF(原始数据!AN472="","",IF(COUNTIF(原始数据!472:472,原始数据!AN472)&gt;1,"×",""))</f>
        <v/>
      </c>
      <c r="AN472" t="str">
        <f>IF(原始数据!AO472="","",IF(COUNTIF(原始数据!472:472,原始数据!AO472)&gt;1,"×",""))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IF(原始数据!Z473="","",IF(COUNTIF(原始数据!473:473,原始数据!Z473)&gt;1,"×",""))</f>
        <v/>
      </c>
      <c r="Z473" t="str">
        <f>IF(原始数据!AA473="","",IF(COUNTIF(原始数据!473:473,原始数据!AA473)&gt;1,"×",""))</f>
        <v/>
      </c>
      <c r="AA473" t="str">
        <f>IF(原始数据!AB473="","",IF(COUNTIF(原始数据!473:473,原始数据!AB473)&gt;1,"×",""))</f>
        <v/>
      </c>
      <c r="AB473" t="str">
        <f>IF(原始数据!AC473="","",IF(COUNTIF(原始数据!473:473,原始数据!AC473)&gt;1,"×",""))</f>
        <v/>
      </c>
      <c r="AC473" t="str">
        <f>IF(原始数据!AD473="","",IF(COUNTIF(原始数据!473:473,原始数据!AD473)&gt;1,"×",""))</f>
        <v/>
      </c>
      <c r="AD473" t="str">
        <f>IF(原始数据!AE473="","",IF(COUNTIF(原始数据!473:473,原始数据!AE473)&gt;1,"×",""))</f>
        <v/>
      </c>
      <c r="AE473" t="str">
        <f>IF(原始数据!AF473="","",IF(COUNTIF(原始数据!473:473,原始数据!AF473)&gt;1,"×",""))</f>
        <v/>
      </c>
      <c r="AF473" t="str">
        <f>IF(原始数据!AG473="","",IF(COUNTIF(原始数据!473:473,原始数据!AG473)&gt;1,"×",""))</f>
        <v/>
      </c>
      <c r="AG473" t="str">
        <f>IF(原始数据!AH473="","",IF(COUNTIF(原始数据!473:473,原始数据!AH473)&gt;1,"×",""))</f>
        <v/>
      </c>
      <c r="AH473" t="str">
        <f>IF(原始数据!AI473="","",IF(COUNTIF(原始数据!473:473,原始数据!AI473)&gt;1,"×",""))</f>
        <v/>
      </c>
      <c r="AI473" t="str">
        <f>IF(原始数据!AJ473="","",IF(COUNTIF(原始数据!473:473,原始数据!AJ473)&gt;1,"×",""))</f>
        <v/>
      </c>
      <c r="AJ473" t="str">
        <f>IF(原始数据!AK473="","",IF(COUNTIF(原始数据!473:473,原始数据!AK473)&gt;1,"×",""))</f>
        <v/>
      </c>
      <c r="AK473" t="str">
        <f>IF(原始数据!AL473="","",IF(COUNTIF(原始数据!473:473,原始数据!AL473)&gt;1,"×",""))</f>
        <v/>
      </c>
      <c r="AL473" t="str">
        <f>IF(原始数据!AM473="","",IF(COUNTIF(原始数据!473:473,原始数据!AM473)&gt;1,"×",""))</f>
        <v/>
      </c>
      <c r="AM473" t="str">
        <f>IF(原始数据!AN473="","",IF(COUNTIF(原始数据!473:473,原始数据!AN473)&gt;1,"×",""))</f>
        <v/>
      </c>
      <c r="AN473" t="str">
        <f>IF(原始数据!AO473="","",IF(COUNTIF(原始数据!473:473,原始数据!AO473)&gt;1,"×",""))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IF(原始数据!Z474="","",IF(COUNTIF(原始数据!474:474,原始数据!Z474)&gt;1,"×",""))</f>
        <v/>
      </c>
      <c r="Z474" t="str">
        <f>IF(原始数据!AA474="","",IF(COUNTIF(原始数据!474:474,原始数据!AA474)&gt;1,"×",""))</f>
        <v/>
      </c>
      <c r="AA474" t="str">
        <f>IF(原始数据!AB474="","",IF(COUNTIF(原始数据!474:474,原始数据!AB474)&gt;1,"×",""))</f>
        <v/>
      </c>
      <c r="AB474" t="str">
        <f>IF(原始数据!AC474="","",IF(COUNTIF(原始数据!474:474,原始数据!AC474)&gt;1,"×",""))</f>
        <v/>
      </c>
      <c r="AC474" t="str">
        <f>IF(原始数据!AD474="","",IF(COUNTIF(原始数据!474:474,原始数据!AD474)&gt;1,"×",""))</f>
        <v/>
      </c>
      <c r="AD474" t="str">
        <f>IF(原始数据!AE474="","",IF(COUNTIF(原始数据!474:474,原始数据!AE474)&gt;1,"×",""))</f>
        <v/>
      </c>
      <c r="AE474" t="str">
        <f>IF(原始数据!AF474="","",IF(COUNTIF(原始数据!474:474,原始数据!AF474)&gt;1,"×",""))</f>
        <v/>
      </c>
      <c r="AF474" t="str">
        <f>IF(原始数据!AG474="","",IF(COUNTIF(原始数据!474:474,原始数据!AG474)&gt;1,"×",""))</f>
        <v/>
      </c>
      <c r="AG474" t="str">
        <f>IF(原始数据!AH474="","",IF(COUNTIF(原始数据!474:474,原始数据!AH474)&gt;1,"×",""))</f>
        <v/>
      </c>
      <c r="AH474" t="str">
        <f>IF(原始数据!AI474="","",IF(COUNTIF(原始数据!474:474,原始数据!AI474)&gt;1,"×",""))</f>
        <v/>
      </c>
      <c r="AI474" t="str">
        <f>IF(原始数据!AJ474="","",IF(COUNTIF(原始数据!474:474,原始数据!AJ474)&gt;1,"×",""))</f>
        <v/>
      </c>
      <c r="AJ474" t="str">
        <f>IF(原始数据!AK474="","",IF(COUNTIF(原始数据!474:474,原始数据!AK474)&gt;1,"×",""))</f>
        <v/>
      </c>
      <c r="AK474" t="str">
        <f>IF(原始数据!AL474="","",IF(COUNTIF(原始数据!474:474,原始数据!AL474)&gt;1,"×",""))</f>
        <v/>
      </c>
      <c r="AL474" t="str">
        <f>IF(原始数据!AM474="","",IF(COUNTIF(原始数据!474:474,原始数据!AM474)&gt;1,"×",""))</f>
        <v/>
      </c>
      <c r="AM474" t="str">
        <f>IF(原始数据!AN474="","",IF(COUNTIF(原始数据!474:474,原始数据!AN474)&gt;1,"×",""))</f>
        <v/>
      </c>
      <c r="AN474" t="str">
        <f>IF(原始数据!AO474="","",IF(COUNTIF(原始数据!474:474,原始数据!AO474)&gt;1,"×",""))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IF(原始数据!Z475="","",IF(COUNTIF(原始数据!475:475,原始数据!Z475)&gt;1,"×",""))</f>
        <v/>
      </c>
      <c r="Z475" t="str">
        <f>IF(原始数据!AA475="","",IF(COUNTIF(原始数据!475:475,原始数据!AA475)&gt;1,"×",""))</f>
        <v/>
      </c>
      <c r="AA475" t="str">
        <f>IF(原始数据!AB475="","",IF(COUNTIF(原始数据!475:475,原始数据!AB475)&gt;1,"×",""))</f>
        <v/>
      </c>
      <c r="AB475" t="str">
        <f>IF(原始数据!AC475="","",IF(COUNTIF(原始数据!475:475,原始数据!AC475)&gt;1,"×",""))</f>
        <v/>
      </c>
      <c r="AC475" t="str">
        <f>IF(原始数据!AD475="","",IF(COUNTIF(原始数据!475:475,原始数据!AD475)&gt;1,"×",""))</f>
        <v/>
      </c>
      <c r="AD475" t="str">
        <f>IF(原始数据!AE475="","",IF(COUNTIF(原始数据!475:475,原始数据!AE475)&gt;1,"×",""))</f>
        <v/>
      </c>
      <c r="AE475" t="str">
        <f>IF(原始数据!AF475="","",IF(COUNTIF(原始数据!475:475,原始数据!AF475)&gt;1,"×",""))</f>
        <v/>
      </c>
      <c r="AF475" t="str">
        <f>IF(原始数据!AG475="","",IF(COUNTIF(原始数据!475:475,原始数据!AG475)&gt;1,"×",""))</f>
        <v/>
      </c>
      <c r="AG475" t="str">
        <f>IF(原始数据!AH475="","",IF(COUNTIF(原始数据!475:475,原始数据!AH475)&gt;1,"×",""))</f>
        <v/>
      </c>
      <c r="AH475" t="str">
        <f>IF(原始数据!AI475="","",IF(COUNTIF(原始数据!475:475,原始数据!AI475)&gt;1,"×",""))</f>
        <v/>
      </c>
      <c r="AI475" t="str">
        <f>IF(原始数据!AJ475="","",IF(COUNTIF(原始数据!475:475,原始数据!AJ475)&gt;1,"×",""))</f>
        <v/>
      </c>
      <c r="AJ475" t="str">
        <f>IF(原始数据!AK475="","",IF(COUNTIF(原始数据!475:475,原始数据!AK475)&gt;1,"×",""))</f>
        <v/>
      </c>
      <c r="AK475" t="str">
        <f>IF(原始数据!AL475="","",IF(COUNTIF(原始数据!475:475,原始数据!AL475)&gt;1,"×",""))</f>
        <v/>
      </c>
      <c r="AL475" t="str">
        <f>IF(原始数据!AM475="","",IF(COUNTIF(原始数据!475:475,原始数据!AM475)&gt;1,"×",""))</f>
        <v/>
      </c>
      <c r="AM475" t="str">
        <f>IF(原始数据!AN475="","",IF(COUNTIF(原始数据!475:475,原始数据!AN475)&gt;1,"×",""))</f>
        <v/>
      </c>
      <c r="AN475" t="str">
        <f>IF(原始数据!AO475="","",IF(COUNTIF(原始数据!475:475,原始数据!AO475)&gt;1,"×",""))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IF(原始数据!Z476="","",IF(COUNTIF(原始数据!476:476,原始数据!Z476)&gt;1,"×",""))</f>
        <v/>
      </c>
      <c r="Z476" t="str">
        <f>IF(原始数据!AA476="","",IF(COUNTIF(原始数据!476:476,原始数据!AA476)&gt;1,"×",""))</f>
        <v/>
      </c>
      <c r="AA476" t="str">
        <f>IF(原始数据!AB476="","",IF(COUNTIF(原始数据!476:476,原始数据!AB476)&gt;1,"×",""))</f>
        <v/>
      </c>
      <c r="AB476" t="str">
        <f>IF(原始数据!AC476="","",IF(COUNTIF(原始数据!476:476,原始数据!AC476)&gt;1,"×",""))</f>
        <v/>
      </c>
      <c r="AC476" t="str">
        <f>IF(原始数据!AD476="","",IF(COUNTIF(原始数据!476:476,原始数据!AD476)&gt;1,"×",""))</f>
        <v/>
      </c>
      <c r="AD476" t="str">
        <f>IF(原始数据!AE476="","",IF(COUNTIF(原始数据!476:476,原始数据!AE476)&gt;1,"×",""))</f>
        <v/>
      </c>
      <c r="AE476" t="str">
        <f>IF(原始数据!AF476="","",IF(COUNTIF(原始数据!476:476,原始数据!AF476)&gt;1,"×",""))</f>
        <v/>
      </c>
      <c r="AF476" t="str">
        <f>IF(原始数据!AG476="","",IF(COUNTIF(原始数据!476:476,原始数据!AG476)&gt;1,"×",""))</f>
        <v/>
      </c>
      <c r="AG476" t="str">
        <f>IF(原始数据!AH476="","",IF(COUNTIF(原始数据!476:476,原始数据!AH476)&gt;1,"×",""))</f>
        <v/>
      </c>
      <c r="AH476" t="str">
        <f>IF(原始数据!AI476="","",IF(COUNTIF(原始数据!476:476,原始数据!AI476)&gt;1,"×",""))</f>
        <v/>
      </c>
      <c r="AI476" t="str">
        <f>IF(原始数据!AJ476="","",IF(COUNTIF(原始数据!476:476,原始数据!AJ476)&gt;1,"×",""))</f>
        <v/>
      </c>
      <c r="AJ476" t="str">
        <f>IF(原始数据!AK476="","",IF(COUNTIF(原始数据!476:476,原始数据!AK476)&gt;1,"×",""))</f>
        <v/>
      </c>
      <c r="AK476" t="str">
        <f>IF(原始数据!AL476="","",IF(COUNTIF(原始数据!476:476,原始数据!AL476)&gt;1,"×",""))</f>
        <v/>
      </c>
      <c r="AL476" t="str">
        <f>IF(原始数据!AM476="","",IF(COUNTIF(原始数据!476:476,原始数据!AM476)&gt;1,"×",""))</f>
        <v/>
      </c>
      <c r="AM476" t="str">
        <f>IF(原始数据!AN476="","",IF(COUNTIF(原始数据!476:476,原始数据!AN476)&gt;1,"×",""))</f>
        <v/>
      </c>
      <c r="AN476" t="str">
        <f>IF(原始数据!AO476="","",IF(COUNTIF(原始数据!476:476,原始数据!AO476)&gt;1,"×",""))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IF(原始数据!Z477="","",IF(COUNTIF(原始数据!477:477,原始数据!Z477)&gt;1,"×",""))</f>
        <v/>
      </c>
      <c r="Z477" t="str">
        <f>IF(原始数据!AA477="","",IF(COUNTIF(原始数据!477:477,原始数据!AA477)&gt;1,"×",""))</f>
        <v/>
      </c>
      <c r="AA477" t="str">
        <f>IF(原始数据!AB477="","",IF(COUNTIF(原始数据!477:477,原始数据!AB477)&gt;1,"×",""))</f>
        <v/>
      </c>
      <c r="AB477" t="str">
        <f>IF(原始数据!AC477="","",IF(COUNTIF(原始数据!477:477,原始数据!AC477)&gt;1,"×",""))</f>
        <v/>
      </c>
      <c r="AC477" t="str">
        <f>IF(原始数据!AD477="","",IF(COUNTIF(原始数据!477:477,原始数据!AD477)&gt;1,"×",""))</f>
        <v/>
      </c>
      <c r="AD477" t="str">
        <f>IF(原始数据!AE477="","",IF(COUNTIF(原始数据!477:477,原始数据!AE477)&gt;1,"×",""))</f>
        <v/>
      </c>
      <c r="AE477" t="str">
        <f>IF(原始数据!AF477="","",IF(COUNTIF(原始数据!477:477,原始数据!AF477)&gt;1,"×",""))</f>
        <v/>
      </c>
      <c r="AF477" t="str">
        <f>IF(原始数据!AG477="","",IF(COUNTIF(原始数据!477:477,原始数据!AG477)&gt;1,"×",""))</f>
        <v/>
      </c>
      <c r="AG477" t="str">
        <f>IF(原始数据!AH477="","",IF(COUNTIF(原始数据!477:477,原始数据!AH477)&gt;1,"×",""))</f>
        <v/>
      </c>
      <c r="AH477" t="str">
        <f>IF(原始数据!AI477="","",IF(COUNTIF(原始数据!477:477,原始数据!AI477)&gt;1,"×",""))</f>
        <v/>
      </c>
      <c r="AI477" t="str">
        <f>IF(原始数据!AJ477="","",IF(COUNTIF(原始数据!477:477,原始数据!AJ477)&gt;1,"×",""))</f>
        <v/>
      </c>
      <c r="AJ477" t="str">
        <f>IF(原始数据!AK477="","",IF(COUNTIF(原始数据!477:477,原始数据!AK477)&gt;1,"×",""))</f>
        <v/>
      </c>
      <c r="AK477" t="str">
        <f>IF(原始数据!AL477="","",IF(COUNTIF(原始数据!477:477,原始数据!AL477)&gt;1,"×",""))</f>
        <v/>
      </c>
      <c r="AL477" t="str">
        <f>IF(原始数据!AM477="","",IF(COUNTIF(原始数据!477:477,原始数据!AM477)&gt;1,"×",""))</f>
        <v/>
      </c>
      <c r="AM477" t="str">
        <f>IF(原始数据!AN477="","",IF(COUNTIF(原始数据!477:477,原始数据!AN477)&gt;1,"×",""))</f>
        <v/>
      </c>
      <c r="AN477" t="str">
        <f>IF(原始数据!AO477="","",IF(COUNTIF(原始数据!477:477,原始数据!AO477)&gt;1,"×",""))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IF(原始数据!Z478="","",IF(COUNTIF(原始数据!478:478,原始数据!Z478)&gt;1,"×",""))</f>
        <v/>
      </c>
      <c r="Z478" t="str">
        <f>IF(原始数据!AA478="","",IF(COUNTIF(原始数据!478:478,原始数据!AA478)&gt;1,"×",""))</f>
        <v/>
      </c>
      <c r="AA478" t="str">
        <f>IF(原始数据!AB478="","",IF(COUNTIF(原始数据!478:478,原始数据!AB478)&gt;1,"×",""))</f>
        <v/>
      </c>
      <c r="AB478" t="str">
        <f>IF(原始数据!AC478="","",IF(COUNTIF(原始数据!478:478,原始数据!AC478)&gt;1,"×",""))</f>
        <v/>
      </c>
      <c r="AC478" t="str">
        <f>IF(原始数据!AD478="","",IF(COUNTIF(原始数据!478:478,原始数据!AD478)&gt;1,"×",""))</f>
        <v/>
      </c>
      <c r="AD478" t="str">
        <f>IF(原始数据!AE478="","",IF(COUNTIF(原始数据!478:478,原始数据!AE478)&gt;1,"×",""))</f>
        <v/>
      </c>
      <c r="AE478" t="str">
        <f>IF(原始数据!AF478="","",IF(COUNTIF(原始数据!478:478,原始数据!AF478)&gt;1,"×",""))</f>
        <v/>
      </c>
      <c r="AF478" t="str">
        <f>IF(原始数据!AG478="","",IF(COUNTIF(原始数据!478:478,原始数据!AG478)&gt;1,"×",""))</f>
        <v/>
      </c>
      <c r="AG478" t="str">
        <f>IF(原始数据!AH478="","",IF(COUNTIF(原始数据!478:478,原始数据!AH478)&gt;1,"×",""))</f>
        <v/>
      </c>
      <c r="AH478" t="str">
        <f>IF(原始数据!AI478="","",IF(COUNTIF(原始数据!478:478,原始数据!AI478)&gt;1,"×",""))</f>
        <v/>
      </c>
      <c r="AI478" t="str">
        <f>IF(原始数据!AJ478="","",IF(COUNTIF(原始数据!478:478,原始数据!AJ478)&gt;1,"×",""))</f>
        <v/>
      </c>
      <c r="AJ478" t="str">
        <f>IF(原始数据!AK478="","",IF(COUNTIF(原始数据!478:478,原始数据!AK478)&gt;1,"×",""))</f>
        <v/>
      </c>
      <c r="AK478" t="str">
        <f>IF(原始数据!AL478="","",IF(COUNTIF(原始数据!478:478,原始数据!AL478)&gt;1,"×",""))</f>
        <v/>
      </c>
      <c r="AL478" t="str">
        <f>IF(原始数据!AM478="","",IF(COUNTIF(原始数据!478:478,原始数据!AM478)&gt;1,"×",""))</f>
        <v/>
      </c>
      <c r="AM478" t="str">
        <f>IF(原始数据!AN478="","",IF(COUNTIF(原始数据!478:478,原始数据!AN478)&gt;1,"×",""))</f>
        <v/>
      </c>
      <c r="AN478" t="str">
        <f>IF(原始数据!AO478="","",IF(COUNTIF(原始数据!478:478,原始数据!AO478)&gt;1,"×",""))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IF(原始数据!Z479="","",IF(COUNTIF(原始数据!479:479,原始数据!Z479)&gt;1,"×",""))</f>
        <v/>
      </c>
      <c r="Z479" t="str">
        <f>IF(原始数据!AA479="","",IF(COUNTIF(原始数据!479:479,原始数据!AA479)&gt;1,"×",""))</f>
        <v/>
      </c>
      <c r="AA479" t="str">
        <f>IF(原始数据!AB479="","",IF(COUNTIF(原始数据!479:479,原始数据!AB479)&gt;1,"×",""))</f>
        <v/>
      </c>
      <c r="AB479" t="str">
        <f>IF(原始数据!AC479="","",IF(COUNTIF(原始数据!479:479,原始数据!AC479)&gt;1,"×",""))</f>
        <v/>
      </c>
      <c r="AC479" t="str">
        <f>IF(原始数据!AD479="","",IF(COUNTIF(原始数据!479:479,原始数据!AD479)&gt;1,"×",""))</f>
        <v/>
      </c>
      <c r="AD479" t="str">
        <f>IF(原始数据!AE479="","",IF(COUNTIF(原始数据!479:479,原始数据!AE479)&gt;1,"×",""))</f>
        <v/>
      </c>
      <c r="AE479" t="str">
        <f>IF(原始数据!AF479="","",IF(COUNTIF(原始数据!479:479,原始数据!AF479)&gt;1,"×",""))</f>
        <v/>
      </c>
      <c r="AF479" t="str">
        <f>IF(原始数据!AG479="","",IF(COUNTIF(原始数据!479:479,原始数据!AG479)&gt;1,"×",""))</f>
        <v/>
      </c>
      <c r="AG479" t="str">
        <f>IF(原始数据!AH479="","",IF(COUNTIF(原始数据!479:479,原始数据!AH479)&gt;1,"×",""))</f>
        <v/>
      </c>
      <c r="AH479" t="str">
        <f>IF(原始数据!AI479="","",IF(COUNTIF(原始数据!479:479,原始数据!AI479)&gt;1,"×",""))</f>
        <v/>
      </c>
      <c r="AI479" t="str">
        <f>IF(原始数据!AJ479="","",IF(COUNTIF(原始数据!479:479,原始数据!AJ479)&gt;1,"×",""))</f>
        <v/>
      </c>
      <c r="AJ479" t="str">
        <f>IF(原始数据!AK479="","",IF(COUNTIF(原始数据!479:479,原始数据!AK479)&gt;1,"×",""))</f>
        <v/>
      </c>
      <c r="AK479" t="str">
        <f>IF(原始数据!AL479="","",IF(COUNTIF(原始数据!479:479,原始数据!AL479)&gt;1,"×",""))</f>
        <v/>
      </c>
      <c r="AL479" t="str">
        <f>IF(原始数据!AM479="","",IF(COUNTIF(原始数据!479:479,原始数据!AM479)&gt;1,"×",""))</f>
        <v/>
      </c>
      <c r="AM479" t="str">
        <f>IF(原始数据!AN479="","",IF(COUNTIF(原始数据!479:479,原始数据!AN479)&gt;1,"×",""))</f>
        <v/>
      </c>
      <c r="AN479" t="str">
        <f>IF(原始数据!AO479="","",IF(COUNTIF(原始数据!479:479,原始数据!AO479)&gt;1,"×",""))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IF(原始数据!Z480="","",IF(COUNTIF(原始数据!480:480,原始数据!Z480)&gt;1,"×",""))</f>
        <v/>
      </c>
      <c r="Z480" t="str">
        <f>IF(原始数据!AA480="","",IF(COUNTIF(原始数据!480:480,原始数据!AA480)&gt;1,"×",""))</f>
        <v/>
      </c>
      <c r="AA480" t="str">
        <f>IF(原始数据!AB480="","",IF(COUNTIF(原始数据!480:480,原始数据!AB480)&gt;1,"×",""))</f>
        <v/>
      </c>
      <c r="AB480" t="str">
        <f>IF(原始数据!AC480="","",IF(COUNTIF(原始数据!480:480,原始数据!AC480)&gt;1,"×",""))</f>
        <v/>
      </c>
      <c r="AC480" t="str">
        <f>IF(原始数据!AD480="","",IF(COUNTIF(原始数据!480:480,原始数据!AD480)&gt;1,"×",""))</f>
        <v/>
      </c>
      <c r="AD480" t="str">
        <f>IF(原始数据!AE480="","",IF(COUNTIF(原始数据!480:480,原始数据!AE480)&gt;1,"×",""))</f>
        <v/>
      </c>
      <c r="AE480" t="str">
        <f>IF(原始数据!AF480="","",IF(COUNTIF(原始数据!480:480,原始数据!AF480)&gt;1,"×",""))</f>
        <v/>
      </c>
      <c r="AF480" t="str">
        <f>IF(原始数据!AG480="","",IF(COUNTIF(原始数据!480:480,原始数据!AG480)&gt;1,"×",""))</f>
        <v/>
      </c>
      <c r="AG480" t="str">
        <f>IF(原始数据!AH480="","",IF(COUNTIF(原始数据!480:480,原始数据!AH480)&gt;1,"×",""))</f>
        <v/>
      </c>
      <c r="AH480" t="str">
        <f>IF(原始数据!AI480="","",IF(COUNTIF(原始数据!480:480,原始数据!AI480)&gt;1,"×",""))</f>
        <v/>
      </c>
      <c r="AI480" t="str">
        <f>IF(原始数据!AJ480="","",IF(COUNTIF(原始数据!480:480,原始数据!AJ480)&gt;1,"×",""))</f>
        <v/>
      </c>
      <c r="AJ480" t="str">
        <f>IF(原始数据!AK480="","",IF(COUNTIF(原始数据!480:480,原始数据!AK480)&gt;1,"×",""))</f>
        <v/>
      </c>
      <c r="AK480" t="str">
        <f>IF(原始数据!AL480="","",IF(COUNTIF(原始数据!480:480,原始数据!AL480)&gt;1,"×",""))</f>
        <v/>
      </c>
      <c r="AL480" t="str">
        <f>IF(原始数据!AM480="","",IF(COUNTIF(原始数据!480:480,原始数据!AM480)&gt;1,"×",""))</f>
        <v/>
      </c>
      <c r="AM480" t="str">
        <f>IF(原始数据!AN480="","",IF(COUNTIF(原始数据!480:480,原始数据!AN480)&gt;1,"×",""))</f>
        <v/>
      </c>
      <c r="AN480" t="str">
        <f>IF(原始数据!AO480="","",IF(COUNTIF(原始数据!480:480,原始数据!AO480)&gt;1,"×",""))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IF(原始数据!Z481="","",IF(COUNTIF(原始数据!481:481,原始数据!Z481)&gt;1,"×",""))</f>
        <v/>
      </c>
      <c r="Z481" t="str">
        <f>IF(原始数据!AA481="","",IF(COUNTIF(原始数据!481:481,原始数据!AA481)&gt;1,"×",""))</f>
        <v/>
      </c>
      <c r="AA481" t="str">
        <f>IF(原始数据!AB481="","",IF(COUNTIF(原始数据!481:481,原始数据!AB481)&gt;1,"×",""))</f>
        <v/>
      </c>
      <c r="AB481" t="str">
        <f>IF(原始数据!AC481="","",IF(COUNTIF(原始数据!481:481,原始数据!AC481)&gt;1,"×",""))</f>
        <v/>
      </c>
      <c r="AC481" t="str">
        <f>IF(原始数据!AD481="","",IF(COUNTIF(原始数据!481:481,原始数据!AD481)&gt;1,"×",""))</f>
        <v/>
      </c>
      <c r="AD481" t="str">
        <f>IF(原始数据!AE481="","",IF(COUNTIF(原始数据!481:481,原始数据!AE481)&gt;1,"×",""))</f>
        <v/>
      </c>
      <c r="AE481" t="str">
        <f>IF(原始数据!AF481="","",IF(COUNTIF(原始数据!481:481,原始数据!AF481)&gt;1,"×",""))</f>
        <v/>
      </c>
      <c r="AF481" t="str">
        <f>IF(原始数据!AG481="","",IF(COUNTIF(原始数据!481:481,原始数据!AG481)&gt;1,"×",""))</f>
        <v/>
      </c>
      <c r="AG481" t="str">
        <f>IF(原始数据!AH481="","",IF(COUNTIF(原始数据!481:481,原始数据!AH481)&gt;1,"×",""))</f>
        <v/>
      </c>
      <c r="AH481" t="str">
        <f>IF(原始数据!AI481="","",IF(COUNTIF(原始数据!481:481,原始数据!AI481)&gt;1,"×",""))</f>
        <v/>
      </c>
      <c r="AI481" t="str">
        <f>IF(原始数据!AJ481="","",IF(COUNTIF(原始数据!481:481,原始数据!AJ481)&gt;1,"×",""))</f>
        <v/>
      </c>
      <c r="AJ481" t="str">
        <f>IF(原始数据!AK481="","",IF(COUNTIF(原始数据!481:481,原始数据!AK481)&gt;1,"×",""))</f>
        <v/>
      </c>
      <c r="AK481" t="str">
        <f>IF(原始数据!AL481="","",IF(COUNTIF(原始数据!481:481,原始数据!AL481)&gt;1,"×",""))</f>
        <v/>
      </c>
      <c r="AL481" t="str">
        <f>IF(原始数据!AM481="","",IF(COUNTIF(原始数据!481:481,原始数据!AM481)&gt;1,"×",""))</f>
        <v/>
      </c>
      <c r="AM481" t="str">
        <f>IF(原始数据!AN481="","",IF(COUNTIF(原始数据!481:481,原始数据!AN481)&gt;1,"×",""))</f>
        <v/>
      </c>
      <c r="AN481" t="str">
        <f>IF(原始数据!AO481="","",IF(COUNTIF(原始数据!481:481,原始数据!AO481)&gt;1,"×",""))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IF(原始数据!Z482="","",IF(COUNTIF(原始数据!482:482,原始数据!Z482)&gt;1,"×",""))</f>
        <v/>
      </c>
      <c r="Z482" t="str">
        <f>IF(原始数据!AA482="","",IF(COUNTIF(原始数据!482:482,原始数据!AA482)&gt;1,"×",""))</f>
        <v/>
      </c>
      <c r="AA482" t="str">
        <f>IF(原始数据!AB482="","",IF(COUNTIF(原始数据!482:482,原始数据!AB482)&gt;1,"×",""))</f>
        <v/>
      </c>
      <c r="AB482" t="str">
        <f>IF(原始数据!AC482="","",IF(COUNTIF(原始数据!482:482,原始数据!AC482)&gt;1,"×",""))</f>
        <v/>
      </c>
      <c r="AC482" t="str">
        <f>IF(原始数据!AD482="","",IF(COUNTIF(原始数据!482:482,原始数据!AD482)&gt;1,"×",""))</f>
        <v/>
      </c>
      <c r="AD482" t="str">
        <f>IF(原始数据!AE482="","",IF(COUNTIF(原始数据!482:482,原始数据!AE482)&gt;1,"×",""))</f>
        <v/>
      </c>
      <c r="AE482" t="str">
        <f>IF(原始数据!AF482="","",IF(COUNTIF(原始数据!482:482,原始数据!AF482)&gt;1,"×",""))</f>
        <v/>
      </c>
      <c r="AF482" t="str">
        <f>IF(原始数据!AG482="","",IF(COUNTIF(原始数据!482:482,原始数据!AG482)&gt;1,"×",""))</f>
        <v/>
      </c>
      <c r="AG482" t="str">
        <f>IF(原始数据!AH482="","",IF(COUNTIF(原始数据!482:482,原始数据!AH482)&gt;1,"×",""))</f>
        <v/>
      </c>
      <c r="AH482" t="str">
        <f>IF(原始数据!AI482="","",IF(COUNTIF(原始数据!482:482,原始数据!AI482)&gt;1,"×",""))</f>
        <v/>
      </c>
      <c r="AI482" t="str">
        <f>IF(原始数据!AJ482="","",IF(COUNTIF(原始数据!482:482,原始数据!AJ482)&gt;1,"×",""))</f>
        <v/>
      </c>
      <c r="AJ482" t="str">
        <f>IF(原始数据!AK482="","",IF(COUNTIF(原始数据!482:482,原始数据!AK482)&gt;1,"×",""))</f>
        <v/>
      </c>
      <c r="AK482" t="str">
        <f>IF(原始数据!AL482="","",IF(COUNTIF(原始数据!482:482,原始数据!AL482)&gt;1,"×",""))</f>
        <v/>
      </c>
      <c r="AL482" t="str">
        <f>IF(原始数据!AM482="","",IF(COUNTIF(原始数据!482:482,原始数据!AM482)&gt;1,"×",""))</f>
        <v/>
      </c>
      <c r="AM482" t="str">
        <f>IF(原始数据!AN482="","",IF(COUNTIF(原始数据!482:482,原始数据!AN482)&gt;1,"×",""))</f>
        <v/>
      </c>
      <c r="AN482" t="str">
        <f>IF(原始数据!AO482="","",IF(COUNTIF(原始数据!482:482,原始数据!AO482)&gt;1,"×",""))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IF(原始数据!Z483="","",IF(COUNTIF(原始数据!483:483,原始数据!Z483)&gt;1,"×",""))</f>
        <v/>
      </c>
      <c r="Z483" t="str">
        <f>IF(原始数据!AA483="","",IF(COUNTIF(原始数据!483:483,原始数据!AA483)&gt;1,"×",""))</f>
        <v/>
      </c>
      <c r="AA483" t="str">
        <f>IF(原始数据!AB483="","",IF(COUNTIF(原始数据!483:483,原始数据!AB483)&gt;1,"×",""))</f>
        <v/>
      </c>
      <c r="AB483" t="str">
        <f>IF(原始数据!AC483="","",IF(COUNTIF(原始数据!483:483,原始数据!AC483)&gt;1,"×",""))</f>
        <v/>
      </c>
      <c r="AC483" t="str">
        <f>IF(原始数据!AD483="","",IF(COUNTIF(原始数据!483:483,原始数据!AD483)&gt;1,"×",""))</f>
        <v/>
      </c>
      <c r="AD483" t="str">
        <f>IF(原始数据!AE483="","",IF(COUNTIF(原始数据!483:483,原始数据!AE483)&gt;1,"×",""))</f>
        <v/>
      </c>
      <c r="AE483" t="str">
        <f>IF(原始数据!AF483="","",IF(COUNTIF(原始数据!483:483,原始数据!AF483)&gt;1,"×",""))</f>
        <v/>
      </c>
      <c r="AF483" t="str">
        <f>IF(原始数据!AG483="","",IF(COUNTIF(原始数据!483:483,原始数据!AG483)&gt;1,"×",""))</f>
        <v/>
      </c>
      <c r="AG483" t="str">
        <f>IF(原始数据!AH483="","",IF(COUNTIF(原始数据!483:483,原始数据!AH483)&gt;1,"×",""))</f>
        <v/>
      </c>
      <c r="AH483" t="str">
        <f>IF(原始数据!AI483="","",IF(COUNTIF(原始数据!483:483,原始数据!AI483)&gt;1,"×",""))</f>
        <v/>
      </c>
      <c r="AI483" t="str">
        <f>IF(原始数据!AJ483="","",IF(COUNTIF(原始数据!483:483,原始数据!AJ483)&gt;1,"×",""))</f>
        <v/>
      </c>
      <c r="AJ483" t="str">
        <f>IF(原始数据!AK483="","",IF(COUNTIF(原始数据!483:483,原始数据!AK483)&gt;1,"×",""))</f>
        <v/>
      </c>
      <c r="AK483" t="str">
        <f>IF(原始数据!AL483="","",IF(COUNTIF(原始数据!483:483,原始数据!AL483)&gt;1,"×",""))</f>
        <v/>
      </c>
      <c r="AL483" t="str">
        <f>IF(原始数据!AM483="","",IF(COUNTIF(原始数据!483:483,原始数据!AM483)&gt;1,"×",""))</f>
        <v/>
      </c>
      <c r="AM483" t="str">
        <f>IF(原始数据!AN483="","",IF(COUNTIF(原始数据!483:483,原始数据!AN483)&gt;1,"×",""))</f>
        <v/>
      </c>
      <c r="AN483" t="str">
        <f>IF(原始数据!AO483="","",IF(COUNTIF(原始数据!483:483,原始数据!AO483)&gt;1,"×",""))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IF(原始数据!Z484="","",IF(COUNTIF(原始数据!484:484,原始数据!Z484)&gt;1,"×",""))</f>
        <v/>
      </c>
      <c r="Z484" t="str">
        <f>IF(原始数据!AA484="","",IF(COUNTIF(原始数据!484:484,原始数据!AA484)&gt;1,"×",""))</f>
        <v/>
      </c>
      <c r="AA484" t="str">
        <f>IF(原始数据!AB484="","",IF(COUNTIF(原始数据!484:484,原始数据!AB484)&gt;1,"×",""))</f>
        <v/>
      </c>
      <c r="AB484" t="str">
        <f>IF(原始数据!AC484="","",IF(COUNTIF(原始数据!484:484,原始数据!AC484)&gt;1,"×",""))</f>
        <v/>
      </c>
      <c r="AC484" t="str">
        <f>IF(原始数据!AD484="","",IF(COUNTIF(原始数据!484:484,原始数据!AD484)&gt;1,"×",""))</f>
        <v/>
      </c>
      <c r="AD484" t="str">
        <f>IF(原始数据!AE484="","",IF(COUNTIF(原始数据!484:484,原始数据!AE484)&gt;1,"×",""))</f>
        <v/>
      </c>
      <c r="AE484" t="str">
        <f>IF(原始数据!AF484="","",IF(COUNTIF(原始数据!484:484,原始数据!AF484)&gt;1,"×",""))</f>
        <v/>
      </c>
      <c r="AF484" t="str">
        <f>IF(原始数据!AG484="","",IF(COUNTIF(原始数据!484:484,原始数据!AG484)&gt;1,"×",""))</f>
        <v/>
      </c>
      <c r="AG484" t="str">
        <f>IF(原始数据!AH484="","",IF(COUNTIF(原始数据!484:484,原始数据!AH484)&gt;1,"×",""))</f>
        <v/>
      </c>
      <c r="AH484" t="str">
        <f>IF(原始数据!AI484="","",IF(COUNTIF(原始数据!484:484,原始数据!AI484)&gt;1,"×",""))</f>
        <v/>
      </c>
      <c r="AI484" t="str">
        <f>IF(原始数据!AJ484="","",IF(COUNTIF(原始数据!484:484,原始数据!AJ484)&gt;1,"×",""))</f>
        <v/>
      </c>
      <c r="AJ484" t="str">
        <f>IF(原始数据!AK484="","",IF(COUNTIF(原始数据!484:484,原始数据!AK484)&gt;1,"×",""))</f>
        <v/>
      </c>
      <c r="AK484" t="str">
        <f>IF(原始数据!AL484="","",IF(COUNTIF(原始数据!484:484,原始数据!AL484)&gt;1,"×",""))</f>
        <v/>
      </c>
      <c r="AL484" t="str">
        <f>IF(原始数据!AM484="","",IF(COUNTIF(原始数据!484:484,原始数据!AM484)&gt;1,"×",""))</f>
        <v/>
      </c>
      <c r="AM484" t="str">
        <f>IF(原始数据!AN484="","",IF(COUNTIF(原始数据!484:484,原始数据!AN484)&gt;1,"×",""))</f>
        <v/>
      </c>
      <c r="AN484" t="str">
        <f>IF(原始数据!AO484="","",IF(COUNTIF(原始数据!484:484,原始数据!AO484)&gt;1,"×",""))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IF(原始数据!Z485="","",IF(COUNTIF(原始数据!485:485,原始数据!Z485)&gt;1,"×",""))</f>
        <v/>
      </c>
      <c r="Z485" t="str">
        <f>IF(原始数据!AA485="","",IF(COUNTIF(原始数据!485:485,原始数据!AA485)&gt;1,"×",""))</f>
        <v/>
      </c>
      <c r="AA485" t="str">
        <f>IF(原始数据!AB485="","",IF(COUNTIF(原始数据!485:485,原始数据!AB485)&gt;1,"×",""))</f>
        <v/>
      </c>
      <c r="AB485" t="str">
        <f>IF(原始数据!AC485="","",IF(COUNTIF(原始数据!485:485,原始数据!AC485)&gt;1,"×",""))</f>
        <v/>
      </c>
      <c r="AC485" t="str">
        <f>IF(原始数据!AD485="","",IF(COUNTIF(原始数据!485:485,原始数据!AD485)&gt;1,"×",""))</f>
        <v/>
      </c>
      <c r="AD485" t="str">
        <f>IF(原始数据!AE485="","",IF(COUNTIF(原始数据!485:485,原始数据!AE485)&gt;1,"×",""))</f>
        <v/>
      </c>
      <c r="AE485" t="str">
        <f>IF(原始数据!AF485="","",IF(COUNTIF(原始数据!485:485,原始数据!AF485)&gt;1,"×",""))</f>
        <v/>
      </c>
      <c r="AF485" t="str">
        <f>IF(原始数据!AG485="","",IF(COUNTIF(原始数据!485:485,原始数据!AG485)&gt;1,"×",""))</f>
        <v/>
      </c>
      <c r="AG485" t="str">
        <f>IF(原始数据!AH485="","",IF(COUNTIF(原始数据!485:485,原始数据!AH485)&gt;1,"×",""))</f>
        <v/>
      </c>
      <c r="AH485" t="str">
        <f>IF(原始数据!AI485="","",IF(COUNTIF(原始数据!485:485,原始数据!AI485)&gt;1,"×",""))</f>
        <v/>
      </c>
      <c r="AI485" t="str">
        <f>IF(原始数据!AJ485="","",IF(COUNTIF(原始数据!485:485,原始数据!AJ485)&gt;1,"×",""))</f>
        <v/>
      </c>
      <c r="AJ485" t="str">
        <f>IF(原始数据!AK485="","",IF(COUNTIF(原始数据!485:485,原始数据!AK485)&gt;1,"×",""))</f>
        <v/>
      </c>
      <c r="AK485" t="str">
        <f>IF(原始数据!AL485="","",IF(COUNTIF(原始数据!485:485,原始数据!AL485)&gt;1,"×",""))</f>
        <v/>
      </c>
      <c r="AL485" t="str">
        <f>IF(原始数据!AM485="","",IF(COUNTIF(原始数据!485:485,原始数据!AM485)&gt;1,"×",""))</f>
        <v/>
      </c>
      <c r="AM485" t="str">
        <f>IF(原始数据!AN485="","",IF(COUNTIF(原始数据!485:485,原始数据!AN485)&gt;1,"×",""))</f>
        <v/>
      </c>
      <c r="AN485" t="str">
        <f>IF(原始数据!AO485="","",IF(COUNTIF(原始数据!485:485,原始数据!AO485)&gt;1,"×",""))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IF(原始数据!Z486="","",IF(COUNTIF(原始数据!486:486,原始数据!Z486)&gt;1,"×",""))</f>
        <v/>
      </c>
      <c r="Z486" t="str">
        <f>IF(原始数据!AA486="","",IF(COUNTIF(原始数据!486:486,原始数据!AA486)&gt;1,"×",""))</f>
        <v/>
      </c>
      <c r="AA486" t="str">
        <f>IF(原始数据!AB486="","",IF(COUNTIF(原始数据!486:486,原始数据!AB486)&gt;1,"×",""))</f>
        <v/>
      </c>
      <c r="AB486" t="str">
        <f>IF(原始数据!AC486="","",IF(COUNTIF(原始数据!486:486,原始数据!AC486)&gt;1,"×",""))</f>
        <v/>
      </c>
      <c r="AC486" t="str">
        <f>IF(原始数据!AD486="","",IF(COUNTIF(原始数据!486:486,原始数据!AD486)&gt;1,"×",""))</f>
        <v/>
      </c>
      <c r="AD486" t="str">
        <f>IF(原始数据!AE486="","",IF(COUNTIF(原始数据!486:486,原始数据!AE486)&gt;1,"×",""))</f>
        <v/>
      </c>
      <c r="AE486" t="str">
        <f>IF(原始数据!AF486="","",IF(COUNTIF(原始数据!486:486,原始数据!AF486)&gt;1,"×",""))</f>
        <v/>
      </c>
      <c r="AF486" t="str">
        <f>IF(原始数据!AG486="","",IF(COUNTIF(原始数据!486:486,原始数据!AG486)&gt;1,"×",""))</f>
        <v/>
      </c>
      <c r="AG486" t="str">
        <f>IF(原始数据!AH486="","",IF(COUNTIF(原始数据!486:486,原始数据!AH486)&gt;1,"×",""))</f>
        <v/>
      </c>
      <c r="AH486" t="str">
        <f>IF(原始数据!AI486="","",IF(COUNTIF(原始数据!486:486,原始数据!AI486)&gt;1,"×",""))</f>
        <v/>
      </c>
      <c r="AI486" t="str">
        <f>IF(原始数据!AJ486="","",IF(COUNTIF(原始数据!486:486,原始数据!AJ486)&gt;1,"×",""))</f>
        <v/>
      </c>
      <c r="AJ486" t="str">
        <f>IF(原始数据!AK486="","",IF(COUNTIF(原始数据!486:486,原始数据!AK486)&gt;1,"×",""))</f>
        <v/>
      </c>
      <c r="AK486" t="str">
        <f>IF(原始数据!AL486="","",IF(COUNTIF(原始数据!486:486,原始数据!AL486)&gt;1,"×",""))</f>
        <v/>
      </c>
      <c r="AL486" t="str">
        <f>IF(原始数据!AM486="","",IF(COUNTIF(原始数据!486:486,原始数据!AM486)&gt;1,"×",""))</f>
        <v/>
      </c>
      <c r="AM486" t="str">
        <f>IF(原始数据!AN486="","",IF(COUNTIF(原始数据!486:486,原始数据!AN486)&gt;1,"×",""))</f>
        <v/>
      </c>
      <c r="AN486" t="str">
        <f>IF(原始数据!AO486="","",IF(COUNTIF(原始数据!486:486,原始数据!AO486)&gt;1,"×",""))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IF(原始数据!Z487="","",IF(COUNTIF(原始数据!487:487,原始数据!Z487)&gt;1,"×",""))</f>
        <v/>
      </c>
      <c r="Z487" t="str">
        <f>IF(原始数据!AA487="","",IF(COUNTIF(原始数据!487:487,原始数据!AA487)&gt;1,"×",""))</f>
        <v/>
      </c>
      <c r="AA487" t="str">
        <f>IF(原始数据!AB487="","",IF(COUNTIF(原始数据!487:487,原始数据!AB487)&gt;1,"×",""))</f>
        <v/>
      </c>
      <c r="AB487" t="str">
        <f>IF(原始数据!AC487="","",IF(COUNTIF(原始数据!487:487,原始数据!AC487)&gt;1,"×",""))</f>
        <v/>
      </c>
      <c r="AC487" t="str">
        <f>IF(原始数据!AD487="","",IF(COUNTIF(原始数据!487:487,原始数据!AD487)&gt;1,"×",""))</f>
        <v/>
      </c>
      <c r="AD487" t="str">
        <f>IF(原始数据!AE487="","",IF(COUNTIF(原始数据!487:487,原始数据!AE487)&gt;1,"×",""))</f>
        <v/>
      </c>
      <c r="AE487" t="str">
        <f>IF(原始数据!AF487="","",IF(COUNTIF(原始数据!487:487,原始数据!AF487)&gt;1,"×",""))</f>
        <v/>
      </c>
      <c r="AF487" t="str">
        <f>IF(原始数据!AG487="","",IF(COUNTIF(原始数据!487:487,原始数据!AG487)&gt;1,"×",""))</f>
        <v/>
      </c>
      <c r="AG487" t="str">
        <f>IF(原始数据!AH487="","",IF(COUNTIF(原始数据!487:487,原始数据!AH487)&gt;1,"×",""))</f>
        <v/>
      </c>
      <c r="AH487" t="str">
        <f>IF(原始数据!AI487="","",IF(COUNTIF(原始数据!487:487,原始数据!AI487)&gt;1,"×",""))</f>
        <v/>
      </c>
      <c r="AI487" t="str">
        <f>IF(原始数据!AJ487="","",IF(COUNTIF(原始数据!487:487,原始数据!AJ487)&gt;1,"×",""))</f>
        <v/>
      </c>
      <c r="AJ487" t="str">
        <f>IF(原始数据!AK487="","",IF(COUNTIF(原始数据!487:487,原始数据!AK487)&gt;1,"×",""))</f>
        <v/>
      </c>
      <c r="AK487" t="str">
        <f>IF(原始数据!AL487="","",IF(COUNTIF(原始数据!487:487,原始数据!AL487)&gt;1,"×",""))</f>
        <v/>
      </c>
      <c r="AL487" t="str">
        <f>IF(原始数据!AM487="","",IF(COUNTIF(原始数据!487:487,原始数据!AM487)&gt;1,"×",""))</f>
        <v/>
      </c>
      <c r="AM487" t="str">
        <f>IF(原始数据!AN487="","",IF(COUNTIF(原始数据!487:487,原始数据!AN487)&gt;1,"×",""))</f>
        <v/>
      </c>
      <c r="AN487" t="str">
        <f>IF(原始数据!AO487="","",IF(COUNTIF(原始数据!487:487,原始数据!AO487)&gt;1,"×",""))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IF(原始数据!Z488="","",IF(COUNTIF(原始数据!488:488,原始数据!Z488)&gt;1,"×",""))</f>
        <v/>
      </c>
      <c r="Z488" t="str">
        <f>IF(原始数据!AA488="","",IF(COUNTIF(原始数据!488:488,原始数据!AA488)&gt;1,"×",""))</f>
        <v/>
      </c>
      <c r="AA488" t="str">
        <f>IF(原始数据!AB488="","",IF(COUNTIF(原始数据!488:488,原始数据!AB488)&gt;1,"×",""))</f>
        <v/>
      </c>
      <c r="AB488" t="str">
        <f>IF(原始数据!AC488="","",IF(COUNTIF(原始数据!488:488,原始数据!AC488)&gt;1,"×",""))</f>
        <v/>
      </c>
      <c r="AC488" t="str">
        <f>IF(原始数据!AD488="","",IF(COUNTIF(原始数据!488:488,原始数据!AD488)&gt;1,"×",""))</f>
        <v/>
      </c>
      <c r="AD488" t="str">
        <f>IF(原始数据!AE488="","",IF(COUNTIF(原始数据!488:488,原始数据!AE488)&gt;1,"×",""))</f>
        <v/>
      </c>
      <c r="AE488" t="str">
        <f>IF(原始数据!AF488="","",IF(COUNTIF(原始数据!488:488,原始数据!AF488)&gt;1,"×",""))</f>
        <v/>
      </c>
      <c r="AF488" t="str">
        <f>IF(原始数据!AG488="","",IF(COUNTIF(原始数据!488:488,原始数据!AG488)&gt;1,"×",""))</f>
        <v/>
      </c>
      <c r="AG488" t="str">
        <f>IF(原始数据!AH488="","",IF(COUNTIF(原始数据!488:488,原始数据!AH488)&gt;1,"×",""))</f>
        <v/>
      </c>
      <c r="AH488" t="str">
        <f>IF(原始数据!AI488="","",IF(COUNTIF(原始数据!488:488,原始数据!AI488)&gt;1,"×",""))</f>
        <v/>
      </c>
      <c r="AI488" t="str">
        <f>IF(原始数据!AJ488="","",IF(COUNTIF(原始数据!488:488,原始数据!AJ488)&gt;1,"×",""))</f>
        <v/>
      </c>
      <c r="AJ488" t="str">
        <f>IF(原始数据!AK488="","",IF(COUNTIF(原始数据!488:488,原始数据!AK488)&gt;1,"×",""))</f>
        <v/>
      </c>
      <c r="AK488" t="str">
        <f>IF(原始数据!AL488="","",IF(COUNTIF(原始数据!488:488,原始数据!AL488)&gt;1,"×",""))</f>
        <v/>
      </c>
      <c r="AL488" t="str">
        <f>IF(原始数据!AM488="","",IF(COUNTIF(原始数据!488:488,原始数据!AM488)&gt;1,"×",""))</f>
        <v/>
      </c>
      <c r="AM488" t="str">
        <f>IF(原始数据!AN488="","",IF(COUNTIF(原始数据!488:488,原始数据!AN488)&gt;1,"×",""))</f>
        <v/>
      </c>
      <c r="AN488" t="str">
        <f>IF(原始数据!AO488="","",IF(COUNTIF(原始数据!488:488,原始数据!AO488)&gt;1,"×",""))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IF(原始数据!Z489="","",IF(COUNTIF(原始数据!489:489,原始数据!Z489)&gt;1,"×",""))</f>
        <v/>
      </c>
      <c r="Z489" t="str">
        <f>IF(原始数据!AA489="","",IF(COUNTIF(原始数据!489:489,原始数据!AA489)&gt;1,"×",""))</f>
        <v/>
      </c>
      <c r="AA489" t="str">
        <f>IF(原始数据!AB489="","",IF(COUNTIF(原始数据!489:489,原始数据!AB489)&gt;1,"×",""))</f>
        <v/>
      </c>
      <c r="AB489" t="str">
        <f>IF(原始数据!AC489="","",IF(COUNTIF(原始数据!489:489,原始数据!AC489)&gt;1,"×",""))</f>
        <v/>
      </c>
      <c r="AC489" t="str">
        <f>IF(原始数据!AD489="","",IF(COUNTIF(原始数据!489:489,原始数据!AD489)&gt;1,"×",""))</f>
        <v/>
      </c>
      <c r="AD489" t="str">
        <f>IF(原始数据!AE489="","",IF(COUNTIF(原始数据!489:489,原始数据!AE489)&gt;1,"×",""))</f>
        <v/>
      </c>
      <c r="AE489" t="str">
        <f>IF(原始数据!AF489="","",IF(COUNTIF(原始数据!489:489,原始数据!AF489)&gt;1,"×",""))</f>
        <v/>
      </c>
      <c r="AF489" t="str">
        <f>IF(原始数据!AG489="","",IF(COUNTIF(原始数据!489:489,原始数据!AG489)&gt;1,"×",""))</f>
        <v/>
      </c>
      <c r="AG489" t="str">
        <f>IF(原始数据!AH489="","",IF(COUNTIF(原始数据!489:489,原始数据!AH489)&gt;1,"×",""))</f>
        <v/>
      </c>
      <c r="AH489" t="str">
        <f>IF(原始数据!AI489="","",IF(COUNTIF(原始数据!489:489,原始数据!AI489)&gt;1,"×",""))</f>
        <v/>
      </c>
      <c r="AI489" t="str">
        <f>IF(原始数据!AJ489="","",IF(COUNTIF(原始数据!489:489,原始数据!AJ489)&gt;1,"×",""))</f>
        <v/>
      </c>
      <c r="AJ489" t="str">
        <f>IF(原始数据!AK489="","",IF(COUNTIF(原始数据!489:489,原始数据!AK489)&gt;1,"×",""))</f>
        <v/>
      </c>
      <c r="AK489" t="str">
        <f>IF(原始数据!AL489="","",IF(COUNTIF(原始数据!489:489,原始数据!AL489)&gt;1,"×",""))</f>
        <v/>
      </c>
      <c r="AL489" t="str">
        <f>IF(原始数据!AM489="","",IF(COUNTIF(原始数据!489:489,原始数据!AM489)&gt;1,"×",""))</f>
        <v/>
      </c>
      <c r="AM489" t="str">
        <f>IF(原始数据!AN489="","",IF(COUNTIF(原始数据!489:489,原始数据!AN489)&gt;1,"×",""))</f>
        <v/>
      </c>
      <c r="AN489" t="str">
        <f>IF(原始数据!AO489="","",IF(COUNTIF(原始数据!489:489,原始数据!AO489)&gt;1,"×",""))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IF(原始数据!Z490="","",IF(COUNTIF(原始数据!490:490,原始数据!Z490)&gt;1,"×",""))</f>
        <v/>
      </c>
      <c r="Z490" t="str">
        <f>IF(原始数据!AA490="","",IF(COUNTIF(原始数据!490:490,原始数据!AA490)&gt;1,"×",""))</f>
        <v/>
      </c>
      <c r="AA490" t="str">
        <f>IF(原始数据!AB490="","",IF(COUNTIF(原始数据!490:490,原始数据!AB490)&gt;1,"×",""))</f>
        <v/>
      </c>
      <c r="AB490" t="str">
        <f>IF(原始数据!AC490="","",IF(COUNTIF(原始数据!490:490,原始数据!AC490)&gt;1,"×",""))</f>
        <v/>
      </c>
      <c r="AC490" t="str">
        <f>IF(原始数据!AD490="","",IF(COUNTIF(原始数据!490:490,原始数据!AD490)&gt;1,"×",""))</f>
        <v/>
      </c>
      <c r="AD490" t="str">
        <f>IF(原始数据!AE490="","",IF(COUNTIF(原始数据!490:490,原始数据!AE490)&gt;1,"×",""))</f>
        <v/>
      </c>
      <c r="AE490" t="str">
        <f>IF(原始数据!AF490="","",IF(COUNTIF(原始数据!490:490,原始数据!AF490)&gt;1,"×",""))</f>
        <v/>
      </c>
      <c r="AF490" t="str">
        <f>IF(原始数据!AG490="","",IF(COUNTIF(原始数据!490:490,原始数据!AG490)&gt;1,"×",""))</f>
        <v/>
      </c>
      <c r="AG490" t="str">
        <f>IF(原始数据!AH490="","",IF(COUNTIF(原始数据!490:490,原始数据!AH490)&gt;1,"×",""))</f>
        <v/>
      </c>
      <c r="AH490" t="str">
        <f>IF(原始数据!AI490="","",IF(COUNTIF(原始数据!490:490,原始数据!AI490)&gt;1,"×",""))</f>
        <v/>
      </c>
      <c r="AI490" t="str">
        <f>IF(原始数据!AJ490="","",IF(COUNTIF(原始数据!490:490,原始数据!AJ490)&gt;1,"×",""))</f>
        <v/>
      </c>
      <c r="AJ490" t="str">
        <f>IF(原始数据!AK490="","",IF(COUNTIF(原始数据!490:490,原始数据!AK490)&gt;1,"×",""))</f>
        <v/>
      </c>
      <c r="AK490" t="str">
        <f>IF(原始数据!AL490="","",IF(COUNTIF(原始数据!490:490,原始数据!AL490)&gt;1,"×",""))</f>
        <v/>
      </c>
      <c r="AL490" t="str">
        <f>IF(原始数据!AM490="","",IF(COUNTIF(原始数据!490:490,原始数据!AM490)&gt;1,"×",""))</f>
        <v/>
      </c>
      <c r="AM490" t="str">
        <f>IF(原始数据!AN490="","",IF(COUNTIF(原始数据!490:490,原始数据!AN490)&gt;1,"×",""))</f>
        <v/>
      </c>
      <c r="AN490" t="str">
        <f>IF(原始数据!AO490="","",IF(COUNTIF(原始数据!490:490,原始数据!AO490)&gt;1,"×",""))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IF(原始数据!Z491="","",IF(COUNTIF(原始数据!491:491,原始数据!Z491)&gt;1,"×",""))</f>
        <v/>
      </c>
      <c r="Z491" t="str">
        <f>IF(原始数据!AA491="","",IF(COUNTIF(原始数据!491:491,原始数据!AA491)&gt;1,"×",""))</f>
        <v/>
      </c>
      <c r="AA491" t="str">
        <f>IF(原始数据!AB491="","",IF(COUNTIF(原始数据!491:491,原始数据!AB491)&gt;1,"×",""))</f>
        <v/>
      </c>
      <c r="AB491" t="str">
        <f>IF(原始数据!AC491="","",IF(COUNTIF(原始数据!491:491,原始数据!AC491)&gt;1,"×",""))</f>
        <v/>
      </c>
      <c r="AC491" t="str">
        <f>IF(原始数据!AD491="","",IF(COUNTIF(原始数据!491:491,原始数据!AD491)&gt;1,"×",""))</f>
        <v/>
      </c>
      <c r="AD491" t="str">
        <f>IF(原始数据!AE491="","",IF(COUNTIF(原始数据!491:491,原始数据!AE491)&gt;1,"×",""))</f>
        <v/>
      </c>
      <c r="AE491" t="str">
        <f>IF(原始数据!AF491="","",IF(COUNTIF(原始数据!491:491,原始数据!AF491)&gt;1,"×",""))</f>
        <v/>
      </c>
      <c r="AF491" t="str">
        <f>IF(原始数据!AG491="","",IF(COUNTIF(原始数据!491:491,原始数据!AG491)&gt;1,"×",""))</f>
        <v/>
      </c>
      <c r="AG491" t="str">
        <f>IF(原始数据!AH491="","",IF(COUNTIF(原始数据!491:491,原始数据!AH491)&gt;1,"×",""))</f>
        <v/>
      </c>
      <c r="AH491" t="str">
        <f>IF(原始数据!AI491="","",IF(COUNTIF(原始数据!491:491,原始数据!AI491)&gt;1,"×",""))</f>
        <v/>
      </c>
      <c r="AI491" t="str">
        <f>IF(原始数据!AJ491="","",IF(COUNTIF(原始数据!491:491,原始数据!AJ491)&gt;1,"×",""))</f>
        <v/>
      </c>
      <c r="AJ491" t="str">
        <f>IF(原始数据!AK491="","",IF(COUNTIF(原始数据!491:491,原始数据!AK491)&gt;1,"×",""))</f>
        <v/>
      </c>
      <c r="AK491" t="str">
        <f>IF(原始数据!AL491="","",IF(COUNTIF(原始数据!491:491,原始数据!AL491)&gt;1,"×",""))</f>
        <v/>
      </c>
      <c r="AL491" t="str">
        <f>IF(原始数据!AM491="","",IF(COUNTIF(原始数据!491:491,原始数据!AM491)&gt;1,"×",""))</f>
        <v/>
      </c>
      <c r="AM491" t="str">
        <f>IF(原始数据!AN491="","",IF(COUNTIF(原始数据!491:491,原始数据!AN491)&gt;1,"×",""))</f>
        <v/>
      </c>
      <c r="AN491" t="str">
        <f>IF(原始数据!AO491="","",IF(COUNTIF(原始数据!491:491,原始数据!AO491)&gt;1,"×",""))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IF(原始数据!Z492="","",IF(COUNTIF(原始数据!492:492,原始数据!Z492)&gt;1,"×",""))</f>
        <v/>
      </c>
      <c r="Z492" t="str">
        <f>IF(原始数据!AA492="","",IF(COUNTIF(原始数据!492:492,原始数据!AA492)&gt;1,"×",""))</f>
        <v/>
      </c>
      <c r="AA492" t="str">
        <f>IF(原始数据!AB492="","",IF(COUNTIF(原始数据!492:492,原始数据!AB492)&gt;1,"×",""))</f>
        <v/>
      </c>
      <c r="AB492" t="str">
        <f>IF(原始数据!AC492="","",IF(COUNTIF(原始数据!492:492,原始数据!AC492)&gt;1,"×",""))</f>
        <v/>
      </c>
      <c r="AC492" t="str">
        <f>IF(原始数据!AD492="","",IF(COUNTIF(原始数据!492:492,原始数据!AD492)&gt;1,"×",""))</f>
        <v/>
      </c>
      <c r="AD492" t="str">
        <f>IF(原始数据!AE492="","",IF(COUNTIF(原始数据!492:492,原始数据!AE492)&gt;1,"×",""))</f>
        <v/>
      </c>
      <c r="AE492" t="str">
        <f>IF(原始数据!AF492="","",IF(COUNTIF(原始数据!492:492,原始数据!AF492)&gt;1,"×",""))</f>
        <v/>
      </c>
      <c r="AF492" t="str">
        <f>IF(原始数据!AG492="","",IF(COUNTIF(原始数据!492:492,原始数据!AG492)&gt;1,"×",""))</f>
        <v/>
      </c>
      <c r="AG492" t="str">
        <f>IF(原始数据!AH492="","",IF(COUNTIF(原始数据!492:492,原始数据!AH492)&gt;1,"×",""))</f>
        <v/>
      </c>
      <c r="AH492" t="str">
        <f>IF(原始数据!AI492="","",IF(COUNTIF(原始数据!492:492,原始数据!AI492)&gt;1,"×",""))</f>
        <v/>
      </c>
      <c r="AI492" t="str">
        <f>IF(原始数据!AJ492="","",IF(COUNTIF(原始数据!492:492,原始数据!AJ492)&gt;1,"×",""))</f>
        <v/>
      </c>
      <c r="AJ492" t="str">
        <f>IF(原始数据!AK492="","",IF(COUNTIF(原始数据!492:492,原始数据!AK492)&gt;1,"×",""))</f>
        <v/>
      </c>
      <c r="AK492" t="str">
        <f>IF(原始数据!AL492="","",IF(COUNTIF(原始数据!492:492,原始数据!AL492)&gt;1,"×",""))</f>
        <v/>
      </c>
      <c r="AL492" t="str">
        <f>IF(原始数据!AM492="","",IF(COUNTIF(原始数据!492:492,原始数据!AM492)&gt;1,"×",""))</f>
        <v/>
      </c>
      <c r="AM492" t="str">
        <f>IF(原始数据!AN492="","",IF(COUNTIF(原始数据!492:492,原始数据!AN492)&gt;1,"×",""))</f>
        <v/>
      </c>
      <c r="AN492" t="str">
        <f>IF(原始数据!AO492="","",IF(COUNTIF(原始数据!492:492,原始数据!AO492)&gt;1,"×",""))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IF(原始数据!Z493="","",IF(COUNTIF(原始数据!493:493,原始数据!Z493)&gt;1,"×",""))</f>
        <v/>
      </c>
      <c r="Z493" t="str">
        <f>IF(原始数据!AA493="","",IF(COUNTIF(原始数据!493:493,原始数据!AA493)&gt;1,"×",""))</f>
        <v/>
      </c>
      <c r="AA493" t="str">
        <f>IF(原始数据!AB493="","",IF(COUNTIF(原始数据!493:493,原始数据!AB493)&gt;1,"×",""))</f>
        <v/>
      </c>
      <c r="AB493" t="str">
        <f>IF(原始数据!AC493="","",IF(COUNTIF(原始数据!493:493,原始数据!AC493)&gt;1,"×",""))</f>
        <v/>
      </c>
      <c r="AC493" t="str">
        <f>IF(原始数据!AD493="","",IF(COUNTIF(原始数据!493:493,原始数据!AD493)&gt;1,"×",""))</f>
        <v/>
      </c>
      <c r="AD493" t="str">
        <f>IF(原始数据!AE493="","",IF(COUNTIF(原始数据!493:493,原始数据!AE493)&gt;1,"×",""))</f>
        <v/>
      </c>
      <c r="AE493" t="str">
        <f>IF(原始数据!AF493="","",IF(COUNTIF(原始数据!493:493,原始数据!AF493)&gt;1,"×",""))</f>
        <v/>
      </c>
      <c r="AF493" t="str">
        <f>IF(原始数据!AG493="","",IF(COUNTIF(原始数据!493:493,原始数据!AG493)&gt;1,"×",""))</f>
        <v/>
      </c>
      <c r="AG493" t="str">
        <f>IF(原始数据!AH493="","",IF(COUNTIF(原始数据!493:493,原始数据!AH493)&gt;1,"×",""))</f>
        <v/>
      </c>
      <c r="AH493" t="str">
        <f>IF(原始数据!AI493="","",IF(COUNTIF(原始数据!493:493,原始数据!AI493)&gt;1,"×",""))</f>
        <v/>
      </c>
      <c r="AI493" t="str">
        <f>IF(原始数据!AJ493="","",IF(COUNTIF(原始数据!493:493,原始数据!AJ493)&gt;1,"×",""))</f>
        <v/>
      </c>
      <c r="AJ493" t="str">
        <f>IF(原始数据!AK493="","",IF(COUNTIF(原始数据!493:493,原始数据!AK493)&gt;1,"×",""))</f>
        <v/>
      </c>
      <c r="AK493" t="str">
        <f>IF(原始数据!AL493="","",IF(COUNTIF(原始数据!493:493,原始数据!AL493)&gt;1,"×",""))</f>
        <v/>
      </c>
      <c r="AL493" t="str">
        <f>IF(原始数据!AM493="","",IF(COUNTIF(原始数据!493:493,原始数据!AM493)&gt;1,"×",""))</f>
        <v/>
      </c>
      <c r="AM493" t="str">
        <f>IF(原始数据!AN493="","",IF(COUNTIF(原始数据!493:493,原始数据!AN493)&gt;1,"×",""))</f>
        <v/>
      </c>
      <c r="AN493" t="str">
        <f>IF(原始数据!AO493="","",IF(COUNTIF(原始数据!493:493,原始数据!AO493)&gt;1,"×",""))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IF(原始数据!Z494="","",IF(COUNTIF(原始数据!494:494,原始数据!Z494)&gt;1,"×",""))</f>
        <v/>
      </c>
      <c r="Z494" t="str">
        <f>IF(原始数据!AA494="","",IF(COUNTIF(原始数据!494:494,原始数据!AA494)&gt;1,"×",""))</f>
        <v/>
      </c>
      <c r="AA494" t="str">
        <f>IF(原始数据!AB494="","",IF(COUNTIF(原始数据!494:494,原始数据!AB494)&gt;1,"×",""))</f>
        <v/>
      </c>
      <c r="AB494" t="str">
        <f>IF(原始数据!AC494="","",IF(COUNTIF(原始数据!494:494,原始数据!AC494)&gt;1,"×",""))</f>
        <v/>
      </c>
      <c r="AC494" t="str">
        <f>IF(原始数据!AD494="","",IF(COUNTIF(原始数据!494:494,原始数据!AD494)&gt;1,"×",""))</f>
        <v/>
      </c>
      <c r="AD494" t="str">
        <f>IF(原始数据!AE494="","",IF(COUNTIF(原始数据!494:494,原始数据!AE494)&gt;1,"×",""))</f>
        <v/>
      </c>
      <c r="AE494" t="str">
        <f>IF(原始数据!AF494="","",IF(COUNTIF(原始数据!494:494,原始数据!AF494)&gt;1,"×",""))</f>
        <v/>
      </c>
      <c r="AF494" t="str">
        <f>IF(原始数据!AG494="","",IF(COUNTIF(原始数据!494:494,原始数据!AG494)&gt;1,"×",""))</f>
        <v/>
      </c>
      <c r="AG494" t="str">
        <f>IF(原始数据!AH494="","",IF(COUNTIF(原始数据!494:494,原始数据!AH494)&gt;1,"×",""))</f>
        <v/>
      </c>
      <c r="AH494" t="str">
        <f>IF(原始数据!AI494="","",IF(COUNTIF(原始数据!494:494,原始数据!AI494)&gt;1,"×",""))</f>
        <v/>
      </c>
      <c r="AI494" t="str">
        <f>IF(原始数据!AJ494="","",IF(COUNTIF(原始数据!494:494,原始数据!AJ494)&gt;1,"×",""))</f>
        <v/>
      </c>
      <c r="AJ494" t="str">
        <f>IF(原始数据!AK494="","",IF(COUNTIF(原始数据!494:494,原始数据!AK494)&gt;1,"×",""))</f>
        <v/>
      </c>
      <c r="AK494" t="str">
        <f>IF(原始数据!AL494="","",IF(COUNTIF(原始数据!494:494,原始数据!AL494)&gt;1,"×",""))</f>
        <v/>
      </c>
      <c r="AL494" t="str">
        <f>IF(原始数据!AM494="","",IF(COUNTIF(原始数据!494:494,原始数据!AM494)&gt;1,"×",""))</f>
        <v/>
      </c>
      <c r="AM494" t="str">
        <f>IF(原始数据!AN494="","",IF(COUNTIF(原始数据!494:494,原始数据!AN494)&gt;1,"×",""))</f>
        <v/>
      </c>
      <c r="AN494" t="str">
        <f>IF(原始数据!AO494="","",IF(COUNTIF(原始数据!494:494,原始数据!AO494)&gt;1,"×",""))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IF(原始数据!Z495="","",IF(COUNTIF(原始数据!495:495,原始数据!Z495)&gt;1,"×",""))</f>
        <v/>
      </c>
      <c r="Z495" t="str">
        <f>IF(原始数据!AA495="","",IF(COUNTIF(原始数据!495:495,原始数据!AA495)&gt;1,"×",""))</f>
        <v/>
      </c>
      <c r="AA495" t="str">
        <f>IF(原始数据!AB495="","",IF(COUNTIF(原始数据!495:495,原始数据!AB495)&gt;1,"×",""))</f>
        <v/>
      </c>
      <c r="AB495" t="str">
        <f>IF(原始数据!AC495="","",IF(COUNTIF(原始数据!495:495,原始数据!AC495)&gt;1,"×",""))</f>
        <v/>
      </c>
      <c r="AC495" t="str">
        <f>IF(原始数据!AD495="","",IF(COUNTIF(原始数据!495:495,原始数据!AD495)&gt;1,"×",""))</f>
        <v/>
      </c>
      <c r="AD495" t="str">
        <f>IF(原始数据!AE495="","",IF(COUNTIF(原始数据!495:495,原始数据!AE495)&gt;1,"×",""))</f>
        <v/>
      </c>
      <c r="AE495" t="str">
        <f>IF(原始数据!AF495="","",IF(COUNTIF(原始数据!495:495,原始数据!AF495)&gt;1,"×",""))</f>
        <v/>
      </c>
      <c r="AF495" t="str">
        <f>IF(原始数据!AG495="","",IF(COUNTIF(原始数据!495:495,原始数据!AG495)&gt;1,"×",""))</f>
        <v/>
      </c>
      <c r="AG495" t="str">
        <f>IF(原始数据!AH495="","",IF(COUNTIF(原始数据!495:495,原始数据!AH495)&gt;1,"×",""))</f>
        <v/>
      </c>
      <c r="AH495" t="str">
        <f>IF(原始数据!AI495="","",IF(COUNTIF(原始数据!495:495,原始数据!AI495)&gt;1,"×",""))</f>
        <v/>
      </c>
      <c r="AI495" t="str">
        <f>IF(原始数据!AJ495="","",IF(COUNTIF(原始数据!495:495,原始数据!AJ495)&gt;1,"×",""))</f>
        <v/>
      </c>
      <c r="AJ495" t="str">
        <f>IF(原始数据!AK495="","",IF(COUNTIF(原始数据!495:495,原始数据!AK495)&gt;1,"×",""))</f>
        <v/>
      </c>
      <c r="AK495" t="str">
        <f>IF(原始数据!AL495="","",IF(COUNTIF(原始数据!495:495,原始数据!AL495)&gt;1,"×",""))</f>
        <v/>
      </c>
      <c r="AL495" t="str">
        <f>IF(原始数据!AM495="","",IF(COUNTIF(原始数据!495:495,原始数据!AM495)&gt;1,"×",""))</f>
        <v/>
      </c>
      <c r="AM495" t="str">
        <f>IF(原始数据!AN495="","",IF(COUNTIF(原始数据!495:495,原始数据!AN495)&gt;1,"×",""))</f>
        <v/>
      </c>
      <c r="AN495" t="str">
        <f>IF(原始数据!AO495="","",IF(COUNTIF(原始数据!495:495,原始数据!AO495)&gt;1,"×",""))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IF(原始数据!Z496="","",IF(COUNTIF(原始数据!496:496,原始数据!Z496)&gt;1,"×",""))</f>
        <v/>
      </c>
      <c r="Z496" t="str">
        <f>IF(原始数据!AA496="","",IF(COUNTIF(原始数据!496:496,原始数据!AA496)&gt;1,"×",""))</f>
        <v/>
      </c>
      <c r="AA496" t="str">
        <f>IF(原始数据!AB496="","",IF(COUNTIF(原始数据!496:496,原始数据!AB496)&gt;1,"×",""))</f>
        <v/>
      </c>
      <c r="AB496" t="str">
        <f>IF(原始数据!AC496="","",IF(COUNTIF(原始数据!496:496,原始数据!AC496)&gt;1,"×",""))</f>
        <v/>
      </c>
      <c r="AC496" t="str">
        <f>IF(原始数据!AD496="","",IF(COUNTIF(原始数据!496:496,原始数据!AD496)&gt;1,"×",""))</f>
        <v/>
      </c>
      <c r="AD496" t="str">
        <f>IF(原始数据!AE496="","",IF(COUNTIF(原始数据!496:496,原始数据!AE496)&gt;1,"×",""))</f>
        <v/>
      </c>
      <c r="AE496" t="str">
        <f>IF(原始数据!AF496="","",IF(COUNTIF(原始数据!496:496,原始数据!AF496)&gt;1,"×",""))</f>
        <v/>
      </c>
      <c r="AF496" t="str">
        <f>IF(原始数据!AG496="","",IF(COUNTIF(原始数据!496:496,原始数据!AG496)&gt;1,"×",""))</f>
        <v/>
      </c>
      <c r="AG496" t="str">
        <f>IF(原始数据!AH496="","",IF(COUNTIF(原始数据!496:496,原始数据!AH496)&gt;1,"×",""))</f>
        <v/>
      </c>
      <c r="AH496" t="str">
        <f>IF(原始数据!AI496="","",IF(COUNTIF(原始数据!496:496,原始数据!AI496)&gt;1,"×",""))</f>
        <v/>
      </c>
      <c r="AI496" t="str">
        <f>IF(原始数据!AJ496="","",IF(COUNTIF(原始数据!496:496,原始数据!AJ496)&gt;1,"×",""))</f>
        <v/>
      </c>
      <c r="AJ496" t="str">
        <f>IF(原始数据!AK496="","",IF(COUNTIF(原始数据!496:496,原始数据!AK496)&gt;1,"×",""))</f>
        <v/>
      </c>
      <c r="AK496" t="str">
        <f>IF(原始数据!AL496="","",IF(COUNTIF(原始数据!496:496,原始数据!AL496)&gt;1,"×",""))</f>
        <v/>
      </c>
      <c r="AL496" t="str">
        <f>IF(原始数据!AM496="","",IF(COUNTIF(原始数据!496:496,原始数据!AM496)&gt;1,"×",""))</f>
        <v/>
      </c>
      <c r="AM496" t="str">
        <f>IF(原始数据!AN496="","",IF(COUNTIF(原始数据!496:496,原始数据!AN496)&gt;1,"×",""))</f>
        <v/>
      </c>
      <c r="AN496" t="str">
        <f>IF(原始数据!AO496="","",IF(COUNTIF(原始数据!496:496,原始数据!AO496)&gt;1,"×",""))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IF(原始数据!Z497="","",IF(COUNTIF(原始数据!497:497,原始数据!Z497)&gt;1,"×",""))</f>
        <v/>
      </c>
      <c r="Z497" t="str">
        <f>IF(原始数据!AA497="","",IF(COUNTIF(原始数据!497:497,原始数据!AA497)&gt;1,"×",""))</f>
        <v/>
      </c>
      <c r="AA497" t="str">
        <f>IF(原始数据!AB497="","",IF(COUNTIF(原始数据!497:497,原始数据!AB497)&gt;1,"×",""))</f>
        <v/>
      </c>
      <c r="AB497" t="str">
        <f>IF(原始数据!AC497="","",IF(COUNTIF(原始数据!497:497,原始数据!AC497)&gt;1,"×",""))</f>
        <v/>
      </c>
      <c r="AC497" t="str">
        <f>IF(原始数据!AD497="","",IF(COUNTIF(原始数据!497:497,原始数据!AD497)&gt;1,"×",""))</f>
        <v/>
      </c>
      <c r="AD497" t="str">
        <f>IF(原始数据!AE497="","",IF(COUNTIF(原始数据!497:497,原始数据!AE497)&gt;1,"×",""))</f>
        <v/>
      </c>
      <c r="AE497" t="str">
        <f>IF(原始数据!AF497="","",IF(COUNTIF(原始数据!497:497,原始数据!AF497)&gt;1,"×",""))</f>
        <v/>
      </c>
      <c r="AF497" t="str">
        <f>IF(原始数据!AG497="","",IF(COUNTIF(原始数据!497:497,原始数据!AG497)&gt;1,"×",""))</f>
        <v/>
      </c>
      <c r="AG497" t="str">
        <f>IF(原始数据!AH497="","",IF(COUNTIF(原始数据!497:497,原始数据!AH497)&gt;1,"×",""))</f>
        <v/>
      </c>
      <c r="AH497" t="str">
        <f>IF(原始数据!AI497="","",IF(COUNTIF(原始数据!497:497,原始数据!AI497)&gt;1,"×",""))</f>
        <v/>
      </c>
      <c r="AI497" t="str">
        <f>IF(原始数据!AJ497="","",IF(COUNTIF(原始数据!497:497,原始数据!AJ497)&gt;1,"×",""))</f>
        <v/>
      </c>
      <c r="AJ497" t="str">
        <f>IF(原始数据!AK497="","",IF(COUNTIF(原始数据!497:497,原始数据!AK497)&gt;1,"×",""))</f>
        <v/>
      </c>
      <c r="AK497" t="str">
        <f>IF(原始数据!AL497="","",IF(COUNTIF(原始数据!497:497,原始数据!AL497)&gt;1,"×",""))</f>
        <v/>
      </c>
      <c r="AL497" t="str">
        <f>IF(原始数据!AM497="","",IF(COUNTIF(原始数据!497:497,原始数据!AM497)&gt;1,"×",""))</f>
        <v/>
      </c>
      <c r="AM497" t="str">
        <f>IF(原始数据!AN497="","",IF(COUNTIF(原始数据!497:497,原始数据!AN497)&gt;1,"×",""))</f>
        <v/>
      </c>
      <c r="AN497" t="str">
        <f>IF(原始数据!AO497="","",IF(COUNTIF(原始数据!497:497,原始数据!AO497)&gt;1,"×",""))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IF(原始数据!Z498="","",IF(COUNTIF(原始数据!498:498,原始数据!Z498)&gt;1,"×",""))</f>
        <v/>
      </c>
      <c r="Z498" t="str">
        <f>IF(原始数据!AA498="","",IF(COUNTIF(原始数据!498:498,原始数据!AA498)&gt;1,"×",""))</f>
        <v/>
      </c>
      <c r="AA498" t="str">
        <f>IF(原始数据!AB498="","",IF(COUNTIF(原始数据!498:498,原始数据!AB498)&gt;1,"×",""))</f>
        <v/>
      </c>
      <c r="AB498" t="str">
        <f>IF(原始数据!AC498="","",IF(COUNTIF(原始数据!498:498,原始数据!AC498)&gt;1,"×",""))</f>
        <v/>
      </c>
      <c r="AC498" t="str">
        <f>IF(原始数据!AD498="","",IF(COUNTIF(原始数据!498:498,原始数据!AD498)&gt;1,"×",""))</f>
        <v/>
      </c>
      <c r="AD498" t="str">
        <f>IF(原始数据!AE498="","",IF(COUNTIF(原始数据!498:498,原始数据!AE498)&gt;1,"×",""))</f>
        <v/>
      </c>
      <c r="AE498" t="str">
        <f>IF(原始数据!AF498="","",IF(COUNTIF(原始数据!498:498,原始数据!AF498)&gt;1,"×",""))</f>
        <v/>
      </c>
      <c r="AF498" t="str">
        <f>IF(原始数据!AG498="","",IF(COUNTIF(原始数据!498:498,原始数据!AG498)&gt;1,"×",""))</f>
        <v/>
      </c>
      <c r="AG498" t="str">
        <f>IF(原始数据!AH498="","",IF(COUNTIF(原始数据!498:498,原始数据!AH498)&gt;1,"×",""))</f>
        <v/>
      </c>
      <c r="AH498" t="str">
        <f>IF(原始数据!AI498="","",IF(COUNTIF(原始数据!498:498,原始数据!AI498)&gt;1,"×",""))</f>
        <v/>
      </c>
      <c r="AI498" t="str">
        <f>IF(原始数据!AJ498="","",IF(COUNTIF(原始数据!498:498,原始数据!AJ498)&gt;1,"×",""))</f>
        <v/>
      </c>
      <c r="AJ498" t="str">
        <f>IF(原始数据!AK498="","",IF(COUNTIF(原始数据!498:498,原始数据!AK498)&gt;1,"×",""))</f>
        <v/>
      </c>
      <c r="AK498" t="str">
        <f>IF(原始数据!AL498="","",IF(COUNTIF(原始数据!498:498,原始数据!AL498)&gt;1,"×",""))</f>
        <v/>
      </c>
      <c r="AL498" t="str">
        <f>IF(原始数据!AM498="","",IF(COUNTIF(原始数据!498:498,原始数据!AM498)&gt;1,"×",""))</f>
        <v/>
      </c>
      <c r="AM498" t="str">
        <f>IF(原始数据!AN498="","",IF(COUNTIF(原始数据!498:498,原始数据!AN498)&gt;1,"×",""))</f>
        <v/>
      </c>
      <c r="AN498" t="str">
        <f>IF(原始数据!AO498="","",IF(COUNTIF(原始数据!498:498,原始数据!AO498)&gt;1,"×",""))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IF(原始数据!Z499="","",IF(COUNTIF(原始数据!499:499,原始数据!Z499)&gt;1,"×",""))</f>
        <v/>
      </c>
      <c r="Z499" t="str">
        <f>IF(原始数据!AA499="","",IF(COUNTIF(原始数据!499:499,原始数据!AA499)&gt;1,"×",""))</f>
        <v/>
      </c>
      <c r="AA499" t="str">
        <f>IF(原始数据!AB499="","",IF(COUNTIF(原始数据!499:499,原始数据!AB499)&gt;1,"×",""))</f>
        <v/>
      </c>
      <c r="AB499" t="str">
        <f>IF(原始数据!AC499="","",IF(COUNTIF(原始数据!499:499,原始数据!AC499)&gt;1,"×",""))</f>
        <v/>
      </c>
      <c r="AC499" t="str">
        <f>IF(原始数据!AD499="","",IF(COUNTIF(原始数据!499:499,原始数据!AD499)&gt;1,"×",""))</f>
        <v/>
      </c>
      <c r="AD499" t="str">
        <f>IF(原始数据!AE499="","",IF(COUNTIF(原始数据!499:499,原始数据!AE499)&gt;1,"×",""))</f>
        <v/>
      </c>
      <c r="AE499" t="str">
        <f>IF(原始数据!AF499="","",IF(COUNTIF(原始数据!499:499,原始数据!AF499)&gt;1,"×",""))</f>
        <v/>
      </c>
      <c r="AF499" t="str">
        <f>IF(原始数据!AG499="","",IF(COUNTIF(原始数据!499:499,原始数据!AG499)&gt;1,"×",""))</f>
        <v/>
      </c>
      <c r="AG499" t="str">
        <f>IF(原始数据!AH499="","",IF(COUNTIF(原始数据!499:499,原始数据!AH499)&gt;1,"×",""))</f>
        <v/>
      </c>
      <c r="AH499" t="str">
        <f>IF(原始数据!AI499="","",IF(COUNTIF(原始数据!499:499,原始数据!AI499)&gt;1,"×",""))</f>
        <v/>
      </c>
      <c r="AI499" t="str">
        <f>IF(原始数据!AJ499="","",IF(COUNTIF(原始数据!499:499,原始数据!AJ499)&gt;1,"×",""))</f>
        <v/>
      </c>
      <c r="AJ499" t="str">
        <f>IF(原始数据!AK499="","",IF(COUNTIF(原始数据!499:499,原始数据!AK499)&gt;1,"×",""))</f>
        <v/>
      </c>
      <c r="AK499" t="str">
        <f>IF(原始数据!AL499="","",IF(COUNTIF(原始数据!499:499,原始数据!AL499)&gt;1,"×",""))</f>
        <v/>
      </c>
      <c r="AL499" t="str">
        <f>IF(原始数据!AM499="","",IF(COUNTIF(原始数据!499:499,原始数据!AM499)&gt;1,"×",""))</f>
        <v/>
      </c>
      <c r="AM499" t="str">
        <f>IF(原始数据!AN499="","",IF(COUNTIF(原始数据!499:499,原始数据!AN499)&gt;1,"×",""))</f>
        <v/>
      </c>
      <c r="AN499" t="str">
        <f>IF(原始数据!AO499="","",IF(COUNTIF(原始数据!499:499,原始数据!AO499)&gt;1,"×",""))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IF(原始数据!Z500="","",IF(COUNTIF(原始数据!500:500,原始数据!Z500)&gt;1,"×",""))</f>
        <v/>
      </c>
      <c r="Z500" t="str">
        <f>IF(原始数据!AA500="","",IF(COUNTIF(原始数据!500:500,原始数据!AA500)&gt;1,"×",""))</f>
        <v/>
      </c>
      <c r="AA500" t="str">
        <f>IF(原始数据!AB500="","",IF(COUNTIF(原始数据!500:500,原始数据!AB500)&gt;1,"×",""))</f>
        <v/>
      </c>
      <c r="AB500" t="str">
        <f>IF(原始数据!AC500="","",IF(COUNTIF(原始数据!500:500,原始数据!AC500)&gt;1,"×",""))</f>
        <v/>
      </c>
      <c r="AC500" t="str">
        <f>IF(原始数据!AD500="","",IF(COUNTIF(原始数据!500:500,原始数据!AD500)&gt;1,"×",""))</f>
        <v/>
      </c>
      <c r="AD500" t="str">
        <f>IF(原始数据!AE500="","",IF(COUNTIF(原始数据!500:500,原始数据!AE500)&gt;1,"×",""))</f>
        <v/>
      </c>
      <c r="AE500" t="str">
        <f>IF(原始数据!AF500="","",IF(COUNTIF(原始数据!500:500,原始数据!AF500)&gt;1,"×",""))</f>
        <v/>
      </c>
      <c r="AF500" t="str">
        <f>IF(原始数据!AG500="","",IF(COUNTIF(原始数据!500:500,原始数据!AG500)&gt;1,"×",""))</f>
        <v/>
      </c>
      <c r="AG500" t="str">
        <f>IF(原始数据!AH500="","",IF(COUNTIF(原始数据!500:500,原始数据!AH500)&gt;1,"×",""))</f>
        <v/>
      </c>
      <c r="AH500" t="str">
        <f>IF(原始数据!AI500="","",IF(COUNTIF(原始数据!500:500,原始数据!AI500)&gt;1,"×",""))</f>
        <v/>
      </c>
      <c r="AI500" t="str">
        <f>IF(原始数据!AJ500="","",IF(COUNTIF(原始数据!500:500,原始数据!AJ500)&gt;1,"×",""))</f>
        <v/>
      </c>
      <c r="AJ500" t="str">
        <f>IF(原始数据!AK500="","",IF(COUNTIF(原始数据!500:500,原始数据!AK500)&gt;1,"×",""))</f>
        <v/>
      </c>
      <c r="AK500" t="str">
        <f>IF(原始数据!AL500="","",IF(COUNTIF(原始数据!500:500,原始数据!AL500)&gt;1,"×",""))</f>
        <v/>
      </c>
      <c r="AL500" t="str">
        <f>IF(原始数据!AM500="","",IF(COUNTIF(原始数据!500:500,原始数据!AM500)&gt;1,"×",""))</f>
        <v/>
      </c>
      <c r="AM500" t="str">
        <f>IF(原始数据!AN500="","",IF(COUNTIF(原始数据!500:500,原始数据!AN500)&gt;1,"×",""))</f>
        <v/>
      </c>
      <c r="AN500" t="str">
        <f>IF(原始数据!AO500="","",IF(COUNTIF(原始数据!500:500,原始数据!AO500)&gt;1,"×",""))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IF(原始数据!Z501="","",IF(COUNTIF(原始数据!501:501,原始数据!Z501)&gt;1,"×",""))</f>
        <v/>
      </c>
      <c r="Z501" t="str">
        <f>IF(原始数据!AA501="","",IF(COUNTIF(原始数据!501:501,原始数据!AA501)&gt;1,"×",""))</f>
        <v/>
      </c>
      <c r="AA501" t="str">
        <f>IF(原始数据!AB501="","",IF(COUNTIF(原始数据!501:501,原始数据!AB501)&gt;1,"×",""))</f>
        <v/>
      </c>
      <c r="AB501" t="str">
        <f>IF(原始数据!AC501="","",IF(COUNTIF(原始数据!501:501,原始数据!AC501)&gt;1,"×",""))</f>
        <v/>
      </c>
      <c r="AC501" t="str">
        <f>IF(原始数据!AD501="","",IF(COUNTIF(原始数据!501:501,原始数据!AD501)&gt;1,"×",""))</f>
        <v/>
      </c>
      <c r="AD501" t="str">
        <f>IF(原始数据!AE501="","",IF(COUNTIF(原始数据!501:501,原始数据!AE501)&gt;1,"×",""))</f>
        <v/>
      </c>
      <c r="AE501" t="str">
        <f>IF(原始数据!AF501="","",IF(COUNTIF(原始数据!501:501,原始数据!AF501)&gt;1,"×",""))</f>
        <v/>
      </c>
      <c r="AF501" t="str">
        <f>IF(原始数据!AG501="","",IF(COUNTIF(原始数据!501:501,原始数据!AG501)&gt;1,"×",""))</f>
        <v/>
      </c>
      <c r="AG501" t="str">
        <f>IF(原始数据!AH501="","",IF(COUNTIF(原始数据!501:501,原始数据!AH501)&gt;1,"×",""))</f>
        <v/>
      </c>
      <c r="AH501" t="str">
        <f>IF(原始数据!AI501="","",IF(COUNTIF(原始数据!501:501,原始数据!AI501)&gt;1,"×",""))</f>
        <v/>
      </c>
      <c r="AI501" t="str">
        <f>IF(原始数据!AJ501="","",IF(COUNTIF(原始数据!501:501,原始数据!AJ501)&gt;1,"×",""))</f>
        <v/>
      </c>
      <c r="AJ501" t="str">
        <f>IF(原始数据!AK501="","",IF(COUNTIF(原始数据!501:501,原始数据!AK501)&gt;1,"×",""))</f>
        <v/>
      </c>
      <c r="AK501" t="str">
        <f>IF(原始数据!AL501="","",IF(COUNTIF(原始数据!501:501,原始数据!AL501)&gt;1,"×",""))</f>
        <v/>
      </c>
      <c r="AL501" t="str">
        <f>IF(原始数据!AM501="","",IF(COUNTIF(原始数据!501:501,原始数据!AM501)&gt;1,"×",""))</f>
        <v/>
      </c>
      <c r="AM501" t="str">
        <f>IF(原始数据!AN501="","",IF(COUNTIF(原始数据!501:501,原始数据!AN501)&gt;1,"×",""))</f>
        <v/>
      </c>
      <c r="AN501" t="str">
        <f>IF(原始数据!AO501="","",IF(COUNTIF(原始数据!501:501,原始数据!AO501)&gt;1,"×",""))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IF(原始数据!Z502="","",IF(COUNTIF(原始数据!502:502,原始数据!Z502)&gt;1,"×",""))</f>
        <v/>
      </c>
      <c r="Z502" t="str">
        <f>IF(原始数据!AA502="","",IF(COUNTIF(原始数据!502:502,原始数据!AA502)&gt;1,"×",""))</f>
        <v/>
      </c>
      <c r="AA502" t="str">
        <f>IF(原始数据!AB502="","",IF(COUNTIF(原始数据!502:502,原始数据!AB502)&gt;1,"×",""))</f>
        <v/>
      </c>
      <c r="AB502" t="str">
        <f>IF(原始数据!AC502="","",IF(COUNTIF(原始数据!502:502,原始数据!AC502)&gt;1,"×",""))</f>
        <v/>
      </c>
      <c r="AC502" t="str">
        <f>IF(原始数据!AD502="","",IF(COUNTIF(原始数据!502:502,原始数据!AD502)&gt;1,"×",""))</f>
        <v/>
      </c>
      <c r="AD502" t="str">
        <f>IF(原始数据!AE502="","",IF(COUNTIF(原始数据!502:502,原始数据!AE502)&gt;1,"×",""))</f>
        <v/>
      </c>
      <c r="AE502" t="str">
        <f>IF(原始数据!AF502="","",IF(COUNTIF(原始数据!502:502,原始数据!AF502)&gt;1,"×",""))</f>
        <v/>
      </c>
      <c r="AF502" t="str">
        <f>IF(原始数据!AG502="","",IF(COUNTIF(原始数据!502:502,原始数据!AG502)&gt;1,"×",""))</f>
        <v/>
      </c>
      <c r="AG502" t="str">
        <f>IF(原始数据!AH502="","",IF(COUNTIF(原始数据!502:502,原始数据!AH502)&gt;1,"×",""))</f>
        <v/>
      </c>
      <c r="AH502" t="str">
        <f>IF(原始数据!AI502="","",IF(COUNTIF(原始数据!502:502,原始数据!AI502)&gt;1,"×",""))</f>
        <v/>
      </c>
      <c r="AI502" t="str">
        <f>IF(原始数据!AJ502="","",IF(COUNTIF(原始数据!502:502,原始数据!AJ502)&gt;1,"×",""))</f>
        <v/>
      </c>
      <c r="AJ502" t="str">
        <f>IF(原始数据!AK502="","",IF(COUNTIF(原始数据!502:502,原始数据!AK502)&gt;1,"×",""))</f>
        <v/>
      </c>
      <c r="AK502" t="str">
        <f>IF(原始数据!AL502="","",IF(COUNTIF(原始数据!502:502,原始数据!AL502)&gt;1,"×",""))</f>
        <v/>
      </c>
      <c r="AL502" t="str">
        <f>IF(原始数据!AM502="","",IF(COUNTIF(原始数据!502:502,原始数据!AM502)&gt;1,"×",""))</f>
        <v/>
      </c>
      <c r="AM502" t="str">
        <f>IF(原始数据!AN502="","",IF(COUNTIF(原始数据!502:502,原始数据!AN502)&gt;1,"×",""))</f>
        <v/>
      </c>
      <c r="AN502" t="str">
        <f>IF(原始数据!AO502="","",IF(COUNTIF(原始数据!502:502,原始数据!AO502)&gt;1,"×",""))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IF(原始数据!Z503="","",IF(COUNTIF(原始数据!503:503,原始数据!Z503)&gt;1,"×",""))</f>
        <v/>
      </c>
      <c r="Z503" t="str">
        <f>IF(原始数据!AA503="","",IF(COUNTIF(原始数据!503:503,原始数据!AA503)&gt;1,"×",""))</f>
        <v/>
      </c>
      <c r="AA503" t="str">
        <f>IF(原始数据!AB503="","",IF(COUNTIF(原始数据!503:503,原始数据!AB503)&gt;1,"×",""))</f>
        <v/>
      </c>
      <c r="AB503" t="str">
        <f>IF(原始数据!AC503="","",IF(COUNTIF(原始数据!503:503,原始数据!AC503)&gt;1,"×",""))</f>
        <v/>
      </c>
      <c r="AC503" t="str">
        <f>IF(原始数据!AD503="","",IF(COUNTIF(原始数据!503:503,原始数据!AD503)&gt;1,"×",""))</f>
        <v/>
      </c>
      <c r="AD503" t="str">
        <f>IF(原始数据!AE503="","",IF(COUNTIF(原始数据!503:503,原始数据!AE503)&gt;1,"×",""))</f>
        <v/>
      </c>
      <c r="AE503" t="str">
        <f>IF(原始数据!AF503="","",IF(COUNTIF(原始数据!503:503,原始数据!AF503)&gt;1,"×",""))</f>
        <v/>
      </c>
      <c r="AF503" t="str">
        <f>IF(原始数据!AG503="","",IF(COUNTIF(原始数据!503:503,原始数据!AG503)&gt;1,"×",""))</f>
        <v/>
      </c>
      <c r="AG503" t="str">
        <f>IF(原始数据!AH503="","",IF(COUNTIF(原始数据!503:503,原始数据!AH503)&gt;1,"×",""))</f>
        <v/>
      </c>
      <c r="AH503" t="str">
        <f>IF(原始数据!AI503="","",IF(COUNTIF(原始数据!503:503,原始数据!AI503)&gt;1,"×",""))</f>
        <v/>
      </c>
      <c r="AI503" t="str">
        <f>IF(原始数据!AJ503="","",IF(COUNTIF(原始数据!503:503,原始数据!AJ503)&gt;1,"×",""))</f>
        <v/>
      </c>
      <c r="AJ503" t="str">
        <f>IF(原始数据!AK503="","",IF(COUNTIF(原始数据!503:503,原始数据!AK503)&gt;1,"×",""))</f>
        <v/>
      </c>
      <c r="AK503" t="str">
        <f>IF(原始数据!AL503="","",IF(COUNTIF(原始数据!503:503,原始数据!AL503)&gt;1,"×",""))</f>
        <v/>
      </c>
      <c r="AL503" t="str">
        <f>IF(原始数据!AM503="","",IF(COUNTIF(原始数据!503:503,原始数据!AM503)&gt;1,"×",""))</f>
        <v/>
      </c>
      <c r="AM503" t="str">
        <f>IF(原始数据!AN503="","",IF(COUNTIF(原始数据!503:503,原始数据!AN503)&gt;1,"×",""))</f>
        <v/>
      </c>
      <c r="AN503" t="str">
        <f>IF(原始数据!AO503="","",IF(COUNTIF(原始数据!503:503,原始数据!AO503)&gt;1,"×",""))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IF(原始数据!Z504="","",IF(COUNTIF(原始数据!504:504,原始数据!Z504)&gt;1,"×",""))</f>
        <v/>
      </c>
      <c r="Z504" t="str">
        <f>IF(原始数据!AA504="","",IF(COUNTIF(原始数据!504:504,原始数据!AA504)&gt;1,"×",""))</f>
        <v/>
      </c>
      <c r="AA504" t="str">
        <f>IF(原始数据!AB504="","",IF(COUNTIF(原始数据!504:504,原始数据!AB504)&gt;1,"×",""))</f>
        <v/>
      </c>
      <c r="AB504" t="str">
        <f>IF(原始数据!AC504="","",IF(COUNTIF(原始数据!504:504,原始数据!AC504)&gt;1,"×",""))</f>
        <v/>
      </c>
      <c r="AC504" t="str">
        <f>IF(原始数据!AD504="","",IF(COUNTIF(原始数据!504:504,原始数据!AD504)&gt;1,"×",""))</f>
        <v/>
      </c>
      <c r="AD504" t="str">
        <f>IF(原始数据!AE504="","",IF(COUNTIF(原始数据!504:504,原始数据!AE504)&gt;1,"×",""))</f>
        <v/>
      </c>
      <c r="AE504" t="str">
        <f>IF(原始数据!AF504="","",IF(COUNTIF(原始数据!504:504,原始数据!AF504)&gt;1,"×",""))</f>
        <v/>
      </c>
      <c r="AF504" t="str">
        <f>IF(原始数据!AG504="","",IF(COUNTIF(原始数据!504:504,原始数据!AG504)&gt;1,"×",""))</f>
        <v/>
      </c>
      <c r="AG504" t="str">
        <f>IF(原始数据!AH504="","",IF(COUNTIF(原始数据!504:504,原始数据!AH504)&gt;1,"×",""))</f>
        <v/>
      </c>
      <c r="AH504" t="str">
        <f>IF(原始数据!AI504="","",IF(COUNTIF(原始数据!504:504,原始数据!AI504)&gt;1,"×",""))</f>
        <v/>
      </c>
      <c r="AI504" t="str">
        <f>IF(原始数据!AJ504="","",IF(COUNTIF(原始数据!504:504,原始数据!AJ504)&gt;1,"×",""))</f>
        <v/>
      </c>
      <c r="AJ504" t="str">
        <f>IF(原始数据!AK504="","",IF(COUNTIF(原始数据!504:504,原始数据!AK504)&gt;1,"×",""))</f>
        <v/>
      </c>
      <c r="AK504" t="str">
        <f>IF(原始数据!AL504="","",IF(COUNTIF(原始数据!504:504,原始数据!AL504)&gt;1,"×",""))</f>
        <v/>
      </c>
      <c r="AL504" t="str">
        <f>IF(原始数据!AM504="","",IF(COUNTIF(原始数据!504:504,原始数据!AM504)&gt;1,"×",""))</f>
        <v/>
      </c>
      <c r="AM504" t="str">
        <f>IF(原始数据!AN504="","",IF(COUNTIF(原始数据!504:504,原始数据!AN504)&gt;1,"×",""))</f>
        <v/>
      </c>
      <c r="AN504" t="str">
        <f>IF(原始数据!AO504="","",IF(COUNTIF(原始数据!504:504,原始数据!AO504)&gt;1,"×",""))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IF(原始数据!Z505="","",IF(COUNTIF(原始数据!505:505,原始数据!Z505)&gt;1,"×",""))</f>
        <v/>
      </c>
      <c r="Z505" t="str">
        <f>IF(原始数据!AA505="","",IF(COUNTIF(原始数据!505:505,原始数据!AA505)&gt;1,"×",""))</f>
        <v/>
      </c>
      <c r="AA505" t="str">
        <f>IF(原始数据!AB505="","",IF(COUNTIF(原始数据!505:505,原始数据!AB505)&gt;1,"×",""))</f>
        <v/>
      </c>
      <c r="AB505" t="str">
        <f>IF(原始数据!AC505="","",IF(COUNTIF(原始数据!505:505,原始数据!AC505)&gt;1,"×",""))</f>
        <v/>
      </c>
      <c r="AC505" t="str">
        <f>IF(原始数据!AD505="","",IF(COUNTIF(原始数据!505:505,原始数据!AD505)&gt;1,"×",""))</f>
        <v/>
      </c>
      <c r="AD505" t="str">
        <f>IF(原始数据!AE505="","",IF(COUNTIF(原始数据!505:505,原始数据!AE505)&gt;1,"×",""))</f>
        <v/>
      </c>
      <c r="AE505" t="str">
        <f>IF(原始数据!AF505="","",IF(COUNTIF(原始数据!505:505,原始数据!AF505)&gt;1,"×",""))</f>
        <v/>
      </c>
      <c r="AF505" t="str">
        <f>IF(原始数据!AG505="","",IF(COUNTIF(原始数据!505:505,原始数据!AG505)&gt;1,"×",""))</f>
        <v/>
      </c>
      <c r="AG505" t="str">
        <f>IF(原始数据!AH505="","",IF(COUNTIF(原始数据!505:505,原始数据!AH505)&gt;1,"×",""))</f>
        <v/>
      </c>
      <c r="AH505" t="str">
        <f>IF(原始数据!AI505="","",IF(COUNTIF(原始数据!505:505,原始数据!AI505)&gt;1,"×",""))</f>
        <v/>
      </c>
      <c r="AI505" t="str">
        <f>IF(原始数据!AJ505="","",IF(COUNTIF(原始数据!505:505,原始数据!AJ505)&gt;1,"×",""))</f>
        <v/>
      </c>
      <c r="AJ505" t="str">
        <f>IF(原始数据!AK505="","",IF(COUNTIF(原始数据!505:505,原始数据!AK505)&gt;1,"×",""))</f>
        <v/>
      </c>
      <c r="AK505" t="str">
        <f>IF(原始数据!AL505="","",IF(COUNTIF(原始数据!505:505,原始数据!AL505)&gt;1,"×",""))</f>
        <v/>
      </c>
      <c r="AL505" t="str">
        <f>IF(原始数据!AM505="","",IF(COUNTIF(原始数据!505:505,原始数据!AM505)&gt;1,"×",""))</f>
        <v/>
      </c>
      <c r="AM505" t="str">
        <f>IF(原始数据!AN505="","",IF(COUNTIF(原始数据!505:505,原始数据!AN505)&gt;1,"×",""))</f>
        <v/>
      </c>
      <c r="AN505" t="str">
        <f>IF(原始数据!AO505="","",IF(COUNTIF(原始数据!505:505,原始数据!AO505)&gt;1,"×",""))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IF(原始数据!Z506="","",IF(COUNTIF(原始数据!506:506,原始数据!Z506)&gt;1,"×",""))</f>
        <v/>
      </c>
      <c r="Z506" t="str">
        <f>IF(原始数据!AA506="","",IF(COUNTIF(原始数据!506:506,原始数据!AA506)&gt;1,"×",""))</f>
        <v/>
      </c>
      <c r="AA506" t="str">
        <f>IF(原始数据!AB506="","",IF(COUNTIF(原始数据!506:506,原始数据!AB506)&gt;1,"×",""))</f>
        <v/>
      </c>
      <c r="AB506" t="str">
        <f>IF(原始数据!AC506="","",IF(COUNTIF(原始数据!506:506,原始数据!AC506)&gt;1,"×",""))</f>
        <v/>
      </c>
      <c r="AC506" t="str">
        <f>IF(原始数据!AD506="","",IF(COUNTIF(原始数据!506:506,原始数据!AD506)&gt;1,"×",""))</f>
        <v/>
      </c>
      <c r="AD506" t="str">
        <f>IF(原始数据!AE506="","",IF(COUNTIF(原始数据!506:506,原始数据!AE506)&gt;1,"×",""))</f>
        <v/>
      </c>
      <c r="AE506" t="str">
        <f>IF(原始数据!AF506="","",IF(COUNTIF(原始数据!506:506,原始数据!AF506)&gt;1,"×",""))</f>
        <v/>
      </c>
      <c r="AF506" t="str">
        <f>IF(原始数据!AG506="","",IF(COUNTIF(原始数据!506:506,原始数据!AG506)&gt;1,"×",""))</f>
        <v/>
      </c>
      <c r="AG506" t="str">
        <f>IF(原始数据!AH506="","",IF(COUNTIF(原始数据!506:506,原始数据!AH506)&gt;1,"×",""))</f>
        <v/>
      </c>
      <c r="AH506" t="str">
        <f>IF(原始数据!AI506="","",IF(COUNTIF(原始数据!506:506,原始数据!AI506)&gt;1,"×",""))</f>
        <v/>
      </c>
      <c r="AI506" t="str">
        <f>IF(原始数据!AJ506="","",IF(COUNTIF(原始数据!506:506,原始数据!AJ506)&gt;1,"×",""))</f>
        <v/>
      </c>
      <c r="AJ506" t="str">
        <f>IF(原始数据!AK506="","",IF(COUNTIF(原始数据!506:506,原始数据!AK506)&gt;1,"×",""))</f>
        <v/>
      </c>
      <c r="AK506" t="str">
        <f>IF(原始数据!AL506="","",IF(COUNTIF(原始数据!506:506,原始数据!AL506)&gt;1,"×",""))</f>
        <v/>
      </c>
      <c r="AL506" t="str">
        <f>IF(原始数据!AM506="","",IF(COUNTIF(原始数据!506:506,原始数据!AM506)&gt;1,"×",""))</f>
        <v/>
      </c>
      <c r="AM506" t="str">
        <f>IF(原始数据!AN506="","",IF(COUNTIF(原始数据!506:506,原始数据!AN506)&gt;1,"×",""))</f>
        <v/>
      </c>
      <c r="AN506" t="str">
        <f>IF(原始数据!AO506="","",IF(COUNTIF(原始数据!506:506,原始数据!AO506)&gt;1,"×",""))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IF(原始数据!Z507="","",IF(COUNTIF(原始数据!507:507,原始数据!Z507)&gt;1,"×",""))</f>
        <v/>
      </c>
      <c r="Z507" t="str">
        <f>IF(原始数据!AA507="","",IF(COUNTIF(原始数据!507:507,原始数据!AA507)&gt;1,"×",""))</f>
        <v/>
      </c>
      <c r="AA507" t="str">
        <f>IF(原始数据!AB507="","",IF(COUNTIF(原始数据!507:507,原始数据!AB507)&gt;1,"×",""))</f>
        <v/>
      </c>
      <c r="AB507" t="str">
        <f>IF(原始数据!AC507="","",IF(COUNTIF(原始数据!507:507,原始数据!AC507)&gt;1,"×",""))</f>
        <v/>
      </c>
      <c r="AC507" t="str">
        <f>IF(原始数据!AD507="","",IF(COUNTIF(原始数据!507:507,原始数据!AD507)&gt;1,"×",""))</f>
        <v/>
      </c>
      <c r="AD507" t="str">
        <f>IF(原始数据!AE507="","",IF(COUNTIF(原始数据!507:507,原始数据!AE507)&gt;1,"×",""))</f>
        <v/>
      </c>
      <c r="AE507" t="str">
        <f>IF(原始数据!AF507="","",IF(COUNTIF(原始数据!507:507,原始数据!AF507)&gt;1,"×",""))</f>
        <v/>
      </c>
      <c r="AF507" t="str">
        <f>IF(原始数据!AG507="","",IF(COUNTIF(原始数据!507:507,原始数据!AG507)&gt;1,"×",""))</f>
        <v/>
      </c>
      <c r="AG507" t="str">
        <f>IF(原始数据!AH507="","",IF(COUNTIF(原始数据!507:507,原始数据!AH507)&gt;1,"×",""))</f>
        <v/>
      </c>
      <c r="AH507" t="str">
        <f>IF(原始数据!AI507="","",IF(COUNTIF(原始数据!507:507,原始数据!AI507)&gt;1,"×",""))</f>
        <v/>
      </c>
      <c r="AI507" t="str">
        <f>IF(原始数据!AJ507="","",IF(COUNTIF(原始数据!507:507,原始数据!AJ507)&gt;1,"×",""))</f>
        <v/>
      </c>
      <c r="AJ507" t="str">
        <f>IF(原始数据!AK507="","",IF(COUNTIF(原始数据!507:507,原始数据!AK507)&gt;1,"×",""))</f>
        <v/>
      </c>
      <c r="AK507" t="str">
        <f>IF(原始数据!AL507="","",IF(COUNTIF(原始数据!507:507,原始数据!AL507)&gt;1,"×",""))</f>
        <v/>
      </c>
      <c r="AL507" t="str">
        <f>IF(原始数据!AM507="","",IF(COUNTIF(原始数据!507:507,原始数据!AM507)&gt;1,"×",""))</f>
        <v/>
      </c>
      <c r="AM507" t="str">
        <f>IF(原始数据!AN507="","",IF(COUNTIF(原始数据!507:507,原始数据!AN507)&gt;1,"×",""))</f>
        <v/>
      </c>
      <c r="AN507" t="str">
        <f>IF(原始数据!AO507="","",IF(COUNTIF(原始数据!507:507,原始数据!AO507)&gt;1,"×",""))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IF(原始数据!Z508="","",IF(COUNTIF(原始数据!508:508,原始数据!Z508)&gt;1,"×",""))</f>
        <v/>
      </c>
      <c r="Z508" t="str">
        <f>IF(原始数据!AA508="","",IF(COUNTIF(原始数据!508:508,原始数据!AA508)&gt;1,"×",""))</f>
        <v/>
      </c>
      <c r="AA508" t="str">
        <f>IF(原始数据!AB508="","",IF(COUNTIF(原始数据!508:508,原始数据!AB508)&gt;1,"×",""))</f>
        <v/>
      </c>
      <c r="AB508" t="str">
        <f>IF(原始数据!AC508="","",IF(COUNTIF(原始数据!508:508,原始数据!AC508)&gt;1,"×",""))</f>
        <v/>
      </c>
      <c r="AC508" t="str">
        <f>IF(原始数据!AD508="","",IF(COUNTIF(原始数据!508:508,原始数据!AD508)&gt;1,"×",""))</f>
        <v/>
      </c>
      <c r="AD508" t="str">
        <f>IF(原始数据!AE508="","",IF(COUNTIF(原始数据!508:508,原始数据!AE508)&gt;1,"×",""))</f>
        <v/>
      </c>
      <c r="AE508" t="str">
        <f>IF(原始数据!AF508="","",IF(COUNTIF(原始数据!508:508,原始数据!AF508)&gt;1,"×",""))</f>
        <v/>
      </c>
      <c r="AF508" t="str">
        <f>IF(原始数据!AG508="","",IF(COUNTIF(原始数据!508:508,原始数据!AG508)&gt;1,"×",""))</f>
        <v/>
      </c>
      <c r="AG508" t="str">
        <f>IF(原始数据!AH508="","",IF(COUNTIF(原始数据!508:508,原始数据!AH508)&gt;1,"×",""))</f>
        <v/>
      </c>
      <c r="AH508" t="str">
        <f>IF(原始数据!AI508="","",IF(COUNTIF(原始数据!508:508,原始数据!AI508)&gt;1,"×",""))</f>
        <v/>
      </c>
      <c r="AI508" t="str">
        <f>IF(原始数据!AJ508="","",IF(COUNTIF(原始数据!508:508,原始数据!AJ508)&gt;1,"×",""))</f>
        <v/>
      </c>
      <c r="AJ508" t="str">
        <f>IF(原始数据!AK508="","",IF(COUNTIF(原始数据!508:508,原始数据!AK508)&gt;1,"×",""))</f>
        <v/>
      </c>
      <c r="AK508" t="str">
        <f>IF(原始数据!AL508="","",IF(COUNTIF(原始数据!508:508,原始数据!AL508)&gt;1,"×",""))</f>
        <v/>
      </c>
      <c r="AL508" t="str">
        <f>IF(原始数据!AM508="","",IF(COUNTIF(原始数据!508:508,原始数据!AM508)&gt;1,"×",""))</f>
        <v/>
      </c>
      <c r="AM508" t="str">
        <f>IF(原始数据!AN508="","",IF(COUNTIF(原始数据!508:508,原始数据!AN508)&gt;1,"×",""))</f>
        <v/>
      </c>
      <c r="AN508" t="str">
        <f>IF(原始数据!AO508="","",IF(COUNTIF(原始数据!508:508,原始数据!AO508)&gt;1,"×",""))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/>
      </c>
      <c r="Y509" t="str">
        <f>IF(原始数据!Z509="","",IF(COUNTIF(原始数据!509:509,原始数据!Z509)&gt;1,"×",""))</f>
        <v/>
      </c>
      <c r="Z509" t="str">
        <f>IF(原始数据!AA509="","",IF(COUNTIF(原始数据!509:509,原始数据!AA509)&gt;1,"×",""))</f>
        <v/>
      </c>
      <c r="AA509" t="str">
        <f>IF(原始数据!AB509="","",IF(COUNTIF(原始数据!509:509,原始数据!AB509)&gt;1,"×",""))</f>
        <v/>
      </c>
      <c r="AB509" t="str">
        <f>IF(原始数据!AC509="","",IF(COUNTIF(原始数据!509:509,原始数据!AC509)&gt;1,"×",""))</f>
        <v/>
      </c>
      <c r="AC509" t="str">
        <f>IF(原始数据!AD509="","",IF(COUNTIF(原始数据!509:509,原始数据!AD509)&gt;1,"×",""))</f>
        <v/>
      </c>
      <c r="AD509" t="str">
        <f>IF(原始数据!AE509="","",IF(COUNTIF(原始数据!509:509,原始数据!AE509)&gt;1,"×",""))</f>
        <v/>
      </c>
      <c r="AE509" t="str">
        <f>IF(原始数据!AF509="","",IF(COUNTIF(原始数据!509:509,原始数据!AF509)&gt;1,"×",""))</f>
        <v/>
      </c>
      <c r="AF509" t="str">
        <f>IF(原始数据!AG509="","",IF(COUNTIF(原始数据!509:509,原始数据!AG509)&gt;1,"×",""))</f>
        <v/>
      </c>
      <c r="AG509" t="str">
        <f>IF(原始数据!AH509="","",IF(COUNTIF(原始数据!509:509,原始数据!AH509)&gt;1,"×",""))</f>
        <v/>
      </c>
      <c r="AH509" t="str">
        <f>IF(原始数据!AI509="","",IF(COUNTIF(原始数据!509:509,原始数据!AI509)&gt;1,"×",""))</f>
        <v/>
      </c>
      <c r="AI509" t="str">
        <f>IF(原始数据!AJ509="","",IF(COUNTIF(原始数据!509:509,原始数据!AJ509)&gt;1,"×",""))</f>
        <v/>
      </c>
      <c r="AJ509" t="str">
        <f>IF(原始数据!AK509="","",IF(COUNTIF(原始数据!509:509,原始数据!AK509)&gt;1,"×",""))</f>
        <v/>
      </c>
      <c r="AK509" t="str">
        <f>IF(原始数据!AL509="","",IF(COUNTIF(原始数据!509:509,原始数据!AL509)&gt;1,"×",""))</f>
        <v/>
      </c>
      <c r="AL509" t="str">
        <f>IF(原始数据!AM509="","",IF(COUNTIF(原始数据!509:509,原始数据!AM509)&gt;1,"×",""))</f>
        <v/>
      </c>
      <c r="AM509" t="str">
        <f>IF(原始数据!AN509="","",IF(COUNTIF(原始数据!509:509,原始数据!AN509)&gt;1,"×",""))</f>
        <v/>
      </c>
      <c r="AN509" t="str">
        <f>IF(原始数据!AO509="","",IF(COUNTIF(原始数据!509:509,原始数据!AO509)&gt;1,"×",""))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IF(原始数据!Z510="","",IF(COUNTIF(原始数据!510:510,原始数据!Z510)&gt;1,"×",""))</f>
        <v/>
      </c>
      <c r="Z510" t="str">
        <f>IF(原始数据!AA510="","",IF(COUNTIF(原始数据!510:510,原始数据!AA510)&gt;1,"×",""))</f>
        <v/>
      </c>
      <c r="AA510" t="str">
        <f>IF(原始数据!AB510="","",IF(COUNTIF(原始数据!510:510,原始数据!AB510)&gt;1,"×",""))</f>
        <v/>
      </c>
      <c r="AB510" t="str">
        <f>IF(原始数据!AC510="","",IF(COUNTIF(原始数据!510:510,原始数据!AC510)&gt;1,"×",""))</f>
        <v/>
      </c>
      <c r="AC510" t="str">
        <f>IF(原始数据!AD510="","",IF(COUNTIF(原始数据!510:510,原始数据!AD510)&gt;1,"×",""))</f>
        <v/>
      </c>
      <c r="AD510" t="str">
        <f>IF(原始数据!AE510="","",IF(COUNTIF(原始数据!510:510,原始数据!AE510)&gt;1,"×",""))</f>
        <v/>
      </c>
      <c r="AE510" t="str">
        <f>IF(原始数据!AF510="","",IF(COUNTIF(原始数据!510:510,原始数据!AF510)&gt;1,"×",""))</f>
        <v/>
      </c>
      <c r="AF510" t="str">
        <f>IF(原始数据!AG510="","",IF(COUNTIF(原始数据!510:510,原始数据!AG510)&gt;1,"×",""))</f>
        <v/>
      </c>
      <c r="AG510" t="str">
        <f>IF(原始数据!AH510="","",IF(COUNTIF(原始数据!510:510,原始数据!AH510)&gt;1,"×",""))</f>
        <v/>
      </c>
      <c r="AH510" t="str">
        <f>IF(原始数据!AI510="","",IF(COUNTIF(原始数据!510:510,原始数据!AI510)&gt;1,"×",""))</f>
        <v/>
      </c>
      <c r="AI510" t="str">
        <f>IF(原始数据!AJ510="","",IF(COUNTIF(原始数据!510:510,原始数据!AJ510)&gt;1,"×",""))</f>
        <v/>
      </c>
      <c r="AJ510" t="str">
        <f>IF(原始数据!AK510="","",IF(COUNTIF(原始数据!510:510,原始数据!AK510)&gt;1,"×",""))</f>
        <v/>
      </c>
      <c r="AK510" t="str">
        <f>IF(原始数据!AL510="","",IF(COUNTIF(原始数据!510:510,原始数据!AL510)&gt;1,"×",""))</f>
        <v/>
      </c>
      <c r="AL510" t="str">
        <f>IF(原始数据!AM510="","",IF(COUNTIF(原始数据!510:510,原始数据!AM510)&gt;1,"×",""))</f>
        <v/>
      </c>
      <c r="AM510" t="str">
        <f>IF(原始数据!AN510="","",IF(COUNTIF(原始数据!510:510,原始数据!AN510)&gt;1,"×",""))</f>
        <v/>
      </c>
      <c r="AN510" t="str">
        <f>IF(原始数据!AO510="","",IF(COUNTIF(原始数据!510:510,原始数据!AO510)&gt;1,"×",""))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IF(原始数据!Z511="","",IF(COUNTIF(原始数据!511:511,原始数据!Z511)&gt;1,"×",""))</f>
        <v/>
      </c>
      <c r="Z511" t="str">
        <f>IF(原始数据!AA511="","",IF(COUNTIF(原始数据!511:511,原始数据!AA511)&gt;1,"×",""))</f>
        <v/>
      </c>
      <c r="AA511" t="str">
        <f>IF(原始数据!AB511="","",IF(COUNTIF(原始数据!511:511,原始数据!AB511)&gt;1,"×",""))</f>
        <v/>
      </c>
      <c r="AB511" t="str">
        <f>IF(原始数据!AC511="","",IF(COUNTIF(原始数据!511:511,原始数据!AC511)&gt;1,"×",""))</f>
        <v/>
      </c>
      <c r="AC511" t="str">
        <f>IF(原始数据!AD511="","",IF(COUNTIF(原始数据!511:511,原始数据!AD511)&gt;1,"×",""))</f>
        <v/>
      </c>
      <c r="AD511" t="str">
        <f>IF(原始数据!AE511="","",IF(COUNTIF(原始数据!511:511,原始数据!AE511)&gt;1,"×",""))</f>
        <v/>
      </c>
      <c r="AE511" t="str">
        <f>IF(原始数据!AF511="","",IF(COUNTIF(原始数据!511:511,原始数据!AF511)&gt;1,"×",""))</f>
        <v/>
      </c>
      <c r="AF511" t="str">
        <f>IF(原始数据!AG511="","",IF(COUNTIF(原始数据!511:511,原始数据!AG511)&gt;1,"×",""))</f>
        <v/>
      </c>
      <c r="AG511" t="str">
        <f>IF(原始数据!AH511="","",IF(COUNTIF(原始数据!511:511,原始数据!AH511)&gt;1,"×",""))</f>
        <v/>
      </c>
      <c r="AH511" t="str">
        <f>IF(原始数据!AI511="","",IF(COUNTIF(原始数据!511:511,原始数据!AI511)&gt;1,"×",""))</f>
        <v/>
      </c>
      <c r="AI511" t="str">
        <f>IF(原始数据!AJ511="","",IF(COUNTIF(原始数据!511:511,原始数据!AJ511)&gt;1,"×",""))</f>
        <v/>
      </c>
      <c r="AJ511" t="str">
        <f>IF(原始数据!AK511="","",IF(COUNTIF(原始数据!511:511,原始数据!AK511)&gt;1,"×",""))</f>
        <v/>
      </c>
      <c r="AK511" t="str">
        <f>IF(原始数据!AL511="","",IF(COUNTIF(原始数据!511:511,原始数据!AL511)&gt;1,"×",""))</f>
        <v/>
      </c>
      <c r="AL511" t="str">
        <f>IF(原始数据!AM511="","",IF(COUNTIF(原始数据!511:511,原始数据!AM511)&gt;1,"×",""))</f>
        <v/>
      </c>
      <c r="AM511" t="str">
        <f>IF(原始数据!AN511="","",IF(COUNTIF(原始数据!511:511,原始数据!AN511)&gt;1,"×",""))</f>
        <v/>
      </c>
      <c r="AN511" t="str">
        <f>IF(原始数据!AO511="","",IF(COUNTIF(原始数据!511:511,原始数据!AO511)&gt;1,"×",""))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IF(原始数据!Z512="","",IF(COUNTIF(原始数据!512:512,原始数据!Z512)&gt;1,"×",""))</f>
        <v/>
      </c>
      <c r="Z512" t="str">
        <f>IF(原始数据!AA512="","",IF(COUNTIF(原始数据!512:512,原始数据!AA512)&gt;1,"×",""))</f>
        <v/>
      </c>
      <c r="AA512" t="str">
        <f>IF(原始数据!AB512="","",IF(COUNTIF(原始数据!512:512,原始数据!AB512)&gt;1,"×",""))</f>
        <v/>
      </c>
      <c r="AB512" t="str">
        <f>IF(原始数据!AC512="","",IF(COUNTIF(原始数据!512:512,原始数据!AC512)&gt;1,"×",""))</f>
        <v/>
      </c>
      <c r="AC512" t="str">
        <f>IF(原始数据!AD512="","",IF(COUNTIF(原始数据!512:512,原始数据!AD512)&gt;1,"×",""))</f>
        <v/>
      </c>
      <c r="AD512" t="str">
        <f>IF(原始数据!AE512="","",IF(COUNTIF(原始数据!512:512,原始数据!AE512)&gt;1,"×",""))</f>
        <v/>
      </c>
      <c r="AE512" t="str">
        <f>IF(原始数据!AF512="","",IF(COUNTIF(原始数据!512:512,原始数据!AF512)&gt;1,"×",""))</f>
        <v/>
      </c>
      <c r="AF512" t="str">
        <f>IF(原始数据!AG512="","",IF(COUNTIF(原始数据!512:512,原始数据!AG512)&gt;1,"×",""))</f>
        <v/>
      </c>
      <c r="AG512" t="str">
        <f>IF(原始数据!AH512="","",IF(COUNTIF(原始数据!512:512,原始数据!AH512)&gt;1,"×",""))</f>
        <v/>
      </c>
      <c r="AH512" t="str">
        <f>IF(原始数据!AI512="","",IF(COUNTIF(原始数据!512:512,原始数据!AI512)&gt;1,"×",""))</f>
        <v/>
      </c>
      <c r="AI512" t="str">
        <f>IF(原始数据!AJ512="","",IF(COUNTIF(原始数据!512:512,原始数据!AJ512)&gt;1,"×",""))</f>
        <v/>
      </c>
      <c r="AJ512" t="str">
        <f>IF(原始数据!AK512="","",IF(COUNTIF(原始数据!512:512,原始数据!AK512)&gt;1,"×",""))</f>
        <v/>
      </c>
      <c r="AK512" t="str">
        <f>IF(原始数据!AL512="","",IF(COUNTIF(原始数据!512:512,原始数据!AL512)&gt;1,"×",""))</f>
        <v/>
      </c>
      <c r="AL512" t="str">
        <f>IF(原始数据!AM512="","",IF(COUNTIF(原始数据!512:512,原始数据!AM512)&gt;1,"×",""))</f>
        <v/>
      </c>
      <c r="AM512" t="str">
        <f>IF(原始数据!AN512="","",IF(COUNTIF(原始数据!512:512,原始数据!AN512)&gt;1,"×",""))</f>
        <v/>
      </c>
      <c r="AN512" t="str">
        <f>IF(原始数据!AO512="","",IF(COUNTIF(原始数据!512:512,原始数据!AO512)&gt;1,"×",""))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IF(原始数据!Z513="","",IF(COUNTIF(原始数据!513:513,原始数据!Z513)&gt;1,"×",""))</f>
        <v/>
      </c>
      <c r="Z513" t="str">
        <f>IF(原始数据!AA513="","",IF(COUNTIF(原始数据!513:513,原始数据!AA513)&gt;1,"×",""))</f>
        <v/>
      </c>
      <c r="AA513" t="str">
        <f>IF(原始数据!AB513="","",IF(COUNTIF(原始数据!513:513,原始数据!AB513)&gt;1,"×",""))</f>
        <v/>
      </c>
      <c r="AB513" t="str">
        <f>IF(原始数据!AC513="","",IF(COUNTIF(原始数据!513:513,原始数据!AC513)&gt;1,"×",""))</f>
        <v/>
      </c>
      <c r="AC513" t="str">
        <f>IF(原始数据!AD513="","",IF(COUNTIF(原始数据!513:513,原始数据!AD513)&gt;1,"×",""))</f>
        <v/>
      </c>
      <c r="AD513" t="str">
        <f>IF(原始数据!AE513="","",IF(COUNTIF(原始数据!513:513,原始数据!AE513)&gt;1,"×",""))</f>
        <v/>
      </c>
      <c r="AE513" t="str">
        <f>IF(原始数据!AF513="","",IF(COUNTIF(原始数据!513:513,原始数据!AF513)&gt;1,"×",""))</f>
        <v/>
      </c>
      <c r="AF513" t="str">
        <f>IF(原始数据!AG513="","",IF(COUNTIF(原始数据!513:513,原始数据!AG513)&gt;1,"×",""))</f>
        <v/>
      </c>
      <c r="AG513" t="str">
        <f>IF(原始数据!AH513="","",IF(COUNTIF(原始数据!513:513,原始数据!AH513)&gt;1,"×",""))</f>
        <v/>
      </c>
      <c r="AH513" t="str">
        <f>IF(原始数据!AI513="","",IF(COUNTIF(原始数据!513:513,原始数据!AI513)&gt;1,"×",""))</f>
        <v/>
      </c>
      <c r="AI513" t="str">
        <f>IF(原始数据!AJ513="","",IF(COUNTIF(原始数据!513:513,原始数据!AJ513)&gt;1,"×",""))</f>
        <v/>
      </c>
      <c r="AJ513" t="str">
        <f>IF(原始数据!AK513="","",IF(COUNTIF(原始数据!513:513,原始数据!AK513)&gt;1,"×",""))</f>
        <v/>
      </c>
      <c r="AK513" t="str">
        <f>IF(原始数据!AL513="","",IF(COUNTIF(原始数据!513:513,原始数据!AL513)&gt;1,"×",""))</f>
        <v/>
      </c>
      <c r="AL513" t="str">
        <f>IF(原始数据!AM513="","",IF(COUNTIF(原始数据!513:513,原始数据!AM513)&gt;1,"×",""))</f>
        <v/>
      </c>
      <c r="AM513" t="str">
        <f>IF(原始数据!AN513="","",IF(COUNTIF(原始数据!513:513,原始数据!AN513)&gt;1,"×",""))</f>
        <v/>
      </c>
      <c r="AN513" t="str">
        <f>IF(原始数据!AO513="","",IF(COUNTIF(原始数据!513:513,原始数据!AO513)&gt;1,"×",""))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IF(原始数据!Z514="","",IF(COUNTIF(原始数据!514:514,原始数据!Z514)&gt;1,"×",""))</f>
        <v/>
      </c>
      <c r="Z514" t="str">
        <f>IF(原始数据!AA514="","",IF(COUNTIF(原始数据!514:514,原始数据!AA514)&gt;1,"×",""))</f>
        <v/>
      </c>
      <c r="AA514" t="str">
        <f>IF(原始数据!AB514="","",IF(COUNTIF(原始数据!514:514,原始数据!AB514)&gt;1,"×",""))</f>
        <v/>
      </c>
      <c r="AB514" t="str">
        <f>IF(原始数据!AC514="","",IF(COUNTIF(原始数据!514:514,原始数据!AC514)&gt;1,"×",""))</f>
        <v/>
      </c>
      <c r="AC514" t="str">
        <f>IF(原始数据!AD514="","",IF(COUNTIF(原始数据!514:514,原始数据!AD514)&gt;1,"×",""))</f>
        <v/>
      </c>
      <c r="AD514" t="str">
        <f>IF(原始数据!AE514="","",IF(COUNTIF(原始数据!514:514,原始数据!AE514)&gt;1,"×",""))</f>
        <v/>
      </c>
      <c r="AE514" t="str">
        <f>IF(原始数据!AF514="","",IF(COUNTIF(原始数据!514:514,原始数据!AF514)&gt;1,"×",""))</f>
        <v/>
      </c>
      <c r="AF514" t="str">
        <f>IF(原始数据!AG514="","",IF(COUNTIF(原始数据!514:514,原始数据!AG514)&gt;1,"×",""))</f>
        <v/>
      </c>
      <c r="AG514" t="str">
        <f>IF(原始数据!AH514="","",IF(COUNTIF(原始数据!514:514,原始数据!AH514)&gt;1,"×",""))</f>
        <v/>
      </c>
      <c r="AH514" t="str">
        <f>IF(原始数据!AI514="","",IF(COUNTIF(原始数据!514:514,原始数据!AI514)&gt;1,"×",""))</f>
        <v/>
      </c>
      <c r="AI514" t="str">
        <f>IF(原始数据!AJ514="","",IF(COUNTIF(原始数据!514:514,原始数据!AJ514)&gt;1,"×",""))</f>
        <v/>
      </c>
      <c r="AJ514" t="str">
        <f>IF(原始数据!AK514="","",IF(COUNTIF(原始数据!514:514,原始数据!AK514)&gt;1,"×",""))</f>
        <v/>
      </c>
      <c r="AK514" t="str">
        <f>IF(原始数据!AL514="","",IF(COUNTIF(原始数据!514:514,原始数据!AL514)&gt;1,"×",""))</f>
        <v/>
      </c>
      <c r="AL514" t="str">
        <f>IF(原始数据!AM514="","",IF(COUNTIF(原始数据!514:514,原始数据!AM514)&gt;1,"×",""))</f>
        <v/>
      </c>
      <c r="AM514" t="str">
        <f>IF(原始数据!AN514="","",IF(COUNTIF(原始数据!514:514,原始数据!AN514)&gt;1,"×",""))</f>
        <v/>
      </c>
      <c r="AN514" t="str">
        <f>IF(原始数据!AO514="","",IF(COUNTIF(原始数据!514:514,原始数据!AO514)&gt;1,"×",""))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IF(原始数据!Z515="","",IF(COUNTIF(原始数据!515:515,原始数据!Z515)&gt;1,"×",""))</f>
        <v/>
      </c>
      <c r="Z515" t="str">
        <f>IF(原始数据!AA515="","",IF(COUNTIF(原始数据!515:515,原始数据!AA515)&gt;1,"×",""))</f>
        <v/>
      </c>
      <c r="AA515" t="str">
        <f>IF(原始数据!AB515="","",IF(COUNTIF(原始数据!515:515,原始数据!AB515)&gt;1,"×",""))</f>
        <v/>
      </c>
      <c r="AB515" t="str">
        <f>IF(原始数据!AC515="","",IF(COUNTIF(原始数据!515:515,原始数据!AC515)&gt;1,"×",""))</f>
        <v/>
      </c>
      <c r="AC515" t="str">
        <f>IF(原始数据!AD515="","",IF(COUNTIF(原始数据!515:515,原始数据!AD515)&gt;1,"×",""))</f>
        <v/>
      </c>
      <c r="AD515" t="str">
        <f>IF(原始数据!AE515="","",IF(COUNTIF(原始数据!515:515,原始数据!AE515)&gt;1,"×",""))</f>
        <v/>
      </c>
      <c r="AE515" t="str">
        <f>IF(原始数据!AF515="","",IF(COUNTIF(原始数据!515:515,原始数据!AF515)&gt;1,"×",""))</f>
        <v/>
      </c>
      <c r="AF515" t="str">
        <f>IF(原始数据!AG515="","",IF(COUNTIF(原始数据!515:515,原始数据!AG515)&gt;1,"×",""))</f>
        <v/>
      </c>
      <c r="AG515" t="str">
        <f>IF(原始数据!AH515="","",IF(COUNTIF(原始数据!515:515,原始数据!AH515)&gt;1,"×",""))</f>
        <v/>
      </c>
      <c r="AH515" t="str">
        <f>IF(原始数据!AI515="","",IF(COUNTIF(原始数据!515:515,原始数据!AI515)&gt;1,"×",""))</f>
        <v/>
      </c>
      <c r="AI515" t="str">
        <f>IF(原始数据!AJ515="","",IF(COUNTIF(原始数据!515:515,原始数据!AJ515)&gt;1,"×",""))</f>
        <v/>
      </c>
      <c r="AJ515" t="str">
        <f>IF(原始数据!AK515="","",IF(COUNTIF(原始数据!515:515,原始数据!AK515)&gt;1,"×",""))</f>
        <v/>
      </c>
      <c r="AK515" t="str">
        <f>IF(原始数据!AL515="","",IF(COUNTIF(原始数据!515:515,原始数据!AL515)&gt;1,"×",""))</f>
        <v/>
      </c>
      <c r="AL515" t="str">
        <f>IF(原始数据!AM515="","",IF(COUNTIF(原始数据!515:515,原始数据!AM515)&gt;1,"×",""))</f>
        <v/>
      </c>
      <c r="AM515" t="str">
        <f>IF(原始数据!AN515="","",IF(COUNTIF(原始数据!515:515,原始数据!AN515)&gt;1,"×",""))</f>
        <v/>
      </c>
      <c r="AN515" t="str">
        <f>IF(原始数据!AO515="","",IF(COUNTIF(原始数据!515:515,原始数据!AO515)&gt;1,"×",""))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IF(原始数据!Z516="","",IF(COUNTIF(原始数据!516:516,原始数据!Z516)&gt;1,"×",""))</f>
        <v/>
      </c>
      <c r="Z516" t="str">
        <f>IF(原始数据!AA516="","",IF(COUNTIF(原始数据!516:516,原始数据!AA516)&gt;1,"×",""))</f>
        <v/>
      </c>
      <c r="AA516" t="str">
        <f>IF(原始数据!AB516="","",IF(COUNTIF(原始数据!516:516,原始数据!AB516)&gt;1,"×",""))</f>
        <v/>
      </c>
      <c r="AB516" t="str">
        <f>IF(原始数据!AC516="","",IF(COUNTIF(原始数据!516:516,原始数据!AC516)&gt;1,"×",""))</f>
        <v/>
      </c>
      <c r="AC516" t="str">
        <f>IF(原始数据!AD516="","",IF(COUNTIF(原始数据!516:516,原始数据!AD516)&gt;1,"×",""))</f>
        <v/>
      </c>
      <c r="AD516" t="str">
        <f>IF(原始数据!AE516="","",IF(COUNTIF(原始数据!516:516,原始数据!AE516)&gt;1,"×",""))</f>
        <v/>
      </c>
      <c r="AE516" t="str">
        <f>IF(原始数据!AF516="","",IF(COUNTIF(原始数据!516:516,原始数据!AF516)&gt;1,"×",""))</f>
        <v/>
      </c>
      <c r="AF516" t="str">
        <f>IF(原始数据!AG516="","",IF(COUNTIF(原始数据!516:516,原始数据!AG516)&gt;1,"×",""))</f>
        <v/>
      </c>
      <c r="AG516" t="str">
        <f>IF(原始数据!AH516="","",IF(COUNTIF(原始数据!516:516,原始数据!AH516)&gt;1,"×",""))</f>
        <v/>
      </c>
      <c r="AH516" t="str">
        <f>IF(原始数据!AI516="","",IF(COUNTIF(原始数据!516:516,原始数据!AI516)&gt;1,"×",""))</f>
        <v/>
      </c>
      <c r="AI516" t="str">
        <f>IF(原始数据!AJ516="","",IF(COUNTIF(原始数据!516:516,原始数据!AJ516)&gt;1,"×",""))</f>
        <v/>
      </c>
      <c r="AJ516" t="str">
        <f>IF(原始数据!AK516="","",IF(COUNTIF(原始数据!516:516,原始数据!AK516)&gt;1,"×",""))</f>
        <v/>
      </c>
      <c r="AK516" t="str">
        <f>IF(原始数据!AL516="","",IF(COUNTIF(原始数据!516:516,原始数据!AL516)&gt;1,"×",""))</f>
        <v/>
      </c>
      <c r="AL516" t="str">
        <f>IF(原始数据!AM516="","",IF(COUNTIF(原始数据!516:516,原始数据!AM516)&gt;1,"×",""))</f>
        <v/>
      </c>
      <c r="AM516" t="str">
        <f>IF(原始数据!AN516="","",IF(COUNTIF(原始数据!516:516,原始数据!AN516)&gt;1,"×",""))</f>
        <v/>
      </c>
      <c r="AN516" t="str">
        <f>IF(原始数据!AO516="","",IF(COUNTIF(原始数据!516:516,原始数据!AO516)&gt;1,"×",""))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IF(原始数据!Z517="","",IF(COUNTIF(原始数据!517:517,原始数据!Z517)&gt;1,"×",""))</f>
        <v/>
      </c>
      <c r="Z517" t="str">
        <f>IF(原始数据!AA517="","",IF(COUNTIF(原始数据!517:517,原始数据!AA517)&gt;1,"×",""))</f>
        <v/>
      </c>
      <c r="AA517" t="str">
        <f>IF(原始数据!AB517="","",IF(COUNTIF(原始数据!517:517,原始数据!AB517)&gt;1,"×",""))</f>
        <v/>
      </c>
      <c r="AB517" t="str">
        <f>IF(原始数据!AC517="","",IF(COUNTIF(原始数据!517:517,原始数据!AC517)&gt;1,"×",""))</f>
        <v/>
      </c>
      <c r="AC517" t="str">
        <f>IF(原始数据!AD517="","",IF(COUNTIF(原始数据!517:517,原始数据!AD517)&gt;1,"×",""))</f>
        <v/>
      </c>
      <c r="AD517" t="str">
        <f>IF(原始数据!AE517="","",IF(COUNTIF(原始数据!517:517,原始数据!AE517)&gt;1,"×",""))</f>
        <v/>
      </c>
      <c r="AE517" t="str">
        <f>IF(原始数据!AF517="","",IF(COUNTIF(原始数据!517:517,原始数据!AF517)&gt;1,"×",""))</f>
        <v/>
      </c>
      <c r="AF517" t="str">
        <f>IF(原始数据!AG517="","",IF(COUNTIF(原始数据!517:517,原始数据!AG517)&gt;1,"×",""))</f>
        <v/>
      </c>
      <c r="AG517" t="str">
        <f>IF(原始数据!AH517="","",IF(COUNTIF(原始数据!517:517,原始数据!AH517)&gt;1,"×",""))</f>
        <v/>
      </c>
      <c r="AH517" t="str">
        <f>IF(原始数据!AI517="","",IF(COUNTIF(原始数据!517:517,原始数据!AI517)&gt;1,"×",""))</f>
        <v/>
      </c>
      <c r="AI517" t="str">
        <f>IF(原始数据!AJ517="","",IF(COUNTIF(原始数据!517:517,原始数据!AJ517)&gt;1,"×",""))</f>
        <v/>
      </c>
      <c r="AJ517" t="str">
        <f>IF(原始数据!AK517="","",IF(COUNTIF(原始数据!517:517,原始数据!AK517)&gt;1,"×",""))</f>
        <v/>
      </c>
      <c r="AK517" t="str">
        <f>IF(原始数据!AL517="","",IF(COUNTIF(原始数据!517:517,原始数据!AL517)&gt;1,"×",""))</f>
        <v/>
      </c>
      <c r="AL517" t="str">
        <f>IF(原始数据!AM517="","",IF(COUNTIF(原始数据!517:517,原始数据!AM517)&gt;1,"×",""))</f>
        <v/>
      </c>
      <c r="AM517" t="str">
        <f>IF(原始数据!AN517="","",IF(COUNTIF(原始数据!517:517,原始数据!AN517)&gt;1,"×",""))</f>
        <v/>
      </c>
      <c r="AN517" t="str">
        <f>IF(原始数据!AO517="","",IF(COUNTIF(原始数据!517:517,原始数据!AO517)&gt;1,"×",""))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IF(原始数据!Z518="","",IF(COUNTIF(原始数据!518:518,原始数据!Z518)&gt;1,"×",""))</f>
        <v/>
      </c>
      <c r="Z518" t="str">
        <f>IF(原始数据!AA518="","",IF(COUNTIF(原始数据!518:518,原始数据!AA518)&gt;1,"×",""))</f>
        <v/>
      </c>
      <c r="AA518" t="str">
        <f>IF(原始数据!AB518="","",IF(COUNTIF(原始数据!518:518,原始数据!AB518)&gt;1,"×",""))</f>
        <v/>
      </c>
      <c r="AB518" t="str">
        <f>IF(原始数据!AC518="","",IF(COUNTIF(原始数据!518:518,原始数据!AC518)&gt;1,"×",""))</f>
        <v/>
      </c>
      <c r="AC518" t="str">
        <f>IF(原始数据!AD518="","",IF(COUNTIF(原始数据!518:518,原始数据!AD518)&gt;1,"×",""))</f>
        <v/>
      </c>
      <c r="AD518" t="str">
        <f>IF(原始数据!AE518="","",IF(COUNTIF(原始数据!518:518,原始数据!AE518)&gt;1,"×",""))</f>
        <v/>
      </c>
      <c r="AE518" t="str">
        <f>IF(原始数据!AF518="","",IF(COUNTIF(原始数据!518:518,原始数据!AF518)&gt;1,"×",""))</f>
        <v/>
      </c>
      <c r="AF518" t="str">
        <f>IF(原始数据!AG518="","",IF(COUNTIF(原始数据!518:518,原始数据!AG518)&gt;1,"×",""))</f>
        <v/>
      </c>
      <c r="AG518" t="str">
        <f>IF(原始数据!AH518="","",IF(COUNTIF(原始数据!518:518,原始数据!AH518)&gt;1,"×",""))</f>
        <v/>
      </c>
      <c r="AH518" t="str">
        <f>IF(原始数据!AI518="","",IF(COUNTIF(原始数据!518:518,原始数据!AI518)&gt;1,"×",""))</f>
        <v/>
      </c>
      <c r="AI518" t="str">
        <f>IF(原始数据!AJ518="","",IF(COUNTIF(原始数据!518:518,原始数据!AJ518)&gt;1,"×",""))</f>
        <v/>
      </c>
      <c r="AJ518" t="str">
        <f>IF(原始数据!AK518="","",IF(COUNTIF(原始数据!518:518,原始数据!AK518)&gt;1,"×",""))</f>
        <v/>
      </c>
      <c r="AK518" t="str">
        <f>IF(原始数据!AL518="","",IF(COUNTIF(原始数据!518:518,原始数据!AL518)&gt;1,"×",""))</f>
        <v/>
      </c>
      <c r="AL518" t="str">
        <f>IF(原始数据!AM518="","",IF(COUNTIF(原始数据!518:518,原始数据!AM518)&gt;1,"×",""))</f>
        <v/>
      </c>
      <c r="AM518" t="str">
        <f>IF(原始数据!AN518="","",IF(COUNTIF(原始数据!518:518,原始数据!AN518)&gt;1,"×",""))</f>
        <v/>
      </c>
      <c r="AN518" t="str">
        <f>IF(原始数据!AO518="","",IF(COUNTIF(原始数据!518:518,原始数据!AO518)&gt;1,"×",""))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IF(原始数据!Z519="","",IF(COUNTIF(原始数据!519:519,原始数据!Z519)&gt;1,"×",""))</f>
        <v/>
      </c>
      <c r="Z519" t="str">
        <f>IF(原始数据!AA519="","",IF(COUNTIF(原始数据!519:519,原始数据!AA519)&gt;1,"×",""))</f>
        <v/>
      </c>
      <c r="AA519" t="str">
        <f>IF(原始数据!AB519="","",IF(COUNTIF(原始数据!519:519,原始数据!AB519)&gt;1,"×",""))</f>
        <v/>
      </c>
      <c r="AB519" t="str">
        <f>IF(原始数据!AC519="","",IF(COUNTIF(原始数据!519:519,原始数据!AC519)&gt;1,"×",""))</f>
        <v/>
      </c>
      <c r="AC519" t="str">
        <f>IF(原始数据!AD519="","",IF(COUNTIF(原始数据!519:519,原始数据!AD519)&gt;1,"×",""))</f>
        <v/>
      </c>
      <c r="AD519" t="str">
        <f>IF(原始数据!AE519="","",IF(COUNTIF(原始数据!519:519,原始数据!AE519)&gt;1,"×",""))</f>
        <v/>
      </c>
      <c r="AE519" t="str">
        <f>IF(原始数据!AF519="","",IF(COUNTIF(原始数据!519:519,原始数据!AF519)&gt;1,"×",""))</f>
        <v/>
      </c>
      <c r="AF519" t="str">
        <f>IF(原始数据!AG519="","",IF(COUNTIF(原始数据!519:519,原始数据!AG519)&gt;1,"×",""))</f>
        <v/>
      </c>
      <c r="AG519" t="str">
        <f>IF(原始数据!AH519="","",IF(COUNTIF(原始数据!519:519,原始数据!AH519)&gt;1,"×",""))</f>
        <v/>
      </c>
      <c r="AH519" t="str">
        <f>IF(原始数据!AI519="","",IF(COUNTIF(原始数据!519:519,原始数据!AI519)&gt;1,"×",""))</f>
        <v/>
      </c>
      <c r="AI519" t="str">
        <f>IF(原始数据!AJ519="","",IF(COUNTIF(原始数据!519:519,原始数据!AJ519)&gt;1,"×",""))</f>
        <v/>
      </c>
      <c r="AJ519" t="str">
        <f>IF(原始数据!AK519="","",IF(COUNTIF(原始数据!519:519,原始数据!AK519)&gt;1,"×",""))</f>
        <v/>
      </c>
      <c r="AK519" t="str">
        <f>IF(原始数据!AL519="","",IF(COUNTIF(原始数据!519:519,原始数据!AL519)&gt;1,"×",""))</f>
        <v/>
      </c>
      <c r="AL519" t="str">
        <f>IF(原始数据!AM519="","",IF(COUNTIF(原始数据!519:519,原始数据!AM519)&gt;1,"×",""))</f>
        <v/>
      </c>
      <c r="AM519" t="str">
        <f>IF(原始数据!AN519="","",IF(COUNTIF(原始数据!519:519,原始数据!AN519)&gt;1,"×",""))</f>
        <v/>
      </c>
      <c r="AN519" t="str">
        <f>IF(原始数据!AO519="","",IF(COUNTIF(原始数据!519:519,原始数据!AO519)&gt;1,"×",""))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IF(原始数据!Z520="","",IF(COUNTIF(原始数据!520:520,原始数据!Z520)&gt;1,"×",""))</f>
        <v/>
      </c>
      <c r="Z520" t="str">
        <f>IF(原始数据!AA520="","",IF(COUNTIF(原始数据!520:520,原始数据!AA520)&gt;1,"×",""))</f>
        <v/>
      </c>
      <c r="AA520" t="str">
        <f>IF(原始数据!AB520="","",IF(COUNTIF(原始数据!520:520,原始数据!AB520)&gt;1,"×",""))</f>
        <v/>
      </c>
      <c r="AB520" t="str">
        <f>IF(原始数据!AC520="","",IF(COUNTIF(原始数据!520:520,原始数据!AC520)&gt;1,"×",""))</f>
        <v/>
      </c>
      <c r="AC520" t="str">
        <f>IF(原始数据!AD520="","",IF(COUNTIF(原始数据!520:520,原始数据!AD520)&gt;1,"×",""))</f>
        <v/>
      </c>
      <c r="AD520" t="str">
        <f>IF(原始数据!AE520="","",IF(COUNTIF(原始数据!520:520,原始数据!AE520)&gt;1,"×",""))</f>
        <v/>
      </c>
      <c r="AE520" t="str">
        <f>IF(原始数据!AF520="","",IF(COUNTIF(原始数据!520:520,原始数据!AF520)&gt;1,"×",""))</f>
        <v/>
      </c>
      <c r="AF520" t="str">
        <f>IF(原始数据!AG520="","",IF(COUNTIF(原始数据!520:520,原始数据!AG520)&gt;1,"×",""))</f>
        <v/>
      </c>
      <c r="AG520" t="str">
        <f>IF(原始数据!AH520="","",IF(COUNTIF(原始数据!520:520,原始数据!AH520)&gt;1,"×",""))</f>
        <v/>
      </c>
      <c r="AH520" t="str">
        <f>IF(原始数据!AI520="","",IF(COUNTIF(原始数据!520:520,原始数据!AI520)&gt;1,"×",""))</f>
        <v/>
      </c>
      <c r="AI520" t="str">
        <f>IF(原始数据!AJ520="","",IF(COUNTIF(原始数据!520:520,原始数据!AJ520)&gt;1,"×",""))</f>
        <v/>
      </c>
      <c r="AJ520" t="str">
        <f>IF(原始数据!AK520="","",IF(COUNTIF(原始数据!520:520,原始数据!AK520)&gt;1,"×",""))</f>
        <v/>
      </c>
      <c r="AK520" t="str">
        <f>IF(原始数据!AL520="","",IF(COUNTIF(原始数据!520:520,原始数据!AL520)&gt;1,"×",""))</f>
        <v/>
      </c>
      <c r="AL520" t="str">
        <f>IF(原始数据!AM520="","",IF(COUNTIF(原始数据!520:520,原始数据!AM520)&gt;1,"×",""))</f>
        <v/>
      </c>
      <c r="AM520" t="str">
        <f>IF(原始数据!AN520="","",IF(COUNTIF(原始数据!520:520,原始数据!AN520)&gt;1,"×",""))</f>
        <v/>
      </c>
      <c r="AN520" t="str">
        <f>IF(原始数据!AO520="","",IF(COUNTIF(原始数据!520:520,原始数据!AO520)&gt;1,"×",""))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IF(原始数据!Z521="","",IF(COUNTIF(原始数据!521:521,原始数据!Z521)&gt;1,"×",""))</f>
        <v/>
      </c>
      <c r="Z521" t="str">
        <f>IF(原始数据!AA521="","",IF(COUNTIF(原始数据!521:521,原始数据!AA521)&gt;1,"×",""))</f>
        <v/>
      </c>
      <c r="AA521" t="str">
        <f>IF(原始数据!AB521="","",IF(COUNTIF(原始数据!521:521,原始数据!AB521)&gt;1,"×",""))</f>
        <v/>
      </c>
      <c r="AB521" t="str">
        <f>IF(原始数据!AC521="","",IF(COUNTIF(原始数据!521:521,原始数据!AC521)&gt;1,"×",""))</f>
        <v/>
      </c>
      <c r="AC521" t="str">
        <f>IF(原始数据!AD521="","",IF(COUNTIF(原始数据!521:521,原始数据!AD521)&gt;1,"×",""))</f>
        <v/>
      </c>
      <c r="AD521" t="str">
        <f>IF(原始数据!AE521="","",IF(COUNTIF(原始数据!521:521,原始数据!AE521)&gt;1,"×",""))</f>
        <v/>
      </c>
      <c r="AE521" t="str">
        <f>IF(原始数据!AF521="","",IF(COUNTIF(原始数据!521:521,原始数据!AF521)&gt;1,"×",""))</f>
        <v/>
      </c>
      <c r="AF521" t="str">
        <f>IF(原始数据!AG521="","",IF(COUNTIF(原始数据!521:521,原始数据!AG521)&gt;1,"×",""))</f>
        <v/>
      </c>
      <c r="AG521" t="str">
        <f>IF(原始数据!AH521="","",IF(COUNTIF(原始数据!521:521,原始数据!AH521)&gt;1,"×",""))</f>
        <v/>
      </c>
      <c r="AH521" t="str">
        <f>IF(原始数据!AI521="","",IF(COUNTIF(原始数据!521:521,原始数据!AI521)&gt;1,"×",""))</f>
        <v/>
      </c>
      <c r="AI521" t="str">
        <f>IF(原始数据!AJ521="","",IF(COUNTIF(原始数据!521:521,原始数据!AJ521)&gt;1,"×",""))</f>
        <v/>
      </c>
      <c r="AJ521" t="str">
        <f>IF(原始数据!AK521="","",IF(COUNTIF(原始数据!521:521,原始数据!AK521)&gt;1,"×",""))</f>
        <v/>
      </c>
      <c r="AK521" t="str">
        <f>IF(原始数据!AL521="","",IF(COUNTIF(原始数据!521:521,原始数据!AL521)&gt;1,"×",""))</f>
        <v/>
      </c>
      <c r="AL521" t="str">
        <f>IF(原始数据!AM521="","",IF(COUNTIF(原始数据!521:521,原始数据!AM521)&gt;1,"×",""))</f>
        <v/>
      </c>
      <c r="AM521" t="str">
        <f>IF(原始数据!AN521="","",IF(COUNTIF(原始数据!521:521,原始数据!AN521)&gt;1,"×",""))</f>
        <v/>
      </c>
      <c r="AN521" t="str">
        <f>IF(原始数据!AO521="","",IF(COUNTIF(原始数据!521:521,原始数据!AO521)&gt;1,"×",""))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IF(原始数据!Z522="","",IF(COUNTIF(原始数据!522:522,原始数据!Z522)&gt;1,"×",""))</f>
        <v/>
      </c>
      <c r="Z522" t="str">
        <f>IF(原始数据!AA522="","",IF(COUNTIF(原始数据!522:522,原始数据!AA522)&gt;1,"×",""))</f>
        <v/>
      </c>
      <c r="AA522" t="str">
        <f>IF(原始数据!AB522="","",IF(COUNTIF(原始数据!522:522,原始数据!AB522)&gt;1,"×",""))</f>
        <v/>
      </c>
      <c r="AB522" t="str">
        <f>IF(原始数据!AC522="","",IF(COUNTIF(原始数据!522:522,原始数据!AC522)&gt;1,"×",""))</f>
        <v/>
      </c>
      <c r="AC522" t="str">
        <f>IF(原始数据!AD522="","",IF(COUNTIF(原始数据!522:522,原始数据!AD522)&gt;1,"×",""))</f>
        <v/>
      </c>
      <c r="AD522" t="str">
        <f>IF(原始数据!AE522="","",IF(COUNTIF(原始数据!522:522,原始数据!AE522)&gt;1,"×",""))</f>
        <v/>
      </c>
      <c r="AE522" t="str">
        <f>IF(原始数据!AF522="","",IF(COUNTIF(原始数据!522:522,原始数据!AF522)&gt;1,"×",""))</f>
        <v/>
      </c>
      <c r="AF522" t="str">
        <f>IF(原始数据!AG522="","",IF(COUNTIF(原始数据!522:522,原始数据!AG522)&gt;1,"×",""))</f>
        <v/>
      </c>
      <c r="AG522" t="str">
        <f>IF(原始数据!AH522="","",IF(COUNTIF(原始数据!522:522,原始数据!AH522)&gt;1,"×",""))</f>
        <v/>
      </c>
      <c r="AH522" t="str">
        <f>IF(原始数据!AI522="","",IF(COUNTIF(原始数据!522:522,原始数据!AI522)&gt;1,"×",""))</f>
        <v/>
      </c>
      <c r="AI522" t="str">
        <f>IF(原始数据!AJ522="","",IF(COUNTIF(原始数据!522:522,原始数据!AJ522)&gt;1,"×",""))</f>
        <v/>
      </c>
      <c r="AJ522" t="str">
        <f>IF(原始数据!AK522="","",IF(COUNTIF(原始数据!522:522,原始数据!AK522)&gt;1,"×",""))</f>
        <v/>
      </c>
      <c r="AK522" t="str">
        <f>IF(原始数据!AL522="","",IF(COUNTIF(原始数据!522:522,原始数据!AL522)&gt;1,"×",""))</f>
        <v/>
      </c>
      <c r="AL522" t="str">
        <f>IF(原始数据!AM522="","",IF(COUNTIF(原始数据!522:522,原始数据!AM522)&gt;1,"×",""))</f>
        <v/>
      </c>
      <c r="AM522" t="str">
        <f>IF(原始数据!AN522="","",IF(COUNTIF(原始数据!522:522,原始数据!AN522)&gt;1,"×",""))</f>
        <v/>
      </c>
      <c r="AN522" t="str">
        <f>IF(原始数据!AO522="","",IF(COUNTIF(原始数据!522:522,原始数据!AO522)&gt;1,"×",""))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IF(原始数据!Z523="","",IF(COUNTIF(原始数据!523:523,原始数据!Z523)&gt;1,"×",""))</f>
        <v/>
      </c>
      <c r="Z523" t="str">
        <f>IF(原始数据!AA523="","",IF(COUNTIF(原始数据!523:523,原始数据!AA523)&gt;1,"×",""))</f>
        <v/>
      </c>
      <c r="AA523" t="str">
        <f>IF(原始数据!AB523="","",IF(COUNTIF(原始数据!523:523,原始数据!AB523)&gt;1,"×",""))</f>
        <v/>
      </c>
      <c r="AB523" t="str">
        <f>IF(原始数据!AC523="","",IF(COUNTIF(原始数据!523:523,原始数据!AC523)&gt;1,"×",""))</f>
        <v/>
      </c>
      <c r="AC523" t="str">
        <f>IF(原始数据!AD523="","",IF(COUNTIF(原始数据!523:523,原始数据!AD523)&gt;1,"×",""))</f>
        <v/>
      </c>
      <c r="AD523" t="str">
        <f>IF(原始数据!AE523="","",IF(COUNTIF(原始数据!523:523,原始数据!AE523)&gt;1,"×",""))</f>
        <v/>
      </c>
      <c r="AE523" t="str">
        <f>IF(原始数据!AF523="","",IF(COUNTIF(原始数据!523:523,原始数据!AF523)&gt;1,"×",""))</f>
        <v/>
      </c>
      <c r="AF523" t="str">
        <f>IF(原始数据!AG523="","",IF(COUNTIF(原始数据!523:523,原始数据!AG523)&gt;1,"×",""))</f>
        <v/>
      </c>
      <c r="AG523" t="str">
        <f>IF(原始数据!AH523="","",IF(COUNTIF(原始数据!523:523,原始数据!AH523)&gt;1,"×",""))</f>
        <v/>
      </c>
      <c r="AH523" t="str">
        <f>IF(原始数据!AI523="","",IF(COUNTIF(原始数据!523:523,原始数据!AI523)&gt;1,"×",""))</f>
        <v/>
      </c>
      <c r="AI523" t="str">
        <f>IF(原始数据!AJ523="","",IF(COUNTIF(原始数据!523:523,原始数据!AJ523)&gt;1,"×",""))</f>
        <v/>
      </c>
      <c r="AJ523" t="str">
        <f>IF(原始数据!AK523="","",IF(COUNTIF(原始数据!523:523,原始数据!AK523)&gt;1,"×",""))</f>
        <v/>
      </c>
      <c r="AK523" t="str">
        <f>IF(原始数据!AL523="","",IF(COUNTIF(原始数据!523:523,原始数据!AL523)&gt;1,"×",""))</f>
        <v/>
      </c>
      <c r="AL523" t="str">
        <f>IF(原始数据!AM523="","",IF(COUNTIF(原始数据!523:523,原始数据!AM523)&gt;1,"×",""))</f>
        <v/>
      </c>
      <c r="AM523" t="str">
        <f>IF(原始数据!AN523="","",IF(COUNTIF(原始数据!523:523,原始数据!AN523)&gt;1,"×",""))</f>
        <v/>
      </c>
      <c r="AN523" t="str">
        <f>IF(原始数据!AO523="","",IF(COUNTIF(原始数据!523:523,原始数据!AO523)&gt;1,"×",""))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IF(原始数据!Z524="","",IF(COUNTIF(原始数据!524:524,原始数据!Z524)&gt;1,"×",""))</f>
        <v/>
      </c>
      <c r="Z524" t="str">
        <f>IF(原始数据!AA524="","",IF(COUNTIF(原始数据!524:524,原始数据!AA524)&gt;1,"×",""))</f>
        <v/>
      </c>
      <c r="AA524" t="str">
        <f>IF(原始数据!AB524="","",IF(COUNTIF(原始数据!524:524,原始数据!AB524)&gt;1,"×",""))</f>
        <v/>
      </c>
      <c r="AB524" t="str">
        <f>IF(原始数据!AC524="","",IF(COUNTIF(原始数据!524:524,原始数据!AC524)&gt;1,"×",""))</f>
        <v/>
      </c>
      <c r="AC524" t="str">
        <f>IF(原始数据!AD524="","",IF(COUNTIF(原始数据!524:524,原始数据!AD524)&gt;1,"×",""))</f>
        <v/>
      </c>
      <c r="AD524" t="str">
        <f>IF(原始数据!AE524="","",IF(COUNTIF(原始数据!524:524,原始数据!AE524)&gt;1,"×",""))</f>
        <v/>
      </c>
      <c r="AE524" t="str">
        <f>IF(原始数据!AF524="","",IF(COUNTIF(原始数据!524:524,原始数据!AF524)&gt;1,"×",""))</f>
        <v/>
      </c>
      <c r="AF524" t="str">
        <f>IF(原始数据!AG524="","",IF(COUNTIF(原始数据!524:524,原始数据!AG524)&gt;1,"×",""))</f>
        <v/>
      </c>
      <c r="AG524" t="str">
        <f>IF(原始数据!AH524="","",IF(COUNTIF(原始数据!524:524,原始数据!AH524)&gt;1,"×",""))</f>
        <v/>
      </c>
      <c r="AH524" t="str">
        <f>IF(原始数据!AI524="","",IF(COUNTIF(原始数据!524:524,原始数据!AI524)&gt;1,"×",""))</f>
        <v/>
      </c>
      <c r="AI524" t="str">
        <f>IF(原始数据!AJ524="","",IF(COUNTIF(原始数据!524:524,原始数据!AJ524)&gt;1,"×",""))</f>
        <v/>
      </c>
      <c r="AJ524" t="str">
        <f>IF(原始数据!AK524="","",IF(COUNTIF(原始数据!524:524,原始数据!AK524)&gt;1,"×",""))</f>
        <v/>
      </c>
      <c r="AK524" t="str">
        <f>IF(原始数据!AL524="","",IF(COUNTIF(原始数据!524:524,原始数据!AL524)&gt;1,"×",""))</f>
        <v/>
      </c>
      <c r="AL524" t="str">
        <f>IF(原始数据!AM524="","",IF(COUNTIF(原始数据!524:524,原始数据!AM524)&gt;1,"×",""))</f>
        <v/>
      </c>
      <c r="AM524" t="str">
        <f>IF(原始数据!AN524="","",IF(COUNTIF(原始数据!524:524,原始数据!AN524)&gt;1,"×",""))</f>
        <v/>
      </c>
      <c r="AN524" t="str">
        <f>IF(原始数据!AO524="","",IF(COUNTIF(原始数据!524:524,原始数据!AO524)&gt;1,"×",""))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IF(原始数据!Z525="","",IF(COUNTIF(原始数据!525:525,原始数据!Z525)&gt;1,"×",""))</f>
        <v/>
      </c>
      <c r="Z525" t="str">
        <f>IF(原始数据!AA525="","",IF(COUNTIF(原始数据!525:525,原始数据!AA525)&gt;1,"×",""))</f>
        <v/>
      </c>
      <c r="AA525" t="str">
        <f>IF(原始数据!AB525="","",IF(COUNTIF(原始数据!525:525,原始数据!AB525)&gt;1,"×",""))</f>
        <v/>
      </c>
      <c r="AB525" t="str">
        <f>IF(原始数据!AC525="","",IF(COUNTIF(原始数据!525:525,原始数据!AC525)&gt;1,"×",""))</f>
        <v/>
      </c>
      <c r="AC525" t="str">
        <f>IF(原始数据!AD525="","",IF(COUNTIF(原始数据!525:525,原始数据!AD525)&gt;1,"×",""))</f>
        <v/>
      </c>
      <c r="AD525" t="str">
        <f>IF(原始数据!AE525="","",IF(COUNTIF(原始数据!525:525,原始数据!AE525)&gt;1,"×",""))</f>
        <v/>
      </c>
      <c r="AE525" t="str">
        <f>IF(原始数据!AF525="","",IF(COUNTIF(原始数据!525:525,原始数据!AF525)&gt;1,"×",""))</f>
        <v/>
      </c>
      <c r="AF525" t="str">
        <f>IF(原始数据!AG525="","",IF(COUNTIF(原始数据!525:525,原始数据!AG525)&gt;1,"×",""))</f>
        <v/>
      </c>
      <c r="AG525" t="str">
        <f>IF(原始数据!AH525="","",IF(COUNTIF(原始数据!525:525,原始数据!AH525)&gt;1,"×",""))</f>
        <v/>
      </c>
      <c r="AH525" t="str">
        <f>IF(原始数据!AI525="","",IF(COUNTIF(原始数据!525:525,原始数据!AI525)&gt;1,"×",""))</f>
        <v/>
      </c>
      <c r="AI525" t="str">
        <f>IF(原始数据!AJ525="","",IF(COUNTIF(原始数据!525:525,原始数据!AJ525)&gt;1,"×",""))</f>
        <v/>
      </c>
      <c r="AJ525" t="str">
        <f>IF(原始数据!AK525="","",IF(COUNTIF(原始数据!525:525,原始数据!AK525)&gt;1,"×",""))</f>
        <v/>
      </c>
      <c r="AK525" t="str">
        <f>IF(原始数据!AL525="","",IF(COUNTIF(原始数据!525:525,原始数据!AL525)&gt;1,"×",""))</f>
        <v/>
      </c>
      <c r="AL525" t="str">
        <f>IF(原始数据!AM525="","",IF(COUNTIF(原始数据!525:525,原始数据!AM525)&gt;1,"×",""))</f>
        <v/>
      </c>
      <c r="AM525" t="str">
        <f>IF(原始数据!AN525="","",IF(COUNTIF(原始数据!525:525,原始数据!AN525)&gt;1,"×",""))</f>
        <v/>
      </c>
      <c r="AN525" t="str">
        <f>IF(原始数据!AO525="","",IF(COUNTIF(原始数据!525:525,原始数据!AO525)&gt;1,"×",""))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IF(原始数据!Z526="","",IF(COUNTIF(原始数据!526:526,原始数据!Z526)&gt;1,"×",""))</f>
        <v/>
      </c>
      <c r="Z526" t="str">
        <f>IF(原始数据!AA526="","",IF(COUNTIF(原始数据!526:526,原始数据!AA526)&gt;1,"×",""))</f>
        <v/>
      </c>
      <c r="AA526" t="str">
        <f>IF(原始数据!AB526="","",IF(COUNTIF(原始数据!526:526,原始数据!AB526)&gt;1,"×",""))</f>
        <v/>
      </c>
      <c r="AB526" t="str">
        <f>IF(原始数据!AC526="","",IF(COUNTIF(原始数据!526:526,原始数据!AC526)&gt;1,"×",""))</f>
        <v/>
      </c>
      <c r="AC526" t="str">
        <f>IF(原始数据!AD526="","",IF(COUNTIF(原始数据!526:526,原始数据!AD526)&gt;1,"×",""))</f>
        <v/>
      </c>
      <c r="AD526" t="str">
        <f>IF(原始数据!AE526="","",IF(COUNTIF(原始数据!526:526,原始数据!AE526)&gt;1,"×",""))</f>
        <v/>
      </c>
      <c r="AE526" t="str">
        <f>IF(原始数据!AF526="","",IF(COUNTIF(原始数据!526:526,原始数据!AF526)&gt;1,"×",""))</f>
        <v/>
      </c>
      <c r="AF526" t="str">
        <f>IF(原始数据!AG526="","",IF(COUNTIF(原始数据!526:526,原始数据!AG526)&gt;1,"×",""))</f>
        <v/>
      </c>
      <c r="AG526" t="str">
        <f>IF(原始数据!AH526="","",IF(COUNTIF(原始数据!526:526,原始数据!AH526)&gt;1,"×",""))</f>
        <v/>
      </c>
      <c r="AH526" t="str">
        <f>IF(原始数据!AI526="","",IF(COUNTIF(原始数据!526:526,原始数据!AI526)&gt;1,"×",""))</f>
        <v/>
      </c>
      <c r="AI526" t="str">
        <f>IF(原始数据!AJ526="","",IF(COUNTIF(原始数据!526:526,原始数据!AJ526)&gt;1,"×",""))</f>
        <v/>
      </c>
      <c r="AJ526" t="str">
        <f>IF(原始数据!AK526="","",IF(COUNTIF(原始数据!526:526,原始数据!AK526)&gt;1,"×",""))</f>
        <v/>
      </c>
      <c r="AK526" t="str">
        <f>IF(原始数据!AL526="","",IF(COUNTIF(原始数据!526:526,原始数据!AL526)&gt;1,"×",""))</f>
        <v/>
      </c>
      <c r="AL526" t="str">
        <f>IF(原始数据!AM526="","",IF(COUNTIF(原始数据!526:526,原始数据!AM526)&gt;1,"×",""))</f>
        <v/>
      </c>
      <c r="AM526" t="str">
        <f>IF(原始数据!AN526="","",IF(COUNTIF(原始数据!526:526,原始数据!AN526)&gt;1,"×",""))</f>
        <v/>
      </c>
      <c r="AN526" t="str">
        <f>IF(原始数据!AO526="","",IF(COUNTIF(原始数据!526:526,原始数据!AO526)&gt;1,"×",""))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IF(原始数据!Z527="","",IF(COUNTIF(原始数据!527:527,原始数据!Z527)&gt;1,"×",""))</f>
        <v/>
      </c>
      <c r="Z527" t="str">
        <f>IF(原始数据!AA527="","",IF(COUNTIF(原始数据!527:527,原始数据!AA527)&gt;1,"×",""))</f>
        <v/>
      </c>
      <c r="AA527" t="str">
        <f>IF(原始数据!AB527="","",IF(COUNTIF(原始数据!527:527,原始数据!AB527)&gt;1,"×",""))</f>
        <v/>
      </c>
      <c r="AB527" t="str">
        <f>IF(原始数据!AC527="","",IF(COUNTIF(原始数据!527:527,原始数据!AC527)&gt;1,"×",""))</f>
        <v/>
      </c>
      <c r="AC527" t="str">
        <f>IF(原始数据!AD527="","",IF(COUNTIF(原始数据!527:527,原始数据!AD527)&gt;1,"×",""))</f>
        <v/>
      </c>
      <c r="AD527" t="str">
        <f>IF(原始数据!AE527="","",IF(COUNTIF(原始数据!527:527,原始数据!AE527)&gt;1,"×",""))</f>
        <v/>
      </c>
      <c r="AE527" t="str">
        <f>IF(原始数据!AF527="","",IF(COUNTIF(原始数据!527:527,原始数据!AF527)&gt;1,"×",""))</f>
        <v/>
      </c>
      <c r="AF527" t="str">
        <f>IF(原始数据!AG527="","",IF(COUNTIF(原始数据!527:527,原始数据!AG527)&gt;1,"×",""))</f>
        <v/>
      </c>
      <c r="AG527" t="str">
        <f>IF(原始数据!AH527="","",IF(COUNTIF(原始数据!527:527,原始数据!AH527)&gt;1,"×",""))</f>
        <v/>
      </c>
      <c r="AH527" t="str">
        <f>IF(原始数据!AI527="","",IF(COUNTIF(原始数据!527:527,原始数据!AI527)&gt;1,"×",""))</f>
        <v/>
      </c>
      <c r="AI527" t="str">
        <f>IF(原始数据!AJ527="","",IF(COUNTIF(原始数据!527:527,原始数据!AJ527)&gt;1,"×",""))</f>
        <v/>
      </c>
      <c r="AJ527" t="str">
        <f>IF(原始数据!AK527="","",IF(COUNTIF(原始数据!527:527,原始数据!AK527)&gt;1,"×",""))</f>
        <v/>
      </c>
      <c r="AK527" t="str">
        <f>IF(原始数据!AL527="","",IF(COUNTIF(原始数据!527:527,原始数据!AL527)&gt;1,"×",""))</f>
        <v/>
      </c>
      <c r="AL527" t="str">
        <f>IF(原始数据!AM527="","",IF(COUNTIF(原始数据!527:527,原始数据!AM527)&gt;1,"×",""))</f>
        <v/>
      </c>
      <c r="AM527" t="str">
        <f>IF(原始数据!AN527="","",IF(COUNTIF(原始数据!527:527,原始数据!AN527)&gt;1,"×",""))</f>
        <v/>
      </c>
      <c r="AN527" t="str">
        <f>IF(原始数据!AO527="","",IF(COUNTIF(原始数据!527:527,原始数据!AO527)&gt;1,"×",""))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IF(原始数据!Z528="","",IF(COUNTIF(原始数据!528:528,原始数据!Z528)&gt;1,"×",""))</f>
        <v/>
      </c>
      <c r="Z528" t="str">
        <f>IF(原始数据!AA528="","",IF(COUNTIF(原始数据!528:528,原始数据!AA528)&gt;1,"×",""))</f>
        <v/>
      </c>
      <c r="AA528" t="str">
        <f>IF(原始数据!AB528="","",IF(COUNTIF(原始数据!528:528,原始数据!AB528)&gt;1,"×",""))</f>
        <v/>
      </c>
      <c r="AB528" t="str">
        <f>IF(原始数据!AC528="","",IF(COUNTIF(原始数据!528:528,原始数据!AC528)&gt;1,"×",""))</f>
        <v/>
      </c>
      <c r="AC528" t="str">
        <f>IF(原始数据!AD528="","",IF(COUNTIF(原始数据!528:528,原始数据!AD528)&gt;1,"×",""))</f>
        <v/>
      </c>
      <c r="AD528" t="str">
        <f>IF(原始数据!AE528="","",IF(COUNTIF(原始数据!528:528,原始数据!AE528)&gt;1,"×",""))</f>
        <v/>
      </c>
      <c r="AE528" t="str">
        <f>IF(原始数据!AF528="","",IF(COUNTIF(原始数据!528:528,原始数据!AF528)&gt;1,"×",""))</f>
        <v/>
      </c>
      <c r="AF528" t="str">
        <f>IF(原始数据!AG528="","",IF(COUNTIF(原始数据!528:528,原始数据!AG528)&gt;1,"×",""))</f>
        <v/>
      </c>
      <c r="AG528" t="str">
        <f>IF(原始数据!AH528="","",IF(COUNTIF(原始数据!528:528,原始数据!AH528)&gt;1,"×",""))</f>
        <v/>
      </c>
      <c r="AH528" t="str">
        <f>IF(原始数据!AI528="","",IF(COUNTIF(原始数据!528:528,原始数据!AI528)&gt;1,"×",""))</f>
        <v/>
      </c>
      <c r="AI528" t="str">
        <f>IF(原始数据!AJ528="","",IF(COUNTIF(原始数据!528:528,原始数据!AJ528)&gt;1,"×",""))</f>
        <v/>
      </c>
      <c r="AJ528" t="str">
        <f>IF(原始数据!AK528="","",IF(COUNTIF(原始数据!528:528,原始数据!AK528)&gt;1,"×",""))</f>
        <v/>
      </c>
      <c r="AK528" t="str">
        <f>IF(原始数据!AL528="","",IF(COUNTIF(原始数据!528:528,原始数据!AL528)&gt;1,"×",""))</f>
        <v/>
      </c>
      <c r="AL528" t="str">
        <f>IF(原始数据!AM528="","",IF(COUNTIF(原始数据!528:528,原始数据!AM528)&gt;1,"×",""))</f>
        <v/>
      </c>
      <c r="AM528" t="str">
        <f>IF(原始数据!AN528="","",IF(COUNTIF(原始数据!528:528,原始数据!AN528)&gt;1,"×",""))</f>
        <v/>
      </c>
      <c r="AN528" t="str">
        <f>IF(原始数据!AO528="","",IF(COUNTIF(原始数据!528:528,原始数据!AO528)&gt;1,"×",""))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IF(原始数据!Z529="","",IF(COUNTIF(原始数据!529:529,原始数据!Z529)&gt;1,"×",""))</f>
        <v/>
      </c>
      <c r="Z529" t="str">
        <f>IF(原始数据!AA529="","",IF(COUNTIF(原始数据!529:529,原始数据!AA529)&gt;1,"×",""))</f>
        <v/>
      </c>
      <c r="AA529" t="str">
        <f>IF(原始数据!AB529="","",IF(COUNTIF(原始数据!529:529,原始数据!AB529)&gt;1,"×",""))</f>
        <v/>
      </c>
      <c r="AB529" t="str">
        <f>IF(原始数据!AC529="","",IF(COUNTIF(原始数据!529:529,原始数据!AC529)&gt;1,"×",""))</f>
        <v/>
      </c>
      <c r="AC529" t="str">
        <f>IF(原始数据!AD529="","",IF(COUNTIF(原始数据!529:529,原始数据!AD529)&gt;1,"×",""))</f>
        <v/>
      </c>
      <c r="AD529" t="str">
        <f>IF(原始数据!AE529="","",IF(COUNTIF(原始数据!529:529,原始数据!AE529)&gt;1,"×",""))</f>
        <v/>
      </c>
      <c r="AE529" t="str">
        <f>IF(原始数据!AF529="","",IF(COUNTIF(原始数据!529:529,原始数据!AF529)&gt;1,"×",""))</f>
        <v/>
      </c>
      <c r="AF529" t="str">
        <f>IF(原始数据!AG529="","",IF(COUNTIF(原始数据!529:529,原始数据!AG529)&gt;1,"×",""))</f>
        <v/>
      </c>
      <c r="AG529" t="str">
        <f>IF(原始数据!AH529="","",IF(COUNTIF(原始数据!529:529,原始数据!AH529)&gt;1,"×",""))</f>
        <v/>
      </c>
      <c r="AH529" t="str">
        <f>IF(原始数据!AI529="","",IF(COUNTIF(原始数据!529:529,原始数据!AI529)&gt;1,"×",""))</f>
        <v/>
      </c>
      <c r="AI529" t="str">
        <f>IF(原始数据!AJ529="","",IF(COUNTIF(原始数据!529:529,原始数据!AJ529)&gt;1,"×",""))</f>
        <v/>
      </c>
      <c r="AJ529" t="str">
        <f>IF(原始数据!AK529="","",IF(COUNTIF(原始数据!529:529,原始数据!AK529)&gt;1,"×",""))</f>
        <v/>
      </c>
      <c r="AK529" t="str">
        <f>IF(原始数据!AL529="","",IF(COUNTIF(原始数据!529:529,原始数据!AL529)&gt;1,"×",""))</f>
        <v/>
      </c>
      <c r="AL529" t="str">
        <f>IF(原始数据!AM529="","",IF(COUNTIF(原始数据!529:529,原始数据!AM529)&gt;1,"×",""))</f>
        <v/>
      </c>
      <c r="AM529" t="str">
        <f>IF(原始数据!AN529="","",IF(COUNTIF(原始数据!529:529,原始数据!AN529)&gt;1,"×",""))</f>
        <v/>
      </c>
      <c r="AN529" t="str">
        <f>IF(原始数据!AO529="","",IF(COUNTIF(原始数据!529:529,原始数据!AO529)&gt;1,"×",""))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IF(原始数据!Z530="","",IF(COUNTIF(原始数据!530:530,原始数据!Z530)&gt;1,"×",""))</f>
        <v/>
      </c>
      <c r="Z530" t="str">
        <f>IF(原始数据!AA530="","",IF(COUNTIF(原始数据!530:530,原始数据!AA530)&gt;1,"×",""))</f>
        <v/>
      </c>
      <c r="AA530" t="str">
        <f>IF(原始数据!AB530="","",IF(COUNTIF(原始数据!530:530,原始数据!AB530)&gt;1,"×",""))</f>
        <v/>
      </c>
      <c r="AB530" t="str">
        <f>IF(原始数据!AC530="","",IF(COUNTIF(原始数据!530:530,原始数据!AC530)&gt;1,"×",""))</f>
        <v/>
      </c>
      <c r="AC530" t="str">
        <f>IF(原始数据!AD530="","",IF(COUNTIF(原始数据!530:530,原始数据!AD530)&gt;1,"×",""))</f>
        <v/>
      </c>
      <c r="AD530" t="str">
        <f>IF(原始数据!AE530="","",IF(COUNTIF(原始数据!530:530,原始数据!AE530)&gt;1,"×",""))</f>
        <v/>
      </c>
      <c r="AE530" t="str">
        <f>IF(原始数据!AF530="","",IF(COUNTIF(原始数据!530:530,原始数据!AF530)&gt;1,"×",""))</f>
        <v/>
      </c>
      <c r="AF530" t="str">
        <f>IF(原始数据!AG530="","",IF(COUNTIF(原始数据!530:530,原始数据!AG530)&gt;1,"×",""))</f>
        <v/>
      </c>
      <c r="AG530" t="str">
        <f>IF(原始数据!AH530="","",IF(COUNTIF(原始数据!530:530,原始数据!AH530)&gt;1,"×",""))</f>
        <v/>
      </c>
      <c r="AH530" t="str">
        <f>IF(原始数据!AI530="","",IF(COUNTIF(原始数据!530:530,原始数据!AI530)&gt;1,"×",""))</f>
        <v/>
      </c>
      <c r="AI530" t="str">
        <f>IF(原始数据!AJ530="","",IF(COUNTIF(原始数据!530:530,原始数据!AJ530)&gt;1,"×",""))</f>
        <v/>
      </c>
      <c r="AJ530" t="str">
        <f>IF(原始数据!AK530="","",IF(COUNTIF(原始数据!530:530,原始数据!AK530)&gt;1,"×",""))</f>
        <v/>
      </c>
      <c r="AK530" t="str">
        <f>IF(原始数据!AL530="","",IF(COUNTIF(原始数据!530:530,原始数据!AL530)&gt;1,"×",""))</f>
        <v/>
      </c>
      <c r="AL530" t="str">
        <f>IF(原始数据!AM530="","",IF(COUNTIF(原始数据!530:530,原始数据!AM530)&gt;1,"×",""))</f>
        <v/>
      </c>
      <c r="AM530" t="str">
        <f>IF(原始数据!AN530="","",IF(COUNTIF(原始数据!530:530,原始数据!AN530)&gt;1,"×",""))</f>
        <v/>
      </c>
      <c r="AN530" t="str">
        <f>IF(原始数据!AO530="","",IF(COUNTIF(原始数据!530:530,原始数据!AO530)&gt;1,"×",""))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IF(原始数据!Z531="","",IF(COUNTIF(原始数据!531:531,原始数据!Z531)&gt;1,"×",""))</f>
        <v/>
      </c>
      <c r="Z531" t="str">
        <f>IF(原始数据!AA531="","",IF(COUNTIF(原始数据!531:531,原始数据!AA531)&gt;1,"×",""))</f>
        <v/>
      </c>
      <c r="AA531" t="str">
        <f>IF(原始数据!AB531="","",IF(COUNTIF(原始数据!531:531,原始数据!AB531)&gt;1,"×",""))</f>
        <v/>
      </c>
      <c r="AB531" t="str">
        <f>IF(原始数据!AC531="","",IF(COUNTIF(原始数据!531:531,原始数据!AC531)&gt;1,"×",""))</f>
        <v/>
      </c>
      <c r="AC531" t="str">
        <f>IF(原始数据!AD531="","",IF(COUNTIF(原始数据!531:531,原始数据!AD531)&gt;1,"×",""))</f>
        <v/>
      </c>
      <c r="AD531" t="str">
        <f>IF(原始数据!AE531="","",IF(COUNTIF(原始数据!531:531,原始数据!AE531)&gt;1,"×",""))</f>
        <v/>
      </c>
      <c r="AE531" t="str">
        <f>IF(原始数据!AF531="","",IF(COUNTIF(原始数据!531:531,原始数据!AF531)&gt;1,"×",""))</f>
        <v/>
      </c>
      <c r="AF531" t="str">
        <f>IF(原始数据!AG531="","",IF(COUNTIF(原始数据!531:531,原始数据!AG531)&gt;1,"×",""))</f>
        <v/>
      </c>
      <c r="AG531" t="str">
        <f>IF(原始数据!AH531="","",IF(COUNTIF(原始数据!531:531,原始数据!AH531)&gt;1,"×",""))</f>
        <v/>
      </c>
      <c r="AH531" t="str">
        <f>IF(原始数据!AI531="","",IF(COUNTIF(原始数据!531:531,原始数据!AI531)&gt;1,"×",""))</f>
        <v/>
      </c>
      <c r="AI531" t="str">
        <f>IF(原始数据!AJ531="","",IF(COUNTIF(原始数据!531:531,原始数据!AJ531)&gt;1,"×",""))</f>
        <v/>
      </c>
      <c r="AJ531" t="str">
        <f>IF(原始数据!AK531="","",IF(COUNTIF(原始数据!531:531,原始数据!AK531)&gt;1,"×",""))</f>
        <v/>
      </c>
      <c r="AK531" t="str">
        <f>IF(原始数据!AL531="","",IF(COUNTIF(原始数据!531:531,原始数据!AL531)&gt;1,"×",""))</f>
        <v/>
      </c>
      <c r="AL531" t="str">
        <f>IF(原始数据!AM531="","",IF(COUNTIF(原始数据!531:531,原始数据!AM531)&gt;1,"×",""))</f>
        <v/>
      </c>
      <c r="AM531" t="str">
        <f>IF(原始数据!AN531="","",IF(COUNTIF(原始数据!531:531,原始数据!AN531)&gt;1,"×",""))</f>
        <v/>
      </c>
      <c r="AN531" t="str">
        <f>IF(原始数据!AO531="","",IF(COUNTIF(原始数据!531:531,原始数据!AO531)&gt;1,"×",""))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IF(原始数据!Z532="","",IF(COUNTIF(原始数据!532:532,原始数据!Z532)&gt;1,"×",""))</f>
        <v/>
      </c>
      <c r="Z532" t="str">
        <f>IF(原始数据!AA532="","",IF(COUNTIF(原始数据!532:532,原始数据!AA532)&gt;1,"×",""))</f>
        <v/>
      </c>
      <c r="AA532" t="str">
        <f>IF(原始数据!AB532="","",IF(COUNTIF(原始数据!532:532,原始数据!AB532)&gt;1,"×",""))</f>
        <v/>
      </c>
      <c r="AB532" t="str">
        <f>IF(原始数据!AC532="","",IF(COUNTIF(原始数据!532:532,原始数据!AC532)&gt;1,"×",""))</f>
        <v/>
      </c>
      <c r="AC532" t="str">
        <f>IF(原始数据!AD532="","",IF(COUNTIF(原始数据!532:532,原始数据!AD532)&gt;1,"×",""))</f>
        <v/>
      </c>
      <c r="AD532" t="str">
        <f>IF(原始数据!AE532="","",IF(COUNTIF(原始数据!532:532,原始数据!AE532)&gt;1,"×",""))</f>
        <v/>
      </c>
      <c r="AE532" t="str">
        <f>IF(原始数据!AF532="","",IF(COUNTIF(原始数据!532:532,原始数据!AF532)&gt;1,"×",""))</f>
        <v/>
      </c>
      <c r="AF532" t="str">
        <f>IF(原始数据!AG532="","",IF(COUNTIF(原始数据!532:532,原始数据!AG532)&gt;1,"×",""))</f>
        <v/>
      </c>
      <c r="AG532" t="str">
        <f>IF(原始数据!AH532="","",IF(COUNTIF(原始数据!532:532,原始数据!AH532)&gt;1,"×",""))</f>
        <v/>
      </c>
      <c r="AH532" t="str">
        <f>IF(原始数据!AI532="","",IF(COUNTIF(原始数据!532:532,原始数据!AI532)&gt;1,"×",""))</f>
        <v/>
      </c>
      <c r="AI532" t="str">
        <f>IF(原始数据!AJ532="","",IF(COUNTIF(原始数据!532:532,原始数据!AJ532)&gt;1,"×",""))</f>
        <v/>
      </c>
      <c r="AJ532" t="str">
        <f>IF(原始数据!AK532="","",IF(COUNTIF(原始数据!532:532,原始数据!AK532)&gt;1,"×",""))</f>
        <v/>
      </c>
      <c r="AK532" t="str">
        <f>IF(原始数据!AL532="","",IF(COUNTIF(原始数据!532:532,原始数据!AL532)&gt;1,"×",""))</f>
        <v/>
      </c>
      <c r="AL532" t="str">
        <f>IF(原始数据!AM532="","",IF(COUNTIF(原始数据!532:532,原始数据!AM532)&gt;1,"×",""))</f>
        <v/>
      </c>
      <c r="AM532" t="str">
        <f>IF(原始数据!AN532="","",IF(COUNTIF(原始数据!532:532,原始数据!AN532)&gt;1,"×",""))</f>
        <v/>
      </c>
      <c r="AN532" t="str">
        <f>IF(原始数据!AO532="","",IF(COUNTIF(原始数据!532:532,原始数据!AO532)&gt;1,"×",""))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IF(原始数据!Z533="","",IF(COUNTIF(原始数据!533:533,原始数据!Z533)&gt;1,"×",""))</f>
        <v/>
      </c>
      <c r="Z533" t="str">
        <f>IF(原始数据!AA533="","",IF(COUNTIF(原始数据!533:533,原始数据!AA533)&gt;1,"×",""))</f>
        <v/>
      </c>
      <c r="AA533" t="str">
        <f>IF(原始数据!AB533="","",IF(COUNTIF(原始数据!533:533,原始数据!AB533)&gt;1,"×",""))</f>
        <v/>
      </c>
      <c r="AB533" t="str">
        <f>IF(原始数据!AC533="","",IF(COUNTIF(原始数据!533:533,原始数据!AC533)&gt;1,"×",""))</f>
        <v/>
      </c>
      <c r="AC533" t="str">
        <f>IF(原始数据!AD533="","",IF(COUNTIF(原始数据!533:533,原始数据!AD533)&gt;1,"×",""))</f>
        <v/>
      </c>
      <c r="AD533" t="str">
        <f>IF(原始数据!AE533="","",IF(COUNTIF(原始数据!533:533,原始数据!AE533)&gt;1,"×",""))</f>
        <v/>
      </c>
      <c r="AE533" t="str">
        <f>IF(原始数据!AF533="","",IF(COUNTIF(原始数据!533:533,原始数据!AF533)&gt;1,"×",""))</f>
        <v/>
      </c>
      <c r="AF533" t="str">
        <f>IF(原始数据!AG533="","",IF(COUNTIF(原始数据!533:533,原始数据!AG533)&gt;1,"×",""))</f>
        <v/>
      </c>
      <c r="AG533" t="str">
        <f>IF(原始数据!AH533="","",IF(COUNTIF(原始数据!533:533,原始数据!AH533)&gt;1,"×",""))</f>
        <v/>
      </c>
      <c r="AH533" t="str">
        <f>IF(原始数据!AI533="","",IF(COUNTIF(原始数据!533:533,原始数据!AI533)&gt;1,"×",""))</f>
        <v/>
      </c>
      <c r="AI533" t="str">
        <f>IF(原始数据!AJ533="","",IF(COUNTIF(原始数据!533:533,原始数据!AJ533)&gt;1,"×",""))</f>
        <v/>
      </c>
      <c r="AJ533" t="str">
        <f>IF(原始数据!AK533="","",IF(COUNTIF(原始数据!533:533,原始数据!AK533)&gt;1,"×",""))</f>
        <v/>
      </c>
      <c r="AK533" t="str">
        <f>IF(原始数据!AL533="","",IF(COUNTIF(原始数据!533:533,原始数据!AL533)&gt;1,"×",""))</f>
        <v/>
      </c>
      <c r="AL533" t="str">
        <f>IF(原始数据!AM533="","",IF(COUNTIF(原始数据!533:533,原始数据!AM533)&gt;1,"×",""))</f>
        <v/>
      </c>
      <c r="AM533" t="str">
        <f>IF(原始数据!AN533="","",IF(COUNTIF(原始数据!533:533,原始数据!AN533)&gt;1,"×",""))</f>
        <v/>
      </c>
      <c r="AN533" t="str">
        <f>IF(原始数据!AO533="","",IF(COUNTIF(原始数据!533:533,原始数据!AO533)&gt;1,"×",""))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IF(原始数据!Z534="","",IF(COUNTIF(原始数据!534:534,原始数据!Z534)&gt;1,"×",""))</f>
        <v/>
      </c>
      <c r="Z534" t="str">
        <f>IF(原始数据!AA534="","",IF(COUNTIF(原始数据!534:534,原始数据!AA534)&gt;1,"×",""))</f>
        <v/>
      </c>
      <c r="AA534" t="str">
        <f>IF(原始数据!AB534="","",IF(COUNTIF(原始数据!534:534,原始数据!AB534)&gt;1,"×",""))</f>
        <v/>
      </c>
      <c r="AB534" t="str">
        <f>IF(原始数据!AC534="","",IF(COUNTIF(原始数据!534:534,原始数据!AC534)&gt;1,"×",""))</f>
        <v/>
      </c>
      <c r="AC534" t="str">
        <f>IF(原始数据!AD534="","",IF(COUNTIF(原始数据!534:534,原始数据!AD534)&gt;1,"×",""))</f>
        <v/>
      </c>
      <c r="AD534" t="str">
        <f>IF(原始数据!AE534="","",IF(COUNTIF(原始数据!534:534,原始数据!AE534)&gt;1,"×",""))</f>
        <v/>
      </c>
      <c r="AE534" t="str">
        <f>IF(原始数据!AF534="","",IF(COUNTIF(原始数据!534:534,原始数据!AF534)&gt;1,"×",""))</f>
        <v/>
      </c>
      <c r="AF534" t="str">
        <f>IF(原始数据!AG534="","",IF(COUNTIF(原始数据!534:534,原始数据!AG534)&gt;1,"×",""))</f>
        <v/>
      </c>
      <c r="AG534" t="str">
        <f>IF(原始数据!AH534="","",IF(COUNTIF(原始数据!534:534,原始数据!AH534)&gt;1,"×",""))</f>
        <v/>
      </c>
      <c r="AH534" t="str">
        <f>IF(原始数据!AI534="","",IF(COUNTIF(原始数据!534:534,原始数据!AI534)&gt;1,"×",""))</f>
        <v/>
      </c>
      <c r="AI534" t="str">
        <f>IF(原始数据!AJ534="","",IF(COUNTIF(原始数据!534:534,原始数据!AJ534)&gt;1,"×",""))</f>
        <v/>
      </c>
      <c r="AJ534" t="str">
        <f>IF(原始数据!AK534="","",IF(COUNTIF(原始数据!534:534,原始数据!AK534)&gt;1,"×",""))</f>
        <v/>
      </c>
      <c r="AK534" t="str">
        <f>IF(原始数据!AL534="","",IF(COUNTIF(原始数据!534:534,原始数据!AL534)&gt;1,"×",""))</f>
        <v/>
      </c>
      <c r="AL534" t="str">
        <f>IF(原始数据!AM534="","",IF(COUNTIF(原始数据!534:534,原始数据!AM534)&gt;1,"×",""))</f>
        <v/>
      </c>
      <c r="AM534" t="str">
        <f>IF(原始数据!AN534="","",IF(COUNTIF(原始数据!534:534,原始数据!AN534)&gt;1,"×",""))</f>
        <v/>
      </c>
      <c r="AN534" t="str">
        <f>IF(原始数据!AO534="","",IF(COUNTIF(原始数据!534:534,原始数据!AO534)&gt;1,"×",""))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IF(原始数据!Z535="","",IF(COUNTIF(原始数据!535:535,原始数据!Z535)&gt;1,"×",""))</f>
        <v/>
      </c>
      <c r="Z535" t="str">
        <f>IF(原始数据!AA535="","",IF(COUNTIF(原始数据!535:535,原始数据!AA535)&gt;1,"×",""))</f>
        <v/>
      </c>
      <c r="AA535" t="str">
        <f>IF(原始数据!AB535="","",IF(COUNTIF(原始数据!535:535,原始数据!AB535)&gt;1,"×",""))</f>
        <v/>
      </c>
      <c r="AB535" t="str">
        <f>IF(原始数据!AC535="","",IF(COUNTIF(原始数据!535:535,原始数据!AC535)&gt;1,"×",""))</f>
        <v/>
      </c>
      <c r="AC535" t="str">
        <f>IF(原始数据!AD535="","",IF(COUNTIF(原始数据!535:535,原始数据!AD535)&gt;1,"×",""))</f>
        <v/>
      </c>
      <c r="AD535" t="str">
        <f>IF(原始数据!AE535="","",IF(COUNTIF(原始数据!535:535,原始数据!AE535)&gt;1,"×",""))</f>
        <v/>
      </c>
      <c r="AE535" t="str">
        <f>IF(原始数据!AF535="","",IF(COUNTIF(原始数据!535:535,原始数据!AF535)&gt;1,"×",""))</f>
        <v/>
      </c>
      <c r="AF535" t="str">
        <f>IF(原始数据!AG535="","",IF(COUNTIF(原始数据!535:535,原始数据!AG535)&gt;1,"×",""))</f>
        <v/>
      </c>
      <c r="AG535" t="str">
        <f>IF(原始数据!AH535="","",IF(COUNTIF(原始数据!535:535,原始数据!AH535)&gt;1,"×",""))</f>
        <v/>
      </c>
      <c r="AH535" t="str">
        <f>IF(原始数据!AI535="","",IF(COUNTIF(原始数据!535:535,原始数据!AI535)&gt;1,"×",""))</f>
        <v/>
      </c>
      <c r="AI535" t="str">
        <f>IF(原始数据!AJ535="","",IF(COUNTIF(原始数据!535:535,原始数据!AJ535)&gt;1,"×",""))</f>
        <v/>
      </c>
      <c r="AJ535" t="str">
        <f>IF(原始数据!AK535="","",IF(COUNTIF(原始数据!535:535,原始数据!AK535)&gt;1,"×",""))</f>
        <v/>
      </c>
      <c r="AK535" t="str">
        <f>IF(原始数据!AL535="","",IF(COUNTIF(原始数据!535:535,原始数据!AL535)&gt;1,"×",""))</f>
        <v/>
      </c>
      <c r="AL535" t="str">
        <f>IF(原始数据!AM535="","",IF(COUNTIF(原始数据!535:535,原始数据!AM535)&gt;1,"×",""))</f>
        <v/>
      </c>
      <c r="AM535" t="str">
        <f>IF(原始数据!AN535="","",IF(COUNTIF(原始数据!535:535,原始数据!AN535)&gt;1,"×",""))</f>
        <v/>
      </c>
      <c r="AN535" t="str">
        <f>IF(原始数据!AO535="","",IF(COUNTIF(原始数据!535:535,原始数据!AO535)&gt;1,"×",""))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IF(原始数据!Z536="","",IF(COUNTIF(原始数据!536:536,原始数据!Z536)&gt;1,"×",""))</f>
        <v/>
      </c>
      <c r="Z536" t="str">
        <f>IF(原始数据!AA536="","",IF(COUNTIF(原始数据!536:536,原始数据!AA536)&gt;1,"×",""))</f>
        <v/>
      </c>
      <c r="AA536" t="str">
        <f>IF(原始数据!AB536="","",IF(COUNTIF(原始数据!536:536,原始数据!AB536)&gt;1,"×",""))</f>
        <v/>
      </c>
      <c r="AB536" t="str">
        <f>IF(原始数据!AC536="","",IF(COUNTIF(原始数据!536:536,原始数据!AC536)&gt;1,"×",""))</f>
        <v/>
      </c>
      <c r="AC536" t="str">
        <f>IF(原始数据!AD536="","",IF(COUNTIF(原始数据!536:536,原始数据!AD536)&gt;1,"×",""))</f>
        <v/>
      </c>
      <c r="AD536" t="str">
        <f>IF(原始数据!AE536="","",IF(COUNTIF(原始数据!536:536,原始数据!AE536)&gt;1,"×",""))</f>
        <v/>
      </c>
      <c r="AE536" t="str">
        <f>IF(原始数据!AF536="","",IF(COUNTIF(原始数据!536:536,原始数据!AF536)&gt;1,"×",""))</f>
        <v/>
      </c>
      <c r="AF536" t="str">
        <f>IF(原始数据!AG536="","",IF(COUNTIF(原始数据!536:536,原始数据!AG536)&gt;1,"×",""))</f>
        <v/>
      </c>
      <c r="AG536" t="str">
        <f>IF(原始数据!AH536="","",IF(COUNTIF(原始数据!536:536,原始数据!AH536)&gt;1,"×",""))</f>
        <v/>
      </c>
      <c r="AH536" t="str">
        <f>IF(原始数据!AI536="","",IF(COUNTIF(原始数据!536:536,原始数据!AI536)&gt;1,"×",""))</f>
        <v/>
      </c>
      <c r="AI536" t="str">
        <f>IF(原始数据!AJ536="","",IF(COUNTIF(原始数据!536:536,原始数据!AJ536)&gt;1,"×",""))</f>
        <v/>
      </c>
      <c r="AJ536" t="str">
        <f>IF(原始数据!AK536="","",IF(COUNTIF(原始数据!536:536,原始数据!AK536)&gt;1,"×",""))</f>
        <v/>
      </c>
      <c r="AK536" t="str">
        <f>IF(原始数据!AL536="","",IF(COUNTIF(原始数据!536:536,原始数据!AL536)&gt;1,"×",""))</f>
        <v/>
      </c>
      <c r="AL536" t="str">
        <f>IF(原始数据!AM536="","",IF(COUNTIF(原始数据!536:536,原始数据!AM536)&gt;1,"×",""))</f>
        <v/>
      </c>
      <c r="AM536" t="str">
        <f>IF(原始数据!AN536="","",IF(COUNTIF(原始数据!536:536,原始数据!AN536)&gt;1,"×",""))</f>
        <v/>
      </c>
      <c r="AN536" t="str">
        <f>IF(原始数据!AO536="","",IF(COUNTIF(原始数据!536:536,原始数据!AO536)&gt;1,"×",""))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IF(原始数据!Z537="","",IF(COUNTIF(原始数据!537:537,原始数据!Z537)&gt;1,"×",""))</f>
        <v/>
      </c>
      <c r="Z537" t="str">
        <f>IF(原始数据!AA537="","",IF(COUNTIF(原始数据!537:537,原始数据!AA537)&gt;1,"×",""))</f>
        <v/>
      </c>
      <c r="AA537" t="str">
        <f>IF(原始数据!AB537="","",IF(COUNTIF(原始数据!537:537,原始数据!AB537)&gt;1,"×",""))</f>
        <v/>
      </c>
      <c r="AB537" t="str">
        <f>IF(原始数据!AC537="","",IF(COUNTIF(原始数据!537:537,原始数据!AC537)&gt;1,"×",""))</f>
        <v/>
      </c>
      <c r="AC537" t="str">
        <f>IF(原始数据!AD537="","",IF(COUNTIF(原始数据!537:537,原始数据!AD537)&gt;1,"×",""))</f>
        <v/>
      </c>
      <c r="AD537" t="str">
        <f>IF(原始数据!AE537="","",IF(COUNTIF(原始数据!537:537,原始数据!AE537)&gt;1,"×",""))</f>
        <v/>
      </c>
      <c r="AE537" t="str">
        <f>IF(原始数据!AF537="","",IF(COUNTIF(原始数据!537:537,原始数据!AF537)&gt;1,"×",""))</f>
        <v/>
      </c>
      <c r="AF537" t="str">
        <f>IF(原始数据!AG537="","",IF(COUNTIF(原始数据!537:537,原始数据!AG537)&gt;1,"×",""))</f>
        <v/>
      </c>
      <c r="AG537" t="str">
        <f>IF(原始数据!AH537="","",IF(COUNTIF(原始数据!537:537,原始数据!AH537)&gt;1,"×",""))</f>
        <v/>
      </c>
      <c r="AH537" t="str">
        <f>IF(原始数据!AI537="","",IF(COUNTIF(原始数据!537:537,原始数据!AI537)&gt;1,"×",""))</f>
        <v/>
      </c>
      <c r="AI537" t="str">
        <f>IF(原始数据!AJ537="","",IF(COUNTIF(原始数据!537:537,原始数据!AJ537)&gt;1,"×",""))</f>
        <v/>
      </c>
      <c r="AJ537" t="str">
        <f>IF(原始数据!AK537="","",IF(COUNTIF(原始数据!537:537,原始数据!AK537)&gt;1,"×",""))</f>
        <v/>
      </c>
      <c r="AK537" t="str">
        <f>IF(原始数据!AL537="","",IF(COUNTIF(原始数据!537:537,原始数据!AL537)&gt;1,"×",""))</f>
        <v/>
      </c>
      <c r="AL537" t="str">
        <f>IF(原始数据!AM537="","",IF(COUNTIF(原始数据!537:537,原始数据!AM537)&gt;1,"×",""))</f>
        <v/>
      </c>
      <c r="AM537" t="str">
        <f>IF(原始数据!AN537="","",IF(COUNTIF(原始数据!537:537,原始数据!AN537)&gt;1,"×",""))</f>
        <v/>
      </c>
      <c r="AN537" t="str">
        <f>IF(原始数据!AO537="","",IF(COUNTIF(原始数据!537:537,原始数据!AO537)&gt;1,"×",""))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IF(原始数据!Z538="","",IF(COUNTIF(原始数据!538:538,原始数据!Z538)&gt;1,"×",""))</f>
        <v/>
      </c>
      <c r="Z538" t="str">
        <f>IF(原始数据!AA538="","",IF(COUNTIF(原始数据!538:538,原始数据!AA538)&gt;1,"×",""))</f>
        <v/>
      </c>
      <c r="AA538" t="str">
        <f>IF(原始数据!AB538="","",IF(COUNTIF(原始数据!538:538,原始数据!AB538)&gt;1,"×",""))</f>
        <v/>
      </c>
      <c r="AB538" t="str">
        <f>IF(原始数据!AC538="","",IF(COUNTIF(原始数据!538:538,原始数据!AC538)&gt;1,"×",""))</f>
        <v/>
      </c>
      <c r="AC538" t="str">
        <f>IF(原始数据!AD538="","",IF(COUNTIF(原始数据!538:538,原始数据!AD538)&gt;1,"×",""))</f>
        <v/>
      </c>
      <c r="AD538" t="str">
        <f>IF(原始数据!AE538="","",IF(COUNTIF(原始数据!538:538,原始数据!AE538)&gt;1,"×",""))</f>
        <v/>
      </c>
      <c r="AE538" t="str">
        <f>IF(原始数据!AF538="","",IF(COUNTIF(原始数据!538:538,原始数据!AF538)&gt;1,"×",""))</f>
        <v/>
      </c>
      <c r="AF538" t="str">
        <f>IF(原始数据!AG538="","",IF(COUNTIF(原始数据!538:538,原始数据!AG538)&gt;1,"×",""))</f>
        <v/>
      </c>
      <c r="AG538" t="str">
        <f>IF(原始数据!AH538="","",IF(COUNTIF(原始数据!538:538,原始数据!AH538)&gt;1,"×",""))</f>
        <v/>
      </c>
      <c r="AH538" t="str">
        <f>IF(原始数据!AI538="","",IF(COUNTIF(原始数据!538:538,原始数据!AI538)&gt;1,"×",""))</f>
        <v/>
      </c>
      <c r="AI538" t="str">
        <f>IF(原始数据!AJ538="","",IF(COUNTIF(原始数据!538:538,原始数据!AJ538)&gt;1,"×",""))</f>
        <v/>
      </c>
      <c r="AJ538" t="str">
        <f>IF(原始数据!AK538="","",IF(COUNTIF(原始数据!538:538,原始数据!AK538)&gt;1,"×",""))</f>
        <v/>
      </c>
      <c r="AK538" t="str">
        <f>IF(原始数据!AL538="","",IF(COUNTIF(原始数据!538:538,原始数据!AL538)&gt;1,"×",""))</f>
        <v/>
      </c>
      <c r="AL538" t="str">
        <f>IF(原始数据!AM538="","",IF(COUNTIF(原始数据!538:538,原始数据!AM538)&gt;1,"×",""))</f>
        <v/>
      </c>
      <c r="AM538" t="str">
        <f>IF(原始数据!AN538="","",IF(COUNTIF(原始数据!538:538,原始数据!AN538)&gt;1,"×",""))</f>
        <v/>
      </c>
      <c r="AN538" t="str">
        <f>IF(原始数据!AO538="","",IF(COUNTIF(原始数据!538:538,原始数据!AO538)&gt;1,"×",""))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IF(原始数据!Z539="","",IF(COUNTIF(原始数据!539:539,原始数据!Z539)&gt;1,"×",""))</f>
        <v/>
      </c>
      <c r="Z539" t="str">
        <f>IF(原始数据!AA539="","",IF(COUNTIF(原始数据!539:539,原始数据!AA539)&gt;1,"×",""))</f>
        <v/>
      </c>
      <c r="AA539" t="str">
        <f>IF(原始数据!AB539="","",IF(COUNTIF(原始数据!539:539,原始数据!AB539)&gt;1,"×",""))</f>
        <v/>
      </c>
      <c r="AB539" t="str">
        <f>IF(原始数据!AC539="","",IF(COUNTIF(原始数据!539:539,原始数据!AC539)&gt;1,"×",""))</f>
        <v/>
      </c>
      <c r="AC539" t="str">
        <f>IF(原始数据!AD539="","",IF(COUNTIF(原始数据!539:539,原始数据!AD539)&gt;1,"×",""))</f>
        <v/>
      </c>
      <c r="AD539" t="str">
        <f>IF(原始数据!AE539="","",IF(COUNTIF(原始数据!539:539,原始数据!AE539)&gt;1,"×",""))</f>
        <v/>
      </c>
      <c r="AE539" t="str">
        <f>IF(原始数据!AF539="","",IF(COUNTIF(原始数据!539:539,原始数据!AF539)&gt;1,"×",""))</f>
        <v/>
      </c>
      <c r="AF539" t="str">
        <f>IF(原始数据!AG539="","",IF(COUNTIF(原始数据!539:539,原始数据!AG539)&gt;1,"×",""))</f>
        <v/>
      </c>
      <c r="AG539" t="str">
        <f>IF(原始数据!AH539="","",IF(COUNTIF(原始数据!539:539,原始数据!AH539)&gt;1,"×",""))</f>
        <v/>
      </c>
      <c r="AH539" t="str">
        <f>IF(原始数据!AI539="","",IF(COUNTIF(原始数据!539:539,原始数据!AI539)&gt;1,"×",""))</f>
        <v/>
      </c>
      <c r="AI539" t="str">
        <f>IF(原始数据!AJ539="","",IF(COUNTIF(原始数据!539:539,原始数据!AJ539)&gt;1,"×",""))</f>
        <v/>
      </c>
      <c r="AJ539" t="str">
        <f>IF(原始数据!AK539="","",IF(COUNTIF(原始数据!539:539,原始数据!AK539)&gt;1,"×",""))</f>
        <v/>
      </c>
      <c r="AK539" t="str">
        <f>IF(原始数据!AL539="","",IF(COUNTIF(原始数据!539:539,原始数据!AL539)&gt;1,"×",""))</f>
        <v/>
      </c>
      <c r="AL539" t="str">
        <f>IF(原始数据!AM539="","",IF(COUNTIF(原始数据!539:539,原始数据!AM539)&gt;1,"×",""))</f>
        <v/>
      </c>
      <c r="AM539" t="str">
        <f>IF(原始数据!AN539="","",IF(COUNTIF(原始数据!539:539,原始数据!AN539)&gt;1,"×",""))</f>
        <v/>
      </c>
      <c r="AN539" t="str">
        <f>IF(原始数据!AO539="","",IF(COUNTIF(原始数据!539:539,原始数据!AO539)&gt;1,"×",""))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IF(原始数据!Z540="","",IF(COUNTIF(原始数据!540:540,原始数据!Z540)&gt;1,"×",""))</f>
        <v/>
      </c>
      <c r="Z540" t="str">
        <f>IF(原始数据!AA540="","",IF(COUNTIF(原始数据!540:540,原始数据!AA540)&gt;1,"×",""))</f>
        <v/>
      </c>
      <c r="AA540" t="str">
        <f>IF(原始数据!AB540="","",IF(COUNTIF(原始数据!540:540,原始数据!AB540)&gt;1,"×",""))</f>
        <v/>
      </c>
      <c r="AB540" t="str">
        <f>IF(原始数据!AC540="","",IF(COUNTIF(原始数据!540:540,原始数据!AC540)&gt;1,"×",""))</f>
        <v/>
      </c>
      <c r="AC540" t="str">
        <f>IF(原始数据!AD540="","",IF(COUNTIF(原始数据!540:540,原始数据!AD540)&gt;1,"×",""))</f>
        <v/>
      </c>
      <c r="AD540" t="str">
        <f>IF(原始数据!AE540="","",IF(COUNTIF(原始数据!540:540,原始数据!AE540)&gt;1,"×",""))</f>
        <v/>
      </c>
      <c r="AE540" t="str">
        <f>IF(原始数据!AF540="","",IF(COUNTIF(原始数据!540:540,原始数据!AF540)&gt;1,"×",""))</f>
        <v/>
      </c>
      <c r="AF540" t="str">
        <f>IF(原始数据!AG540="","",IF(COUNTIF(原始数据!540:540,原始数据!AG540)&gt;1,"×",""))</f>
        <v/>
      </c>
      <c r="AG540" t="str">
        <f>IF(原始数据!AH540="","",IF(COUNTIF(原始数据!540:540,原始数据!AH540)&gt;1,"×",""))</f>
        <v/>
      </c>
      <c r="AH540" t="str">
        <f>IF(原始数据!AI540="","",IF(COUNTIF(原始数据!540:540,原始数据!AI540)&gt;1,"×",""))</f>
        <v/>
      </c>
      <c r="AI540" t="str">
        <f>IF(原始数据!AJ540="","",IF(COUNTIF(原始数据!540:540,原始数据!AJ540)&gt;1,"×",""))</f>
        <v/>
      </c>
      <c r="AJ540" t="str">
        <f>IF(原始数据!AK540="","",IF(COUNTIF(原始数据!540:540,原始数据!AK540)&gt;1,"×",""))</f>
        <v/>
      </c>
      <c r="AK540" t="str">
        <f>IF(原始数据!AL540="","",IF(COUNTIF(原始数据!540:540,原始数据!AL540)&gt;1,"×",""))</f>
        <v/>
      </c>
      <c r="AL540" t="str">
        <f>IF(原始数据!AM540="","",IF(COUNTIF(原始数据!540:540,原始数据!AM540)&gt;1,"×",""))</f>
        <v/>
      </c>
      <c r="AM540" t="str">
        <f>IF(原始数据!AN540="","",IF(COUNTIF(原始数据!540:540,原始数据!AN540)&gt;1,"×",""))</f>
        <v/>
      </c>
      <c r="AN540" t="str">
        <f>IF(原始数据!AO540="","",IF(COUNTIF(原始数据!540:540,原始数据!AO540)&gt;1,"×",""))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IF(原始数据!Z541="","",IF(COUNTIF(原始数据!541:541,原始数据!Z541)&gt;1,"×",""))</f>
        <v/>
      </c>
      <c r="Z541" t="str">
        <f>IF(原始数据!AA541="","",IF(COUNTIF(原始数据!541:541,原始数据!AA541)&gt;1,"×",""))</f>
        <v/>
      </c>
      <c r="AA541" t="str">
        <f>IF(原始数据!AB541="","",IF(COUNTIF(原始数据!541:541,原始数据!AB541)&gt;1,"×",""))</f>
        <v/>
      </c>
      <c r="AB541" t="str">
        <f>IF(原始数据!AC541="","",IF(COUNTIF(原始数据!541:541,原始数据!AC541)&gt;1,"×",""))</f>
        <v/>
      </c>
      <c r="AC541" t="str">
        <f>IF(原始数据!AD541="","",IF(COUNTIF(原始数据!541:541,原始数据!AD541)&gt;1,"×",""))</f>
        <v/>
      </c>
      <c r="AD541" t="str">
        <f>IF(原始数据!AE541="","",IF(COUNTIF(原始数据!541:541,原始数据!AE541)&gt;1,"×",""))</f>
        <v/>
      </c>
      <c r="AE541" t="str">
        <f>IF(原始数据!AF541="","",IF(COUNTIF(原始数据!541:541,原始数据!AF541)&gt;1,"×",""))</f>
        <v/>
      </c>
      <c r="AF541" t="str">
        <f>IF(原始数据!AG541="","",IF(COUNTIF(原始数据!541:541,原始数据!AG541)&gt;1,"×",""))</f>
        <v/>
      </c>
      <c r="AG541" t="str">
        <f>IF(原始数据!AH541="","",IF(COUNTIF(原始数据!541:541,原始数据!AH541)&gt;1,"×",""))</f>
        <v/>
      </c>
      <c r="AH541" t="str">
        <f>IF(原始数据!AI541="","",IF(COUNTIF(原始数据!541:541,原始数据!AI541)&gt;1,"×",""))</f>
        <v/>
      </c>
      <c r="AI541" t="str">
        <f>IF(原始数据!AJ541="","",IF(COUNTIF(原始数据!541:541,原始数据!AJ541)&gt;1,"×",""))</f>
        <v/>
      </c>
      <c r="AJ541" t="str">
        <f>IF(原始数据!AK541="","",IF(COUNTIF(原始数据!541:541,原始数据!AK541)&gt;1,"×",""))</f>
        <v/>
      </c>
      <c r="AK541" t="str">
        <f>IF(原始数据!AL541="","",IF(COUNTIF(原始数据!541:541,原始数据!AL541)&gt;1,"×",""))</f>
        <v/>
      </c>
      <c r="AL541" t="str">
        <f>IF(原始数据!AM541="","",IF(COUNTIF(原始数据!541:541,原始数据!AM541)&gt;1,"×",""))</f>
        <v/>
      </c>
      <c r="AM541" t="str">
        <f>IF(原始数据!AN541="","",IF(COUNTIF(原始数据!541:541,原始数据!AN541)&gt;1,"×",""))</f>
        <v/>
      </c>
      <c r="AN541" t="str">
        <f>IF(原始数据!AO541="","",IF(COUNTIF(原始数据!541:541,原始数据!AO541)&gt;1,"×",""))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IF(原始数据!Z542="","",IF(COUNTIF(原始数据!542:542,原始数据!Z542)&gt;1,"×",""))</f>
        <v/>
      </c>
      <c r="Z542" t="str">
        <f>IF(原始数据!AA542="","",IF(COUNTIF(原始数据!542:542,原始数据!AA542)&gt;1,"×",""))</f>
        <v/>
      </c>
      <c r="AA542" t="str">
        <f>IF(原始数据!AB542="","",IF(COUNTIF(原始数据!542:542,原始数据!AB542)&gt;1,"×",""))</f>
        <v/>
      </c>
      <c r="AB542" t="str">
        <f>IF(原始数据!AC542="","",IF(COUNTIF(原始数据!542:542,原始数据!AC542)&gt;1,"×",""))</f>
        <v/>
      </c>
      <c r="AC542" t="str">
        <f>IF(原始数据!AD542="","",IF(COUNTIF(原始数据!542:542,原始数据!AD542)&gt;1,"×",""))</f>
        <v/>
      </c>
      <c r="AD542" t="str">
        <f>IF(原始数据!AE542="","",IF(COUNTIF(原始数据!542:542,原始数据!AE542)&gt;1,"×",""))</f>
        <v/>
      </c>
      <c r="AE542" t="str">
        <f>IF(原始数据!AF542="","",IF(COUNTIF(原始数据!542:542,原始数据!AF542)&gt;1,"×",""))</f>
        <v/>
      </c>
      <c r="AF542" t="str">
        <f>IF(原始数据!AG542="","",IF(COUNTIF(原始数据!542:542,原始数据!AG542)&gt;1,"×",""))</f>
        <v/>
      </c>
      <c r="AG542" t="str">
        <f>IF(原始数据!AH542="","",IF(COUNTIF(原始数据!542:542,原始数据!AH542)&gt;1,"×",""))</f>
        <v/>
      </c>
      <c r="AH542" t="str">
        <f>IF(原始数据!AI542="","",IF(COUNTIF(原始数据!542:542,原始数据!AI542)&gt;1,"×",""))</f>
        <v/>
      </c>
      <c r="AI542" t="str">
        <f>IF(原始数据!AJ542="","",IF(COUNTIF(原始数据!542:542,原始数据!AJ542)&gt;1,"×",""))</f>
        <v/>
      </c>
      <c r="AJ542" t="str">
        <f>IF(原始数据!AK542="","",IF(COUNTIF(原始数据!542:542,原始数据!AK542)&gt;1,"×",""))</f>
        <v/>
      </c>
      <c r="AK542" t="str">
        <f>IF(原始数据!AL542="","",IF(COUNTIF(原始数据!542:542,原始数据!AL542)&gt;1,"×",""))</f>
        <v/>
      </c>
      <c r="AL542" t="str">
        <f>IF(原始数据!AM542="","",IF(COUNTIF(原始数据!542:542,原始数据!AM542)&gt;1,"×",""))</f>
        <v/>
      </c>
      <c r="AM542" t="str">
        <f>IF(原始数据!AN542="","",IF(COUNTIF(原始数据!542:542,原始数据!AN542)&gt;1,"×",""))</f>
        <v/>
      </c>
      <c r="AN542" t="str">
        <f>IF(原始数据!AO542="","",IF(COUNTIF(原始数据!542:542,原始数据!AO542)&gt;1,"×",""))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IF(原始数据!Z543="","",IF(COUNTIF(原始数据!543:543,原始数据!Z543)&gt;1,"×",""))</f>
        <v/>
      </c>
      <c r="Z543" t="str">
        <f>IF(原始数据!AA543="","",IF(COUNTIF(原始数据!543:543,原始数据!AA543)&gt;1,"×",""))</f>
        <v/>
      </c>
      <c r="AA543" t="str">
        <f>IF(原始数据!AB543="","",IF(COUNTIF(原始数据!543:543,原始数据!AB543)&gt;1,"×",""))</f>
        <v/>
      </c>
      <c r="AB543" t="str">
        <f>IF(原始数据!AC543="","",IF(COUNTIF(原始数据!543:543,原始数据!AC543)&gt;1,"×",""))</f>
        <v/>
      </c>
      <c r="AC543" t="str">
        <f>IF(原始数据!AD543="","",IF(COUNTIF(原始数据!543:543,原始数据!AD543)&gt;1,"×",""))</f>
        <v/>
      </c>
      <c r="AD543" t="str">
        <f>IF(原始数据!AE543="","",IF(COUNTIF(原始数据!543:543,原始数据!AE543)&gt;1,"×",""))</f>
        <v/>
      </c>
      <c r="AE543" t="str">
        <f>IF(原始数据!AF543="","",IF(COUNTIF(原始数据!543:543,原始数据!AF543)&gt;1,"×",""))</f>
        <v/>
      </c>
      <c r="AF543" t="str">
        <f>IF(原始数据!AG543="","",IF(COUNTIF(原始数据!543:543,原始数据!AG543)&gt;1,"×",""))</f>
        <v/>
      </c>
      <c r="AG543" t="str">
        <f>IF(原始数据!AH543="","",IF(COUNTIF(原始数据!543:543,原始数据!AH543)&gt;1,"×",""))</f>
        <v/>
      </c>
      <c r="AH543" t="str">
        <f>IF(原始数据!AI543="","",IF(COUNTIF(原始数据!543:543,原始数据!AI543)&gt;1,"×",""))</f>
        <v/>
      </c>
      <c r="AI543" t="str">
        <f>IF(原始数据!AJ543="","",IF(COUNTIF(原始数据!543:543,原始数据!AJ543)&gt;1,"×",""))</f>
        <v/>
      </c>
      <c r="AJ543" t="str">
        <f>IF(原始数据!AK543="","",IF(COUNTIF(原始数据!543:543,原始数据!AK543)&gt;1,"×",""))</f>
        <v/>
      </c>
      <c r="AK543" t="str">
        <f>IF(原始数据!AL543="","",IF(COUNTIF(原始数据!543:543,原始数据!AL543)&gt;1,"×",""))</f>
        <v/>
      </c>
      <c r="AL543" t="str">
        <f>IF(原始数据!AM543="","",IF(COUNTIF(原始数据!543:543,原始数据!AM543)&gt;1,"×",""))</f>
        <v/>
      </c>
      <c r="AM543" t="str">
        <f>IF(原始数据!AN543="","",IF(COUNTIF(原始数据!543:543,原始数据!AN543)&gt;1,"×",""))</f>
        <v/>
      </c>
      <c r="AN543" t="str">
        <f>IF(原始数据!AO543="","",IF(COUNTIF(原始数据!543:543,原始数据!AO543)&gt;1,"×",""))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IF(原始数据!Z544="","",IF(COUNTIF(原始数据!544:544,原始数据!Z544)&gt;1,"×",""))</f>
        <v/>
      </c>
      <c r="Z544" t="str">
        <f>IF(原始数据!AA544="","",IF(COUNTIF(原始数据!544:544,原始数据!AA544)&gt;1,"×",""))</f>
        <v/>
      </c>
      <c r="AA544" t="str">
        <f>IF(原始数据!AB544="","",IF(COUNTIF(原始数据!544:544,原始数据!AB544)&gt;1,"×",""))</f>
        <v/>
      </c>
      <c r="AB544" t="str">
        <f>IF(原始数据!AC544="","",IF(COUNTIF(原始数据!544:544,原始数据!AC544)&gt;1,"×",""))</f>
        <v/>
      </c>
      <c r="AC544" t="str">
        <f>IF(原始数据!AD544="","",IF(COUNTIF(原始数据!544:544,原始数据!AD544)&gt;1,"×",""))</f>
        <v/>
      </c>
      <c r="AD544" t="str">
        <f>IF(原始数据!AE544="","",IF(COUNTIF(原始数据!544:544,原始数据!AE544)&gt;1,"×",""))</f>
        <v/>
      </c>
      <c r="AE544" t="str">
        <f>IF(原始数据!AF544="","",IF(COUNTIF(原始数据!544:544,原始数据!AF544)&gt;1,"×",""))</f>
        <v/>
      </c>
      <c r="AF544" t="str">
        <f>IF(原始数据!AG544="","",IF(COUNTIF(原始数据!544:544,原始数据!AG544)&gt;1,"×",""))</f>
        <v/>
      </c>
      <c r="AG544" t="str">
        <f>IF(原始数据!AH544="","",IF(COUNTIF(原始数据!544:544,原始数据!AH544)&gt;1,"×",""))</f>
        <v/>
      </c>
      <c r="AH544" t="str">
        <f>IF(原始数据!AI544="","",IF(COUNTIF(原始数据!544:544,原始数据!AI544)&gt;1,"×",""))</f>
        <v/>
      </c>
      <c r="AI544" t="str">
        <f>IF(原始数据!AJ544="","",IF(COUNTIF(原始数据!544:544,原始数据!AJ544)&gt;1,"×",""))</f>
        <v/>
      </c>
      <c r="AJ544" t="str">
        <f>IF(原始数据!AK544="","",IF(COUNTIF(原始数据!544:544,原始数据!AK544)&gt;1,"×",""))</f>
        <v/>
      </c>
      <c r="AK544" t="str">
        <f>IF(原始数据!AL544="","",IF(COUNTIF(原始数据!544:544,原始数据!AL544)&gt;1,"×",""))</f>
        <v/>
      </c>
      <c r="AL544" t="str">
        <f>IF(原始数据!AM544="","",IF(COUNTIF(原始数据!544:544,原始数据!AM544)&gt;1,"×",""))</f>
        <v/>
      </c>
      <c r="AM544" t="str">
        <f>IF(原始数据!AN544="","",IF(COUNTIF(原始数据!544:544,原始数据!AN544)&gt;1,"×",""))</f>
        <v/>
      </c>
      <c r="AN544" t="str">
        <f>IF(原始数据!AO544="","",IF(COUNTIF(原始数据!544:544,原始数据!AO544)&gt;1,"×",""))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IF(原始数据!Z545="","",IF(COUNTIF(原始数据!545:545,原始数据!Z545)&gt;1,"×",""))</f>
        <v/>
      </c>
      <c r="Z545" t="str">
        <f>IF(原始数据!AA545="","",IF(COUNTIF(原始数据!545:545,原始数据!AA545)&gt;1,"×",""))</f>
        <v/>
      </c>
      <c r="AA545" t="str">
        <f>IF(原始数据!AB545="","",IF(COUNTIF(原始数据!545:545,原始数据!AB545)&gt;1,"×",""))</f>
        <v/>
      </c>
      <c r="AB545" t="str">
        <f>IF(原始数据!AC545="","",IF(COUNTIF(原始数据!545:545,原始数据!AC545)&gt;1,"×",""))</f>
        <v/>
      </c>
      <c r="AC545" t="str">
        <f>IF(原始数据!AD545="","",IF(COUNTIF(原始数据!545:545,原始数据!AD545)&gt;1,"×",""))</f>
        <v/>
      </c>
      <c r="AD545" t="str">
        <f>IF(原始数据!AE545="","",IF(COUNTIF(原始数据!545:545,原始数据!AE545)&gt;1,"×",""))</f>
        <v/>
      </c>
      <c r="AE545" t="str">
        <f>IF(原始数据!AF545="","",IF(COUNTIF(原始数据!545:545,原始数据!AF545)&gt;1,"×",""))</f>
        <v/>
      </c>
      <c r="AF545" t="str">
        <f>IF(原始数据!AG545="","",IF(COUNTIF(原始数据!545:545,原始数据!AG545)&gt;1,"×",""))</f>
        <v/>
      </c>
      <c r="AG545" t="str">
        <f>IF(原始数据!AH545="","",IF(COUNTIF(原始数据!545:545,原始数据!AH545)&gt;1,"×",""))</f>
        <v/>
      </c>
      <c r="AH545" t="str">
        <f>IF(原始数据!AI545="","",IF(COUNTIF(原始数据!545:545,原始数据!AI545)&gt;1,"×",""))</f>
        <v/>
      </c>
      <c r="AI545" t="str">
        <f>IF(原始数据!AJ545="","",IF(COUNTIF(原始数据!545:545,原始数据!AJ545)&gt;1,"×",""))</f>
        <v/>
      </c>
      <c r="AJ545" t="str">
        <f>IF(原始数据!AK545="","",IF(COUNTIF(原始数据!545:545,原始数据!AK545)&gt;1,"×",""))</f>
        <v/>
      </c>
      <c r="AK545" t="str">
        <f>IF(原始数据!AL545="","",IF(COUNTIF(原始数据!545:545,原始数据!AL545)&gt;1,"×",""))</f>
        <v/>
      </c>
      <c r="AL545" t="str">
        <f>IF(原始数据!AM545="","",IF(COUNTIF(原始数据!545:545,原始数据!AM545)&gt;1,"×",""))</f>
        <v/>
      </c>
      <c r="AM545" t="str">
        <f>IF(原始数据!AN545="","",IF(COUNTIF(原始数据!545:545,原始数据!AN545)&gt;1,"×",""))</f>
        <v/>
      </c>
      <c r="AN545" t="str">
        <f>IF(原始数据!AO545="","",IF(COUNTIF(原始数据!545:545,原始数据!AO545)&gt;1,"×",""))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IF(原始数据!Z546="","",IF(COUNTIF(原始数据!546:546,原始数据!Z546)&gt;1,"×",""))</f>
        <v/>
      </c>
      <c r="Z546" t="str">
        <f>IF(原始数据!AA546="","",IF(COUNTIF(原始数据!546:546,原始数据!AA546)&gt;1,"×",""))</f>
        <v/>
      </c>
      <c r="AA546" t="str">
        <f>IF(原始数据!AB546="","",IF(COUNTIF(原始数据!546:546,原始数据!AB546)&gt;1,"×",""))</f>
        <v/>
      </c>
      <c r="AB546" t="str">
        <f>IF(原始数据!AC546="","",IF(COUNTIF(原始数据!546:546,原始数据!AC546)&gt;1,"×",""))</f>
        <v/>
      </c>
      <c r="AC546" t="str">
        <f>IF(原始数据!AD546="","",IF(COUNTIF(原始数据!546:546,原始数据!AD546)&gt;1,"×",""))</f>
        <v/>
      </c>
      <c r="AD546" t="str">
        <f>IF(原始数据!AE546="","",IF(COUNTIF(原始数据!546:546,原始数据!AE546)&gt;1,"×",""))</f>
        <v/>
      </c>
      <c r="AE546" t="str">
        <f>IF(原始数据!AF546="","",IF(COUNTIF(原始数据!546:546,原始数据!AF546)&gt;1,"×",""))</f>
        <v/>
      </c>
      <c r="AF546" t="str">
        <f>IF(原始数据!AG546="","",IF(COUNTIF(原始数据!546:546,原始数据!AG546)&gt;1,"×",""))</f>
        <v/>
      </c>
      <c r="AG546" t="str">
        <f>IF(原始数据!AH546="","",IF(COUNTIF(原始数据!546:546,原始数据!AH546)&gt;1,"×",""))</f>
        <v/>
      </c>
      <c r="AH546" t="str">
        <f>IF(原始数据!AI546="","",IF(COUNTIF(原始数据!546:546,原始数据!AI546)&gt;1,"×",""))</f>
        <v/>
      </c>
      <c r="AI546" t="str">
        <f>IF(原始数据!AJ546="","",IF(COUNTIF(原始数据!546:546,原始数据!AJ546)&gt;1,"×",""))</f>
        <v/>
      </c>
      <c r="AJ546" t="str">
        <f>IF(原始数据!AK546="","",IF(COUNTIF(原始数据!546:546,原始数据!AK546)&gt;1,"×",""))</f>
        <v/>
      </c>
      <c r="AK546" t="str">
        <f>IF(原始数据!AL546="","",IF(COUNTIF(原始数据!546:546,原始数据!AL546)&gt;1,"×",""))</f>
        <v/>
      </c>
      <c r="AL546" t="str">
        <f>IF(原始数据!AM546="","",IF(COUNTIF(原始数据!546:546,原始数据!AM546)&gt;1,"×",""))</f>
        <v/>
      </c>
      <c r="AM546" t="str">
        <f>IF(原始数据!AN546="","",IF(COUNTIF(原始数据!546:546,原始数据!AN546)&gt;1,"×",""))</f>
        <v/>
      </c>
      <c r="AN546" t="str">
        <f>IF(原始数据!AO546="","",IF(COUNTIF(原始数据!546:546,原始数据!AO546)&gt;1,"×",""))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IF(原始数据!Z547="","",IF(COUNTIF(原始数据!547:547,原始数据!Z547)&gt;1,"×",""))</f>
        <v/>
      </c>
      <c r="Z547" t="str">
        <f>IF(原始数据!AA547="","",IF(COUNTIF(原始数据!547:547,原始数据!AA547)&gt;1,"×",""))</f>
        <v/>
      </c>
      <c r="AA547" t="str">
        <f>IF(原始数据!AB547="","",IF(COUNTIF(原始数据!547:547,原始数据!AB547)&gt;1,"×",""))</f>
        <v/>
      </c>
      <c r="AB547" t="str">
        <f>IF(原始数据!AC547="","",IF(COUNTIF(原始数据!547:547,原始数据!AC547)&gt;1,"×",""))</f>
        <v/>
      </c>
      <c r="AC547" t="str">
        <f>IF(原始数据!AD547="","",IF(COUNTIF(原始数据!547:547,原始数据!AD547)&gt;1,"×",""))</f>
        <v/>
      </c>
      <c r="AD547" t="str">
        <f>IF(原始数据!AE547="","",IF(COUNTIF(原始数据!547:547,原始数据!AE547)&gt;1,"×",""))</f>
        <v/>
      </c>
      <c r="AE547" t="str">
        <f>IF(原始数据!AF547="","",IF(COUNTIF(原始数据!547:547,原始数据!AF547)&gt;1,"×",""))</f>
        <v/>
      </c>
      <c r="AF547" t="str">
        <f>IF(原始数据!AG547="","",IF(COUNTIF(原始数据!547:547,原始数据!AG547)&gt;1,"×",""))</f>
        <v/>
      </c>
      <c r="AG547" t="str">
        <f>IF(原始数据!AH547="","",IF(COUNTIF(原始数据!547:547,原始数据!AH547)&gt;1,"×",""))</f>
        <v/>
      </c>
      <c r="AH547" t="str">
        <f>IF(原始数据!AI547="","",IF(COUNTIF(原始数据!547:547,原始数据!AI547)&gt;1,"×",""))</f>
        <v/>
      </c>
      <c r="AI547" t="str">
        <f>IF(原始数据!AJ547="","",IF(COUNTIF(原始数据!547:547,原始数据!AJ547)&gt;1,"×",""))</f>
        <v/>
      </c>
      <c r="AJ547" t="str">
        <f>IF(原始数据!AK547="","",IF(COUNTIF(原始数据!547:547,原始数据!AK547)&gt;1,"×",""))</f>
        <v/>
      </c>
      <c r="AK547" t="str">
        <f>IF(原始数据!AL547="","",IF(COUNTIF(原始数据!547:547,原始数据!AL547)&gt;1,"×",""))</f>
        <v/>
      </c>
      <c r="AL547" t="str">
        <f>IF(原始数据!AM547="","",IF(COUNTIF(原始数据!547:547,原始数据!AM547)&gt;1,"×",""))</f>
        <v/>
      </c>
      <c r="AM547" t="str">
        <f>IF(原始数据!AN547="","",IF(COUNTIF(原始数据!547:547,原始数据!AN547)&gt;1,"×",""))</f>
        <v/>
      </c>
      <c r="AN547" t="str">
        <f>IF(原始数据!AO547="","",IF(COUNTIF(原始数据!547:547,原始数据!AO547)&gt;1,"×",""))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IF(原始数据!Z548="","",IF(COUNTIF(原始数据!548:548,原始数据!Z548)&gt;1,"×",""))</f>
        <v/>
      </c>
      <c r="Z548" t="str">
        <f>IF(原始数据!AA548="","",IF(COUNTIF(原始数据!548:548,原始数据!AA548)&gt;1,"×",""))</f>
        <v/>
      </c>
      <c r="AA548" t="str">
        <f>IF(原始数据!AB548="","",IF(COUNTIF(原始数据!548:548,原始数据!AB548)&gt;1,"×",""))</f>
        <v/>
      </c>
      <c r="AB548" t="str">
        <f>IF(原始数据!AC548="","",IF(COUNTIF(原始数据!548:548,原始数据!AC548)&gt;1,"×",""))</f>
        <v/>
      </c>
      <c r="AC548" t="str">
        <f>IF(原始数据!AD548="","",IF(COUNTIF(原始数据!548:548,原始数据!AD548)&gt;1,"×",""))</f>
        <v/>
      </c>
      <c r="AD548" t="str">
        <f>IF(原始数据!AE548="","",IF(COUNTIF(原始数据!548:548,原始数据!AE548)&gt;1,"×",""))</f>
        <v/>
      </c>
      <c r="AE548" t="str">
        <f>IF(原始数据!AF548="","",IF(COUNTIF(原始数据!548:548,原始数据!AF548)&gt;1,"×",""))</f>
        <v/>
      </c>
      <c r="AF548" t="str">
        <f>IF(原始数据!AG548="","",IF(COUNTIF(原始数据!548:548,原始数据!AG548)&gt;1,"×",""))</f>
        <v/>
      </c>
      <c r="AG548" t="str">
        <f>IF(原始数据!AH548="","",IF(COUNTIF(原始数据!548:548,原始数据!AH548)&gt;1,"×",""))</f>
        <v/>
      </c>
      <c r="AH548" t="str">
        <f>IF(原始数据!AI548="","",IF(COUNTIF(原始数据!548:548,原始数据!AI548)&gt;1,"×",""))</f>
        <v/>
      </c>
      <c r="AI548" t="str">
        <f>IF(原始数据!AJ548="","",IF(COUNTIF(原始数据!548:548,原始数据!AJ548)&gt;1,"×",""))</f>
        <v/>
      </c>
      <c r="AJ548" t="str">
        <f>IF(原始数据!AK548="","",IF(COUNTIF(原始数据!548:548,原始数据!AK548)&gt;1,"×",""))</f>
        <v/>
      </c>
      <c r="AK548" t="str">
        <f>IF(原始数据!AL548="","",IF(COUNTIF(原始数据!548:548,原始数据!AL548)&gt;1,"×",""))</f>
        <v/>
      </c>
      <c r="AL548" t="str">
        <f>IF(原始数据!AM548="","",IF(COUNTIF(原始数据!548:548,原始数据!AM548)&gt;1,"×",""))</f>
        <v/>
      </c>
      <c r="AM548" t="str">
        <f>IF(原始数据!AN548="","",IF(COUNTIF(原始数据!548:548,原始数据!AN548)&gt;1,"×",""))</f>
        <v/>
      </c>
      <c r="AN548" t="str">
        <f>IF(原始数据!AO548="","",IF(COUNTIF(原始数据!548:548,原始数据!AO548)&gt;1,"×",""))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IF(原始数据!Z549="","",IF(COUNTIF(原始数据!549:549,原始数据!Z549)&gt;1,"×",""))</f>
        <v/>
      </c>
      <c r="Z549" t="str">
        <f>IF(原始数据!AA549="","",IF(COUNTIF(原始数据!549:549,原始数据!AA549)&gt;1,"×",""))</f>
        <v/>
      </c>
      <c r="AA549" t="str">
        <f>IF(原始数据!AB549="","",IF(COUNTIF(原始数据!549:549,原始数据!AB549)&gt;1,"×",""))</f>
        <v/>
      </c>
      <c r="AB549" t="str">
        <f>IF(原始数据!AC549="","",IF(COUNTIF(原始数据!549:549,原始数据!AC549)&gt;1,"×",""))</f>
        <v/>
      </c>
      <c r="AC549" t="str">
        <f>IF(原始数据!AD549="","",IF(COUNTIF(原始数据!549:549,原始数据!AD549)&gt;1,"×",""))</f>
        <v/>
      </c>
      <c r="AD549" t="str">
        <f>IF(原始数据!AE549="","",IF(COUNTIF(原始数据!549:549,原始数据!AE549)&gt;1,"×",""))</f>
        <v/>
      </c>
      <c r="AE549" t="str">
        <f>IF(原始数据!AF549="","",IF(COUNTIF(原始数据!549:549,原始数据!AF549)&gt;1,"×",""))</f>
        <v/>
      </c>
      <c r="AF549" t="str">
        <f>IF(原始数据!AG549="","",IF(COUNTIF(原始数据!549:549,原始数据!AG549)&gt;1,"×",""))</f>
        <v/>
      </c>
      <c r="AG549" t="str">
        <f>IF(原始数据!AH549="","",IF(COUNTIF(原始数据!549:549,原始数据!AH549)&gt;1,"×",""))</f>
        <v/>
      </c>
      <c r="AH549" t="str">
        <f>IF(原始数据!AI549="","",IF(COUNTIF(原始数据!549:549,原始数据!AI549)&gt;1,"×",""))</f>
        <v/>
      </c>
      <c r="AI549" t="str">
        <f>IF(原始数据!AJ549="","",IF(COUNTIF(原始数据!549:549,原始数据!AJ549)&gt;1,"×",""))</f>
        <v/>
      </c>
      <c r="AJ549" t="str">
        <f>IF(原始数据!AK549="","",IF(COUNTIF(原始数据!549:549,原始数据!AK549)&gt;1,"×",""))</f>
        <v/>
      </c>
      <c r="AK549" t="str">
        <f>IF(原始数据!AL549="","",IF(COUNTIF(原始数据!549:549,原始数据!AL549)&gt;1,"×",""))</f>
        <v/>
      </c>
      <c r="AL549" t="str">
        <f>IF(原始数据!AM549="","",IF(COUNTIF(原始数据!549:549,原始数据!AM549)&gt;1,"×",""))</f>
        <v/>
      </c>
      <c r="AM549" t="str">
        <f>IF(原始数据!AN549="","",IF(COUNTIF(原始数据!549:549,原始数据!AN549)&gt;1,"×",""))</f>
        <v/>
      </c>
      <c r="AN549" t="str">
        <f>IF(原始数据!AO549="","",IF(COUNTIF(原始数据!549:549,原始数据!AO549)&gt;1,"×",""))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IF(原始数据!Z550="","",IF(COUNTIF(原始数据!550:550,原始数据!Z550)&gt;1,"×",""))</f>
        <v/>
      </c>
      <c r="Z550" t="str">
        <f>IF(原始数据!AA550="","",IF(COUNTIF(原始数据!550:550,原始数据!AA550)&gt;1,"×",""))</f>
        <v/>
      </c>
      <c r="AA550" t="str">
        <f>IF(原始数据!AB550="","",IF(COUNTIF(原始数据!550:550,原始数据!AB550)&gt;1,"×",""))</f>
        <v/>
      </c>
      <c r="AB550" t="str">
        <f>IF(原始数据!AC550="","",IF(COUNTIF(原始数据!550:550,原始数据!AC550)&gt;1,"×",""))</f>
        <v/>
      </c>
      <c r="AC550" t="str">
        <f>IF(原始数据!AD550="","",IF(COUNTIF(原始数据!550:550,原始数据!AD550)&gt;1,"×",""))</f>
        <v/>
      </c>
      <c r="AD550" t="str">
        <f>IF(原始数据!AE550="","",IF(COUNTIF(原始数据!550:550,原始数据!AE550)&gt;1,"×",""))</f>
        <v/>
      </c>
      <c r="AE550" t="str">
        <f>IF(原始数据!AF550="","",IF(COUNTIF(原始数据!550:550,原始数据!AF550)&gt;1,"×",""))</f>
        <v/>
      </c>
      <c r="AF550" t="str">
        <f>IF(原始数据!AG550="","",IF(COUNTIF(原始数据!550:550,原始数据!AG550)&gt;1,"×",""))</f>
        <v/>
      </c>
      <c r="AG550" t="str">
        <f>IF(原始数据!AH550="","",IF(COUNTIF(原始数据!550:550,原始数据!AH550)&gt;1,"×",""))</f>
        <v/>
      </c>
      <c r="AH550" t="str">
        <f>IF(原始数据!AI550="","",IF(COUNTIF(原始数据!550:550,原始数据!AI550)&gt;1,"×",""))</f>
        <v/>
      </c>
      <c r="AI550" t="str">
        <f>IF(原始数据!AJ550="","",IF(COUNTIF(原始数据!550:550,原始数据!AJ550)&gt;1,"×",""))</f>
        <v/>
      </c>
      <c r="AJ550" t="str">
        <f>IF(原始数据!AK550="","",IF(COUNTIF(原始数据!550:550,原始数据!AK550)&gt;1,"×",""))</f>
        <v/>
      </c>
      <c r="AK550" t="str">
        <f>IF(原始数据!AL550="","",IF(COUNTIF(原始数据!550:550,原始数据!AL550)&gt;1,"×",""))</f>
        <v/>
      </c>
      <c r="AL550" t="str">
        <f>IF(原始数据!AM550="","",IF(COUNTIF(原始数据!550:550,原始数据!AM550)&gt;1,"×",""))</f>
        <v/>
      </c>
      <c r="AM550" t="str">
        <f>IF(原始数据!AN550="","",IF(COUNTIF(原始数据!550:550,原始数据!AN550)&gt;1,"×",""))</f>
        <v/>
      </c>
      <c r="AN550" t="str">
        <f>IF(原始数据!AO550="","",IF(COUNTIF(原始数据!550:550,原始数据!AO550)&gt;1,"×",""))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IF(原始数据!Z551="","",IF(COUNTIF(原始数据!551:551,原始数据!Z551)&gt;1,"×",""))</f>
        <v/>
      </c>
      <c r="Z551" t="str">
        <f>IF(原始数据!AA551="","",IF(COUNTIF(原始数据!551:551,原始数据!AA551)&gt;1,"×",""))</f>
        <v/>
      </c>
      <c r="AA551" t="str">
        <f>IF(原始数据!AB551="","",IF(COUNTIF(原始数据!551:551,原始数据!AB551)&gt;1,"×",""))</f>
        <v/>
      </c>
      <c r="AB551" t="str">
        <f>IF(原始数据!AC551="","",IF(COUNTIF(原始数据!551:551,原始数据!AC551)&gt;1,"×",""))</f>
        <v/>
      </c>
      <c r="AC551" t="str">
        <f>IF(原始数据!AD551="","",IF(COUNTIF(原始数据!551:551,原始数据!AD551)&gt;1,"×",""))</f>
        <v/>
      </c>
      <c r="AD551" t="str">
        <f>IF(原始数据!AE551="","",IF(COUNTIF(原始数据!551:551,原始数据!AE551)&gt;1,"×",""))</f>
        <v/>
      </c>
      <c r="AE551" t="str">
        <f>IF(原始数据!AF551="","",IF(COUNTIF(原始数据!551:551,原始数据!AF551)&gt;1,"×",""))</f>
        <v/>
      </c>
      <c r="AF551" t="str">
        <f>IF(原始数据!AG551="","",IF(COUNTIF(原始数据!551:551,原始数据!AG551)&gt;1,"×",""))</f>
        <v/>
      </c>
      <c r="AG551" t="str">
        <f>IF(原始数据!AH551="","",IF(COUNTIF(原始数据!551:551,原始数据!AH551)&gt;1,"×",""))</f>
        <v/>
      </c>
      <c r="AH551" t="str">
        <f>IF(原始数据!AI551="","",IF(COUNTIF(原始数据!551:551,原始数据!AI551)&gt;1,"×",""))</f>
        <v/>
      </c>
      <c r="AI551" t="str">
        <f>IF(原始数据!AJ551="","",IF(COUNTIF(原始数据!551:551,原始数据!AJ551)&gt;1,"×",""))</f>
        <v/>
      </c>
      <c r="AJ551" t="str">
        <f>IF(原始数据!AK551="","",IF(COUNTIF(原始数据!551:551,原始数据!AK551)&gt;1,"×",""))</f>
        <v/>
      </c>
      <c r="AK551" t="str">
        <f>IF(原始数据!AL551="","",IF(COUNTIF(原始数据!551:551,原始数据!AL551)&gt;1,"×",""))</f>
        <v/>
      </c>
      <c r="AL551" t="str">
        <f>IF(原始数据!AM551="","",IF(COUNTIF(原始数据!551:551,原始数据!AM551)&gt;1,"×",""))</f>
        <v/>
      </c>
      <c r="AM551" t="str">
        <f>IF(原始数据!AN551="","",IF(COUNTIF(原始数据!551:551,原始数据!AN551)&gt;1,"×",""))</f>
        <v/>
      </c>
      <c r="AN551" t="str">
        <f>IF(原始数据!AO551="","",IF(COUNTIF(原始数据!551:551,原始数据!AO551)&gt;1,"×",""))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IF(原始数据!Z552="","",IF(COUNTIF(原始数据!552:552,原始数据!Z552)&gt;1,"×",""))</f>
        <v/>
      </c>
      <c r="Z552" t="str">
        <f>IF(原始数据!AA552="","",IF(COUNTIF(原始数据!552:552,原始数据!AA552)&gt;1,"×",""))</f>
        <v/>
      </c>
      <c r="AA552" t="str">
        <f>IF(原始数据!AB552="","",IF(COUNTIF(原始数据!552:552,原始数据!AB552)&gt;1,"×",""))</f>
        <v/>
      </c>
      <c r="AB552" t="str">
        <f>IF(原始数据!AC552="","",IF(COUNTIF(原始数据!552:552,原始数据!AC552)&gt;1,"×",""))</f>
        <v/>
      </c>
      <c r="AC552" t="str">
        <f>IF(原始数据!AD552="","",IF(COUNTIF(原始数据!552:552,原始数据!AD552)&gt;1,"×",""))</f>
        <v/>
      </c>
      <c r="AD552" t="str">
        <f>IF(原始数据!AE552="","",IF(COUNTIF(原始数据!552:552,原始数据!AE552)&gt;1,"×",""))</f>
        <v/>
      </c>
      <c r="AE552" t="str">
        <f>IF(原始数据!AF552="","",IF(COUNTIF(原始数据!552:552,原始数据!AF552)&gt;1,"×",""))</f>
        <v/>
      </c>
      <c r="AF552" t="str">
        <f>IF(原始数据!AG552="","",IF(COUNTIF(原始数据!552:552,原始数据!AG552)&gt;1,"×",""))</f>
        <v/>
      </c>
      <c r="AG552" t="str">
        <f>IF(原始数据!AH552="","",IF(COUNTIF(原始数据!552:552,原始数据!AH552)&gt;1,"×",""))</f>
        <v/>
      </c>
      <c r="AH552" t="str">
        <f>IF(原始数据!AI552="","",IF(COUNTIF(原始数据!552:552,原始数据!AI552)&gt;1,"×",""))</f>
        <v/>
      </c>
      <c r="AI552" t="str">
        <f>IF(原始数据!AJ552="","",IF(COUNTIF(原始数据!552:552,原始数据!AJ552)&gt;1,"×",""))</f>
        <v/>
      </c>
      <c r="AJ552" t="str">
        <f>IF(原始数据!AK552="","",IF(COUNTIF(原始数据!552:552,原始数据!AK552)&gt;1,"×",""))</f>
        <v/>
      </c>
      <c r="AK552" t="str">
        <f>IF(原始数据!AL552="","",IF(COUNTIF(原始数据!552:552,原始数据!AL552)&gt;1,"×",""))</f>
        <v/>
      </c>
      <c r="AL552" t="str">
        <f>IF(原始数据!AM552="","",IF(COUNTIF(原始数据!552:552,原始数据!AM552)&gt;1,"×",""))</f>
        <v/>
      </c>
      <c r="AM552" t="str">
        <f>IF(原始数据!AN552="","",IF(COUNTIF(原始数据!552:552,原始数据!AN552)&gt;1,"×",""))</f>
        <v/>
      </c>
      <c r="AN552" t="str">
        <f>IF(原始数据!AO552="","",IF(COUNTIF(原始数据!552:552,原始数据!AO552)&gt;1,"×",""))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IF(原始数据!Z553="","",IF(COUNTIF(原始数据!553:553,原始数据!Z553)&gt;1,"×",""))</f>
        <v/>
      </c>
      <c r="Z553" t="str">
        <f>IF(原始数据!AA553="","",IF(COUNTIF(原始数据!553:553,原始数据!AA553)&gt;1,"×",""))</f>
        <v/>
      </c>
      <c r="AA553" t="str">
        <f>IF(原始数据!AB553="","",IF(COUNTIF(原始数据!553:553,原始数据!AB553)&gt;1,"×",""))</f>
        <v/>
      </c>
      <c r="AB553" t="str">
        <f>IF(原始数据!AC553="","",IF(COUNTIF(原始数据!553:553,原始数据!AC553)&gt;1,"×",""))</f>
        <v/>
      </c>
      <c r="AC553" t="str">
        <f>IF(原始数据!AD553="","",IF(COUNTIF(原始数据!553:553,原始数据!AD553)&gt;1,"×",""))</f>
        <v/>
      </c>
      <c r="AD553" t="str">
        <f>IF(原始数据!AE553="","",IF(COUNTIF(原始数据!553:553,原始数据!AE553)&gt;1,"×",""))</f>
        <v/>
      </c>
      <c r="AE553" t="str">
        <f>IF(原始数据!AF553="","",IF(COUNTIF(原始数据!553:553,原始数据!AF553)&gt;1,"×",""))</f>
        <v/>
      </c>
      <c r="AF553" t="str">
        <f>IF(原始数据!AG553="","",IF(COUNTIF(原始数据!553:553,原始数据!AG553)&gt;1,"×",""))</f>
        <v/>
      </c>
      <c r="AG553" t="str">
        <f>IF(原始数据!AH553="","",IF(COUNTIF(原始数据!553:553,原始数据!AH553)&gt;1,"×",""))</f>
        <v/>
      </c>
      <c r="AH553" t="str">
        <f>IF(原始数据!AI553="","",IF(COUNTIF(原始数据!553:553,原始数据!AI553)&gt;1,"×",""))</f>
        <v/>
      </c>
      <c r="AI553" t="str">
        <f>IF(原始数据!AJ553="","",IF(COUNTIF(原始数据!553:553,原始数据!AJ553)&gt;1,"×",""))</f>
        <v/>
      </c>
      <c r="AJ553" t="str">
        <f>IF(原始数据!AK553="","",IF(COUNTIF(原始数据!553:553,原始数据!AK553)&gt;1,"×",""))</f>
        <v/>
      </c>
      <c r="AK553" t="str">
        <f>IF(原始数据!AL553="","",IF(COUNTIF(原始数据!553:553,原始数据!AL553)&gt;1,"×",""))</f>
        <v/>
      </c>
      <c r="AL553" t="str">
        <f>IF(原始数据!AM553="","",IF(COUNTIF(原始数据!553:553,原始数据!AM553)&gt;1,"×",""))</f>
        <v/>
      </c>
      <c r="AM553" t="str">
        <f>IF(原始数据!AN553="","",IF(COUNTIF(原始数据!553:553,原始数据!AN553)&gt;1,"×",""))</f>
        <v/>
      </c>
      <c r="AN553" t="str">
        <f>IF(原始数据!AO553="","",IF(COUNTIF(原始数据!553:553,原始数据!AO553)&gt;1,"×",""))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IF(原始数据!Z554="","",IF(COUNTIF(原始数据!554:554,原始数据!Z554)&gt;1,"×",""))</f>
        <v/>
      </c>
      <c r="Z554" t="str">
        <f>IF(原始数据!AA554="","",IF(COUNTIF(原始数据!554:554,原始数据!AA554)&gt;1,"×",""))</f>
        <v/>
      </c>
      <c r="AA554" t="str">
        <f>IF(原始数据!AB554="","",IF(COUNTIF(原始数据!554:554,原始数据!AB554)&gt;1,"×",""))</f>
        <v/>
      </c>
      <c r="AB554" t="str">
        <f>IF(原始数据!AC554="","",IF(COUNTIF(原始数据!554:554,原始数据!AC554)&gt;1,"×",""))</f>
        <v/>
      </c>
      <c r="AC554" t="str">
        <f>IF(原始数据!AD554="","",IF(COUNTIF(原始数据!554:554,原始数据!AD554)&gt;1,"×",""))</f>
        <v/>
      </c>
      <c r="AD554" t="str">
        <f>IF(原始数据!AE554="","",IF(COUNTIF(原始数据!554:554,原始数据!AE554)&gt;1,"×",""))</f>
        <v/>
      </c>
      <c r="AE554" t="str">
        <f>IF(原始数据!AF554="","",IF(COUNTIF(原始数据!554:554,原始数据!AF554)&gt;1,"×",""))</f>
        <v/>
      </c>
      <c r="AF554" t="str">
        <f>IF(原始数据!AG554="","",IF(COUNTIF(原始数据!554:554,原始数据!AG554)&gt;1,"×",""))</f>
        <v/>
      </c>
      <c r="AG554" t="str">
        <f>IF(原始数据!AH554="","",IF(COUNTIF(原始数据!554:554,原始数据!AH554)&gt;1,"×",""))</f>
        <v/>
      </c>
      <c r="AH554" t="str">
        <f>IF(原始数据!AI554="","",IF(COUNTIF(原始数据!554:554,原始数据!AI554)&gt;1,"×",""))</f>
        <v/>
      </c>
      <c r="AI554" t="str">
        <f>IF(原始数据!AJ554="","",IF(COUNTIF(原始数据!554:554,原始数据!AJ554)&gt;1,"×",""))</f>
        <v/>
      </c>
      <c r="AJ554" t="str">
        <f>IF(原始数据!AK554="","",IF(COUNTIF(原始数据!554:554,原始数据!AK554)&gt;1,"×",""))</f>
        <v/>
      </c>
      <c r="AK554" t="str">
        <f>IF(原始数据!AL554="","",IF(COUNTIF(原始数据!554:554,原始数据!AL554)&gt;1,"×",""))</f>
        <v/>
      </c>
      <c r="AL554" t="str">
        <f>IF(原始数据!AM554="","",IF(COUNTIF(原始数据!554:554,原始数据!AM554)&gt;1,"×",""))</f>
        <v/>
      </c>
      <c r="AM554" t="str">
        <f>IF(原始数据!AN554="","",IF(COUNTIF(原始数据!554:554,原始数据!AN554)&gt;1,"×",""))</f>
        <v/>
      </c>
      <c r="AN554" t="str">
        <f>IF(原始数据!AO554="","",IF(COUNTIF(原始数据!554:554,原始数据!AO554)&gt;1,"×",""))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IF(原始数据!Z555="","",IF(COUNTIF(原始数据!555:555,原始数据!Z555)&gt;1,"×",""))</f>
        <v/>
      </c>
      <c r="Z555" t="str">
        <f>IF(原始数据!AA555="","",IF(COUNTIF(原始数据!555:555,原始数据!AA555)&gt;1,"×",""))</f>
        <v/>
      </c>
      <c r="AA555" t="str">
        <f>IF(原始数据!AB555="","",IF(COUNTIF(原始数据!555:555,原始数据!AB555)&gt;1,"×",""))</f>
        <v/>
      </c>
      <c r="AB555" t="str">
        <f>IF(原始数据!AC555="","",IF(COUNTIF(原始数据!555:555,原始数据!AC555)&gt;1,"×",""))</f>
        <v/>
      </c>
      <c r="AC555" t="str">
        <f>IF(原始数据!AD555="","",IF(COUNTIF(原始数据!555:555,原始数据!AD555)&gt;1,"×",""))</f>
        <v/>
      </c>
      <c r="AD555" t="str">
        <f>IF(原始数据!AE555="","",IF(COUNTIF(原始数据!555:555,原始数据!AE555)&gt;1,"×",""))</f>
        <v/>
      </c>
      <c r="AE555" t="str">
        <f>IF(原始数据!AF555="","",IF(COUNTIF(原始数据!555:555,原始数据!AF555)&gt;1,"×",""))</f>
        <v/>
      </c>
      <c r="AF555" t="str">
        <f>IF(原始数据!AG555="","",IF(COUNTIF(原始数据!555:555,原始数据!AG555)&gt;1,"×",""))</f>
        <v/>
      </c>
      <c r="AG555" t="str">
        <f>IF(原始数据!AH555="","",IF(COUNTIF(原始数据!555:555,原始数据!AH555)&gt;1,"×",""))</f>
        <v/>
      </c>
      <c r="AH555" t="str">
        <f>IF(原始数据!AI555="","",IF(COUNTIF(原始数据!555:555,原始数据!AI555)&gt;1,"×",""))</f>
        <v/>
      </c>
      <c r="AI555" t="str">
        <f>IF(原始数据!AJ555="","",IF(COUNTIF(原始数据!555:555,原始数据!AJ555)&gt;1,"×",""))</f>
        <v/>
      </c>
      <c r="AJ555" t="str">
        <f>IF(原始数据!AK555="","",IF(COUNTIF(原始数据!555:555,原始数据!AK555)&gt;1,"×",""))</f>
        <v/>
      </c>
      <c r="AK555" t="str">
        <f>IF(原始数据!AL555="","",IF(COUNTIF(原始数据!555:555,原始数据!AL555)&gt;1,"×",""))</f>
        <v/>
      </c>
      <c r="AL555" t="str">
        <f>IF(原始数据!AM555="","",IF(COUNTIF(原始数据!555:555,原始数据!AM555)&gt;1,"×",""))</f>
        <v/>
      </c>
      <c r="AM555" t="str">
        <f>IF(原始数据!AN555="","",IF(COUNTIF(原始数据!555:555,原始数据!AN555)&gt;1,"×",""))</f>
        <v/>
      </c>
      <c r="AN555" t="str">
        <f>IF(原始数据!AO555="","",IF(COUNTIF(原始数据!555:555,原始数据!AO555)&gt;1,"×",""))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IF(原始数据!Z556="","",IF(COUNTIF(原始数据!556:556,原始数据!Z556)&gt;1,"×",""))</f>
        <v/>
      </c>
      <c r="Z556" t="str">
        <f>IF(原始数据!AA556="","",IF(COUNTIF(原始数据!556:556,原始数据!AA556)&gt;1,"×",""))</f>
        <v/>
      </c>
      <c r="AA556" t="str">
        <f>IF(原始数据!AB556="","",IF(COUNTIF(原始数据!556:556,原始数据!AB556)&gt;1,"×",""))</f>
        <v/>
      </c>
      <c r="AB556" t="str">
        <f>IF(原始数据!AC556="","",IF(COUNTIF(原始数据!556:556,原始数据!AC556)&gt;1,"×",""))</f>
        <v/>
      </c>
      <c r="AC556" t="str">
        <f>IF(原始数据!AD556="","",IF(COUNTIF(原始数据!556:556,原始数据!AD556)&gt;1,"×",""))</f>
        <v/>
      </c>
      <c r="AD556" t="str">
        <f>IF(原始数据!AE556="","",IF(COUNTIF(原始数据!556:556,原始数据!AE556)&gt;1,"×",""))</f>
        <v/>
      </c>
      <c r="AE556" t="str">
        <f>IF(原始数据!AF556="","",IF(COUNTIF(原始数据!556:556,原始数据!AF556)&gt;1,"×",""))</f>
        <v/>
      </c>
      <c r="AF556" t="str">
        <f>IF(原始数据!AG556="","",IF(COUNTIF(原始数据!556:556,原始数据!AG556)&gt;1,"×",""))</f>
        <v/>
      </c>
      <c r="AG556" t="str">
        <f>IF(原始数据!AH556="","",IF(COUNTIF(原始数据!556:556,原始数据!AH556)&gt;1,"×",""))</f>
        <v/>
      </c>
      <c r="AH556" t="str">
        <f>IF(原始数据!AI556="","",IF(COUNTIF(原始数据!556:556,原始数据!AI556)&gt;1,"×",""))</f>
        <v/>
      </c>
      <c r="AI556" t="str">
        <f>IF(原始数据!AJ556="","",IF(COUNTIF(原始数据!556:556,原始数据!AJ556)&gt;1,"×",""))</f>
        <v/>
      </c>
      <c r="AJ556" t="str">
        <f>IF(原始数据!AK556="","",IF(COUNTIF(原始数据!556:556,原始数据!AK556)&gt;1,"×",""))</f>
        <v/>
      </c>
      <c r="AK556" t="str">
        <f>IF(原始数据!AL556="","",IF(COUNTIF(原始数据!556:556,原始数据!AL556)&gt;1,"×",""))</f>
        <v/>
      </c>
      <c r="AL556" t="str">
        <f>IF(原始数据!AM556="","",IF(COUNTIF(原始数据!556:556,原始数据!AM556)&gt;1,"×",""))</f>
        <v/>
      </c>
      <c r="AM556" t="str">
        <f>IF(原始数据!AN556="","",IF(COUNTIF(原始数据!556:556,原始数据!AN556)&gt;1,"×",""))</f>
        <v/>
      </c>
      <c r="AN556" t="str">
        <f>IF(原始数据!AO556="","",IF(COUNTIF(原始数据!556:556,原始数据!AO556)&gt;1,"×",""))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IF(原始数据!Z557="","",IF(COUNTIF(原始数据!557:557,原始数据!Z557)&gt;1,"×",""))</f>
        <v/>
      </c>
      <c r="Z557" t="str">
        <f>IF(原始数据!AA557="","",IF(COUNTIF(原始数据!557:557,原始数据!AA557)&gt;1,"×",""))</f>
        <v/>
      </c>
      <c r="AA557" t="str">
        <f>IF(原始数据!AB557="","",IF(COUNTIF(原始数据!557:557,原始数据!AB557)&gt;1,"×",""))</f>
        <v/>
      </c>
      <c r="AB557" t="str">
        <f>IF(原始数据!AC557="","",IF(COUNTIF(原始数据!557:557,原始数据!AC557)&gt;1,"×",""))</f>
        <v/>
      </c>
      <c r="AC557" t="str">
        <f>IF(原始数据!AD557="","",IF(COUNTIF(原始数据!557:557,原始数据!AD557)&gt;1,"×",""))</f>
        <v/>
      </c>
      <c r="AD557" t="str">
        <f>IF(原始数据!AE557="","",IF(COUNTIF(原始数据!557:557,原始数据!AE557)&gt;1,"×",""))</f>
        <v/>
      </c>
      <c r="AE557" t="str">
        <f>IF(原始数据!AF557="","",IF(COUNTIF(原始数据!557:557,原始数据!AF557)&gt;1,"×",""))</f>
        <v/>
      </c>
      <c r="AF557" t="str">
        <f>IF(原始数据!AG557="","",IF(COUNTIF(原始数据!557:557,原始数据!AG557)&gt;1,"×",""))</f>
        <v/>
      </c>
      <c r="AG557" t="str">
        <f>IF(原始数据!AH557="","",IF(COUNTIF(原始数据!557:557,原始数据!AH557)&gt;1,"×",""))</f>
        <v/>
      </c>
      <c r="AH557" t="str">
        <f>IF(原始数据!AI557="","",IF(COUNTIF(原始数据!557:557,原始数据!AI557)&gt;1,"×",""))</f>
        <v/>
      </c>
      <c r="AI557" t="str">
        <f>IF(原始数据!AJ557="","",IF(COUNTIF(原始数据!557:557,原始数据!AJ557)&gt;1,"×",""))</f>
        <v/>
      </c>
      <c r="AJ557" t="str">
        <f>IF(原始数据!AK557="","",IF(COUNTIF(原始数据!557:557,原始数据!AK557)&gt;1,"×",""))</f>
        <v/>
      </c>
      <c r="AK557" t="str">
        <f>IF(原始数据!AL557="","",IF(COUNTIF(原始数据!557:557,原始数据!AL557)&gt;1,"×",""))</f>
        <v/>
      </c>
      <c r="AL557" t="str">
        <f>IF(原始数据!AM557="","",IF(COUNTIF(原始数据!557:557,原始数据!AM557)&gt;1,"×",""))</f>
        <v/>
      </c>
      <c r="AM557" t="str">
        <f>IF(原始数据!AN557="","",IF(COUNTIF(原始数据!557:557,原始数据!AN557)&gt;1,"×",""))</f>
        <v/>
      </c>
      <c r="AN557" t="str">
        <f>IF(原始数据!AO557="","",IF(COUNTIF(原始数据!557:557,原始数据!AO557)&gt;1,"×",""))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IF(原始数据!Z558="","",IF(COUNTIF(原始数据!558:558,原始数据!Z558)&gt;1,"×",""))</f>
        <v/>
      </c>
      <c r="Z558" t="str">
        <f>IF(原始数据!AA558="","",IF(COUNTIF(原始数据!558:558,原始数据!AA558)&gt;1,"×",""))</f>
        <v/>
      </c>
      <c r="AA558" t="str">
        <f>IF(原始数据!AB558="","",IF(COUNTIF(原始数据!558:558,原始数据!AB558)&gt;1,"×",""))</f>
        <v/>
      </c>
      <c r="AB558" t="str">
        <f>IF(原始数据!AC558="","",IF(COUNTIF(原始数据!558:558,原始数据!AC558)&gt;1,"×",""))</f>
        <v/>
      </c>
      <c r="AC558" t="str">
        <f>IF(原始数据!AD558="","",IF(COUNTIF(原始数据!558:558,原始数据!AD558)&gt;1,"×",""))</f>
        <v/>
      </c>
      <c r="AD558" t="str">
        <f>IF(原始数据!AE558="","",IF(COUNTIF(原始数据!558:558,原始数据!AE558)&gt;1,"×",""))</f>
        <v/>
      </c>
      <c r="AE558" t="str">
        <f>IF(原始数据!AF558="","",IF(COUNTIF(原始数据!558:558,原始数据!AF558)&gt;1,"×",""))</f>
        <v/>
      </c>
      <c r="AF558" t="str">
        <f>IF(原始数据!AG558="","",IF(COUNTIF(原始数据!558:558,原始数据!AG558)&gt;1,"×",""))</f>
        <v/>
      </c>
      <c r="AG558" t="str">
        <f>IF(原始数据!AH558="","",IF(COUNTIF(原始数据!558:558,原始数据!AH558)&gt;1,"×",""))</f>
        <v/>
      </c>
      <c r="AH558" t="str">
        <f>IF(原始数据!AI558="","",IF(COUNTIF(原始数据!558:558,原始数据!AI558)&gt;1,"×",""))</f>
        <v/>
      </c>
      <c r="AI558" t="str">
        <f>IF(原始数据!AJ558="","",IF(COUNTIF(原始数据!558:558,原始数据!AJ558)&gt;1,"×",""))</f>
        <v/>
      </c>
      <c r="AJ558" t="str">
        <f>IF(原始数据!AK558="","",IF(COUNTIF(原始数据!558:558,原始数据!AK558)&gt;1,"×",""))</f>
        <v/>
      </c>
      <c r="AK558" t="str">
        <f>IF(原始数据!AL558="","",IF(COUNTIF(原始数据!558:558,原始数据!AL558)&gt;1,"×",""))</f>
        <v/>
      </c>
      <c r="AL558" t="str">
        <f>IF(原始数据!AM558="","",IF(COUNTIF(原始数据!558:558,原始数据!AM558)&gt;1,"×",""))</f>
        <v/>
      </c>
      <c r="AM558" t="str">
        <f>IF(原始数据!AN558="","",IF(COUNTIF(原始数据!558:558,原始数据!AN558)&gt;1,"×",""))</f>
        <v/>
      </c>
      <c r="AN558" t="str">
        <f>IF(原始数据!AO558="","",IF(COUNTIF(原始数据!558:558,原始数据!AO558)&gt;1,"×",""))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IF(原始数据!Z559="","",IF(COUNTIF(原始数据!559:559,原始数据!Z559)&gt;1,"×",""))</f>
        <v/>
      </c>
      <c r="Z559" t="str">
        <f>IF(原始数据!AA559="","",IF(COUNTIF(原始数据!559:559,原始数据!AA559)&gt;1,"×",""))</f>
        <v/>
      </c>
      <c r="AA559" t="str">
        <f>IF(原始数据!AB559="","",IF(COUNTIF(原始数据!559:559,原始数据!AB559)&gt;1,"×",""))</f>
        <v/>
      </c>
      <c r="AB559" t="str">
        <f>IF(原始数据!AC559="","",IF(COUNTIF(原始数据!559:559,原始数据!AC559)&gt;1,"×",""))</f>
        <v/>
      </c>
      <c r="AC559" t="str">
        <f>IF(原始数据!AD559="","",IF(COUNTIF(原始数据!559:559,原始数据!AD559)&gt;1,"×",""))</f>
        <v/>
      </c>
      <c r="AD559" t="str">
        <f>IF(原始数据!AE559="","",IF(COUNTIF(原始数据!559:559,原始数据!AE559)&gt;1,"×",""))</f>
        <v/>
      </c>
      <c r="AE559" t="str">
        <f>IF(原始数据!AF559="","",IF(COUNTIF(原始数据!559:559,原始数据!AF559)&gt;1,"×",""))</f>
        <v/>
      </c>
      <c r="AF559" t="str">
        <f>IF(原始数据!AG559="","",IF(COUNTIF(原始数据!559:559,原始数据!AG559)&gt;1,"×",""))</f>
        <v/>
      </c>
      <c r="AG559" t="str">
        <f>IF(原始数据!AH559="","",IF(COUNTIF(原始数据!559:559,原始数据!AH559)&gt;1,"×",""))</f>
        <v/>
      </c>
      <c r="AH559" t="str">
        <f>IF(原始数据!AI559="","",IF(COUNTIF(原始数据!559:559,原始数据!AI559)&gt;1,"×",""))</f>
        <v/>
      </c>
      <c r="AI559" t="str">
        <f>IF(原始数据!AJ559="","",IF(COUNTIF(原始数据!559:559,原始数据!AJ559)&gt;1,"×",""))</f>
        <v/>
      </c>
      <c r="AJ559" t="str">
        <f>IF(原始数据!AK559="","",IF(COUNTIF(原始数据!559:559,原始数据!AK559)&gt;1,"×",""))</f>
        <v/>
      </c>
      <c r="AK559" t="str">
        <f>IF(原始数据!AL559="","",IF(COUNTIF(原始数据!559:559,原始数据!AL559)&gt;1,"×",""))</f>
        <v/>
      </c>
      <c r="AL559" t="str">
        <f>IF(原始数据!AM559="","",IF(COUNTIF(原始数据!559:559,原始数据!AM559)&gt;1,"×",""))</f>
        <v/>
      </c>
      <c r="AM559" t="str">
        <f>IF(原始数据!AN559="","",IF(COUNTIF(原始数据!559:559,原始数据!AN559)&gt;1,"×",""))</f>
        <v/>
      </c>
      <c r="AN559" t="str">
        <f>IF(原始数据!AO559="","",IF(COUNTIF(原始数据!559:559,原始数据!AO559)&gt;1,"×",""))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IF(原始数据!Z560="","",IF(COUNTIF(原始数据!560:560,原始数据!Z560)&gt;1,"×",""))</f>
        <v/>
      </c>
      <c r="Z560" t="str">
        <f>IF(原始数据!AA560="","",IF(COUNTIF(原始数据!560:560,原始数据!AA560)&gt;1,"×",""))</f>
        <v/>
      </c>
      <c r="AA560" t="str">
        <f>IF(原始数据!AB560="","",IF(COUNTIF(原始数据!560:560,原始数据!AB560)&gt;1,"×",""))</f>
        <v/>
      </c>
      <c r="AB560" t="str">
        <f>IF(原始数据!AC560="","",IF(COUNTIF(原始数据!560:560,原始数据!AC560)&gt;1,"×",""))</f>
        <v/>
      </c>
      <c r="AC560" t="str">
        <f>IF(原始数据!AD560="","",IF(COUNTIF(原始数据!560:560,原始数据!AD560)&gt;1,"×",""))</f>
        <v/>
      </c>
      <c r="AD560" t="str">
        <f>IF(原始数据!AE560="","",IF(COUNTIF(原始数据!560:560,原始数据!AE560)&gt;1,"×",""))</f>
        <v/>
      </c>
      <c r="AE560" t="str">
        <f>IF(原始数据!AF560="","",IF(COUNTIF(原始数据!560:560,原始数据!AF560)&gt;1,"×",""))</f>
        <v/>
      </c>
      <c r="AF560" t="str">
        <f>IF(原始数据!AG560="","",IF(COUNTIF(原始数据!560:560,原始数据!AG560)&gt;1,"×",""))</f>
        <v/>
      </c>
      <c r="AG560" t="str">
        <f>IF(原始数据!AH560="","",IF(COUNTIF(原始数据!560:560,原始数据!AH560)&gt;1,"×",""))</f>
        <v/>
      </c>
      <c r="AH560" t="str">
        <f>IF(原始数据!AI560="","",IF(COUNTIF(原始数据!560:560,原始数据!AI560)&gt;1,"×",""))</f>
        <v/>
      </c>
      <c r="AI560" t="str">
        <f>IF(原始数据!AJ560="","",IF(COUNTIF(原始数据!560:560,原始数据!AJ560)&gt;1,"×",""))</f>
        <v/>
      </c>
      <c r="AJ560" t="str">
        <f>IF(原始数据!AK560="","",IF(COUNTIF(原始数据!560:560,原始数据!AK560)&gt;1,"×",""))</f>
        <v/>
      </c>
      <c r="AK560" t="str">
        <f>IF(原始数据!AL560="","",IF(COUNTIF(原始数据!560:560,原始数据!AL560)&gt;1,"×",""))</f>
        <v/>
      </c>
      <c r="AL560" t="str">
        <f>IF(原始数据!AM560="","",IF(COUNTIF(原始数据!560:560,原始数据!AM560)&gt;1,"×",""))</f>
        <v/>
      </c>
      <c r="AM560" t="str">
        <f>IF(原始数据!AN560="","",IF(COUNTIF(原始数据!560:560,原始数据!AN560)&gt;1,"×",""))</f>
        <v/>
      </c>
      <c r="AN560" t="str">
        <f>IF(原始数据!AO560="","",IF(COUNTIF(原始数据!560:560,原始数据!AO560)&gt;1,"×",""))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IF(原始数据!Z561="","",IF(COUNTIF(原始数据!561:561,原始数据!Z561)&gt;1,"×",""))</f>
        <v/>
      </c>
      <c r="Z561" t="str">
        <f>IF(原始数据!AA561="","",IF(COUNTIF(原始数据!561:561,原始数据!AA561)&gt;1,"×",""))</f>
        <v/>
      </c>
      <c r="AA561" t="str">
        <f>IF(原始数据!AB561="","",IF(COUNTIF(原始数据!561:561,原始数据!AB561)&gt;1,"×",""))</f>
        <v/>
      </c>
      <c r="AB561" t="str">
        <f>IF(原始数据!AC561="","",IF(COUNTIF(原始数据!561:561,原始数据!AC561)&gt;1,"×",""))</f>
        <v/>
      </c>
      <c r="AC561" t="str">
        <f>IF(原始数据!AD561="","",IF(COUNTIF(原始数据!561:561,原始数据!AD561)&gt;1,"×",""))</f>
        <v/>
      </c>
      <c r="AD561" t="str">
        <f>IF(原始数据!AE561="","",IF(COUNTIF(原始数据!561:561,原始数据!AE561)&gt;1,"×",""))</f>
        <v/>
      </c>
      <c r="AE561" t="str">
        <f>IF(原始数据!AF561="","",IF(COUNTIF(原始数据!561:561,原始数据!AF561)&gt;1,"×",""))</f>
        <v/>
      </c>
      <c r="AF561" t="str">
        <f>IF(原始数据!AG561="","",IF(COUNTIF(原始数据!561:561,原始数据!AG561)&gt;1,"×",""))</f>
        <v/>
      </c>
      <c r="AG561" t="str">
        <f>IF(原始数据!AH561="","",IF(COUNTIF(原始数据!561:561,原始数据!AH561)&gt;1,"×",""))</f>
        <v/>
      </c>
      <c r="AH561" t="str">
        <f>IF(原始数据!AI561="","",IF(COUNTIF(原始数据!561:561,原始数据!AI561)&gt;1,"×",""))</f>
        <v/>
      </c>
      <c r="AI561" t="str">
        <f>IF(原始数据!AJ561="","",IF(COUNTIF(原始数据!561:561,原始数据!AJ561)&gt;1,"×",""))</f>
        <v/>
      </c>
      <c r="AJ561" t="str">
        <f>IF(原始数据!AK561="","",IF(COUNTIF(原始数据!561:561,原始数据!AK561)&gt;1,"×",""))</f>
        <v/>
      </c>
      <c r="AK561" t="str">
        <f>IF(原始数据!AL561="","",IF(COUNTIF(原始数据!561:561,原始数据!AL561)&gt;1,"×",""))</f>
        <v/>
      </c>
      <c r="AL561" t="str">
        <f>IF(原始数据!AM561="","",IF(COUNTIF(原始数据!561:561,原始数据!AM561)&gt;1,"×",""))</f>
        <v/>
      </c>
      <c r="AM561" t="str">
        <f>IF(原始数据!AN561="","",IF(COUNTIF(原始数据!561:561,原始数据!AN561)&gt;1,"×",""))</f>
        <v/>
      </c>
      <c r="AN561" t="str">
        <f>IF(原始数据!AO561="","",IF(COUNTIF(原始数据!561:561,原始数据!AO561)&gt;1,"×",""))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IF(原始数据!Z562="","",IF(COUNTIF(原始数据!562:562,原始数据!Z562)&gt;1,"×",""))</f>
        <v/>
      </c>
      <c r="Z562" t="str">
        <f>IF(原始数据!AA562="","",IF(COUNTIF(原始数据!562:562,原始数据!AA562)&gt;1,"×",""))</f>
        <v/>
      </c>
      <c r="AA562" t="str">
        <f>IF(原始数据!AB562="","",IF(COUNTIF(原始数据!562:562,原始数据!AB562)&gt;1,"×",""))</f>
        <v/>
      </c>
      <c r="AB562" t="str">
        <f>IF(原始数据!AC562="","",IF(COUNTIF(原始数据!562:562,原始数据!AC562)&gt;1,"×",""))</f>
        <v/>
      </c>
      <c r="AC562" t="str">
        <f>IF(原始数据!AD562="","",IF(COUNTIF(原始数据!562:562,原始数据!AD562)&gt;1,"×",""))</f>
        <v/>
      </c>
      <c r="AD562" t="str">
        <f>IF(原始数据!AE562="","",IF(COUNTIF(原始数据!562:562,原始数据!AE562)&gt;1,"×",""))</f>
        <v/>
      </c>
      <c r="AE562" t="str">
        <f>IF(原始数据!AF562="","",IF(COUNTIF(原始数据!562:562,原始数据!AF562)&gt;1,"×",""))</f>
        <v/>
      </c>
      <c r="AF562" t="str">
        <f>IF(原始数据!AG562="","",IF(COUNTIF(原始数据!562:562,原始数据!AG562)&gt;1,"×",""))</f>
        <v/>
      </c>
      <c r="AG562" t="str">
        <f>IF(原始数据!AH562="","",IF(COUNTIF(原始数据!562:562,原始数据!AH562)&gt;1,"×",""))</f>
        <v/>
      </c>
      <c r="AH562" t="str">
        <f>IF(原始数据!AI562="","",IF(COUNTIF(原始数据!562:562,原始数据!AI562)&gt;1,"×",""))</f>
        <v/>
      </c>
      <c r="AI562" t="str">
        <f>IF(原始数据!AJ562="","",IF(COUNTIF(原始数据!562:562,原始数据!AJ562)&gt;1,"×",""))</f>
        <v/>
      </c>
      <c r="AJ562" t="str">
        <f>IF(原始数据!AK562="","",IF(COUNTIF(原始数据!562:562,原始数据!AK562)&gt;1,"×",""))</f>
        <v/>
      </c>
      <c r="AK562" t="str">
        <f>IF(原始数据!AL562="","",IF(COUNTIF(原始数据!562:562,原始数据!AL562)&gt;1,"×",""))</f>
        <v/>
      </c>
      <c r="AL562" t="str">
        <f>IF(原始数据!AM562="","",IF(COUNTIF(原始数据!562:562,原始数据!AM562)&gt;1,"×",""))</f>
        <v/>
      </c>
      <c r="AM562" t="str">
        <f>IF(原始数据!AN562="","",IF(COUNTIF(原始数据!562:562,原始数据!AN562)&gt;1,"×",""))</f>
        <v/>
      </c>
      <c r="AN562" t="str">
        <f>IF(原始数据!AO562="","",IF(COUNTIF(原始数据!562:562,原始数据!AO562)&gt;1,"×",""))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IF(原始数据!Z563="","",IF(COUNTIF(原始数据!563:563,原始数据!Z563)&gt;1,"×",""))</f>
        <v/>
      </c>
      <c r="Z563" t="str">
        <f>IF(原始数据!AA563="","",IF(COUNTIF(原始数据!563:563,原始数据!AA563)&gt;1,"×",""))</f>
        <v/>
      </c>
      <c r="AA563" t="str">
        <f>IF(原始数据!AB563="","",IF(COUNTIF(原始数据!563:563,原始数据!AB563)&gt;1,"×",""))</f>
        <v/>
      </c>
      <c r="AB563" t="str">
        <f>IF(原始数据!AC563="","",IF(COUNTIF(原始数据!563:563,原始数据!AC563)&gt;1,"×",""))</f>
        <v/>
      </c>
      <c r="AC563" t="str">
        <f>IF(原始数据!AD563="","",IF(COUNTIF(原始数据!563:563,原始数据!AD563)&gt;1,"×",""))</f>
        <v/>
      </c>
      <c r="AD563" t="str">
        <f>IF(原始数据!AE563="","",IF(COUNTIF(原始数据!563:563,原始数据!AE563)&gt;1,"×",""))</f>
        <v/>
      </c>
      <c r="AE563" t="str">
        <f>IF(原始数据!AF563="","",IF(COUNTIF(原始数据!563:563,原始数据!AF563)&gt;1,"×",""))</f>
        <v/>
      </c>
      <c r="AF563" t="str">
        <f>IF(原始数据!AG563="","",IF(COUNTIF(原始数据!563:563,原始数据!AG563)&gt;1,"×",""))</f>
        <v/>
      </c>
      <c r="AG563" t="str">
        <f>IF(原始数据!AH563="","",IF(COUNTIF(原始数据!563:563,原始数据!AH563)&gt;1,"×",""))</f>
        <v/>
      </c>
      <c r="AH563" t="str">
        <f>IF(原始数据!AI563="","",IF(COUNTIF(原始数据!563:563,原始数据!AI563)&gt;1,"×",""))</f>
        <v/>
      </c>
      <c r="AI563" t="str">
        <f>IF(原始数据!AJ563="","",IF(COUNTIF(原始数据!563:563,原始数据!AJ563)&gt;1,"×",""))</f>
        <v/>
      </c>
      <c r="AJ563" t="str">
        <f>IF(原始数据!AK563="","",IF(COUNTIF(原始数据!563:563,原始数据!AK563)&gt;1,"×",""))</f>
        <v/>
      </c>
      <c r="AK563" t="str">
        <f>IF(原始数据!AL563="","",IF(COUNTIF(原始数据!563:563,原始数据!AL563)&gt;1,"×",""))</f>
        <v/>
      </c>
      <c r="AL563" t="str">
        <f>IF(原始数据!AM563="","",IF(COUNTIF(原始数据!563:563,原始数据!AM563)&gt;1,"×",""))</f>
        <v/>
      </c>
      <c r="AM563" t="str">
        <f>IF(原始数据!AN563="","",IF(COUNTIF(原始数据!563:563,原始数据!AN563)&gt;1,"×",""))</f>
        <v/>
      </c>
      <c r="AN563" t="str">
        <f>IF(原始数据!AO563="","",IF(COUNTIF(原始数据!563:563,原始数据!AO563)&gt;1,"×",""))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IF(原始数据!Z564="","",IF(COUNTIF(原始数据!564:564,原始数据!Z564)&gt;1,"×",""))</f>
        <v/>
      </c>
      <c r="Z564" t="str">
        <f>IF(原始数据!AA564="","",IF(COUNTIF(原始数据!564:564,原始数据!AA564)&gt;1,"×",""))</f>
        <v/>
      </c>
      <c r="AA564" t="str">
        <f>IF(原始数据!AB564="","",IF(COUNTIF(原始数据!564:564,原始数据!AB564)&gt;1,"×",""))</f>
        <v/>
      </c>
      <c r="AB564" t="str">
        <f>IF(原始数据!AC564="","",IF(COUNTIF(原始数据!564:564,原始数据!AC564)&gt;1,"×",""))</f>
        <v/>
      </c>
      <c r="AC564" t="str">
        <f>IF(原始数据!AD564="","",IF(COUNTIF(原始数据!564:564,原始数据!AD564)&gt;1,"×",""))</f>
        <v/>
      </c>
      <c r="AD564" t="str">
        <f>IF(原始数据!AE564="","",IF(COUNTIF(原始数据!564:564,原始数据!AE564)&gt;1,"×",""))</f>
        <v/>
      </c>
      <c r="AE564" t="str">
        <f>IF(原始数据!AF564="","",IF(COUNTIF(原始数据!564:564,原始数据!AF564)&gt;1,"×",""))</f>
        <v/>
      </c>
      <c r="AF564" t="str">
        <f>IF(原始数据!AG564="","",IF(COUNTIF(原始数据!564:564,原始数据!AG564)&gt;1,"×",""))</f>
        <v/>
      </c>
      <c r="AG564" t="str">
        <f>IF(原始数据!AH564="","",IF(COUNTIF(原始数据!564:564,原始数据!AH564)&gt;1,"×",""))</f>
        <v/>
      </c>
      <c r="AH564" t="str">
        <f>IF(原始数据!AI564="","",IF(COUNTIF(原始数据!564:564,原始数据!AI564)&gt;1,"×",""))</f>
        <v/>
      </c>
      <c r="AI564" t="str">
        <f>IF(原始数据!AJ564="","",IF(COUNTIF(原始数据!564:564,原始数据!AJ564)&gt;1,"×",""))</f>
        <v/>
      </c>
      <c r="AJ564" t="str">
        <f>IF(原始数据!AK564="","",IF(COUNTIF(原始数据!564:564,原始数据!AK564)&gt;1,"×",""))</f>
        <v/>
      </c>
      <c r="AK564" t="str">
        <f>IF(原始数据!AL564="","",IF(COUNTIF(原始数据!564:564,原始数据!AL564)&gt;1,"×",""))</f>
        <v/>
      </c>
      <c r="AL564" t="str">
        <f>IF(原始数据!AM564="","",IF(COUNTIF(原始数据!564:564,原始数据!AM564)&gt;1,"×",""))</f>
        <v/>
      </c>
      <c r="AM564" t="str">
        <f>IF(原始数据!AN564="","",IF(COUNTIF(原始数据!564:564,原始数据!AN564)&gt;1,"×",""))</f>
        <v/>
      </c>
      <c r="AN564" t="str">
        <f>IF(原始数据!AO564="","",IF(COUNTIF(原始数据!564:564,原始数据!AO564)&gt;1,"×",""))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IF(原始数据!Z565="","",IF(COUNTIF(原始数据!565:565,原始数据!Z565)&gt;1,"×",""))</f>
        <v/>
      </c>
      <c r="Z565" t="str">
        <f>IF(原始数据!AA565="","",IF(COUNTIF(原始数据!565:565,原始数据!AA565)&gt;1,"×",""))</f>
        <v/>
      </c>
      <c r="AA565" t="str">
        <f>IF(原始数据!AB565="","",IF(COUNTIF(原始数据!565:565,原始数据!AB565)&gt;1,"×",""))</f>
        <v/>
      </c>
      <c r="AB565" t="str">
        <f>IF(原始数据!AC565="","",IF(COUNTIF(原始数据!565:565,原始数据!AC565)&gt;1,"×",""))</f>
        <v/>
      </c>
      <c r="AC565" t="str">
        <f>IF(原始数据!AD565="","",IF(COUNTIF(原始数据!565:565,原始数据!AD565)&gt;1,"×",""))</f>
        <v/>
      </c>
      <c r="AD565" t="str">
        <f>IF(原始数据!AE565="","",IF(COUNTIF(原始数据!565:565,原始数据!AE565)&gt;1,"×",""))</f>
        <v/>
      </c>
      <c r="AE565" t="str">
        <f>IF(原始数据!AF565="","",IF(COUNTIF(原始数据!565:565,原始数据!AF565)&gt;1,"×",""))</f>
        <v/>
      </c>
      <c r="AF565" t="str">
        <f>IF(原始数据!AG565="","",IF(COUNTIF(原始数据!565:565,原始数据!AG565)&gt;1,"×",""))</f>
        <v/>
      </c>
      <c r="AG565" t="str">
        <f>IF(原始数据!AH565="","",IF(COUNTIF(原始数据!565:565,原始数据!AH565)&gt;1,"×",""))</f>
        <v/>
      </c>
      <c r="AH565" t="str">
        <f>IF(原始数据!AI565="","",IF(COUNTIF(原始数据!565:565,原始数据!AI565)&gt;1,"×",""))</f>
        <v/>
      </c>
      <c r="AI565" t="str">
        <f>IF(原始数据!AJ565="","",IF(COUNTIF(原始数据!565:565,原始数据!AJ565)&gt;1,"×",""))</f>
        <v/>
      </c>
      <c r="AJ565" t="str">
        <f>IF(原始数据!AK565="","",IF(COUNTIF(原始数据!565:565,原始数据!AK565)&gt;1,"×",""))</f>
        <v/>
      </c>
      <c r="AK565" t="str">
        <f>IF(原始数据!AL565="","",IF(COUNTIF(原始数据!565:565,原始数据!AL565)&gt;1,"×",""))</f>
        <v/>
      </c>
      <c r="AL565" t="str">
        <f>IF(原始数据!AM565="","",IF(COUNTIF(原始数据!565:565,原始数据!AM565)&gt;1,"×",""))</f>
        <v/>
      </c>
      <c r="AM565" t="str">
        <f>IF(原始数据!AN565="","",IF(COUNTIF(原始数据!565:565,原始数据!AN565)&gt;1,"×",""))</f>
        <v/>
      </c>
      <c r="AN565" t="str">
        <f>IF(原始数据!AO565="","",IF(COUNTIF(原始数据!565:565,原始数据!AO565)&gt;1,"×",""))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IF(原始数据!Z566="","",IF(COUNTIF(原始数据!566:566,原始数据!Z566)&gt;1,"×",""))</f>
        <v/>
      </c>
      <c r="Z566" t="str">
        <f>IF(原始数据!AA566="","",IF(COUNTIF(原始数据!566:566,原始数据!AA566)&gt;1,"×",""))</f>
        <v/>
      </c>
      <c r="AA566" t="str">
        <f>IF(原始数据!AB566="","",IF(COUNTIF(原始数据!566:566,原始数据!AB566)&gt;1,"×",""))</f>
        <v/>
      </c>
      <c r="AB566" t="str">
        <f>IF(原始数据!AC566="","",IF(COUNTIF(原始数据!566:566,原始数据!AC566)&gt;1,"×",""))</f>
        <v/>
      </c>
      <c r="AC566" t="str">
        <f>IF(原始数据!AD566="","",IF(COUNTIF(原始数据!566:566,原始数据!AD566)&gt;1,"×",""))</f>
        <v/>
      </c>
      <c r="AD566" t="str">
        <f>IF(原始数据!AE566="","",IF(COUNTIF(原始数据!566:566,原始数据!AE566)&gt;1,"×",""))</f>
        <v/>
      </c>
      <c r="AE566" t="str">
        <f>IF(原始数据!AF566="","",IF(COUNTIF(原始数据!566:566,原始数据!AF566)&gt;1,"×",""))</f>
        <v/>
      </c>
      <c r="AF566" t="str">
        <f>IF(原始数据!AG566="","",IF(COUNTIF(原始数据!566:566,原始数据!AG566)&gt;1,"×",""))</f>
        <v/>
      </c>
      <c r="AG566" t="str">
        <f>IF(原始数据!AH566="","",IF(COUNTIF(原始数据!566:566,原始数据!AH566)&gt;1,"×",""))</f>
        <v/>
      </c>
      <c r="AH566" t="str">
        <f>IF(原始数据!AI566="","",IF(COUNTIF(原始数据!566:566,原始数据!AI566)&gt;1,"×",""))</f>
        <v/>
      </c>
      <c r="AI566" t="str">
        <f>IF(原始数据!AJ566="","",IF(COUNTIF(原始数据!566:566,原始数据!AJ566)&gt;1,"×",""))</f>
        <v/>
      </c>
      <c r="AJ566" t="str">
        <f>IF(原始数据!AK566="","",IF(COUNTIF(原始数据!566:566,原始数据!AK566)&gt;1,"×",""))</f>
        <v/>
      </c>
      <c r="AK566" t="str">
        <f>IF(原始数据!AL566="","",IF(COUNTIF(原始数据!566:566,原始数据!AL566)&gt;1,"×",""))</f>
        <v/>
      </c>
      <c r="AL566" t="str">
        <f>IF(原始数据!AM566="","",IF(COUNTIF(原始数据!566:566,原始数据!AM566)&gt;1,"×",""))</f>
        <v/>
      </c>
      <c r="AM566" t="str">
        <f>IF(原始数据!AN566="","",IF(COUNTIF(原始数据!566:566,原始数据!AN566)&gt;1,"×",""))</f>
        <v/>
      </c>
      <c r="AN566" t="str">
        <f>IF(原始数据!AO566="","",IF(COUNTIF(原始数据!566:566,原始数据!AO566)&gt;1,"×",""))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IF(原始数据!Z567="","",IF(COUNTIF(原始数据!567:567,原始数据!Z567)&gt;1,"×",""))</f>
        <v/>
      </c>
      <c r="Z567" t="str">
        <f>IF(原始数据!AA567="","",IF(COUNTIF(原始数据!567:567,原始数据!AA567)&gt;1,"×",""))</f>
        <v/>
      </c>
      <c r="AA567" t="str">
        <f>IF(原始数据!AB567="","",IF(COUNTIF(原始数据!567:567,原始数据!AB567)&gt;1,"×",""))</f>
        <v/>
      </c>
      <c r="AB567" t="str">
        <f>IF(原始数据!AC567="","",IF(COUNTIF(原始数据!567:567,原始数据!AC567)&gt;1,"×",""))</f>
        <v/>
      </c>
      <c r="AC567" t="str">
        <f>IF(原始数据!AD567="","",IF(COUNTIF(原始数据!567:567,原始数据!AD567)&gt;1,"×",""))</f>
        <v/>
      </c>
      <c r="AD567" t="str">
        <f>IF(原始数据!AE567="","",IF(COUNTIF(原始数据!567:567,原始数据!AE567)&gt;1,"×",""))</f>
        <v/>
      </c>
      <c r="AE567" t="str">
        <f>IF(原始数据!AF567="","",IF(COUNTIF(原始数据!567:567,原始数据!AF567)&gt;1,"×",""))</f>
        <v/>
      </c>
      <c r="AF567" t="str">
        <f>IF(原始数据!AG567="","",IF(COUNTIF(原始数据!567:567,原始数据!AG567)&gt;1,"×",""))</f>
        <v/>
      </c>
      <c r="AG567" t="str">
        <f>IF(原始数据!AH567="","",IF(COUNTIF(原始数据!567:567,原始数据!AH567)&gt;1,"×",""))</f>
        <v/>
      </c>
      <c r="AH567" t="str">
        <f>IF(原始数据!AI567="","",IF(COUNTIF(原始数据!567:567,原始数据!AI567)&gt;1,"×",""))</f>
        <v/>
      </c>
      <c r="AI567" t="str">
        <f>IF(原始数据!AJ567="","",IF(COUNTIF(原始数据!567:567,原始数据!AJ567)&gt;1,"×",""))</f>
        <v/>
      </c>
      <c r="AJ567" t="str">
        <f>IF(原始数据!AK567="","",IF(COUNTIF(原始数据!567:567,原始数据!AK567)&gt;1,"×",""))</f>
        <v/>
      </c>
      <c r="AK567" t="str">
        <f>IF(原始数据!AL567="","",IF(COUNTIF(原始数据!567:567,原始数据!AL567)&gt;1,"×",""))</f>
        <v/>
      </c>
      <c r="AL567" t="str">
        <f>IF(原始数据!AM567="","",IF(COUNTIF(原始数据!567:567,原始数据!AM567)&gt;1,"×",""))</f>
        <v/>
      </c>
      <c r="AM567" t="str">
        <f>IF(原始数据!AN567="","",IF(COUNTIF(原始数据!567:567,原始数据!AN567)&gt;1,"×",""))</f>
        <v/>
      </c>
      <c r="AN567" t="str">
        <f>IF(原始数据!AO567="","",IF(COUNTIF(原始数据!567:567,原始数据!AO567)&gt;1,"×",""))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IF(原始数据!Z568="","",IF(COUNTIF(原始数据!568:568,原始数据!Z568)&gt;1,"×",""))</f>
        <v/>
      </c>
      <c r="Z568" t="str">
        <f>IF(原始数据!AA568="","",IF(COUNTIF(原始数据!568:568,原始数据!AA568)&gt;1,"×",""))</f>
        <v/>
      </c>
      <c r="AA568" t="str">
        <f>IF(原始数据!AB568="","",IF(COUNTIF(原始数据!568:568,原始数据!AB568)&gt;1,"×",""))</f>
        <v/>
      </c>
      <c r="AB568" t="str">
        <f>IF(原始数据!AC568="","",IF(COUNTIF(原始数据!568:568,原始数据!AC568)&gt;1,"×",""))</f>
        <v/>
      </c>
      <c r="AC568" t="str">
        <f>IF(原始数据!AD568="","",IF(COUNTIF(原始数据!568:568,原始数据!AD568)&gt;1,"×",""))</f>
        <v/>
      </c>
      <c r="AD568" t="str">
        <f>IF(原始数据!AE568="","",IF(COUNTIF(原始数据!568:568,原始数据!AE568)&gt;1,"×",""))</f>
        <v/>
      </c>
      <c r="AE568" t="str">
        <f>IF(原始数据!AF568="","",IF(COUNTIF(原始数据!568:568,原始数据!AF568)&gt;1,"×",""))</f>
        <v/>
      </c>
      <c r="AF568" t="str">
        <f>IF(原始数据!AG568="","",IF(COUNTIF(原始数据!568:568,原始数据!AG568)&gt;1,"×",""))</f>
        <v/>
      </c>
      <c r="AG568" t="str">
        <f>IF(原始数据!AH568="","",IF(COUNTIF(原始数据!568:568,原始数据!AH568)&gt;1,"×",""))</f>
        <v/>
      </c>
      <c r="AH568" t="str">
        <f>IF(原始数据!AI568="","",IF(COUNTIF(原始数据!568:568,原始数据!AI568)&gt;1,"×",""))</f>
        <v/>
      </c>
      <c r="AI568" t="str">
        <f>IF(原始数据!AJ568="","",IF(COUNTIF(原始数据!568:568,原始数据!AJ568)&gt;1,"×",""))</f>
        <v/>
      </c>
      <c r="AJ568" t="str">
        <f>IF(原始数据!AK568="","",IF(COUNTIF(原始数据!568:568,原始数据!AK568)&gt;1,"×",""))</f>
        <v/>
      </c>
      <c r="AK568" t="str">
        <f>IF(原始数据!AL568="","",IF(COUNTIF(原始数据!568:568,原始数据!AL568)&gt;1,"×",""))</f>
        <v/>
      </c>
      <c r="AL568" t="str">
        <f>IF(原始数据!AM568="","",IF(COUNTIF(原始数据!568:568,原始数据!AM568)&gt;1,"×",""))</f>
        <v/>
      </c>
      <c r="AM568" t="str">
        <f>IF(原始数据!AN568="","",IF(COUNTIF(原始数据!568:568,原始数据!AN568)&gt;1,"×",""))</f>
        <v/>
      </c>
      <c r="AN568" t="str">
        <f>IF(原始数据!AO568="","",IF(COUNTIF(原始数据!568:568,原始数据!AO568)&gt;1,"×",""))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IF(原始数据!Z569="","",IF(COUNTIF(原始数据!569:569,原始数据!Z569)&gt;1,"×",""))</f>
        <v/>
      </c>
      <c r="Z569" t="str">
        <f>IF(原始数据!AA569="","",IF(COUNTIF(原始数据!569:569,原始数据!AA569)&gt;1,"×",""))</f>
        <v/>
      </c>
      <c r="AA569" t="str">
        <f>IF(原始数据!AB569="","",IF(COUNTIF(原始数据!569:569,原始数据!AB569)&gt;1,"×",""))</f>
        <v/>
      </c>
      <c r="AB569" t="str">
        <f>IF(原始数据!AC569="","",IF(COUNTIF(原始数据!569:569,原始数据!AC569)&gt;1,"×",""))</f>
        <v/>
      </c>
      <c r="AC569" t="str">
        <f>IF(原始数据!AD569="","",IF(COUNTIF(原始数据!569:569,原始数据!AD569)&gt;1,"×",""))</f>
        <v/>
      </c>
      <c r="AD569" t="str">
        <f>IF(原始数据!AE569="","",IF(COUNTIF(原始数据!569:569,原始数据!AE569)&gt;1,"×",""))</f>
        <v/>
      </c>
      <c r="AE569" t="str">
        <f>IF(原始数据!AF569="","",IF(COUNTIF(原始数据!569:569,原始数据!AF569)&gt;1,"×",""))</f>
        <v/>
      </c>
      <c r="AF569" t="str">
        <f>IF(原始数据!AG569="","",IF(COUNTIF(原始数据!569:569,原始数据!AG569)&gt;1,"×",""))</f>
        <v/>
      </c>
      <c r="AG569" t="str">
        <f>IF(原始数据!AH569="","",IF(COUNTIF(原始数据!569:569,原始数据!AH569)&gt;1,"×",""))</f>
        <v/>
      </c>
      <c r="AH569" t="str">
        <f>IF(原始数据!AI569="","",IF(COUNTIF(原始数据!569:569,原始数据!AI569)&gt;1,"×",""))</f>
        <v/>
      </c>
      <c r="AI569" t="str">
        <f>IF(原始数据!AJ569="","",IF(COUNTIF(原始数据!569:569,原始数据!AJ569)&gt;1,"×",""))</f>
        <v/>
      </c>
      <c r="AJ569" t="str">
        <f>IF(原始数据!AK569="","",IF(COUNTIF(原始数据!569:569,原始数据!AK569)&gt;1,"×",""))</f>
        <v/>
      </c>
      <c r="AK569" t="str">
        <f>IF(原始数据!AL569="","",IF(COUNTIF(原始数据!569:569,原始数据!AL569)&gt;1,"×",""))</f>
        <v/>
      </c>
      <c r="AL569" t="str">
        <f>IF(原始数据!AM569="","",IF(COUNTIF(原始数据!569:569,原始数据!AM569)&gt;1,"×",""))</f>
        <v/>
      </c>
      <c r="AM569" t="str">
        <f>IF(原始数据!AN569="","",IF(COUNTIF(原始数据!569:569,原始数据!AN569)&gt;1,"×",""))</f>
        <v/>
      </c>
      <c r="AN569" t="str">
        <f>IF(原始数据!AO569="","",IF(COUNTIF(原始数据!569:569,原始数据!AO569)&gt;1,"×",""))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IF(原始数据!Z570="","",IF(COUNTIF(原始数据!570:570,原始数据!Z570)&gt;1,"×",""))</f>
        <v/>
      </c>
      <c r="Z570" t="str">
        <f>IF(原始数据!AA570="","",IF(COUNTIF(原始数据!570:570,原始数据!AA570)&gt;1,"×",""))</f>
        <v/>
      </c>
      <c r="AA570" t="str">
        <f>IF(原始数据!AB570="","",IF(COUNTIF(原始数据!570:570,原始数据!AB570)&gt;1,"×",""))</f>
        <v/>
      </c>
      <c r="AB570" t="str">
        <f>IF(原始数据!AC570="","",IF(COUNTIF(原始数据!570:570,原始数据!AC570)&gt;1,"×",""))</f>
        <v/>
      </c>
      <c r="AC570" t="str">
        <f>IF(原始数据!AD570="","",IF(COUNTIF(原始数据!570:570,原始数据!AD570)&gt;1,"×",""))</f>
        <v/>
      </c>
      <c r="AD570" t="str">
        <f>IF(原始数据!AE570="","",IF(COUNTIF(原始数据!570:570,原始数据!AE570)&gt;1,"×",""))</f>
        <v/>
      </c>
      <c r="AE570" t="str">
        <f>IF(原始数据!AF570="","",IF(COUNTIF(原始数据!570:570,原始数据!AF570)&gt;1,"×",""))</f>
        <v/>
      </c>
      <c r="AF570" t="str">
        <f>IF(原始数据!AG570="","",IF(COUNTIF(原始数据!570:570,原始数据!AG570)&gt;1,"×",""))</f>
        <v/>
      </c>
      <c r="AG570" t="str">
        <f>IF(原始数据!AH570="","",IF(COUNTIF(原始数据!570:570,原始数据!AH570)&gt;1,"×",""))</f>
        <v/>
      </c>
      <c r="AH570" t="str">
        <f>IF(原始数据!AI570="","",IF(COUNTIF(原始数据!570:570,原始数据!AI570)&gt;1,"×",""))</f>
        <v/>
      </c>
      <c r="AI570" t="str">
        <f>IF(原始数据!AJ570="","",IF(COUNTIF(原始数据!570:570,原始数据!AJ570)&gt;1,"×",""))</f>
        <v/>
      </c>
      <c r="AJ570" t="str">
        <f>IF(原始数据!AK570="","",IF(COUNTIF(原始数据!570:570,原始数据!AK570)&gt;1,"×",""))</f>
        <v/>
      </c>
      <c r="AK570" t="str">
        <f>IF(原始数据!AL570="","",IF(COUNTIF(原始数据!570:570,原始数据!AL570)&gt;1,"×",""))</f>
        <v/>
      </c>
      <c r="AL570" t="str">
        <f>IF(原始数据!AM570="","",IF(COUNTIF(原始数据!570:570,原始数据!AM570)&gt;1,"×",""))</f>
        <v/>
      </c>
      <c r="AM570" t="str">
        <f>IF(原始数据!AN570="","",IF(COUNTIF(原始数据!570:570,原始数据!AN570)&gt;1,"×",""))</f>
        <v/>
      </c>
      <c r="AN570" t="str">
        <f>IF(原始数据!AO570="","",IF(COUNTIF(原始数据!570:570,原始数据!AO570)&gt;1,"×",""))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IF(原始数据!Z571="","",IF(COUNTIF(原始数据!571:571,原始数据!Z571)&gt;1,"×",""))</f>
        <v/>
      </c>
      <c r="Z571" t="str">
        <f>IF(原始数据!AA571="","",IF(COUNTIF(原始数据!571:571,原始数据!AA571)&gt;1,"×",""))</f>
        <v/>
      </c>
      <c r="AA571" t="str">
        <f>IF(原始数据!AB571="","",IF(COUNTIF(原始数据!571:571,原始数据!AB571)&gt;1,"×",""))</f>
        <v/>
      </c>
      <c r="AB571" t="str">
        <f>IF(原始数据!AC571="","",IF(COUNTIF(原始数据!571:571,原始数据!AC571)&gt;1,"×",""))</f>
        <v/>
      </c>
      <c r="AC571" t="str">
        <f>IF(原始数据!AD571="","",IF(COUNTIF(原始数据!571:571,原始数据!AD571)&gt;1,"×",""))</f>
        <v/>
      </c>
      <c r="AD571" t="str">
        <f>IF(原始数据!AE571="","",IF(COUNTIF(原始数据!571:571,原始数据!AE571)&gt;1,"×",""))</f>
        <v/>
      </c>
      <c r="AE571" t="str">
        <f>IF(原始数据!AF571="","",IF(COUNTIF(原始数据!571:571,原始数据!AF571)&gt;1,"×",""))</f>
        <v/>
      </c>
      <c r="AF571" t="str">
        <f>IF(原始数据!AG571="","",IF(COUNTIF(原始数据!571:571,原始数据!AG571)&gt;1,"×",""))</f>
        <v/>
      </c>
      <c r="AG571" t="str">
        <f>IF(原始数据!AH571="","",IF(COUNTIF(原始数据!571:571,原始数据!AH571)&gt;1,"×",""))</f>
        <v/>
      </c>
      <c r="AH571" t="str">
        <f>IF(原始数据!AI571="","",IF(COUNTIF(原始数据!571:571,原始数据!AI571)&gt;1,"×",""))</f>
        <v/>
      </c>
      <c r="AI571" t="str">
        <f>IF(原始数据!AJ571="","",IF(COUNTIF(原始数据!571:571,原始数据!AJ571)&gt;1,"×",""))</f>
        <v/>
      </c>
      <c r="AJ571" t="str">
        <f>IF(原始数据!AK571="","",IF(COUNTIF(原始数据!571:571,原始数据!AK571)&gt;1,"×",""))</f>
        <v/>
      </c>
      <c r="AK571" t="str">
        <f>IF(原始数据!AL571="","",IF(COUNTIF(原始数据!571:571,原始数据!AL571)&gt;1,"×",""))</f>
        <v/>
      </c>
      <c r="AL571" t="str">
        <f>IF(原始数据!AM571="","",IF(COUNTIF(原始数据!571:571,原始数据!AM571)&gt;1,"×",""))</f>
        <v/>
      </c>
      <c r="AM571" t="str">
        <f>IF(原始数据!AN571="","",IF(COUNTIF(原始数据!571:571,原始数据!AN571)&gt;1,"×",""))</f>
        <v/>
      </c>
      <c r="AN571" t="str">
        <f>IF(原始数据!AO571="","",IF(COUNTIF(原始数据!571:571,原始数据!AO571)&gt;1,"×",""))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IF(原始数据!Z572="","",IF(COUNTIF(原始数据!572:572,原始数据!Z572)&gt;1,"×",""))</f>
        <v/>
      </c>
      <c r="Z572" t="str">
        <f>IF(原始数据!AA572="","",IF(COUNTIF(原始数据!572:572,原始数据!AA572)&gt;1,"×",""))</f>
        <v/>
      </c>
      <c r="AA572" t="str">
        <f>IF(原始数据!AB572="","",IF(COUNTIF(原始数据!572:572,原始数据!AB572)&gt;1,"×",""))</f>
        <v/>
      </c>
      <c r="AB572" t="str">
        <f>IF(原始数据!AC572="","",IF(COUNTIF(原始数据!572:572,原始数据!AC572)&gt;1,"×",""))</f>
        <v/>
      </c>
      <c r="AC572" t="str">
        <f>IF(原始数据!AD572="","",IF(COUNTIF(原始数据!572:572,原始数据!AD572)&gt;1,"×",""))</f>
        <v/>
      </c>
      <c r="AD572" t="str">
        <f>IF(原始数据!AE572="","",IF(COUNTIF(原始数据!572:572,原始数据!AE572)&gt;1,"×",""))</f>
        <v/>
      </c>
      <c r="AE572" t="str">
        <f>IF(原始数据!AF572="","",IF(COUNTIF(原始数据!572:572,原始数据!AF572)&gt;1,"×",""))</f>
        <v/>
      </c>
      <c r="AF572" t="str">
        <f>IF(原始数据!AG572="","",IF(COUNTIF(原始数据!572:572,原始数据!AG572)&gt;1,"×",""))</f>
        <v/>
      </c>
      <c r="AG572" t="str">
        <f>IF(原始数据!AH572="","",IF(COUNTIF(原始数据!572:572,原始数据!AH572)&gt;1,"×",""))</f>
        <v/>
      </c>
      <c r="AH572" t="str">
        <f>IF(原始数据!AI572="","",IF(COUNTIF(原始数据!572:572,原始数据!AI572)&gt;1,"×",""))</f>
        <v/>
      </c>
      <c r="AI572" t="str">
        <f>IF(原始数据!AJ572="","",IF(COUNTIF(原始数据!572:572,原始数据!AJ572)&gt;1,"×",""))</f>
        <v/>
      </c>
      <c r="AJ572" t="str">
        <f>IF(原始数据!AK572="","",IF(COUNTIF(原始数据!572:572,原始数据!AK572)&gt;1,"×",""))</f>
        <v/>
      </c>
      <c r="AK572" t="str">
        <f>IF(原始数据!AL572="","",IF(COUNTIF(原始数据!572:572,原始数据!AL572)&gt;1,"×",""))</f>
        <v/>
      </c>
      <c r="AL572" t="str">
        <f>IF(原始数据!AM572="","",IF(COUNTIF(原始数据!572:572,原始数据!AM572)&gt;1,"×",""))</f>
        <v/>
      </c>
      <c r="AM572" t="str">
        <f>IF(原始数据!AN572="","",IF(COUNTIF(原始数据!572:572,原始数据!AN572)&gt;1,"×",""))</f>
        <v/>
      </c>
      <c r="AN572" t="str">
        <f>IF(原始数据!AO572="","",IF(COUNTIF(原始数据!572:572,原始数据!AO572)&gt;1,"×",""))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IF(原始数据!Z573="","",IF(COUNTIF(原始数据!573:573,原始数据!Z573)&gt;1,"×",""))</f>
        <v/>
      </c>
      <c r="Z573" t="str">
        <f>IF(原始数据!AA573="","",IF(COUNTIF(原始数据!573:573,原始数据!AA573)&gt;1,"×",""))</f>
        <v/>
      </c>
      <c r="AA573" t="str">
        <f>IF(原始数据!AB573="","",IF(COUNTIF(原始数据!573:573,原始数据!AB573)&gt;1,"×",""))</f>
        <v/>
      </c>
      <c r="AB573" t="str">
        <f>IF(原始数据!AC573="","",IF(COUNTIF(原始数据!573:573,原始数据!AC573)&gt;1,"×",""))</f>
        <v/>
      </c>
      <c r="AC573" t="str">
        <f>IF(原始数据!AD573="","",IF(COUNTIF(原始数据!573:573,原始数据!AD573)&gt;1,"×",""))</f>
        <v/>
      </c>
      <c r="AD573" t="str">
        <f>IF(原始数据!AE573="","",IF(COUNTIF(原始数据!573:573,原始数据!AE573)&gt;1,"×",""))</f>
        <v/>
      </c>
      <c r="AE573" t="str">
        <f>IF(原始数据!AF573="","",IF(COUNTIF(原始数据!573:573,原始数据!AF573)&gt;1,"×",""))</f>
        <v/>
      </c>
      <c r="AF573" t="str">
        <f>IF(原始数据!AG573="","",IF(COUNTIF(原始数据!573:573,原始数据!AG573)&gt;1,"×",""))</f>
        <v/>
      </c>
      <c r="AG573" t="str">
        <f>IF(原始数据!AH573="","",IF(COUNTIF(原始数据!573:573,原始数据!AH573)&gt;1,"×",""))</f>
        <v/>
      </c>
      <c r="AH573" t="str">
        <f>IF(原始数据!AI573="","",IF(COUNTIF(原始数据!573:573,原始数据!AI573)&gt;1,"×",""))</f>
        <v/>
      </c>
      <c r="AI573" t="str">
        <f>IF(原始数据!AJ573="","",IF(COUNTIF(原始数据!573:573,原始数据!AJ573)&gt;1,"×",""))</f>
        <v/>
      </c>
      <c r="AJ573" t="str">
        <f>IF(原始数据!AK573="","",IF(COUNTIF(原始数据!573:573,原始数据!AK573)&gt;1,"×",""))</f>
        <v/>
      </c>
      <c r="AK573" t="str">
        <f>IF(原始数据!AL573="","",IF(COUNTIF(原始数据!573:573,原始数据!AL573)&gt;1,"×",""))</f>
        <v/>
      </c>
      <c r="AL573" t="str">
        <f>IF(原始数据!AM573="","",IF(COUNTIF(原始数据!573:573,原始数据!AM573)&gt;1,"×",""))</f>
        <v/>
      </c>
      <c r="AM573" t="str">
        <f>IF(原始数据!AN573="","",IF(COUNTIF(原始数据!573:573,原始数据!AN573)&gt;1,"×",""))</f>
        <v/>
      </c>
      <c r="AN573" t="str">
        <f>IF(原始数据!AO573="","",IF(COUNTIF(原始数据!573:573,原始数据!AO573)&gt;1,"×",""))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IF(原始数据!Z574="","",IF(COUNTIF(原始数据!574:574,原始数据!Z574)&gt;1,"×",""))</f>
        <v/>
      </c>
      <c r="Z574" t="str">
        <f>IF(原始数据!AA574="","",IF(COUNTIF(原始数据!574:574,原始数据!AA574)&gt;1,"×",""))</f>
        <v/>
      </c>
      <c r="AA574" t="str">
        <f>IF(原始数据!AB574="","",IF(COUNTIF(原始数据!574:574,原始数据!AB574)&gt;1,"×",""))</f>
        <v/>
      </c>
      <c r="AB574" t="str">
        <f>IF(原始数据!AC574="","",IF(COUNTIF(原始数据!574:574,原始数据!AC574)&gt;1,"×",""))</f>
        <v/>
      </c>
      <c r="AC574" t="str">
        <f>IF(原始数据!AD574="","",IF(COUNTIF(原始数据!574:574,原始数据!AD574)&gt;1,"×",""))</f>
        <v/>
      </c>
      <c r="AD574" t="str">
        <f>IF(原始数据!AE574="","",IF(COUNTIF(原始数据!574:574,原始数据!AE574)&gt;1,"×",""))</f>
        <v/>
      </c>
      <c r="AE574" t="str">
        <f>IF(原始数据!AF574="","",IF(COUNTIF(原始数据!574:574,原始数据!AF574)&gt;1,"×",""))</f>
        <v/>
      </c>
      <c r="AF574" t="str">
        <f>IF(原始数据!AG574="","",IF(COUNTIF(原始数据!574:574,原始数据!AG574)&gt;1,"×",""))</f>
        <v/>
      </c>
      <c r="AG574" t="str">
        <f>IF(原始数据!AH574="","",IF(COUNTIF(原始数据!574:574,原始数据!AH574)&gt;1,"×",""))</f>
        <v/>
      </c>
      <c r="AH574" t="str">
        <f>IF(原始数据!AI574="","",IF(COUNTIF(原始数据!574:574,原始数据!AI574)&gt;1,"×",""))</f>
        <v/>
      </c>
      <c r="AI574" t="str">
        <f>IF(原始数据!AJ574="","",IF(COUNTIF(原始数据!574:574,原始数据!AJ574)&gt;1,"×",""))</f>
        <v/>
      </c>
      <c r="AJ574" t="str">
        <f>IF(原始数据!AK574="","",IF(COUNTIF(原始数据!574:574,原始数据!AK574)&gt;1,"×",""))</f>
        <v/>
      </c>
      <c r="AK574" t="str">
        <f>IF(原始数据!AL574="","",IF(COUNTIF(原始数据!574:574,原始数据!AL574)&gt;1,"×",""))</f>
        <v/>
      </c>
      <c r="AL574" t="str">
        <f>IF(原始数据!AM574="","",IF(COUNTIF(原始数据!574:574,原始数据!AM574)&gt;1,"×",""))</f>
        <v/>
      </c>
      <c r="AM574" t="str">
        <f>IF(原始数据!AN574="","",IF(COUNTIF(原始数据!574:574,原始数据!AN574)&gt;1,"×",""))</f>
        <v/>
      </c>
      <c r="AN574" t="str">
        <f>IF(原始数据!AO574="","",IF(COUNTIF(原始数据!574:574,原始数据!AO574)&gt;1,"×",""))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IF(原始数据!Z575="","",IF(COUNTIF(原始数据!575:575,原始数据!Z575)&gt;1,"×",""))</f>
        <v/>
      </c>
      <c r="Z575" t="str">
        <f>IF(原始数据!AA575="","",IF(COUNTIF(原始数据!575:575,原始数据!AA575)&gt;1,"×",""))</f>
        <v/>
      </c>
      <c r="AA575" t="str">
        <f>IF(原始数据!AB575="","",IF(COUNTIF(原始数据!575:575,原始数据!AB575)&gt;1,"×",""))</f>
        <v/>
      </c>
      <c r="AB575" t="str">
        <f>IF(原始数据!AC575="","",IF(COUNTIF(原始数据!575:575,原始数据!AC575)&gt;1,"×",""))</f>
        <v/>
      </c>
      <c r="AC575" t="str">
        <f>IF(原始数据!AD575="","",IF(COUNTIF(原始数据!575:575,原始数据!AD575)&gt;1,"×",""))</f>
        <v/>
      </c>
      <c r="AD575" t="str">
        <f>IF(原始数据!AE575="","",IF(COUNTIF(原始数据!575:575,原始数据!AE575)&gt;1,"×",""))</f>
        <v/>
      </c>
      <c r="AE575" t="str">
        <f>IF(原始数据!AF575="","",IF(COUNTIF(原始数据!575:575,原始数据!AF575)&gt;1,"×",""))</f>
        <v/>
      </c>
      <c r="AF575" t="str">
        <f>IF(原始数据!AG575="","",IF(COUNTIF(原始数据!575:575,原始数据!AG575)&gt;1,"×",""))</f>
        <v/>
      </c>
      <c r="AG575" t="str">
        <f>IF(原始数据!AH575="","",IF(COUNTIF(原始数据!575:575,原始数据!AH575)&gt;1,"×",""))</f>
        <v/>
      </c>
      <c r="AH575" t="str">
        <f>IF(原始数据!AI575="","",IF(COUNTIF(原始数据!575:575,原始数据!AI575)&gt;1,"×",""))</f>
        <v/>
      </c>
      <c r="AI575" t="str">
        <f>IF(原始数据!AJ575="","",IF(COUNTIF(原始数据!575:575,原始数据!AJ575)&gt;1,"×",""))</f>
        <v/>
      </c>
      <c r="AJ575" t="str">
        <f>IF(原始数据!AK575="","",IF(COUNTIF(原始数据!575:575,原始数据!AK575)&gt;1,"×",""))</f>
        <v/>
      </c>
      <c r="AK575" t="str">
        <f>IF(原始数据!AL575="","",IF(COUNTIF(原始数据!575:575,原始数据!AL575)&gt;1,"×",""))</f>
        <v/>
      </c>
      <c r="AL575" t="str">
        <f>IF(原始数据!AM575="","",IF(COUNTIF(原始数据!575:575,原始数据!AM575)&gt;1,"×",""))</f>
        <v/>
      </c>
      <c r="AM575" t="str">
        <f>IF(原始数据!AN575="","",IF(COUNTIF(原始数据!575:575,原始数据!AN575)&gt;1,"×",""))</f>
        <v/>
      </c>
      <c r="AN575" t="str">
        <f>IF(原始数据!AO575="","",IF(COUNTIF(原始数据!575:575,原始数据!AO575)&gt;1,"×",""))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IF(原始数据!Z576="","",IF(COUNTIF(原始数据!576:576,原始数据!Z576)&gt;1,"×",""))</f>
        <v/>
      </c>
      <c r="Z576" t="str">
        <f>IF(原始数据!AA576="","",IF(COUNTIF(原始数据!576:576,原始数据!AA576)&gt;1,"×",""))</f>
        <v/>
      </c>
      <c r="AA576" t="str">
        <f>IF(原始数据!AB576="","",IF(COUNTIF(原始数据!576:576,原始数据!AB576)&gt;1,"×",""))</f>
        <v/>
      </c>
      <c r="AB576" t="str">
        <f>IF(原始数据!AC576="","",IF(COUNTIF(原始数据!576:576,原始数据!AC576)&gt;1,"×",""))</f>
        <v/>
      </c>
      <c r="AC576" t="str">
        <f>IF(原始数据!AD576="","",IF(COUNTIF(原始数据!576:576,原始数据!AD576)&gt;1,"×",""))</f>
        <v/>
      </c>
      <c r="AD576" t="str">
        <f>IF(原始数据!AE576="","",IF(COUNTIF(原始数据!576:576,原始数据!AE576)&gt;1,"×",""))</f>
        <v/>
      </c>
      <c r="AE576" t="str">
        <f>IF(原始数据!AF576="","",IF(COUNTIF(原始数据!576:576,原始数据!AF576)&gt;1,"×",""))</f>
        <v/>
      </c>
      <c r="AF576" t="str">
        <f>IF(原始数据!AG576="","",IF(COUNTIF(原始数据!576:576,原始数据!AG576)&gt;1,"×",""))</f>
        <v/>
      </c>
      <c r="AG576" t="str">
        <f>IF(原始数据!AH576="","",IF(COUNTIF(原始数据!576:576,原始数据!AH576)&gt;1,"×",""))</f>
        <v/>
      </c>
      <c r="AH576" t="str">
        <f>IF(原始数据!AI576="","",IF(COUNTIF(原始数据!576:576,原始数据!AI576)&gt;1,"×",""))</f>
        <v/>
      </c>
      <c r="AI576" t="str">
        <f>IF(原始数据!AJ576="","",IF(COUNTIF(原始数据!576:576,原始数据!AJ576)&gt;1,"×",""))</f>
        <v/>
      </c>
      <c r="AJ576" t="str">
        <f>IF(原始数据!AK576="","",IF(COUNTIF(原始数据!576:576,原始数据!AK576)&gt;1,"×",""))</f>
        <v/>
      </c>
      <c r="AK576" t="str">
        <f>IF(原始数据!AL576="","",IF(COUNTIF(原始数据!576:576,原始数据!AL576)&gt;1,"×",""))</f>
        <v/>
      </c>
      <c r="AL576" t="str">
        <f>IF(原始数据!AM576="","",IF(COUNTIF(原始数据!576:576,原始数据!AM576)&gt;1,"×",""))</f>
        <v/>
      </c>
      <c r="AM576" t="str">
        <f>IF(原始数据!AN576="","",IF(COUNTIF(原始数据!576:576,原始数据!AN576)&gt;1,"×",""))</f>
        <v/>
      </c>
      <c r="AN576" t="str">
        <f>IF(原始数据!AO576="","",IF(COUNTIF(原始数据!576:576,原始数据!AO576)&gt;1,"×",""))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IF(原始数据!Z577="","",IF(COUNTIF(原始数据!577:577,原始数据!Z577)&gt;1,"×",""))</f>
        <v/>
      </c>
      <c r="Z577" t="str">
        <f>IF(原始数据!AA577="","",IF(COUNTIF(原始数据!577:577,原始数据!AA577)&gt;1,"×",""))</f>
        <v/>
      </c>
      <c r="AA577" t="str">
        <f>IF(原始数据!AB577="","",IF(COUNTIF(原始数据!577:577,原始数据!AB577)&gt;1,"×",""))</f>
        <v/>
      </c>
      <c r="AB577" t="str">
        <f>IF(原始数据!AC577="","",IF(COUNTIF(原始数据!577:577,原始数据!AC577)&gt;1,"×",""))</f>
        <v/>
      </c>
      <c r="AC577" t="str">
        <f>IF(原始数据!AD577="","",IF(COUNTIF(原始数据!577:577,原始数据!AD577)&gt;1,"×",""))</f>
        <v/>
      </c>
      <c r="AD577" t="str">
        <f>IF(原始数据!AE577="","",IF(COUNTIF(原始数据!577:577,原始数据!AE577)&gt;1,"×",""))</f>
        <v/>
      </c>
      <c r="AE577" t="str">
        <f>IF(原始数据!AF577="","",IF(COUNTIF(原始数据!577:577,原始数据!AF577)&gt;1,"×",""))</f>
        <v/>
      </c>
      <c r="AF577" t="str">
        <f>IF(原始数据!AG577="","",IF(COUNTIF(原始数据!577:577,原始数据!AG577)&gt;1,"×",""))</f>
        <v/>
      </c>
      <c r="AG577" t="str">
        <f>IF(原始数据!AH577="","",IF(COUNTIF(原始数据!577:577,原始数据!AH577)&gt;1,"×",""))</f>
        <v/>
      </c>
      <c r="AH577" t="str">
        <f>IF(原始数据!AI577="","",IF(COUNTIF(原始数据!577:577,原始数据!AI577)&gt;1,"×",""))</f>
        <v/>
      </c>
      <c r="AI577" t="str">
        <f>IF(原始数据!AJ577="","",IF(COUNTIF(原始数据!577:577,原始数据!AJ577)&gt;1,"×",""))</f>
        <v/>
      </c>
      <c r="AJ577" t="str">
        <f>IF(原始数据!AK577="","",IF(COUNTIF(原始数据!577:577,原始数据!AK577)&gt;1,"×",""))</f>
        <v/>
      </c>
      <c r="AK577" t="str">
        <f>IF(原始数据!AL577="","",IF(COUNTIF(原始数据!577:577,原始数据!AL577)&gt;1,"×",""))</f>
        <v/>
      </c>
      <c r="AL577" t="str">
        <f>IF(原始数据!AM577="","",IF(COUNTIF(原始数据!577:577,原始数据!AM577)&gt;1,"×",""))</f>
        <v/>
      </c>
      <c r="AM577" t="str">
        <f>IF(原始数据!AN577="","",IF(COUNTIF(原始数据!577:577,原始数据!AN577)&gt;1,"×",""))</f>
        <v/>
      </c>
      <c r="AN577" t="str">
        <f>IF(原始数据!AO577="","",IF(COUNTIF(原始数据!577:577,原始数据!AO577)&gt;1,"×",""))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IF(原始数据!Z578="","",IF(COUNTIF(原始数据!578:578,原始数据!Z578)&gt;1,"×",""))</f>
        <v/>
      </c>
      <c r="Z578" t="str">
        <f>IF(原始数据!AA578="","",IF(COUNTIF(原始数据!578:578,原始数据!AA578)&gt;1,"×",""))</f>
        <v/>
      </c>
      <c r="AA578" t="str">
        <f>IF(原始数据!AB578="","",IF(COUNTIF(原始数据!578:578,原始数据!AB578)&gt;1,"×",""))</f>
        <v/>
      </c>
      <c r="AB578" t="str">
        <f>IF(原始数据!AC578="","",IF(COUNTIF(原始数据!578:578,原始数据!AC578)&gt;1,"×",""))</f>
        <v/>
      </c>
      <c r="AC578" t="str">
        <f>IF(原始数据!AD578="","",IF(COUNTIF(原始数据!578:578,原始数据!AD578)&gt;1,"×",""))</f>
        <v/>
      </c>
      <c r="AD578" t="str">
        <f>IF(原始数据!AE578="","",IF(COUNTIF(原始数据!578:578,原始数据!AE578)&gt;1,"×",""))</f>
        <v/>
      </c>
      <c r="AE578" t="str">
        <f>IF(原始数据!AF578="","",IF(COUNTIF(原始数据!578:578,原始数据!AF578)&gt;1,"×",""))</f>
        <v/>
      </c>
      <c r="AF578" t="str">
        <f>IF(原始数据!AG578="","",IF(COUNTIF(原始数据!578:578,原始数据!AG578)&gt;1,"×",""))</f>
        <v/>
      </c>
      <c r="AG578" t="str">
        <f>IF(原始数据!AH578="","",IF(COUNTIF(原始数据!578:578,原始数据!AH578)&gt;1,"×",""))</f>
        <v/>
      </c>
      <c r="AH578" t="str">
        <f>IF(原始数据!AI578="","",IF(COUNTIF(原始数据!578:578,原始数据!AI578)&gt;1,"×",""))</f>
        <v/>
      </c>
      <c r="AI578" t="str">
        <f>IF(原始数据!AJ578="","",IF(COUNTIF(原始数据!578:578,原始数据!AJ578)&gt;1,"×",""))</f>
        <v/>
      </c>
      <c r="AJ578" t="str">
        <f>IF(原始数据!AK578="","",IF(COUNTIF(原始数据!578:578,原始数据!AK578)&gt;1,"×",""))</f>
        <v/>
      </c>
      <c r="AK578" t="str">
        <f>IF(原始数据!AL578="","",IF(COUNTIF(原始数据!578:578,原始数据!AL578)&gt;1,"×",""))</f>
        <v/>
      </c>
      <c r="AL578" t="str">
        <f>IF(原始数据!AM578="","",IF(COUNTIF(原始数据!578:578,原始数据!AM578)&gt;1,"×",""))</f>
        <v/>
      </c>
      <c r="AM578" t="str">
        <f>IF(原始数据!AN578="","",IF(COUNTIF(原始数据!578:578,原始数据!AN578)&gt;1,"×",""))</f>
        <v/>
      </c>
      <c r="AN578" t="str">
        <f>IF(原始数据!AO578="","",IF(COUNTIF(原始数据!578:578,原始数据!AO578)&gt;1,"×",""))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IF(原始数据!Z579="","",IF(COUNTIF(原始数据!579:579,原始数据!Z579)&gt;1,"×",""))</f>
        <v/>
      </c>
      <c r="Z579" t="str">
        <f>IF(原始数据!AA579="","",IF(COUNTIF(原始数据!579:579,原始数据!AA579)&gt;1,"×",""))</f>
        <v/>
      </c>
      <c r="AA579" t="str">
        <f>IF(原始数据!AB579="","",IF(COUNTIF(原始数据!579:579,原始数据!AB579)&gt;1,"×",""))</f>
        <v/>
      </c>
      <c r="AB579" t="str">
        <f>IF(原始数据!AC579="","",IF(COUNTIF(原始数据!579:579,原始数据!AC579)&gt;1,"×",""))</f>
        <v/>
      </c>
      <c r="AC579" t="str">
        <f>IF(原始数据!AD579="","",IF(COUNTIF(原始数据!579:579,原始数据!AD579)&gt;1,"×",""))</f>
        <v/>
      </c>
      <c r="AD579" t="str">
        <f>IF(原始数据!AE579="","",IF(COUNTIF(原始数据!579:579,原始数据!AE579)&gt;1,"×",""))</f>
        <v/>
      </c>
      <c r="AE579" t="str">
        <f>IF(原始数据!AF579="","",IF(COUNTIF(原始数据!579:579,原始数据!AF579)&gt;1,"×",""))</f>
        <v/>
      </c>
      <c r="AF579" t="str">
        <f>IF(原始数据!AG579="","",IF(COUNTIF(原始数据!579:579,原始数据!AG579)&gt;1,"×",""))</f>
        <v/>
      </c>
      <c r="AG579" t="str">
        <f>IF(原始数据!AH579="","",IF(COUNTIF(原始数据!579:579,原始数据!AH579)&gt;1,"×",""))</f>
        <v/>
      </c>
      <c r="AH579" t="str">
        <f>IF(原始数据!AI579="","",IF(COUNTIF(原始数据!579:579,原始数据!AI579)&gt;1,"×",""))</f>
        <v/>
      </c>
      <c r="AI579" t="str">
        <f>IF(原始数据!AJ579="","",IF(COUNTIF(原始数据!579:579,原始数据!AJ579)&gt;1,"×",""))</f>
        <v/>
      </c>
      <c r="AJ579" t="str">
        <f>IF(原始数据!AK579="","",IF(COUNTIF(原始数据!579:579,原始数据!AK579)&gt;1,"×",""))</f>
        <v/>
      </c>
      <c r="AK579" t="str">
        <f>IF(原始数据!AL579="","",IF(COUNTIF(原始数据!579:579,原始数据!AL579)&gt;1,"×",""))</f>
        <v/>
      </c>
      <c r="AL579" t="str">
        <f>IF(原始数据!AM579="","",IF(COUNTIF(原始数据!579:579,原始数据!AM579)&gt;1,"×",""))</f>
        <v/>
      </c>
      <c r="AM579" t="str">
        <f>IF(原始数据!AN579="","",IF(COUNTIF(原始数据!579:579,原始数据!AN579)&gt;1,"×",""))</f>
        <v/>
      </c>
      <c r="AN579" t="str">
        <f>IF(原始数据!AO579="","",IF(COUNTIF(原始数据!579:579,原始数据!AO579)&gt;1,"×",""))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IF(原始数据!Z580="","",IF(COUNTIF(原始数据!580:580,原始数据!Z580)&gt;1,"×",""))</f>
        <v/>
      </c>
      <c r="Z580" t="str">
        <f>IF(原始数据!AA580="","",IF(COUNTIF(原始数据!580:580,原始数据!AA580)&gt;1,"×",""))</f>
        <v/>
      </c>
      <c r="AA580" t="str">
        <f>IF(原始数据!AB580="","",IF(COUNTIF(原始数据!580:580,原始数据!AB580)&gt;1,"×",""))</f>
        <v/>
      </c>
      <c r="AB580" t="str">
        <f>IF(原始数据!AC580="","",IF(COUNTIF(原始数据!580:580,原始数据!AC580)&gt;1,"×",""))</f>
        <v/>
      </c>
      <c r="AC580" t="str">
        <f>IF(原始数据!AD580="","",IF(COUNTIF(原始数据!580:580,原始数据!AD580)&gt;1,"×",""))</f>
        <v/>
      </c>
      <c r="AD580" t="str">
        <f>IF(原始数据!AE580="","",IF(COUNTIF(原始数据!580:580,原始数据!AE580)&gt;1,"×",""))</f>
        <v/>
      </c>
      <c r="AE580" t="str">
        <f>IF(原始数据!AF580="","",IF(COUNTIF(原始数据!580:580,原始数据!AF580)&gt;1,"×",""))</f>
        <v/>
      </c>
      <c r="AF580" t="str">
        <f>IF(原始数据!AG580="","",IF(COUNTIF(原始数据!580:580,原始数据!AG580)&gt;1,"×",""))</f>
        <v/>
      </c>
      <c r="AG580" t="str">
        <f>IF(原始数据!AH580="","",IF(COUNTIF(原始数据!580:580,原始数据!AH580)&gt;1,"×",""))</f>
        <v/>
      </c>
      <c r="AH580" t="str">
        <f>IF(原始数据!AI580="","",IF(COUNTIF(原始数据!580:580,原始数据!AI580)&gt;1,"×",""))</f>
        <v/>
      </c>
      <c r="AI580" t="str">
        <f>IF(原始数据!AJ580="","",IF(COUNTIF(原始数据!580:580,原始数据!AJ580)&gt;1,"×",""))</f>
        <v/>
      </c>
      <c r="AJ580" t="str">
        <f>IF(原始数据!AK580="","",IF(COUNTIF(原始数据!580:580,原始数据!AK580)&gt;1,"×",""))</f>
        <v/>
      </c>
      <c r="AK580" t="str">
        <f>IF(原始数据!AL580="","",IF(COUNTIF(原始数据!580:580,原始数据!AL580)&gt;1,"×",""))</f>
        <v/>
      </c>
      <c r="AL580" t="str">
        <f>IF(原始数据!AM580="","",IF(COUNTIF(原始数据!580:580,原始数据!AM580)&gt;1,"×",""))</f>
        <v/>
      </c>
      <c r="AM580" t="str">
        <f>IF(原始数据!AN580="","",IF(COUNTIF(原始数据!580:580,原始数据!AN580)&gt;1,"×",""))</f>
        <v/>
      </c>
      <c r="AN580" t="str">
        <f>IF(原始数据!AO580="","",IF(COUNTIF(原始数据!580:580,原始数据!AO580)&gt;1,"×",""))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IF(原始数据!Z581="","",IF(COUNTIF(原始数据!581:581,原始数据!Z581)&gt;1,"×",""))</f>
        <v/>
      </c>
      <c r="Z581" t="str">
        <f>IF(原始数据!AA581="","",IF(COUNTIF(原始数据!581:581,原始数据!AA581)&gt;1,"×",""))</f>
        <v/>
      </c>
      <c r="AA581" t="str">
        <f>IF(原始数据!AB581="","",IF(COUNTIF(原始数据!581:581,原始数据!AB581)&gt;1,"×",""))</f>
        <v/>
      </c>
      <c r="AB581" t="str">
        <f>IF(原始数据!AC581="","",IF(COUNTIF(原始数据!581:581,原始数据!AC581)&gt;1,"×",""))</f>
        <v/>
      </c>
      <c r="AC581" t="str">
        <f>IF(原始数据!AD581="","",IF(COUNTIF(原始数据!581:581,原始数据!AD581)&gt;1,"×",""))</f>
        <v/>
      </c>
      <c r="AD581" t="str">
        <f>IF(原始数据!AE581="","",IF(COUNTIF(原始数据!581:581,原始数据!AE581)&gt;1,"×",""))</f>
        <v/>
      </c>
      <c r="AE581" t="str">
        <f>IF(原始数据!AF581="","",IF(COUNTIF(原始数据!581:581,原始数据!AF581)&gt;1,"×",""))</f>
        <v/>
      </c>
      <c r="AF581" t="str">
        <f>IF(原始数据!AG581="","",IF(COUNTIF(原始数据!581:581,原始数据!AG581)&gt;1,"×",""))</f>
        <v/>
      </c>
      <c r="AG581" t="str">
        <f>IF(原始数据!AH581="","",IF(COUNTIF(原始数据!581:581,原始数据!AH581)&gt;1,"×",""))</f>
        <v/>
      </c>
      <c r="AH581" t="str">
        <f>IF(原始数据!AI581="","",IF(COUNTIF(原始数据!581:581,原始数据!AI581)&gt;1,"×",""))</f>
        <v/>
      </c>
      <c r="AI581" t="str">
        <f>IF(原始数据!AJ581="","",IF(COUNTIF(原始数据!581:581,原始数据!AJ581)&gt;1,"×",""))</f>
        <v/>
      </c>
      <c r="AJ581" t="str">
        <f>IF(原始数据!AK581="","",IF(COUNTIF(原始数据!581:581,原始数据!AK581)&gt;1,"×",""))</f>
        <v/>
      </c>
      <c r="AK581" t="str">
        <f>IF(原始数据!AL581="","",IF(COUNTIF(原始数据!581:581,原始数据!AL581)&gt;1,"×",""))</f>
        <v/>
      </c>
      <c r="AL581" t="str">
        <f>IF(原始数据!AM581="","",IF(COUNTIF(原始数据!581:581,原始数据!AM581)&gt;1,"×",""))</f>
        <v/>
      </c>
      <c r="AM581" t="str">
        <f>IF(原始数据!AN581="","",IF(COUNTIF(原始数据!581:581,原始数据!AN581)&gt;1,"×",""))</f>
        <v/>
      </c>
      <c r="AN581" t="str">
        <f>IF(原始数据!AO581="","",IF(COUNTIF(原始数据!581:581,原始数据!AO581)&gt;1,"×",""))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IF(原始数据!Z582="","",IF(COUNTIF(原始数据!582:582,原始数据!Z582)&gt;1,"×",""))</f>
        <v/>
      </c>
      <c r="Z582" t="str">
        <f>IF(原始数据!AA582="","",IF(COUNTIF(原始数据!582:582,原始数据!AA582)&gt;1,"×",""))</f>
        <v/>
      </c>
      <c r="AA582" t="str">
        <f>IF(原始数据!AB582="","",IF(COUNTIF(原始数据!582:582,原始数据!AB582)&gt;1,"×",""))</f>
        <v/>
      </c>
      <c r="AB582" t="str">
        <f>IF(原始数据!AC582="","",IF(COUNTIF(原始数据!582:582,原始数据!AC582)&gt;1,"×",""))</f>
        <v/>
      </c>
      <c r="AC582" t="str">
        <f>IF(原始数据!AD582="","",IF(COUNTIF(原始数据!582:582,原始数据!AD582)&gt;1,"×",""))</f>
        <v/>
      </c>
      <c r="AD582" t="str">
        <f>IF(原始数据!AE582="","",IF(COUNTIF(原始数据!582:582,原始数据!AE582)&gt;1,"×",""))</f>
        <v/>
      </c>
      <c r="AE582" t="str">
        <f>IF(原始数据!AF582="","",IF(COUNTIF(原始数据!582:582,原始数据!AF582)&gt;1,"×",""))</f>
        <v/>
      </c>
      <c r="AF582" t="str">
        <f>IF(原始数据!AG582="","",IF(COUNTIF(原始数据!582:582,原始数据!AG582)&gt;1,"×",""))</f>
        <v/>
      </c>
      <c r="AG582" t="str">
        <f>IF(原始数据!AH582="","",IF(COUNTIF(原始数据!582:582,原始数据!AH582)&gt;1,"×",""))</f>
        <v/>
      </c>
      <c r="AH582" t="str">
        <f>IF(原始数据!AI582="","",IF(COUNTIF(原始数据!582:582,原始数据!AI582)&gt;1,"×",""))</f>
        <v/>
      </c>
      <c r="AI582" t="str">
        <f>IF(原始数据!AJ582="","",IF(COUNTIF(原始数据!582:582,原始数据!AJ582)&gt;1,"×",""))</f>
        <v/>
      </c>
      <c r="AJ582" t="str">
        <f>IF(原始数据!AK582="","",IF(COUNTIF(原始数据!582:582,原始数据!AK582)&gt;1,"×",""))</f>
        <v/>
      </c>
      <c r="AK582" t="str">
        <f>IF(原始数据!AL582="","",IF(COUNTIF(原始数据!582:582,原始数据!AL582)&gt;1,"×",""))</f>
        <v/>
      </c>
      <c r="AL582" t="str">
        <f>IF(原始数据!AM582="","",IF(COUNTIF(原始数据!582:582,原始数据!AM582)&gt;1,"×",""))</f>
        <v/>
      </c>
      <c r="AM582" t="str">
        <f>IF(原始数据!AN582="","",IF(COUNTIF(原始数据!582:582,原始数据!AN582)&gt;1,"×",""))</f>
        <v/>
      </c>
      <c r="AN582" t="str">
        <f>IF(原始数据!AO582="","",IF(COUNTIF(原始数据!582:582,原始数据!AO582)&gt;1,"×",""))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IF(原始数据!Z583="","",IF(COUNTIF(原始数据!583:583,原始数据!Z583)&gt;1,"×",""))</f>
        <v/>
      </c>
      <c r="Z583" t="str">
        <f>IF(原始数据!AA583="","",IF(COUNTIF(原始数据!583:583,原始数据!AA583)&gt;1,"×",""))</f>
        <v/>
      </c>
      <c r="AA583" t="str">
        <f>IF(原始数据!AB583="","",IF(COUNTIF(原始数据!583:583,原始数据!AB583)&gt;1,"×",""))</f>
        <v/>
      </c>
      <c r="AB583" t="str">
        <f>IF(原始数据!AC583="","",IF(COUNTIF(原始数据!583:583,原始数据!AC583)&gt;1,"×",""))</f>
        <v/>
      </c>
      <c r="AC583" t="str">
        <f>IF(原始数据!AD583="","",IF(COUNTIF(原始数据!583:583,原始数据!AD583)&gt;1,"×",""))</f>
        <v/>
      </c>
      <c r="AD583" t="str">
        <f>IF(原始数据!AE583="","",IF(COUNTIF(原始数据!583:583,原始数据!AE583)&gt;1,"×",""))</f>
        <v/>
      </c>
      <c r="AE583" t="str">
        <f>IF(原始数据!AF583="","",IF(COUNTIF(原始数据!583:583,原始数据!AF583)&gt;1,"×",""))</f>
        <v/>
      </c>
      <c r="AF583" t="str">
        <f>IF(原始数据!AG583="","",IF(COUNTIF(原始数据!583:583,原始数据!AG583)&gt;1,"×",""))</f>
        <v/>
      </c>
      <c r="AG583" t="str">
        <f>IF(原始数据!AH583="","",IF(COUNTIF(原始数据!583:583,原始数据!AH583)&gt;1,"×",""))</f>
        <v/>
      </c>
      <c r="AH583" t="str">
        <f>IF(原始数据!AI583="","",IF(COUNTIF(原始数据!583:583,原始数据!AI583)&gt;1,"×",""))</f>
        <v/>
      </c>
      <c r="AI583" t="str">
        <f>IF(原始数据!AJ583="","",IF(COUNTIF(原始数据!583:583,原始数据!AJ583)&gt;1,"×",""))</f>
        <v/>
      </c>
      <c r="AJ583" t="str">
        <f>IF(原始数据!AK583="","",IF(COUNTIF(原始数据!583:583,原始数据!AK583)&gt;1,"×",""))</f>
        <v/>
      </c>
      <c r="AK583" t="str">
        <f>IF(原始数据!AL583="","",IF(COUNTIF(原始数据!583:583,原始数据!AL583)&gt;1,"×",""))</f>
        <v/>
      </c>
      <c r="AL583" t="str">
        <f>IF(原始数据!AM583="","",IF(COUNTIF(原始数据!583:583,原始数据!AM583)&gt;1,"×",""))</f>
        <v/>
      </c>
      <c r="AM583" t="str">
        <f>IF(原始数据!AN583="","",IF(COUNTIF(原始数据!583:583,原始数据!AN583)&gt;1,"×",""))</f>
        <v/>
      </c>
      <c r="AN583" t="str">
        <f>IF(原始数据!AO583="","",IF(COUNTIF(原始数据!583:583,原始数据!AO583)&gt;1,"×",""))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IF(原始数据!Z584="","",IF(COUNTIF(原始数据!584:584,原始数据!Z584)&gt;1,"×",""))</f>
        <v/>
      </c>
      <c r="Z584" t="str">
        <f>IF(原始数据!AA584="","",IF(COUNTIF(原始数据!584:584,原始数据!AA584)&gt;1,"×",""))</f>
        <v/>
      </c>
      <c r="AA584" t="str">
        <f>IF(原始数据!AB584="","",IF(COUNTIF(原始数据!584:584,原始数据!AB584)&gt;1,"×",""))</f>
        <v/>
      </c>
      <c r="AB584" t="str">
        <f>IF(原始数据!AC584="","",IF(COUNTIF(原始数据!584:584,原始数据!AC584)&gt;1,"×",""))</f>
        <v/>
      </c>
      <c r="AC584" t="str">
        <f>IF(原始数据!AD584="","",IF(COUNTIF(原始数据!584:584,原始数据!AD584)&gt;1,"×",""))</f>
        <v/>
      </c>
      <c r="AD584" t="str">
        <f>IF(原始数据!AE584="","",IF(COUNTIF(原始数据!584:584,原始数据!AE584)&gt;1,"×",""))</f>
        <v/>
      </c>
      <c r="AE584" t="str">
        <f>IF(原始数据!AF584="","",IF(COUNTIF(原始数据!584:584,原始数据!AF584)&gt;1,"×",""))</f>
        <v/>
      </c>
      <c r="AF584" t="str">
        <f>IF(原始数据!AG584="","",IF(COUNTIF(原始数据!584:584,原始数据!AG584)&gt;1,"×",""))</f>
        <v/>
      </c>
      <c r="AG584" t="str">
        <f>IF(原始数据!AH584="","",IF(COUNTIF(原始数据!584:584,原始数据!AH584)&gt;1,"×",""))</f>
        <v/>
      </c>
      <c r="AH584" t="str">
        <f>IF(原始数据!AI584="","",IF(COUNTIF(原始数据!584:584,原始数据!AI584)&gt;1,"×",""))</f>
        <v/>
      </c>
      <c r="AI584" t="str">
        <f>IF(原始数据!AJ584="","",IF(COUNTIF(原始数据!584:584,原始数据!AJ584)&gt;1,"×",""))</f>
        <v/>
      </c>
      <c r="AJ584" t="str">
        <f>IF(原始数据!AK584="","",IF(COUNTIF(原始数据!584:584,原始数据!AK584)&gt;1,"×",""))</f>
        <v/>
      </c>
      <c r="AK584" t="str">
        <f>IF(原始数据!AL584="","",IF(COUNTIF(原始数据!584:584,原始数据!AL584)&gt;1,"×",""))</f>
        <v/>
      </c>
      <c r="AL584" t="str">
        <f>IF(原始数据!AM584="","",IF(COUNTIF(原始数据!584:584,原始数据!AM584)&gt;1,"×",""))</f>
        <v/>
      </c>
      <c r="AM584" t="str">
        <f>IF(原始数据!AN584="","",IF(COUNTIF(原始数据!584:584,原始数据!AN584)&gt;1,"×",""))</f>
        <v/>
      </c>
      <c r="AN584" t="str">
        <f>IF(原始数据!AO584="","",IF(COUNTIF(原始数据!584:584,原始数据!AO584)&gt;1,"×",""))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IF(原始数据!Z585="","",IF(COUNTIF(原始数据!585:585,原始数据!Z585)&gt;1,"×",""))</f>
        <v/>
      </c>
      <c r="Z585" t="str">
        <f>IF(原始数据!AA585="","",IF(COUNTIF(原始数据!585:585,原始数据!AA585)&gt;1,"×",""))</f>
        <v/>
      </c>
      <c r="AA585" t="str">
        <f>IF(原始数据!AB585="","",IF(COUNTIF(原始数据!585:585,原始数据!AB585)&gt;1,"×",""))</f>
        <v/>
      </c>
      <c r="AB585" t="str">
        <f>IF(原始数据!AC585="","",IF(COUNTIF(原始数据!585:585,原始数据!AC585)&gt;1,"×",""))</f>
        <v/>
      </c>
      <c r="AC585" t="str">
        <f>IF(原始数据!AD585="","",IF(COUNTIF(原始数据!585:585,原始数据!AD585)&gt;1,"×",""))</f>
        <v/>
      </c>
      <c r="AD585" t="str">
        <f>IF(原始数据!AE585="","",IF(COUNTIF(原始数据!585:585,原始数据!AE585)&gt;1,"×",""))</f>
        <v/>
      </c>
      <c r="AE585" t="str">
        <f>IF(原始数据!AF585="","",IF(COUNTIF(原始数据!585:585,原始数据!AF585)&gt;1,"×",""))</f>
        <v/>
      </c>
      <c r="AF585" t="str">
        <f>IF(原始数据!AG585="","",IF(COUNTIF(原始数据!585:585,原始数据!AG585)&gt;1,"×",""))</f>
        <v/>
      </c>
      <c r="AG585" t="str">
        <f>IF(原始数据!AH585="","",IF(COUNTIF(原始数据!585:585,原始数据!AH585)&gt;1,"×",""))</f>
        <v/>
      </c>
      <c r="AH585" t="str">
        <f>IF(原始数据!AI585="","",IF(COUNTIF(原始数据!585:585,原始数据!AI585)&gt;1,"×",""))</f>
        <v/>
      </c>
      <c r="AI585" t="str">
        <f>IF(原始数据!AJ585="","",IF(COUNTIF(原始数据!585:585,原始数据!AJ585)&gt;1,"×",""))</f>
        <v/>
      </c>
      <c r="AJ585" t="str">
        <f>IF(原始数据!AK585="","",IF(COUNTIF(原始数据!585:585,原始数据!AK585)&gt;1,"×",""))</f>
        <v/>
      </c>
      <c r="AK585" t="str">
        <f>IF(原始数据!AL585="","",IF(COUNTIF(原始数据!585:585,原始数据!AL585)&gt;1,"×",""))</f>
        <v/>
      </c>
      <c r="AL585" t="str">
        <f>IF(原始数据!AM585="","",IF(COUNTIF(原始数据!585:585,原始数据!AM585)&gt;1,"×",""))</f>
        <v/>
      </c>
      <c r="AM585" t="str">
        <f>IF(原始数据!AN585="","",IF(COUNTIF(原始数据!585:585,原始数据!AN585)&gt;1,"×",""))</f>
        <v/>
      </c>
      <c r="AN585" t="str">
        <f>IF(原始数据!AO585="","",IF(COUNTIF(原始数据!585:585,原始数据!AO585)&gt;1,"×",""))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IF(原始数据!Z586="","",IF(COUNTIF(原始数据!586:586,原始数据!Z586)&gt;1,"×",""))</f>
        <v/>
      </c>
      <c r="Z586" t="str">
        <f>IF(原始数据!AA586="","",IF(COUNTIF(原始数据!586:586,原始数据!AA586)&gt;1,"×",""))</f>
        <v/>
      </c>
      <c r="AA586" t="str">
        <f>IF(原始数据!AB586="","",IF(COUNTIF(原始数据!586:586,原始数据!AB586)&gt;1,"×",""))</f>
        <v/>
      </c>
      <c r="AB586" t="str">
        <f>IF(原始数据!AC586="","",IF(COUNTIF(原始数据!586:586,原始数据!AC586)&gt;1,"×",""))</f>
        <v/>
      </c>
      <c r="AC586" t="str">
        <f>IF(原始数据!AD586="","",IF(COUNTIF(原始数据!586:586,原始数据!AD586)&gt;1,"×",""))</f>
        <v/>
      </c>
      <c r="AD586" t="str">
        <f>IF(原始数据!AE586="","",IF(COUNTIF(原始数据!586:586,原始数据!AE586)&gt;1,"×",""))</f>
        <v/>
      </c>
      <c r="AE586" t="str">
        <f>IF(原始数据!AF586="","",IF(COUNTIF(原始数据!586:586,原始数据!AF586)&gt;1,"×",""))</f>
        <v/>
      </c>
      <c r="AF586" t="str">
        <f>IF(原始数据!AG586="","",IF(COUNTIF(原始数据!586:586,原始数据!AG586)&gt;1,"×",""))</f>
        <v/>
      </c>
      <c r="AG586" t="str">
        <f>IF(原始数据!AH586="","",IF(COUNTIF(原始数据!586:586,原始数据!AH586)&gt;1,"×",""))</f>
        <v/>
      </c>
      <c r="AH586" t="str">
        <f>IF(原始数据!AI586="","",IF(COUNTIF(原始数据!586:586,原始数据!AI586)&gt;1,"×",""))</f>
        <v/>
      </c>
      <c r="AI586" t="str">
        <f>IF(原始数据!AJ586="","",IF(COUNTIF(原始数据!586:586,原始数据!AJ586)&gt;1,"×",""))</f>
        <v/>
      </c>
      <c r="AJ586" t="str">
        <f>IF(原始数据!AK586="","",IF(COUNTIF(原始数据!586:586,原始数据!AK586)&gt;1,"×",""))</f>
        <v/>
      </c>
      <c r="AK586" t="str">
        <f>IF(原始数据!AL586="","",IF(COUNTIF(原始数据!586:586,原始数据!AL586)&gt;1,"×",""))</f>
        <v/>
      </c>
      <c r="AL586" t="str">
        <f>IF(原始数据!AM586="","",IF(COUNTIF(原始数据!586:586,原始数据!AM586)&gt;1,"×",""))</f>
        <v/>
      </c>
      <c r="AM586" t="str">
        <f>IF(原始数据!AN586="","",IF(COUNTIF(原始数据!586:586,原始数据!AN586)&gt;1,"×",""))</f>
        <v/>
      </c>
      <c r="AN586" t="str">
        <f>IF(原始数据!AO586="","",IF(COUNTIF(原始数据!586:586,原始数据!AO586)&gt;1,"×",""))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IF(原始数据!Z587="","",IF(COUNTIF(原始数据!587:587,原始数据!Z587)&gt;1,"×",""))</f>
        <v/>
      </c>
      <c r="Z587" t="str">
        <f>IF(原始数据!AA587="","",IF(COUNTIF(原始数据!587:587,原始数据!AA587)&gt;1,"×",""))</f>
        <v/>
      </c>
      <c r="AA587" t="str">
        <f>IF(原始数据!AB587="","",IF(COUNTIF(原始数据!587:587,原始数据!AB587)&gt;1,"×",""))</f>
        <v/>
      </c>
      <c r="AB587" t="str">
        <f>IF(原始数据!AC587="","",IF(COUNTIF(原始数据!587:587,原始数据!AC587)&gt;1,"×",""))</f>
        <v/>
      </c>
      <c r="AC587" t="str">
        <f>IF(原始数据!AD587="","",IF(COUNTIF(原始数据!587:587,原始数据!AD587)&gt;1,"×",""))</f>
        <v/>
      </c>
      <c r="AD587" t="str">
        <f>IF(原始数据!AE587="","",IF(COUNTIF(原始数据!587:587,原始数据!AE587)&gt;1,"×",""))</f>
        <v/>
      </c>
      <c r="AE587" t="str">
        <f>IF(原始数据!AF587="","",IF(COUNTIF(原始数据!587:587,原始数据!AF587)&gt;1,"×",""))</f>
        <v/>
      </c>
      <c r="AF587" t="str">
        <f>IF(原始数据!AG587="","",IF(COUNTIF(原始数据!587:587,原始数据!AG587)&gt;1,"×",""))</f>
        <v/>
      </c>
      <c r="AG587" t="str">
        <f>IF(原始数据!AH587="","",IF(COUNTIF(原始数据!587:587,原始数据!AH587)&gt;1,"×",""))</f>
        <v/>
      </c>
      <c r="AH587" t="str">
        <f>IF(原始数据!AI587="","",IF(COUNTIF(原始数据!587:587,原始数据!AI587)&gt;1,"×",""))</f>
        <v/>
      </c>
      <c r="AI587" t="str">
        <f>IF(原始数据!AJ587="","",IF(COUNTIF(原始数据!587:587,原始数据!AJ587)&gt;1,"×",""))</f>
        <v/>
      </c>
      <c r="AJ587" t="str">
        <f>IF(原始数据!AK587="","",IF(COUNTIF(原始数据!587:587,原始数据!AK587)&gt;1,"×",""))</f>
        <v/>
      </c>
      <c r="AK587" t="str">
        <f>IF(原始数据!AL587="","",IF(COUNTIF(原始数据!587:587,原始数据!AL587)&gt;1,"×",""))</f>
        <v/>
      </c>
      <c r="AL587" t="str">
        <f>IF(原始数据!AM587="","",IF(COUNTIF(原始数据!587:587,原始数据!AM587)&gt;1,"×",""))</f>
        <v/>
      </c>
      <c r="AM587" t="str">
        <f>IF(原始数据!AN587="","",IF(COUNTIF(原始数据!587:587,原始数据!AN587)&gt;1,"×",""))</f>
        <v/>
      </c>
      <c r="AN587" t="str">
        <f>IF(原始数据!AO587="","",IF(COUNTIF(原始数据!587:587,原始数据!AO587)&gt;1,"×",""))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IF(原始数据!Z588="","",IF(COUNTIF(原始数据!588:588,原始数据!Z588)&gt;1,"×",""))</f>
        <v/>
      </c>
      <c r="Z588" t="str">
        <f>IF(原始数据!AA588="","",IF(COUNTIF(原始数据!588:588,原始数据!AA588)&gt;1,"×",""))</f>
        <v/>
      </c>
      <c r="AA588" t="str">
        <f>IF(原始数据!AB588="","",IF(COUNTIF(原始数据!588:588,原始数据!AB588)&gt;1,"×",""))</f>
        <v/>
      </c>
      <c r="AB588" t="str">
        <f>IF(原始数据!AC588="","",IF(COUNTIF(原始数据!588:588,原始数据!AC588)&gt;1,"×",""))</f>
        <v/>
      </c>
      <c r="AC588" t="str">
        <f>IF(原始数据!AD588="","",IF(COUNTIF(原始数据!588:588,原始数据!AD588)&gt;1,"×",""))</f>
        <v/>
      </c>
      <c r="AD588" t="str">
        <f>IF(原始数据!AE588="","",IF(COUNTIF(原始数据!588:588,原始数据!AE588)&gt;1,"×",""))</f>
        <v/>
      </c>
      <c r="AE588" t="str">
        <f>IF(原始数据!AF588="","",IF(COUNTIF(原始数据!588:588,原始数据!AF588)&gt;1,"×",""))</f>
        <v/>
      </c>
      <c r="AF588" t="str">
        <f>IF(原始数据!AG588="","",IF(COUNTIF(原始数据!588:588,原始数据!AG588)&gt;1,"×",""))</f>
        <v/>
      </c>
      <c r="AG588" t="str">
        <f>IF(原始数据!AH588="","",IF(COUNTIF(原始数据!588:588,原始数据!AH588)&gt;1,"×",""))</f>
        <v/>
      </c>
      <c r="AH588" t="str">
        <f>IF(原始数据!AI588="","",IF(COUNTIF(原始数据!588:588,原始数据!AI588)&gt;1,"×",""))</f>
        <v/>
      </c>
      <c r="AI588" t="str">
        <f>IF(原始数据!AJ588="","",IF(COUNTIF(原始数据!588:588,原始数据!AJ588)&gt;1,"×",""))</f>
        <v/>
      </c>
      <c r="AJ588" t="str">
        <f>IF(原始数据!AK588="","",IF(COUNTIF(原始数据!588:588,原始数据!AK588)&gt;1,"×",""))</f>
        <v/>
      </c>
      <c r="AK588" t="str">
        <f>IF(原始数据!AL588="","",IF(COUNTIF(原始数据!588:588,原始数据!AL588)&gt;1,"×",""))</f>
        <v/>
      </c>
      <c r="AL588" t="str">
        <f>IF(原始数据!AM588="","",IF(COUNTIF(原始数据!588:588,原始数据!AM588)&gt;1,"×",""))</f>
        <v/>
      </c>
      <c r="AM588" t="str">
        <f>IF(原始数据!AN588="","",IF(COUNTIF(原始数据!588:588,原始数据!AN588)&gt;1,"×",""))</f>
        <v/>
      </c>
      <c r="AN588" t="str">
        <f>IF(原始数据!AO588="","",IF(COUNTIF(原始数据!588:588,原始数据!AO588)&gt;1,"×",""))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IF(原始数据!Z589="","",IF(COUNTIF(原始数据!589:589,原始数据!Z589)&gt;1,"×",""))</f>
        <v/>
      </c>
      <c r="Z589" t="str">
        <f>IF(原始数据!AA589="","",IF(COUNTIF(原始数据!589:589,原始数据!AA589)&gt;1,"×",""))</f>
        <v/>
      </c>
      <c r="AA589" t="str">
        <f>IF(原始数据!AB589="","",IF(COUNTIF(原始数据!589:589,原始数据!AB589)&gt;1,"×",""))</f>
        <v/>
      </c>
      <c r="AB589" t="str">
        <f>IF(原始数据!AC589="","",IF(COUNTIF(原始数据!589:589,原始数据!AC589)&gt;1,"×",""))</f>
        <v/>
      </c>
      <c r="AC589" t="str">
        <f>IF(原始数据!AD589="","",IF(COUNTIF(原始数据!589:589,原始数据!AD589)&gt;1,"×",""))</f>
        <v/>
      </c>
      <c r="AD589" t="str">
        <f>IF(原始数据!AE589="","",IF(COUNTIF(原始数据!589:589,原始数据!AE589)&gt;1,"×",""))</f>
        <v/>
      </c>
      <c r="AE589" t="str">
        <f>IF(原始数据!AF589="","",IF(COUNTIF(原始数据!589:589,原始数据!AF589)&gt;1,"×",""))</f>
        <v/>
      </c>
      <c r="AF589" t="str">
        <f>IF(原始数据!AG589="","",IF(COUNTIF(原始数据!589:589,原始数据!AG589)&gt;1,"×",""))</f>
        <v/>
      </c>
      <c r="AG589" t="str">
        <f>IF(原始数据!AH589="","",IF(COUNTIF(原始数据!589:589,原始数据!AH589)&gt;1,"×",""))</f>
        <v/>
      </c>
      <c r="AH589" t="str">
        <f>IF(原始数据!AI589="","",IF(COUNTIF(原始数据!589:589,原始数据!AI589)&gt;1,"×",""))</f>
        <v/>
      </c>
      <c r="AI589" t="str">
        <f>IF(原始数据!AJ589="","",IF(COUNTIF(原始数据!589:589,原始数据!AJ589)&gt;1,"×",""))</f>
        <v/>
      </c>
      <c r="AJ589" t="str">
        <f>IF(原始数据!AK589="","",IF(COUNTIF(原始数据!589:589,原始数据!AK589)&gt;1,"×",""))</f>
        <v/>
      </c>
      <c r="AK589" t="str">
        <f>IF(原始数据!AL589="","",IF(COUNTIF(原始数据!589:589,原始数据!AL589)&gt;1,"×",""))</f>
        <v/>
      </c>
      <c r="AL589" t="str">
        <f>IF(原始数据!AM589="","",IF(COUNTIF(原始数据!589:589,原始数据!AM589)&gt;1,"×",""))</f>
        <v/>
      </c>
      <c r="AM589" t="str">
        <f>IF(原始数据!AN589="","",IF(COUNTIF(原始数据!589:589,原始数据!AN589)&gt;1,"×",""))</f>
        <v/>
      </c>
      <c r="AN589" t="str">
        <f>IF(原始数据!AO589="","",IF(COUNTIF(原始数据!589:589,原始数据!AO589)&gt;1,"×",""))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IF(原始数据!Z590="","",IF(COUNTIF(原始数据!590:590,原始数据!Z590)&gt;1,"×",""))</f>
        <v/>
      </c>
      <c r="Z590" t="str">
        <f>IF(原始数据!AA590="","",IF(COUNTIF(原始数据!590:590,原始数据!AA590)&gt;1,"×",""))</f>
        <v/>
      </c>
      <c r="AA590" t="str">
        <f>IF(原始数据!AB590="","",IF(COUNTIF(原始数据!590:590,原始数据!AB590)&gt;1,"×",""))</f>
        <v/>
      </c>
      <c r="AB590" t="str">
        <f>IF(原始数据!AC590="","",IF(COUNTIF(原始数据!590:590,原始数据!AC590)&gt;1,"×",""))</f>
        <v/>
      </c>
      <c r="AC590" t="str">
        <f>IF(原始数据!AD590="","",IF(COUNTIF(原始数据!590:590,原始数据!AD590)&gt;1,"×",""))</f>
        <v/>
      </c>
      <c r="AD590" t="str">
        <f>IF(原始数据!AE590="","",IF(COUNTIF(原始数据!590:590,原始数据!AE590)&gt;1,"×",""))</f>
        <v/>
      </c>
      <c r="AE590" t="str">
        <f>IF(原始数据!AF590="","",IF(COUNTIF(原始数据!590:590,原始数据!AF590)&gt;1,"×",""))</f>
        <v/>
      </c>
      <c r="AF590" t="str">
        <f>IF(原始数据!AG590="","",IF(COUNTIF(原始数据!590:590,原始数据!AG590)&gt;1,"×",""))</f>
        <v/>
      </c>
      <c r="AG590" t="str">
        <f>IF(原始数据!AH590="","",IF(COUNTIF(原始数据!590:590,原始数据!AH590)&gt;1,"×",""))</f>
        <v/>
      </c>
      <c r="AH590" t="str">
        <f>IF(原始数据!AI590="","",IF(COUNTIF(原始数据!590:590,原始数据!AI590)&gt;1,"×",""))</f>
        <v/>
      </c>
      <c r="AI590" t="str">
        <f>IF(原始数据!AJ590="","",IF(COUNTIF(原始数据!590:590,原始数据!AJ590)&gt;1,"×",""))</f>
        <v/>
      </c>
      <c r="AJ590" t="str">
        <f>IF(原始数据!AK590="","",IF(COUNTIF(原始数据!590:590,原始数据!AK590)&gt;1,"×",""))</f>
        <v/>
      </c>
      <c r="AK590" t="str">
        <f>IF(原始数据!AL590="","",IF(COUNTIF(原始数据!590:590,原始数据!AL590)&gt;1,"×",""))</f>
        <v/>
      </c>
      <c r="AL590" t="str">
        <f>IF(原始数据!AM590="","",IF(COUNTIF(原始数据!590:590,原始数据!AM590)&gt;1,"×",""))</f>
        <v/>
      </c>
      <c r="AM590" t="str">
        <f>IF(原始数据!AN590="","",IF(COUNTIF(原始数据!590:590,原始数据!AN590)&gt;1,"×",""))</f>
        <v/>
      </c>
      <c r="AN590" t="str">
        <f>IF(原始数据!AO590="","",IF(COUNTIF(原始数据!590:590,原始数据!AO590)&gt;1,"×",""))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IF(原始数据!Z591="","",IF(COUNTIF(原始数据!591:591,原始数据!Z591)&gt;1,"×",""))</f>
        <v/>
      </c>
      <c r="Z591" t="str">
        <f>IF(原始数据!AA591="","",IF(COUNTIF(原始数据!591:591,原始数据!AA591)&gt;1,"×",""))</f>
        <v/>
      </c>
      <c r="AA591" t="str">
        <f>IF(原始数据!AB591="","",IF(COUNTIF(原始数据!591:591,原始数据!AB591)&gt;1,"×",""))</f>
        <v/>
      </c>
      <c r="AB591" t="str">
        <f>IF(原始数据!AC591="","",IF(COUNTIF(原始数据!591:591,原始数据!AC591)&gt;1,"×",""))</f>
        <v/>
      </c>
      <c r="AC591" t="str">
        <f>IF(原始数据!AD591="","",IF(COUNTIF(原始数据!591:591,原始数据!AD591)&gt;1,"×",""))</f>
        <v/>
      </c>
      <c r="AD591" t="str">
        <f>IF(原始数据!AE591="","",IF(COUNTIF(原始数据!591:591,原始数据!AE591)&gt;1,"×",""))</f>
        <v/>
      </c>
      <c r="AE591" t="str">
        <f>IF(原始数据!AF591="","",IF(COUNTIF(原始数据!591:591,原始数据!AF591)&gt;1,"×",""))</f>
        <v/>
      </c>
      <c r="AF591" t="str">
        <f>IF(原始数据!AG591="","",IF(COUNTIF(原始数据!591:591,原始数据!AG591)&gt;1,"×",""))</f>
        <v/>
      </c>
      <c r="AG591" t="str">
        <f>IF(原始数据!AH591="","",IF(COUNTIF(原始数据!591:591,原始数据!AH591)&gt;1,"×",""))</f>
        <v/>
      </c>
      <c r="AH591" t="str">
        <f>IF(原始数据!AI591="","",IF(COUNTIF(原始数据!591:591,原始数据!AI591)&gt;1,"×",""))</f>
        <v/>
      </c>
      <c r="AI591" t="str">
        <f>IF(原始数据!AJ591="","",IF(COUNTIF(原始数据!591:591,原始数据!AJ591)&gt;1,"×",""))</f>
        <v/>
      </c>
      <c r="AJ591" t="str">
        <f>IF(原始数据!AK591="","",IF(COUNTIF(原始数据!591:591,原始数据!AK591)&gt;1,"×",""))</f>
        <v/>
      </c>
      <c r="AK591" t="str">
        <f>IF(原始数据!AL591="","",IF(COUNTIF(原始数据!591:591,原始数据!AL591)&gt;1,"×",""))</f>
        <v/>
      </c>
      <c r="AL591" t="str">
        <f>IF(原始数据!AM591="","",IF(COUNTIF(原始数据!591:591,原始数据!AM591)&gt;1,"×",""))</f>
        <v/>
      </c>
      <c r="AM591" t="str">
        <f>IF(原始数据!AN591="","",IF(COUNTIF(原始数据!591:591,原始数据!AN591)&gt;1,"×",""))</f>
        <v/>
      </c>
      <c r="AN591" t="str">
        <f>IF(原始数据!AO591="","",IF(COUNTIF(原始数据!591:591,原始数据!AO591)&gt;1,"×",""))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IF(原始数据!Z592="","",IF(COUNTIF(原始数据!592:592,原始数据!Z592)&gt;1,"×",""))</f>
        <v/>
      </c>
      <c r="Z592" t="str">
        <f>IF(原始数据!AA592="","",IF(COUNTIF(原始数据!592:592,原始数据!AA592)&gt;1,"×",""))</f>
        <v/>
      </c>
      <c r="AA592" t="str">
        <f>IF(原始数据!AB592="","",IF(COUNTIF(原始数据!592:592,原始数据!AB592)&gt;1,"×",""))</f>
        <v/>
      </c>
      <c r="AB592" t="str">
        <f>IF(原始数据!AC592="","",IF(COUNTIF(原始数据!592:592,原始数据!AC592)&gt;1,"×",""))</f>
        <v/>
      </c>
      <c r="AC592" t="str">
        <f>IF(原始数据!AD592="","",IF(COUNTIF(原始数据!592:592,原始数据!AD592)&gt;1,"×",""))</f>
        <v/>
      </c>
      <c r="AD592" t="str">
        <f>IF(原始数据!AE592="","",IF(COUNTIF(原始数据!592:592,原始数据!AE592)&gt;1,"×",""))</f>
        <v/>
      </c>
      <c r="AE592" t="str">
        <f>IF(原始数据!AF592="","",IF(COUNTIF(原始数据!592:592,原始数据!AF592)&gt;1,"×",""))</f>
        <v/>
      </c>
      <c r="AF592" t="str">
        <f>IF(原始数据!AG592="","",IF(COUNTIF(原始数据!592:592,原始数据!AG592)&gt;1,"×",""))</f>
        <v/>
      </c>
      <c r="AG592" t="str">
        <f>IF(原始数据!AH592="","",IF(COUNTIF(原始数据!592:592,原始数据!AH592)&gt;1,"×",""))</f>
        <v/>
      </c>
      <c r="AH592" t="str">
        <f>IF(原始数据!AI592="","",IF(COUNTIF(原始数据!592:592,原始数据!AI592)&gt;1,"×",""))</f>
        <v/>
      </c>
      <c r="AI592" t="str">
        <f>IF(原始数据!AJ592="","",IF(COUNTIF(原始数据!592:592,原始数据!AJ592)&gt;1,"×",""))</f>
        <v/>
      </c>
      <c r="AJ592" t="str">
        <f>IF(原始数据!AK592="","",IF(COUNTIF(原始数据!592:592,原始数据!AK592)&gt;1,"×",""))</f>
        <v/>
      </c>
      <c r="AK592" t="str">
        <f>IF(原始数据!AL592="","",IF(COUNTIF(原始数据!592:592,原始数据!AL592)&gt;1,"×",""))</f>
        <v/>
      </c>
      <c r="AL592" t="str">
        <f>IF(原始数据!AM592="","",IF(COUNTIF(原始数据!592:592,原始数据!AM592)&gt;1,"×",""))</f>
        <v/>
      </c>
      <c r="AM592" t="str">
        <f>IF(原始数据!AN592="","",IF(COUNTIF(原始数据!592:592,原始数据!AN592)&gt;1,"×",""))</f>
        <v/>
      </c>
      <c r="AN592" t="str">
        <f>IF(原始数据!AO592="","",IF(COUNTIF(原始数据!592:592,原始数据!AO592)&gt;1,"×",""))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IF(原始数据!Z593="","",IF(COUNTIF(原始数据!593:593,原始数据!Z593)&gt;1,"×",""))</f>
        <v/>
      </c>
      <c r="Z593" t="str">
        <f>IF(原始数据!AA593="","",IF(COUNTIF(原始数据!593:593,原始数据!AA593)&gt;1,"×",""))</f>
        <v/>
      </c>
      <c r="AA593" t="str">
        <f>IF(原始数据!AB593="","",IF(COUNTIF(原始数据!593:593,原始数据!AB593)&gt;1,"×",""))</f>
        <v/>
      </c>
      <c r="AB593" t="str">
        <f>IF(原始数据!AC593="","",IF(COUNTIF(原始数据!593:593,原始数据!AC593)&gt;1,"×",""))</f>
        <v/>
      </c>
      <c r="AC593" t="str">
        <f>IF(原始数据!AD593="","",IF(COUNTIF(原始数据!593:593,原始数据!AD593)&gt;1,"×",""))</f>
        <v/>
      </c>
      <c r="AD593" t="str">
        <f>IF(原始数据!AE593="","",IF(COUNTIF(原始数据!593:593,原始数据!AE593)&gt;1,"×",""))</f>
        <v/>
      </c>
      <c r="AE593" t="str">
        <f>IF(原始数据!AF593="","",IF(COUNTIF(原始数据!593:593,原始数据!AF593)&gt;1,"×",""))</f>
        <v/>
      </c>
      <c r="AF593" t="str">
        <f>IF(原始数据!AG593="","",IF(COUNTIF(原始数据!593:593,原始数据!AG593)&gt;1,"×",""))</f>
        <v/>
      </c>
      <c r="AG593" t="str">
        <f>IF(原始数据!AH593="","",IF(COUNTIF(原始数据!593:593,原始数据!AH593)&gt;1,"×",""))</f>
        <v/>
      </c>
      <c r="AH593" t="str">
        <f>IF(原始数据!AI593="","",IF(COUNTIF(原始数据!593:593,原始数据!AI593)&gt;1,"×",""))</f>
        <v/>
      </c>
      <c r="AI593" t="str">
        <f>IF(原始数据!AJ593="","",IF(COUNTIF(原始数据!593:593,原始数据!AJ593)&gt;1,"×",""))</f>
        <v/>
      </c>
      <c r="AJ593" t="str">
        <f>IF(原始数据!AK593="","",IF(COUNTIF(原始数据!593:593,原始数据!AK593)&gt;1,"×",""))</f>
        <v/>
      </c>
      <c r="AK593" t="str">
        <f>IF(原始数据!AL593="","",IF(COUNTIF(原始数据!593:593,原始数据!AL593)&gt;1,"×",""))</f>
        <v/>
      </c>
      <c r="AL593" t="str">
        <f>IF(原始数据!AM593="","",IF(COUNTIF(原始数据!593:593,原始数据!AM593)&gt;1,"×",""))</f>
        <v/>
      </c>
      <c r="AM593" t="str">
        <f>IF(原始数据!AN593="","",IF(COUNTIF(原始数据!593:593,原始数据!AN593)&gt;1,"×",""))</f>
        <v/>
      </c>
      <c r="AN593" t="str">
        <f>IF(原始数据!AO593="","",IF(COUNTIF(原始数据!593:593,原始数据!AO593)&gt;1,"×",""))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IF(原始数据!Z594="","",IF(COUNTIF(原始数据!594:594,原始数据!Z594)&gt;1,"×",""))</f>
        <v/>
      </c>
      <c r="Z594" t="str">
        <f>IF(原始数据!AA594="","",IF(COUNTIF(原始数据!594:594,原始数据!AA594)&gt;1,"×",""))</f>
        <v/>
      </c>
      <c r="AA594" t="str">
        <f>IF(原始数据!AB594="","",IF(COUNTIF(原始数据!594:594,原始数据!AB594)&gt;1,"×",""))</f>
        <v/>
      </c>
      <c r="AB594" t="str">
        <f>IF(原始数据!AC594="","",IF(COUNTIF(原始数据!594:594,原始数据!AC594)&gt;1,"×",""))</f>
        <v/>
      </c>
      <c r="AC594" t="str">
        <f>IF(原始数据!AD594="","",IF(COUNTIF(原始数据!594:594,原始数据!AD594)&gt;1,"×",""))</f>
        <v/>
      </c>
      <c r="AD594" t="str">
        <f>IF(原始数据!AE594="","",IF(COUNTIF(原始数据!594:594,原始数据!AE594)&gt;1,"×",""))</f>
        <v/>
      </c>
      <c r="AE594" t="str">
        <f>IF(原始数据!AF594="","",IF(COUNTIF(原始数据!594:594,原始数据!AF594)&gt;1,"×",""))</f>
        <v/>
      </c>
      <c r="AF594" t="str">
        <f>IF(原始数据!AG594="","",IF(COUNTIF(原始数据!594:594,原始数据!AG594)&gt;1,"×",""))</f>
        <v/>
      </c>
      <c r="AG594" t="str">
        <f>IF(原始数据!AH594="","",IF(COUNTIF(原始数据!594:594,原始数据!AH594)&gt;1,"×",""))</f>
        <v/>
      </c>
      <c r="AH594" t="str">
        <f>IF(原始数据!AI594="","",IF(COUNTIF(原始数据!594:594,原始数据!AI594)&gt;1,"×",""))</f>
        <v/>
      </c>
      <c r="AI594" t="str">
        <f>IF(原始数据!AJ594="","",IF(COUNTIF(原始数据!594:594,原始数据!AJ594)&gt;1,"×",""))</f>
        <v/>
      </c>
      <c r="AJ594" t="str">
        <f>IF(原始数据!AK594="","",IF(COUNTIF(原始数据!594:594,原始数据!AK594)&gt;1,"×",""))</f>
        <v/>
      </c>
      <c r="AK594" t="str">
        <f>IF(原始数据!AL594="","",IF(COUNTIF(原始数据!594:594,原始数据!AL594)&gt;1,"×",""))</f>
        <v/>
      </c>
      <c r="AL594" t="str">
        <f>IF(原始数据!AM594="","",IF(COUNTIF(原始数据!594:594,原始数据!AM594)&gt;1,"×",""))</f>
        <v/>
      </c>
      <c r="AM594" t="str">
        <f>IF(原始数据!AN594="","",IF(COUNTIF(原始数据!594:594,原始数据!AN594)&gt;1,"×",""))</f>
        <v/>
      </c>
      <c r="AN594" t="str">
        <f>IF(原始数据!AO594="","",IF(COUNTIF(原始数据!594:594,原始数据!AO594)&gt;1,"×",""))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IF(原始数据!Z595="","",IF(COUNTIF(原始数据!595:595,原始数据!Z595)&gt;1,"×",""))</f>
        <v/>
      </c>
      <c r="Z595" t="str">
        <f>IF(原始数据!AA595="","",IF(COUNTIF(原始数据!595:595,原始数据!AA595)&gt;1,"×",""))</f>
        <v/>
      </c>
      <c r="AA595" t="str">
        <f>IF(原始数据!AB595="","",IF(COUNTIF(原始数据!595:595,原始数据!AB595)&gt;1,"×",""))</f>
        <v/>
      </c>
      <c r="AB595" t="str">
        <f>IF(原始数据!AC595="","",IF(COUNTIF(原始数据!595:595,原始数据!AC595)&gt;1,"×",""))</f>
        <v/>
      </c>
      <c r="AC595" t="str">
        <f>IF(原始数据!AD595="","",IF(COUNTIF(原始数据!595:595,原始数据!AD595)&gt;1,"×",""))</f>
        <v/>
      </c>
      <c r="AD595" t="str">
        <f>IF(原始数据!AE595="","",IF(COUNTIF(原始数据!595:595,原始数据!AE595)&gt;1,"×",""))</f>
        <v/>
      </c>
      <c r="AE595" t="str">
        <f>IF(原始数据!AF595="","",IF(COUNTIF(原始数据!595:595,原始数据!AF595)&gt;1,"×",""))</f>
        <v/>
      </c>
      <c r="AF595" t="str">
        <f>IF(原始数据!AG595="","",IF(COUNTIF(原始数据!595:595,原始数据!AG595)&gt;1,"×",""))</f>
        <v/>
      </c>
      <c r="AG595" t="str">
        <f>IF(原始数据!AH595="","",IF(COUNTIF(原始数据!595:595,原始数据!AH595)&gt;1,"×",""))</f>
        <v/>
      </c>
      <c r="AH595" t="str">
        <f>IF(原始数据!AI595="","",IF(COUNTIF(原始数据!595:595,原始数据!AI595)&gt;1,"×",""))</f>
        <v/>
      </c>
      <c r="AI595" t="str">
        <f>IF(原始数据!AJ595="","",IF(COUNTIF(原始数据!595:595,原始数据!AJ595)&gt;1,"×",""))</f>
        <v/>
      </c>
      <c r="AJ595" t="str">
        <f>IF(原始数据!AK595="","",IF(COUNTIF(原始数据!595:595,原始数据!AK595)&gt;1,"×",""))</f>
        <v/>
      </c>
      <c r="AK595" t="str">
        <f>IF(原始数据!AL595="","",IF(COUNTIF(原始数据!595:595,原始数据!AL595)&gt;1,"×",""))</f>
        <v/>
      </c>
      <c r="AL595" t="str">
        <f>IF(原始数据!AM595="","",IF(COUNTIF(原始数据!595:595,原始数据!AM595)&gt;1,"×",""))</f>
        <v/>
      </c>
      <c r="AM595" t="str">
        <f>IF(原始数据!AN595="","",IF(COUNTIF(原始数据!595:595,原始数据!AN595)&gt;1,"×",""))</f>
        <v/>
      </c>
      <c r="AN595" t="str">
        <f>IF(原始数据!AO595="","",IF(COUNTIF(原始数据!595:595,原始数据!AO595)&gt;1,"×",""))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IF(原始数据!Z596="","",IF(COUNTIF(原始数据!596:596,原始数据!Z596)&gt;1,"×",""))</f>
        <v/>
      </c>
      <c r="Z596" t="str">
        <f>IF(原始数据!AA596="","",IF(COUNTIF(原始数据!596:596,原始数据!AA596)&gt;1,"×",""))</f>
        <v/>
      </c>
      <c r="AA596" t="str">
        <f>IF(原始数据!AB596="","",IF(COUNTIF(原始数据!596:596,原始数据!AB596)&gt;1,"×",""))</f>
        <v/>
      </c>
      <c r="AB596" t="str">
        <f>IF(原始数据!AC596="","",IF(COUNTIF(原始数据!596:596,原始数据!AC596)&gt;1,"×",""))</f>
        <v/>
      </c>
      <c r="AC596" t="str">
        <f>IF(原始数据!AD596="","",IF(COUNTIF(原始数据!596:596,原始数据!AD596)&gt;1,"×",""))</f>
        <v/>
      </c>
      <c r="AD596" t="str">
        <f>IF(原始数据!AE596="","",IF(COUNTIF(原始数据!596:596,原始数据!AE596)&gt;1,"×",""))</f>
        <v/>
      </c>
      <c r="AE596" t="str">
        <f>IF(原始数据!AF596="","",IF(COUNTIF(原始数据!596:596,原始数据!AF596)&gt;1,"×",""))</f>
        <v/>
      </c>
      <c r="AF596" t="str">
        <f>IF(原始数据!AG596="","",IF(COUNTIF(原始数据!596:596,原始数据!AG596)&gt;1,"×",""))</f>
        <v/>
      </c>
      <c r="AG596" t="str">
        <f>IF(原始数据!AH596="","",IF(COUNTIF(原始数据!596:596,原始数据!AH596)&gt;1,"×",""))</f>
        <v/>
      </c>
      <c r="AH596" t="str">
        <f>IF(原始数据!AI596="","",IF(COUNTIF(原始数据!596:596,原始数据!AI596)&gt;1,"×",""))</f>
        <v/>
      </c>
      <c r="AI596" t="str">
        <f>IF(原始数据!AJ596="","",IF(COUNTIF(原始数据!596:596,原始数据!AJ596)&gt;1,"×",""))</f>
        <v/>
      </c>
      <c r="AJ596" t="str">
        <f>IF(原始数据!AK596="","",IF(COUNTIF(原始数据!596:596,原始数据!AK596)&gt;1,"×",""))</f>
        <v/>
      </c>
      <c r="AK596" t="str">
        <f>IF(原始数据!AL596="","",IF(COUNTIF(原始数据!596:596,原始数据!AL596)&gt;1,"×",""))</f>
        <v/>
      </c>
      <c r="AL596" t="str">
        <f>IF(原始数据!AM596="","",IF(COUNTIF(原始数据!596:596,原始数据!AM596)&gt;1,"×",""))</f>
        <v/>
      </c>
      <c r="AM596" t="str">
        <f>IF(原始数据!AN596="","",IF(COUNTIF(原始数据!596:596,原始数据!AN596)&gt;1,"×",""))</f>
        <v/>
      </c>
      <c r="AN596" t="str">
        <f>IF(原始数据!AO596="","",IF(COUNTIF(原始数据!596:596,原始数据!AO596)&gt;1,"×",""))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IF(原始数据!Z597="","",IF(COUNTIF(原始数据!597:597,原始数据!Z597)&gt;1,"×",""))</f>
        <v/>
      </c>
      <c r="Z597" t="str">
        <f>IF(原始数据!AA597="","",IF(COUNTIF(原始数据!597:597,原始数据!AA597)&gt;1,"×",""))</f>
        <v/>
      </c>
      <c r="AA597" t="str">
        <f>IF(原始数据!AB597="","",IF(COUNTIF(原始数据!597:597,原始数据!AB597)&gt;1,"×",""))</f>
        <v/>
      </c>
      <c r="AB597" t="str">
        <f>IF(原始数据!AC597="","",IF(COUNTIF(原始数据!597:597,原始数据!AC597)&gt;1,"×",""))</f>
        <v/>
      </c>
      <c r="AC597" t="str">
        <f>IF(原始数据!AD597="","",IF(COUNTIF(原始数据!597:597,原始数据!AD597)&gt;1,"×",""))</f>
        <v/>
      </c>
      <c r="AD597" t="str">
        <f>IF(原始数据!AE597="","",IF(COUNTIF(原始数据!597:597,原始数据!AE597)&gt;1,"×",""))</f>
        <v/>
      </c>
      <c r="AE597" t="str">
        <f>IF(原始数据!AF597="","",IF(COUNTIF(原始数据!597:597,原始数据!AF597)&gt;1,"×",""))</f>
        <v/>
      </c>
      <c r="AF597" t="str">
        <f>IF(原始数据!AG597="","",IF(COUNTIF(原始数据!597:597,原始数据!AG597)&gt;1,"×",""))</f>
        <v/>
      </c>
      <c r="AG597" t="str">
        <f>IF(原始数据!AH597="","",IF(COUNTIF(原始数据!597:597,原始数据!AH597)&gt;1,"×",""))</f>
        <v/>
      </c>
      <c r="AH597" t="str">
        <f>IF(原始数据!AI597="","",IF(COUNTIF(原始数据!597:597,原始数据!AI597)&gt;1,"×",""))</f>
        <v/>
      </c>
      <c r="AI597" t="str">
        <f>IF(原始数据!AJ597="","",IF(COUNTIF(原始数据!597:597,原始数据!AJ597)&gt;1,"×",""))</f>
        <v/>
      </c>
      <c r="AJ597" t="str">
        <f>IF(原始数据!AK597="","",IF(COUNTIF(原始数据!597:597,原始数据!AK597)&gt;1,"×",""))</f>
        <v/>
      </c>
      <c r="AK597" t="str">
        <f>IF(原始数据!AL597="","",IF(COUNTIF(原始数据!597:597,原始数据!AL597)&gt;1,"×",""))</f>
        <v/>
      </c>
      <c r="AL597" t="str">
        <f>IF(原始数据!AM597="","",IF(COUNTIF(原始数据!597:597,原始数据!AM597)&gt;1,"×",""))</f>
        <v/>
      </c>
      <c r="AM597" t="str">
        <f>IF(原始数据!AN597="","",IF(COUNTIF(原始数据!597:597,原始数据!AN597)&gt;1,"×",""))</f>
        <v/>
      </c>
      <c r="AN597" t="str">
        <f>IF(原始数据!AO597="","",IF(COUNTIF(原始数据!597:597,原始数据!AO597)&gt;1,"×",""))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IF(原始数据!Z598="","",IF(COUNTIF(原始数据!598:598,原始数据!Z598)&gt;1,"×",""))</f>
        <v/>
      </c>
      <c r="Z598" t="str">
        <f>IF(原始数据!AA598="","",IF(COUNTIF(原始数据!598:598,原始数据!AA598)&gt;1,"×",""))</f>
        <v/>
      </c>
      <c r="AA598" t="str">
        <f>IF(原始数据!AB598="","",IF(COUNTIF(原始数据!598:598,原始数据!AB598)&gt;1,"×",""))</f>
        <v/>
      </c>
      <c r="AB598" t="str">
        <f>IF(原始数据!AC598="","",IF(COUNTIF(原始数据!598:598,原始数据!AC598)&gt;1,"×",""))</f>
        <v/>
      </c>
      <c r="AC598" t="str">
        <f>IF(原始数据!AD598="","",IF(COUNTIF(原始数据!598:598,原始数据!AD598)&gt;1,"×",""))</f>
        <v/>
      </c>
      <c r="AD598" t="str">
        <f>IF(原始数据!AE598="","",IF(COUNTIF(原始数据!598:598,原始数据!AE598)&gt;1,"×",""))</f>
        <v/>
      </c>
      <c r="AE598" t="str">
        <f>IF(原始数据!AF598="","",IF(COUNTIF(原始数据!598:598,原始数据!AF598)&gt;1,"×",""))</f>
        <v/>
      </c>
      <c r="AF598" t="str">
        <f>IF(原始数据!AG598="","",IF(COUNTIF(原始数据!598:598,原始数据!AG598)&gt;1,"×",""))</f>
        <v/>
      </c>
      <c r="AG598" t="str">
        <f>IF(原始数据!AH598="","",IF(COUNTIF(原始数据!598:598,原始数据!AH598)&gt;1,"×",""))</f>
        <v/>
      </c>
      <c r="AH598" t="str">
        <f>IF(原始数据!AI598="","",IF(COUNTIF(原始数据!598:598,原始数据!AI598)&gt;1,"×",""))</f>
        <v/>
      </c>
      <c r="AI598" t="str">
        <f>IF(原始数据!AJ598="","",IF(COUNTIF(原始数据!598:598,原始数据!AJ598)&gt;1,"×",""))</f>
        <v/>
      </c>
      <c r="AJ598" t="str">
        <f>IF(原始数据!AK598="","",IF(COUNTIF(原始数据!598:598,原始数据!AK598)&gt;1,"×",""))</f>
        <v/>
      </c>
      <c r="AK598" t="str">
        <f>IF(原始数据!AL598="","",IF(COUNTIF(原始数据!598:598,原始数据!AL598)&gt;1,"×",""))</f>
        <v/>
      </c>
      <c r="AL598" t="str">
        <f>IF(原始数据!AM598="","",IF(COUNTIF(原始数据!598:598,原始数据!AM598)&gt;1,"×",""))</f>
        <v/>
      </c>
      <c r="AM598" t="str">
        <f>IF(原始数据!AN598="","",IF(COUNTIF(原始数据!598:598,原始数据!AN598)&gt;1,"×",""))</f>
        <v/>
      </c>
      <c r="AN598" t="str">
        <f>IF(原始数据!AO598="","",IF(COUNTIF(原始数据!598:598,原始数据!AO598)&gt;1,"×",""))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IF(原始数据!Z599="","",IF(COUNTIF(原始数据!599:599,原始数据!Z599)&gt;1,"×",""))</f>
        <v/>
      </c>
      <c r="Z599" t="str">
        <f>IF(原始数据!AA599="","",IF(COUNTIF(原始数据!599:599,原始数据!AA599)&gt;1,"×",""))</f>
        <v/>
      </c>
      <c r="AA599" t="str">
        <f>IF(原始数据!AB599="","",IF(COUNTIF(原始数据!599:599,原始数据!AB599)&gt;1,"×",""))</f>
        <v/>
      </c>
      <c r="AB599" t="str">
        <f>IF(原始数据!AC599="","",IF(COUNTIF(原始数据!599:599,原始数据!AC599)&gt;1,"×",""))</f>
        <v/>
      </c>
      <c r="AC599" t="str">
        <f>IF(原始数据!AD599="","",IF(COUNTIF(原始数据!599:599,原始数据!AD599)&gt;1,"×",""))</f>
        <v/>
      </c>
      <c r="AD599" t="str">
        <f>IF(原始数据!AE599="","",IF(COUNTIF(原始数据!599:599,原始数据!AE599)&gt;1,"×",""))</f>
        <v/>
      </c>
      <c r="AE599" t="str">
        <f>IF(原始数据!AF599="","",IF(COUNTIF(原始数据!599:599,原始数据!AF599)&gt;1,"×",""))</f>
        <v/>
      </c>
      <c r="AF599" t="str">
        <f>IF(原始数据!AG599="","",IF(COUNTIF(原始数据!599:599,原始数据!AG599)&gt;1,"×",""))</f>
        <v/>
      </c>
      <c r="AG599" t="str">
        <f>IF(原始数据!AH599="","",IF(COUNTIF(原始数据!599:599,原始数据!AH599)&gt;1,"×",""))</f>
        <v/>
      </c>
      <c r="AH599" t="str">
        <f>IF(原始数据!AI599="","",IF(COUNTIF(原始数据!599:599,原始数据!AI599)&gt;1,"×",""))</f>
        <v/>
      </c>
      <c r="AI599" t="str">
        <f>IF(原始数据!AJ599="","",IF(COUNTIF(原始数据!599:599,原始数据!AJ599)&gt;1,"×",""))</f>
        <v/>
      </c>
      <c r="AJ599" t="str">
        <f>IF(原始数据!AK599="","",IF(COUNTIF(原始数据!599:599,原始数据!AK599)&gt;1,"×",""))</f>
        <v/>
      </c>
      <c r="AK599" t="str">
        <f>IF(原始数据!AL599="","",IF(COUNTIF(原始数据!599:599,原始数据!AL599)&gt;1,"×",""))</f>
        <v/>
      </c>
      <c r="AL599" t="str">
        <f>IF(原始数据!AM599="","",IF(COUNTIF(原始数据!599:599,原始数据!AM599)&gt;1,"×",""))</f>
        <v/>
      </c>
      <c r="AM599" t="str">
        <f>IF(原始数据!AN599="","",IF(COUNTIF(原始数据!599:599,原始数据!AN599)&gt;1,"×",""))</f>
        <v/>
      </c>
      <c r="AN599" t="str">
        <f>IF(原始数据!AO599="","",IF(COUNTIF(原始数据!599:599,原始数据!AO599)&gt;1,"×",""))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IF(原始数据!Z600="","",IF(COUNTIF(原始数据!600:600,原始数据!Z600)&gt;1,"×",""))</f>
        <v/>
      </c>
      <c r="Z600" t="str">
        <f>IF(原始数据!AA600="","",IF(COUNTIF(原始数据!600:600,原始数据!AA600)&gt;1,"×",""))</f>
        <v/>
      </c>
      <c r="AA600" t="str">
        <f>IF(原始数据!AB600="","",IF(COUNTIF(原始数据!600:600,原始数据!AB600)&gt;1,"×",""))</f>
        <v/>
      </c>
      <c r="AB600" t="str">
        <f>IF(原始数据!AC600="","",IF(COUNTIF(原始数据!600:600,原始数据!AC600)&gt;1,"×",""))</f>
        <v/>
      </c>
      <c r="AC600" t="str">
        <f>IF(原始数据!AD600="","",IF(COUNTIF(原始数据!600:600,原始数据!AD600)&gt;1,"×",""))</f>
        <v/>
      </c>
      <c r="AD600" t="str">
        <f>IF(原始数据!AE600="","",IF(COUNTIF(原始数据!600:600,原始数据!AE600)&gt;1,"×",""))</f>
        <v/>
      </c>
      <c r="AE600" t="str">
        <f>IF(原始数据!AF600="","",IF(COUNTIF(原始数据!600:600,原始数据!AF600)&gt;1,"×",""))</f>
        <v/>
      </c>
      <c r="AF600" t="str">
        <f>IF(原始数据!AG600="","",IF(COUNTIF(原始数据!600:600,原始数据!AG600)&gt;1,"×",""))</f>
        <v/>
      </c>
      <c r="AG600" t="str">
        <f>IF(原始数据!AH600="","",IF(COUNTIF(原始数据!600:600,原始数据!AH600)&gt;1,"×",""))</f>
        <v/>
      </c>
      <c r="AH600" t="str">
        <f>IF(原始数据!AI600="","",IF(COUNTIF(原始数据!600:600,原始数据!AI600)&gt;1,"×",""))</f>
        <v/>
      </c>
      <c r="AI600" t="str">
        <f>IF(原始数据!AJ600="","",IF(COUNTIF(原始数据!600:600,原始数据!AJ600)&gt;1,"×",""))</f>
        <v/>
      </c>
      <c r="AJ600" t="str">
        <f>IF(原始数据!AK600="","",IF(COUNTIF(原始数据!600:600,原始数据!AK600)&gt;1,"×",""))</f>
        <v/>
      </c>
      <c r="AK600" t="str">
        <f>IF(原始数据!AL600="","",IF(COUNTIF(原始数据!600:600,原始数据!AL600)&gt;1,"×",""))</f>
        <v/>
      </c>
      <c r="AL600" t="str">
        <f>IF(原始数据!AM600="","",IF(COUNTIF(原始数据!600:600,原始数据!AM600)&gt;1,"×",""))</f>
        <v/>
      </c>
      <c r="AM600" t="str">
        <f>IF(原始数据!AN600="","",IF(COUNTIF(原始数据!600:600,原始数据!AN600)&gt;1,"×",""))</f>
        <v/>
      </c>
      <c r="AN600" t="str">
        <f>IF(原始数据!AO600="","",IF(COUNTIF(原始数据!600:600,原始数据!AO600)&gt;1,"×",""))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IF(原始数据!Z601="","",IF(COUNTIF(原始数据!601:601,原始数据!Z601)&gt;1,"×",""))</f>
        <v/>
      </c>
      <c r="Z601" t="str">
        <f>IF(原始数据!AA601="","",IF(COUNTIF(原始数据!601:601,原始数据!AA601)&gt;1,"×",""))</f>
        <v/>
      </c>
      <c r="AA601" t="str">
        <f>IF(原始数据!AB601="","",IF(COUNTIF(原始数据!601:601,原始数据!AB601)&gt;1,"×",""))</f>
        <v/>
      </c>
      <c r="AB601" t="str">
        <f>IF(原始数据!AC601="","",IF(COUNTIF(原始数据!601:601,原始数据!AC601)&gt;1,"×",""))</f>
        <v/>
      </c>
      <c r="AC601" t="str">
        <f>IF(原始数据!AD601="","",IF(COUNTIF(原始数据!601:601,原始数据!AD601)&gt;1,"×",""))</f>
        <v/>
      </c>
      <c r="AD601" t="str">
        <f>IF(原始数据!AE601="","",IF(COUNTIF(原始数据!601:601,原始数据!AE601)&gt;1,"×",""))</f>
        <v/>
      </c>
      <c r="AE601" t="str">
        <f>IF(原始数据!AF601="","",IF(COUNTIF(原始数据!601:601,原始数据!AF601)&gt;1,"×",""))</f>
        <v/>
      </c>
      <c r="AF601" t="str">
        <f>IF(原始数据!AG601="","",IF(COUNTIF(原始数据!601:601,原始数据!AG601)&gt;1,"×",""))</f>
        <v/>
      </c>
      <c r="AG601" t="str">
        <f>IF(原始数据!AH601="","",IF(COUNTIF(原始数据!601:601,原始数据!AH601)&gt;1,"×",""))</f>
        <v/>
      </c>
      <c r="AH601" t="str">
        <f>IF(原始数据!AI601="","",IF(COUNTIF(原始数据!601:601,原始数据!AI601)&gt;1,"×",""))</f>
        <v/>
      </c>
      <c r="AI601" t="str">
        <f>IF(原始数据!AJ601="","",IF(COUNTIF(原始数据!601:601,原始数据!AJ601)&gt;1,"×",""))</f>
        <v/>
      </c>
      <c r="AJ601" t="str">
        <f>IF(原始数据!AK601="","",IF(COUNTIF(原始数据!601:601,原始数据!AK601)&gt;1,"×",""))</f>
        <v/>
      </c>
      <c r="AK601" t="str">
        <f>IF(原始数据!AL601="","",IF(COUNTIF(原始数据!601:601,原始数据!AL601)&gt;1,"×",""))</f>
        <v/>
      </c>
      <c r="AL601" t="str">
        <f>IF(原始数据!AM601="","",IF(COUNTIF(原始数据!601:601,原始数据!AM601)&gt;1,"×",""))</f>
        <v/>
      </c>
      <c r="AM601" t="str">
        <f>IF(原始数据!AN601="","",IF(COUNTIF(原始数据!601:601,原始数据!AN601)&gt;1,"×",""))</f>
        <v/>
      </c>
      <c r="AN601" t="str">
        <f>IF(原始数据!AO601="","",IF(COUNTIF(原始数据!601:601,原始数据!AO601)&gt;1,"×",""))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IF(原始数据!Z602="","",IF(COUNTIF(原始数据!602:602,原始数据!Z602)&gt;1,"×",""))</f>
        <v/>
      </c>
      <c r="Z602" t="str">
        <f>IF(原始数据!AA602="","",IF(COUNTIF(原始数据!602:602,原始数据!AA602)&gt;1,"×",""))</f>
        <v/>
      </c>
      <c r="AA602" t="str">
        <f>IF(原始数据!AB602="","",IF(COUNTIF(原始数据!602:602,原始数据!AB602)&gt;1,"×",""))</f>
        <v/>
      </c>
      <c r="AB602" t="str">
        <f>IF(原始数据!AC602="","",IF(COUNTIF(原始数据!602:602,原始数据!AC602)&gt;1,"×",""))</f>
        <v/>
      </c>
      <c r="AC602" t="str">
        <f>IF(原始数据!AD602="","",IF(COUNTIF(原始数据!602:602,原始数据!AD602)&gt;1,"×",""))</f>
        <v/>
      </c>
      <c r="AD602" t="str">
        <f>IF(原始数据!AE602="","",IF(COUNTIF(原始数据!602:602,原始数据!AE602)&gt;1,"×",""))</f>
        <v/>
      </c>
      <c r="AE602" t="str">
        <f>IF(原始数据!AF602="","",IF(COUNTIF(原始数据!602:602,原始数据!AF602)&gt;1,"×",""))</f>
        <v/>
      </c>
      <c r="AF602" t="str">
        <f>IF(原始数据!AG602="","",IF(COUNTIF(原始数据!602:602,原始数据!AG602)&gt;1,"×",""))</f>
        <v/>
      </c>
      <c r="AG602" t="str">
        <f>IF(原始数据!AH602="","",IF(COUNTIF(原始数据!602:602,原始数据!AH602)&gt;1,"×",""))</f>
        <v/>
      </c>
      <c r="AH602" t="str">
        <f>IF(原始数据!AI602="","",IF(COUNTIF(原始数据!602:602,原始数据!AI602)&gt;1,"×",""))</f>
        <v/>
      </c>
      <c r="AI602" t="str">
        <f>IF(原始数据!AJ602="","",IF(COUNTIF(原始数据!602:602,原始数据!AJ602)&gt;1,"×",""))</f>
        <v/>
      </c>
      <c r="AJ602" t="str">
        <f>IF(原始数据!AK602="","",IF(COUNTIF(原始数据!602:602,原始数据!AK602)&gt;1,"×",""))</f>
        <v/>
      </c>
      <c r="AK602" t="str">
        <f>IF(原始数据!AL602="","",IF(COUNTIF(原始数据!602:602,原始数据!AL602)&gt;1,"×",""))</f>
        <v/>
      </c>
      <c r="AL602" t="str">
        <f>IF(原始数据!AM602="","",IF(COUNTIF(原始数据!602:602,原始数据!AM602)&gt;1,"×",""))</f>
        <v/>
      </c>
      <c r="AM602" t="str">
        <f>IF(原始数据!AN602="","",IF(COUNTIF(原始数据!602:602,原始数据!AN602)&gt;1,"×",""))</f>
        <v/>
      </c>
      <c r="AN602" t="str">
        <f>IF(原始数据!AO602="","",IF(COUNTIF(原始数据!602:602,原始数据!AO602)&gt;1,"×",""))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IF(原始数据!Z603="","",IF(COUNTIF(原始数据!603:603,原始数据!Z603)&gt;1,"×",""))</f>
        <v/>
      </c>
      <c r="Z603" t="str">
        <f>IF(原始数据!AA603="","",IF(COUNTIF(原始数据!603:603,原始数据!AA603)&gt;1,"×",""))</f>
        <v/>
      </c>
      <c r="AA603" t="str">
        <f>IF(原始数据!AB603="","",IF(COUNTIF(原始数据!603:603,原始数据!AB603)&gt;1,"×",""))</f>
        <v/>
      </c>
      <c r="AB603" t="str">
        <f>IF(原始数据!AC603="","",IF(COUNTIF(原始数据!603:603,原始数据!AC603)&gt;1,"×",""))</f>
        <v/>
      </c>
      <c r="AC603" t="str">
        <f>IF(原始数据!AD603="","",IF(COUNTIF(原始数据!603:603,原始数据!AD603)&gt;1,"×",""))</f>
        <v/>
      </c>
      <c r="AD603" t="str">
        <f>IF(原始数据!AE603="","",IF(COUNTIF(原始数据!603:603,原始数据!AE603)&gt;1,"×",""))</f>
        <v/>
      </c>
      <c r="AE603" t="str">
        <f>IF(原始数据!AF603="","",IF(COUNTIF(原始数据!603:603,原始数据!AF603)&gt;1,"×",""))</f>
        <v/>
      </c>
      <c r="AF603" t="str">
        <f>IF(原始数据!AG603="","",IF(COUNTIF(原始数据!603:603,原始数据!AG603)&gt;1,"×",""))</f>
        <v/>
      </c>
      <c r="AG603" t="str">
        <f>IF(原始数据!AH603="","",IF(COUNTIF(原始数据!603:603,原始数据!AH603)&gt;1,"×",""))</f>
        <v/>
      </c>
      <c r="AH603" t="str">
        <f>IF(原始数据!AI603="","",IF(COUNTIF(原始数据!603:603,原始数据!AI603)&gt;1,"×",""))</f>
        <v/>
      </c>
      <c r="AI603" t="str">
        <f>IF(原始数据!AJ603="","",IF(COUNTIF(原始数据!603:603,原始数据!AJ603)&gt;1,"×",""))</f>
        <v/>
      </c>
      <c r="AJ603" t="str">
        <f>IF(原始数据!AK603="","",IF(COUNTIF(原始数据!603:603,原始数据!AK603)&gt;1,"×",""))</f>
        <v/>
      </c>
      <c r="AK603" t="str">
        <f>IF(原始数据!AL603="","",IF(COUNTIF(原始数据!603:603,原始数据!AL603)&gt;1,"×",""))</f>
        <v/>
      </c>
      <c r="AL603" t="str">
        <f>IF(原始数据!AM603="","",IF(COUNTIF(原始数据!603:603,原始数据!AM603)&gt;1,"×",""))</f>
        <v/>
      </c>
      <c r="AM603" t="str">
        <f>IF(原始数据!AN603="","",IF(COUNTIF(原始数据!603:603,原始数据!AN603)&gt;1,"×",""))</f>
        <v/>
      </c>
      <c r="AN603" t="str">
        <f>IF(原始数据!AO603="","",IF(COUNTIF(原始数据!603:603,原始数据!AO603)&gt;1,"×",""))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IF(原始数据!Z604="","",IF(COUNTIF(原始数据!604:604,原始数据!Z604)&gt;1,"×",""))</f>
        <v/>
      </c>
      <c r="Z604" t="str">
        <f>IF(原始数据!AA604="","",IF(COUNTIF(原始数据!604:604,原始数据!AA604)&gt;1,"×",""))</f>
        <v/>
      </c>
      <c r="AA604" t="str">
        <f>IF(原始数据!AB604="","",IF(COUNTIF(原始数据!604:604,原始数据!AB604)&gt;1,"×",""))</f>
        <v/>
      </c>
      <c r="AB604" t="str">
        <f>IF(原始数据!AC604="","",IF(COUNTIF(原始数据!604:604,原始数据!AC604)&gt;1,"×",""))</f>
        <v/>
      </c>
      <c r="AC604" t="str">
        <f>IF(原始数据!AD604="","",IF(COUNTIF(原始数据!604:604,原始数据!AD604)&gt;1,"×",""))</f>
        <v/>
      </c>
      <c r="AD604" t="str">
        <f>IF(原始数据!AE604="","",IF(COUNTIF(原始数据!604:604,原始数据!AE604)&gt;1,"×",""))</f>
        <v/>
      </c>
      <c r="AE604" t="str">
        <f>IF(原始数据!AF604="","",IF(COUNTIF(原始数据!604:604,原始数据!AF604)&gt;1,"×",""))</f>
        <v/>
      </c>
      <c r="AF604" t="str">
        <f>IF(原始数据!AG604="","",IF(COUNTIF(原始数据!604:604,原始数据!AG604)&gt;1,"×",""))</f>
        <v/>
      </c>
      <c r="AG604" t="str">
        <f>IF(原始数据!AH604="","",IF(COUNTIF(原始数据!604:604,原始数据!AH604)&gt;1,"×",""))</f>
        <v/>
      </c>
      <c r="AH604" t="str">
        <f>IF(原始数据!AI604="","",IF(COUNTIF(原始数据!604:604,原始数据!AI604)&gt;1,"×",""))</f>
        <v/>
      </c>
      <c r="AI604" t="str">
        <f>IF(原始数据!AJ604="","",IF(COUNTIF(原始数据!604:604,原始数据!AJ604)&gt;1,"×",""))</f>
        <v/>
      </c>
      <c r="AJ604" t="str">
        <f>IF(原始数据!AK604="","",IF(COUNTIF(原始数据!604:604,原始数据!AK604)&gt;1,"×",""))</f>
        <v/>
      </c>
      <c r="AK604" t="str">
        <f>IF(原始数据!AL604="","",IF(COUNTIF(原始数据!604:604,原始数据!AL604)&gt;1,"×",""))</f>
        <v/>
      </c>
      <c r="AL604" t="str">
        <f>IF(原始数据!AM604="","",IF(COUNTIF(原始数据!604:604,原始数据!AM604)&gt;1,"×",""))</f>
        <v/>
      </c>
      <c r="AM604" t="str">
        <f>IF(原始数据!AN604="","",IF(COUNTIF(原始数据!604:604,原始数据!AN604)&gt;1,"×",""))</f>
        <v/>
      </c>
      <c r="AN604" t="str">
        <f>IF(原始数据!AO604="","",IF(COUNTIF(原始数据!604:604,原始数据!AO604)&gt;1,"×",""))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IF(原始数据!Z605="","",IF(COUNTIF(原始数据!605:605,原始数据!Z605)&gt;1,"×",""))</f>
        <v/>
      </c>
      <c r="Z605" t="str">
        <f>IF(原始数据!AA605="","",IF(COUNTIF(原始数据!605:605,原始数据!AA605)&gt;1,"×",""))</f>
        <v/>
      </c>
      <c r="AA605" t="str">
        <f>IF(原始数据!AB605="","",IF(COUNTIF(原始数据!605:605,原始数据!AB605)&gt;1,"×",""))</f>
        <v/>
      </c>
      <c r="AB605" t="str">
        <f>IF(原始数据!AC605="","",IF(COUNTIF(原始数据!605:605,原始数据!AC605)&gt;1,"×",""))</f>
        <v/>
      </c>
      <c r="AC605" t="str">
        <f>IF(原始数据!AD605="","",IF(COUNTIF(原始数据!605:605,原始数据!AD605)&gt;1,"×",""))</f>
        <v/>
      </c>
      <c r="AD605" t="str">
        <f>IF(原始数据!AE605="","",IF(COUNTIF(原始数据!605:605,原始数据!AE605)&gt;1,"×",""))</f>
        <v/>
      </c>
      <c r="AE605" t="str">
        <f>IF(原始数据!AF605="","",IF(COUNTIF(原始数据!605:605,原始数据!AF605)&gt;1,"×",""))</f>
        <v/>
      </c>
      <c r="AF605" t="str">
        <f>IF(原始数据!AG605="","",IF(COUNTIF(原始数据!605:605,原始数据!AG605)&gt;1,"×",""))</f>
        <v/>
      </c>
      <c r="AG605" t="str">
        <f>IF(原始数据!AH605="","",IF(COUNTIF(原始数据!605:605,原始数据!AH605)&gt;1,"×",""))</f>
        <v/>
      </c>
      <c r="AH605" t="str">
        <f>IF(原始数据!AI605="","",IF(COUNTIF(原始数据!605:605,原始数据!AI605)&gt;1,"×",""))</f>
        <v/>
      </c>
      <c r="AI605" t="str">
        <f>IF(原始数据!AJ605="","",IF(COUNTIF(原始数据!605:605,原始数据!AJ605)&gt;1,"×",""))</f>
        <v/>
      </c>
      <c r="AJ605" t="str">
        <f>IF(原始数据!AK605="","",IF(COUNTIF(原始数据!605:605,原始数据!AK605)&gt;1,"×",""))</f>
        <v/>
      </c>
      <c r="AK605" t="str">
        <f>IF(原始数据!AL605="","",IF(COUNTIF(原始数据!605:605,原始数据!AL605)&gt;1,"×",""))</f>
        <v/>
      </c>
      <c r="AL605" t="str">
        <f>IF(原始数据!AM605="","",IF(COUNTIF(原始数据!605:605,原始数据!AM605)&gt;1,"×",""))</f>
        <v/>
      </c>
      <c r="AM605" t="str">
        <f>IF(原始数据!AN605="","",IF(COUNTIF(原始数据!605:605,原始数据!AN605)&gt;1,"×",""))</f>
        <v/>
      </c>
      <c r="AN605" t="str">
        <f>IF(原始数据!AO605="","",IF(COUNTIF(原始数据!605:605,原始数据!AO605)&gt;1,"×",""))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IF(原始数据!Z606="","",IF(COUNTIF(原始数据!606:606,原始数据!Z606)&gt;1,"×",""))</f>
        <v/>
      </c>
      <c r="Z606" t="str">
        <f>IF(原始数据!AA606="","",IF(COUNTIF(原始数据!606:606,原始数据!AA606)&gt;1,"×",""))</f>
        <v/>
      </c>
      <c r="AA606" t="str">
        <f>IF(原始数据!AB606="","",IF(COUNTIF(原始数据!606:606,原始数据!AB606)&gt;1,"×",""))</f>
        <v/>
      </c>
      <c r="AB606" t="str">
        <f>IF(原始数据!AC606="","",IF(COUNTIF(原始数据!606:606,原始数据!AC606)&gt;1,"×",""))</f>
        <v/>
      </c>
      <c r="AC606" t="str">
        <f>IF(原始数据!AD606="","",IF(COUNTIF(原始数据!606:606,原始数据!AD606)&gt;1,"×",""))</f>
        <v/>
      </c>
      <c r="AD606" t="str">
        <f>IF(原始数据!AE606="","",IF(COUNTIF(原始数据!606:606,原始数据!AE606)&gt;1,"×",""))</f>
        <v/>
      </c>
      <c r="AE606" t="str">
        <f>IF(原始数据!AF606="","",IF(COUNTIF(原始数据!606:606,原始数据!AF606)&gt;1,"×",""))</f>
        <v/>
      </c>
      <c r="AF606" t="str">
        <f>IF(原始数据!AG606="","",IF(COUNTIF(原始数据!606:606,原始数据!AG606)&gt;1,"×",""))</f>
        <v/>
      </c>
      <c r="AG606" t="str">
        <f>IF(原始数据!AH606="","",IF(COUNTIF(原始数据!606:606,原始数据!AH606)&gt;1,"×",""))</f>
        <v/>
      </c>
      <c r="AH606" t="str">
        <f>IF(原始数据!AI606="","",IF(COUNTIF(原始数据!606:606,原始数据!AI606)&gt;1,"×",""))</f>
        <v/>
      </c>
      <c r="AI606" t="str">
        <f>IF(原始数据!AJ606="","",IF(COUNTIF(原始数据!606:606,原始数据!AJ606)&gt;1,"×",""))</f>
        <v/>
      </c>
      <c r="AJ606" t="str">
        <f>IF(原始数据!AK606="","",IF(COUNTIF(原始数据!606:606,原始数据!AK606)&gt;1,"×",""))</f>
        <v/>
      </c>
      <c r="AK606" t="str">
        <f>IF(原始数据!AL606="","",IF(COUNTIF(原始数据!606:606,原始数据!AL606)&gt;1,"×",""))</f>
        <v/>
      </c>
      <c r="AL606" t="str">
        <f>IF(原始数据!AM606="","",IF(COUNTIF(原始数据!606:606,原始数据!AM606)&gt;1,"×",""))</f>
        <v/>
      </c>
      <c r="AM606" t="str">
        <f>IF(原始数据!AN606="","",IF(COUNTIF(原始数据!606:606,原始数据!AN606)&gt;1,"×",""))</f>
        <v/>
      </c>
      <c r="AN606" t="str">
        <f>IF(原始数据!AO606="","",IF(COUNTIF(原始数据!606:606,原始数据!AO606)&gt;1,"×",""))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IF(原始数据!Z607="","",IF(COUNTIF(原始数据!607:607,原始数据!Z607)&gt;1,"×",""))</f>
        <v/>
      </c>
      <c r="Z607" t="str">
        <f>IF(原始数据!AA607="","",IF(COUNTIF(原始数据!607:607,原始数据!AA607)&gt;1,"×",""))</f>
        <v/>
      </c>
      <c r="AA607" t="str">
        <f>IF(原始数据!AB607="","",IF(COUNTIF(原始数据!607:607,原始数据!AB607)&gt;1,"×",""))</f>
        <v/>
      </c>
      <c r="AB607" t="str">
        <f>IF(原始数据!AC607="","",IF(COUNTIF(原始数据!607:607,原始数据!AC607)&gt;1,"×",""))</f>
        <v/>
      </c>
      <c r="AC607" t="str">
        <f>IF(原始数据!AD607="","",IF(COUNTIF(原始数据!607:607,原始数据!AD607)&gt;1,"×",""))</f>
        <v/>
      </c>
      <c r="AD607" t="str">
        <f>IF(原始数据!AE607="","",IF(COUNTIF(原始数据!607:607,原始数据!AE607)&gt;1,"×",""))</f>
        <v/>
      </c>
      <c r="AE607" t="str">
        <f>IF(原始数据!AF607="","",IF(COUNTIF(原始数据!607:607,原始数据!AF607)&gt;1,"×",""))</f>
        <v/>
      </c>
      <c r="AF607" t="str">
        <f>IF(原始数据!AG607="","",IF(COUNTIF(原始数据!607:607,原始数据!AG607)&gt;1,"×",""))</f>
        <v/>
      </c>
      <c r="AG607" t="str">
        <f>IF(原始数据!AH607="","",IF(COUNTIF(原始数据!607:607,原始数据!AH607)&gt;1,"×",""))</f>
        <v/>
      </c>
      <c r="AH607" t="str">
        <f>IF(原始数据!AI607="","",IF(COUNTIF(原始数据!607:607,原始数据!AI607)&gt;1,"×",""))</f>
        <v/>
      </c>
      <c r="AI607" t="str">
        <f>IF(原始数据!AJ607="","",IF(COUNTIF(原始数据!607:607,原始数据!AJ607)&gt;1,"×",""))</f>
        <v/>
      </c>
      <c r="AJ607" t="str">
        <f>IF(原始数据!AK607="","",IF(COUNTIF(原始数据!607:607,原始数据!AK607)&gt;1,"×",""))</f>
        <v/>
      </c>
      <c r="AK607" t="str">
        <f>IF(原始数据!AL607="","",IF(COUNTIF(原始数据!607:607,原始数据!AL607)&gt;1,"×",""))</f>
        <v/>
      </c>
      <c r="AL607" t="str">
        <f>IF(原始数据!AM607="","",IF(COUNTIF(原始数据!607:607,原始数据!AM607)&gt;1,"×",""))</f>
        <v/>
      </c>
      <c r="AM607" t="str">
        <f>IF(原始数据!AN607="","",IF(COUNTIF(原始数据!607:607,原始数据!AN607)&gt;1,"×",""))</f>
        <v/>
      </c>
      <c r="AN607" t="str">
        <f>IF(原始数据!AO607="","",IF(COUNTIF(原始数据!607:607,原始数据!AO607)&gt;1,"×",""))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IF(原始数据!Z608="","",IF(COUNTIF(原始数据!608:608,原始数据!Z608)&gt;1,"×",""))</f>
        <v/>
      </c>
      <c r="Z608" t="str">
        <f>IF(原始数据!AA608="","",IF(COUNTIF(原始数据!608:608,原始数据!AA608)&gt;1,"×",""))</f>
        <v/>
      </c>
      <c r="AA608" t="str">
        <f>IF(原始数据!AB608="","",IF(COUNTIF(原始数据!608:608,原始数据!AB608)&gt;1,"×",""))</f>
        <v/>
      </c>
      <c r="AB608" t="str">
        <f>IF(原始数据!AC608="","",IF(COUNTIF(原始数据!608:608,原始数据!AC608)&gt;1,"×",""))</f>
        <v/>
      </c>
      <c r="AC608" t="str">
        <f>IF(原始数据!AD608="","",IF(COUNTIF(原始数据!608:608,原始数据!AD608)&gt;1,"×",""))</f>
        <v/>
      </c>
      <c r="AD608" t="str">
        <f>IF(原始数据!AE608="","",IF(COUNTIF(原始数据!608:608,原始数据!AE608)&gt;1,"×",""))</f>
        <v/>
      </c>
      <c r="AE608" t="str">
        <f>IF(原始数据!AF608="","",IF(COUNTIF(原始数据!608:608,原始数据!AF608)&gt;1,"×",""))</f>
        <v/>
      </c>
      <c r="AF608" t="str">
        <f>IF(原始数据!AG608="","",IF(COUNTIF(原始数据!608:608,原始数据!AG608)&gt;1,"×",""))</f>
        <v/>
      </c>
      <c r="AG608" t="str">
        <f>IF(原始数据!AH608="","",IF(COUNTIF(原始数据!608:608,原始数据!AH608)&gt;1,"×",""))</f>
        <v/>
      </c>
      <c r="AH608" t="str">
        <f>IF(原始数据!AI608="","",IF(COUNTIF(原始数据!608:608,原始数据!AI608)&gt;1,"×",""))</f>
        <v/>
      </c>
      <c r="AI608" t="str">
        <f>IF(原始数据!AJ608="","",IF(COUNTIF(原始数据!608:608,原始数据!AJ608)&gt;1,"×",""))</f>
        <v/>
      </c>
      <c r="AJ608" t="str">
        <f>IF(原始数据!AK608="","",IF(COUNTIF(原始数据!608:608,原始数据!AK608)&gt;1,"×",""))</f>
        <v/>
      </c>
      <c r="AK608" t="str">
        <f>IF(原始数据!AL608="","",IF(COUNTIF(原始数据!608:608,原始数据!AL608)&gt;1,"×",""))</f>
        <v/>
      </c>
      <c r="AL608" t="str">
        <f>IF(原始数据!AM608="","",IF(COUNTIF(原始数据!608:608,原始数据!AM608)&gt;1,"×",""))</f>
        <v/>
      </c>
      <c r="AM608" t="str">
        <f>IF(原始数据!AN608="","",IF(COUNTIF(原始数据!608:608,原始数据!AN608)&gt;1,"×",""))</f>
        <v/>
      </c>
      <c r="AN608" t="str">
        <f>IF(原始数据!AO608="","",IF(COUNTIF(原始数据!608:608,原始数据!AO608)&gt;1,"×",""))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IF(原始数据!Z609="","",IF(COUNTIF(原始数据!609:609,原始数据!Z609)&gt;1,"×",""))</f>
        <v/>
      </c>
      <c r="Z609" t="str">
        <f>IF(原始数据!AA609="","",IF(COUNTIF(原始数据!609:609,原始数据!AA609)&gt;1,"×",""))</f>
        <v/>
      </c>
      <c r="AA609" t="str">
        <f>IF(原始数据!AB609="","",IF(COUNTIF(原始数据!609:609,原始数据!AB609)&gt;1,"×",""))</f>
        <v/>
      </c>
      <c r="AB609" t="str">
        <f>IF(原始数据!AC609="","",IF(COUNTIF(原始数据!609:609,原始数据!AC609)&gt;1,"×",""))</f>
        <v/>
      </c>
      <c r="AC609" t="str">
        <f>IF(原始数据!AD609="","",IF(COUNTIF(原始数据!609:609,原始数据!AD609)&gt;1,"×",""))</f>
        <v/>
      </c>
      <c r="AD609" t="str">
        <f>IF(原始数据!AE609="","",IF(COUNTIF(原始数据!609:609,原始数据!AE609)&gt;1,"×",""))</f>
        <v/>
      </c>
      <c r="AE609" t="str">
        <f>IF(原始数据!AF609="","",IF(COUNTIF(原始数据!609:609,原始数据!AF609)&gt;1,"×",""))</f>
        <v/>
      </c>
      <c r="AF609" t="str">
        <f>IF(原始数据!AG609="","",IF(COUNTIF(原始数据!609:609,原始数据!AG609)&gt;1,"×",""))</f>
        <v/>
      </c>
      <c r="AG609" t="str">
        <f>IF(原始数据!AH609="","",IF(COUNTIF(原始数据!609:609,原始数据!AH609)&gt;1,"×",""))</f>
        <v/>
      </c>
      <c r="AH609" t="str">
        <f>IF(原始数据!AI609="","",IF(COUNTIF(原始数据!609:609,原始数据!AI609)&gt;1,"×",""))</f>
        <v/>
      </c>
      <c r="AI609" t="str">
        <f>IF(原始数据!AJ609="","",IF(COUNTIF(原始数据!609:609,原始数据!AJ609)&gt;1,"×",""))</f>
        <v/>
      </c>
      <c r="AJ609" t="str">
        <f>IF(原始数据!AK609="","",IF(COUNTIF(原始数据!609:609,原始数据!AK609)&gt;1,"×",""))</f>
        <v/>
      </c>
      <c r="AK609" t="str">
        <f>IF(原始数据!AL609="","",IF(COUNTIF(原始数据!609:609,原始数据!AL609)&gt;1,"×",""))</f>
        <v/>
      </c>
      <c r="AL609" t="str">
        <f>IF(原始数据!AM609="","",IF(COUNTIF(原始数据!609:609,原始数据!AM609)&gt;1,"×",""))</f>
        <v/>
      </c>
      <c r="AM609" t="str">
        <f>IF(原始数据!AN609="","",IF(COUNTIF(原始数据!609:609,原始数据!AN609)&gt;1,"×",""))</f>
        <v/>
      </c>
      <c r="AN609" t="str">
        <f>IF(原始数据!AO609="","",IF(COUNTIF(原始数据!609:609,原始数据!AO609)&gt;1,"×",""))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IF(原始数据!Z610="","",IF(COUNTIF(原始数据!610:610,原始数据!Z610)&gt;1,"×",""))</f>
        <v/>
      </c>
      <c r="Z610" t="str">
        <f>IF(原始数据!AA610="","",IF(COUNTIF(原始数据!610:610,原始数据!AA610)&gt;1,"×",""))</f>
        <v/>
      </c>
      <c r="AA610" t="str">
        <f>IF(原始数据!AB610="","",IF(COUNTIF(原始数据!610:610,原始数据!AB610)&gt;1,"×",""))</f>
        <v/>
      </c>
      <c r="AB610" t="str">
        <f>IF(原始数据!AC610="","",IF(COUNTIF(原始数据!610:610,原始数据!AC610)&gt;1,"×",""))</f>
        <v/>
      </c>
      <c r="AC610" t="str">
        <f>IF(原始数据!AD610="","",IF(COUNTIF(原始数据!610:610,原始数据!AD610)&gt;1,"×",""))</f>
        <v/>
      </c>
      <c r="AD610" t="str">
        <f>IF(原始数据!AE610="","",IF(COUNTIF(原始数据!610:610,原始数据!AE610)&gt;1,"×",""))</f>
        <v/>
      </c>
      <c r="AE610" t="str">
        <f>IF(原始数据!AF610="","",IF(COUNTIF(原始数据!610:610,原始数据!AF610)&gt;1,"×",""))</f>
        <v/>
      </c>
      <c r="AF610" t="str">
        <f>IF(原始数据!AG610="","",IF(COUNTIF(原始数据!610:610,原始数据!AG610)&gt;1,"×",""))</f>
        <v/>
      </c>
      <c r="AG610" t="str">
        <f>IF(原始数据!AH610="","",IF(COUNTIF(原始数据!610:610,原始数据!AH610)&gt;1,"×",""))</f>
        <v/>
      </c>
      <c r="AH610" t="str">
        <f>IF(原始数据!AI610="","",IF(COUNTIF(原始数据!610:610,原始数据!AI610)&gt;1,"×",""))</f>
        <v/>
      </c>
      <c r="AI610" t="str">
        <f>IF(原始数据!AJ610="","",IF(COUNTIF(原始数据!610:610,原始数据!AJ610)&gt;1,"×",""))</f>
        <v/>
      </c>
      <c r="AJ610" t="str">
        <f>IF(原始数据!AK610="","",IF(COUNTIF(原始数据!610:610,原始数据!AK610)&gt;1,"×",""))</f>
        <v/>
      </c>
      <c r="AK610" t="str">
        <f>IF(原始数据!AL610="","",IF(COUNTIF(原始数据!610:610,原始数据!AL610)&gt;1,"×",""))</f>
        <v/>
      </c>
      <c r="AL610" t="str">
        <f>IF(原始数据!AM610="","",IF(COUNTIF(原始数据!610:610,原始数据!AM610)&gt;1,"×",""))</f>
        <v/>
      </c>
      <c r="AM610" t="str">
        <f>IF(原始数据!AN610="","",IF(COUNTIF(原始数据!610:610,原始数据!AN610)&gt;1,"×",""))</f>
        <v/>
      </c>
      <c r="AN610" t="str">
        <f>IF(原始数据!AO610="","",IF(COUNTIF(原始数据!610:610,原始数据!AO610)&gt;1,"×",""))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IF(原始数据!Z611="","",IF(COUNTIF(原始数据!611:611,原始数据!Z611)&gt;1,"×",""))</f>
        <v/>
      </c>
      <c r="Z611" t="str">
        <f>IF(原始数据!AA611="","",IF(COUNTIF(原始数据!611:611,原始数据!AA611)&gt;1,"×",""))</f>
        <v/>
      </c>
      <c r="AA611" t="str">
        <f>IF(原始数据!AB611="","",IF(COUNTIF(原始数据!611:611,原始数据!AB611)&gt;1,"×",""))</f>
        <v/>
      </c>
      <c r="AB611" t="str">
        <f>IF(原始数据!AC611="","",IF(COUNTIF(原始数据!611:611,原始数据!AC611)&gt;1,"×",""))</f>
        <v/>
      </c>
      <c r="AC611" t="str">
        <f>IF(原始数据!AD611="","",IF(COUNTIF(原始数据!611:611,原始数据!AD611)&gt;1,"×",""))</f>
        <v/>
      </c>
      <c r="AD611" t="str">
        <f>IF(原始数据!AE611="","",IF(COUNTIF(原始数据!611:611,原始数据!AE611)&gt;1,"×",""))</f>
        <v/>
      </c>
      <c r="AE611" t="str">
        <f>IF(原始数据!AF611="","",IF(COUNTIF(原始数据!611:611,原始数据!AF611)&gt;1,"×",""))</f>
        <v/>
      </c>
      <c r="AF611" t="str">
        <f>IF(原始数据!AG611="","",IF(COUNTIF(原始数据!611:611,原始数据!AG611)&gt;1,"×",""))</f>
        <v/>
      </c>
      <c r="AG611" t="str">
        <f>IF(原始数据!AH611="","",IF(COUNTIF(原始数据!611:611,原始数据!AH611)&gt;1,"×",""))</f>
        <v/>
      </c>
      <c r="AH611" t="str">
        <f>IF(原始数据!AI611="","",IF(COUNTIF(原始数据!611:611,原始数据!AI611)&gt;1,"×",""))</f>
        <v/>
      </c>
      <c r="AI611" t="str">
        <f>IF(原始数据!AJ611="","",IF(COUNTIF(原始数据!611:611,原始数据!AJ611)&gt;1,"×",""))</f>
        <v/>
      </c>
      <c r="AJ611" t="str">
        <f>IF(原始数据!AK611="","",IF(COUNTIF(原始数据!611:611,原始数据!AK611)&gt;1,"×",""))</f>
        <v/>
      </c>
      <c r="AK611" t="str">
        <f>IF(原始数据!AL611="","",IF(COUNTIF(原始数据!611:611,原始数据!AL611)&gt;1,"×",""))</f>
        <v/>
      </c>
      <c r="AL611" t="str">
        <f>IF(原始数据!AM611="","",IF(COUNTIF(原始数据!611:611,原始数据!AM611)&gt;1,"×",""))</f>
        <v/>
      </c>
      <c r="AM611" t="str">
        <f>IF(原始数据!AN611="","",IF(COUNTIF(原始数据!611:611,原始数据!AN611)&gt;1,"×",""))</f>
        <v/>
      </c>
      <c r="AN611" t="str">
        <f>IF(原始数据!AO611="","",IF(COUNTIF(原始数据!611:611,原始数据!AO611)&gt;1,"×",""))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IF(原始数据!Z612="","",IF(COUNTIF(原始数据!612:612,原始数据!Z612)&gt;1,"×",""))</f>
        <v/>
      </c>
      <c r="Z612" t="str">
        <f>IF(原始数据!AA612="","",IF(COUNTIF(原始数据!612:612,原始数据!AA612)&gt;1,"×",""))</f>
        <v/>
      </c>
      <c r="AA612" t="str">
        <f>IF(原始数据!AB612="","",IF(COUNTIF(原始数据!612:612,原始数据!AB612)&gt;1,"×",""))</f>
        <v/>
      </c>
      <c r="AB612" t="str">
        <f>IF(原始数据!AC612="","",IF(COUNTIF(原始数据!612:612,原始数据!AC612)&gt;1,"×",""))</f>
        <v/>
      </c>
      <c r="AC612" t="str">
        <f>IF(原始数据!AD612="","",IF(COUNTIF(原始数据!612:612,原始数据!AD612)&gt;1,"×",""))</f>
        <v/>
      </c>
      <c r="AD612" t="str">
        <f>IF(原始数据!AE612="","",IF(COUNTIF(原始数据!612:612,原始数据!AE612)&gt;1,"×",""))</f>
        <v/>
      </c>
      <c r="AE612" t="str">
        <f>IF(原始数据!AF612="","",IF(COUNTIF(原始数据!612:612,原始数据!AF612)&gt;1,"×",""))</f>
        <v/>
      </c>
      <c r="AF612" t="str">
        <f>IF(原始数据!AG612="","",IF(COUNTIF(原始数据!612:612,原始数据!AG612)&gt;1,"×",""))</f>
        <v/>
      </c>
      <c r="AG612" t="str">
        <f>IF(原始数据!AH612="","",IF(COUNTIF(原始数据!612:612,原始数据!AH612)&gt;1,"×",""))</f>
        <v/>
      </c>
      <c r="AH612" t="str">
        <f>IF(原始数据!AI612="","",IF(COUNTIF(原始数据!612:612,原始数据!AI612)&gt;1,"×",""))</f>
        <v/>
      </c>
      <c r="AI612" t="str">
        <f>IF(原始数据!AJ612="","",IF(COUNTIF(原始数据!612:612,原始数据!AJ612)&gt;1,"×",""))</f>
        <v/>
      </c>
      <c r="AJ612" t="str">
        <f>IF(原始数据!AK612="","",IF(COUNTIF(原始数据!612:612,原始数据!AK612)&gt;1,"×",""))</f>
        <v/>
      </c>
      <c r="AK612" t="str">
        <f>IF(原始数据!AL612="","",IF(COUNTIF(原始数据!612:612,原始数据!AL612)&gt;1,"×",""))</f>
        <v/>
      </c>
      <c r="AL612" t="str">
        <f>IF(原始数据!AM612="","",IF(COUNTIF(原始数据!612:612,原始数据!AM612)&gt;1,"×",""))</f>
        <v/>
      </c>
      <c r="AM612" t="str">
        <f>IF(原始数据!AN612="","",IF(COUNTIF(原始数据!612:612,原始数据!AN612)&gt;1,"×",""))</f>
        <v/>
      </c>
      <c r="AN612" t="str">
        <f>IF(原始数据!AO612="","",IF(COUNTIF(原始数据!612:612,原始数据!AO612)&gt;1,"×",""))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IF(原始数据!Z613="","",IF(COUNTIF(原始数据!613:613,原始数据!Z613)&gt;1,"×",""))</f>
        <v/>
      </c>
      <c r="Z613" t="str">
        <f>IF(原始数据!AA613="","",IF(COUNTIF(原始数据!613:613,原始数据!AA613)&gt;1,"×",""))</f>
        <v/>
      </c>
      <c r="AA613" t="str">
        <f>IF(原始数据!AB613="","",IF(COUNTIF(原始数据!613:613,原始数据!AB613)&gt;1,"×",""))</f>
        <v/>
      </c>
      <c r="AB613" t="str">
        <f>IF(原始数据!AC613="","",IF(COUNTIF(原始数据!613:613,原始数据!AC613)&gt;1,"×",""))</f>
        <v/>
      </c>
      <c r="AC613" t="str">
        <f>IF(原始数据!AD613="","",IF(COUNTIF(原始数据!613:613,原始数据!AD613)&gt;1,"×",""))</f>
        <v/>
      </c>
      <c r="AD613" t="str">
        <f>IF(原始数据!AE613="","",IF(COUNTIF(原始数据!613:613,原始数据!AE613)&gt;1,"×",""))</f>
        <v/>
      </c>
      <c r="AE613" t="str">
        <f>IF(原始数据!AF613="","",IF(COUNTIF(原始数据!613:613,原始数据!AF613)&gt;1,"×",""))</f>
        <v/>
      </c>
      <c r="AF613" t="str">
        <f>IF(原始数据!AG613="","",IF(COUNTIF(原始数据!613:613,原始数据!AG613)&gt;1,"×",""))</f>
        <v/>
      </c>
      <c r="AG613" t="str">
        <f>IF(原始数据!AH613="","",IF(COUNTIF(原始数据!613:613,原始数据!AH613)&gt;1,"×",""))</f>
        <v/>
      </c>
      <c r="AH613" t="str">
        <f>IF(原始数据!AI613="","",IF(COUNTIF(原始数据!613:613,原始数据!AI613)&gt;1,"×",""))</f>
        <v/>
      </c>
      <c r="AI613" t="str">
        <f>IF(原始数据!AJ613="","",IF(COUNTIF(原始数据!613:613,原始数据!AJ613)&gt;1,"×",""))</f>
        <v/>
      </c>
      <c r="AJ613" t="str">
        <f>IF(原始数据!AK613="","",IF(COUNTIF(原始数据!613:613,原始数据!AK613)&gt;1,"×",""))</f>
        <v/>
      </c>
      <c r="AK613" t="str">
        <f>IF(原始数据!AL613="","",IF(COUNTIF(原始数据!613:613,原始数据!AL613)&gt;1,"×",""))</f>
        <v/>
      </c>
      <c r="AL613" t="str">
        <f>IF(原始数据!AM613="","",IF(COUNTIF(原始数据!613:613,原始数据!AM613)&gt;1,"×",""))</f>
        <v/>
      </c>
      <c r="AM613" t="str">
        <f>IF(原始数据!AN613="","",IF(COUNTIF(原始数据!613:613,原始数据!AN613)&gt;1,"×",""))</f>
        <v/>
      </c>
      <c r="AN613" t="str">
        <f>IF(原始数据!AO613="","",IF(COUNTIF(原始数据!613:613,原始数据!AO613)&gt;1,"×",""))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IF(原始数据!Z614="","",IF(COUNTIF(原始数据!614:614,原始数据!Z614)&gt;1,"×",""))</f>
        <v/>
      </c>
      <c r="Z614" t="str">
        <f>IF(原始数据!AA614="","",IF(COUNTIF(原始数据!614:614,原始数据!AA614)&gt;1,"×",""))</f>
        <v/>
      </c>
      <c r="AA614" t="str">
        <f>IF(原始数据!AB614="","",IF(COUNTIF(原始数据!614:614,原始数据!AB614)&gt;1,"×",""))</f>
        <v/>
      </c>
      <c r="AB614" t="str">
        <f>IF(原始数据!AC614="","",IF(COUNTIF(原始数据!614:614,原始数据!AC614)&gt;1,"×",""))</f>
        <v/>
      </c>
      <c r="AC614" t="str">
        <f>IF(原始数据!AD614="","",IF(COUNTIF(原始数据!614:614,原始数据!AD614)&gt;1,"×",""))</f>
        <v/>
      </c>
      <c r="AD614" t="str">
        <f>IF(原始数据!AE614="","",IF(COUNTIF(原始数据!614:614,原始数据!AE614)&gt;1,"×",""))</f>
        <v/>
      </c>
      <c r="AE614" t="str">
        <f>IF(原始数据!AF614="","",IF(COUNTIF(原始数据!614:614,原始数据!AF614)&gt;1,"×",""))</f>
        <v/>
      </c>
      <c r="AF614" t="str">
        <f>IF(原始数据!AG614="","",IF(COUNTIF(原始数据!614:614,原始数据!AG614)&gt;1,"×",""))</f>
        <v/>
      </c>
      <c r="AG614" t="str">
        <f>IF(原始数据!AH614="","",IF(COUNTIF(原始数据!614:614,原始数据!AH614)&gt;1,"×",""))</f>
        <v/>
      </c>
      <c r="AH614" t="str">
        <f>IF(原始数据!AI614="","",IF(COUNTIF(原始数据!614:614,原始数据!AI614)&gt;1,"×",""))</f>
        <v/>
      </c>
      <c r="AI614" t="str">
        <f>IF(原始数据!AJ614="","",IF(COUNTIF(原始数据!614:614,原始数据!AJ614)&gt;1,"×",""))</f>
        <v/>
      </c>
      <c r="AJ614" t="str">
        <f>IF(原始数据!AK614="","",IF(COUNTIF(原始数据!614:614,原始数据!AK614)&gt;1,"×",""))</f>
        <v/>
      </c>
      <c r="AK614" t="str">
        <f>IF(原始数据!AL614="","",IF(COUNTIF(原始数据!614:614,原始数据!AL614)&gt;1,"×",""))</f>
        <v/>
      </c>
      <c r="AL614" t="str">
        <f>IF(原始数据!AM614="","",IF(COUNTIF(原始数据!614:614,原始数据!AM614)&gt;1,"×",""))</f>
        <v/>
      </c>
      <c r="AM614" t="str">
        <f>IF(原始数据!AN614="","",IF(COUNTIF(原始数据!614:614,原始数据!AN614)&gt;1,"×",""))</f>
        <v/>
      </c>
      <c r="AN614" t="str">
        <f>IF(原始数据!AO614="","",IF(COUNTIF(原始数据!614:614,原始数据!AO614)&gt;1,"×",""))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IF(原始数据!Z615="","",IF(COUNTIF(原始数据!615:615,原始数据!Z615)&gt;1,"×",""))</f>
        <v/>
      </c>
      <c r="Z615" t="str">
        <f>IF(原始数据!AA615="","",IF(COUNTIF(原始数据!615:615,原始数据!AA615)&gt;1,"×",""))</f>
        <v/>
      </c>
      <c r="AA615" t="str">
        <f>IF(原始数据!AB615="","",IF(COUNTIF(原始数据!615:615,原始数据!AB615)&gt;1,"×",""))</f>
        <v/>
      </c>
      <c r="AB615" t="str">
        <f>IF(原始数据!AC615="","",IF(COUNTIF(原始数据!615:615,原始数据!AC615)&gt;1,"×",""))</f>
        <v/>
      </c>
      <c r="AC615" t="str">
        <f>IF(原始数据!AD615="","",IF(COUNTIF(原始数据!615:615,原始数据!AD615)&gt;1,"×",""))</f>
        <v/>
      </c>
      <c r="AD615" t="str">
        <f>IF(原始数据!AE615="","",IF(COUNTIF(原始数据!615:615,原始数据!AE615)&gt;1,"×",""))</f>
        <v/>
      </c>
      <c r="AE615" t="str">
        <f>IF(原始数据!AF615="","",IF(COUNTIF(原始数据!615:615,原始数据!AF615)&gt;1,"×",""))</f>
        <v/>
      </c>
      <c r="AF615" t="str">
        <f>IF(原始数据!AG615="","",IF(COUNTIF(原始数据!615:615,原始数据!AG615)&gt;1,"×",""))</f>
        <v/>
      </c>
      <c r="AG615" t="str">
        <f>IF(原始数据!AH615="","",IF(COUNTIF(原始数据!615:615,原始数据!AH615)&gt;1,"×",""))</f>
        <v/>
      </c>
      <c r="AH615" t="str">
        <f>IF(原始数据!AI615="","",IF(COUNTIF(原始数据!615:615,原始数据!AI615)&gt;1,"×",""))</f>
        <v/>
      </c>
      <c r="AI615" t="str">
        <f>IF(原始数据!AJ615="","",IF(COUNTIF(原始数据!615:615,原始数据!AJ615)&gt;1,"×",""))</f>
        <v/>
      </c>
      <c r="AJ615" t="str">
        <f>IF(原始数据!AK615="","",IF(COUNTIF(原始数据!615:615,原始数据!AK615)&gt;1,"×",""))</f>
        <v/>
      </c>
      <c r="AK615" t="str">
        <f>IF(原始数据!AL615="","",IF(COUNTIF(原始数据!615:615,原始数据!AL615)&gt;1,"×",""))</f>
        <v/>
      </c>
      <c r="AL615" t="str">
        <f>IF(原始数据!AM615="","",IF(COUNTIF(原始数据!615:615,原始数据!AM615)&gt;1,"×",""))</f>
        <v/>
      </c>
      <c r="AM615" t="str">
        <f>IF(原始数据!AN615="","",IF(COUNTIF(原始数据!615:615,原始数据!AN615)&gt;1,"×",""))</f>
        <v/>
      </c>
      <c r="AN615" t="str">
        <f>IF(原始数据!AO615="","",IF(COUNTIF(原始数据!615:615,原始数据!AO615)&gt;1,"×",""))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IF(原始数据!Z616="","",IF(COUNTIF(原始数据!616:616,原始数据!Z616)&gt;1,"×",""))</f>
        <v/>
      </c>
      <c r="Z616" t="str">
        <f>IF(原始数据!AA616="","",IF(COUNTIF(原始数据!616:616,原始数据!AA616)&gt;1,"×",""))</f>
        <v/>
      </c>
      <c r="AA616" t="str">
        <f>IF(原始数据!AB616="","",IF(COUNTIF(原始数据!616:616,原始数据!AB616)&gt;1,"×",""))</f>
        <v/>
      </c>
      <c r="AB616" t="str">
        <f>IF(原始数据!AC616="","",IF(COUNTIF(原始数据!616:616,原始数据!AC616)&gt;1,"×",""))</f>
        <v/>
      </c>
      <c r="AC616" t="str">
        <f>IF(原始数据!AD616="","",IF(COUNTIF(原始数据!616:616,原始数据!AD616)&gt;1,"×",""))</f>
        <v/>
      </c>
      <c r="AD616" t="str">
        <f>IF(原始数据!AE616="","",IF(COUNTIF(原始数据!616:616,原始数据!AE616)&gt;1,"×",""))</f>
        <v/>
      </c>
      <c r="AE616" t="str">
        <f>IF(原始数据!AF616="","",IF(COUNTIF(原始数据!616:616,原始数据!AF616)&gt;1,"×",""))</f>
        <v/>
      </c>
      <c r="AF616" t="str">
        <f>IF(原始数据!AG616="","",IF(COUNTIF(原始数据!616:616,原始数据!AG616)&gt;1,"×",""))</f>
        <v/>
      </c>
      <c r="AG616" t="str">
        <f>IF(原始数据!AH616="","",IF(COUNTIF(原始数据!616:616,原始数据!AH616)&gt;1,"×",""))</f>
        <v/>
      </c>
      <c r="AH616" t="str">
        <f>IF(原始数据!AI616="","",IF(COUNTIF(原始数据!616:616,原始数据!AI616)&gt;1,"×",""))</f>
        <v/>
      </c>
      <c r="AI616" t="str">
        <f>IF(原始数据!AJ616="","",IF(COUNTIF(原始数据!616:616,原始数据!AJ616)&gt;1,"×",""))</f>
        <v/>
      </c>
      <c r="AJ616" t="str">
        <f>IF(原始数据!AK616="","",IF(COUNTIF(原始数据!616:616,原始数据!AK616)&gt;1,"×",""))</f>
        <v/>
      </c>
      <c r="AK616" t="str">
        <f>IF(原始数据!AL616="","",IF(COUNTIF(原始数据!616:616,原始数据!AL616)&gt;1,"×",""))</f>
        <v/>
      </c>
      <c r="AL616" t="str">
        <f>IF(原始数据!AM616="","",IF(COUNTIF(原始数据!616:616,原始数据!AM616)&gt;1,"×",""))</f>
        <v/>
      </c>
      <c r="AM616" t="str">
        <f>IF(原始数据!AN616="","",IF(COUNTIF(原始数据!616:616,原始数据!AN616)&gt;1,"×",""))</f>
        <v/>
      </c>
      <c r="AN616" t="str">
        <f>IF(原始数据!AO616="","",IF(COUNTIF(原始数据!616:616,原始数据!AO616)&gt;1,"×",""))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IF(原始数据!Z617="","",IF(COUNTIF(原始数据!617:617,原始数据!Z617)&gt;1,"×",""))</f>
        <v/>
      </c>
      <c r="Z617" t="str">
        <f>IF(原始数据!AA617="","",IF(COUNTIF(原始数据!617:617,原始数据!AA617)&gt;1,"×",""))</f>
        <v/>
      </c>
      <c r="AA617" t="str">
        <f>IF(原始数据!AB617="","",IF(COUNTIF(原始数据!617:617,原始数据!AB617)&gt;1,"×",""))</f>
        <v/>
      </c>
      <c r="AB617" t="str">
        <f>IF(原始数据!AC617="","",IF(COUNTIF(原始数据!617:617,原始数据!AC617)&gt;1,"×",""))</f>
        <v/>
      </c>
      <c r="AC617" t="str">
        <f>IF(原始数据!AD617="","",IF(COUNTIF(原始数据!617:617,原始数据!AD617)&gt;1,"×",""))</f>
        <v/>
      </c>
      <c r="AD617" t="str">
        <f>IF(原始数据!AE617="","",IF(COUNTIF(原始数据!617:617,原始数据!AE617)&gt;1,"×",""))</f>
        <v/>
      </c>
      <c r="AE617" t="str">
        <f>IF(原始数据!AF617="","",IF(COUNTIF(原始数据!617:617,原始数据!AF617)&gt;1,"×",""))</f>
        <v/>
      </c>
      <c r="AF617" t="str">
        <f>IF(原始数据!AG617="","",IF(COUNTIF(原始数据!617:617,原始数据!AG617)&gt;1,"×",""))</f>
        <v/>
      </c>
      <c r="AG617" t="str">
        <f>IF(原始数据!AH617="","",IF(COUNTIF(原始数据!617:617,原始数据!AH617)&gt;1,"×",""))</f>
        <v/>
      </c>
      <c r="AH617" t="str">
        <f>IF(原始数据!AI617="","",IF(COUNTIF(原始数据!617:617,原始数据!AI617)&gt;1,"×",""))</f>
        <v/>
      </c>
      <c r="AI617" t="str">
        <f>IF(原始数据!AJ617="","",IF(COUNTIF(原始数据!617:617,原始数据!AJ617)&gt;1,"×",""))</f>
        <v/>
      </c>
      <c r="AJ617" t="str">
        <f>IF(原始数据!AK617="","",IF(COUNTIF(原始数据!617:617,原始数据!AK617)&gt;1,"×",""))</f>
        <v/>
      </c>
      <c r="AK617" t="str">
        <f>IF(原始数据!AL617="","",IF(COUNTIF(原始数据!617:617,原始数据!AL617)&gt;1,"×",""))</f>
        <v/>
      </c>
      <c r="AL617" t="str">
        <f>IF(原始数据!AM617="","",IF(COUNTIF(原始数据!617:617,原始数据!AM617)&gt;1,"×",""))</f>
        <v/>
      </c>
      <c r="AM617" t="str">
        <f>IF(原始数据!AN617="","",IF(COUNTIF(原始数据!617:617,原始数据!AN617)&gt;1,"×",""))</f>
        <v/>
      </c>
      <c r="AN617" t="str">
        <f>IF(原始数据!AO617="","",IF(COUNTIF(原始数据!617:617,原始数据!AO617)&gt;1,"×",""))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IF(原始数据!Z618="","",IF(COUNTIF(原始数据!618:618,原始数据!Z618)&gt;1,"×",""))</f>
        <v/>
      </c>
      <c r="Z618" t="str">
        <f>IF(原始数据!AA618="","",IF(COUNTIF(原始数据!618:618,原始数据!AA618)&gt;1,"×",""))</f>
        <v/>
      </c>
      <c r="AA618" t="str">
        <f>IF(原始数据!AB618="","",IF(COUNTIF(原始数据!618:618,原始数据!AB618)&gt;1,"×",""))</f>
        <v/>
      </c>
      <c r="AB618" t="str">
        <f>IF(原始数据!AC618="","",IF(COUNTIF(原始数据!618:618,原始数据!AC618)&gt;1,"×",""))</f>
        <v/>
      </c>
      <c r="AC618" t="str">
        <f>IF(原始数据!AD618="","",IF(COUNTIF(原始数据!618:618,原始数据!AD618)&gt;1,"×",""))</f>
        <v/>
      </c>
      <c r="AD618" t="str">
        <f>IF(原始数据!AE618="","",IF(COUNTIF(原始数据!618:618,原始数据!AE618)&gt;1,"×",""))</f>
        <v/>
      </c>
      <c r="AE618" t="str">
        <f>IF(原始数据!AF618="","",IF(COUNTIF(原始数据!618:618,原始数据!AF618)&gt;1,"×",""))</f>
        <v/>
      </c>
      <c r="AF618" t="str">
        <f>IF(原始数据!AG618="","",IF(COUNTIF(原始数据!618:618,原始数据!AG618)&gt;1,"×",""))</f>
        <v/>
      </c>
      <c r="AG618" t="str">
        <f>IF(原始数据!AH618="","",IF(COUNTIF(原始数据!618:618,原始数据!AH618)&gt;1,"×",""))</f>
        <v/>
      </c>
      <c r="AH618" t="str">
        <f>IF(原始数据!AI618="","",IF(COUNTIF(原始数据!618:618,原始数据!AI618)&gt;1,"×",""))</f>
        <v/>
      </c>
      <c r="AI618" t="str">
        <f>IF(原始数据!AJ618="","",IF(COUNTIF(原始数据!618:618,原始数据!AJ618)&gt;1,"×",""))</f>
        <v/>
      </c>
      <c r="AJ618" t="str">
        <f>IF(原始数据!AK618="","",IF(COUNTIF(原始数据!618:618,原始数据!AK618)&gt;1,"×",""))</f>
        <v/>
      </c>
      <c r="AK618" t="str">
        <f>IF(原始数据!AL618="","",IF(COUNTIF(原始数据!618:618,原始数据!AL618)&gt;1,"×",""))</f>
        <v/>
      </c>
      <c r="AL618" t="str">
        <f>IF(原始数据!AM618="","",IF(COUNTIF(原始数据!618:618,原始数据!AM618)&gt;1,"×",""))</f>
        <v/>
      </c>
      <c r="AM618" t="str">
        <f>IF(原始数据!AN618="","",IF(COUNTIF(原始数据!618:618,原始数据!AN618)&gt;1,"×",""))</f>
        <v/>
      </c>
      <c r="AN618" t="str">
        <f>IF(原始数据!AO618="","",IF(COUNTIF(原始数据!618:618,原始数据!AO618)&gt;1,"×",""))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IF(原始数据!Z619="","",IF(COUNTIF(原始数据!619:619,原始数据!Z619)&gt;1,"×",""))</f>
        <v/>
      </c>
      <c r="Z619" t="str">
        <f>IF(原始数据!AA619="","",IF(COUNTIF(原始数据!619:619,原始数据!AA619)&gt;1,"×",""))</f>
        <v/>
      </c>
      <c r="AA619" t="str">
        <f>IF(原始数据!AB619="","",IF(COUNTIF(原始数据!619:619,原始数据!AB619)&gt;1,"×",""))</f>
        <v/>
      </c>
      <c r="AB619" t="str">
        <f>IF(原始数据!AC619="","",IF(COUNTIF(原始数据!619:619,原始数据!AC619)&gt;1,"×",""))</f>
        <v/>
      </c>
      <c r="AC619" t="str">
        <f>IF(原始数据!AD619="","",IF(COUNTIF(原始数据!619:619,原始数据!AD619)&gt;1,"×",""))</f>
        <v/>
      </c>
      <c r="AD619" t="str">
        <f>IF(原始数据!AE619="","",IF(COUNTIF(原始数据!619:619,原始数据!AE619)&gt;1,"×",""))</f>
        <v/>
      </c>
      <c r="AE619" t="str">
        <f>IF(原始数据!AF619="","",IF(COUNTIF(原始数据!619:619,原始数据!AF619)&gt;1,"×",""))</f>
        <v/>
      </c>
      <c r="AF619" t="str">
        <f>IF(原始数据!AG619="","",IF(COUNTIF(原始数据!619:619,原始数据!AG619)&gt;1,"×",""))</f>
        <v/>
      </c>
      <c r="AG619" t="str">
        <f>IF(原始数据!AH619="","",IF(COUNTIF(原始数据!619:619,原始数据!AH619)&gt;1,"×",""))</f>
        <v/>
      </c>
      <c r="AH619" t="str">
        <f>IF(原始数据!AI619="","",IF(COUNTIF(原始数据!619:619,原始数据!AI619)&gt;1,"×",""))</f>
        <v/>
      </c>
      <c r="AI619" t="str">
        <f>IF(原始数据!AJ619="","",IF(COUNTIF(原始数据!619:619,原始数据!AJ619)&gt;1,"×",""))</f>
        <v/>
      </c>
      <c r="AJ619" t="str">
        <f>IF(原始数据!AK619="","",IF(COUNTIF(原始数据!619:619,原始数据!AK619)&gt;1,"×",""))</f>
        <v/>
      </c>
      <c r="AK619" t="str">
        <f>IF(原始数据!AL619="","",IF(COUNTIF(原始数据!619:619,原始数据!AL619)&gt;1,"×",""))</f>
        <v/>
      </c>
      <c r="AL619" t="str">
        <f>IF(原始数据!AM619="","",IF(COUNTIF(原始数据!619:619,原始数据!AM619)&gt;1,"×",""))</f>
        <v/>
      </c>
      <c r="AM619" t="str">
        <f>IF(原始数据!AN619="","",IF(COUNTIF(原始数据!619:619,原始数据!AN619)&gt;1,"×",""))</f>
        <v/>
      </c>
      <c r="AN619" t="str">
        <f>IF(原始数据!AO619="","",IF(COUNTIF(原始数据!619:619,原始数据!AO619)&gt;1,"×",""))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IF(原始数据!Z620="","",IF(COUNTIF(原始数据!620:620,原始数据!Z620)&gt;1,"×",""))</f>
        <v/>
      </c>
      <c r="Z620" t="str">
        <f>IF(原始数据!AA620="","",IF(COUNTIF(原始数据!620:620,原始数据!AA620)&gt;1,"×",""))</f>
        <v/>
      </c>
      <c r="AA620" t="str">
        <f>IF(原始数据!AB620="","",IF(COUNTIF(原始数据!620:620,原始数据!AB620)&gt;1,"×",""))</f>
        <v/>
      </c>
      <c r="AB620" t="str">
        <f>IF(原始数据!AC620="","",IF(COUNTIF(原始数据!620:620,原始数据!AC620)&gt;1,"×",""))</f>
        <v/>
      </c>
      <c r="AC620" t="str">
        <f>IF(原始数据!AD620="","",IF(COUNTIF(原始数据!620:620,原始数据!AD620)&gt;1,"×",""))</f>
        <v/>
      </c>
      <c r="AD620" t="str">
        <f>IF(原始数据!AE620="","",IF(COUNTIF(原始数据!620:620,原始数据!AE620)&gt;1,"×",""))</f>
        <v/>
      </c>
      <c r="AE620" t="str">
        <f>IF(原始数据!AF620="","",IF(COUNTIF(原始数据!620:620,原始数据!AF620)&gt;1,"×",""))</f>
        <v/>
      </c>
      <c r="AF620" t="str">
        <f>IF(原始数据!AG620="","",IF(COUNTIF(原始数据!620:620,原始数据!AG620)&gt;1,"×",""))</f>
        <v/>
      </c>
      <c r="AG620" t="str">
        <f>IF(原始数据!AH620="","",IF(COUNTIF(原始数据!620:620,原始数据!AH620)&gt;1,"×",""))</f>
        <v/>
      </c>
      <c r="AH620" t="str">
        <f>IF(原始数据!AI620="","",IF(COUNTIF(原始数据!620:620,原始数据!AI620)&gt;1,"×",""))</f>
        <v/>
      </c>
      <c r="AI620" t="str">
        <f>IF(原始数据!AJ620="","",IF(COUNTIF(原始数据!620:620,原始数据!AJ620)&gt;1,"×",""))</f>
        <v/>
      </c>
      <c r="AJ620" t="str">
        <f>IF(原始数据!AK620="","",IF(COUNTIF(原始数据!620:620,原始数据!AK620)&gt;1,"×",""))</f>
        <v/>
      </c>
      <c r="AK620" t="str">
        <f>IF(原始数据!AL620="","",IF(COUNTIF(原始数据!620:620,原始数据!AL620)&gt;1,"×",""))</f>
        <v/>
      </c>
      <c r="AL620" t="str">
        <f>IF(原始数据!AM620="","",IF(COUNTIF(原始数据!620:620,原始数据!AM620)&gt;1,"×",""))</f>
        <v/>
      </c>
      <c r="AM620" t="str">
        <f>IF(原始数据!AN620="","",IF(COUNTIF(原始数据!620:620,原始数据!AN620)&gt;1,"×",""))</f>
        <v/>
      </c>
      <c r="AN620" t="str">
        <f>IF(原始数据!AO620="","",IF(COUNTIF(原始数据!620:620,原始数据!AO620)&gt;1,"×",""))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IF(原始数据!Z621="","",IF(COUNTIF(原始数据!621:621,原始数据!Z621)&gt;1,"×",""))</f>
        <v/>
      </c>
      <c r="Z621" t="str">
        <f>IF(原始数据!AA621="","",IF(COUNTIF(原始数据!621:621,原始数据!AA621)&gt;1,"×",""))</f>
        <v/>
      </c>
      <c r="AA621" t="str">
        <f>IF(原始数据!AB621="","",IF(COUNTIF(原始数据!621:621,原始数据!AB621)&gt;1,"×",""))</f>
        <v/>
      </c>
      <c r="AB621" t="str">
        <f>IF(原始数据!AC621="","",IF(COUNTIF(原始数据!621:621,原始数据!AC621)&gt;1,"×",""))</f>
        <v/>
      </c>
      <c r="AC621" t="str">
        <f>IF(原始数据!AD621="","",IF(COUNTIF(原始数据!621:621,原始数据!AD621)&gt;1,"×",""))</f>
        <v/>
      </c>
      <c r="AD621" t="str">
        <f>IF(原始数据!AE621="","",IF(COUNTIF(原始数据!621:621,原始数据!AE621)&gt;1,"×",""))</f>
        <v/>
      </c>
      <c r="AE621" t="str">
        <f>IF(原始数据!AF621="","",IF(COUNTIF(原始数据!621:621,原始数据!AF621)&gt;1,"×",""))</f>
        <v/>
      </c>
      <c r="AF621" t="str">
        <f>IF(原始数据!AG621="","",IF(COUNTIF(原始数据!621:621,原始数据!AG621)&gt;1,"×",""))</f>
        <v/>
      </c>
      <c r="AG621" t="str">
        <f>IF(原始数据!AH621="","",IF(COUNTIF(原始数据!621:621,原始数据!AH621)&gt;1,"×",""))</f>
        <v/>
      </c>
      <c r="AH621" t="str">
        <f>IF(原始数据!AI621="","",IF(COUNTIF(原始数据!621:621,原始数据!AI621)&gt;1,"×",""))</f>
        <v/>
      </c>
      <c r="AI621" t="str">
        <f>IF(原始数据!AJ621="","",IF(COUNTIF(原始数据!621:621,原始数据!AJ621)&gt;1,"×",""))</f>
        <v/>
      </c>
      <c r="AJ621" t="str">
        <f>IF(原始数据!AK621="","",IF(COUNTIF(原始数据!621:621,原始数据!AK621)&gt;1,"×",""))</f>
        <v/>
      </c>
      <c r="AK621" t="str">
        <f>IF(原始数据!AL621="","",IF(COUNTIF(原始数据!621:621,原始数据!AL621)&gt;1,"×",""))</f>
        <v/>
      </c>
      <c r="AL621" t="str">
        <f>IF(原始数据!AM621="","",IF(COUNTIF(原始数据!621:621,原始数据!AM621)&gt;1,"×",""))</f>
        <v/>
      </c>
      <c r="AM621" t="str">
        <f>IF(原始数据!AN621="","",IF(COUNTIF(原始数据!621:621,原始数据!AN621)&gt;1,"×",""))</f>
        <v/>
      </c>
      <c r="AN621" t="str">
        <f>IF(原始数据!AO621="","",IF(COUNTIF(原始数据!621:621,原始数据!AO621)&gt;1,"×",""))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IF(原始数据!Z622="","",IF(COUNTIF(原始数据!622:622,原始数据!Z622)&gt;1,"×",""))</f>
        <v/>
      </c>
      <c r="Z622" t="str">
        <f>IF(原始数据!AA622="","",IF(COUNTIF(原始数据!622:622,原始数据!AA622)&gt;1,"×",""))</f>
        <v/>
      </c>
      <c r="AA622" t="str">
        <f>IF(原始数据!AB622="","",IF(COUNTIF(原始数据!622:622,原始数据!AB622)&gt;1,"×",""))</f>
        <v/>
      </c>
      <c r="AB622" t="str">
        <f>IF(原始数据!AC622="","",IF(COUNTIF(原始数据!622:622,原始数据!AC622)&gt;1,"×",""))</f>
        <v/>
      </c>
      <c r="AC622" t="str">
        <f>IF(原始数据!AD622="","",IF(COUNTIF(原始数据!622:622,原始数据!AD622)&gt;1,"×",""))</f>
        <v/>
      </c>
      <c r="AD622" t="str">
        <f>IF(原始数据!AE622="","",IF(COUNTIF(原始数据!622:622,原始数据!AE622)&gt;1,"×",""))</f>
        <v/>
      </c>
      <c r="AE622" t="str">
        <f>IF(原始数据!AF622="","",IF(COUNTIF(原始数据!622:622,原始数据!AF622)&gt;1,"×",""))</f>
        <v/>
      </c>
      <c r="AF622" t="str">
        <f>IF(原始数据!AG622="","",IF(COUNTIF(原始数据!622:622,原始数据!AG622)&gt;1,"×",""))</f>
        <v/>
      </c>
      <c r="AG622" t="str">
        <f>IF(原始数据!AH622="","",IF(COUNTIF(原始数据!622:622,原始数据!AH622)&gt;1,"×",""))</f>
        <v/>
      </c>
      <c r="AH622" t="str">
        <f>IF(原始数据!AI622="","",IF(COUNTIF(原始数据!622:622,原始数据!AI622)&gt;1,"×",""))</f>
        <v/>
      </c>
      <c r="AI622" t="str">
        <f>IF(原始数据!AJ622="","",IF(COUNTIF(原始数据!622:622,原始数据!AJ622)&gt;1,"×",""))</f>
        <v/>
      </c>
      <c r="AJ622" t="str">
        <f>IF(原始数据!AK622="","",IF(COUNTIF(原始数据!622:622,原始数据!AK622)&gt;1,"×",""))</f>
        <v/>
      </c>
      <c r="AK622" t="str">
        <f>IF(原始数据!AL622="","",IF(COUNTIF(原始数据!622:622,原始数据!AL622)&gt;1,"×",""))</f>
        <v/>
      </c>
      <c r="AL622" t="str">
        <f>IF(原始数据!AM622="","",IF(COUNTIF(原始数据!622:622,原始数据!AM622)&gt;1,"×",""))</f>
        <v/>
      </c>
      <c r="AM622" t="str">
        <f>IF(原始数据!AN622="","",IF(COUNTIF(原始数据!622:622,原始数据!AN622)&gt;1,"×",""))</f>
        <v/>
      </c>
      <c r="AN622" t="str">
        <f>IF(原始数据!AO622="","",IF(COUNTIF(原始数据!622:622,原始数据!AO622)&gt;1,"×",""))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IF(原始数据!Z623="","",IF(COUNTIF(原始数据!623:623,原始数据!Z623)&gt;1,"×",""))</f>
        <v/>
      </c>
      <c r="Z623" t="str">
        <f>IF(原始数据!AA623="","",IF(COUNTIF(原始数据!623:623,原始数据!AA623)&gt;1,"×",""))</f>
        <v/>
      </c>
      <c r="AA623" t="str">
        <f>IF(原始数据!AB623="","",IF(COUNTIF(原始数据!623:623,原始数据!AB623)&gt;1,"×",""))</f>
        <v/>
      </c>
      <c r="AB623" t="str">
        <f>IF(原始数据!AC623="","",IF(COUNTIF(原始数据!623:623,原始数据!AC623)&gt;1,"×",""))</f>
        <v/>
      </c>
      <c r="AC623" t="str">
        <f>IF(原始数据!AD623="","",IF(COUNTIF(原始数据!623:623,原始数据!AD623)&gt;1,"×",""))</f>
        <v/>
      </c>
      <c r="AD623" t="str">
        <f>IF(原始数据!AE623="","",IF(COUNTIF(原始数据!623:623,原始数据!AE623)&gt;1,"×",""))</f>
        <v/>
      </c>
      <c r="AE623" t="str">
        <f>IF(原始数据!AF623="","",IF(COUNTIF(原始数据!623:623,原始数据!AF623)&gt;1,"×",""))</f>
        <v/>
      </c>
      <c r="AF623" t="str">
        <f>IF(原始数据!AG623="","",IF(COUNTIF(原始数据!623:623,原始数据!AG623)&gt;1,"×",""))</f>
        <v/>
      </c>
      <c r="AG623" t="str">
        <f>IF(原始数据!AH623="","",IF(COUNTIF(原始数据!623:623,原始数据!AH623)&gt;1,"×",""))</f>
        <v/>
      </c>
      <c r="AH623" t="str">
        <f>IF(原始数据!AI623="","",IF(COUNTIF(原始数据!623:623,原始数据!AI623)&gt;1,"×",""))</f>
        <v/>
      </c>
      <c r="AI623" t="str">
        <f>IF(原始数据!AJ623="","",IF(COUNTIF(原始数据!623:623,原始数据!AJ623)&gt;1,"×",""))</f>
        <v/>
      </c>
      <c r="AJ623" t="str">
        <f>IF(原始数据!AK623="","",IF(COUNTIF(原始数据!623:623,原始数据!AK623)&gt;1,"×",""))</f>
        <v/>
      </c>
      <c r="AK623" t="str">
        <f>IF(原始数据!AL623="","",IF(COUNTIF(原始数据!623:623,原始数据!AL623)&gt;1,"×",""))</f>
        <v/>
      </c>
      <c r="AL623" t="str">
        <f>IF(原始数据!AM623="","",IF(COUNTIF(原始数据!623:623,原始数据!AM623)&gt;1,"×",""))</f>
        <v/>
      </c>
      <c r="AM623" t="str">
        <f>IF(原始数据!AN623="","",IF(COUNTIF(原始数据!623:623,原始数据!AN623)&gt;1,"×",""))</f>
        <v/>
      </c>
      <c r="AN623" t="str">
        <f>IF(原始数据!AO623="","",IF(COUNTIF(原始数据!623:623,原始数据!AO623)&gt;1,"×",""))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IF(原始数据!Z624="","",IF(COUNTIF(原始数据!624:624,原始数据!Z624)&gt;1,"×",""))</f>
        <v/>
      </c>
      <c r="Z624" t="str">
        <f>IF(原始数据!AA624="","",IF(COUNTIF(原始数据!624:624,原始数据!AA624)&gt;1,"×",""))</f>
        <v/>
      </c>
      <c r="AA624" t="str">
        <f>IF(原始数据!AB624="","",IF(COUNTIF(原始数据!624:624,原始数据!AB624)&gt;1,"×",""))</f>
        <v/>
      </c>
      <c r="AB624" t="str">
        <f>IF(原始数据!AC624="","",IF(COUNTIF(原始数据!624:624,原始数据!AC624)&gt;1,"×",""))</f>
        <v/>
      </c>
      <c r="AC624" t="str">
        <f>IF(原始数据!AD624="","",IF(COUNTIF(原始数据!624:624,原始数据!AD624)&gt;1,"×",""))</f>
        <v/>
      </c>
      <c r="AD624" t="str">
        <f>IF(原始数据!AE624="","",IF(COUNTIF(原始数据!624:624,原始数据!AE624)&gt;1,"×",""))</f>
        <v/>
      </c>
      <c r="AE624" t="str">
        <f>IF(原始数据!AF624="","",IF(COUNTIF(原始数据!624:624,原始数据!AF624)&gt;1,"×",""))</f>
        <v/>
      </c>
      <c r="AF624" t="str">
        <f>IF(原始数据!AG624="","",IF(COUNTIF(原始数据!624:624,原始数据!AG624)&gt;1,"×",""))</f>
        <v/>
      </c>
      <c r="AG624" t="str">
        <f>IF(原始数据!AH624="","",IF(COUNTIF(原始数据!624:624,原始数据!AH624)&gt;1,"×",""))</f>
        <v/>
      </c>
      <c r="AH624" t="str">
        <f>IF(原始数据!AI624="","",IF(COUNTIF(原始数据!624:624,原始数据!AI624)&gt;1,"×",""))</f>
        <v/>
      </c>
      <c r="AI624" t="str">
        <f>IF(原始数据!AJ624="","",IF(COUNTIF(原始数据!624:624,原始数据!AJ624)&gt;1,"×",""))</f>
        <v/>
      </c>
      <c r="AJ624" t="str">
        <f>IF(原始数据!AK624="","",IF(COUNTIF(原始数据!624:624,原始数据!AK624)&gt;1,"×",""))</f>
        <v/>
      </c>
      <c r="AK624" t="str">
        <f>IF(原始数据!AL624="","",IF(COUNTIF(原始数据!624:624,原始数据!AL624)&gt;1,"×",""))</f>
        <v/>
      </c>
      <c r="AL624" t="str">
        <f>IF(原始数据!AM624="","",IF(COUNTIF(原始数据!624:624,原始数据!AM624)&gt;1,"×",""))</f>
        <v/>
      </c>
      <c r="AM624" t="str">
        <f>IF(原始数据!AN624="","",IF(COUNTIF(原始数据!624:624,原始数据!AN624)&gt;1,"×",""))</f>
        <v/>
      </c>
      <c r="AN624" t="str">
        <f>IF(原始数据!AO624="","",IF(COUNTIF(原始数据!624:624,原始数据!AO624)&gt;1,"×",""))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IF(原始数据!Z625="","",IF(COUNTIF(原始数据!625:625,原始数据!Z625)&gt;1,"×",""))</f>
        <v/>
      </c>
      <c r="Z625" t="str">
        <f>IF(原始数据!AA625="","",IF(COUNTIF(原始数据!625:625,原始数据!AA625)&gt;1,"×",""))</f>
        <v/>
      </c>
      <c r="AA625" t="str">
        <f>IF(原始数据!AB625="","",IF(COUNTIF(原始数据!625:625,原始数据!AB625)&gt;1,"×",""))</f>
        <v/>
      </c>
      <c r="AB625" t="str">
        <f>IF(原始数据!AC625="","",IF(COUNTIF(原始数据!625:625,原始数据!AC625)&gt;1,"×",""))</f>
        <v/>
      </c>
      <c r="AC625" t="str">
        <f>IF(原始数据!AD625="","",IF(COUNTIF(原始数据!625:625,原始数据!AD625)&gt;1,"×",""))</f>
        <v/>
      </c>
      <c r="AD625" t="str">
        <f>IF(原始数据!AE625="","",IF(COUNTIF(原始数据!625:625,原始数据!AE625)&gt;1,"×",""))</f>
        <v/>
      </c>
      <c r="AE625" t="str">
        <f>IF(原始数据!AF625="","",IF(COUNTIF(原始数据!625:625,原始数据!AF625)&gt;1,"×",""))</f>
        <v/>
      </c>
      <c r="AF625" t="str">
        <f>IF(原始数据!AG625="","",IF(COUNTIF(原始数据!625:625,原始数据!AG625)&gt;1,"×",""))</f>
        <v/>
      </c>
      <c r="AG625" t="str">
        <f>IF(原始数据!AH625="","",IF(COUNTIF(原始数据!625:625,原始数据!AH625)&gt;1,"×",""))</f>
        <v/>
      </c>
      <c r="AH625" t="str">
        <f>IF(原始数据!AI625="","",IF(COUNTIF(原始数据!625:625,原始数据!AI625)&gt;1,"×",""))</f>
        <v/>
      </c>
      <c r="AI625" t="str">
        <f>IF(原始数据!AJ625="","",IF(COUNTIF(原始数据!625:625,原始数据!AJ625)&gt;1,"×",""))</f>
        <v/>
      </c>
      <c r="AJ625" t="str">
        <f>IF(原始数据!AK625="","",IF(COUNTIF(原始数据!625:625,原始数据!AK625)&gt;1,"×",""))</f>
        <v/>
      </c>
      <c r="AK625" t="str">
        <f>IF(原始数据!AL625="","",IF(COUNTIF(原始数据!625:625,原始数据!AL625)&gt;1,"×",""))</f>
        <v/>
      </c>
      <c r="AL625" t="str">
        <f>IF(原始数据!AM625="","",IF(COUNTIF(原始数据!625:625,原始数据!AM625)&gt;1,"×",""))</f>
        <v/>
      </c>
      <c r="AM625" t="str">
        <f>IF(原始数据!AN625="","",IF(COUNTIF(原始数据!625:625,原始数据!AN625)&gt;1,"×",""))</f>
        <v/>
      </c>
      <c r="AN625" t="str">
        <f>IF(原始数据!AO625="","",IF(COUNTIF(原始数据!625:625,原始数据!AO625)&gt;1,"×",""))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IF(原始数据!Z626="","",IF(COUNTIF(原始数据!626:626,原始数据!Z626)&gt;1,"×",""))</f>
        <v/>
      </c>
      <c r="Z626" t="str">
        <f>IF(原始数据!AA626="","",IF(COUNTIF(原始数据!626:626,原始数据!AA626)&gt;1,"×",""))</f>
        <v/>
      </c>
      <c r="AA626" t="str">
        <f>IF(原始数据!AB626="","",IF(COUNTIF(原始数据!626:626,原始数据!AB626)&gt;1,"×",""))</f>
        <v/>
      </c>
      <c r="AB626" t="str">
        <f>IF(原始数据!AC626="","",IF(COUNTIF(原始数据!626:626,原始数据!AC626)&gt;1,"×",""))</f>
        <v/>
      </c>
      <c r="AC626" t="str">
        <f>IF(原始数据!AD626="","",IF(COUNTIF(原始数据!626:626,原始数据!AD626)&gt;1,"×",""))</f>
        <v/>
      </c>
      <c r="AD626" t="str">
        <f>IF(原始数据!AE626="","",IF(COUNTIF(原始数据!626:626,原始数据!AE626)&gt;1,"×",""))</f>
        <v/>
      </c>
      <c r="AE626" t="str">
        <f>IF(原始数据!AF626="","",IF(COUNTIF(原始数据!626:626,原始数据!AF626)&gt;1,"×",""))</f>
        <v/>
      </c>
      <c r="AF626" t="str">
        <f>IF(原始数据!AG626="","",IF(COUNTIF(原始数据!626:626,原始数据!AG626)&gt;1,"×",""))</f>
        <v/>
      </c>
      <c r="AG626" t="str">
        <f>IF(原始数据!AH626="","",IF(COUNTIF(原始数据!626:626,原始数据!AH626)&gt;1,"×",""))</f>
        <v/>
      </c>
      <c r="AH626" t="str">
        <f>IF(原始数据!AI626="","",IF(COUNTIF(原始数据!626:626,原始数据!AI626)&gt;1,"×",""))</f>
        <v/>
      </c>
      <c r="AI626" t="str">
        <f>IF(原始数据!AJ626="","",IF(COUNTIF(原始数据!626:626,原始数据!AJ626)&gt;1,"×",""))</f>
        <v/>
      </c>
      <c r="AJ626" t="str">
        <f>IF(原始数据!AK626="","",IF(COUNTIF(原始数据!626:626,原始数据!AK626)&gt;1,"×",""))</f>
        <v/>
      </c>
      <c r="AK626" t="str">
        <f>IF(原始数据!AL626="","",IF(COUNTIF(原始数据!626:626,原始数据!AL626)&gt;1,"×",""))</f>
        <v/>
      </c>
      <c r="AL626" t="str">
        <f>IF(原始数据!AM626="","",IF(COUNTIF(原始数据!626:626,原始数据!AM626)&gt;1,"×",""))</f>
        <v/>
      </c>
      <c r="AM626" t="str">
        <f>IF(原始数据!AN626="","",IF(COUNTIF(原始数据!626:626,原始数据!AN626)&gt;1,"×",""))</f>
        <v/>
      </c>
      <c r="AN626" t="str">
        <f>IF(原始数据!AO626="","",IF(COUNTIF(原始数据!626:626,原始数据!AO626)&gt;1,"×",""))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IF(原始数据!Z627="","",IF(COUNTIF(原始数据!627:627,原始数据!Z627)&gt;1,"×",""))</f>
        <v/>
      </c>
      <c r="Z627" t="str">
        <f>IF(原始数据!AA627="","",IF(COUNTIF(原始数据!627:627,原始数据!AA627)&gt;1,"×",""))</f>
        <v/>
      </c>
      <c r="AA627" t="str">
        <f>IF(原始数据!AB627="","",IF(COUNTIF(原始数据!627:627,原始数据!AB627)&gt;1,"×",""))</f>
        <v/>
      </c>
      <c r="AB627" t="str">
        <f>IF(原始数据!AC627="","",IF(COUNTIF(原始数据!627:627,原始数据!AC627)&gt;1,"×",""))</f>
        <v/>
      </c>
      <c r="AC627" t="str">
        <f>IF(原始数据!AD627="","",IF(COUNTIF(原始数据!627:627,原始数据!AD627)&gt;1,"×",""))</f>
        <v/>
      </c>
      <c r="AD627" t="str">
        <f>IF(原始数据!AE627="","",IF(COUNTIF(原始数据!627:627,原始数据!AE627)&gt;1,"×",""))</f>
        <v/>
      </c>
      <c r="AE627" t="str">
        <f>IF(原始数据!AF627="","",IF(COUNTIF(原始数据!627:627,原始数据!AF627)&gt;1,"×",""))</f>
        <v/>
      </c>
      <c r="AF627" t="str">
        <f>IF(原始数据!AG627="","",IF(COUNTIF(原始数据!627:627,原始数据!AG627)&gt;1,"×",""))</f>
        <v/>
      </c>
      <c r="AG627" t="str">
        <f>IF(原始数据!AH627="","",IF(COUNTIF(原始数据!627:627,原始数据!AH627)&gt;1,"×",""))</f>
        <v/>
      </c>
      <c r="AH627" t="str">
        <f>IF(原始数据!AI627="","",IF(COUNTIF(原始数据!627:627,原始数据!AI627)&gt;1,"×",""))</f>
        <v/>
      </c>
      <c r="AI627" t="str">
        <f>IF(原始数据!AJ627="","",IF(COUNTIF(原始数据!627:627,原始数据!AJ627)&gt;1,"×",""))</f>
        <v/>
      </c>
      <c r="AJ627" t="str">
        <f>IF(原始数据!AK627="","",IF(COUNTIF(原始数据!627:627,原始数据!AK627)&gt;1,"×",""))</f>
        <v/>
      </c>
      <c r="AK627" t="str">
        <f>IF(原始数据!AL627="","",IF(COUNTIF(原始数据!627:627,原始数据!AL627)&gt;1,"×",""))</f>
        <v/>
      </c>
      <c r="AL627" t="str">
        <f>IF(原始数据!AM627="","",IF(COUNTIF(原始数据!627:627,原始数据!AM627)&gt;1,"×",""))</f>
        <v/>
      </c>
      <c r="AM627" t="str">
        <f>IF(原始数据!AN627="","",IF(COUNTIF(原始数据!627:627,原始数据!AN627)&gt;1,"×",""))</f>
        <v/>
      </c>
      <c r="AN627" t="str">
        <f>IF(原始数据!AO627="","",IF(COUNTIF(原始数据!627:627,原始数据!AO627)&gt;1,"×",""))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IF(原始数据!Z628="","",IF(COUNTIF(原始数据!628:628,原始数据!Z628)&gt;1,"×",""))</f>
        <v/>
      </c>
      <c r="Z628" t="str">
        <f>IF(原始数据!AA628="","",IF(COUNTIF(原始数据!628:628,原始数据!AA628)&gt;1,"×",""))</f>
        <v/>
      </c>
      <c r="AA628" t="str">
        <f>IF(原始数据!AB628="","",IF(COUNTIF(原始数据!628:628,原始数据!AB628)&gt;1,"×",""))</f>
        <v/>
      </c>
      <c r="AB628" t="str">
        <f>IF(原始数据!AC628="","",IF(COUNTIF(原始数据!628:628,原始数据!AC628)&gt;1,"×",""))</f>
        <v/>
      </c>
      <c r="AC628" t="str">
        <f>IF(原始数据!AD628="","",IF(COUNTIF(原始数据!628:628,原始数据!AD628)&gt;1,"×",""))</f>
        <v/>
      </c>
      <c r="AD628" t="str">
        <f>IF(原始数据!AE628="","",IF(COUNTIF(原始数据!628:628,原始数据!AE628)&gt;1,"×",""))</f>
        <v/>
      </c>
      <c r="AE628" t="str">
        <f>IF(原始数据!AF628="","",IF(COUNTIF(原始数据!628:628,原始数据!AF628)&gt;1,"×",""))</f>
        <v/>
      </c>
      <c r="AF628" t="str">
        <f>IF(原始数据!AG628="","",IF(COUNTIF(原始数据!628:628,原始数据!AG628)&gt;1,"×",""))</f>
        <v/>
      </c>
      <c r="AG628" t="str">
        <f>IF(原始数据!AH628="","",IF(COUNTIF(原始数据!628:628,原始数据!AH628)&gt;1,"×",""))</f>
        <v/>
      </c>
      <c r="AH628" t="str">
        <f>IF(原始数据!AI628="","",IF(COUNTIF(原始数据!628:628,原始数据!AI628)&gt;1,"×",""))</f>
        <v/>
      </c>
      <c r="AI628" t="str">
        <f>IF(原始数据!AJ628="","",IF(COUNTIF(原始数据!628:628,原始数据!AJ628)&gt;1,"×",""))</f>
        <v/>
      </c>
      <c r="AJ628" t="str">
        <f>IF(原始数据!AK628="","",IF(COUNTIF(原始数据!628:628,原始数据!AK628)&gt;1,"×",""))</f>
        <v/>
      </c>
      <c r="AK628" t="str">
        <f>IF(原始数据!AL628="","",IF(COUNTIF(原始数据!628:628,原始数据!AL628)&gt;1,"×",""))</f>
        <v/>
      </c>
      <c r="AL628" t="str">
        <f>IF(原始数据!AM628="","",IF(COUNTIF(原始数据!628:628,原始数据!AM628)&gt;1,"×",""))</f>
        <v/>
      </c>
      <c r="AM628" t="str">
        <f>IF(原始数据!AN628="","",IF(COUNTIF(原始数据!628:628,原始数据!AN628)&gt;1,"×",""))</f>
        <v/>
      </c>
      <c r="AN628" t="str">
        <f>IF(原始数据!AO628="","",IF(COUNTIF(原始数据!628:628,原始数据!AO628)&gt;1,"×",""))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IF(原始数据!Z629="","",IF(COUNTIF(原始数据!629:629,原始数据!Z629)&gt;1,"×",""))</f>
        <v/>
      </c>
      <c r="Z629" t="str">
        <f>IF(原始数据!AA629="","",IF(COUNTIF(原始数据!629:629,原始数据!AA629)&gt;1,"×",""))</f>
        <v/>
      </c>
      <c r="AA629" t="str">
        <f>IF(原始数据!AB629="","",IF(COUNTIF(原始数据!629:629,原始数据!AB629)&gt;1,"×",""))</f>
        <v/>
      </c>
      <c r="AB629" t="str">
        <f>IF(原始数据!AC629="","",IF(COUNTIF(原始数据!629:629,原始数据!AC629)&gt;1,"×",""))</f>
        <v/>
      </c>
      <c r="AC629" t="str">
        <f>IF(原始数据!AD629="","",IF(COUNTIF(原始数据!629:629,原始数据!AD629)&gt;1,"×",""))</f>
        <v/>
      </c>
      <c r="AD629" t="str">
        <f>IF(原始数据!AE629="","",IF(COUNTIF(原始数据!629:629,原始数据!AE629)&gt;1,"×",""))</f>
        <v/>
      </c>
      <c r="AE629" t="str">
        <f>IF(原始数据!AF629="","",IF(COUNTIF(原始数据!629:629,原始数据!AF629)&gt;1,"×",""))</f>
        <v/>
      </c>
      <c r="AF629" t="str">
        <f>IF(原始数据!AG629="","",IF(COUNTIF(原始数据!629:629,原始数据!AG629)&gt;1,"×",""))</f>
        <v/>
      </c>
      <c r="AG629" t="str">
        <f>IF(原始数据!AH629="","",IF(COUNTIF(原始数据!629:629,原始数据!AH629)&gt;1,"×",""))</f>
        <v/>
      </c>
      <c r="AH629" t="str">
        <f>IF(原始数据!AI629="","",IF(COUNTIF(原始数据!629:629,原始数据!AI629)&gt;1,"×",""))</f>
        <v/>
      </c>
      <c r="AI629" t="str">
        <f>IF(原始数据!AJ629="","",IF(COUNTIF(原始数据!629:629,原始数据!AJ629)&gt;1,"×",""))</f>
        <v/>
      </c>
      <c r="AJ629" t="str">
        <f>IF(原始数据!AK629="","",IF(COUNTIF(原始数据!629:629,原始数据!AK629)&gt;1,"×",""))</f>
        <v/>
      </c>
      <c r="AK629" t="str">
        <f>IF(原始数据!AL629="","",IF(COUNTIF(原始数据!629:629,原始数据!AL629)&gt;1,"×",""))</f>
        <v/>
      </c>
      <c r="AL629" t="str">
        <f>IF(原始数据!AM629="","",IF(COUNTIF(原始数据!629:629,原始数据!AM629)&gt;1,"×",""))</f>
        <v/>
      </c>
      <c r="AM629" t="str">
        <f>IF(原始数据!AN629="","",IF(COUNTIF(原始数据!629:629,原始数据!AN629)&gt;1,"×",""))</f>
        <v/>
      </c>
      <c r="AN629" t="str">
        <f>IF(原始数据!AO629="","",IF(COUNTIF(原始数据!629:629,原始数据!AO629)&gt;1,"×",""))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IF(原始数据!Z630="","",IF(COUNTIF(原始数据!630:630,原始数据!Z630)&gt;1,"×",""))</f>
        <v/>
      </c>
      <c r="Z630" t="str">
        <f>IF(原始数据!AA630="","",IF(COUNTIF(原始数据!630:630,原始数据!AA630)&gt;1,"×",""))</f>
        <v/>
      </c>
      <c r="AA630" t="str">
        <f>IF(原始数据!AB630="","",IF(COUNTIF(原始数据!630:630,原始数据!AB630)&gt;1,"×",""))</f>
        <v/>
      </c>
      <c r="AB630" t="str">
        <f>IF(原始数据!AC630="","",IF(COUNTIF(原始数据!630:630,原始数据!AC630)&gt;1,"×",""))</f>
        <v/>
      </c>
      <c r="AC630" t="str">
        <f>IF(原始数据!AD630="","",IF(COUNTIF(原始数据!630:630,原始数据!AD630)&gt;1,"×",""))</f>
        <v/>
      </c>
      <c r="AD630" t="str">
        <f>IF(原始数据!AE630="","",IF(COUNTIF(原始数据!630:630,原始数据!AE630)&gt;1,"×",""))</f>
        <v/>
      </c>
      <c r="AE630" t="str">
        <f>IF(原始数据!AF630="","",IF(COUNTIF(原始数据!630:630,原始数据!AF630)&gt;1,"×",""))</f>
        <v/>
      </c>
      <c r="AF630" t="str">
        <f>IF(原始数据!AG630="","",IF(COUNTIF(原始数据!630:630,原始数据!AG630)&gt;1,"×",""))</f>
        <v/>
      </c>
      <c r="AG630" t="str">
        <f>IF(原始数据!AH630="","",IF(COUNTIF(原始数据!630:630,原始数据!AH630)&gt;1,"×",""))</f>
        <v/>
      </c>
      <c r="AH630" t="str">
        <f>IF(原始数据!AI630="","",IF(COUNTIF(原始数据!630:630,原始数据!AI630)&gt;1,"×",""))</f>
        <v/>
      </c>
      <c r="AI630" t="str">
        <f>IF(原始数据!AJ630="","",IF(COUNTIF(原始数据!630:630,原始数据!AJ630)&gt;1,"×",""))</f>
        <v/>
      </c>
      <c r="AJ630" t="str">
        <f>IF(原始数据!AK630="","",IF(COUNTIF(原始数据!630:630,原始数据!AK630)&gt;1,"×",""))</f>
        <v/>
      </c>
      <c r="AK630" t="str">
        <f>IF(原始数据!AL630="","",IF(COUNTIF(原始数据!630:630,原始数据!AL630)&gt;1,"×",""))</f>
        <v/>
      </c>
      <c r="AL630" t="str">
        <f>IF(原始数据!AM630="","",IF(COUNTIF(原始数据!630:630,原始数据!AM630)&gt;1,"×",""))</f>
        <v/>
      </c>
      <c r="AM630" t="str">
        <f>IF(原始数据!AN630="","",IF(COUNTIF(原始数据!630:630,原始数据!AN630)&gt;1,"×",""))</f>
        <v/>
      </c>
      <c r="AN630" t="str">
        <f>IF(原始数据!AO630="","",IF(COUNTIF(原始数据!630:630,原始数据!AO630)&gt;1,"×",""))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IF(原始数据!Z631="","",IF(COUNTIF(原始数据!631:631,原始数据!Z631)&gt;1,"×",""))</f>
        <v/>
      </c>
      <c r="Z631" t="str">
        <f>IF(原始数据!AA631="","",IF(COUNTIF(原始数据!631:631,原始数据!AA631)&gt;1,"×",""))</f>
        <v/>
      </c>
      <c r="AA631" t="str">
        <f>IF(原始数据!AB631="","",IF(COUNTIF(原始数据!631:631,原始数据!AB631)&gt;1,"×",""))</f>
        <v/>
      </c>
      <c r="AB631" t="str">
        <f>IF(原始数据!AC631="","",IF(COUNTIF(原始数据!631:631,原始数据!AC631)&gt;1,"×",""))</f>
        <v/>
      </c>
      <c r="AC631" t="str">
        <f>IF(原始数据!AD631="","",IF(COUNTIF(原始数据!631:631,原始数据!AD631)&gt;1,"×",""))</f>
        <v/>
      </c>
      <c r="AD631" t="str">
        <f>IF(原始数据!AE631="","",IF(COUNTIF(原始数据!631:631,原始数据!AE631)&gt;1,"×",""))</f>
        <v/>
      </c>
      <c r="AE631" t="str">
        <f>IF(原始数据!AF631="","",IF(COUNTIF(原始数据!631:631,原始数据!AF631)&gt;1,"×",""))</f>
        <v/>
      </c>
      <c r="AF631" t="str">
        <f>IF(原始数据!AG631="","",IF(COUNTIF(原始数据!631:631,原始数据!AG631)&gt;1,"×",""))</f>
        <v/>
      </c>
      <c r="AG631" t="str">
        <f>IF(原始数据!AH631="","",IF(COUNTIF(原始数据!631:631,原始数据!AH631)&gt;1,"×",""))</f>
        <v/>
      </c>
      <c r="AH631" t="str">
        <f>IF(原始数据!AI631="","",IF(COUNTIF(原始数据!631:631,原始数据!AI631)&gt;1,"×",""))</f>
        <v/>
      </c>
      <c r="AI631" t="str">
        <f>IF(原始数据!AJ631="","",IF(COUNTIF(原始数据!631:631,原始数据!AJ631)&gt;1,"×",""))</f>
        <v/>
      </c>
      <c r="AJ631" t="str">
        <f>IF(原始数据!AK631="","",IF(COUNTIF(原始数据!631:631,原始数据!AK631)&gt;1,"×",""))</f>
        <v/>
      </c>
      <c r="AK631" t="str">
        <f>IF(原始数据!AL631="","",IF(COUNTIF(原始数据!631:631,原始数据!AL631)&gt;1,"×",""))</f>
        <v/>
      </c>
      <c r="AL631" t="str">
        <f>IF(原始数据!AM631="","",IF(COUNTIF(原始数据!631:631,原始数据!AM631)&gt;1,"×",""))</f>
        <v/>
      </c>
      <c r="AM631" t="str">
        <f>IF(原始数据!AN631="","",IF(COUNTIF(原始数据!631:631,原始数据!AN631)&gt;1,"×",""))</f>
        <v/>
      </c>
      <c r="AN631" t="str">
        <f>IF(原始数据!AO631="","",IF(COUNTIF(原始数据!631:631,原始数据!AO631)&gt;1,"×",""))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IF(原始数据!Z632="","",IF(COUNTIF(原始数据!632:632,原始数据!Z632)&gt;1,"×",""))</f>
        <v/>
      </c>
      <c r="Z632" t="str">
        <f>IF(原始数据!AA632="","",IF(COUNTIF(原始数据!632:632,原始数据!AA632)&gt;1,"×",""))</f>
        <v/>
      </c>
      <c r="AA632" t="str">
        <f>IF(原始数据!AB632="","",IF(COUNTIF(原始数据!632:632,原始数据!AB632)&gt;1,"×",""))</f>
        <v/>
      </c>
      <c r="AB632" t="str">
        <f>IF(原始数据!AC632="","",IF(COUNTIF(原始数据!632:632,原始数据!AC632)&gt;1,"×",""))</f>
        <v/>
      </c>
      <c r="AC632" t="str">
        <f>IF(原始数据!AD632="","",IF(COUNTIF(原始数据!632:632,原始数据!AD632)&gt;1,"×",""))</f>
        <v/>
      </c>
      <c r="AD632" t="str">
        <f>IF(原始数据!AE632="","",IF(COUNTIF(原始数据!632:632,原始数据!AE632)&gt;1,"×",""))</f>
        <v/>
      </c>
      <c r="AE632" t="str">
        <f>IF(原始数据!AF632="","",IF(COUNTIF(原始数据!632:632,原始数据!AF632)&gt;1,"×",""))</f>
        <v/>
      </c>
      <c r="AF632" t="str">
        <f>IF(原始数据!AG632="","",IF(COUNTIF(原始数据!632:632,原始数据!AG632)&gt;1,"×",""))</f>
        <v/>
      </c>
      <c r="AG632" t="str">
        <f>IF(原始数据!AH632="","",IF(COUNTIF(原始数据!632:632,原始数据!AH632)&gt;1,"×",""))</f>
        <v/>
      </c>
      <c r="AH632" t="str">
        <f>IF(原始数据!AI632="","",IF(COUNTIF(原始数据!632:632,原始数据!AI632)&gt;1,"×",""))</f>
        <v/>
      </c>
      <c r="AI632" t="str">
        <f>IF(原始数据!AJ632="","",IF(COUNTIF(原始数据!632:632,原始数据!AJ632)&gt;1,"×",""))</f>
        <v/>
      </c>
      <c r="AJ632" t="str">
        <f>IF(原始数据!AK632="","",IF(COUNTIF(原始数据!632:632,原始数据!AK632)&gt;1,"×",""))</f>
        <v/>
      </c>
      <c r="AK632" t="str">
        <f>IF(原始数据!AL632="","",IF(COUNTIF(原始数据!632:632,原始数据!AL632)&gt;1,"×",""))</f>
        <v/>
      </c>
      <c r="AL632" t="str">
        <f>IF(原始数据!AM632="","",IF(COUNTIF(原始数据!632:632,原始数据!AM632)&gt;1,"×",""))</f>
        <v/>
      </c>
      <c r="AM632" t="str">
        <f>IF(原始数据!AN632="","",IF(COUNTIF(原始数据!632:632,原始数据!AN632)&gt;1,"×",""))</f>
        <v/>
      </c>
      <c r="AN632" t="str">
        <f>IF(原始数据!AO632="","",IF(COUNTIF(原始数据!632:632,原始数据!AO632)&gt;1,"×",""))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IF(原始数据!Z633="","",IF(COUNTIF(原始数据!633:633,原始数据!Z633)&gt;1,"×",""))</f>
        <v/>
      </c>
      <c r="Z633" t="str">
        <f>IF(原始数据!AA633="","",IF(COUNTIF(原始数据!633:633,原始数据!AA633)&gt;1,"×",""))</f>
        <v/>
      </c>
      <c r="AA633" t="str">
        <f>IF(原始数据!AB633="","",IF(COUNTIF(原始数据!633:633,原始数据!AB633)&gt;1,"×",""))</f>
        <v/>
      </c>
      <c r="AB633" t="str">
        <f>IF(原始数据!AC633="","",IF(COUNTIF(原始数据!633:633,原始数据!AC633)&gt;1,"×",""))</f>
        <v/>
      </c>
      <c r="AC633" t="str">
        <f>IF(原始数据!AD633="","",IF(COUNTIF(原始数据!633:633,原始数据!AD633)&gt;1,"×",""))</f>
        <v/>
      </c>
      <c r="AD633" t="str">
        <f>IF(原始数据!AE633="","",IF(COUNTIF(原始数据!633:633,原始数据!AE633)&gt;1,"×",""))</f>
        <v/>
      </c>
      <c r="AE633" t="str">
        <f>IF(原始数据!AF633="","",IF(COUNTIF(原始数据!633:633,原始数据!AF633)&gt;1,"×",""))</f>
        <v/>
      </c>
      <c r="AF633" t="str">
        <f>IF(原始数据!AG633="","",IF(COUNTIF(原始数据!633:633,原始数据!AG633)&gt;1,"×",""))</f>
        <v/>
      </c>
      <c r="AG633" t="str">
        <f>IF(原始数据!AH633="","",IF(COUNTIF(原始数据!633:633,原始数据!AH633)&gt;1,"×",""))</f>
        <v/>
      </c>
      <c r="AH633" t="str">
        <f>IF(原始数据!AI633="","",IF(COUNTIF(原始数据!633:633,原始数据!AI633)&gt;1,"×",""))</f>
        <v/>
      </c>
      <c r="AI633" t="str">
        <f>IF(原始数据!AJ633="","",IF(COUNTIF(原始数据!633:633,原始数据!AJ633)&gt;1,"×",""))</f>
        <v/>
      </c>
      <c r="AJ633" t="str">
        <f>IF(原始数据!AK633="","",IF(COUNTIF(原始数据!633:633,原始数据!AK633)&gt;1,"×",""))</f>
        <v/>
      </c>
      <c r="AK633" t="str">
        <f>IF(原始数据!AL633="","",IF(COUNTIF(原始数据!633:633,原始数据!AL633)&gt;1,"×",""))</f>
        <v/>
      </c>
      <c r="AL633" t="str">
        <f>IF(原始数据!AM633="","",IF(COUNTIF(原始数据!633:633,原始数据!AM633)&gt;1,"×",""))</f>
        <v/>
      </c>
      <c r="AM633" t="str">
        <f>IF(原始数据!AN633="","",IF(COUNTIF(原始数据!633:633,原始数据!AN633)&gt;1,"×",""))</f>
        <v/>
      </c>
      <c r="AN633" t="str">
        <f>IF(原始数据!AO633="","",IF(COUNTIF(原始数据!633:633,原始数据!AO633)&gt;1,"×",""))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IF(原始数据!Z634="","",IF(COUNTIF(原始数据!634:634,原始数据!Z634)&gt;1,"×",""))</f>
        <v/>
      </c>
      <c r="Z634" t="str">
        <f>IF(原始数据!AA634="","",IF(COUNTIF(原始数据!634:634,原始数据!AA634)&gt;1,"×",""))</f>
        <v/>
      </c>
      <c r="AA634" t="str">
        <f>IF(原始数据!AB634="","",IF(COUNTIF(原始数据!634:634,原始数据!AB634)&gt;1,"×",""))</f>
        <v/>
      </c>
      <c r="AB634" t="str">
        <f>IF(原始数据!AC634="","",IF(COUNTIF(原始数据!634:634,原始数据!AC634)&gt;1,"×",""))</f>
        <v/>
      </c>
      <c r="AC634" t="str">
        <f>IF(原始数据!AD634="","",IF(COUNTIF(原始数据!634:634,原始数据!AD634)&gt;1,"×",""))</f>
        <v/>
      </c>
      <c r="AD634" t="str">
        <f>IF(原始数据!AE634="","",IF(COUNTIF(原始数据!634:634,原始数据!AE634)&gt;1,"×",""))</f>
        <v/>
      </c>
      <c r="AE634" t="str">
        <f>IF(原始数据!AF634="","",IF(COUNTIF(原始数据!634:634,原始数据!AF634)&gt;1,"×",""))</f>
        <v/>
      </c>
      <c r="AF634" t="str">
        <f>IF(原始数据!AG634="","",IF(COUNTIF(原始数据!634:634,原始数据!AG634)&gt;1,"×",""))</f>
        <v/>
      </c>
      <c r="AG634" t="str">
        <f>IF(原始数据!AH634="","",IF(COUNTIF(原始数据!634:634,原始数据!AH634)&gt;1,"×",""))</f>
        <v/>
      </c>
      <c r="AH634" t="str">
        <f>IF(原始数据!AI634="","",IF(COUNTIF(原始数据!634:634,原始数据!AI634)&gt;1,"×",""))</f>
        <v/>
      </c>
      <c r="AI634" t="str">
        <f>IF(原始数据!AJ634="","",IF(COUNTIF(原始数据!634:634,原始数据!AJ634)&gt;1,"×",""))</f>
        <v/>
      </c>
      <c r="AJ634" t="str">
        <f>IF(原始数据!AK634="","",IF(COUNTIF(原始数据!634:634,原始数据!AK634)&gt;1,"×",""))</f>
        <v/>
      </c>
      <c r="AK634" t="str">
        <f>IF(原始数据!AL634="","",IF(COUNTIF(原始数据!634:634,原始数据!AL634)&gt;1,"×",""))</f>
        <v/>
      </c>
      <c r="AL634" t="str">
        <f>IF(原始数据!AM634="","",IF(COUNTIF(原始数据!634:634,原始数据!AM634)&gt;1,"×",""))</f>
        <v/>
      </c>
      <c r="AM634" t="str">
        <f>IF(原始数据!AN634="","",IF(COUNTIF(原始数据!634:634,原始数据!AN634)&gt;1,"×",""))</f>
        <v/>
      </c>
      <c r="AN634" t="str">
        <f>IF(原始数据!AO634="","",IF(COUNTIF(原始数据!634:634,原始数据!AO634)&gt;1,"×",""))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IF(原始数据!Z635="","",IF(COUNTIF(原始数据!635:635,原始数据!Z635)&gt;1,"×",""))</f>
        <v/>
      </c>
      <c r="Z635" t="str">
        <f>IF(原始数据!AA635="","",IF(COUNTIF(原始数据!635:635,原始数据!AA635)&gt;1,"×",""))</f>
        <v/>
      </c>
      <c r="AA635" t="str">
        <f>IF(原始数据!AB635="","",IF(COUNTIF(原始数据!635:635,原始数据!AB635)&gt;1,"×",""))</f>
        <v/>
      </c>
      <c r="AB635" t="str">
        <f>IF(原始数据!AC635="","",IF(COUNTIF(原始数据!635:635,原始数据!AC635)&gt;1,"×",""))</f>
        <v/>
      </c>
      <c r="AC635" t="str">
        <f>IF(原始数据!AD635="","",IF(COUNTIF(原始数据!635:635,原始数据!AD635)&gt;1,"×",""))</f>
        <v/>
      </c>
      <c r="AD635" t="str">
        <f>IF(原始数据!AE635="","",IF(COUNTIF(原始数据!635:635,原始数据!AE635)&gt;1,"×",""))</f>
        <v/>
      </c>
      <c r="AE635" t="str">
        <f>IF(原始数据!AF635="","",IF(COUNTIF(原始数据!635:635,原始数据!AF635)&gt;1,"×",""))</f>
        <v/>
      </c>
      <c r="AF635" t="str">
        <f>IF(原始数据!AG635="","",IF(COUNTIF(原始数据!635:635,原始数据!AG635)&gt;1,"×",""))</f>
        <v/>
      </c>
      <c r="AG635" t="str">
        <f>IF(原始数据!AH635="","",IF(COUNTIF(原始数据!635:635,原始数据!AH635)&gt;1,"×",""))</f>
        <v/>
      </c>
      <c r="AH635" t="str">
        <f>IF(原始数据!AI635="","",IF(COUNTIF(原始数据!635:635,原始数据!AI635)&gt;1,"×",""))</f>
        <v/>
      </c>
      <c r="AI635" t="str">
        <f>IF(原始数据!AJ635="","",IF(COUNTIF(原始数据!635:635,原始数据!AJ635)&gt;1,"×",""))</f>
        <v/>
      </c>
      <c r="AJ635" t="str">
        <f>IF(原始数据!AK635="","",IF(COUNTIF(原始数据!635:635,原始数据!AK635)&gt;1,"×",""))</f>
        <v/>
      </c>
      <c r="AK635" t="str">
        <f>IF(原始数据!AL635="","",IF(COUNTIF(原始数据!635:635,原始数据!AL635)&gt;1,"×",""))</f>
        <v/>
      </c>
      <c r="AL635" t="str">
        <f>IF(原始数据!AM635="","",IF(COUNTIF(原始数据!635:635,原始数据!AM635)&gt;1,"×",""))</f>
        <v/>
      </c>
      <c r="AM635" t="str">
        <f>IF(原始数据!AN635="","",IF(COUNTIF(原始数据!635:635,原始数据!AN635)&gt;1,"×",""))</f>
        <v/>
      </c>
      <c r="AN635" t="str">
        <f>IF(原始数据!AO635="","",IF(COUNTIF(原始数据!635:635,原始数据!AO635)&gt;1,"×",""))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IF(原始数据!Z636="","",IF(COUNTIF(原始数据!636:636,原始数据!Z636)&gt;1,"×",""))</f>
        <v/>
      </c>
      <c r="Z636" t="str">
        <f>IF(原始数据!AA636="","",IF(COUNTIF(原始数据!636:636,原始数据!AA636)&gt;1,"×",""))</f>
        <v/>
      </c>
      <c r="AA636" t="str">
        <f>IF(原始数据!AB636="","",IF(COUNTIF(原始数据!636:636,原始数据!AB636)&gt;1,"×",""))</f>
        <v/>
      </c>
      <c r="AB636" t="str">
        <f>IF(原始数据!AC636="","",IF(COUNTIF(原始数据!636:636,原始数据!AC636)&gt;1,"×",""))</f>
        <v/>
      </c>
      <c r="AC636" t="str">
        <f>IF(原始数据!AD636="","",IF(COUNTIF(原始数据!636:636,原始数据!AD636)&gt;1,"×",""))</f>
        <v/>
      </c>
      <c r="AD636" t="str">
        <f>IF(原始数据!AE636="","",IF(COUNTIF(原始数据!636:636,原始数据!AE636)&gt;1,"×",""))</f>
        <v/>
      </c>
      <c r="AE636" t="str">
        <f>IF(原始数据!AF636="","",IF(COUNTIF(原始数据!636:636,原始数据!AF636)&gt;1,"×",""))</f>
        <v/>
      </c>
      <c r="AF636" t="str">
        <f>IF(原始数据!AG636="","",IF(COUNTIF(原始数据!636:636,原始数据!AG636)&gt;1,"×",""))</f>
        <v/>
      </c>
      <c r="AG636" t="str">
        <f>IF(原始数据!AH636="","",IF(COUNTIF(原始数据!636:636,原始数据!AH636)&gt;1,"×",""))</f>
        <v/>
      </c>
      <c r="AH636" t="str">
        <f>IF(原始数据!AI636="","",IF(COUNTIF(原始数据!636:636,原始数据!AI636)&gt;1,"×",""))</f>
        <v/>
      </c>
      <c r="AI636" t="str">
        <f>IF(原始数据!AJ636="","",IF(COUNTIF(原始数据!636:636,原始数据!AJ636)&gt;1,"×",""))</f>
        <v/>
      </c>
      <c r="AJ636" t="str">
        <f>IF(原始数据!AK636="","",IF(COUNTIF(原始数据!636:636,原始数据!AK636)&gt;1,"×",""))</f>
        <v/>
      </c>
      <c r="AK636" t="str">
        <f>IF(原始数据!AL636="","",IF(COUNTIF(原始数据!636:636,原始数据!AL636)&gt;1,"×",""))</f>
        <v/>
      </c>
      <c r="AL636" t="str">
        <f>IF(原始数据!AM636="","",IF(COUNTIF(原始数据!636:636,原始数据!AM636)&gt;1,"×",""))</f>
        <v/>
      </c>
      <c r="AM636" t="str">
        <f>IF(原始数据!AN636="","",IF(COUNTIF(原始数据!636:636,原始数据!AN636)&gt;1,"×",""))</f>
        <v/>
      </c>
      <c r="AN636" t="str">
        <f>IF(原始数据!AO636="","",IF(COUNTIF(原始数据!636:636,原始数据!AO636)&gt;1,"×",""))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IF(原始数据!Z637="","",IF(COUNTIF(原始数据!637:637,原始数据!Z637)&gt;1,"×",""))</f>
        <v/>
      </c>
      <c r="Z637" t="str">
        <f>IF(原始数据!AA637="","",IF(COUNTIF(原始数据!637:637,原始数据!AA637)&gt;1,"×",""))</f>
        <v/>
      </c>
      <c r="AA637" t="str">
        <f>IF(原始数据!AB637="","",IF(COUNTIF(原始数据!637:637,原始数据!AB637)&gt;1,"×",""))</f>
        <v/>
      </c>
      <c r="AB637" t="str">
        <f>IF(原始数据!AC637="","",IF(COUNTIF(原始数据!637:637,原始数据!AC637)&gt;1,"×",""))</f>
        <v/>
      </c>
      <c r="AC637" t="str">
        <f>IF(原始数据!AD637="","",IF(COUNTIF(原始数据!637:637,原始数据!AD637)&gt;1,"×",""))</f>
        <v/>
      </c>
      <c r="AD637" t="str">
        <f>IF(原始数据!AE637="","",IF(COUNTIF(原始数据!637:637,原始数据!AE637)&gt;1,"×",""))</f>
        <v/>
      </c>
      <c r="AE637" t="str">
        <f>IF(原始数据!AF637="","",IF(COUNTIF(原始数据!637:637,原始数据!AF637)&gt;1,"×",""))</f>
        <v/>
      </c>
      <c r="AF637" t="str">
        <f>IF(原始数据!AG637="","",IF(COUNTIF(原始数据!637:637,原始数据!AG637)&gt;1,"×",""))</f>
        <v/>
      </c>
      <c r="AG637" t="str">
        <f>IF(原始数据!AH637="","",IF(COUNTIF(原始数据!637:637,原始数据!AH637)&gt;1,"×",""))</f>
        <v/>
      </c>
      <c r="AH637" t="str">
        <f>IF(原始数据!AI637="","",IF(COUNTIF(原始数据!637:637,原始数据!AI637)&gt;1,"×",""))</f>
        <v/>
      </c>
      <c r="AI637" t="str">
        <f>IF(原始数据!AJ637="","",IF(COUNTIF(原始数据!637:637,原始数据!AJ637)&gt;1,"×",""))</f>
        <v/>
      </c>
      <c r="AJ637" t="str">
        <f>IF(原始数据!AK637="","",IF(COUNTIF(原始数据!637:637,原始数据!AK637)&gt;1,"×",""))</f>
        <v/>
      </c>
      <c r="AK637" t="str">
        <f>IF(原始数据!AL637="","",IF(COUNTIF(原始数据!637:637,原始数据!AL637)&gt;1,"×",""))</f>
        <v/>
      </c>
      <c r="AL637" t="str">
        <f>IF(原始数据!AM637="","",IF(COUNTIF(原始数据!637:637,原始数据!AM637)&gt;1,"×",""))</f>
        <v/>
      </c>
      <c r="AM637" t="str">
        <f>IF(原始数据!AN637="","",IF(COUNTIF(原始数据!637:637,原始数据!AN637)&gt;1,"×",""))</f>
        <v/>
      </c>
      <c r="AN637" t="str">
        <f>IF(原始数据!AO637="","",IF(COUNTIF(原始数据!637:637,原始数据!AO637)&gt;1,"×",""))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IF(原始数据!Z638="","",IF(COUNTIF(原始数据!638:638,原始数据!Z638)&gt;1,"×",""))</f>
        <v/>
      </c>
      <c r="Z638" t="str">
        <f>IF(原始数据!AA638="","",IF(COUNTIF(原始数据!638:638,原始数据!AA638)&gt;1,"×",""))</f>
        <v/>
      </c>
      <c r="AA638" t="str">
        <f>IF(原始数据!AB638="","",IF(COUNTIF(原始数据!638:638,原始数据!AB638)&gt;1,"×",""))</f>
        <v/>
      </c>
      <c r="AB638" t="str">
        <f>IF(原始数据!AC638="","",IF(COUNTIF(原始数据!638:638,原始数据!AC638)&gt;1,"×",""))</f>
        <v/>
      </c>
      <c r="AC638" t="str">
        <f>IF(原始数据!AD638="","",IF(COUNTIF(原始数据!638:638,原始数据!AD638)&gt;1,"×",""))</f>
        <v/>
      </c>
      <c r="AD638" t="str">
        <f>IF(原始数据!AE638="","",IF(COUNTIF(原始数据!638:638,原始数据!AE638)&gt;1,"×",""))</f>
        <v/>
      </c>
      <c r="AE638" t="str">
        <f>IF(原始数据!AF638="","",IF(COUNTIF(原始数据!638:638,原始数据!AF638)&gt;1,"×",""))</f>
        <v/>
      </c>
      <c r="AF638" t="str">
        <f>IF(原始数据!AG638="","",IF(COUNTIF(原始数据!638:638,原始数据!AG638)&gt;1,"×",""))</f>
        <v/>
      </c>
      <c r="AG638" t="str">
        <f>IF(原始数据!AH638="","",IF(COUNTIF(原始数据!638:638,原始数据!AH638)&gt;1,"×",""))</f>
        <v/>
      </c>
      <c r="AH638" t="str">
        <f>IF(原始数据!AI638="","",IF(COUNTIF(原始数据!638:638,原始数据!AI638)&gt;1,"×",""))</f>
        <v/>
      </c>
      <c r="AI638" t="str">
        <f>IF(原始数据!AJ638="","",IF(COUNTIF(原始数据!638:638,原始数据!AJ638)&gt;1,"×",""))</f>
        <v/>
      </c>
      <c r="AJ638" t="str">
        <f>IF(原始数据!AK638="","",IF(COUNTIF(原始数据!638:638,原始数据!AK638)&gt;1,"×",""))</f>
        <v/>
      </c>
      <c r="AK638" t="str">
        <f>IF(原始数据!AL638="","",IF(COUNTIF(原始数据!638:638,原始数据!AL638)&gt;1,"×",""))</f>
        <v/>
      </c>
      <c r="AL638" t="str">
        <f>IF(原始数据!AM638="","",IF(COUNTIF(原始数据!638:638,原始数据!AM638)&gt;1,"×",""))</f>
        <v/>
      </c>
      <c r="AM638" t="str">
        <f>IF(原始数据!AN638="","",IF(COUNTIF(原始数据!638:638,原始数据!AN638)&gt;1,"×",""))</f>
        <v/>
      </c>
      <c r="AN638" t="str">
        <f>IF(原始数据!AO638="","",IF(COUNTIF(原始数据!638:638,原始数据!AO638)&gt;1,"×",""))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IF(原始数据!Z639="","",IF(COUNTIF(原始数据!639:639,原始数据!Z639)&gt;1,"×",""))</f>
        <v/>
      </c>
      <c r="Z639" t="str">
        <f>IF(原始数据!AA639="","",IF(COUNTIF(原始数据!639:639,原始数据!AA639)&gt;1,"×",""))</f>
        <v/>
      </c>
      <c r="AA639" t="str">
        <f>IF(原始数据!AB639="","",IF(COUNTIF(原始数据!639:639,原始数据!AB639)&gt;1,"×",""))</f>
        <v/>
      </c>
      <c r="AB639" t="str">
        <f>IF(原始数据!AC639="","",IF(COUNTIF(原始数据!639:639,原始数据!AC639)&gt;1,"×",""))</f>
        <v/>
      </c>
      <c r="AC639" t="str">
        <f>IF(原始数据!AD639="","",IF(COUNTIF(原始数据!639:639,原始数据!AD639)&gt;1,"×",""))</f>
        <v/>
      </c>
      <c r="AD639" t="str">
        <f>IF(原始数据!AE639="","",IF(COUNTIF(原始数据!639:639,原始数据!AE639)&gt;1,"×",""))</f>
        <v/>
      </c>
      <c r="AE639" t="str">
        <f>IF(原始数据!AF639="","",IF(COUNTIF(原始数据!639:639,原始数据!AF639)&gt;1,"×",""))</f>
        <v/>
      </c>
      <c r="AF639" t="str">
        <f>IF(原始数据!AG639="","",IF(COUNTIF(原始数据!639:639,原始数据!AG639)&gt;1,"×",""))</f>
        <v/>
      </c>
      <c r="AG639" t="str">
        <f>IF(原始数据!AH639="","",IF(COUNTIF(原始数据!639:639,原始数据!AH639)&gt;1,"×",""))</f>
        <v/>
      </c>
      <c r="AH639" t="str">
        <f>IF(原始数据!AI639="","",IF(COUNTIF(原始数据!639:639,原始数据!AI639)&gt;1,"×",""))</f>
        <v/>
      </c>
      <c r="AI639" t="str">
        <f>IF(原始数据!AJ639="","",IF(COUNTIF(原始数据!639:639,原始数据!AJ639)&gt;1,"×",""))</f>
        <v/>
      </c>
      <c r="AJ639" t="str">
        <f>IF(原始数据!AK639="","",IF(COUNTIF(原始数据!639:639,原始数据!AK639)&gt;1,"×",""))</f>
        <v/>
      </c>
      <c r="AK639" t="str">
        <f>IF(原始数据!AL639="","",IF(COUNTIF(原始数据!639:639,原始数据!AL639)&gt;1,"×",""))</f>
        <v/>
      </c>
      <c r="AL639" t="str">
        <f>IF(原始数据!AM639="","",IF(COUNTIF(原始数据!639:639,原始数据!AM639)&gt;1,"×",""))</f>
        <v/>
      </c>
      <c r="AM639" t="str">
        <f>IF(原始数据!AN639="","",IF(COUNTIF(原始数据!639:639,原始数据!AN639)&gt;1,"×",""))</f>
        <v/>
      </c>
      <c r="AN639" t="str">
        <f>IF(原始数据!AO639="","",IF(COUNTIF(原始数据!639:639,原始数据!AO639)&gt;1,"×",""))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IF(原始数据!Z640="","",IF(COUNTIF(原始数据!640:640,原始数据!Z640)&gt;1,"×",""))</f>
        <v/>
      </c>
      <c r="Z640" t="str">
        <f>IF(原始数据!AA640="","",IF(COUNTIF(原始数据!640:640,原始数据!AA640)&gt;1,"×",""))</f>
        <v/>
      </c>
      <c r="AA640" t="str">
        <f>IF(原始数据!AB640="","",IF(COUNTIF(原始数据!640:640,原始数据!AB640)&gt;1,"×",""))</f>
        <v/>
      </c>
      <c r="AB640" t="str">
        <f>IF(原始数据!AC640="","",IF(COUNTIF(原始数据!640:640,原始数据!AC640)&gt;1,"×",""))</f>
        <v/>
      </c>
      <c r="AC640" t="str">
        <f>IF(原始数据!AD640="","",IF(COUNTIF(原始数据!640:640,原始数据!AD640)&gt;1,"×",""))</f>
        <v/>
      </c>
      <c r="AD640" t="str">
        <f>IF(原始数据!AE640="","",IF(COUNTIF(原始数据!640:640,原始数据!AE640)&gt;1,"×",""))</f>
        <v/>
      </c>
      <c r="AE640" t="str">
        <f>IF(原始数据!AF640="","",IF(COUNTIF(原始数据!640:640,原始数据!AF640)&gt;1,"×",""))</f>
        <v/>
      </c>
      <c r="AF640" t="str">
        <f>IF(原始数据!AG640="","",IF(COUNTIF(原始数据!640:640,原始数据!AG640)&gt;1,"×",""))</f>
        <v/>
      </c>
      <c r="AG640" t="str">
        <f>IF(原始数据!AH640="","",IF(COUNTIF(原始数据!640:640,原始数据!AH640)&gt;1,"×",""))</f>
        <v/>
      </c>
      <c r="AH640" t="str">
        <f>IF(原始数据!AI640="","",IF(COUNTIF(原始数据!640:640,原始数据!AI640)&gt;1,"×",""))</f>
        <v/>
      </c>
      <c r="AI640" t="str">
        <f>IF(原始数据!AJ640="","",IF(COUNTIF(原始数据!640:640,原始数据!AJ640)&gt;1,"×",""))</f>
        <v/>
      </c>
      <c r="AJ640" t="str">
        <f>IF(原始数据!AK640="","",IF(COUNTIF(原始数据!640:640,原始数据!AK640)&gt;1,"×",""))</f>
        <v/>
      </c>
      <c r="AK640" t="str">
        <f>IF(原始数据!AL640="","",IF(COUNTIF(原始数据!640:640,原始数据!AL640)&gt;1,"×",""))</f>
        <v/>
      </c>
      <c r="AL640" t="str">
        <f>IF(原始数据!AM640="","",IF(COUNTIF(原始数据!640:640,原始数据!AM640)&gt;1,"×",""))</f>
        <v/>
      </c>
      <c r="AM640" t="str">
        <f>IF(原始数据!AN640="","",IF(COUNTIF(原始数据!640:640,原始数据!AN640)&gt;1,"×",""))</f>
        <v/>
      </c>
      <c r="AN640" t="str">
        <f>IF(原始数据!AO640="","",IF(COUNTIF(原始数据!640:640,原始数据!AO640)&gt;1,"×",""))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IF(原始数据!Z641="","",IF(COUNTIF(原始数据!641:641,原始数据!Z641)&gt;1,"×",""))</f>
        <v/>
      </c>
      <c r="Z641" t="str">
        <f>IF(原始数据!AA641="","",IF(COUNTIF(原始数据!641:641,原始数据!AA641)&gt;1,"×",""))</f>
        <v/>
      </c>
      <c r="AA641" t="str">
        <f>IF(原始数据!AB641="","",IF(COUNTIF(原始数据!641:641,原始数据!AB641)&gt;1,"×",""))</f>
        <v/>
      </c>
      <c r="AB641" t="str">
        <f>IF(原始数据!AC641="","",IF(COUNTIF(原始数据!641:641,原始数据!AC641)&gt;1,"×",""))</f>
        <v/>
      </c>
      <c r="AC641" t="str">
        <f>IF(原始数据!AD641="","",IF(COUNTIF(原始数据!641:641,原始数据!AD641)&gt;1,"×",""))</f>
        <v/>
      </c>
      <c r="AD641" t="str">
        <f>IF(原始数据!AE641="","",IF(COUNTIF(原始数据!641:641,原始数据!AE641)&gt;1,"×",""))</f>
        <v/>
      </c>
      <c r="AE641" t="str">
        <f>IF(原始数据!AF641="","",IF(COUNTIF(原始数据!641:641,原始数据!AF641)&gt;1,"×",""))</f>
        <v/>
      </c>
      <c r="AF641" t="str">
        <f>IF(原始数据!AG641="","",IF(COUNTIF(原始数据!641:641,原始数据!AG641)&gt;1,"×",""))</f>
        <v/>
      </c>
      <c r="AG641" t="str">
        <f>IF(原始数据!AH641="","",IF(COUNTIF(原始数据!641:641,原始数据!AH641)&gt;1,"×",""))</f>
        <v/>
      </c>
      <c r="AH641" t="str">
        <f>IF(原始数据!AI641="","",IF(COUNTIF(原始数据!641:641,原始数据!AI641)&gt;1,"×",""))</f>
        <v/>
      </c>
      <c r="AI641" t="str">
        <f>IF(原始数据!AJ641="","",IF(COUNTIF(原始数据!641:641,原始数据!AJ641)&gt;1,"×",""))</f>
        <v/>
      </c>
      <c r="AJ641" t="str">
        <f>IF(原始数据!AK641="","",IF(COUNTIF(原始数据!641:641,原始数据!AK641)&gt;1,"×",""))</f>
        <v/>
      </c>
      <c r="AK641" t="str">
        <f>IF(原始数据!AL641="","",IF(COUNTIF(原始数据!641:641,原始数据!AL641)&gt;1,"×",""))</f>
        <v/>
      </c>
      <c r="AL641" t="str">
        <f>IF(原始数据!AM641="","",IF(COUNTIF(原始数据!641:641,原始数据!AM641)&gt;1,"×",""))</f>
        <v/>
      </c>
      <c r="AM641" t="str">
        <f>IF(原始数据!AN641="","",IF(COUNTIF(原始数据!641:641,原始数据!AN641)&gt;1,"×",""))</f>
        <v/>
      </c>
      <c r="AN641" t="str">
        <f>IF(原始数据!AO641="","",IF(COUNTIF(原始数据!641:641,原始数据!AO641)&gt;1,"×",""))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IF(原始数据!Z642="","",IF(COUNTIF(原始数据!642:642,原始数据!Z642)&gt;1,"×",""))</f>
        <v/>
      </c>
      <c r="Z642" t="str">
        <f>IF(原始数据!AA642="","",IF(COUNTIF(原始数据!642:642,原始数据!AA642)&gt;1,"×",""))</f>
        <v/>
      </c>
      <c r="AA642" t="str">
        <f>IF(原始数据!AB642="","",IF(COUNTIF(原始数据!642:642,原始数据!AB642)&gt;1,"×",""))</f>
        <v/>
      </c>
      <c r="AB642" t="str">
        <f>IF(原始数据!AC642="","",IF(COUNTIF(原始数据!642:642,原始数据!AC642)&gt;1,"×",""))</f>
        <v/>
      </c>
      <c r="AC642" t="str">
        <f>IF(原始数据!AD642="","",IF(COUNTIF(原始数据!642:642,原始数据!AD642)&gt;1,"×",""))</f>
        <v/>
      </c>
      <c r="AD642" t="str">
        <f>IF(原始数据!AE642="","",IF(COUNTIF(原始数据!642:642,原始数据!AE642)&gt;1,"×",""))</f>
        <v/>
      </c>
      <c r="AE642" t="str">
        <f>IF(原始数据!AF642="","",IF(COUNTIF(原始数据!642:642,原始数据!AF642)&gt;1,"×",""))</f>
        <v/>
      </c>
      <c r="AF642" t="str">
        <f>IF(原始数据!AG642="","",IF(COUNTIF(原始数据!642:642,原始数据!AG642)&gt;1,"×",""))</f>
        <v/>
      </c>
      <c r="AG642" t="str">
        <f>IF(原始数据!AH642="","",IF(COUNTIF(原始数据!642:642,原始数据!AH642)&gt;1,"×",""))</f>
        <v/>
      </c>
      <c r="AH642" t="str">
        <f>IF(原始数据!AI642="","",IF(COUNTIF(原始数据!642:642,原始数据!AI642)&gt;1,"×",""))</f>
        <v/>
      </c>
      <c r="AI642" t="str">
        <f>IF(原始数据!AJ642="","",IF(COUNTIF(原始数据!642:642,原始数据!AJ642)&gt;1,"×",""))</f>
        <v/>
      </c>
      <c r="AJ642" t="str">
        <f>IF(原始数据!AK642="","",IF(COUNTIF(原始数据!642:642,原始数据!AK642)&gt;1,"×",""))</f>
        <v/>
      </c>
      <c r="AK642" t="str">
        <f>IF(原始数据!AL642="","",IF(COUNTIF(原始数据!642:642,原始数据!AL642)&gt;1,"×",""))</f>
        <v/>
      </c>
      <c r="AL642" t="str">
        <f>IF(原始数据!AM642="","",IF(COUNTIF(原始数据!642:642,原始数据!AM642)&gt;1,"×",""))</f>
        <v/>
      </c>
      <c r="AM642" t="str">
        <f>IF(原始数据!AN642="","",IF(COUNTIF(原始数据!642:642,原始数据!AN642)&gt;1,"×",""))</f>
        <v/>
      </c>
      <c r="AN642" t="str">
        <f>IF(原始数据!AO642="","",IF(COUNTIF(原始数据!642:642,原始数据!AO642)&gt;1,"×",""))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IF(原始数据!Z643="","",IF(COUNTIF(原始数据!643:643,原始数据!Z643)&gt;1,"×",""))</f>
        <v/>
      </c>
      <c r="Z643" t="str">
        <f>IF(原始数据!AA643="","",IF(COUNTIF(原始数据!643:643,原始数据!AA643)&gt;1,"×",""))</f>
        <v/>
      </c>
      <c r="AA643" t="str">
        <f>IF(原始数据!AB643="","",IF(COUNTIF(原始数据!643:643,原始数据!AB643)&gt;1,"×",""))</f>
        <v/>
      </c>
      <c r="AB643" t="str">
        <f>IF(原始数据!AC643="","",IF(COUNTIF(原始数据!643:643,原始数据!AC643)&gt;1,"×",""))</f>
        <v/>
      </c>
      <c r="AC643" t="str">
        <f>IF(原始数据!AD643="","",IF(COUNTIF(原始数据!643:643,原始数据!AD643)&gt;1,"×",""))</f>
        <v/>
      </c>
      <c r="AD643" t="str">
        <f>IF(原始数据!AE643="","",IF(COUNTIF(原始数据!643:643,原始数据!AE643)&gt;1,"×",""))</f>
        <v/>
      </c>
      <c r="AE643" t="str">
        <f>IF(原始数据!AF643="","",IF(COUNTIF(原始数据!643:643,原始数据!AF643)&gt;1,"×",""))</f>
        <v/>
      </c>
      <c r="AF643" t="str">
        <f>IF(原始数据!AG643="","",IF(COUNTIF(原始数据!643:643,原始数据!AG643)&gt;1,"×",""))</f>
        <v/>
      </c>
      <c r="AG643" t="str">
        <f>IF(原始数据!AH643="","",IF(COUNTIF(原始数据!643:643,原始数据!AH643)&gt;1,"×",""))</f>
        <v/>
      </c>
      <c r="AH643" t="str">
        <f>IF(原始数据!AI643="","",IF(COUNTIF(原始数据!643:643,原始数据!AI643)&gt;1,"×",""))</f>
        <v/>
      </c>
      <c r="AI643" t="str">
        <f>IF(原始数据!AJ643="","",IF(COUNTIF(原始数据!643:643,原始数据!AJ643)&gt;1,"×",""))</f>
        <v/>
      </c>
      <c r="AJ643" t="str">
        <f>IF(原始数据!AK643="","",IF(COUNTIF(原始数据!643:643,原始数据!AK643)&gt;1,"×",""))</f>
        <v/>
      </c>
      <c r="AK643" t="str">
        <f>IF(原始数据!AL643="","",IF(COUNTIF(原始数据!643:643,原始数据!AL643)&gt;1,"×",""))</f>
        <v/>
      </c>
      <c r="AL643" t="str">
        <f>IF(原始数据!AM643="","",IF(COUNTIF(原始数据!643:643,原始数据!AM643)&gt;1,"×",""))</f>
        <v/>
      </c>
      <c r="AM643" t="str">
        <f>IF(原始数据!AN643="","",IF(COUNTIF(原始数据!643:643,原始数据!AN643)&gt;1,"×",""))</f>
        <v/>
      </c>
      <c r="AN643" t="str">
        <f>IF(原始数据!AO643="","",IF(COUNTIF(原始数据!643:643,原始数据!AO643)&gt;1,"×",""))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IF(原始数据!Z644="","",IF(COUNTIF(原始数据!644:644,原始数据!Z644)&gt;1,"×",""))</f>
        <v/>
      </c>
      <c r="Z644" t="str">
        <f>IF(原始数据!AA644="","",IF(COUNTIF(原始数据!644:644,原始数据!AA644)&gt;1,"×",""))</f>
        <v/>
      </c>
      <c r="AA644" t="str">
        <f>IF(原始数据!AB644="","",IF(COUNTIF(原始数据!644:644,原始数据!AB644)&gt;1,"×",""))</f>
        <v/>
      </c>
      <c r="AB644" t="str">
        <f>IF(原始数据!AC644="","",IF(COUNTIF(原始数据!644:644,原始数据!AC644)&gt;1,"×",""))</f>
        <v/>
      </c>
      <c r="AC644" t="str">
        <f>IF(原始数据!AD644="","",IF(COUNTIF(原始数据!644:644,原始数据!AD644)&gt;1,"×",""))</f>
        <v/>
      </c>
      <c r="AD644" t="str">
        <f>IF(原始数据!AE644="","",IF(COUNTIF(原始数据!644:644,原始数据!AE644)&gt;1,"×",""))</f>
        <v/>
      </c>
      <c r="AE644" t="str">
        <f>IF(原始数据!AF644="","",IF(COUNTIF(原始数据!644:644,原始数据!AF644)&gt;1,"×",""))</f>
        <v/>
      </c>
      <c r="AF644" t="str">
        <f>IF(原始数据!AG644="","",IF(COUNTIF(原始数据!644:644,原始数据!AG644)&gt;1,"×",""))</f>
        <v/>
      </c>
      <c r="AG644" t="str">
        <f>IF(原始数据!AH644="","",IF(COUNTIF(原始数据!644:644,原始数据!AH644)&gt;1,"×",""))</f>
        <v/>
      </c>
      <c r="AH644" t="str">
        <f>IF(原始数据!AI644="","",IF(COUNTIF(原始数据!644:644,原始数据!AI644)&gt;1,"×",""))</f>
        <v/>
      </c>
      <c r="AI644" t="str">
        <f>IF(原始数据!AJ644="","",IF(COUNTIF(原始数据!644:644,原始数据!AJ644)&gt;1,"×",""))</f>
        <v/>
      </c>
      <c r="AJ644" t="str">
        <f>IF(原始数据!AK644="","",IF(COUNTIF(原始数据!644:644,原始数据!AK644)&gt;1,"×",""))</f>
        <v/>
      </c>
      <c r="AK644" t="str">
        <f>IF(原始数据!AL644="","",IF(COUNTIF(原始数据!644:644,原始数据!AL644)&gt;1,"×",""))</f>
        <v/>
      </c>
      <c r="AL644" t="str">
        <f>IF(原始数据!AM644="","",IF(COUNTIF(原始数据!644:644,原始数据!AM644)&gt;1,"×",""))</f>
        <v/>
      </c>
      <c r="AM644" t="str">
        <f>IF(原始数据!AN644="","",IF(COUNTIF(原始数据!644:644,原始数据!AN644)&gt;1,"×",""))</f>
        <v/>
      </c>
      <c r="AN644" t="str">
        <f>IF(原始数据!AO644="","",IF(COUNTIF(原始数据!644:644,原始数据!AO644)&gt;1,"×",""))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IF(原始数据!Z645="","",IF(COUNTIF(原始数据!645:645,原始数据!Z645)&gt;1,"×",""))</f>
        <v/>
      </c>
      <c r="Z645" t="str">
        <f>IF(原始数据!AA645="","",IF(COUNTIF(原始数据!645:645,原始数据!AA645)&gt;1,"×",""))</f>
        <v/>
      </c>
      <c r="AA645" t="str">
        <f>IF(原始数据!AB645="","",IF(COUNTIF(原始数据!645:645,原始数据!AB645)&gt;1,"×",""))</f>
        <v/>
      </c>
      <c r="AB645" t="str">
        <f>IF(原始数据!AC645="","",IF(COUNTIF(原始数据!645:645,原始数据!AC645)&gt;1,"×",""))</f>
        <v/>
      </c>
      <c r="AC645" t="str">
        <f>IF(原始数据!AD645="","",IF(COUNTIF(原始数据!645:645,原始数据!AD645)&gt;1,"×",""))</f>
        <v/>
      </c>
      <c r="AD645" t="str">
        <f>IF(原始数据!AE645="","",IF(COUNTIF(原始数据!645:645,原始数据!AE645)&gt;1,"×",""))</f>
        <v/>
      </c>
      <c r="AE645" t="str">
        <f>IF(原始数据!AF645="","",IF(COUNTIF(原始数据!645:645,原始数据!AF645)&gt;1,"×",""))</f>
        <v/>
      </c>
      <c r="AF645" t="str">
        <f>IF(原始数据!AG645="","",IF(COUNTIF(原始数据!645:645,原始数据!AG645)&gt;1,"×",""))</f>
        <v/>
      </c>
      <c r="AG645" t="str">
        <f>IF(原始数据!AH645="","",IF(COUNTIF(原始数据!645:645,原始数据!AH645)&gt;1,"×",""))</f>
        <v/>
      </c>
      <c r="AH645" t="str">
        <f>IF(原始数据!AI645="","",IF(COUNTIF(原始数据!645:645,原始数据!AI645)&gt;1,"×",""))</f>
        <v/>
      </c>
      <c r="AI645" t="str">
        <f>IF(原始数据!AJ645="","",IF(COUNTIF(原始数据!645:645,原始数据!AJ645)&gt;1,"×",""))</f>
        <v/>
      </c>
      <c r="AJ645" t="str">
        <f>IF(原始数据!AK645="","",IF(COUNTIF(原始数据!645:645,原始数据!AK645)&gt;1,"×",""))</f>
        <v/>
      </c>
      <c r="AK645" t="str">
        <f>IF(原始数据!AL645="","",IF(COUNTIF(原始数据!645:645,原始数据!AL645)&gt;1,"×",""))</f>
        <v/>
      </c>
      <c r="AL645" t="str">
        <f>IF(原始数据!AM645="","",IF(COUNTIF(原始数据!645:645,原始数据!AM645)&gt;1,"×",""))</f>
        <v/>
      </c>
      <c r="AM645" t="str">
        <f>IF(原始数据!AN645="","",IF(COUNTIF(原始数据!645:645,原始数据!AN645)&gt;1,"×",""))</f>
        <v/>
      </c>
      <c r="AN645" t="str">
        <f>IF(原始数据!AO645="","",IF(COUNTIF(原始数据!645:645,原始数据!AO645)&gt;1,"×",""))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IF(IFERROR(原始数据!S646,"×")="×","×","")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IF(原始数据!Z646="","",IF(COUNTIF(原始数据!646:646,原始数据!Z646)&gt;1,"×",""))</f>
        <v/>
      </c>
      <c r="Z646" t="str">
        <f>IF(原始数据!AA646="","",IF(COUNTIF(原始数据!646:646,原始数据!AA646)&gt;1,"×",""))</f>
        <v/>
      </c>
      <c r="AA646" t="str">
        <f>IF(原始数据!AB646="","",IF(COUNTIF(原始数据!646:646,原始数据!AB646)&gt;1,"×",""))</f>
        <v/>
      </c>
      <c r="AB646" t="str">
        <f>IF(原始数据!AC646="","",IF(COUNTIF(原始数据!646:646,原始数据!AC646)&gt;1,"×",""))</f>
        <v/>
      </c>
      <c r="AC646" t="str">
        <f>IF(原始数据!AD646="","",IF(COUNTIF(原始数据!646:646,原始数据!AD646)&gt;1,"×",""))</f>
        <v/>
      </c>
      <c r="AD646" t="str">
        <f>IF(原始数据!AE646="","",IF(COUNTIF(原始数据!646:646,原始数据!AE646)&gt;1,"×",""))</f>
        <v/>
      </c>
      <c r="AE646" t="str">
        <f>IF(原始数据!AF646="","",IF(COUNTIF(原始数据!646:646,原始数据!AF646)&gt;1,"×",""))</f>
        <v/>
      </c>
      <c r="AF646" t="str">
        <f>IF(原始数据!AG646="","",IF(COUNTIF(原始数据!646:646,原始数据!AG646)&gt;1,"×",""))</f>
        <v/>
      </c>
      <c r="AG646" t="str">
        <f>IF(原始数据!AH646="","",IF(COUNTIF(原始数据!646:646,原始数据!AH646)&gt;1,"×",""))</f>
        <v/>
      </c>
      <c r="AH646" t="str">
        <f>IF(原始数据!AI646="","",IF(COUNTIF(原始数据!646:646,原始数据!AI646)&gt;1,"×",""))</f>
        <v/>
      </c>
      <c r="AI646" t="str">
        <f>IF(原始数据!AJ646="","",IF(COUNTIF(原始数据!646:646,原始数据!AJ646)&gt;1,"×",""))</f>
        <v/>
      </c>
      <c r="AJ646" t="str">
        <f>IF(原始数据!AK646="","",IF(COUNTIF(原始数据!646:646,原始数据!AK646)&gt;1,"×",""))</f>
        <v/>
      </c>
      <c r="AK646" t="str">
        <f>IF(原始数据!AL646="","",IF(COUNTIF(原始数据!646:646,原始数据!AL646)&gt;1,"×",""))</f>
        <v/>
      </c>
      <c r="AL646" t="str">
        <f>IF(原始数据!AM646="","",IF(COUNTIF(原始数据!646:646,原始数据!AM646)&gt;1,"×",""))</f>
        <v/>
      </c>
      <c r="AM646" t="str">
        <f>IF(原始数据!AN646="","",IF(COUNTIF(原始数据!646:646,原始数据!AN646)&gt;1,"×",""))</f>
        <v/>
      </c>
      <c r="AN646" t="str">
        <f>IF(原始数据!AO646="","",IF(COUNTIF(原始数据!646:646,原始数据!AO646)&gt;1,"×",""))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IF(IFERROR(原始数据!S647,"×")="×","×","")</f>
        <v/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IF(原始数据!Z647="","",IF(COUNTIF(原始数据!647:647,原始数据!Z647)&gt;1,"×",""))</f>
        <v/>
      </c>
      <c r="Z647" t="str">
        <f>IF(原始数据!AA647="","",IF(COUNTIF(原始数据!647:647,原始数据!AA647)&gt;1,"×",""))</f>
        <v/>
      </c>
      <c r="AA647" t="str">
        <f>IF(原始数据!AB647="","",IF(COUNTIF(原始数据!647:647,原始数据!AB647)&gt;1,"×",""))</f>
        <v/>
      </c>
      <c r="AB647" t="str">
        <f>IF(原始数据!AC647="","",IF(COUNTIF(原始数据!647:647,原始数据!AC647)&gt;1,"×",""))</f>
        <v/>
      </c>
      <c r="AC647" t="str">
        <f>IF(原始数据!AD647="","",IF(COUNTIF(原始数据!647:647,原始数据!AD647)&gt;1,"×",""))</f>
        <v/>
      </c>
      <c r="AD647" t="str">
        <f>IF(原始数据!AE647="","",IF(COUNTIF(原始数据!647:647,原始数据!AE647)&gt;1,"×",""))</f>
        <v/>
      </c>
      <c r="AE647" t="str">
        <f>IF(原始数据!AF647="","",IF(COUNTIF(原始数据!647:647,原始数据!AF647)&gt;1,"×",""))</f>
        <v/>
      </c>
      <c r="AF647" t="str">
        <f>IF(原始数据!AG647="","",IF(COUNTIF(原始数据!647:647,原始数据!AG647)&gt;1,"×",""))</f>
        <v/>
      </c>
      <c r="AG647" t="str">
        <f>IF(原始数据!AH647="","",IF(COUNTIF(原始数据!647:647,原始数据!AH647)&gt;1,"×",""))</f>
        <v/>
      </c>
      <c r="AH647" t="str">
        <f>IF(原始数据!AI647="","",IF(COUNTIF(原始数据!647:647,原始数据!AI647)&gt;1,"×",""))</f>
        <v/>
      </c>
      <c r="AI647" t="str">
        <f>IF(原始数据!AJ647="","",IF(COUNTIF(原始数据!647:647,原始数据!AJ647)&gt;1,"×",""))</f>
        <v/>
      </c>
      <c r="AJ647" t="str">
        <f>IF(原始数据!AK647="","",IF(COUNTIF(原始数据!647:647,原始数据!AK647)&gt;1,"×",""))</f>
        <v/>
      </c>
      <c r="AK647" t="str">
        <f>IF(原始数据!AL647="","",IF(COUNTIF(原始数据!647:647,原始数据!AL647)&gt;1,"×",""))</f>
        <v/>
      </c>
      <c r="AL647" t="str">
        <f>IF(原始数据!AM647="","",IF(COUNTIF(原始数据!647:647,原始数据!AM647)&gt;1,"×",""))</f>
        <v/>
      </c>
      <c r="AM647" t="str">
        <f>IF(原始数据!AN647="","",IF(COUNTIF(原始数据!647:647,原始数据!AN647)&gt;1,"×",""))</f>
        <v/>
      </c>
      <c r="AN647" t="str">
        <f>IF(原始数据!AO647="","",IF(COUNTIF(原始数据!647:647,原始数据!AO647)&gt;1,"×",""))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IF(原始数据!Z648="","",IF(COUNTIF(原始数据!648:648,原始数据!Z648)&gt;1,"×",""))</f>
        <v/>
      </c>
      <c r="Z648" t="str">
        <f>IF(原始数据!AA648="","",IF(COUNTIF(原始数据!648:648,原始数据!AA648)&gt;1,"×",""))</f>
        <v/>
      </c>
      <c r="AA648" t="str">
        <f>IF(原始数据!AB648="","",IF(COUNTIF(原始数据!648:648,原始数据!AB648)&gt;1,"×",""))</f>
        <v/>
      </c>
      <c r="AB648" t="str">
        <f>IF(原始数据!AC648="","",IF(COUNTIF(原始数据!648:648,原始数据!AC648)&gt;1,"×",""))</f>
        <v/>
      </c>
      <c r="AC648" t="str">
        <f>IF(原始数据!AD648="","",IF(COUNTIF(原始数据!648:648,原始数据!AD648)&gt;1,"×",""))</f>
        <v/>
      </c>
      <c r="AD648" t="str">
        <f>IF(原始数据!AE648="","",IF(COUNTIF(原始数据!648:648,原始数据!AE648)&gt;1,"×",""))</f>
        <v/>
      </c>
      <c r="AE648" t="str">
        <f>IF(原始数据!AF648="","",IF(COUNTIF(原始数据!648:648,原始数据!AF648)&gt;1,"×",""))</f>
        <v/>
      </c>
      <c r="AF648" t="str">
        <f>IF(原始数据!AG648="","",IF(COUNTIF(原始数据!648:648,原始数据!AG648)&gt;1,"×",""))</f>
        <v/>
      </c>
      <c r="AG648" t="str">
        <f>IF(原始数据!AH648="","",IF(COUNTIF(原始数据!648:648,原始数据!AH648)&gt;1,"×",""))</f>
        <v/>
      </c>
      <c r="AH648" t="str">
        <f>IF(原始数据!AI648="","",IF(COUNTIF(原始数据!648:648,原始数据!AI648)&gt;1,"×",""))</f>
        <v/>
      </c>
      <c r="AI648" t="str">
        <f>IF(原始数据!AJ648="","",IF(COUNTIF(原始数据!648:648,原始数据!AJ648)&gt;1,"×",""))</f>
        <v/>
      </c>
      <c r="AJ648" t="str">
        <f>IF(原始数据!AK648="","",IF(COUNTIF(原始数据!648:648,原始数据!AK648)&gt;1,"×",""))</f>
        <v/>
      </c>
      <c r="AK648" t="str">
        <f>IF(原始数据!AL648="","",IF(COUNTIF(原始数据!648:648,原始数据!AL648)&gt;1,"×",""))</f>
        <v/>
      </c>
      <c r="AL648" t="str">
        <f>IF(原始数据!AM648="","",IF(COUNTIF(原始数据!648:648,原始数据!AM648)&gt;1,"×",""))</f>
        <v/>
      </c>
      <c r="AM648" t="str">
        <f>IF(原始数据!AN648="","",IF(COUNTIF(原始数据!648:648,原始数据!AN648)&gt;1,"×",""))</f>
        <v/>
      </c>
      <c r="AN648" t="str">
        <f>IF(原始数据!AO648="","",IF(COUNTIF(原始数据!648:648,原始数据!AO648)&gt;1,"×",""))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IF(原始数据!Z649="","",IF(COUNTIF(原始数据!649:649,原始数据!Z649)&gt;1,"×",""))</f>
        <v/>
      </c>
      <c r="Z649" t="str">
        <f>IF(原始数据!AA649="","",IF(COUNTIF(原始数据!649:649,原始数据!AA649)&gt;1,"×",""))</f>
        <v/>
      </c>
      <c r="AA649" t="str">
        <f>IF(原始数据!AB649="","",IF(COUNTIF(原始数据!649:649,原始数据!AB649)&gt;1,"×",""))</f>
        <v/>
      </c>
      <c r="AB649" t="str">
        <f>IF(原始数据!AC649="","",IF(COUNTIF(原始数据!649:649,原始数据!AC649)&gt;1,"×",""))</f>
        <v/>
      </c>
      <c r="AC649" t="str">
        <f>IF(原始数据!AD649="","",IF(COUNTIF(原始数据!649:649,原始数据!AD649)&gt;1,"×",""))</f>
        <v/>
      </c>
      <c r="AD649" t="str">
        <f>IF(原始数据!AE649="","",IF(COUNTIF(原始数据!649:649,原始数据!AE649)&gt;1,"×",""))</f>
        <v/>
      </c>
      <c r="AE649" t="str">
        <f>IF(原始数据!AF649="","",IF(COUNTIF(原始数据!649:649,原始数据!AF649)&gt;1,"×",""))</f>
        <v/>
      </c>
      <c r="AF649" t="str">
        <f>IF(原始数据!AG649="","",IF(COUNTIF(原始数据!649:649,原始数据!AG649)&gt;1,"×",""))</f>
        <v/>
      </c>
      <c r="AG649" t="str">
        <f>IF(原始数据!AH649="","",IF(COUNTIF(原始数据!649:649,原始数据!AH649)&gt;1,"×",""))</f>
        <v/>
      </c>
      <c r="AH649" t="str">
        <f>IF(原始数据!AI649="","",IF(COUNTIF(原始数据!649:649,原始数据!AI649)&gt;1,"×",""))</f>
        <v/>
      </c>
      <c r="AI649" t="str">
        <f>IF(原始数据!AJ649="","",IF(COUNTIF(原始数据!649:649,原始数据!AJ649)&gt;1,"×",""))</f>
        <v/>
      </c>
      <c r="AJ649" t="str">
        <f>IF(原始数据!AK649="","",IF(COUNTIF(原始数据!649:649,原始数据!AK649)&gt;1,"×",""))</f>
        <v/>
      </c>
      <c r="AK649" t="str">
        <f>IF(原始数据!AL649="","",IF(COUNTIF(原始数据!649:649,原始数据!AL649)&gt;1,"×",""))</f>
        <v/>
      </c>
      <c r="AL649" t="str">
        <f>IF(原始数据!AM649="","",IF(COUNTIF(原始数据!649:649,原始数据!AM649)&gt;1,"×",""))</f>
        <v/>
      </c>
      <c r="AM649" t="str">
        <f>IF(原始数据!AN649="","",IF(COUNTIF(原始数据!649:649,原始数据!AN649)&gt;1,"×",""))</f>
        <v/>
      </c>
      <c r="AN649" t="str">
        <f>IF(原始数据!AO649="","",IF(COUNTIF(原始数据!649:649,原始数据!AO649)&gt;1,"×",""))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IF(原始数据!Z650="","",IF(COUNTIF(原始数据!650:650,原始数据!Z650)&gt;1,"×",""))</f>
        <v/>
      </c>
      <c r="Z650" t="str">
        <f>IF(原始数据!AA650="","",IF(COUNTIF(原始数据!650:650,原始数据!AA650)&gt;1,"×",""))</f>
        <v/>
      </c>
      <c r="AA650" t="str">
        <f>IF(原始数据!AB650="","",IF(COUNTIF(原始数据!650:650,原始数据!AB650)&gt;1,"×",""))</f>
        <v/>
      </c>
      <c r="AB650" t="str">
        <f>IF(原始数据!AC650="","",IF(COUNTIF(原始数据!650:650,原始数据!AC650)&gt;1,"×",""))</f>
        <v/>
      </c>
      <c r="AC650" t="str">
        <f>IF(原始数据!AD650="","",IF(COUNTIF(原始数据!650:650,原始数据!AD650)&gt;1,"×",""))</f>
        <v/>
      </c>
      <c r="AD650" t="str">
        <f>IF(原始数据!AE650="","",IF(COUNTIF(原始数据!650:650,原始数据!AE650)&gt;1,"×",""))</f>
        <v/>
      </c>
      <c r="AE650" t="str">
        <f>IF(原始数据!AF650="","",IF(COUNTIF(原始数据!650:650,原始数据!AF650)&gt;1,"×",""))</f>
        <v/>
      </c>
      <c r="AF650" t="str">
        <f>IF(原始数据!AG650="","",IF(COUNTIF(原始数据!650:650,原始数据!AG650)&gt;1,"×",""))</f>
        <v/>
      </c>
      <c r="AG650" t="str">
        <f>IF(原始数据!AH650="","",IF(COUNTIF(原始数据!650:650,原始数据!AH650)&gt;1,"×",""))</f>
        <v/>
      </c>
      <c r="AH650" t="str">
        <f>IF(原始数据!AI650="","",IF(COUNTIF(原始数据!650:650,原始数据!AI650)&gt;1,"×",""))</f>
        <v/>
      </c>
      <c r="AI650" t="str">
        <f>IF(原始数据!AJ650="","",IF(COUNTIF(原始数据!650:650,原始数据!AJ650)&gt;1,"×",""))</f>
        <v/>
      </c>
      <c r="AJ650" t="str">
        <f>IF(原始数据!AK650="","",IF(COUNTIF(原始数据!650:650,原始数据!AK650)&gt;1,"×",""))</f>
        <v/>
      </c>
      <c r="AK650" t="str">
        <f>IF(原始数据!AL650="","",IF(COUNTIF(原始数据!650:650,原始数据!AL650)&gt;1,"×",""))</f>
        <v/>
      </c>
      <c r="AL650" t="str">
        <f>IF(原始数据!AM650="","",IF(COUNTIF(原始数据!650:650,原始数据!AM650)&gt;1,"×",""))</f>
        <v/>
      </c>
      <c r="AM650" t="str">
        <f>IF(原始数据!AN650="","",IF(COUNTIF(原始数据!650:650,原始数据!AN650)&gt;1,"×",""))</f>
        <v/>
      </c>
      <c r="AN650" t="str">
        <f>IF(原始数据!AO650="","",IF(COUNTIF(原始数据!650:650,原始数据!AO650)&gt;1,"×",""))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IF(原始数据!Z651="","",IF(COUNTIF(原始数据!651:651,原始数据!Z651)&gt;1,"×",""))</f>
        <v/>
      </c>
      <c r="Z651" t="str">
        <f>IF(原始数据!AA651="","",IF(COUNTIF(原始数据!651:651,原始数据!AA651)&gt;1,"×",""))</f>
        <v/>
      </c>
      <c r="AA651" t="str">
        <f>IF(原始数据!AB651="","",IF(COUNTIF(原始数据!651:651,原始数据!AB651)&gt;1,"×",""))</f>
        <v/>
      </c>
      <c r="AB651" t="str">
        <f>IF(原始数据!AC651="","",IF(COUNTIF(原始数据!651:651,原始数据!AC651)&gt;1,"×",""))</f>
        <v/>
      </c>
      <c r="AC651" t="str">
        <f>IF(原始数据!AD651="","",IF(COUNTIF(原始数据!651:651,原始数据!AD651)&gt;1,"×",""))</f>
        <v/>
      </c>
      <c r="AD651" t="str">
        <f>IF(原始数据!AE651="","",IF(COUNTIF(原始数据!651:651,原始数据!AE651)&gt;1,"×",""))</f>
        <v/>
      </c>
      <c r="AE651" t="str">
        <f>IF(原始数据!AF651="","",IF(COUNTIF(原始数据!651:651,原始数据!AF651)&gt;1,"×",""))</f>
        <v/>
      </c>
      <c r="AF651" t="str">
        <f>IF(原始数据!AG651="","",IF(COUNTIF(原始数据!651:651,原始数据!AG651)&gt;1,"×",""))</f>
        <v/>
      </c>
      <c r="AG651" t="str">
        <f>IF(原始数据!AH651="","",IF(COUNTIF(原始数据!651:651,原始数据!AH651)&gt;1,"×",""))</f>
        <v/>
      </c>
      <c r="AH651" t="str">
        <f>IF(原始数据!AI651="","",IF(COUNTIF(原始数据!651:651,原始数据!AI651)&gt;1,"×",""))</f>
        <v/>
      </c>
      <c r="AI651" t="str">
        <f>IF(原始数据!AJ651="","",IF(COUNTIF(原始数据!651:651,原始数据!AJ651)&gt;1,"×",""))</f>
        <v/>
      </c>
      <c r="AJ651" t="str">
        <f>IF(原始数据!AK651="","",IF(COUNTIF(原始数据!651:651,原始数据!AK651)&gt;1,"×",""))</f>
        <v/>
      </c>
      <c r="AK651" t="str">
        <f>IF(原始数据!AL651="","",IF(COUNTIF(原始数据!651:651,原始数据!AL651)&gt;1,"×",""))</f>
        <v/>
      </c>
      <c r="AL651" t="str">
        <f>IF(原始数据!AM651="","",IF(COUNTIF(原始数据!651:651,原始数据!AM651)&gt;1,"×",""))</f>
        <v/>
      </c>
      <c r="AM651" t="str">
        <f>IF(原始数据!AN651="","",IF(COUNTIF(原始数据!651:651,原始数据!AN651)&gt;1,"×",""))</f>
        <v/>
      </c>
      <c r="AN651" t="str">
        <f>IF(原始数据!AO651="","",IF(COUNTIF(原始数据!651:651,原始数据!AO651)&gt;1,"×",""))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IF(原始数据!Z652="","",IF(COUNTIF(原始数据!652:652,原始数据!Z652)&gt;1,"×",""))</f>
        <v/>
      </c>
      <c r="Z652" t="str">
        <f>IF(原始数据!AA652="","",IF(COUNTIF(原始数据!652:652,原始数据!AA652)&gt;1,"×",""))</f>
        <v/>
      </c>
      <c r="AA652" t="str">
        <f>IF(原始数据!AB652="","",IF(COUNTIF(原始数据!652:652,原始数据!AB652)&gt;1,"×",""))</f>
        <v/>
      </c>
      <c r="AB652" t="str">
        <f>IF(原始数据!AC652="","",IF(COUNTIF(原始数据!652:652,原始数据!AC652)&gt;1,"×",""))</f>
        <v/>
      </c>
      <c r="AC652" t="str">
        <f>IF(原始数据!AD652="","",IF(COUNTIF(原始数据!652:652,原始数据!AD652)&gt;1,"×",""))</f>
        <v/>
      </c>
      <c r="AD652" t="str">
        <f>IF(原始数据!AE652="","",IF(COUNTIF(原始数据!652:652,原始数据!AE652)&gt;1,"×",""))</f>
        <v/>
      </c>
      <c r="AE652" t="str">
        <f>IF(原始数据!AF652="","",IF(COUNTIF(原始数据!652:652,原始数据!AF652)&gt;1,"×",""))</f>
        <v/>
      </c>
      <c r="AF652" t="str">
        <f>IF(原始数据!AG652="","",IF(COUNTIF(原始数据!652:652,原始数据!AG652)&gt;1,"×",""))</f>
        <v/>
      </c>
      <c r="AG652" t="str">
        <f>IF(原始数据!AH652="","",IF(COUNTIF(原始数据!652:652,原始数据!AH652)&gt;1,"×",""))</f>
        <v/>
      </c>
      <c r="AH652" t="str">
        <f>IF(原始数据!AI652="","",IF(COUNTIF(原始数据!652:652,原始数据!AI652)&gt;1,"×",""))</f>
        <v/>
      </c>
      <c r="AI652" t="str">
        <f>IF(原始数据!AJ652="","",IF(COUNTIF(原始数据!652:652,原始数据!AJ652)&gt;1,"×",""))</f>
        <v/>
      </c>
      <c r="AJ652" t="str">
        <f>IF(原始数据!AK652="","",IF(COUNTIF(原始数据!652:652,原始数据!AK652)&gt;1,"×",""))</f>
        <v/>
      </c>
      <c r="AK652" t="str">
        <f>IF(原始数据!AL652="","",IF(COUNTIF(原始数据!652:652,原始数据!AL652)&gt;1,"×",""))</f>
        <v/>
      </c>
      <c r="AL652" t="str">
        <f>IF(原始数据!AM652="","",IF(COUNTIF(原始数据!652:652,原始数据!AM652)&gt;1,"×",""))</f>
        <v/>
      </c>
      <c r="AM652" t="str">
        <f>IF(原始数据!AN652="","",IF(COUNTIF(原始数据!652:652,原始数据!AN652)&gt;1,"×",""))</f>
        <v/>
      </c>
      <c r="AN652" t="str">
        <f>IF(原始数据!AO652="","",IF(COUNTIF(原始数据!652:652,原始数据!AO652)&gt;1,"×",""))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IF(原始数据!Z653="","",IF(COUNTIF(原始数据!653:653,原始数据!Z653)&gt;1,"×",""))</f>
        <v/>
      </c>
      <c r="Z653" t="str">
        <f>IF(原始数据!AA653="","",IF(COUNTIF(原始数据!653:653,原始数据!AA653)&gt;1,"×",""))</f>
        <v/>
      </c>
      <c r="AA653" t="str">
        <f>IF(原始数据!AB653="","",IF(COUNTIF(原始数据!653:653,原始数据!AB653)&gt;1,"×",""))</f>
        <v/>
      </c>
      <c r="AB653" t="str">
        <f>IF(原始数据!AC653="","",IF(COUNTIF(原始数据!653:653,原始数据!AC653)&gt;1,"×",""))</f>
        <v/>
      </c>
      <c r="AC653" t="str">
        <f>IF(原始数据!AD653="","",IF(COUNTIF(原始数据!653:653,原始数据!AD653)&gt;1,"×",""))</f>
        <v/>
      </c>
      <c r="AD653" t="str">
        <f>IF(原始数据!AE653="","",IF(COUNTIF(原始数据!653:653,原始数据!AE653)&gt;1,"×",""))</f>
        <v/>
      </c>
      <c r="AE653" t="str">
        <f>IF(原始数据!AF653="","",IF(COUNTIF(原始数据!653:653,原始数据!AF653)&gt;1,"×",""))</f>
        <v/>
      </c>
      <c r="AF653" t="str">
        <f>IF(原始数据!AG653="","",IF(COUNTIF(原始数据!653:653,原始数据!AG653)&gt;1,"×",""))</f>
        <v/>
      </c>
      <c r="AG653" t="str">
        <f>IF(原始数据!AH653="","",IF(COUNTIF(原始数据!653:653,原始数据!AH653)&gt;1,"×",""))</f>
        <v/>
      </c>
      <c r="AH653" t="str">
        <f>IF(原始数据!AI653="","",IF(COUNTIF(原始数据!653:653,原始数据!AI653)&gt;1,"×",""))</f>
        <v/>
      </c>
      <c r="AI653" t="str">
        <f>IF(原始数据!AJ653="","",IF(COUNTIF(原始数据!653:653,原始数据!AJ653)&gt;1,"×",""))</f>
        <v/>
      </c>
      <c r="AJ653" t="str">
        <f>IF(原始数据!AK653="","",IF(COUNTIF(原始数据!653:653,原始数据!AK653)&gt;1,"×",""))</f>
        <v/>
      </c>
      <c r="AK653" t="str">
        <f>IF(原始数据!AL653="","",IF(COUNTIF(原始数据!653:653,原始数据!AL653)&gt;1,"×",""))</f>
        <v/>
      </c>
      <c r="AL653" t="str">
        <f>IF(原始数据!AM653="","",IF(COUNTIF(原始数据!653:653,原始数据!AM653)&gt;1,"×",""))</f>
        <v/>
      </c>
      <c r="AM653" t="str">
        <f>IF(原始数据!AN653="","",IF(COUNTIF(原始数据!653:653,原始数据!AN653)&gt;1,"×",""))</f>
        <v/>
      </c>
      <c r="AN653" t="str">
        <f>IF(原始数据!AO653="","",IF(COUNTIF(原始数据!653:653,原始数据!AO653)&gt;1,"×",""))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IF(原始数据!Z654="","",IF(COUNTIF(原始数据!654:654,原始数据!Z654)&gt;1,"×",""))</f>
        <v/>
      </c>
      <c r="Z654" t="str">
        <f>IF(原始数据!AA654="","",IF(COUNTIF(原始数据!654:654,原始数据!AA654)&gt;1,"×",""))</f>
        <v/>
      </c>
      <c r="AA654" t="str">
        <f>IF(原始数据!AB654="","",IF(COUNTIF(原始数据!654:654,原始数据!AB654)&gt;1,"×",""))</f>
        <v/>
      </c>
      <c r="AB654" t="str">
        <f>IF(原始数据!AC654="","",IF(COUNTIF(原始数据!654:654,原始数据!AC654)&gt;1,"×",""))</f>
        <v/>
      </c>
      <c r="AC654" t="str">
        <f>IF(原始数据!AD654="","",IF(COUNTIF(原始数据!654:654,原始数据!AD654)&gt;1,"×",""))</f>
        <v/>
      </c>
      <c r="AD654" t="str">
        <f>IF(原始数据!AE654="","",IF(COUNTIF(原始数据!654:654,原始数据!AE654)&gt;1,"×",""))</f>
        <v/>
      </c>
      <c r="AE654" t="str">
        <f>IF(原始数据!AF654="","",IF(COUNTIF(原始数据!654:654,原始数据!AF654)&gt;1,"×",""))</f>
        <v/>
      </c>
      <c r="AF654" t="str">
        <f>IF(原始数据!AG654="","",IF(COUNTIF(原始数据!654:654,原始数据!AG654)&gt;1,"×",""))</f>
        <v/>
      </c>
      <c r="AG654" t="str">
        <f>IF(原始数据!AH654="","",IF(COUNTIF(原始数据!654:654,原始数据!AH654)&gt;1,"×",""))</f>
        <v/>
      </c>
      <c r="AH654" t="str">
        <f>IF(原始数据!AI654="","",IF(COUNTIF(原始数据!654:654,原始数据!AI654)&gt;1,"×",""))</f>
        <v/>
      </c>
      <c r="AI654" t="str">
        <f>IF(原始数据!AJ654="","",IF(COUNTIF(原始数据!654:654,原始数据!AJ654)&gt;1,"×",""))</f>
        <v/>
      </c>
      <c r="AJ654" t="str">
        <f>IF(原始数据!AK654="","",IF(COUNTIF(原始数据!654:654,原始数据!AK654)&gt;1,"×",""))</f>
        <v/>
      </c>
      <c r="AK654" t="str">
        <f>IF(原始数据!AL654="","",IF(COUNTIF(原始数据!654:654,原始数据!AL654)&gt;1,"×",""))</f>
        <v/>
      </c>
      <c r="AL654" t="str">
        <f>IF(原始数据!AM654="","",IF(COUNTIF(原始数据!654:654,原始数据!AM654)&gt;1,"×",""))</f>
        <v/>
      </c>
      <c r="AM654" t="str">
        <f>IF(原始数据!AN654="","",IF(COUNTIF(原始数据!654:654,原始数据!AN654)&gt;1,"×",""))</f>
        <v/>
      </c>
      <c r="AN654" t="str">
        <f>IF(原始数据!AO654="","",IF(COUNTIF(原始数据!654:654,原始数据!AO654)&gt;1,"×",""))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IF(原始数据!Z655="","",IF(COUNTIF(原始数据!655:655,原始数据!Z655)&gt;1,"×",""))</f>
        <v/>
      </c>
      <c r="Z655" t="str">
        <f>IF(原始数据!AA655="","",IF(COUNTIF(原始数据!655:655,原始数据!AA655)&gt;1,"×",""))</f>
        <v/>
      </c>
      <c r="AA655" t="str">
        <f>IF(原始数据!AB655="","",IF(COUNTIF(原始数据!655:655,原始数据!AB655)&gt;1,"×",""))</f>
        <v/>
      </c>
      <c r="AB655" t="str">
        <f>IF(原始数据!AC655="","",IF(COUNTIF(原始数据!655:655,原始数据!AC655)&gt;1,"×",""))</f>
        <v/>
      </c>
      <c r="AC655" t="str">
        <f>IF(原始数据!AD655="","",IF(COUNTIF(原始数据!655:655,原始数据!AD655)&gt;1,"×",""))</f>
        <v/>
      </c>
      <c r="AD655" t="str">
        <f>IF(原始数据!AE655="","",IF(COUNTIF(原始数据!655:655,原始数据!AE655)&gt;1,"×",""))</f>
        <v/>
      </c>
      <c r="AE655" t="str">
        <f>IF(原始数据!AF655="","",IF(COUNTIF(原始数据!655:655,原始数据!AF655)&gt;1,"×",""))</f>
        <v/>
      </c>
      <c r="AF655" t="str">
        <f>IF(原始数据!AG655="","",IF(COUNTIF(原始数据!655:655,原始数据!AG655)&gt;1,"×",""))</f>
        <v/>
      </c>
      <c r="AG655" t="str">
        <f>IF(原始数据!AH655="","",IF(COUNTIF(原始数据!655:655,原始数据!AH655)&gt;1,"×",""))</f>
        <v/>
      </c>
      <c r="AH655" t="str">
        <f>IF(原始数据!AI655="","",IF(COUNTIF(原始数据!655:655,原始数据!AI655)&gt;1,"×",""))</f>
        <v/>
      </c>
      <c r="AI655" t="str">
        <f>IF(原始数据!AJ655="","",IF(COUNTIF(原始数据!655:655,原始数据!AJ655)&gt;1,"×",""))</f>
        <v/>
      </c>
      <c r="AJ655" t="str">
        <f>IF(原始数据!AK655="","",IF(COUNTIF(原始数据!655:655,原始数据!AK655)&gt;1,"×",""))</f>
        <v/>
      </c>
      <c r="AK655" t="str">
        <f>IF(原始数据!AL655="","",IF(COUNTIF(原始数据!655:655,原始数据!AL655)&gt;1,"×",""))</f>
        <v/>
      </c>
      <c r="AL655" t="str">
        <f>IF(原始数据!AM655="","",IF(COUNTIF(原始数据!655:655,原始数据!AM655)&gt;1,"×",""))</f>
        <v/>
      </c>
      <c r="AM655" t="str">
        <f>IF(原始数据!AN655="","",IF(COUNTIF(原始数据!655:655,原始数据!AN655)&gt;1,"×",""))</f>
        <v/>
      </c>
      <c r="AN655" t="str">
        <f>IF(原始数据!AO655="","",IF(COUNTIF(原始数据!655:655,原始数据!AO655)&gt;1,"×",""))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IF(原始数据!Z656="","",IF(COUNTIF(原始数据!656:656,原始数据!Z656)&gt;1,"×",""))</f>
        <v/>
      </c>
      <c r="Z656" t="str">
        <f>IF(原始数据!AA656="","",IF(COUNTIF(原始数据!656:656,原始数据!AA656)&gt;1,"×",""))</f>
        <v/>
      </c>
      <c r="AA656" t="str">
        <f>IF(原始数据!AB656="","",IF(COUNTIF(原始数据!656:656,原始数据!AB656)&gt;1,"×",""))</f>
        <v/>
      </c>
      <c r="AB656" t="str">
        <f>IF(原始数据!AC656="","",IF(COUNTIF(原始数据!656:656,原始数据!AC656)&gt;1,"×",""))</f>
        <v/>
      </c>
      <c r="AC656" t="str">
        <f>IF(原始数据!AD656="","",IF(COUNTIF(原始数据!656:656,原始数据!AD656)&gt;1,"×",""))</f>
        <v/>
      </c>
      <c r="AD656" t="str">
        <f>IF(原始数据!AE656="","",IF(COUNTIF(原始数据!656:656,原始数据!AE656)&gt;1,"×",""))</f>
        <v/>
      </c>
      <c r="AE656" t="str">
        <f>IF(原始数据!AF656="","",IF(COUNTIF(原始数据!656:656,原始数据!AF656)&gt;1,"×",""))</f>
        <v/>
      </c>
      <c r="AF656" t="str">
        <f>IF(原始数据!AG656="","",IF(COUNTIF(原始数据!656:656,原始数据!AG656)&gt;1,"×",""))</f>
        <v/>
      </c>
      <c r="AG656" t="str">
        <f>IF(原始数据!AH656="","",IF(COUNTIF(原始数据!656:656,原始数据!AH656)&gt;1,"×",""))</f>
        <v/>
      </c>
      <c r="AH656" t="str">
        <f>IF(原始数据!AI656="","",IF(COUNTIF(原始数据!656:656,原始数据!AI656)&gt;1,"×",""))</f>
        <v/>
      </c>
      <c r="AI656" t="str">
        <f>IF(原始数据!AJ656="","",IF(COUNTIF(原始数据!656:656,原始数据!AJ656)&gt;1,"×",""))</f>
        <v/>
      </c>
      <c r="AJ656" t="str">
        <f>IF(原始数据!AK656="","",IF(COUNTIF(原始数据!656:656,原始数据!AK656)&gt;1,"×",""))</f>
        <v/>
      </c>
      <c r="AK656" t="str">
        <f>IF(原始数据!AL656="","",IF(COUNTIF(原始数据!656:656,原始数据!AL656)&gt;1,"×",""))</f>
        <v/>
      </c>
      <c r="AL656" t="str">
        <f>IF(原始数据!AM656="","",IF(COUNTIF(原始数据!656:656,原始数据!AM656)&gt;1,"×",""))</f>
        <v/>
      </c>
      <c r="AM656" t="str">
        <f>IF(原始数据!AN656="","",IF(COUNTIF(原始数据!656:656,原始数据!AN656)&gt;1,"×",""))</f>
        <v/>
      </c>
      <c r="AN656" t="str">
        <f>IF(原始数据!AO656="","",IF(COUNTIF(原始数据!656:656,原始数据!AO656)&gt;1,"×",""))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IF(原始数据!Z657="","",IF(COUNTIF(原始数据!657:657,原始数据!Z657)&gt;1,"×",""))</f>
        <v/>
      </c>
      <c r="Z657" t="str">
        <f>IF(原始数据!AA657="","",IF(COUNTIF(原始数据!657:657,原始数据!AA657)&gt;1,"×",""))</f>
        <v/>
      </c>
      <c r="AA657" t="str">
        <f>IF(原始数据!AB657="","",IF(COUNTIF(原始数据!657:657,原始数据!AB657)&gt;1,"×",""))</f>
        <v/>
      </c>
      <c r="AB657" t="str">
        <f>IF(原始数据!AC657="","",IF(COUNTIF(原始数据!657:657,原始数据!AC657)&gt;1,"×",""))</f>
        <v/>
      </c>
      <c r="AC657" t="str">
        <f>IF(原始数据!AD657="","",IF(COUNTIF(原始数据!657:657,原始数据!AD657)&gt;1,"×",""))</f>
        <v/>
      </c>
      <c r="AD657" t="str">
        <f>IF(原始数据!AE657="","",IF(COUNTIF(原始数据!657:657,原始数据!AE657)&gt;1,"×",""))</f>
        <v/>
      </c>
      <c r="AE657" t="str">
        <f>IF(原始数据!AF657="","",IF(COUNTIF(原始数据!657:657,原始数据!AF657)&gt;1,"×",""))</f>
        <v/>
      </c>
      <c r="AF657" t="str">
        <f>IF(原始数据!AG657="","",IF(COUNTIF(原始数据!657:657,原始数据!AG657)&gt;1,"×",""))</f>
        <v/>
      </c>
      <c r="AG657" t="str">
        <f>IF(原始数据!AH657="","",IF(COUNTIF(原始数据!657:657,原始数据!AH657)&gt;1,"×",""))</f>
        <v/>
      </c>
      <c r="AH657" t="str">
        <f>IF(原始数据!AI657="","",IF(COUNTIF(原始数据!657:657,原始数据!AI657)&gt;1,"×",""))</f>
        <v/>
      </c>
      <c r="AI657" t="str">
        <f>IF(原始数据!AJ657="","",IF(COUNTIF(原始数据!657:657,原始数据!AJ657)&gt;1,"×",""))</f>
        <v/>
      </c>
      <c r="AJ657" t="str">
        <f>IF(原始数据!AK657="","",IF(COUNTIF(原始数据!657:657,原始数据!AK657)&gt;1,"×",""))</f>
        <v/>
      </c>
      <c r="AK657" t="str">
        <f>IF(原始数据!AL657="","",IF(COUNTIF(原始数据!657:657,原始数据!AL657)&gt;1,"×",""))</f>
        <v/>
      </c>
      <c r="AL657" t="str">
        <f>IF(原始数据!AM657="","",IF(COUNTIF(原始数据!657:657,原始数据!AM657)&gt;1,"×",""))</f>
        <v/>
      </c>
      <c r="AM657" t="str">
        <f>IF(原始数据!AN657="","",IF(COUNTIF(原始数据!657:657,原始数据!AN657)&gt;1,"×",""))</f>
        <v/>
      </c>
      <c r="AN657" t="str">
        <f>IF(原始数据!AO657="","",IF(COUNTIF(原始数据!657:657,原始数据!AO657)&gt;1,"×",""))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IF(原始数据!Z658="","",IF(COUNTIF(原始数据!658:658,原始数据!Z658)&gt;1,"×",""))</f>
        <v/>
      </c>
      <c r="Z658" t="str">
        <f>IF(原始数据!AA658="","",IF(COUNTIF(原始数据!658:658,原始数据!AA658)&gt;1,"×",""))</f>
        <v/>
      </c>
      <c r="AA658" t="str">
        <f>IF(原始数据!AB658="","",IF(COUNTIF(原始数据!658:658,原始数据!AB658)&gt;1,"×",""))</f>
        <v/>
      </c>
      <c r="AB658" t="str">
        <f>IF(原始数据!AC658="","",IF(COUNTIF(原始数据!658:658,原始数据!AC658)&gt;1,"×",""))</f>
        <v/>
      </c>
      <c r="AC658" t="str">
        <f>IF(原始数据!AD658="","",IF(COUNTIF(原始数据!658:658,原始数据!AD658)&gt;1,"×",""))</f>
        <v/>
      </c>
      <c r="AD658" t="str">
        <f>IF(原始数据!AE658="","",IF(COUNTIF(原始数据!658:658,原始数据!AE658)&gt;1,"×",""))</f>
        <v/>
      </c>
      <c r="AE658" t="str">
        <f>IF(原始数据!AF658="","",IF(COUNTIF(原始数据!658:658,原始数据!AF658)&gt;1,"×",""))</f>
        <v/>
      </c>
      <c r="AF658" t="str">
        <f>IF(原始数据!AG658="","",IF(COUNTIF(原始数据!658:658,原始数据!AG658)&gt;1,"×",""))</f>
        <v/>
      </c>
      <c r="AG658" t="str">
        <f>IF(原始数据!AH658="","",IF(COUNTIF(原始数据!658:658,原始数据!AH658)&gt;1,"×",""))</f>
        <v/>
      </c>
      <c r="AH658" t="str">
        <f>IF(原始数据!AI658="","",IF(COUNTIF(原始数据!658:658,原始数据!AI658)&gt;1,"×",""))</f>
        <v/>
      </c>
      <c r="AI658" t="str">
        <f>IF(原始数据!AJ658="","",IF(COUNTIF(原始数据!658:658,原始数据!AJ658)&gt;1,"×",""))</f>
        <v/>
      </c>
      <c r="AJ658" t="str">
        <f>IF(原始数据!AK658="","",IF(COUNTIF(原始数据!658:658,原始数据!AK658)&gt;1,"×",""))</f>
        <v/>
      </c>
      <c r="AK658" t="str">
        <f>IF(原始数据!AL658="","",IF(COUNTIF(原始数据!658:658,原始数据!AL658)&gt;1,"×",""))</f>
        <v/>
      </c>
      <c r="AL658" t="str">
        <f>IF(原始数据!AM658="","",IF(COUNTIF(原始数据!658:658,原始数据!AM658)&gt;1,"×",""))</f>
        <v/>
      </c>
      <c r="AM658" t="str">
        <f>IF(原始数据!AN658="","",IF(COUNTIF(原始数据!658:658,原始数据!AN658)&gt;1,"×",""))</f>
        <v/>
      </c>
      <c r="AN658" t="str">
        <f>IF(原始数据!AO658="","",IF(COUNTIF(原始数据!658:658,原始数据!AO658)&gt;1,"×",""))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IF(原始数据!Z659="","",IF(COUNTIF(原始数据!659:659,原始数据!Z659)&gt;1,"×",""))</f>
        <v/>
      </c>
      <c r="Z659" t="str">
        <f>IF(原始数据!AA659="","",IF(COUNTIF(原始数据!659:659,原始数据!AA659)&gt;1,"×",""))</f>
        <v/>
      </c>
      <c r="AA659" t="str">
        <f>IF(原始数据!AB659="","",IF(COUNTIF(原始数据!659:659,原始数据!AB659)&gt;1,"×",""))</f>
        <v/>
      </c>
      <c r="AB659" t="str">
        <f>IF(原始数据!AC659="","",IF(COUNTIF(原始数据!659:659,原始数据!AC659)&gt;1,"×",""))</f>
        <v/>
      </c>
      <c r="AC659" t="str">
        <f>IF(原始数据!AD659="","",IF(COUNTIF(原始数据!659:659,原始数据!AD659)&gt;1,"×",""))</f>
        <v/>
      </c>
      <c r="AD659" t="str">
        <f>IF(原始数据!AE659="","",IF(COUNTIF(原始数据!659:659,原始数据!AE659)&gt;1,"×",""))</f>
        <v/>
      </c>
      <c r="AE659" t="str">
        <f>IF(原始数据!AF659="","",IF(COUNTIF(原始数据!659:659,原始数据!AF659)&gt;1,"×",""))</f>
        <v/>
      </c>
      <c r="AF659" t="str">
        <f>IF(原始数据!AG659="","",IF(COUNTIF(原始数据!659:659,原始数据!AG659)&gt;1,"×",""))</f>
        <v/>
      </c>
      <c r="AG659" t="str">
        <f>IF(原始数据!AH659="","",IF(COUNTIF(原始数据!659:659,原始数据!AH659)&gt;1,"×",""))</f>
        <v/>
      </c>
      <c r="AH659" t="str">
        <f>IF(原始数据!AI659="","",IF(COUNTIF(原始数据!659:659,原始数据!AI659)&gt;1,"×",""))</f>
        <v/>
      </c>
      <c r="AI659" t="str">
        <f>IF(原始数据!AJ659="","",IF(COUNTIF(原始数据!659:659,原始数据!AJ659)&gt;1,"×",""))</f>
        <v/>
      </c>
      <c r="AJ659" t="str">
        <f>IF(原始数据!AK659="","",IF(COUNTIF(原始数据!659:659,原始数据!AK659)&gt;1,"×",""))</f>
        <v/>
      </c>
      <c r="AK659" t="str">
        <f>IF(原始数据!AL659="","",IF(COUNTIF(原始数据!659:659,原始数据!AL659)&gt;1,"×",""))</f>
        <v/>
      </c>
      <c r="AL659" t="str">
        <f>IF(原始数据!AM659="","",IF(COUNTIF(原始数据!659:659,原始数据!AM659)&gt;1,"×",""))</f>
        <v/>
      </c>
      <c r="AM659" t="str">
        <f>IF(原始数据!AN659="","",IF(COUNTIF(原始数据!659:659,原始数据!AN659)&gt;1,"×",""))</f>
        <v/>
      </c>
      <c r="AN659" t="str">
        <f>IF(原始数据!AO659="","",IF(COUNTIF(原始数据!659:659,原始数据!AO659)&gt;1,"×",""))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IF(原始数据!Z660="","",IF(COUNTIF(原始数据!660:660,原始数据!Z660)&gt;1,"×",""))</f>
        <v/>
      </c>
      <c r="Z660" t="str">
        <f>IF(原始数据!AA660="","",IF(COUNTIF(原始数据!660:660,原始数据!AA660)&gt;1,"×",""))</f>
        <v/>
      </c>
      <c r="AA660" t="str">
        <f>IF(原始数据!AB660="","",IF(COUNTIF(原始数据!660:660,原始数据!AB660)&gt;1,"×",""))</f>
        <v/>
      </c>
      <c r="AB660" t="str">
        <f>IF(原始数据!AC660="","",IF(COUNTIF(原始数据!660:660,原始数据!AC660)&gt;1,"×",""))</f>
        <v/>
      </c>
      <c r="AC660" t="str">
        <f>IF(原始数据!AD660="","",IF(COUNTIF(原始数据!660:660,原始数据!AD660)&gt;1,"×",""))</f>
        <v/>
      </c>
      <c r="AD660" t="str">
        <f>IF(原始数据!AE660="","",IF(COUNTIF(原始数据!660:660,原始数据!AE660)&gt;1,"×",""))</f>
        <v/>
      </c>
      <c r="AE660" t="str">
        <f>IF(原始数据!AF660="","",IF(COUNTIF(原始数据!660:660,原始数据!AF660)&gt;1,"×",""))</f>
        <v/>
      </c>
      <c r="AF660" t="str">
        <f>IF(原始数据!AG660="","",IF(COUNTIF(原始数据!660:660,原始数据!AG660)&gt;1,"×",""))</f>
        <v/>
      </c>
      <c r="AG660" t="str">
        <f>IF(原始数据!AH660="","",IF(COUNTIF(原始数据!660:660,原始数据!AH660)&gt;1,"×",""))</f>
        <v/>
      </c>
      <c r="AH660" t="str">
        <f>IF(原始数据!AI660="","",IF(COUNTIF(原始数据!660:660,原始数据!AI660)&gt;1,"×",""))</f>
        <v/>
      </c>
      <c r="AI660" t="str">
        <f>IF(原始数据!AJ660="","",IF(COUNTIF(原始数据!660:660,原始数据!AJ660)&gt;1,"×",""))</f>
        <v/>
      </c>
      <c r="AJ660" t="str">
        <f>IF(原始数据!AK660="","",IF(COUNTIF(原始数据!660:660,原始数据!AK660)&gt;1,"×",""))</f>
        <v/>
      </c>
      <c r="AK660" t="str">
        <f>IF(原始数据!AL660="","",IF(COUNTIF(原始数据!660:660,原始数据!AL660)&gt;1,"×",""))</f>
        <v/>
      </c>
      <c r="AL660" t="str">
        <f>IF(原始数据!AM660="","",IF(COUNTIF(原始数据!660:660,原始数据!AM660)&gt;1,"×",""))</f>
        <v/>
      </c>
      <c r="AM660" t="str">
        <f>IF(原始数据!AN660="","",IF(COUNTIF(原始数据!660:660,原始数据!AN660)&gt;1,"×",""))</f>
        <v/>
      </c>
      <c r="AN660" t="str">
        <f>IF(原始数据!AO660="","",IF(COUNTIF(原始数据!660:660,原始数据!AO660)&gt;1,"×",""))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IF(原始数据!Z661="","",IF(COUNTIF(原始数据!661:661,原始数据!Z661)&gt;1,"×",""))</f>
        <v/>
      </c>
      <c r="Z661" t="str">
        <f>IF(原始数据!AA661="","",IF(COUNTIF(原始数据!661:661,原始数据!AA661)&gt;1,"×",""))</f>
        <v/>
      </c>
      <c r="AA661" t="str">
        <f>IF(原始数据!AB661="","",IF(COUNTIF(原始数据!661:661,原始数据!AB661)&gt;1,"×",""))</f>
        <v/>
      </c>
      <c r="AB661" t="str">
        <f>IF(原始数据!AC661="","",IF(COUNTIF(原始数据!661:661,原始数据!AC661)&gt;1,"×",""))</f>
        <v/>
      </c>
      <c r="AC661" t="str">
        <f>IF(原始数据!AD661="","",IF(COUNTIF(原始数据!661:661,原始数据!AD661)&gt;1,"×",""))</f>
        <v/>
      </c>
      <c r="AD661" t="str">
        <f>IF(原始数据!AE661="","",IF(COUNTIF(原始数据!661:661,原始数据!AE661)&gt;1,"×",""))</f>
        <v/>
      </c>
      <c r="AE661" t="str">
        <f>IF(原始数据!AF661="","",IF(COUNTIF(原始数据!661:661,原始数据!AF661)&gt;1,"×",""))</f>
        <v/>
      </c>
      <c r="AF661" t="str">
        <f>IF(原始数据!AG661="","",IF(COUNTIF(原始数据!661:661,原始数据!AG661)&gt;1,"×",""))</f>
        <v/>
      </c>
      <c r="AG661" t="str">
        <f>IF(原始数据!AH661="","",IF(COUNTIF(原始数据!661:661,原始数据!AH661)&gt;1,"×",""))</f>
        <v/>
      </c>
      <c r="AH661" t="str">
        <f>IF(原始数据!AI661="","",IF(COUNTIF(原始数据!661:661,原始数据!AI661)&gt;1,"×",""))</f>
        <v/>
      </c>
      <c r="AI661" t="str">
        <f>IF(原始数据!AJ661="","",IF(COUNTIF(原始数据!661:661,原始数据!AJ661)&gt;1,"×",""))</f>
        <v/>
      </c>
      <c r="AJ661" t="str">
        <f>IF(原始数据!AK661="","",IF(COUNTIF(原始数据!661:661,原始数据!AK661)&gt;1,"×",""))</f>
        <v/>
      </c>
      <c r="AK661" t="str">
        <f>IF(原始数据!AL661="","",IF(COUNTIF(原始数据!661:661,原始数据!AL661)&gt;1,"×",""))</f>
        <v/>
      </c>
      <c r="AL661" t="str">
        <f>IF(原始数据!AM661="","",IF(COUNTIF(原始数据!661:661,原始数据!AM661)&gt;1,"×",""))</f>
        <v/>
      </c>
      <c r="AM661" t="str">
        <f>IF(原始数据!AN661="","",IF(COUNTIF(原始数据!661:661,原始数据!AN661)&gt;1,"×",""))</f>
        <v/>
      </c>
      <c r="AN661" t="str">
        <f>IF(原始数据!AO661="","",IF(COUNTIF(原始数据!661:661,原始数据!AO661)&gt;1,"×",""))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IF(原始数据!Z662="","",IF(COUNTIF(原始数据!662:662,原始数据!Z662)&gt;1,"×",""))</f>
        <v/>
      </c>
      <c r="Z662" t="str">
        <f>IF(原始数据!AA662="","",IF(COUNTIF(原始数据!662:662,原始数据!AA662)&gt;1,"×",""))</f>
        <v/>
      </c>
      <c r="AA662" t="str">
        <f>IF(原始数据!AB662="","",IF(COUNTIF(原始数据!662:662,原始数据!AB662)&gt;1,"×",""))</f>
        <v/>
      </c>
      <c r="AB662" t="str">
        <f>IF(原始数据!AC662="","",IF(COUNTIF(原始数据!662:662,原始数据!AC662)&gt;1,"×",""))</f>
        <v/>
      </c>
      <c r="AC662" t="str">
        <f>IF(原始数据!AD662="","",IF(COUNTIF(原始数据!662:662,原始数据!AD662)&gt;1,"×",""))</f>
        <v/>
      </c>
      <c r="AD662" t="str">
        <f>IF(原始数据!AE662="","",IF(COUNTIF(原始数据!662:662,原始数据!AE662)&gt;1,"×",""))</f>
        <v/>
      </c>
      <c r="AE662" t="str">
        <f>IF(原始数据!AF662="","",IF(COUNTIF(原始数据!662:662,原始数据!AF662)&gt;1,"×",""))</f>
        <v/>
      </c>
      <c r="AF662" t="str">
        <f>IF(原始数据!AG662="","",IF(COUNTIF(原始数据!662:662,原始数据!AG662)&gt;1,"×",""))</f>
        <v/>
      </c>
      <c r="AG662" t="str">
        <f>IF(原始数据!AH662="","",IF(COUNTIF(原始数据!662:662,原始数据!AH662)&gt;1,"×",""))</f>
        <v/>
      </c>
      <c r="AH662" t="str">
        <f>IF(原始数据!AI662="","",IF(COUNTIF(原始数据!662:662,原始数据!AI662)&gt;1,"×",""))</f>
        <v/>
      </c>
      <c r="AI662" t="str">
        <f>IF(原始数据!AJ662="","",IF(COUNTIF(原始数据!662:662,原始数据!AJ662)&gt;1,"×",""))</f>
        <v/>
      </c>
      <c r="AJ662" t="str">
        <f>IF(原始数据!AK662="","",IF(COUNTIF(原始数据!662:662,原始数据!AK662)&gt;1,"×",""))</f>
        <v/>
      </c>
      <c r="AK662" t="str">
        <f>IF(原始数据!AL662="","",IF(COUNTIF(原始数据!662:662,原始数据!AL662)&gt;1,"×",""))</f>
        <v/>
      </c>
      <c r="AL662" t="str">
        <f>IF(原始数据!AM662="","",IF(COUNTIF(原始数据!662:662,原始数据!AM662)&gt;1,"×",""))</f>
        <v/>
      </c>
      <c r="AM662" t="str">
        <f>IF(原始数据!AN662="","",IF(COUNTIF(原始数据!662:662,原始数据!AN662)&gt;1,"×",""))</f>
        <v/>
      </c>
      <c r="AN662" t="str">
        <f>IF(原始数据!AO662="","",IF(COUNTIF(原始数据!662:662,原始数据!AO662)&gt;1,"×",""))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IF(原始数据!Z663="","",IF(COUNTIF(原始数据!663:663,原始数据!Z663)&gt;1,"×",""))</f>
        <v/>
      </c>
      <c r="Z663" t="str">
        <f>IF(原始数据!AA663="","",IF(COUNTIF(原始数据!663:663,原始数据!AA663)&gt;1,"×",""))</f>
        <v/>
      </c>
      <c r="AA663" t="str">
        <f>IF(原始数据!AB663="","",IF(COUNTIF(原始数据!663:663,原始数据!AB663)&gt;1,"×",""))</f>
        <v/>
      </c>
      <c r="AB663" t="str">
        <f>IF(原始数据!AC663="","",IF(COUNTIF(原始数据!663:663,原始数据!AC663)&gt;1,"×",""))</f>
        <v/>
      </c>
      <c r="AC663" t="str">
        <f>IF(原始数据!AD663="","",IF(COUNTIF(原始数据!663:663,原始数据!AD663)&gt;1,"×",""))</f>
        <v/>
      </c>
      <c r="AD663" t="str">
        <f>IF(原始数据!AE663="","",IF(COUNTIF(原始数据!663:663,原始数据!AE663)&gt;1,"×",""))</f>
        <v/>
      </c>
      <c r="AE663" t="str">
        <f>IF(原始数据!AF663="","",IF(COUNTIF(原始数据!663:663,原始数据!AF663)&gt;1,"×",""))</f>
        <v/>
      </c>
      <c r="AF663" t="str">
        <f>IF(原始数据!AG663="","",IF(COUNTIF(原始数据!663:663,原始数据!AG663)&gt;1,"×",""))</f>
        <v/>
      </c>
      <c r="AG663" t="str">
        <f>IF(原始数据!AH663="","",IF(COUNTIF(原始数据!663:663,原始数据!AH663)&gt;1,"×",""))</f>
        <v/>
      </c>
      <c r="AH663" t="str">
        <f>IF(原始数据!AI663="","",IF(COUNTIF(原始数据!663:663,原始数据!AI663)&gt;1,"×",""))</f>
        <v/>
      </c>
      <c r="AI663" t="str">
        <f>IF(原始数据!AJ663="","",IF(COUNTIF(原始数据!663:663,原始数据!AJ663)&gt;1,"×",""))</f>
        <v/>
      </c>
      <c r="AJ663" t="str">
        <f>IF(原始数据!AK663="","",IF(COUNTIF(原始数据!663:663,原始数据!AK663)&gt;1,"×",""))</f>
        <v/>
      </c>
      <c r="AK663" t="str">
        <f>IF(原始数据!AL663="","",IF(COUNTIF(原始数据!663:663,原始数据!AL663)&gt;1,"×",""))</f>
        <v/>
      </c>
      <c r="AL663" t="str">
        <f>IF(原始数据!AM663="","",IF(COUNTIF(原始数据!663:663,原始数据!AM663)&gt;1,"×",""))</f>
        <v/>
      </c>
      <c r="AM663" t="str">
        <f>IF(原始数据!AN663="","",IF(COUNTIF(原始数据!663:663,原始数据!AN663)&gt;1,"×",""))</f>
        <v/>
      </c>
      <c r="AN663" t="str">
        <f>IF(原始数据!AO663="","",IF(COUNTIF(原始数据!663:663,原始数据!AO663)&gt;1,"×",""))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IF(原始数据!Z664="","",IF(COUNTIF(原始数据!664:664,原始数据!Z664)&gt;1,"×",""))</f>
        <v/>
      </c>
      <c r="Z664" t="str">
        <f>IF(原始数据!AA664="","",IF(COUNTIF(原始数据!664:664,原始数据!AA664)&gt;1,"×",""))</f>
        <v/>
      </c>
      <c r="AA664" t="str">
        <f>IF(原始数据!AB664="","",IF(COUNTIF(原始数据!664:664,原始数据!AB664)&gt;1,"×",""))</f>
        <v/>
      </c>
      <c r="AB664" t="str">
        <f>IF(原始数据!AC664="","",IF(COUNTIF(原始数据!664:664,原始数据!AC664)&gt;1,"×",""))</f>
        <v/>
      </c>
      <c r="AC664" t="str">
        <f>IF(原始数据!AD664="","",IF(COUNTIF(原始数据!664:664,原始数据!AD664)&gt;1,"×",""))</f>
        <v/>
      </c>
      <c r="AD664" t="str">
        <f>IF(原始数据!AE664="","",IF(COUNTIF(原始数据!664:664,原始数据!AE664)&gt;1,"×",""))</f>
        <v/>
      </c>
      <c r="AE664" t="str">
        <f>IF(原始数据!AF664="","",IF(COUNTIF(原始数据!664:664,原始数据!AF664)&gt;1,"×",""))</f>
        <v/>
      </c>
      <c r="AF664" t="str">
        <f>IF(原始数据!AG664="","",IF(COUNTIF(原始数据!664:664,原始数据!AG664)&gt;1,"×",""))</f>
        <v/>
      </c>
      <c r="AG664" t="str">
        <f>IF(原始数据!AH664="","",IF(COUNTIF(原始数据!664:664,原始数据!AH664)&gt;1,"×",""))</f>
        <v/>
      </c>
      <c r="AH664" t="str">
        <f>IF(原始数据!AI664="","",IF(COUNTIF(原始数据!664:664,原始数据!AI664)&gt;1,"×",""))</f>
        <v/>
      </c>
      <c r="AI664" t="str">
        <f>IF(原始数据!AJ664="","",IF(COUNTIF(原始数据!664:664,原始数据!AJ664)&gt;1,"×",""))</f>
        <v/>
      </c>
      <c r="AJ664" t="str">
        <f>IF(原始数据!AK664="","",IF(COUNTIF(原始数据!664:664,原始数据!AK664)&gt;1,"×",""))</f>
        <v/>
      </c>
      <c r="AK664" t="str">
        <f>IF(原始数据!AL664="","",IF(COUNTIF(原始数据!664:664,原始数据!AL664)&gt;1,"×",""))</f>
        <v/>
      </c>
      <c r="AL664" t="str">
        <f>IF(原始数据!AM664="","",IF(COUNTIF(原始数据!664:664,原始数据!AM664)&gt;1,"×",""))</f>
        <v/>
      </c>
      <c r="AM664" t="str">
        <f>IF(原始数据!AN664="","",IF(COUNTIF(原始数据!664:664,原始数据!AN664)&gt;1,"×",""))</f>
        <v/>
      </c>
      <c r="AN664" t="str">
        <f>IF(原始数据!AO664="","",IF(COUNTIF(原始数据!664:664,原始数据!AO664)&gt;1,"×",""))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IF(原始数据!Z665="","",IF(COUNTIF(原始数据!665:665,原始数据!Z665)&gt;1,"×",""))</f>
        <v/>
      </c>
      <c r="Z665" t="str">
        <f>IF(原始数据!AA665="","",IF(COUNTIF(原始数据!665:665,原始数据!AA665)&gt;1,"×",""))</f>
        <v/>
      </c>
      <c r="AA665" t="str">
        <f>IF(原始数据!AB665="","",IF(COUNTIF(原始数据!665:665,原始数据!AB665)&gt;1,"×",""))</f>
        <v/>
      </c>
      <c r="AB665" t="str">
        <f>IF(原始数据!AC665="","",IF(COUNTIF(原始数据!665:665,原始数据!AC665)&gt;1,"×",""))</f>
        <v/>
      </c>
      <c r="AC665" t="str">
        <f>IF(原始数据!AD665="","",IF(COUNTIF(原始数据!665:665,原始数据!AD665)&gt;1,"×",""))</f>
        <v/>
      </c>
      <c r="AD665" t="str">
        <f>IF(原始数据!AE665="","",IF(COUNTIF(原始数据!665:665,原始数据!AE665)&gt;1,"×",""))</f>
        <v/>
      </c>
      <c r="AE665" t="str">
        <f>IF(原始数据!AF665="","",IF(COUNTIF(原始数据!665:665,原始数据!AF665)&gt;1,"×",""))</f>
        <v/>
      </c>
      <c r="AF665" t="str">
        <f>IF(原始数据!AG665="","",IF(COUNTIF(原始数据!665:665,原始数据!AG665)&gt;1,"×",""))</f>
        <v/>
      </c>
      <c r="AG665" t="str">
        <f>IF(原始数据!AH665="","",IF(COUNTIF(原始数据!665:665,原始数据!AH665)&gt;1,"×",""))</f>
        <v/>
      </c>
      <c r="AH665" t="str">
        <f>IF(原始数据!AI665="","",IF(COUNTIF(原始数据!665:665,原始数据!AI665)&gt;1,"×",""))</f>
        <v/>
      </c>
      <c r="AI665" t="str">
        <f>IF(原始数据!AJ665="","",IF(COUNTIF(原始数据!665:665,原始数据!AJ665)&gt;1,"×",""))</f>
        <v/>
      </c>
      <c r="AJ665" t="str">
        <f>IF(原始数据!AK665="","",IF(COUNTIF(原始数据!665:665,原始数据!AK665)&gt;1,"×",""))</f>
        <v/>
      </c>
      <c r="AK665" t="str">
        <f>IF(原始数据!AL665="","",IF(COUNTIF(原始数据!665:665,原始数据!AL665)&gt;1,"×",""))</f>
        <v/>
      </c>
      <c r="AL665" t="str">
        <f>IF(原始数据!AM665="","",IF(COUNTIF(原始数据!665:665,原始数据!AM665)&gt;1,"×",""))</f>
        <v/>
      </c>
      <c r="AM665" t="str">
        <f>IF(原始数据!AN665="","",IF(COUNTIF(原始数据!665:665,原始数据!AN665)&gt;1,"×",""))</f>
        <v/>
      </c>
      <c r="AN665" t="str">
        <f>IF(原始数据!AO665="","",IF(COUNTIF(原始数据!665:665,原始数据!AO665)&gt;1,"×",""))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IF(原始数据!Z666="","",IF(COUNTIF(原始数据!666:666,原始数据!Z666)&gt;1,"×",""))</f>
        <v/>
      </c>
      <c r="Z666" t="str">
        <f>IF(原始数据!AA666="","",IF(COUNTIF(原始数据!666:666,原始数据!AA666)&gt;1,"×",""))</f>
        <v/>
      </c>
      <c r="AA666" t="str">
        <f>IF(原始数据!AB666="","",IF(COUNTIF(原始数据!666:666,原始数据!AB666)&gt;1,"×",""))</f>
        <v/>
      </c>
      <c r="AB666" t="str">
        <f>IF(原始数据!AC666="","",IF(COUNTIF(原始数据!666:666,原始数据!AC666)&gt;1,"×",""))</f>
        <v/>
      </c>
      <c r="AC666" t="str">
        <f>IF(原始数据!AD666="","",IF(COUNTIF(原始数据!666:666,原始数据!AD666)&gt;1,"×",""))</f>
        <v/>
      </c>
      <c r="AD666" t="str">
        <f>IF(原始数据!AE666="","",IF(COUNTIF(原始数据!666:666,原始数据!AE666)&gt;1,"×",""))</f>
        <v/>
      </c>
      <c r="AE666" t="str">
        <f>IF(原始数据!AF666="","",IF(COUNTIF(原始数据!666:666,原始数据!AF666)&gt;1,"×",""))</f>
        <v/>
      </c>
      <c r="AF666" t="str">
        <f>IF(原始数据!AG666="","",IF(COUNTIF(原始数据!666:666,原始数据!AG666)&gt;1,"×",""))</f>
        <v/>
      </c>
      <c r="AG666" t="str">
        <f>IF(原始数据!AH666="","",IF(COUNTIF(原始数据!666:666,原始数据!AH666)&gt;1,"×",""))</f>
        <v/>
      </c>
      <c r="AH666" t="str">
        <f>IF(原始数据!AI666="","",IF(COUNTIF(原始数据!666:666,原始数据!AI666)&gt;1,"×",""))</f>
        <v/>
      </c>
      <c r="AI666" t="str">
        <f>IF(原始数据!AJ666="","",IF(COUNTIF(原始数据!666:666,原始数据!AJ666)&gt;1,"×",""))</f>
        <v/>
      </c>
      <c r="AJ666" t="str">
        <f>IF(原始数据!AK666="","",IF(COUNTIF(原始数据!666:666,原始数据!AK666)&gt;1,"×",""))</f>
        <v/>
      </c>
      <c r="AK666" t="str">
        <f>IF(原始数据!AL666="","",IF(COUNTIF(原始数据!666:666,原始数据!AL666)&gt;1,"×",""))</f>
        <v/>
      </c>
      <c r="AL666" t="str">
        <f>IF(原始数据!AM666="","",IF(COUNTIF(原始数据!666:666,原始数据!AM666)&gt;1,"×",""))</f>
        <v/>
      </c>
      <c r="AM666" t="str">
        <f>IF(原始数据!AN666="","",IF(COUNTIF(原始数据!666:666,原始数据!AN666)&gt;1,"×",""))</f>
        <v/>
      </c>
      <c r="AN666" t="str">
        <f>IF(原始数据!AO666="","",IF(COUNTIF(原始数据!666:666,原始数据!AO666)&gt;1,"×",""))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IF(原始数据!Z667="","",IF(COUNTIF(原始数据!667:667,原始数据!Z667)&gt;1,"×",""))</f>
        <v/>
      </c>
      <c r="Z667" t="str">
        <f>IF(原始数据!AA667="","",IF(COUNTIF(原始数据!667:667,原始数据!AA667)&gt;1,"×",""))</f>
        <v/>
      </c>
      <c r="AA667" t="str">
        <f>IF(原始数据!AB667="","",IF(COUNTIF(原始数据!667:667,原始数据!AB667)&gt;1,"×",""))</f>
        <v/>
      </c>
      <c r="AB667" t="str">
        <f>IF(原始数据!AC667="","",IF(COUNTIF(原始数据!667:667,原始数据!AC667)&gt;1,"×",""))</f>
        <v/>
      </c>
      <c r="AC667" t="str">
        <f>IF(原始数据!AD667="","",IF(COUNTIF(原始数据!667:667,原始数据!AD667)&gt;1,"×",""))</f>
        <v/>
      </c>
      <c r="AD667" t="str">
        <f>IF(原始数据!AE667="","",IF(COUNTIF(原始数据!667:667,原始数据!AE667)&gt;1,"×",""))</f>
        <v/>
      </c>
      <c r="AE667" t="str">
        <f>IF(原始数据!AF667="","",IF(COUNTIF(原始数据!667:667,原始数据!AF667)&gt;1,"×",""))</f>
        <v/>
      </c>
      <c r="AF667" t="str">
        <f>IF(原始数据!AG667="","",IF(COUNTIF(原始数据!667:667,原始数据!AG667)&gt;1,"×",""))</f>
        <v/>
      </c>
      <c r="AG667" t="str">
        <f>IF(原始数据!AH667="","",IF(COUNTIF(原始数据!667:667,原始数据!AH667)&gt;1,"×",""))</f>
        <v/>
      </c>
      <c r="AH667" t="str">
        <f>IF(原始数据!AI667="","",IF(COUNTIF(原始数据!667:667,原始数据!AI667)&gt;1,"×",""))</f>
        <v/>
      </c>
      <c r="AI667" t="str">
        <f>IF(原始数据!AJ667="","",IF(COUNTIF(原始数据!667:667,原始数据!AJ667)&gt;1,"×",""))</f>
        <v/>
      </c>
      <c r="AJ667" t="str">
        <f>IF(原始数据!AK667="","",IF(COUNTIF(原始数据!667:667,原始数据!AK667)&gt;1,"×",""))</f>
        <v/>
      </c>
      <c r="AK667" t="str">
        <f>IF(原始数据!AL667="","",IF(COUNTIF(原始数据!667:667,原始数据!AL667)&gt;1,"×",""))</f>
        <v/>
      </c>
      <c r="AL667" t="str">
        <f>IF(原始数据!AM667="","",IF(COUNTIF(原始数据!667:667,原始数据!AM667)&gt;1,"×",""))</f>
        <v/>
      </c>
      <c r="AM667" t="str">
        <f>IF(原始数据!AN667="","",IF(COUNTIF(原始数据!667:667,原始数据!AN667)&gt;1,"×",""))</f>
        <v/>
      </c>
      <c r="AN667" t="str">
        <f>IF(原始数据!AO667="","",IF(COUNTIF(原始数据!667:667,原始数据!AO667)&gt;1,"×",""))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IF(原始数据!Z668="","",IF(COUNTIF(原始数据!668:668,原始数据!Z668)&gt;1,"×",""))</f>
        <v/>
      </c>
      <c r="Z668" t="str">
        <f>IF(原始数据!AA668="","",IF(COUNTIF(原始数据!668:668,原始数据!AA668)&gt;1,"×",""))</f>
        <v/>
      </c>
      <c r="AA668" t="str">
        <f>IF(原始数据!AB668="","",IF(COUNTIF(原始数据!668:668,原始数据!AB668)&gt;1,"×",""))</f>
        <v/>
      </c>
      <c r="AB668" t="str">
        <f>IF(原始数据!AC668="","",IF(COUNTIF(原始数据!668:668,原始数据!AC668)&gt;1,"×",""))</f>
        <v/>
      </c>
      <c r="AC668" t="str">
        <f>IF(原始数据!AD668="","",IF(COUNTIF(原始数据!668:668,原始数据!AD668)&gt;1,"×",""))</f>
        <v/>
      </c>
      <c r="AD668" t="str">
        <f>IF(原始数据!AE668="","",IF(COUNTIF(原始数据!668:668,原始数据!AE668)&gt;1,"×",""))</f>
        <v/>
      </c>
      <c r="AE668" t="str">
        <f>IF(原始数据!AF668="","",IF(COUNTIF(原始数据!668:668,原始数据!AF668)&gt;1,"×",""))</f>
        <v/>
      </c>
      <c r="AF668" t="str">
        <f>IF(原始数据!AG668="","",IF(COUNTIF(原始数据!668:668,原始数据!AG668)&gt;1,"×",""))</f>
        <v/>
      </c>
      <c r="AG668" t="str">
        <f>IF(原始数据!AH668="","",IF(COUNTIF(原始数据!668:668,原始数据!AH668)&gt;1,"×",""))</f>
        <v/>
      </c>
      <c r="AH668" t="str">
        <f>IF(原始数据!AI668="","",IF(COUNTIF(原始数据!668:668,原始数据!AI668)&gt;1,"×",""))</f>
        <v/>
      </c>
      <c r="AI668" t="str">
        <f>IF(原始数据!AJ668="","",IF(COUNTIF(原始数据!668:668,原始数据!AJ668)&gt;1,"×",""))</f>
        <v/>
      </c>
      <c r="AJ668" t="str">
        <f>IF(原始数据!AK668="","",IF(COUNTIF(原始数据!668:668,原始数据!AK668)&gt;1,"×",""))</f>
        <v/>
      </c>
      <c r="AK668" t="str">
        <f>IF(原始数据!AL668="","",IF(COUNTIF(原始数据!668:668,原始数据!AL668)&gt;1,"×",""))</f>
        <v/>
      </c>
      <c r="AL668" t="str">
        <f>IF(原始数据!AM668="","",IF(COUNTIF(原始数据!668:668,原始数据!AM668)&gt;1,"×",""))</f>
        <v/>
      </c>
      <c r="AM668" t="str">
        <f>IF(原始数据!AN668="","",IF(COUNTIF(原始数据!668:668,原始数据!AN668)&gt;1,"×",""))</f>
        <v/>
      </c>
      <c r="AN668" t="str">
        <f>IF(原始数据!AO668="","",IF(COUNTIF(原始数据!668:668,原始数据!AO668)&gt;1,"×",""))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IF(原始数据!Z669="","",IF(COUNTIF(原始数据!669:669,原始数据!Z669)&gt;1,"×",""))</f>
        <v/>
      </c>
      <c r="Z669" t="str">
        <f>IF(原始数据!AA669="","",IF(COUNTIF(原始数据!669:669,原始数据!AA669)&gt;1,"×",""))</f>
        <v/>
      </c>
      <c r="AA669" t="str">
        <f>IF(原始数据!AB669="","",IF(COUNTIF(原始数据!669:669,原始数据!AB669)&gt;1,"×",""))</f>
        <v/>
      </c>
      <c r="AB669" t="str">
        <f>IF(原始数据!AC669="","",IF(COUNTIF(原始数据!669:669,原始数据!AC669)&gt;1,"×",""))</f>
        <v/>
      </c>
      <c r="AC669" t="str">
        <f>IF(原始数据!AD669="","",IF(COUNTIF(原始数据!669:669,原始数据!AD669)&gt;1,"×",""))</f>
        <v/>
      </c>
      <c r="AD669" t="str">
        <f>IF(原始数据!AE669="","",IF(COUNTIF(原始数据!669:669,原始数据!AE669)&gt;1,"×",""))</f>
        <v/>
      </c>
      <c r="AE669" t="str">
        <f>IF(原始数据!AF669="","",IF(COUNTIF(原始数据!669:669,原始数据!AF669)&gt;1,"×",""))</f>
        <v/>
      </c>
      <c r="AF669" t="str">
        <f>IF(原始数据!AG669="","",IF(COUNTIF(原始数据!669:669,原始数据!AG669)&gt;1,"×",""))</f>
        <v/>
      </c>
      <c r="AG669" t="str">
        <f>IF(原始数据!AH669="","",IF(COUNTIF(原始数据!669:669,原始数据!AH669)&gt;1,"×",""))</f>
        <v/>
      </c>
      <c r="AH669" t="str">
        <f>IF(原始数据!AI669="","",IF(COUNTIF(原始数据!669:669,原始数据!AI669)&gt;1,"×",""))</f>
        <v/>
      </c>
      <c r="AI669" t="str">
        <f>IF(原始数据!AJ669="","",IF(COUNTIF(原始数据!669:669,原始数据!AJ669)&gt;1,"×",""))</f>
        <v/>
      </c>
      <c r="AJ669" t="str">
        <f>IF(原始数据!AK669="","",IF(COUNTIF(原始数据!669:669,原始数据!AK669)&gt;1,"×",""))</f>
        <v/>
      </c>
      <c r="AK669" t="str">
        <f>IF(原始数据!AL669="","",IF(COUNTIF(原始数据!669:669,原始数据!AL669)&gt;1,"×",""))</f>
        <v/>
      </c>
      <c r="AL669" t="str">
        <f>IF(原始数据!AM669="","",IF(COUNTIF(原始数据!669:669,原始数据!AM669)&gt;1,"×",""))</f>
        <v/>
      </c>
      <c r="AM669" t="str">
        <f>IF(原始数据!AN669="","",IF(COUNTIF(原始数据!669:669,原始数据!AN669)&gt;1,"×",""))</f>
        <v/>
      </c>
      <c r="AN669" t="str">
        <f>IF(原始数据!AO669="","",IF(COUNTIF(原始数据!669:669,原始数据!AO669)&gt;1,"×",""))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IF(原始数据!Z670="","",IF(COUNTIF(原始数据!670:670,原始数据!Z670)&gt;1,"×",""))</f>
        <v/>
      </c>
      <c r="Z670" t="str">
        <f>IF(原始数据!AA670="","",IF(COUNTIF(原始数据!670:670,原始数据!AA670)&gt;1,"×",""))</f>
        <v/>
      </c>
      <c r="AA670" t="str">
        <f>IF(原始数据!AB670="","",IF(COUNTIF(原始数据!670:670,原始数据!AB670)&gt;1,"×",""))</f>
        <v/>
      </c>
      <c r="AB670" t="str">
        <f>IF(原始数据!AC670="","",IF(COUNTIF(原始数据!670:670,原始数据!AC670)&gt;1,"×",""))</f>
        <v/>
      </c>
      <c r="AC670" t="str">
        <f>IF(原始数据!AD670="","",IF(COUNTIF(原始数据!670:670,原始数据!AD670)&gt;1,"×",""))</f>
        <v/>
      </c>
      <c r="AD670" t="str">
        <f>IF(原始数据!AE670="","",IF(COUNTIF(原始数据!670:670,原始数据!AE670)&gt;1,"×",""))</f>
        <v/>
      </c>
      <c r="AE670" t="str">
        <f>IF(原始数据!AF670="","",IF(COUNTIF(原始数据!670:670,原始数据!AF670)&gt;1,"×",""))</f>
        <v/>
      </c>
      <c r="AF670" t="str">
        <f>IF(原始数据!AG670="","",IF(COUNTIF(原始数据!670:670,原始数据!AG670)&gt;1,"×",""))</f>
        <v/>
      </c>
      <c r="AG670" t="str">
        <f>IF(原始数据!AH670="","",IF(COUNTIF(原始数据!670:670,原始数据!AH670)&gt;1,"×",""))</f>
        <v/>
      </c>
      <c r="AH670" t="str">
        <f>IF(原始数据!AI670="","",IF(COUNTIF(原始数据!670:670,原始数据!AI670)&gt;1,"×",""))</f>
        <v/>
      </c>
      <c r="AI670" t="str">
        <f>IF(原始数据!AJ670="","",IF(COUNTIF(原始数据!670:670,原始数据!AJ670)&gt;1,"×",""))</f>
        <v/>
      </c>
      <c r="AJ670" t="str">
        <f>IF(原始数据!AK670="","",IF(COUNTIF(原始数据!670:670,原始数据!AK670)&gt;1,"×",""))</f>
        <v/>
      </c>
      <c r="AK670" t="str">
        <f>IF(原始数据!AL670="","",IF(COUNTIF(原始数据!670:670,原始数据!AL670)&gt;1,"×",""))</f>
        <v/>
      </c>
      <c r="AL670" t="str">
        <f>IF(原始数据!AM670="","",IF(COUNTIF(原始数据!670:670,原始数据!AM670)&gt;1,"×",""))</f>
        <v/>
      </c>
      <c r="AM670" t="str">
        <f>IF(原始数据!AN670="","",IF(COUNTIF(原始数据!670:670,原始数据!AN670)&gt;1,"×",""))</f>
        <v/>
      </c>
      <c r="AN670" t="str">
        <f>IF(原始数据!AO670="","",IF(COUNTIF(原始数据!670:670,原始数据!AO670)&gt;1,"×",""))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IF(原始数据!Z671="","",IF(COUNTIF(原始数据!671:671,原始数据!Z671)&gt;1,"×",""))</f>
        <v/>
      </c>
      <c r="Z671" t="str">
        <f>IF(原始数据!AA671="","",IF(COUNTIF(原始数据!671:671,原始数据!AA671)&gt;1,"×",""))</f>
        <v/>
      </c>
      <c r="AA671" t="str">
        <f>IF(原始数据!AB671="","",IF(COUNTIF(原始数据!671:671,原始数据!AB671)&gt;1,"×",""))</f>
        <v/>
      </c>
      <c r="AB671" t="str">
        <f>IF(原始数据!AC671="","",IF(COUNTIF(原始数据!671:671,原始数据!AC671)&gt;1,"×",""))</f>
        <v/>
      </c>
      <c r="AC671" t="str">
        <f>IF(原始数据!AD671="","",IF(COUNTIF(原始数据!671:671,原始数据!AD671)&gt;1,"×",""))</f>
        <v/>
      </c>
      <c r="AD671" t="str">
        <f>IF(原始数据!AE671="","",IF(COUNTIF(原始数据!671:671,原始数据!AE671)&gt;1,"×",""))</f>
        <v/>
      </c>
      <c r="AE671" t="str">
        <f>IF(原始数据!AF671="","",IF(COUNTIF(原始数据!671:671,原始数据!AF671)&gt;1,"×",""))</f>
        <v/>
      </c>
      <c r="AF671" t="str">
        <f>IF(原始数据!AG671="","",IF(COUNTIF(原始数据!671:671,原始数据!AG671)&gt;1,"×",""))</f>
        <v/>
      </c>
      <c r="AG671" t="str">
        <f>IF(原始数据!AH671="","",IF(COUNTIF(原始数据!671:671,原始数据!AH671)&gt;1,"×",""))</f>
        <v/>
      </c>
      <c r="AH671" t="str">
        <f>IF(原始数据!AI671="","",IF(COUNTIF(原始数据!671:671,原始数据!AI671)&gt;1,"×",""))</f>
        <v/>
      </c>
      <c r="AI671" t="str">
        <f>IF(原始数据!AJ671="","",IF(COUNTIF(原始数据!671:671,原始数据!AJ671)&gt;1,"×",""))</f>
        <v/>
      </c>
      <c r="AJ671" t="str">
        <f>IF(原始数据!AK671="","",IF(COUNTIF(原始数据!671:671,原始数据!AK671)&gt;1,"×",""))</f>
        <v/>
      </c>
      <c r="AK671" t="str">
        <f>IF(原始数据!AL671="","",IF(COUNTIF(原始数据!671:671,原始数据!AL671)&gt;1,"×",""))</f>
        <v/>
      </c>
      <c r="AL671" t="str">
        <f>IF(原始数据!AM671="","",IF(COUNTIF(原始数据!671:671,原始数据!AM671)&gt;1,"×",""))</f>
        <v/>
      </c>
      <c r="AM671" t="str">
        <f>IF(原始数据!AN671="","",IF(COUNTIF(原始数据!671:671,原始数据!AN671)&gt;1,"×",""))</f>
        <v/>
      </c>
      <c r="AN671" t="str">
        <f>IF(原始数据!AO671="","",IF(COUNTIF(原始数据!671:671,原始数据!AO671)&gt;1,"×",""))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IF(原始数据!Z672="","",IF(COUNTIF(原始数据!672:672,原始数据!Z672)&gt;1,"×",""))</f>
        <v/>
      </c>
      <c r="Z672" t="str">
        <f>IF(原始数据!AA672="","",IF(COUNTIF(原始数据!672:672,原始数据!AA672)&gt;1,"×",""))</f>
        <v/>
      </c>
      <c r="AA672" t="str">
        <f>IF(原始数据!AB672="","",IF(COUNTIF(原始数据!672:672,原始数据!AB672)&gt;1,"×",""))</f>
        <v/>
      </c>
      <c r="AB672" t="str">
        <f>IF(原始数据!AC672="","",IF(COUNTIF(原始数据!672:672,原始数据!AC672)&gt;1,"×",""))</f>
        <v/>
      </c>
      <c r="AC672" t="str">
        <f>IF(原始数据!AD672="","",IF(COUNTIF(原始数据!672:672,原始数据!AD672)&gt;1,"×",""))</f>
        <v/>
      </c>
      <c r="AD672" t="str">
        <f>IF(原始数据!AE672="","",IF(COUNTIF(原始数据!672:672,原始数据!AE672)&gt;1,"×",""))</f>
        <v/>
      </c>
      <c r="AE672" t="str">
        <f>IF(原始数据!AF672="","",IF(COUNTIF(原始数据!672:672,原始数据!AF672)&gt;1,"×",""))</f>
        <v/>
      </c>
      <c r="AF672" t="str">
        <f>IF(原始数据!AG672="","",IF(COUNTIF(原始数据!672:672,原始数据!AG672)&gt;1,"×",""))</f>
        <v/>
      </c>
      <c r="AG672" t="str">
        <f>IF(原始数据!AH672="","",IF(COUNTIF(原始数据!672:672,原始数据!AH672)&gt;1,"×",""))</f>
        <v/>
      </c>
      <c r="AH672" t="str">
        <f>IF(原始数据!AI672="","",IF(COUNTIF(原始数据!672:672,原始数据!AI672)&gt;1,"×",""))</f>
        <v/>
      </c>
      <c r="AI672" t="str">
        <f>IF(原始数据!AJ672="","",IF(COUNTIF(原始数据!672:672,原始数据!AJ672)&gt;1,"×",""))</f>
        <v/>
      </c>
      <c r="AJ672" t="str">
        <f>IF(原始数据!AK672="","",IF(COUNTIF(原始数据!672:672,原始数据!AK672)&gt;1,"×",""))</f>
        <v/>
      </c>
      <c r="AK672" t="str">
        <f>IF(原始数据!AL672="","",IF(COUNTIF(原始数据!672:672,原始数据!AL672)&gt;1,"×",""))</f>
        <v/>
      </c>
      <c r="AL672" t="str">
        <f>IF(原始数据!AM672="","",IF(COUNTIF(原始数据!672:672,原始数据!AM672)&gt;1,"×",""))</f>
        <v/>
      </c>
      <c r="AM672" t="str">
        <f>IF(原始数据!AN672="","",IF(COUNTIF(原始数据!672:672,原始数据!AN672)&gt;1,"×",""))</f>
        <v/>
      </c>
      <c r="AN672" t="str">
        <f>IF(原始数据!AO672="","",IF(COUNTIF(原始数据!672:672,原始数据!AO672)&gt;1,"×",""))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IF(原始数据!Z673="","",IF(COUNTIF(原始数据!673:673,原始数据!Z673)&gt;1,"×",""))</f>
        <v/>
      </c>
      <c r="Z673" t="str">
        <f>IF(原始数据!AA673="","",IF(COUNTIF(原始数据!673:673,原始数据!AA673)&gt;1,"×",""))</f>
        <v/>
      </c>
      <c r="AA673" t="str">
        <f>IF(原始数据!AB673="","",IF(COUNTIF(原始数据!673:673,原始数据!AB673)&gt;1,"×",""))</f>
        <v/>
      </c>
      <c r="AB673" t="str">
        <f>IF(原始数据!AC673="","",IF(COUNTIF(原始数据!673:673,原始数据!AC673)&gt;1,"×",""))</f>
        <v/>
      </c>
      <c r="AC673" t="str">
        <f>IF(原始数据!AD673="","",IF(COUNTIF(原始数据!673:673,原始数据!AD673)&gt;1,"×",""))</f>
        <v/>
      </c>
      <c r="AD673" t="str">
        <f>IF(原始数据!AE673="","",IF(COUNTIF(原始数据!673:673,原始数据!AE673)&gt;1,"×",""))</f>
        <v/>
      </c>
      <c r="AE673" t="str">
        <f>IF(原始数据!AF673="","",IF(COUNTIF(原始数据!673:673,原始数据!AF673)&gt;1,"×",""))</f>
        <v/>
      </c>
      <c r="AF673" t="str">
        <f>IF(原始数据!AG673="","",IF(COUNTIF(原始数据!673:673,原始数据!AG673)&gt;1,"×",""))</f>
        <v/>
      </c>
      <c r="AG673" t="str">
        <f>IF(原始数据!AH673="","",IF(COUNTIF(原始数据!673:673,原始数据!AH673)&gt;1,"×",""))</f>
        <v/>
      </c>
      <c r="AH673" t="str">
        <f>IF(原始数据!AI673="","",IF(COUNTIF(原始数据!673:673,原始数据!AI673)&gt;1,"×",""))</f>
        <v/>
      </c>
      <c r="AI673" t="str">
        <f>IF(原始数据!AJ673="","",IF(COUNTIF(原始数据!673:673,原始数据!AJ673)&gt;1,"×",""))</f>
        <v/>
      </c>
      <c r="AJ673" t="str">
        <f>IF(原始数据!AK673="","",IF(COUNTIF(原始数据!673:673,原始数据!AK673)&gt;1,"×",""))</f>
        <v/>
      </c>
      <c r="AK673" t="str">
        <f>IF(原始数据!AL673="","",IF(COUNTIF(原始数据!673:673,原始数据!AL673)&gt;1,"×",""))</f>
        <v/>
      </c>
      <c r="AL673" t="str">
        <f>IF(原始数据!AM673="","",IF(COUNTIF(原始数据!673:673,原始数据!AM673)&gt;1,"×",""))</f>
        <v/>
      </c>
      <c r="AM673" t="str">
        <f>IF(原始数据!AN673="","",IF(COUNTIF(原始数据!673:673,原始数据!AN673)&gt;1,"×",""))</f>
        <v/>
      </c>
      <c r="AN673" t="str">
        <f>IF(原始数据!AO673="","",IF(COUNTIF(原始数据!673:673,原始数据!AO673)&gt;1,"×",""))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IF(原始数据!Z674="","",IF(COUNTIF(原始数据!674:674,原始数据!Z674)&gt;1,"×",""))</f>
        <v/>
      </c>
      <c r="Z674" t="str">
        <f>IF(原始数据!AA674="","",IF(COUNTIF(原始数据!674:674,原始数据!AA674)&gt;1,"×",""))</f>
        <v/>
      </c>
      <c r="AA674" t="str">
        <f>IF(原始数据!AB674="","",IF(COUNTIF(原始数据!674:674,原始数据!AB674)&gt;1,"×",""))</f>
        <v/>
      </c>
      <c r="AB674" t="str">
        <f>IF(原始数据!AC674="","",IF(COUNTIF(原始数据!674:674,原始数据!AC674)&gt;1,"×",""))</f>
        <v/>
      </c>
      <c r="AC674" t="str">
        <f>IF(原始数据!AD674="","",IF(COUNTIF(原始数据!674:674,原始数据!AD674)&gt;1,"×",""))</f>
        <v/>
      </c>
      <c r="AD674" t="str">
        <f>IF(原始数据!AE674="","",IF(COUNTIF(原始数据!674:674,原始数据!AE674)&gt;1,"×",""))</f>
        <v/>
      </c>
      <c r="AE674" t="str">
        <f>IF(原始数据!AF674="","",IF(COUNTIF(原始数据!674:674,原始数据!AF674)&gt;1,"×",""))</f>
        <v/>
      </c>
      <c r="AF674" t="str">
        <f>IF(原始数据!AG674="","",IF(COUNTIF(原始数据!674:674,原始数据!AG674)&gt;1,"×",""))</f>
        <v/>
      </c>
      <c r="AG674" t="str">
        <f>IF(原始数据!AH674="","",IF(COUNTIF(原始数据!674:674,原始数据!AH674)&gt;1,"×",""))</f>
        <v/>
      </c>
      <c r="AH674" t="str">
        <f>IF(原始数据!AI674="","",IF(COUNTIF(原始数据!674:674,原始数据!AI674)&gt;1,"×",""))</f>
        <v/>
      </c>
      <c r="AI674" t="str">
        <f>IF(原始数据!AJ674="","",IF(COUNTIF(原始数据!674:674,原始数据!AJ674)&gt;1,"×",""))</f>
        <v/>
      </c>
      <c r="AJ674" t="str">
        <f>IF(原始数据!AK674="","",IF(COUNTIF(原始数据!674:674,原始数据!AK674)&gt;1,"×",""))</f>
        <v/>
      </c>
      <c r="AK674" t="str">
        <f>IF(原始数据!AL674="","",IF(COUNTIF(原始数据!674:674,原始数据!AL674)&gt;1,"×",""))</f>
        <v/>
      </c>
      <c r="AL674" t="str">
        <f>IF(原始数据!AM674="","",IF(COUNTIF(原始数据!674:674,原始数据!AM674)&gt;1,"×",""))</f>
        <v/>
      </c>
      <c r="AM674" t="str">
        <f>IF(原始数据!AN674="","",IF(COUNTIF(原始数据!674:674,原始数据!AN674)&gt;1,"×",""))</f>
        <v/>
      </c>
      <c r="AN674" t="str">
        <f>IF(原始数据!AO674="","",IF(COUNTIF(原始数据!674:674,原始数据!AO674)&gt;1,"×",""))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IF(原始数据!Z675="","",IF(COUNTIF(原始数据!675:675,原始数据!Z675)&gt;1,"×",""))</f>
        <v/>
      </c>
      <c r="Z675" t="str">
        <f>IF(原始数据!AA675="","",IF(COUNTIF(原始数据!675:675,原始数据!AA675)&gt;1,"×",""))</f>
        <v/>
      </c>
      <c r="AA675" t="str">
        <f>IF(原始数据!AB675="","",IF(COUNTIF(原始数据!675:675,原始数据!AB675)&gt;1,"×",""))</f>
        <v/>
      </c>
      <c r="AB675" t="str">
        <f>IF(原始数据!AC675="","",IF(COUNTIF(原始数据!675:675,原始数据!AC675)&gt;1,"×",""))</f>
        <v/>
      </c>
      <c r="AC675" t="str">
        <f>IF(原始数据!AD675="","",IF(COUNTIF(原始数据!675:675,原始数据!AD675)&gt;1,"×",""))</f>
        <v/>
      </c>
      <c r="AD675" t="str">
        <f>IF(原始数据!AE675="","",IF(COUNTIF(原始数据!675:675,原始数据!AE675)&gt;1,"×",""))</f>
        <v/>
      </c>
      <c r="AE675" t="str">
        <f>IF(原始数据!AF675="","",IF(COUNTIF(原始数据!675:675,原始数据!AF675)&gt;1,"×",""))</f>
        <v/>
      </c>
      <c r="AF675" t="str">
        <f>IF(原始数据!AG675="","",IF(COUNTIF(原始数据!675:675,原始数据!AG675)&gt;1,"×",""))</f>
        <v/>
      </c>
      <c r="AG675" t="str">
        <f>IF(原始数据!AH675="","",IF(COUNTIF(原始数据!675:675,原始数据!AH675)&gt;1,"×",""))</f>
        <v/>
      </c>
      <c r="AH675" t="str">
        <f>IF(原始数据!AI675="","",IF(COUNTIF(原始数据!675:675,原始数据!AI675)&gt;1,"×",""))</f>
        <v/>
      </c>
      <c r="AI675" t="str">
        <f>IF(原始数据!AJ675="","",IF(COUNTIF(原始数据!675:675,原始数据!AJ675)&gt;1,"×",""))</f>
        <v/>
      </c>
      <c r="AJ675" t="str">
        <f>IF(原始数据!AK675="","",IF(COUNTIF(原始数据!675:675,原始数据!AK675)&gt;1,"×",""))</f>
        <v/>
      </c>
      <c r="AK675" t="str">
        <f>IF(原始数据!AL675="","",IF(COUNTIF(原始数据!675:675,原始数据!AL675)&gt;1,"×",""))</f>
        <v/>
      </c>
      <c r="AL675" t="str">
        <f>IF(原始数据!AM675="","",IF(COUNTIF(原始数据!675:675,原始数据!AM675)&gt;1,"×",""))</f>
        <v/>
      </c>
      <c r="AM675" t="str">
        <f>IF(原始数据!AN675="","",IF(COUNTIF(原始数据!675:675,原始数据!AN675)&gt;1,"×",""))</f>
        <v/>
      </c>
      <c r="AN675" t="str">
        <f>IF(原始数据!AO675="","",IF(COUNTIF(原始数据!675:675,原始数据!AO675)&gt;1,"×",""))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IF(原始数据!Z676="","",IF(COUNTIF(原始数据!676:676,原始数据!Z676)&gt;1,"×",""))</f>
        <v/>
      </c>
      <c r="Z676" t="str">
        <f>IF(原始数据!AA676="","",IF(COUNTIF(原始数据!676:676,原始数据!AA676)&gt;1,"×",""))</f>
        <v/>
      </c>
      <c r="AA676" t="str">
        <f>IF(原始数据!AB676="","",IF(COUNTIF(原始数据!676:676,原始数据!AB676)&gt;1,"×",""))</f>
        <v/>
      </c>
      <c r="AB676" t="str">
        <f>IF(原始数据!AC676="","",IF(COUNTIF(原始数据!676:676,原始数据!AC676)&gt;1,"×",""))</f>
        <v/>
      </c>
      <c r="AC676" t="str">
        <f>IF(原始数据!AD676="","",IF(COUNTIF(原始数据!676:676,原始数据!AD676)&gt;1,"×",""))</f>
        <v/>
      </c>
      <c r="AD676" t="str">
        <f>IF(原始数据!AE676="","",IF(COUNTIF(原始数据!676:676,原始数据!AE676)&gt;1,"×",""))</f>
        <v/>
      </c>
      <c r="AE676" t="str">
        <f>IF(原始数据!AF676="","",IF(COUNTIF(原始数据!676:676,原始数据!AF676)&gt;1,"×",""))</f>
        <v/>
      </c>
      <c r="AF676" t="str">
        <f>IF(原始数据!AG676="","",IF(COUNTIF(原始数据!676:676,原始数据!AG676)&gt;1,"×",""))</f>
        <v/>
      </c>
      <c r="AG676" t="str">
        <f>IF(原始数据!AH676="","",IF(COUNTIF(原始数据!676:676,原始数据!AH676)&gt;1,"×",""))</f>
        <v/>
      </c>
      <c r="AH676" t="str">
        <f>IF(原始数据!AI676="","",IF(COUNTIF(原始数据!676:676,原始数据!AI676)&gt;1,"×",""))</f>
        <v/>
      </c>
      <c r="AI676" t="str">
        <f>IF(原始数据!AJ676="","",IF(COUNTIF(原始数据!676:676,原始数据!AJ676)&gt;1,"×",""))</f>
        <v/>
      </c>
      <c r="AJ676" t="str">
        <f>IF(原始数据!AK676="","",IF(COUNTIF(原始数据!676:676,原始数据!AK676)&gt;1,"×",""))</f>
        <v/>
      </c>
      <c r="AK676" t="str">
        <f>IF(原始数据!AL676="","",IF(COUNTIF(原始数据!676:676,原始数据!AL676)&gt;1,"×",""))</f>
        <v/>
      </c>
      <c r="AL676" t="str">
        <f>IF(原始数据!AM676="","",IF(COUNTIF(原始数据!676:676,原始数据!AM676)&gt;1,"×",""))</f>
        <v/>
      </c>
      <c r="AM676" t="str">
        <f>IF(原始数据!AN676="","",IF(COUNTIF(原始数据!676:676,原始数据!AN676)&gt;1,"×",""))</f>
        <v/>
      </c>
      <c r="AN676" t="str">
        <f>IF(原始数据!AO676="","",IF(COUNTIF(原始数据!676:676,原始数据!AO676)&gt;1,"×",""))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IF(原始数据!Z677="","",IF(COUNTIF(原始数据!677:677,原始数据!Z677)&gt;1,"×",""))</f>
        <v/>
      </c>
      <c r="Z677" t="str">
        <f>IF(原始数据!AA677="","",IF(COUNTIF(原始数据!677:677,原始数据!AA677)&gt;1,"×",""))</f>
        <v/>
      </c>
      <c r="AA677" t="str">
        <f>IF(原始数据!AB677="","",IF(COUNTIF(原始数据!677:677,原始数据!AB677)&gt;1,"×",""))</f>
        <v/>
      </c>
      <c r="AB677" t="str">
        <f>IF(原始数据!AC677="","",IF(COUNTIF(原始数据!677:677,原始数据!AC677)&gt;1,"×",""))</f>
        <v/>
      </c>
      <c r="AC677" t="str">
        <f>IF(原始数据!AD677="","",IF(COUNTIF(原始数据!677:677,原始数据!AD677)&gt;1,"×",""))</f>
        <v/>
      </c>
      <c r="AD677" t="str">
        <f>IF(原始数据!AE677="","",IF(COUNTIF(原始数据!677:677,原始数据!AE677)&gt;1,"×",""))</f>
        <v/>
      </c>
      <c r="AE677" t="str">
        <f>IF(原始数据!AF677="","",IF(COUNTIF(原始数据!677:677,原始数据!AF677)&gt;1,"×",""))</f>
        <v/>
      </c>
      <c r="AF677" t="str">
        <f>IF(原始数据!AG677="","",IF(COUNTIF(原始数据!677:677,原始数据!AG677)&gt;1,"×",""))</f>
        <v/>
      </c>
      <c r="AG677" t="str">
        <f>IF(原始数据!AH677="","",IF(COUNTIF(原始数据!677:677,原始数据!AH677)&gt;1,"×",""))</f>
        <v/>
      </c>
      <c r="AH677" t="str">
        <f>IF(原始数据!AI677="","",IF(COUNTIF(原始数据!677:677,原始数据!AI677)&gt;1,"×",""))</f>
        <v/>
      </c>
      <c r="AI677" t="str">
        <f>IF(原始数据!AJ677="","",IF(COUNTIF(原始数据!677:677,原始数据!AJ677)&gt;1,"×",""))</f>
        <v/>
      </c>
      <c r="AJ677" t="str">
        <f>IF(原始数据!AK677="","",IF(COUNTIF(原始数据!677:677,原始数据!AK677)&gt;1,"×",""))</f>
        <v/>
      </c>
      <c r="AK677" t="str">
        <f>IF(原始数据!AL677="","",IF(COUNTIF(原始数据!677:677,原始数据!AL677)&gt;1,"×",""))</f>
        <v/>
      </c>
      <c r="AL677" t="str">
        <f>IF(原始数据!AM677="","",IF(COUNTIF(原始数据!677:677,原始数据!AM677)&gt;1,"×",""))</f>
        <v/>
      </c>
      <c r="AM677" t="str">
        <f>IF(原始数据!AN677="","",IF(COUNTIF(原始数据!677:677,原始数据!AN677)&gt;1,"×",""))</f>
        <v/>
      </c>
      <c r="AN677" t="str">
        <f>IF(原始数据!AO677="","",IF(COUNTIF(原始数据!677:677,原始数据!AO677)&gt;1,"×",""))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IF(原始数据!Z678="","",IF(COUNTIF(原始数据!678:678,原始数据!Z678)&gt;1,"×",""))</f>
        <v/>
      </c>
      <c r="Z678" t="str">
        <f>IF(原始数据!AA678="","",IF(COUNTIF(原始数据!678:678,原始数据!AA678)&gt;1,"×",""))</f>
        <v/>
      </c>
      <c r="AA678" t="str">
        <f>IF(原始数据!AB678="","",IF(COUNTIF(原始数据!678:678,原始数据!AB678)&gt;1,"×",""))</f>
        <v/>
      </c>
      <c r="AB678" t="str">
        <f>IF(原始数据!AC678="","",IF(COUNTIF(原始数据!678:678,原始数据!AC678)&gt;1,"×",""))</f>
        <v/>
      </c>
      <c r="AC678" t="str">
        <f>IF(原始数据!AD678="","",IF(COUNTIF(原始数据!678:678,原始数据!AD678)&gt;1,"×",""))</f>
        <v/>
      </c>
      <c r="AD678" t="str">
        <f>IF(原始数据!AE678="","",IF(COUNTIF(原始数据!678:678,原始数据!AE678)&gt;1,"×",""))</f>
        <v/>
      </c>
      <c r="AE678" t="str">
        <f>IF(原始数据!AF678="","",IF(COUNTIF(原始数据!678:678,原始数据!AF678)&gt;1,"×",""))</f>
        <v/>
      </c>
      <c r="AF678" t="str">
        <f>IF(原始数据!AG678="","",IF(COUNTIF(原始数据!678:678,原始数据!AG678)&gt;1,"×",""))</f>
        <v/>
      </c>
      <c r="AG678" t="str">
        <f>IF(原始数据!AH678="","",IF(COUNTIF(原始数据!678:678,原始数据!AH678)&gt;1,"×",""))</f>
        <v/>
      </c>
      <c r="AH678" t="str">
        <f>IF(原始数据!AI678="","",IF(COUNTIF(原始数据!678:678,原始数据!AI678)&gt;1,"×",""))</f>
        <v/>
      </c>
      <c r="AI678" t="str">
        <f>IF(原始数据!AJ678="","",IF(COUNTIF(原始数据!678:678,原始数据!AJ678)&gt;1,"×",""))</f>
        <v/>
      </c>
      <c r="AJ678" t="str">
        <f>IF(原始数据!AK678="","",IF(COUNTIF(原始数据!678:678,原始数据!AK678)&gt;1,"×",""))</f>
        <v/>
      </c>
      <c r="AK678" t="str">
        <f>IF(原始数据!AL678="","",IF(COUNTIF(原始数据!678:678,原始数据!AL678)&gt;1,"×",""))</f>
        <v/>
      </c>
      <c r="AL678" t="str">
        <f>IF(原始数据!AM678="","",IF(COUNTIF(原始数据!678:678,原始数据!AM678)&gt;1,"×",""))</f>
        <v/>
      </c>
      <c r="AM678" t="str">
        <f>IF(原始数据!AN678="","",IF(COUNTIF(原始数据!678:678,原始数据!AN678)&gt;1,"×",""))</f>
        <v/>
      </c>
      <c r="AN678" t="str">
        <f>IF(原始数据!AO678="","",IF(COUNTIF(原始数据!678:678,原始数据!AO678)&gt;1,"×",""))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IF(原始数据!Z679="","",IF(COUNTIF(原始数据!679:679,原始数据!Z679)&gt;1,"×",""))</f>
        <v/>
      </c>
      <c r="Z679" t="str">
        <f>IF(原始数据!AA679="","",IF(COUNTIF(原始数据!679:679,原始数据!AA679)&gt;1,"×",""))</f>
        <v/>
      </c>
      <c r="AA679" t="str">
        <f>IF(原始数据!AB679="","",IF(COUNTIF(原始数据!679:679,原始数据!AB679)&gt;1,"×",""))</f>
        <v/>
      </c>
      <c r="AB679" t="str">
        <f>IF(原始数据!AC679="","",IF(COUNTIF(原始数据!679:679,原始数据!AC679)&gt;1,"×",""))</f>
        <v/>
      </c>
      <c r="AC679" t="str">
        <f>IF(原始数据!AD679="","",IF(COUNTIF(原始数据!679:679,原始数据!AD679)&gt;1,"×",""))</f>
        <v/>
      </c>
      <c r="AD679" t="str">
        <f>IF(原始数据!AE679="","",IF(COUNTIF(原始数据!679:679,原始数据!AE679)&gt;1,"×",""))</f>
        <v/>
      </c>
      <c r="AE679" t="str">
        <f>IF(原始数据!AF679="","",IF(COUNTIF(原始数据!679:679,原始数据!AF679)&gt;1,"×",""))</f>
        <v/>
      </c>
      <c r="AF679" t="str">
        <f>IF(原始数据!AG679="","",IF(COUNTIF(原始数据!679:679,原始数据!AG679)&gt;1,"×",""))</f>
        <v/>
      </c>
      <c r="AG679" t="str">
        <f>IF(原始数据!AH679="","",IF(COUNTIF(原始数据!679:679,原始数据!AH679)&gt;1,"×",""))</f>
        <v/>
      </c>
      <c r="AH679" t="str">
        <f>IF(原始数据!AI679="","",IF(COUNTIF(原始数据!679:679,原始数据!AI679)&gt;1,"×",""))</f>
        <v/>
      </c>
      <c r="AI679" t="str">
        <f>IF(原始数据!AJ679="","",IF(COUNTIF(原始数据!679:679,原始数据!AJ679)&gt;1,"×",""))</f>
        <v/>
      </c>
      <c r="AJ679" t="str">
        <f>IF(原始数据!AK679="","",IF(COUNTIF(原始数据!679:679,原始数据!AK679)&gt;1,"×",""))</f>
        <v/>
      </c>
      <c r="AK679" t="str">
        <f>IF(原始数据!AL679="","",IF(COUNTIF(原始数据!679:679,原始数据!AL679)&gt;1,"×",""))</f>
        <v/>
      </c>
      <c r="AL679" t="str">
        <f>IF(原始数据!AM679="","",IF(COUNTIF(原始数据!679:679,原始数据!AM679)&gt;1,"×",""))</f>
        <v/>
      </c>
      <c r="AM679" t="str">
        <f>IF(原始数据!AN679="","",IF(COUNTIF(原始数据!679:679,原始数据!AN679)&gt;1,"×",""))</f>
        <v/>
      </c>
      <c r="AN679" t="str">
        <f>IF(原始数据!AO679="","",IF(COUNTIF(原始数据!679:679,原始数据!AO679)&gt;1,"×",""))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IF(原始数据!Z680="","",IF(COUNTIF(原始数据!680:680,原始数据!Z680)&gt;1,"×",""))</f>
        <v/>
      </c>
      <c r="Z680" t="str">
        <f>IF(原始数据!AA680="","",IF(COUNTIF(原始数据!680:680,原始数据!AA680)&gt;1,"×",""))</f>
        <v/>
      </c>
      <c r="AA680" t="str">
        <f>IF(原始数据!AB680="","",IF(COUNTIF(原始数据!680:680,原始数据!AB680)&gt;1,"×",""))</f>
        <v/>
      </c>
      <c r="AB680" t="str">
        <f>IF(原始数据!AC680="","",IF(COUNTIF(原始数据!680:680,原始数据!AC680)&gt;1,"×",""))</f>
        <v/>
      </c>
      <c r="AC680" t="str">
        <f>IF(原始数据!AD680="","",IF(COUNTIF(原始数据!680:680,原始数据!AD680)&gt;1,"×",""))</f>
        <v/>
      </c>
      <c r="AD680" t="str">
        <f>IF(原始数据!AE680="","",IF(COUNTIF(原始数据!680:680,原始数据!AE680)&gt;1,"×",""))</f>
        <v/>
      </c>
      <c r="AE680" t="str">
        <f>IF(原始数据!AF680="","",IF(COUNTIF(原始数据!680:680,原始数据!AF680)&gt;1,"×",""))</f>
        <v/>
      </c>
      <c r="AF680" t="str">
        <f>IF(原始数据!AG680="","",IF(COUNTIF(原始数据!680:680,原始数据!AG680)&gt;1,"×",""))</f>
        <v/>
      </c>
      <c r="AG680" t="str">
        <f>IF(原始数据!AH680="","",IF(COUNTIF(原始数据!680:680,原始数据!AH680)&gt;1,"×",""))</f>
        <v/>
      </c>
      <c r="AH680" t="str">
        <f>IF(原始数据!AI680="","",IF(COUNTIF(原始数据!680:680,原始数据!AI680)&gt;1,"×",""))</f>
        <v/>
      </c>
      <c r="AI680" t="str">
        <f>IF(原始数据!AJ680="","",IF(COUNTIF(原始数据!680:680,原始数据!AJ680)&gt;1,"×",""))</f>
        <v/>
      </c>
      <c r="AJ680" t="str">
        <f>IF(原始数据!AK680="","",IF(COUNTIF(原始数据!680:680,原始数据!AK680)&gt;1,"×",""))</f>
        <v/>
      </c>
      <c r="AK680" t="str">
        <f>IF(原始数据!AL680="","",IF(COUNTIF(原始数据!680:680,原始数据!AL680)&gt;1,"×",""))</f>
        <v/>
      </c>
      <c r="AL680" t="str">
        <f>IF(原始数据!AM680="","",IF(COUNTIF(原始数据!680:680,原始数据!AM680)&gt;1,"×",""))</f>
        <v/>
      </c>
      <c r="AM680" t="str">
        <f>IF(原始数据!AN680="","",IF(COUNTIF(原始数据!680:680,原始数据!AN680)&gt;1,"×",""))</f>
        <v/>
      </c>
      <c r="AN680" t="str">
        <f>IF(原始数据!AO680="","",IF(COUNTIF(原始数据!680:680,原始数据!AO680)&gt;1,"×",""))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IF(原始数据!Z681="","",IF(COUNTIF(原始数据!681:681,原始数据!Z681)&gt;1,"×",""))</f>
        <v/>
      </c>
      <c r="Z681" t="str">
        <f>IF(原始数据!AA681="","",IF(COUNTIF(原始数据!681:681,原始数据!AA681)&gt;1,"×",""))</f>
        <v/>
      </c>
      <c r="AA681" t="str">
        <f>IF(原始数据!AB681="","",IF(COUNTIF(原始数据!681:681,原始数据!AB681)&gt;1,"×",""))</f>
        <v/>
      </c>
      <c r="AB681" t="str">
        <f>IF(原始数据!AC681="","",IF(COUNTIF(原始数据!681:681,原始数据!AC681)&gt;1,"×",""))</f>
        <v/>
      </c>
      <c r="AC681" t="str">
        <f>IF(原始数据!AD681="","",IF(COUNTIF(原始数据!681:681,原始数据!AD681)&gt;1,"×",""))</f>
        <v/>
      </c>
      <c r="AD681" t="str">
        <f>IF(原始数据!AE681="","",IF(COUNTIF(原始数据!681:681,原始数据!AE681)&gt;1,"×",""))</f>
        <v/>
      </c>
      <c r="AE681" t="str">
        <f>IF(原始数据!AF681="","",IF(COUNTIF(原始数据!681:681,原始数据!AF681)&gt;1,"×",""))</f>
        <v/>
      </c>
      <c r="AF681" t="str">
        <f>IF(原始数据!AG681="","",IF(COUNTIF(原始数据!681:681,原始数据!AG681)&gt;1,"×",""))</f>
        <v/>
      </c>
      <c r="AG681" t="str">
        <f>IF(原始数据!AH681="","",IF(COUNTIF(原始数据!681:681,原始数据!AH681)&gt;1,"×",""))</f>
        <v/>
      </c>
      <c r="AH681" t="str">
        <f>IF(原始数据!AI681="","",IF(COUNTIF(原始数据!681:681,原始数据!AI681)&gt;1,"×",""))</f>
        <v/>
      </c>
      <c r="AI681" t="str">
        <f>IF(原始数据!AJ681="","",IF(COUNTIF(原始数据!681:681,原始数据!AJ681)&gt;1,"×",""))</f>
        <v/>
      </c>
      <c r="AJ681" t="str">
        <f>IF(原始数据!AK681="","",IF(COUNTIF(原始数据!681:681,原始数据!AK681)&gt;1,"×",""))</f>
        <v/>
      </c>
      <c r="AK681" t="str">
        <f>IF(原始数据!AL681="","",IF(COUNTIF(原始数据!681:681,原始数据!AL681)&gt;1,"×",""))</f>
        <v/>
      </c>
      <c r="AL681" t="str">
        <f>IF(原始数据!AM681="","",IF(COUNTIF(原始数据!681:681,原始数据!AM681)&gt;1,"×",""))</f>
        <v/>
      </c>
      <c r="AM681" t="str">
        <f>IF(原始数据!AN681="","",IF(COUNTIF(原始数据!681:681,原始数据!AN681)&gt;1,"×",""))</f>
        <v/>
      </c>
      <c r="AN681" t="str">
        <f>IF(原始数据!AO681="","",IF(COUNTIF(原始数据!681:681,原始数据!AO681)&gt;1,"×",""))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IF(原始数据!Z682="","",IF(COUNTIF(原始数据!682:682,原始数据!Z682)&gt;1,"×",""))</f>
        <v/>
      </c>
      <c r="Z682" t="str">
        <f>IF(原始数据!AA682="","",IF(COUNTIF(原始数据!682:682,原始数据!AA682)&gt;1,"×",""))</f>
        <v/>
      </c>
      <c r="AA682" t="str">
        <f>IF(原始数据!AB682="","",IF(COUNTIF(原始数据!682:682,原始数据!AB682)&gt;1,"×",""))</f>
        <v/>
      </c>
      <c r="AB682" t="str">
        <f>IF(原始数据!AC682="","",IF(COUNTIF(原始数据!682:682,原始数据!AC682)&gt;1,"×",""))</f>
        <v/>
      </c>
      <c r="AC682" t="str">
        <f>IF(原始数据!AD682="","",IF(COUNTIF(原始数据!682:682,原始数据!AD682)&gt;1,"×",""))</f>
        <v/>
      </c>
      <c r="AD682" t="str">
        <f>IF(原始数据!AE682="","",IF(COUNTIF(原始数据!682:682,原始数据!AE682)&gt;1,"×",""))</f>
        <v/>
      </c>
      <c r="AE682" t="str">
        <f>IF(原始数据!AF682="","",IF(COUNTIF(原始数据!682:682,原始数据!AF682)&gt;1,"×",""))</f>
        <v/>
      </c>
      <c r="AF682" t="str">
        <f>IF(原始数据!AG682="","",IF(COUNTIF(原始数据!682:682,原始数据!AG682)&gt;1,"×",""))</f>
        <v/>
      </c>
      <c r="AG682" t="str">
        <f>IF(原始数据!AH682="","",IF(COUNTIF(原始数据!682:682,原始数据!AH682)&gt;1,"×",""))</f>
        <v/>
      </c>
      <c r="AH682" t="str">
        <f>IF(原始数据!AI682="","",IF(COUNTIF(原始数据!682:682,原始数据!AI682)&gt;1,"×",""))</f>
        <v/>
      </c>
      <c r="AI682" t="str">
        <f>IF(原始数据!AJ682="","",IF(COUNTIF(原始数据!682:682,原始数据!AJ682)&gt;1,"×",""))</f>
        <v/>
      </c>
      <c r="AJ682" t="str">
        <f>IF(原始数据!AK682="","",IF(COUNTIF(原始数据!682:682,原始数据!AK682)&gt;1,"×",""))</f>
        <v/>
      </c>
      <c r="AK682" t="str">
        <f>IF(原始数据!AL682="","",IF(COUNTIF(原始数据!682:682,原始数据!AL682)&gt;1,"×",""))</f>
        <v/>
      </c>
      <c r="AL682" t="str">
        <f>IF(原始数据!AM682="","",IF(COUNTIF(原始数据!682:682,原始数据!AM682)&gt;1,"×",""))</f>
        <v/>
      </c>
      <c r="AM682" t="str">
        <f>IF(原始数据!AN682="","",IF(COUNTIF(原始数据!682:682,原始数据!AN682)&gt;1,"×",""))</f>
        <v/>
      </c>
      <c r="AN682" t="str">
        <f>IF(原始数据!AO682="","",IF(COUNTIF(原始数据!682:682,原始数据!AO682)&gt;1,"×",""))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IF(原始数据!Z683="","",IF(COUNTIF(原始数据!683:683,原始数据!Z683)&gt;1,"×",""))</f>
        <v/>
      </c>
      <c r="Z683" t="str">
        <f>IF(原始数据!AA683="","",IF(COUNTIF(原始数据!683:683,原始数据!AA683)&gt;1,"×",""))</f>
        <v/>
      </c>
      <c r="AA683" t="str">
        <f>IF(原始数据!AB683="","",IF(COUNTIF(原始数据!683:683,原始数据!AB683)&gt;1,"×",""))</f>
        <v/>
      </c>
      <c r="AB683" t="str">
        <f>IF(原始数据!AC683="","",IF(COUNTIF(原始数据!683:683,原始数据!AC683)&gt;1,"×",""))</f>
        <v/>
      </c>
      <c r="AC683" t="str">
        <f>IF(原始数据!AD683="","",IF(COUNTIF(原始数据!683:683,原始数据!AD683)&gt;1,"×",""))</f>
        <v/>
      </c>
      <c r="AD683" t="str">
        <f>IF(原始数据!AE683="","",IF(COUNTIF(原始数据!683:683,原始数据!AE683)&gt;1,"×",""))</f>
        <v/>
      </c>
      <c r="AE683" t="str">
        <f>IF(原始数据!AF683="","",IF(COUNTIF(原始数据!683:683,原始数据!AF683)&gt;1,"×",""))</f>
        <v/>
      </c>
      <c r="AF683" t="str">
        <f>IF(原始数据!AG683="","",IF(COUNTIF(原始数据!683:683,原始数据!AG683)&gt;1,"×",""))</f>
        <v/>
      </c>
      <c r="AG683" t="str">
        <f>IF(原始数据!AH683="","",IF(COUNTIF(原始数据!683:683,原始数据!AH683)&gt;1,"×",""))</f>
        <v/>
      </c>
      <c r="AH683" t="str">
        <f>IF(原始数据!AI683="","",IF(COUNTIF(原始数据!683:683,原始数据!AI683)&gt;1,"×",""))</f>
        <v/>
      </c>
      <c r="AI683" t="str">
        <f>IF(原始数据!AJ683="","",IF(COUNTIF(原始数据!683:683,原始数据!AJ683)&gt;1,"×",""))</f>
        <v/>
      </c>
      <c r="AJ683" t="str">
        <f>IF(原始数据!AK683="","",IF(COUNTIF(原始数据!683:683,原始数据!AK683)&gt;1,"×",""))</f>
        <v/>
      </c>
      <c r="AK683" t="str">
        <f>IF(原始数据!AL683="","",IF(COUNTIF(原始数据!683:683,原始数据!AL683)&gt;1,"×",""))</f>
        <v/>
      </c>
      <c r="AL683" t="str">
        <f>IF(原始数据!AM683="","",IF(COUNTIF(原始数据!683:683,原始数据!AM683)&gt;1,"×",""))</f>
        <v/>
      </c>
      <c r="AM683" t="str">
        <f>IF(原始数据!AN683="","",IF(COUNTIF(原始数据!683:683,原始数据!AN683)&gt;1,"×",""))</f>
        <v/>
      </c>
      <c r="AN683" t="str">
        <f>IF(原始数据!AO683="","",IF(COUNTIF(原始数据!683:683,原始数据!AO683)&gt;1,"×",""))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IF(原始数据!Z684="","",IF(COUNTIF(原始数据!684:684,原始数据!Z684)&gt;1,"×",""))</f>
        <v/>
      </c>
      <c r="Z684" t="str">
        <f>IF(原始数据!AA684="","",IF(COUNTIF(原始数据!684:684,原始数据!AA684)&gt;1,"×",""))</f>
        <v/>
      </c>
      <c r="AA684" t="str">
        <f>IF(原始数据!AB684="","",IF(COUNTIF(原始数据!684:684,原始数据!AB684)&gt;1,"×",""))</f>
        <v/>
      </c>
      <c r="AB684" t="str">
        <f>IF(原始数据!AC684="","",IF(COUNTIF(原始数据!684:684,原始数据!AC684)&gt;1,"×",""))</f>
        <v/>
      </c>
      <c r="AC684" t="str">
        <f>IF(原始数据!AD684="","",IF(COUNTIF(原始数据!684:684,原始数据!AD684)&gt;1,"×",""))</f>
        <v/>
      </c>
      <c r="AD684" t="str">
        <f>IF(原始数据!AE684="","",IF(COUNTIF(原始数据!684:684,原始数据!AE684)&gt;1,"×",""))</f>
        <v/>
      </c>
      <c r="AE684" t="str">
        <f>IF(原始数据!AF684="","",IF(COUNTIF(原始数据!684:684,原始数据!AF684)&gt;1,"×",""))</f>
        <v/>
      </c>
      <c r="AF684" t="str">
        <f>IF(原始数据!AG684="","",IF(COUNTIF(原始数据!684:684,原始数据!AG684)&gt;1,"×",""))</f>
        <v/>
      </c>
      <c r="AG684" t="str">
        <f>IF(原始数据!AH684="","",IF(COUNTIF(原始数据!684:684,原始数据!AH684)&gt;1,"×",""))</f>
        <v/>
      </c>
      <c r="AH684" t="str">
        <f>IF(原始数据!AI684="","",IF(COUNTIF(原始数据!684:684,原始数据!AI684)&gt;1,"×",""))</f>
        <v/>
      </c>
      <c r="AI684" t="str">
        <f>IF(原始数据!AJ684="","",IF(COUNTIF(原始数据!684:684,原始数据!AJ684)&gt;1,"×",""))</f>
        <v/>
      </c>
      <c r="AJ684" t="str">
        <f>IF(原始数据!AK684="","",IF(COUNTIF(原始数据!684:684,原始数据!AK684)&gt;1,"×",""))</f>
        <v/>
      </c>
      <c r="AK684" t="str">
        <f>IF(原始数据!AL684="","",IF(COUNTIF(原始数据!684:684,原始数据!AL684)&gt;1,"×",""))</f>
        <v/>
      </c>
      <c r="AL684" t="str">
        <f>IF(原始数据!AM684="","",IF(COUNTIF(原始数据!684:684,原始数据!AM684)&gt;1,"×",""))</f>
        <v/>
      </c>
      <c r="AM684" t="str">
        <f>IF(原始数据!AN684="","",IF(COUNTIF(原始数据!684:684,原始数据!AN684)&gt;1,"×",""))</f>
        <v/>
      </c>
      <c r="AN684" t="str">
        <f>IF(原始数据!AO684="","",IF(COUNTIF(原始数据!684:684,原始数据!AO684)&gt;1,"×",""))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IF(原始数据!Z685="","",IF(COUNTIF(原始数据!685:685,原始数据!Z685)&gt;1,"×",""))</f>
        <v/>
      </c>
      <c r="Z685" t="str">
        <f>IF(原始数据!AA685="","",IF(COUNTIF(原始数据!685:685,原始数据!AA685)&gt;1,"×",""))</f>
        <v/>
      </c>
      <c r="AA685" t="str">
        <f>IF(原始数据!AB685="","",IF(COUNTIF(原始数据!685:685,原始数据!AB685)&gt;1,"×",""))</f>
        <v/>
      </c>
      <c r="AB685" t="str">
        <f>IF(原始数据!AC685="","",IF(COUNTIF(原始数据!685:685,原始数据!AC685)&gt;1,"×",""))</f>
        <v/>
      </c>
      <c r="AC685" t="str">
        <f>IF(原始数据!AD685="","",IF(COUNTIF(原始数据!685:685,原始数据!AD685)&gt;1,"×",""))</f>
        <v/>
      </c>
      <c r="AD685" t="str">
        <f>IF(原始数据!AE685="","",IF(COUNTIF(原始数据!685:685,原始数据!AE685)&gt;1,"×",""))</f>
        <v/>
      </c>
      <c r="AE685" t="str">
        <f>IF(原始数据!AF685="","",IF(COUNTIF(原始数据!685:685,原始数据!AF685)&gt;1,"×",""))</f>
        <v/>
      </c>
      <c r="AF685" t="str">
        <f>IF(原始数据!AG685="","",IF(COUNTIF(原始数据!685:685,原始数据!AG685)&gt;1,"×",""))</f>
        <v/>
      </c>
      <c r="AG685" t="str">
        <f>IF(原始数据!AH685="","",IF(COUNTIF(原始数据!685:685,原始数据!AH685)&gt;1,"×",""))</f>
        <v/>
      </c>
      <c r="AH685" t="str">
        <f>IF(原始数据!AI685="","",IF(COUNTIF(原始数据!685:685,原始数据!AI685)&gt;1,"×",""))</f>
        <v/>
      </c>
      <c r="AI685" t="str">
        <f>IF(原始数据!AJ685="","",IF(COUNTIF(原始数据!685:685,原始数据!AJ685)&gt;1,"×",""))</f>
        <v/>
      </c>
      <c r="AJ685" t="str">
        <f>IF(原始数据!AK685="","",IF(COUNTIF(原始数据!685:685,原始数据!AK685)&gt;1,"×",""))</f>
        <v/>
      </c>
      <c r="AK685" t="str">
        <f>IF(原始数据!AL685="","",IF(COUNTIF(原始数据!685:685,原始数据!AL685)&gt;1,"×",""))</f>
        <v/>
      </c>
      <c r="AL685" t="str">
        <f>IF(原始数据!AM685="","",IF(COUNTIF(原始数据!685:685,原始数据!AM685)&gt;1,"×",""))</f>
        <v/>
      </c>
      <c r="AM685" t="str">
        <f>IF(原始数据!AN685="","",IF(COUNTIF(原始数据!685:685,原始数据!AN685)&gt;1,"×",""))</f>
        <v/>
      </c>
      <c r="AN685" t="str">
        <f>IF(原始数据!AO685="","",IF(COUNTIF(原始数据!685:685,原始数据!AO685)&gt;1,"×",""))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IF(原始数据!Z686="","",IF(COUNTIF(原始数据!686:686,原始数据!Z686)&gt;1,"×",""))</f>
        <v/>
      </c>
      <c r="Z686" t="str">
        <f>IF(原始数据!AA686="","",IF(COUNTIF(原始数据!686:686,原始数据!AA686)&gt;1,"×",""))</f>
        <v/>
      </c>
      <c r="AA686" t="str">
        <f>IF(原始数据!AB686="","",IF(COUNTIF(原始数据!686:686,原始数据!AB686)&gt;1,"×",""))</f>
        <v/>
      </c>
      <c r="AB686" t="str">
        <f>IF(原始数据!AC686="","",IF(COUNTIF(原始数据!686:686,原始数据!AC686)&gt;1,"×",""))</f>
        <v/>
      </c>
      <c r="AC686" t="str">
        <f>IF(原始数据!AD686="","",IF(COUNTIF(原始数据!686:686,原始数据!AD686)&gt;1,"×",""))</f>
        <v/>
      </c>
      <c r="AD686" t="str">
        <f>IF(原始数据!AE686="","",IF(COUNTIF(原始数据!686:686,原始数据!AE686)&gt;1,"×",""))</f>
        <v/>
      </c>
      <c r="AE686" t="str">
        <f>IF(原始数据!AF686="","",IF(COUNTIF(原始数据!686:686,原始数据!AF686)&gt;1,"×",""))</f>
        <v/>
      </c>
      <c r="AF686" t="str">
        <f>IF(原始数据!AG686="","",IF(COUNTIF(原始数据!686:686,原始数据!AG686)&gt;1,"×",""))</f>
        <v/>
      </c>
      <c r="AG686" t="str">
        <f>IF(原始数据!AH686="","",IF(COUNTIF(原始数据!686:686,原始数据!AH686)&gt;1,"×",""))</f>
        <v/>
      </c>
      <c r="AH686" t="str">
        <f>IF(原始数据!AI686="","",IF(COUNTIF(原始数据!686:686,原始数据!AI686)&gt;1,"×",""))</f>
        <v/>
      </c>
      <c r="AI686" t="str">
        <f>IF(原始数据!AJ686="","",IF(COUNTIF(原始数据!686:686,原始数据!AJ686)&gt;1,"×",""))</f>
        <v/>
      </c>
      <c r="AJ686" t="str">
        <f>IF(原始数据!AK686="","",IF(COUNTIF(原始数据!686:686,原始数据!AK686)&gt;1,"×",""))</f>
        <v/>
      </c>
      <c r="AK686" t="str">
        <f>IF(原始数据!AL686="","",IF(COUNTIF(原始数据!686:686,原始数据!AL686)&gt;1,"×",""))</f>
        <v/>
      </c>
      <c r="AL686" t="str">
        <f>IF(原始数据!AM686="","",IF(COUNTIF(原始数据!686:686,原始数据!AM686)&gt;1,"×",""))</f>
        <v/>
      </c>
      <c r="AM686" t="str">
        <f>IF(原始数据!AN686="","",IF(COUNTIF(原始数据!686:686,原始数据!AN686)&gt;1,"×",""))</f>
        <v/>
      </c>
      <c r="AN686" t="str">
        <f>IF(原始数据!AO686="","",IF(COUNTIF(原始数据!686:686,原始数据!AO686)&gt;1,"×",""))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IF(原始数据!Z687="","",IF(COUNTIF(原始数据!687:687,原始数据!Z687)&gt;1,"×",""))</f>
        <v/>
      </c>
      <c r="Z687" t="str">
        <f>IF(原始数据!AA687="","",IF(COUNTIF(原始数据!687:687,原始数据!AA687)&gt;1,"×",""))</f>
        <v/>
      </c>
      <c r="AA687" t="str">
        <f>IF(原始数据!AB687="","",IF(COUNTIF(原始数据!687:687,原始数据!AB687)&gt;1,"×",""))</f>
        <v/>
      </c>
      <c r="AB687" t="str">
        <f>IF(原始数据!AC687="","",IF(COUNTIF(原始数据!687:687,原始数据!AC687)&gt;1,"×",""))</f>
        <v/>
      </c>
      <c r="AC687" t="str">
        <f>IF(原始数据!AD687="","",IF(COUNTIF(原始数据!687:687,原始数据!AD687)&gt;1,"×",""))</f>
        <v/>
      </c>
      <c r="AD687" t="str">
        <f>IF(原始数据!AE687="","",IF(COUNTIF(原始数据!687:687,原始数据!AE687)&gt;1,"×",""))</f>
        <v/>
      </c>
      <c r="AE687" t="str">
        <f>IF(原始数据!AF687="","",IF(COUNTIF(原始数据!687:687,原始数据!AF687)&gt;1,"×",""))</f>
        <v/>
      </c>
      <c r="AF687" t="str">
        <f>IF(原始数据!AG687="","",IF(COUNTIF(原始数据!687:687,原始数据!AG687)&gt;1,"×",""))</f>
        <v/>
      </c>
      <c r="AG687" t="str">
        <f>IF(原始数据!AH687="","",IF(COUNTIF(原始数据!687:687,原始数据!AH687)&gt;1,"×",""))</f>
        <v/>
      </c>
      <c r="AH687" t="str">
        <f>IF(原始数据!AI687="","",IF(COUNTIF(原始数据!687:687,原始数据!AI687)&gt;1,"×",""))</f>
        <v/>
      </c>
      <c r="AI687" t="str">
        <f>IF(原始数据!AJ687="","",IF(COUNTIF(原始数据!687:687,原始数据!AJ687)&gt;1,"×",""))</f>
        <v/>
      </c>
      <c r="AJ687" t="str">
        <f>IF(原始数据!AK687="","",IF(COUNTIF(原始数据!687:687,原始数据!AK687)&gt;1,"×",""))</f>
        <v/>
      </c>
      <c r="AK687" t="str">
        <f>IF(原始数据!AL687="","",IF(COUNTIF(原始数据!687:687,原始数据!AL687)&gt;1,"×",""))</f>
        <v/>
      </c>
      <c r="AL687" t="str">
        <f>IF(原始数据!AM687="","",IF(COUNTIF(原始数据!687:687,原始数据!AM687)&gt;1,"×",""))</f>
        <v/>
      </c>
      <c r="AM687" t="str">
        <f>IF(原始数据!AN687="","",IF(COUNTIF(原始数据!687:687,原始数据!AN687)&gt;1,"×",""))</f>
        <v/>
      </c>
      <c r="AN687" t="str">
        <f>IF(原始数据!AO687="","",IF(COUNTIF(原始数据!687:687,原始数据!AO687)&gt;1,"×",""))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IF(原始数据!Z688="","",IF(COUNTIF(原始数据!688:688,原始数据!Z688)&gt;1,"×",""))</f>
        <v/>
      </c>
      <c r="Z688" t="str">
        <f>IF(原始数据!AA688="","",IF(COUNTIF(原始数据!688:688,原始数据!AA688)&gt;1,"×",""))</f>
        <v/>
      </c>
      <c r="AA688" t="str">
        <f>IF(原始数据!AB688="","",IF(COUNTIF(原始数据!688:688,原始数据!AB688)&gt;1,"×",""))</f>
        <v/>
      </c>
      <c r="AB688" t="str">
        <f>IF(原始数据!AC688="","",IF(COUNTIF(原始数据!688:688,原始数据!AC688)&gt;1,"×",""))</f>
        <v/>
      </c>
      <c r="AC688" t="str">
        <f>IF(原始数据!AD688="","",IF(COUNTIF(原始数据!688:688,原始数据!AD688)&gt;1,"×",""))</f>
        <v/>
      </c>
      <c r="AD688" t="str">
        <f>IF(原始数据!AE688="","",IF(COUNTIF(原始数据!688:688,原始数据!AE688)&gt;1,"×",""))</f>
        <v/>
      </c>
      <c r="AE688" t="str">
        <f>IF(原始数据!AF688="","",IF(COUNTIF(原始数据!688:688,原始数据!AF688)&gt;1,"×",""))</f>
        <v/>
      </c>
      <c r="AF688" t="str">
        <f>IF(原始数据!AG688="","",IF(COUNTIF(原始数据!688:688,原始数据!AG688)&gt;1,"×",""))</f>
        <v/>
      </c>
      <c r="AG688" t="str">
        <f>IF(原始数据!AH688="","",IF(COUNTIF(原始数据!688:688,原始数据!AH688)&gt;1,"×",""))</f>
        <v/>
      </c>
      <c r="AH688" t="str">
        <f>IF(原始数据!AI688="","",IF(COUNTIF(原始数据!688:688,原始数据!AI688)&gt;1,"×",""))</f>
        <v/>
      </c>
      <c r="AI688" t="str">
        <f>IF(原始数据!AJ688="","",IF(COUNTIF(原始数据!688:688,原始数据!AJ688)&gt;1,"×",""))</f>
        <v/>
      </c>
      <c r="AJ688" t="str">
        <f>IF(原始数据!AK688="","",IF(COUNTIF(原始数据!688:688,原始数据!AK688)&gt;1,"×",""))</f>
        <v/>
      </c>
      <c r="AK688" t="str">
        <f>IF(原始数据!AL688="","",IF(COUNTIF(原始数据!688:688,原始数据!AL688)&gt;1,"×",""))</f>
        <v/>
      </c>
      <c r="AL688" t="str">
        <f>IF(原始数据!AM688="","",IF(COUNTIF(原始数据!688:688,原始数据!AM688)&gt;1,"×",""))</f>
        <v/>
      </c>
      <c r="AM688" t="str">
        <f>IF(原始数据!AN688="","",IF(COUNTIF(原始数据!688:688,原始数据!AN688)&gt;1,"×",""))</f>
        <v/>
      </c>
      <c r="AN688" t="str">
        <f>IF(原始数据!AO688="","",IF(COUNTIF(原始数据!688:688,原始数据!AO688)&gt;1,"×",""))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IF(原始数据!Z689="","",IF(COUNTIF(原始数据!689:689,原始数据!Z689)&gt;1,"×",""))</f>
        <v/>
      </c>
      <c r="Z689" t="str">
        <f>IF(原始数据!AA689="","",IF(COUNTIF(原始数据!689:689,原始数据!AA689)&gt;1,"×",""))</f>
        <v/>
      </c>
      <c r="AA689" t="str">
        <f>IF(原始数据!AB689="","",IF(COUNTIF(原始数据!689:689,原始数据!AB689)&gt;1,"×",""))</f>
        <v/>
      </c>
      <c r="AB689" t="str">
        <f>IF(原始数据!AC689="","",IF(COUNTIF(原始数据!689:689,原始数据!AC689)&gt;1,"×",""))</f>
        <v/>
      </c>
      <c r="AC689" t="str">
        <f>IF(原始数据!AD689="","",IF(COUNTIF(原始数据!689:689,原始数据!AD689)&gt;1,"×",""))</f>
        <v/>
      </c>
      <c r="AD689" t="str">
        <f>IF(原始数据!AE689="","",IF(COUNTIF(原始数据!689:689,原始数据!AE689)&gt;1,"×",""))</f>
        <v/>
      </c>
      <c r="AE689" t="str">
        <f>IF(原始数据!AF689="","",IF(COUNTIF(原始数据!689:689,原始数据!AF689)&gt;1,"×",""))</f>
        <v/>
      </c>
      <c r="AF689" t="str">
        <f>IF(原始数据!AG689="","",IF(COUNTIF(原始数据!689:689,原始数据!AG689)&gt;1,"×",""))</f>
        <v/>
      </c>
      <c r="AG689" t="str">
        <f>IF(原始数据!AH689="","",IF(COUNTIF(原始数据!689:689,原始数据!AH689)&gt;1,"×",""))</f>
        <v/>
      </c>
      <c r="AH689" t="str">
        <f>IF(原始数据!AI689="","",IF(COUNTIF(原始数据!689:689,原始数据!AI689)&gt;1,"×",""))</f>
        <v/>
      </c>
      <c r="AI689" t="str">
        <f>IF(原始数据!AJ689="","",IF(COUNTIF(原始数据!689:689,原始数据!AJ689)&gt;1,"×",""))</f>
        <v/>
      </c>
      <c r="AJ689" t="str">
        <f>IF(原始数据!AK689="","",IF(COUNTIF(原始数据!689:689,原始数据!AK689)&gt;1,"×",""))</f>
        <v/>
      </c>
      <c r="AK689" t="str">
        <f>IF(原始数据!AL689="","",IF(COUNTIF(原始数据!689:689,原始数据!AL689)&gt;1,"×",""))</f>
        <v/>
      </c>
      <c r="AL689" t="str">
        <f>IF(原始数据!AM689="","",IF(COUNTIF(原始数据!689:689,原始数据!AM689)&gt;1,"×",""))</f>
        <v/>
      </c>
      <c r="AM689" t="str">
        <f>IF(原始数据!AN689="","",IF(COUNTIF(原始数据!689:689,原始数据!AN689)&gt;1,"×",""))</f>
        <v/>
      </c>
      <c r="AN689" t="str">
        <f>IF(原始数据!AO689="","",IF(COUNTIF(原始数据!689:689,原始数据!AO689)&gt;1,"×",""))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IF(原始数据!Z690="","",IF(COUNTIF(原始数据!690:690,原始数据!Z690)&gt;1,"×",""))</f>
        <v/>
      </c>
      <c r="Z690" t="str">
        <f>IF(原始数据!AA690="","",IF(COUNTIF(原始数据!690:690,原始数据!AA690)&gt;1,"×",""))</f>
        <v/>
      </c>
      <c r="AA690" t="str">
        <f>IF(原始数据!AB690="","",IF(COUNTIF(原始数据!690:690,原始数据!AB690)&gt;1,"×",""))</f>
        <v/>
      </c>
      <c r="AB690" t="str">
        <f>IF(原始数据!AC690="","",IF(COUNTIF(原始数据!690:690,原始数据!AC690)&gt;1,"×",""))</f>
        <v/>
      </c>
      <c r="AC690" t="str">
        <f>IF(原始数据!AD690="","",IF(COUNTIF(原始数据!690:690,原始数据!AD690)&gt;1,"×",""))</f>
        <v/>
      </c>
      <c r="AD690" t="str">
        <f>IF(原始数据!AE690="","",IF(COUNTIF(原始数据!690:690,原始数据!AE690)&gt;1,"×",""))</f>
        <v/>
      </c>
      <c r="AE690" t="str">
        <f>IF(原始数据!AF690="","",IF(COUNTIF(原始数据!690:690,原始数据!AF690)&gt;1,"×",""))</f>
        <v/>
      </c>
      <c r="AF690" t="str">
        <f>IF(原始数据!AG690="","",IF(COUNTIF(原始数据!690:690,原始数据!AG690)&gt;1,"×",""))</f>
        <v/>
      </c>
      <c r="AG690" t="str">
        <f>IF(原始数据!AH690="","",IF(COUNTIF(原始数据!690:690,原始数据!AH690)&gt;1,"×",""))</f>
        <v/>
      </c>
      <c r="AH690" t="str">
        <f>IF(原始数据!AI690="","",IF(COUNTIF(原始数据!690:690,原始数据!AI690)&gt;1,"×",""))</f>
        <v/>
      </c>
      <c r="AI690" t="str">
        <f>IF(原始数据!AJ690="","",IF(COUNTIF(原始数据!690:690,原始数据!AJ690)&gt;1,"×",""))</f>
        <v/>
      </c>
      <c r="AJ690" t="str">
        <f>IF(原始数据!AK690="","",IF(COUNTIF(原始数据!690:690,原始数据!AK690)&gt;1,"×",""))</f>
        <v/>
      </c>
      <c r="AK690" t="str">
        <f>IF(原始数据!AL690="","",IF(COUNTIF(原始数据!690:690,原始数据!AL690)&gt;1,"×",""))</f>
        <v/>
      </c>
      <c r="AL690" t="str">
        <f>IF(原始数据!AM690="","",IF(COUNTIF(原始数据!690:690,原始数据!AM690)&gt;1,"×",""))</f>
        <v/>
      </c>
      <c r="AM690" t="str">
        <f>IF(原始数据!AN690="","",IF(COUNTIF(原始数据!690:690,原始数据!AN690)&gt;1,"×",""))</f>
        <v/>
      </c>
      <c r="AN690" t="str">
        <f>IF(原始数据!AO690="","",IF(COUNTIF(原始数据!690:690,原始数据!AO690)&gt;1,"×",""))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IF(原始数据!Z691="","",IF(COUNTIF(原始数据!691:691,原始数据!Z691)&gt;1,"×",""))</f>
        <v/>
      </c>
      <c r="Z691" t="str">
        <f>IF(原始数据!AA691="","",IF(COUNTIF(原始数据!691:691,原始数据!AA691)&gt;1,"×",""))</f>
        <v/>
      </c>
      <c r="AA691" t="str">
        <f>IF(原始数据!AB691="","",IF(COUNTIF(原始数据!691:691,原始数据!AB691)&gt;1,"×",""))</f>
        <v/>
      </c>
      <c r="AB691" t="str">
        <f>IF(原始数据!AC691="","",IF(COUNTIF(原始数据!691:691,原始数据!AC691)&gt;1,"×",""))</f>
        <v/>
      </c>
      <c r="AC691" t="str">
        <f>IF(原始数据!AD691="","",IF(COUNTIF(原始数据!691:691,原始数据!AD691)&gt;1,"×",""))</f>
        <v/>
      </c>
      <c r="AD691" t="str">
        <f>IF(原始数据!AE691="","",IF(COUNTIF(原始数据!691:691,原始数据!AE691)&gt;1,"×",""))</f>
        <v/>
      </c>
      <c r="AE691" t="str">
        <f>IF(原始数据!AF691="","",IF(COUNTIF(原始数据!691:691,原始数据!AF691)&gt;1,"×",""))</f>
        <v/>
      </c>
      <c r="AF691" t="str">
        <f>IF(原始数据!AG691="","",IF(COUNTIF(原始数据!691:691,原始数据!AG691)&gt;1,"×",""))</f>
        <v/>
      </c>
      <c r="AG691" t="str">
        <f>IF(原始数据!AH691="","",IF(COUNTIF(原始数据!691:691,原始数据!AH691)&gt;1,"×",""))</f>
        <v/>
      </c>
      <c r="AH691" t="str">
        <f>IF(原始数据!AI691="","",IF(COUNTIF(原始数据!691:691,原始数据!AI691)&gt;1,"×",""))</f>
        <v/>
      </c>
      <c r="AI691" t="str">
        <f>IF(原始数据!AJ691="","",IF(COUNTIF(原始数据!691:691,原始数据!AJ691)&gt;1,"×",""))</f>
        <v/>
      </c>
      <c r="AJ691" t="str">
        <f>IF(原始数据!AK691="","",IF(COUNTIF(原始数据!691:691,原始数据!AK691)&gt;1,"×",""))</f>
        <v/>
      </c>
      <c r="AK691" t="str">
        <f>IF(原始数据!AL691="","",IF(COUNTIF(原始数据!691:691,原始数据!AL691)&gt;1,"×",""))</f>
        <v/>
      </c>
      <c r="AL691" t="str">
        <f>IF(原始数据!AM691="","",IF(COUNTIF(原始数据!691:691,原始数据!AM691)&gt;1,"×",""))</f>
        <v/>
      </c>
      <c r="AM691" t="str">
        <f>IF(原始数据!AN691="","",IF(COUNTIF(原始数据!691:691,原始数据!AN691)&gt;1,"×",""))</f>
        <v/>
      </c>
      <c r="AN691" t="str">
        <f>IF(原始数据!AO691="","",IF(COUNTIF(原始数据!691:691,原始数据!AO691)&gt;1,"×",""))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IF(原始数据!Z692="","",IF(COUNTIF(原始数据!692:692,原始数据!Z692)&gt;1,"×",""))</f>
        <v/>
      </c>
      <c r="Z692" t="str">
        <f>IF(原始数据!AA692="","",IF(COUNTIF(原始数据!692:692,原始数据!AA692)&gt;1,"×",""))</f>
        <v/>
      </c>
      <c r="AA692" t="str">
        <f>IF(原始数据!AB692="","",IF(COUNTIF(原始数据!692:692,原始数据!AB692)&gt;1,"×",""))</f>
        <v/>
      </c>
      <c r="AB692" t="str">
        <f>IF(原始数据!AC692="","",IF(COUNTIF(原始数据!692:692,原始数据!AC692)&gt;1,"×",""))</f>
        <v/>
      </c>
      <c r="AC692" t="str">
        <f>IF(原始数据!AD692="","",IF(COUNTIF(原始数据!692:692,原始数据!AD692)&gt;1,"×",""))</f>
        <v/>
      </c>
      <c r="AD692" t="str">
        <f>IF(原始数据!AE692="","",IF(COUNTIF(原始数据!692:692,原始数据!AE692)&gt;1,"×",""))</f>
        <v/>
      </c>
      <c r="AE692" t="str">
        <f>IF(原始数据!AF692="","",IF(COUNTIF(原始数据!692:692,原始数据!AF692)&gt;1,"×",""))</f>
        <v/>
      </c>
      <c r="AF692" t="str">
        <f>IF(原始数据!AG692="","",IF(COUNTIF(原始数据!692:692,原始数据!AG692)&gt;1,"×",""))</f>
        <v/>
      </c>
      <c r="AG692" t="str">
        <f>IF(原始数据!AH692="","",IF(COUNTIF(原始数据!692:692,原始数据!AH692)&gt;1,"×",""))</f>
        <v/>
      </c>
      <c r="AH692" t="str">
        <f>IF(原始数据!AI692="","",IF(COUNTIF(原始数据!692:692,原始数据!AI692)&gt;1,"×",""))</f>
        <v/>
      </c>
      <c r="AI692" t="str">
        <f>IF(原始数据!AJ692="","",IF(COUNTIF(原始数据!692:692,原始数据!AJ692)&gt;1,"×",""))</f>
        <v/>
      </c>
      <c r="AJ692" t="str">
        <f>IF(原始数据!AK692="","",IF(COUNTIF(原始数据!692:692,原始数据!AK692)&gt;1,"×",""))</f>
        <v/>
      </c>
      <c r="AK692" t="str">
        <f>IF(原始数据!AL692="","",IF(COUNTIF(原始数据!692:692,原始数据!AL692)&gt;1,"×",""))</f>
        <v/>
      </c>
      <c r="AL692" t="str">
        <f>IF(原始数据!AM692="","",IF(COUNTIF(原始数据!692:692,原始数据!AM692)&gt;1,"×",""))</f>
        <v/>
      </c>
      <c r="AM692" t="str">
        <f>IF(原始数据!AN692="","",IF(COUNTIF(原始数据!692:692,原始数据!AN692)&gt;1,"×",""))</f>
        <v/>
      </c>
      <c r="AN692" t="str">
        <f>IF(原始数据!AO692="","",IF(COUNTIF(原始数据!692:692,原始数据!AO692)&gt;1,"×",""))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IF(原始数据!Z693="","",IF(COUNTIF(原始数据!693:693,原始数据!Z693)&gt;1,"×",""))</f>
        <v/>
      </c>
      <c r="Z693" t="str">
        <f>IF(原始数据!AA693="","",IF(COUNTIF(原始数据!693:693,原始数据!AA693)&gt;1,"×",""))</f>
        <v/>
      </c>
      <c r="AA693" t="str">
        <f>IF(原始数据!AB693="","",IF(COUNTIF(原始数据!693:693,原始数据!AB693)&gt;1,"×",""))</f>
        <v/>
      </c>
      <c r="AB693" t="str">
        <f>IF(原始数据!AC693="","",IF(COUNTIF(原始数据!693:693,原始数据!AC693)&gt;1,"×",""))</f>
        <v/>
      </c>
      <c r="AC693" t="str">
        <f>IF(原始数据!AD693="","",IF(COUNTIF(原始数据!693:693,原始数据!AD693)&gt;1,"×",""))</f>
        <v/>
      </c>
      <c r="AD693" t="str">
        <f>IF(原始数据!AE693="","",IF(COUNTIF(原始数据!693:693,原始数据!AE693)&gt;1,"×",""))</f>
        <v/>
      </c>
      <c r="AE693" t="str">
        <f>IF(原始数据!AF693="","",IF(COUNTIF(原始数据!693:693,原始数据!AF693)&gt;1,"×",""))</f>
        <v/>
      </c>
      <c r="AF693" t="str">
        <f>IF(原始数据!AG693="","",IF(COUNTIF(原始数据!693:693,原始数据!AG693)&gt;1,"×",""))</f>
        <v/>
      </c>
      <c r="AG693" t="str">
        <f>IF(原始数据!AH693="","",IF(COUNTIF(原始数据!693:693,原始数据!AH693)&gt;1,"×",""))</f>
        <v/>
      </c>
      <c r="AH693" t="str">
        <f>IF(原始数据!AI693="","",IF(COUNTIF(原始数据!693:693,原始数据!AI693)&gt;1,"×",""))</f>
        <v/>
      </c>
      <c r="AI693" t="str">
        <f>IF(原始数据!AJ693="","",IF(COUNTIF(原始数据!693:693,原始数据!AJ693)&gt;1,"×",""))</f>
        <v/>
      </c>
      <c r="AJ693" t="str">
        <f>IF(原始数据!AK693="","",IF(COUNTIF(原始数据!693:693,原始数据!AK693)&gt;1,"×",""))</f>
        <v/>
      </c>
      <c r="AK693" t="str">
        <f>IF(原始数据!AL693="","",IF(COUNTIF(原始数据!693:693,原始数据!AL693)&gt;1,"×",""))</f>
        <v/>
      </c>
      <c r="AL693" t="str">
        <f>IF(原始数据!AM693="","",IF(COUNTIF(原始数据!693:693,原始数据!AM693)&gt;1,"×",""))</f>
        <v/>
      </c>
      <c r="AM693" t="str">
        <f>IF(原始数据!AN693="","",IF(COUNTIF(原始数据!693:693,原始数据!AN693)&gt;1,"×",""))</f>
        <v/>
      </c>
      <c r="AN693" t="str">
        <f>IF(原始数据!AO693="","",IF(COUNTIF(原始数据!693:693,原始数据!AO693)&gt;1,"×",""))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IF(原始数据!Z694="","",IF(COUNTIF(原始数据!694:694,原始数据!Z694)&gt;1,"×",""))</f>
        <v/>
      </c>
      <c r="Z694" t="str">
        <f>IF(原始数据!AA694="","",IF(COUNTIF(原始数据!694:694,原始数据!AA694)&gt;1,"×",""))</f>
        <v/>
      </c>
      <c r="AA694" t="str">
        <f>IF(原始数据!AB694="","",IF(COUNTIF(原始数据!694:694,原始数据!AB694)&gt;1,"×",""))</f>
        <v/>
      </c>
      <c r="AB694" t="str">
        <f>IF(原始数据!AC694="","",IF(COUNTIF(原始数据!694:694,原始数据!AC694)&gt;1,"×",""))</f>
        <v/>
      </c>
      <c r="AC694" t="str">
        <f>IF(原始数据!AD694="","",IF(COUNTIF(原始数据!694:694,原始数据!AD694)&gt;1,"×",""))</f>
        <v/>
      </c>
      <c r="AD694" t="str">
        <f>IF(原始数据!AE694="","",IF(COUNTIF(原始数据!694:694,原始数据!AE694)&gt;1,"×",""))</f>
        <v/>
      </c>
      <c r="AE694" t="str">
        <f>IF(原始数据!AF694="","",IF(COUNTIF(原始数据!694:694,原始数据!AF694)&gt;1,"×",""))</f>
        <v/>
      </c>
      <c r="AF694" t="str">
        <f>IF(原始数据!AG694="","",IF(COUNTIF(原始数据!694:694,原始数据!AG694)&gt;1,"×",""))</f>
        <v/>
      </c>
      <c r="AG694" t="str">
        <f>IF(原始数据!AH694="","",IF(COUNTIF(原始数据!694:694,原始数据!AH694)&gt;1,"×",""))</f>
        <v/>
      </c>
      <c r="AH694" t="str">
        <f>IF(原始数据!AI694="","",IF(COUNTIF(原始数据!694:694,原始数据!AI694)&gt;1,"×",""))</f>
        <v/>
      </c>
      <c r="AI694" t="str">
        <f>IF(原始数据!AJ694="","",IF(COUNTIF(原始数据!694:694,原始数据!AJ694)&gt;1,"×",""))</f>
        <v/>
      </c>
      <c r="AJ694" t="str">
        <f>IF(原始数据!AK694="","",IF(COUNTIF(原始数据!694:694,原始数据!AK694)&gt;1,"×",""))</f>
        <v/>
      </c>
      <c r="AK694" t="str">
        <f>IF(原始数据!AL694="","",IF(COUNTIF(原始数据!694:694,原始数据!AL694)&gt;1,"×",""))</f>
        <v/>
      </c>
      <c r="AL694" t="str">
        <f>IF(原始数据!AM694="","",IF(COUNTIF(原始数据!694:694,原始数据!AM694)&gt;1,"×",""))</f>
        <v/>
      </c>
      <c r="AM694" t="str">
        <f>IF(原始数据!AN694="","",IF(COUNTIF(原始数据!694:694,原始数据!AN694)&gt;1,"×",""))</f>
        <v/>
      </c>
      <c r="AN694" t="str">
        <f>IF(原始数据!AO694="","",IF(COUNTIF(原始数据!694:694,原始数据!AO694)&gt;1,"×",""))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IF(原始数据!Z695="","",IF(COUNTIF(原始数据!695:695,原始数据!Z695)&gt;1,"×",""))</f>
        <v/>
      </c>
      <c r="Z695" t="str">
        <f>IF(原始数据!AA695="","",IF(COUNTIF(原始数据!695:695,原始数据!AA695)&gt;1,"×",""))</f>
        <v/>
      </c>
      <c r="AA695" t="str">
        <f>IF(原始数据!AB695="","",IF(COUNTIF(原始数据!695:695,原始数据!AB695)&gt;1,"×",""))</f>
        <v/>
      </c>
      <c r="AB695" t="str">
        <f>IF(原始数据!AC695="","",IF(COUNTIF(原始数据!695:695,原始数据!AC695)&gt;1,"×",""))</f>
        <v/>
      </c>
      <c r="AC695" t="str">
        <f>IF(原始数据!AD695="","",IF(COUNTIF(原始数据!695:695,原始数据!AD695)&gt;1,"×",""))</f>
        <v/>
      </c>
      <c r="AD695" t="str">
        <f>IF(原始数据!AE695="","",IF(COUNTIF(原始数据!695:695,原始数据!AE695)&gt;1,"×",""))</f>
        <v/>
      </c>
      <c r="AE695" t="str">
        <f>IF(原始数据!AF695="","",IF(COUNTIF(原始数据!695:695,原始数据!AF695)&gt;1,"×",""))</f>
        <v/>
      </c>
      <c r="AF695" t="str">
        <f>IF(原始数据!AG695="","",IF(COUNTIF(原始数据!695:695,原始数据!AG695)&gt;1,"×",""))</f>
        <v/>
      </c>
      <c r="AG695" t="str">
        <f>IF(原始数据!AH695="","",IF(COUNTIF(原始数据!695:695,原始数据!AH695)&gt;1,"×",""))</f>
        <v/>
      </c>
      <c r="AH695" t="str">
        <f>IF(原始数据!AI695="","",IF(COUNTIF(原始数据!695:695,原始数据!AI695)&gt;1,"×",""))</f>
        <v/>
      </c>
      <c r="AI695" t="str">
        <f>IF(原始数据!AJ695="","",IF(COUNTIF(原始数据!695:695,原始数据!AJ695)&gt;1,"×",""))</f>
        <v/>
      </c>
      <c r="AJ695" t="str">
        <f>IF(原始数据!AK695="","",IF(COUNTIF(原始数据!695:695,原始数据!AK695)&gt;1,"×",""))</f>
        <v/>
      </c>
      <c r="AK695" t="str">
        <f>IF(原始数据!AL695="","",IF(COUNTIF(原始数据!695:695,原始数据!AL695)&gt;1,"×",""))</f>
        <v/>
      </c>
      <c r="AL695" t="str">
        <f>IF(原始数据!AM695="","",IF(COUNTIF(原始数据!695:695,原始数据!AM695)&gt;1,"×",""))</f>
        <v/>
      </c>
      <c r="AM695" t="str">
        <f>IF(原始数据!AN695="","",IF(COUNTIF(原始数据!695:695,原始数据!AN695)&gt;1,"×",""))</f>
        <v/>
      </c>
      <c r="AN695" t="str">
        <f>IF(原始数据!AO695="","",IF(COUNTIF(原始数据!695:695,原始数据!AO695)&gt;1,"×",""))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IF(原始数据!Z696="","",IF(COUNTIF(原始数据!696:696,原始数据!Z696)&gt;1,"×",""))</f>
        <v/>
      </c>
      <c r="Z696" t="str">
        <f>IF(原始数据!AA696="","",IF(COUNTIF(原始数据!696:696,原始数据!AA696)&gt;1,"×",""))</f>
        <v/>
      </c>
      <c r="AA696" t="str">
        <f>IF(原始数据!AB696="","",IF(COUNTIF(原始数据!696:696,原始数据!AB696)&gt;1,"×",""))</f>
        <v/>
      </c>
      <c r="AB696" t="str">
        <f>IF(原始数据!AC696="","",IF(COUNTIF(原始数据!696:696,原始数据!AC696)&gt;1,"×",""))</f>
        <v/>
      </c>
      <c r="AC696" t="str">
        <f>IF(原始数据!AD696="","",IF(COUNTIF(原始数据!696:696,原始数据!AD696)&gt;1,"×",""))</f>
        <v/>
      </c>
      <c r="AD696" t="str">
        <f>IF(原始数据!AE696="","",IF(COUNTIF(原始数据!696:696,原始数据!AE696)&gt;1,"×",""))</f>
        <v/>
      </c>
      <c r="AE696" t="str">
        <f>IF(原始数据!AF696="","",IF(COUNTIF(原始数据!696:696,原始数据!AF696)&gt;1,"×",""))</f>
        <v/>
      </c>
      <c r="AF696" t="str">
        <f>IF(原始数据!AG696="","",IF(COUNTIF(原始数据!696:696,原始数据!AG696)&gt;1,"×",""))</f>
        <v/>
      </c>
      <c r="AG696" t="str">
        <f>IF(原始数据!AH696="","",IF(COUNTIF(原始数据!696:696,原始数据!AH696)&gt;1,"×",""))</f>
        <v/>
      </c>
      <c r="AH696" t="str">
        <f>IF(原始数据!AI696="","",IF(COUNTIF(原始数据!696:696,原始数据!AI696)&gt;1,"×",""))</f>
        <v/>
      </c>
      <c r="AI696" t="str">
        <f>IF(原始数据!AJ696="","",IF(COUNTIF(原始数据!696:696,原始数据!AJ696)&gt;1,"×",""))</f>
        <v/>
      </c>
      <c r="AJ696" t="str">
        <f>IF(原始数据!AK696="","",IF(COUNTIF(原始数据!696:696,原始数据!AK696)&gt;1,"×",""))</f>
        <v/>
      </c>
      <c r="AK696" t="str">
        <f>IF(原始数据!AL696="","",IF(COUNTIF(原始数据!696:696,原始数据!AL696)&gt;1,"×",""))</f>
        <v/>
      </c>
      <c r="AL696" t="str">
        <f>IF(原始数据!AM696="","",IF(COUNTIF(原始数据!696:696,原始数据!AM696)&gt;1,"×",""))</f>
        <v/>
      </c>
      <c r="AM696" t="str">
        <f>IF(原始数据!AN696="","",IF(COUNTIF(原始数据!696:696,原始数据!AN696)&gt;1,"×",""))</f>
        <v/>
      </c>
      <c r="AN696" t="str">
        <f>IF(原始数据!AO696="","",IF(COUNTIF(原始数据!696:696,原始数据!AO696)&gt;1,"×",""))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IF(原始数据!Z697="","",IF(COUNTIF(原始数据!697:697,原始数据!Z697)&gt;1,"×",""))</f>
        <v/>
      </c>
      <c r="Z697" t="str">
        <f>IF(原始数据!AA697="","",IF(COUNTIF(原始数据!697:697,原始数据!AA697)&gt;1,"×",""))</f>
        <v/>
      </c>
      <c r="AA697" t="str">
        <f>IF(原始数据!AB697="","",IF(COUNTIF(原始数据!697:697,原始数据!AB697)&gt;1,"×",""))</f>
        <v/>
      </c>
      <c r="AB697" t="str">
        <f>IF(原始数据!AC697="","",IF(COUNTIF(原始数据!697:697,原始数据!AC697)&gt;1,"×",""))</f>
        <v/>
      </c>
      <c r="AC697" t="str">
        <f>IF(原始数据!AD697="","",IF(COUNTIF(原始数据!697:697,原始数据!AD697)&gt;1,"×",""))</f>
        <v/>
      </c>
      <c r="AD697" t="str">
        <f>IF(原始数据!AE697="","",IF(COUNTIF(原始数据!697:697,原始数据!AE697)&gt;1,"×",""))</f>
        <v/>
      </c>
      <c r="AE697" t="str">
        <f>IF(原始数据!AF697="","",IF(COUNTIF(原始数据!697:697,原始数据!AF697)&gt;1,"×",""))</f>
        <v/>
      </c>
      <c r="AF697" t="str">
        <f>IF(原始数据!AG697="","",IF(COUNTIF(原始数据!697:697,原始数据!AG697)&gt;1,"×",""))</f>
        <v/>
      </c>
      <c r="AG697" t="str">
        <f>IF(原始数据!AH697="","",IF(COUNTIF(原始数据!697:697,原始数据!AH697)&gt;1,"×",""))</f>
        <v/>
      </c>
      <c r="AH697" t="str">
        <f>IF(原始数据!AI697="","",IF(COUNTIF(原始数据!697:697,原始数据!AI697)&gt;1,"×",""))</f>
        <v/>
      </c>
      <c r="AI697" t="str">
        <f>IF(原始数据!AJ697="","",IF(COUNTIF(原始数据!697:697,原始数据!AJ697)&gt;1,"×",""))</f>
        <v/>
      </c>
      <c r="AJ697" t="str">
        <f>IF(原始数据!AK697="","",IF(COUNTIF(原始数据!697:697,原始数据!AK697)&gt;1,"×",""))</f>
        <v/>
      </c>
      <c r="AK697" t="str">
        <f>IF(原始数据!AL697="","",IF(COUNTIF(原始数据!697:697,原始数据!AL697)&gt;1,"×",""))</f>
        <v/>
      </c>
      <c r="AL697" t="str">
        <f>IF(原始数据!AM697="","",IF(COUNTIF(原始数据!697:697,原始数据!AM697)&gt;1,"×",""))</f>
        <v/>
      </c>
      <c r="AM697" t="str">
        <f>IF(原始数据!AN697="","",IF(COUNTIF(原始数据!697:697,原始数据!AN697)&gt;1,"×",""))</f>
        <v/>
      </c>
      <c r="AN697" t="str">
        <f>IF(原始数据!AO697="","",IF(COUNTIF(原始数据!697:697,原始数据!AO697)&gt;1,"×",""))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IF(原始数据!Z698="","",IF(COUNTIF(原始数据!698:698,原始数据!Z698)&gt;1,"×",""))</f>
        <v/>
      </c>
      <c r="Z698" t="str">
        <f>IF(原始数据!AA698="","",IF(COUNTIF(原始数据!698:698,原始数据!AA698)&gt;1,"×",""))</f>
        <v/>
      </c>
      <c r="AA698" t="str">
        <f>IF(原始数据!AB698="","",IF(COUNTIF(原始数据!698:698,原始数据!AB698)&gt;1,"×",""))</f>
        <v/>
      </c>
      <c r="AB698" t="str">
        <f>IF(原始数据!AC698="","",IF(COUNTIF(原始数据!698:698,原始数据!AC698)&gt;1,"×",""))</f>
        <v/>
      </c>
      <c r="AC698" t="str">
        <f>IF(原始数据!AD698="","",IF(COUNTIF(原始数据!698:698,原始数据!AD698)&gt;1,"×",""))</f>
        <v/>
      </c>
      <c r="AD698" t="str">
        <f>IF(原始数据!AE698="","",IF(COUNTIF(原始数据!698:698,原始数据!AE698)&gt;1,"×",""))</f>
        <v/>
      </c>
      <c r="AE698" t="str">
        <f>IF(原始数据!AF698="","",IF(COUNTIF(原始数据!698:698,原始数据!AF698)&gt;1,"×",""))</f>
        <v/>
      </c>
      <c r="AF698" t="str">
        <f>IF(原始数据!AG698="","",IF(COUNTIF(原始数据!698:698,原始数据!AG698)&gt;1,"×",""))</f>
        <v/>
      </c>
      <c r="AG698" t="str">
        <f>IF(原始数据!AH698="","",IF(COUNTIF(原始数据!698:698,原始数据!AH698)&gt;1,"×",""))</f>
        <v/>
      </c>
      <c r="AH698" t="str">
        <f>IF(原始数据!AI698="","",IF(COUNTIF(原始数据!698:698,原始数据!AI698)&gt;1,"×",""))</f>
        <v/>
      </c>
      <c r="AI698" t="str">
        <f>IF(原始数据!AJ698="","",IF(COUNTIF(原始数据!698:698,原始数据!AJ698)&gt;1,"×",""))</f>
        <v/>
      </c>
      <c r="AJ698" t="str">
        <f>IF(原始数据!AK698="","",IF(COUNTIF(原始数据!698:698,原始数据!AK698)&gt;1,"×",""))</f>
        <v/>
      </c>
      <c r="AK698" t="str">
        <f>IF(原始数据!AL698="","",IF(COUNTIF(原始数据!698:698,原始数据!AL698)&gt;1,"×",""))</f>
        <v/>
      </c>
      <c r="AL698" t="str">
        <f>IF(原始数据!AM698="","",IF(COUNTIF(原始数据!698:698,原始数据!AM698)&gt;1,"×",""))</f>
        <v/>
      </c>
      <c r="AM698" t="str">
        <f>IF(原始数据!AN698="","",IF(COUNTIF(原始数据!698:698,原始数据!AN698)&gt;1,"×",""))</f>
        <v/>
      </c>
      <c r="AN698" t="str">
        <f>IF(原始数据!AO698="","",IF(COUNTIF(原始数据!698:698,原始数据!AO698)&gt;1,"×",""))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IF(原始数据!Z699="","",IF(COUNTIF(原始数据!699:699,原始数据!Z699)&gt;1,"×",""))</f>
        <v/>
      </c>
      <c r="Z699" t="str">
        <f>IF(原始数据!AA699="","",IF(COUNTIF(原始数据!699:699,原始数据!AA699)&gt;1,"×",""))</f>
        <v/>
      </c>
      <c r="AA699" t="str">
        <f>IF(原始数据!AB699="","",IF(COUNTIF(原始数据!699:699,原始数据!AB699)&gt;1,"×",""))</f>
        <v/>
      </c>
      <c r="AB699" t="str">
        <f>IF(原始数据!AC699="","",IF(COUNTIF(原始数据!699:699,原始数据!AC699)&gt;1,"×",""))</f>
        <v/>
      </c>
      <c r="AC699" t="str">
        <f>IF(原始数据!AD699="","",IF(COUNTIF(原始数据!699:699,原始数据!AD699)&gt;1,"×",""))</f>
        <v/>
      </c>
      <c r="AD699" t="str">
        <f>IF(原始数据!AE699="","",IF(COUNTIF(原始数据!699:699,原始数据!AE699)&gt;1,"×",""))</f>
        <v/>
      </c>
      <c r="AE699" t="str">
        <f>IF(原始数据!AF699="","",IF(COUNTIF(原始数据!699:699,原始数据!AF699)&gt;1,"×",""))</f>
        <v/>
      </c>
      <c r="AF699" t="str">
        <f>IF(原始数据!AG699="","",IF(COUNTIF(原始数据!699:699,原始数据!AG699)&gt;1,"×",""))</f>
        <v/>
      </c>
      <c r="AG699" t="str">
        <f>IF(原始数据!AH699="","",IF(COUNTIF(原始数据!699:699,原始数据!AH699)&gt;1,"×",""))</f>
        <v/>
      </c>
      <c r="AH699" t="str">
        <f>IF(原始数据!AI699="","",IF(COUNTIF(原始数据!699:699,原始数据!AI699)&gt;1,"×",""))</f>
        <v/>
      </c>
      <c r="AI699" t="str">
        <f>IF(原始数据!AJ699="","",IF(COUNTIF(原始数据!699:699,原始数据!AJ699)&gt;1,"×",""))</f>
        <v/>
      </c>
      <c r="AJ699" t="str">
        <f>IF(原始数据!AK699="","",IF(COUNTIF(原始数据!699:699,原始数据!AK699)&gt;1,"×",""))</f>
        <v/>
      </c>
      <c r="AK699" t="str">
        <f>IF(原始数据!AL699="","",IF(COUNTIF(原始数据!699:699,原始数据!AL699)&gt;1,"×",""))</f>
        <v/>
      </c>
      <c r="AL699" t="str">
        <f>IF(原始数据!AM699="","",IF(COUNTIF(原始数据!699:699,原始数据!AM699)&gt;1,"×",""))</f>
        <v/>
      </c>
      <c r="AM699" t="str">
        <f>IF(原始数据!AN699="","",IF(COUNTIF(原始数据!699:699,原始数据!AN699)&gt;1,"×",""))</f>
        <v/>
      </c>
      <c r="AN699" t="str">
        <f>IF(原始数据!AO699="","",IF(COUNTIF(原始数据!699:699,原始数据!AO699)&gt;1,"×",""))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IF(原始数据!Z700="","",IF(COUNTIF(原始数据!700:700,原始数据!Z700)&gt;1,"×",""))</f>
        <v/>
      </c>
      <c r="Z700" t="str">
        <f>IF(原始数据!AA700="","",IF(COUNTIF(原始数据!700:700,原始数据!AA700)&gt;1,"×",""))</f>
        <v/>
      </c>
      <c r="AA700" t="str">
        <f>IF(原始数据!AB700="","",IF(COUNTIF(原始数据!700:700,原始数据!AB700)&gt;1,"×",""))</f>
        <v/>
      </c>
      <c r="AB700" t="str">
        <f>IF(原始数据!AC700="","",IF(COUNTIF(原始数据!700:700,原始数据!AC700)&gt;1,"×",""))</f>
        <v/>
      </c>
      <c r="AC700" t="str">
        <f>IF(原始数据!AD700="","",IF(COUNTIF(原始数据!700:700,原始数据!AD700)&gt;1,"×",""))</f>
        <v/>
      </c>
      <c r="AD700" t="str">
        <f>IF(原始数据!AE700="","",IF(COUNTIF(原始数据!700:700,原始数据!AE700)&gt;1,"×",""))</f>
        <v/>
      </c>
      <c r="AE700" t="str">
        <f>IF(原始数据!AF700="","",IF(COUNTIF(原始数据!700:700,原始数据!AF700)&gt;1,"×",""))</f>
        <v/>
      </c>
      <c r="AF700" t="str">
        <f>IF(原始数据!AG700="","",IF(COUNTIF(原始数据!700:700,原始数据!AG700)&gt;1,"×",""))</f>
        <v/>
      </c>
      <c r="AG700" t="str">
        <f>IF(原始数据!AH700="","",IF(COUNTIF(原始数据!700:700,原始数据!AH700)&gt;1,"×",""))</f>
        <v/>
      </c>
      <c r="AH700" t="str">
        <f>IF(原始数据!AI700="","",IF(COUNTIF(原始数据!700:700,原始数据!AI700)&gt;1,"×",""))</f>
        <v/>
      </c>
      <c r="AI700" t="str">
        <f>IF(原始数据!AJ700="","",IF(COUNTIF(原始数据!700:700,原始数据!AJ700)&gt;1,"×",""))</f>
        <v/>
      </c>
      <c r="AJ700" t="str">
        <f>IF(原始数据!AK700="","",IF(COUNTIF(原始数据!700:700,原始数据!AK700)&gt;1,"×",""))</f>
        <v/>
      </c>
      <c r="AK700" t="str">
        <f>IF(原始数据!AL700="","",IF(COUNTIF(原始数据!700:700,原始数据!AL700)&gt;1,"×",""))</f>
        <v/>
      </c>
      <c r="AL700" t="str">
        <f>IF(原始数据!AM700="","",IF(COUNTIF(原始数据!700:700,原始数据!AM700)&gt;1,"×",""))</f>
        <v/>
      </c>
      <c r="AM700" t="str">
        <f>IF(原始数据!AN700="","",IF(COUNTIF(原始数据!700:700,原始数据!AN700)&gt;1,"×",""))</f>
        <v/>
      </c>
      <c r="AN700" t="str">
        <f>IF(原始数据!AO700="","",IF(COUNTIF(原始数据!700:700,原始数据!AO700)&gt;1,"×",""))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IF(原始数据!Z701="","",IF(COUNTIF(原始数据!701:701,原始数据!Z701)&gt;1,"×",""))</f>
        <v/>
      </c>
      <c r="Z701" t="str">
        <f>IF(原始数据!AA701="","",IF(COUNTIF(原始数据!701:701,原始数据!AA701)&gt;1,"×",""))</f>
        <v/>
      </c>
      <c r="AA701" t="str">
        <f>IF(原始数据!AB701="","",IF(COUNTIF(原始数据!701:701,原始数据!AB701)&gt;1,"×",""))</f>
        <v/>
      </c>
      <c r="AB701" t="str">
        <f>IF(原始数据!AC701="","",IF(COUNTIF(原始数据!701:701,原始数据!AC701)&gt;1,"×",""))</f>
        <v/>
      </c>
      <c r="AC701" t="str">
        <f>IF(原始数据!AD701="","",IF(COUNTIF(原始数据!701:701,原始数据!AD701)&gt;1,"×",""))</f>
        <v/>
      </c>
      <c r="AD701" t="str">
        <f>IF(原始数据!AE701="","",IF(COUNTIF(原始数据!701:701,原始数据!AE701)&gt;1,"×",""))</f>
        <v/>
      </c>
      <c r="AE701" t="str">
        <f>IF(原始数据!AF701="","",IF(COUNTIF(原始数据!701:701,原始数据!AF701)&gt;1,"×",""))</f>
        <v/>
      </c>
      <c r="AF701" t="str">
        <f>IF(原始数据!AG701="","",IF(COUNTIF(原始数据!701:701,原始数据!AG701)&gt;1,"×",""))</f>
        <v/>
      </c>
      <c r="AG701" t="str">
        <f>IF(原始数据!AH701="","",IF(COUNTIF(原始数据!701:701,原始数据!AH701)&gt;1,"×",""))</f>
        <v/>
      </c>
      <c r="AH701" t="str">
        <f>IF(原始数据!AI701="","",IF(COUNTIF(原始数据!701:701,原始数据!AI701)&gt;1,"×",""))</f>
        <v/>
      </c>
      <c r="AI701" t="str">
        <f>IF(原始数据!AJ701="","",IF(COUNTIF(原始数据!701:701,原始数据!AJ701)&gt;1,"×",""))</f>
        <v/>
      </c>
      <c r="AJ701" t="str">
        <f>IF(原始数据!AK701="","",IF(COUNTIF(原始数据!701:701,原始数据!AK701)&gt;1,"×",""))</f>
        <v/>
      </c>
      <c r="AK701" t="str">
        <f>IF(原始数据!AL701="","",IF(COUNTIF(原始数据!701:701,原始数据!AL701)&gt;1,"×",""))</f>
        <v/>
      </c>
      <c r="AL701" t="str">
        <f>IF(原始数据!AM701="","",IF(COUNTIF(原始数据!701:701,原始数据!AM701)&gt;1,"×",""))</f>
        <v/>
      </c>
      <c r="AM701" t="str">
        <f>IF(原始数据!AN701="","",IF(COUNTIF(原始数据!701:701,原始数据!AN701)&gt;1,"×",""))</f>
        <v/>
      </c>
      <c r="AN701" t="str">
        <f>IF(原始数据!AO701="","",IF(COUNTIF(原始数据!701:701,原始数据!AO701)&gt;1,"×",""))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IF(原始数据!Z702="","",IF(COUNTIF(原始数据!702:702,原始数据!Z702)&gt;1,"×",""))</f>
        <v/>
      </c>
      <c r="Z702" t="str">
        <f>IF(原始数据!AA702="","",IF(COUNTIF(原始数据!702:702,原始数据!AA702)&gt;1,"×",""))</f>
        <v/>
      </c>
      <c r="AA702" t="str">
        <f>IF(原始数据!AB702="","",IF(COUNTIF(原始数据!702:702,原始数据!AB702)&gt;1,"×",""))</f>
        <v/>
      </c>
      <c r="AB702" t="str">
        <f>IF(原始数据!AC702="","",IF(COUNTIF(原始数据!702:702,原始数据!AC702)&gt;1,"×",""))</f>
        <v/>
      </c>
      <c r="AC702" t="str">
        <f>IF(原始数据!AD702="","",IF(COUNTIF(原始数据!702:702,原始数据!AD702)&gt;1,"×",""))</f>
        <v/>
      </c>
      <c r="AD702" t="str">
        <f>IF(原始数据!AE702="","",IF(COUNTIF(原始数据!702:702,原始数据!AE702)&gt;1,"×",""))</f>
        <v/>
      </c>
      <c r="AE702" t="str">
        <f>IF(原始数据!AF702="","",IF(COUNTIF(原始数据!702:702,原始数据!AF702)&gt;1,"×",""))</f>
        <v/>
      </c>
      <c r="AF702" t="str">
        <f>IF(原始数据!AG702="","",IF(COUNTIF(原始数据!702:702,原始数据!AG702)&gt;1,"×",""))</f>
        <v/>
      </c>
      <c r="AG702" t="str">
        <f>IF(原始数据!AH702="","",IF(COUNTIF(原始数据!702:702,原始数据!AH702)&gt;1,"×",""))</f>
        <v/>
      </c>
      <c r="AH702" t="str">
        <f>IF(原始数据!AI702="","",IF(COUNTIF(原始数据!702:702,原始数据!AI702)&gt;1,"×",""))</f>
        <v/>
      </c>
      <c r="AI702" t="str">
        <f>IF(原始数据!AJ702="","",IF(COUNTIF(原始数据!702:702,原始数据!AJ702)&gt;1,"×",""))</f>
        <v/>
      </c>
      <c r="AJ702" t="str">
        <f>IF(原始数据!AK702="","",IF(COUNTIF(原始数据!702:702,原始数据!AK702)&gt;1,"×",""))</f>
        <v/>
      </c>
      <c r="AK702" t="str">
        <f>IF(原始数据!AL702="","",IF(COUNTIF(原始数据!702:702,原始数据!AL702)&gt;1,"×",""))</f>
        <v/>
      </c>
      <c r="AL702" t="str">
        <f>IF(原始数据!AM702="","",IF(COUNTIF(原始数据!702:702,原始数据!AM702)&gt;1,"×",""))</f>
        <v/>
      </c>
      <c r="AM702" t="str">
        <f>IF(原始数据!AN702="","",IF(COUNTIF(原始数据!702:702,原始数据!AN702)&gt;1,"×",""))</f>
        <v/>
      </c>
      <c r="AN702" t="str">
        <f>IF(原始数据!AO702="","",IF(COUNTIF(原始数据!702:702,原始数据!AO702)&gt;1,"×",""))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IF(原始数据!Z703="","",IF(COUNTIF(原始数据!703:703,原始数据!Z703)&gt;1,"×",""))</f>
        <v/>
      </c>
      <c r="Z703" t="str">
        <f>IF(原始数据!AA703="","",IF(COUNTIF(原始数据!703:703,原始数据!AA703)&gt;1,"×",""))</f>
        <v/>
      </c>
      <c r="AA703" t="str">
        <f>IF(原始数据!AB703="","",IF(COUNTIF(原始数据!703:703,原始数据!AB703)&gt;1,"×",""))</f>
        <v/>
      </c>
      <c r="AB703" t="str">
        <f>IF(原始数据!AC703="","",IF(COUNTIF(原始数据!703:703,原始数据!AC703)&gt;1,"×",""))</f>
        <v/>
      </c>
      <c r="AC703" t="str">
        <f>IF(原始数据!AD703="","",IF(COUNTIF(原始数据!703:703,原始数据!AD703)&gt;1,"×",""))</f>
        <v/>
      </c>
      <c r="AD703" t="str">
        <f>IF(原始数据!AE703="","",IF(COUNTIF(原始数据!703:703,原始数据!AE703)&gt;1,"×",""))</f>
        <v/>
      </c>
      <c r="AE703" t="str">
        <f>IF(原始数据!AF703="","",IF(COUNTIF(原始数据!703:703,原始数据!AF703)&gt;1,"×",""))</f>
        <v/>
      </c>
      <c r="AF703" t="str">
        <f>IF(原始数据!AG703="","",IF(COUNTIF(原始数据!703:703,原始数据!AG703)&gt;1,"×",""))</f>
        <v/>
      </c>
      <c r="AG703" t="str">
        <f>IF(原始数据!AH703="","",IF(COUNTIF(原始数据!703:703,原始数据!AH703)&gt;1,"×",""))</f>
        <v/>
      </c>
      <c r="AH703" t="str">
        <f>IF(原始数据!AI703="","",IF(COUNTIF(原始数据!703:703,原始数据!AI703)&gt;1,"×",""))</f>
        <v/>
      </c>
      <c r="AI703" t="str">
        <f>IF(原始数据!AJ703="","",IF(COUNTIF(原始数据!703:703,原始数据!AJ703)&gt;1,"×",""))</f>
        <v/>
      </c>
      <c r="AJ703" t="str">
        <f>IF(原始数据!AK703="","",IF(COUNTIF(原始数据!703:703,原始数据!AK703)&gt;1,"×",""))</f>
        <v/>
      </c>
      <c r="AK703" t="str">
        <f>IF(原始数据!AL703="","",IF(COUNTIF(原始数据!703:703,原始数据!AL703)&gt;1,"×",""))</f>
        <v/>
      </c>
      <c r="AL703" t="str">
        <f>IF(原始数据!AM703="","",IF(COUNTIF(原始数据!703:703,原始数据!AM703)&gt;1,"×",""))</f>
        <v/>
      </c>
      <c r="AM703" t="str">
        <f>IF(原始数据!AN703="","",IF(COUNTIF(原始数据!703:703,原始数据!AN703)&gt;1,"×",""))</f>
        <v/>
      </c>
      <c r="AN703" t="str">
        <f>IF(原始数据!AO703="","",IF(COUNTIF(原始数据!703:703,原始数据!AO703)&gt;1,"×",""))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IF(原始数据!Z704="","",IF(COUNTIF(原始数据!704:704,原始数据!Z704)&gt;1,"×",""))</f>
        <v/>
      </c>
      <c r="Z704" t="str">
        <f>IF(原始数据!AA704="","",IF(COUNTIF(原始数据!704:704,原始数据!AA704)&gt;1,"×",""))</f>
        <v/>
      </c>
      <c r="AA704" t="str">
        <f>IF(原始数据!AB704="","",IF(COUNTIF(原始数据!704:704,原始数据!AB704)&gt;1,"×",""))</f>
        <v/>
      </c>
      <c r="AB704" t="str">
        <f>IF(原始数据!AC704="","",IF(COUNTIF(原始数据!704:704,原始数据!AC704)&gt;1,"×",""))</f>
        <v/>
      </c>
      <c r="AC704" t="str">
        <f>IF(原始数据!AD704="","",IF(COUNTIF(原始数据!704:704,原始数据!AD704)&gt;1,"×",""))</f>
        <v/>
      </c>
      <c r="AD704" t="str">
        <f>IF(原始数据!AE704="","",IF(COUNTIF(原始数据!704:704,原始数据!AE704)&gt;1,"×",""))</f>
        <v/>
      </c>
      <c r="AE704" t="str">
        <f>IF(原始数据!AF704="","",IF(COUNTIF(原始数据!704:704,原始数据!AF704)&gt;1,"×",""))</f>
        <v/>
      </c>
      <c r="AF704" t="str">
        <f>IF(原始数据!AG704="","",IF(COUNTIF(原始数据!704:704,原始数据!AG704)&gt;1,"×",""))</f>
        <v/>
      </c>
      <c r="AG704" t="str">
        <f>IF(原始数据!AH704="","",IF(COUNTIF(原始数据!704:704,原始数据!AH704)&gt;1,"×",""))</f>
        <v/>
      </c>
      <c r="AH704" t="str">
        <f>IF(原始数据!AI704="","",IF(COUNTIF(原始数据!704:704,原始数据!AI704)&gt;1,"×",""))</f>
        <v/>
      </c>
      <c r="AI704" t="str">
        <f>IF(原始数据!AJ704="","",IF(COUNTIF(原始数据!704:704,原始数据!AJ704)&gt;1,"×",""))</f>
        <v/>
      </c>
      <c r="AJ704" t="str">
        <f>IF(原始数据!AK704="","",IF(COUNTIF(原始数据!704:704,原始数据!AK704)&gt;1,"×",""))</f>
        <v/>
      </c>
      <c r="AK704" t="str">
        <f>IF(原始数据!AL704="","",IF(COUNTIF(原始数据!704:704,原始数据!AL704)&gt;1,"×",""))</f>
        <v/>
      </c>
      <c r="AL704" t="str">
        <f>IF(原始数据!AM704="","",IF(COUNTIF(原始数据!704:704,原始数据!AM704)&gt;1,"×",""))</f>
        <v/>
      </c>
      <c r="AM704" t="str">
        <f>IF(原始数据!AN704="","",IF(COUNTIF(原始数据!704:704,原始数据!AN704)&gt;1,"×",""))</f>
        <v/>
      </c>
      <c r="AN704" t="str">
        <f>IF(原始数据!AO704="","",IF(COUNTIF(原始数据!704:704,原始数据!AO704)&gt;1,"×",""))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IF(原始数据!Z705="","",IF(COUNTIF(原始数据!705:705,原始数据!Z705)&gt;1,"×",""))</f>
        <v/>
      </c>
      <c r="Z705" t="str">
        <f>IF(原始数据!AA705="","",IF(COUNTIF(原始数据!705:705,原始数据!AA705)&gt;1,"×",""))</f>
        <v/>
      </c>
      <c r="AA705" t="str">
        <f>IF(原始数据!AB705="","",IF(COUNTIF(原始数据!705:705,原始数据!AB705)&gt;1,"×",""))</f>
        <v/>
      </c>
      <c r="AB705" t="str">
        <f>IF(原始数据!AC705="","",IF(COUNTIF(原始数据!705:705,原始数据!AC705)&gt;1,"×",""))</f>
        <v/>
      </c>
      <c r="AC705" t="str">
        <f>IF(原始数据!AD705="","",IF(COUNTIF(原始数据!705:705,原始数据!AD705)&gt;1,"×",""))</f>
        <v/>
      </c>
      <c r="AD705" t="str">
        <f>IF(原始数据!AE705="","",IF(COUNTIF(原始数据!705:705,原始数据!AE705)&gt;1,"×",""))</f>
        <v/>
      </c>
      <c r="AE705" t="str">
        <f>IF(原始数据!AF705="","",IF(COUNTIF(原始数据!705:705,原始数据!AF705)&gt;1,"×",""))</f>
        <v/>
      </c>
      <c r="AF705" t="str">
        <f>IF(原始数据!AG705="","",IF(COUNTIF(原始数据!705:705,原始数据!AG705)&gt;1,"×",""))</f>
        <v/>
      </c>
      <c r="AG705" t="str">
        <f>IF(原始数据!AH705="","",IF(COUNTIF(原始数据!705:705,原始数据!AH705)&gt;1,"×",""))</f>
        <v/>
      </c>
      <c r="AH705" t="str">
        <f>IF(原始数据!AI705="","",IF(COUNTIF(原始数据!705:705,原始数据!AI705)&gt;1,"×",""))</f>
        <v/>
      </c>
      <c r="AI705" t="str">
        <f>IF(原始数据!AJ705="","",IF(COUNTIF(原始数据!705:705,原始数据!AJ705)&gt;1,"×",""))</f>
        <v/>
      </c>
      <c r="AJ705" t="str">
        <f>IF(原始数据!AK705="","",IF(COUNTIF(原始数据!705:705,原始数据!AK705)&gt;1,"×",""))</f>
        <v/>
      </c>
      <c r="AK705" t="str">
        <f>IF(原始数据!AL705="","",IF(COUNTIF(原始数据!705:705,原始数据!AL705)&gt;1,"×",""))</f>
        <v/>
      </c>
      <c r="AL705" t="str">
        <f>IF(原始数据!AM705="","",IF(COUNTIF(原始数据!705:705,原始数据!AM705)&gt;1,"×",""))</f>
        <v/>
      </c>
      <c r="AM705" t="str">
        <f>IF(原始数据!AN705="","",IF(COUNTIF(原始数据!705:705,原始数据!AN705)&gt;1,"×",""))</f>
        <v/>
      </c>
      <c r="AN705" t="str">
        <f>IF(原始数据!AO705="","",IF(COUNTIF(原始数据!705:705,原始数据!AO705)&gt;1,"×",""))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IF(原始数据!Z706="","",IF(COUNTIF(原始数据!706:706,原始数据!Z706)&gt;1,"×",""))</f>
        <v/>
      </c>
      <c r="Z706" t="str">
        <f>IF(原始数据!AA706="","",IF(COUNTIF(原始数据!706:706,原始数据!AA706)&gt;1,"×",""))</f>
        <v/>
      </c>
      <c r="AA706" t="str">
        <f>IF(原始数据!AB706="","",IF(COUNTIF(原始数据!706:706,原始数据!AB706)&gt;1,"×",""))</f>
        <v/>
      </c>
      <c r="AB706" t="str">
        <f>IF(原始数据!AC706="","",IF(COUNTIF(原始数据!706:706,原始数据!AC706)&gt;1,"×",""))</f>
        <v/>
      </c>
      <c r="AC706" t="str">
        <f>IF(原始数据!AD706="","",IF(COUNTIF(原始数据!706:706,原始数据!AD706)&gt;1,"×",""))</f>
        <v/>
      </c>
      <c r="AD706" t="str">
        <f>IF(原始数据!AE706="","",IF(COUNTIF(原始数据!706:706,原始数据!AE706)&gt;1,"×",""))</f>
        <v/>
      </c>
      <c r="AE706" t="str">
        <f>IF(原始数据!AF706="","",IF(COUNTIF(原始数据!706:706,原始数据!AF706)&gt;1,"×",""))</f>
        <v/>
      </c>
      <c r="AF706" t="str">
        <f>IF(原始数据!AG706="","",IF(COUNTIF(原始数据!706:706,原始数据!AG706)&gt;1,"×",""))</f>
        <v/>
      </c>
      <c r="AG706" t="str">
        <f>IF(原始数据!AH706="","",IF(COUNTIF(原始数据!706:706,原始数据!AH706)&gt;1,"×",""))</f>
        <v/>
      </c>
      <c r="AH706" t="str">
        <f>IF(原始数据!AI706="","",IF(COUNTIF(原始数据!706:706,原始数据!AI706)&gt;1,"×",""))</f>
        <v/>
      </c>
      <c r="AI706" t="str">
        <f>IF(原始数据!AJ706="","",IF(COUNTIF(原始数据!706:706,原始数据!AJ706)&gt;1,"×",""))</f>
        <v/>
      </c>
      <c r="AJ706" t="str">
        <f>IF(原始数据!AK706="","",IF(COUNTIF(原始数据!706:706,原始数据!AK706)&gt;1,"×",""))</f>
        <v/>
      </c>
      <c r="AK706" t="str">
        <f>IF(原始数据!AL706="","",IF(COUNTIF(原始数据!706:706,原始数据!AL706)&gt;1,"×",""))</f>
        <v/>
      </c>
      <c r="AL706" t="str">
        <f>IF(原始数据!AM706="","",IF(COUNTIF(原始数据!706:706,原始数据!AM706)&gt;1,"×",""))</f>
        <v/>
      </c>
      <c r="AM706" t="str">
        <f>IF(原始数据!AN706="","",IF(COUNTIF(原始数据!706:706,原始数据!AN706)&gt;1,"×",""))</f>
        <v/>
      </c>
      <c r="AN706" t="str">
        <f>IF(原始数据!AO706="","",IF(COUNTIF(原始数据!706:706,原始数据!AO706)&gt;1,"×",""))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IF(原始数据!Z707="","",IF(COUNTIF(原始数据!707:707,原始数据!Z707)&gt;1,"×",""))</f>
        <v/>
      </c>
      <c r="Z707" t="str">
        <f>IF(原始数据!AA707="","",IF(COUNTIF(原始数据!707:707,原始数据!AA707)&gt;1,"×",""))</f>
        <v/>
      </c>
      <c r="AA707" t="str">
        <f>IF(原始数据!AB707="","",IF(COUNTIF(原始数据!707:707,原始数据!AB707)&gt;1,"×",""))</f>
        <v/>
      </c>
      <c r="AB707" t="str">
        <f>IF(原始数据!AC707="","",IF(COUNTIF(原始数据!707:707,原始数据!AC707)&gt;1,"×",""))</f>
        <v/>
      </c>
      <c r="AC707" t="str">
        <f>IF(原始数据!AD707="","",IF(COUNTIF(原始数据!707:707,原始数据!AD707)&gt;1,"×",""))</f>
        <v/>
      </c>
      <c r="AD707" t="str">
        <f>IF(原始数据!AE707="","",IF(COUNTIF(原始数据!707:707,原始数据!AE707)&gt;1,"×",""))</f>
        <v/>
      </c>
      <c r="AE707" t="str">
        <f>IF(原始数据!AF707="","",IF(COUNTIF(原始数据!707:707,原始数据!AF707)&gt;1,"×",""))</f>
        <v/>
      </c>
      <c r="AF707" t="str">
        <f>IF(原始数据!AG707="","",IF(COUNTIF(原始数据!707:707,原始数据!AG707)&gt;1,"×",""))</f>
        <v/>
      </c>
      <c r="AG707" t="str">
        <f>IF(原始数据!AH707="","",IF(COUNTIF(原始数据!707:707,原始数据!AH707)&gt;1,"×",""))</f>
        <v/>
      </c>
      <c r="AH707" t="str">
        <f>IF(原始数据!AI707="","",IF(COUNTIF(原始数据!707:707,原始数据!AI707)&gt;1,"×",""))</f>
        <v/>
      </c>
      <c r="AI707" t="str">
        <f>IF(原始数据!AJ707="","",IF(COUNTIF(原始数据!707:707,原始数据!AJ707)&gt;1,"×",""))</f>
        <v/>
      </c>
      <c r="AJ707" t="str">
        <f>IF(原始数据!AK707="","",IF(COUNTIF(原始数据!707:707,原始数据!AK707)&gt;1,"×",""))</f>
        <v/>
      </c>
      <c r="AK707" t="str">
        <f>IF(原始数据!AL707="","",IF(COUNTIF(原始数据!707:707,原始数据!AL707)&gt;1,"×",""))</f>
        <v/>
      </c>
      <c r="AL707" t="str">
        <f>IF(原始数据!AM707="","",IF(COUNTIF(原始数据!707:707,原始数据!AM707)&gt;1,"×",""))</f>
        <v/>
      </c>
      <c r="AM707" t="str">
        <f>IF(原始数据!AN707="","",IF(COUNTIF(原始数据!707:707,原始数据!AN707)&gt;1,"×",""))</f>
        <v/>
      </c>
      <c r="AN707" t="str">
        <f>IF(原始数据!AO707="","",IF(COUNTIF(原始数据!707:707,原始数据!AO707)&gt;1,"×",""))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IF(原始数据!Z708="","",IF(COUNTIF(原始数据!708:708,原始数据!Z708)&gt;1,"×",""))</f>
        <v/>
      </c>
      <c r="Z708" t="str">
        <f>IF(原始数据!AA708="","",IF(COUNTIF(原始数据!708:708,原始数据!AA708)&gt;1,"×",""))</f>
        <v/>
      </c>
      <c r="AA708" t="str">
        <f>IF(原始数据!AB708="","",IF(COUNTIF(原始数据!708:708,原始数据!AB708)&gt;1,"×",""))</f>
        <v/>
      </c>
      <c r="AB708" t="str">
        <f>IF(原始数据!AC708="","",IF(COUNTIF(原始数据!708:708,原始数据!AC708)&gt;1,"×",""))</f>
        <v/>
      </c>
      <c r="AC708" t="str">
        <f>IF(原始数据!AD708="","",IF(COUNTIF(原始数据!708:708,原始数据!AD708)&gt;1,"×",""))</f>
        <v/>
      </c>
      <c r="AD708" t="str">
        <f>IF(原始数据!AE708="","",IF(COUNTIF(原始数据!708:708,原始数据!AE708)&gt;1,"×",""))</f>
        <v/>
      </c>
      <c r="AE708" t="str">
        <f>IF(原始数据!AF708="","",IF(COUNTIF(原始数据!708:708,原始数据!AF708)&gt;1,"×",""))</f>
        <v/>
      </c>
      <c r="AF708" t="str">
        <f>IF(原始数据!AG708="","",IF(COUNTIF(原始数据!708:708,原始数据!AG708)&gt;1,"×",""))</f>
        <v/>
      </c>
      <c r="AG708" t="str">
        <f>IF(原始数据!AH708="","",IF(COUNTIF(原始数据!708:708,原始数据!AH708)&gt;1,"×",""))</f>
        <v/>
      </c>
      <c r="AH708" t="str">
        <f>IF(原始数据!AI708="","",IF(COUNTIF(原始数据!708:708,原始数据!AI708)&gt;1,"×",""))</f>
        <v/>
      </c>
      <c r="AI708" t="str">
        <f>IF(原始数据!AJ708="","",IF(COUNTIF(原始数据!708:708,原始数据!AJ708)&gt;1,"×",""))</f>
        <v/>
      </c>
      <c r="AJ708" t="str">
        <f>IF(原始数据!AK708="","",IF(COUNTIF(原始数据!708:708,原始数据!AK708)&gt;1,"×",""))</f>
        <v/>
      </c>
      <c r="AK708" t="str">
        <f>IF(原始数据!AL708="","",IF(COUNTIF(原始数据!708:708,原始数据!AL708)&gt;1,"×",""))</f>
        <v/>
      </c>
      <c r="AL708" t="str">
        <f>IF(原始数据!AM708="","",IF(COUNTIF(原始数据!708:708,原始数据!AM708)&gt;1,"×",""))</f>
        <v/>
      </c>
      <c r="AM708" t="str">
        <f>IF(原始数据!AN708="","",IF(COUNTIF(原始数据!708:708,原始数据!AN708)&gt;1,"×",""))</f>
        <v/>
      </c>
      <c r="AN708" t="str">
        <f>IF(原始数据!AO708="","",IF(COUNTIF(原始数据!708:708,原始数据!AO708)&gt;1,"×",""))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IF(原始数据!Z709="","",IF(COUNTIF(原始数据!709:709,原始数据!Z709)&gt;1,"×",""))</f>
        <v/>
      </c>
      <c r="Z709" t="str">
        <f>IF(原始数据!AA709="","",IF(COUNTIF(原始数据!709:709,原始数据!AA709)&gt;1,"×",""))</f>
        <v/>
      </c>
      <c r="AA709" t="str">
        <f>IF(原始数据!AB709="","",IF(COUNTIF(原始数据!709:709,原始数据!AB709)&gt;1,"×",""))</f>
        <v/>
      </c>
      <c r="AB709" t="str">
        <f>IF(原始数据!AC709="","",IF(COUNTIF(原始数据!709:709,原始数据!AC709)&gt;1,"×",""))</f>
        <v/>
      </c>
      <c r="AC709" t="str">
        <f>IF(原始数据!AD709="","",IF(COUNTIF(原始数据!709:709,原始数据!AD709)&gt;1,"×",""))</f>
        <v/>
      </c>
      <c r="AD709" t="str">
        <f>IF(原始数据!AE709="","",IF(COUNTIF(原始数据!709:709,原始数据!AE709)&gt;1,"×",""))</f>
        <v/>
      </c>
      <c r="AE709" t="str">
        <f>IF(原始数据!AF709="","",IF(COUNTIF(原始数据!709:709,原始数据!AF709)&gt;1,"×",""))</f>
        <v/>
      </c>
      <c r="AF709" t="str">
        <f>IF(原始数据!AG709="","",IF(COUNTIF(原始数据!709:709,原始数据!AG709)&gt;1,"×",""))</f>
        <v/>
      </c>
      <c r="AG709" t="str">
        <f>IF(原始数据!AH709="","",IF(COUNTIF(原始数据!709:709,原始数据!AH709)&gt;1,"×",""))</f>
        <v/>
      </c>
      <c r="AH709" t="str">
        <f>IF(原始数据!AI709="","",IF(COUNTIF(原始数据!709:709,原始数据!AI709)&gt;1,"×",""))</f>
        <v/>
      </c>
      <c r="AI709" t="str">
        <f>IF(原始数据!AJ709="","",IF(COUNTIF(原始数据!709:709,原始数据!AJ709)&gt;1,"×",""))</f>
        <v/>
      </c>
      <c r="AJ709" t="str">
        <f>IF(原始数据!AK709="","",IF(COUNTIF(原始数据!709:709,原始数据!AK709)&gt;1,"×",""))</f>
        <v/>
      </c>
      <c r="AK709" t="str">
        <f>IF(原始数据!AL709="","",IF(COUNTIF(原始数据!709:709,原始数据!AL709)&gt;1,"×",""))</f>
        <v/>
      </c>
      <c r="AL709" t="str">
        <f>IF(原始数据!AM709="","",IF(COUNTIF(原始数据!709:709,原始数据!AM709)&gt;1,"×",""))</f>
        <v/>
      </c>
      <c r="AM709" t="str">
        <f>IF(原始数据!AN709="","",IF(COUNTIF(原始数据!709:709,原始数据!AN709)&gt;1,"×",""))</f>
        <v/>
      </c>
      <c r="AN709" t="str">
        <f>IF(原始数据!AO709="","",IF(COUNTIF(原始数据!709:709,原始数据!AO709)&gt;1,"×",""))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IF(原始数据!Z710="","",IF(COUNTIF(原始数据!710:710,原始数据!Z710)&gt;1,"×",""))</f>
        <v/>
      </c>
      <c r="Z710" t="str">
        <f>IF(原始数据!AA710="","",IF(COUNTIF(原始数据!710:710,原始数据!AA710)&gt;1,"×",""))</f>
        <v/>
      </c>
      <c r="AA710" t="str">
        <f>IF(原始数据!AB710="","",IF(COUNTIF(原始数据!710:710,原始数据!AB710)&gt;1,"×",""))</f>
        <v/>
      </c>
      <c r="AB710" t="str">
        <f>IF(原始数据!AC710="","",IF(COUNTIF(原始数据!710:710,原始数据!AC710)&gt;1,"×",""))</f>
        <v/>
      </c>
      <c r="AC710" t="str">
        <f>IF(原始数据!AD710="","",IF(COUNTIF(原始数据!710:710,原始数据!AD710)&gt;1,"×",""))</f>
        <v/>
      </c>
      <c r="AD710" t="str">
        <f>IF(原始数据!AE710="","",IF(COUNTIF(原始数据!710:710,原始数据!AE710)&gt;1,"×",""))</f>
        <v/>
      </c>
      <c r="AE710" t="str">
        <f>IF(原始数据!AF710="","",IF(COUNTIF(原始数据!710:710,原始数据!AF710)&gt;1,"×",""))</f>
        <v/>
      </c>
      <c r="AF710" t="str">
        <f>IF(原始数据!AG710="","",IF(COUNTIF(原始数据!710:710,原始数据!AG710)&gt;1,"×",""))</f>
        <v/>
      </c>
      <c r="AG710" t="str">
        <f>IF(原始数据!AH710="","",IF(COUNTIF(原始数据!710:710,原始数据!AH710)&gt;1,"×",""))</f>
        <v/>
      </c>
      <c r="AH710" t="str">
        <f>IF(原始数据!AI710="","",IF(COUNTIF(原始数据!710:710,原始数据!AI710)&gt;1,"×",""))</f>
        <v/>
      </c>
      <c r="AI710" t="str">
        <f>IF(原始数据!AJ710="","",IF(COUNTIF(原始数据!710:710,原始数据!AJ710)&gt;1,"×",""))</f>
        <v/>
      </c>
      <c r="AJ710" t="str">
        <f>IF(原始数据!AK710="","",IF(COUNTIF(原始数据!710:710,原始数据!AK710)&gt;1,"×",""))</f>
        <v/>
      </c>
      <c r="AK710" t="str">
        <f>IF(原始数据!AL710="","",IF(COUNTIF(原始数据!710:710,原始数据!AL710)&gt;1,"×",""))</f>
        <v/>
      </c>
      <c r="AL710" t="str">
        <f>IF(原始数据!AM710="","",IF(COUNTIF(原始数据!710:710,原始数据!AM710)&gt;1,"×",""))</f>
        <v/>
      </c>
      <c r="AM710" t="str">
        <f>IF(原始数据!AN710="","",IF(COUNTIF(原始数据!710:710,原始数据!AN710)&gt;1,"×",""))</f>
        <v/>
      </c>
      <c r="AN710" t="str">
        <f>IF(原始数据!AO710="","",IF(COUNTIF(原始数据!710:710,原始数据!AO710)&gt;1,"×",""))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IF(原始数据!Z711="","",IF(COUNTIF(原始数据!711:711,原始数据!Z711)&gt;1,"×",""))</f>
        <v/>
      </c>
      <c r="Z711" t="str">
        <f>IF(原始数据!AA711="","",IF(COUNTIF(原始数据!711:711,原始数据!AA711)&gt;1,"×",""))</f>
        <v/>
      </c>
      <c r="AA711" t="str">
        <f>IF(原始数据!AB711="","",IF(COUNTIF(原始数据!711:711,原始数据!AB711)&gt;1,"×",""))</f>
        <v/>
      </c>
      <c r="AB711" t="str">
        <f>IF(原始数据!AC711="","",IF(COUNTIF(原始数据!711:711,原始数据!AC711)&gt;1,"×",""))</f>
        <v/>
      </c>
      <c r="AC711" t="str">
        <f>IF(原始数据!AD711="","",IF(COUNTIF(原始数据!711:711,原始数据!AD711)&gt;1,"×",""))</f>
        <v/>
      </c>
      <c r="AD711" t="str">
        <f>IF(原始数据!AE711="","",IF(COUNTIF(原始数据!711:711,原始数据!AE711)&gt;1,"×",""))</f>
        <v/>
      </c>
      <c r="AE711" t="str">
        <f>IF(原始数据!AF711="","",IF(COUNTIF(原始数据!711:711,原始数据!AF711)&gt;1,"×",""))</f>
        <v/>
      </c>
      <c r="AF711" t="str">
        <f>IF(原始数据!AG711="","",IF(COUNTIF(原始数据!711:711,原始数据!AG711)&gt;1,"×",""))</f>
        <v/>
      </c>
      <c r="AG711" t="str">
        <f>IF(原始数据!AH711="","",IF(COUNTIF(原始数据!711:711,原始数据!AH711)&gt;1,"×",""))</f>
        <v/>
      </c>
      <c r="AH711" t="str">
        <f>IF(原始数据!AI711="","",IF(COUNTIF(原始数据!711:711,原始数据!AI711)&gt;1,"×",""))</f>
        <v/>
      </c>
      <c r="AI711" t="str">
        <f>IF(原始数据!AJ711="","",IF(COUNTIF(原始数据!711:711,原始数据!AJ711)&gt;1,"×",""))</f>
        <v/>
      </c>
      <c r="AJ711" t="str">
        <f>IF(原始数据!AK711="","",IF(COUNTIF(原始数据!711:711,原始数据!AK711)&gt;1,"×",""))</f>
        <v/>
      </c>
      <c r="AK711" t="str">
        <f>IF(原始数据!AL711="","",IF(COUNTIF(原始数据!711:711,原始数据!AL711)&gt;1,"×",""))</f>
        <v/>
      </c>
      <c r="AL711" t="str">
        <f>IF(原始数据!AM711="","",IF(COUNTIF(原始数据!711:711,原始数据!AM711)&gt;1,"×",""))</f>
        <v/>
      </c>
      <c r="AM711" t="str">
        <f>IF(原始数据!AN711="","",IF(COUNTIF(原始数据!711:711,原始数据!AN711)&gt;1,"×",""))</f>
        <v/>
      </c>
      <c r="AN711" t="str">
        <f>IF(原始数据!AO711="","",IF(COUNTIF(原始数据!711:711,原始数据!AO711)&gt;1,"×",""))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IF(原始数据!Z712="","",IF(COUNTIF(原始数据!712:712,原始数据!Z712)&gt;1,"×",""))</f>
        <v/>
      </c>
      <c r="Z712" t="str">
        <f>IF(原始数据!AA712="","",IF(COUNTIF(原始数据!712:712,原始数据!AA712)&gt;1,"×",""))</f>
        <v/>
      </c>
      <c r="AA712" t="str">
        <f>IF(原始数据!AB712="","",IF(COUNTIF(原始数据!712:712,原始数据!AB712)&gt;1,"×",""))</f>
        <v/>
      </c>
      <c r="AB712" t="str">
        <f>IF(原始数据!AC712="","",IF(COUNTIF(原始数据!712:712,原始数据!AC712)&gt;1,"×",""))</f>
        <v/>
      </c>
      <c r="AC712" t="str">
        <f>IF(原始数据!AD712="","",IF(COUNTIF(原始数据!712:712,原始数据!AD712)&gt;1,"×",""))</f>
        <v/>
      </c>
      <c r="AD712" t="str">
        <f>IF(原始数据!AE712="","",IF(COUNTIF(原始数据!712:712,原始数据!AE712)&gt;1,"×",""))</f>
        <v/>
      </c>
      <c r="AE712" t="str">
        <f>IF(原始数据!AF712="","",IF(COUNTIF(原始数据!712:712,原始数据!AF712)&gt;1,"×",""))</f>
        <v/>
      </c>
      <c r="AF712" t="str">
        <f>IF(原始数据!AG712="","",IF(COUNTIF(原始数据!712:712,原始数据!AG712)&gt;1,"×",""))</f>
        <v/>
      </c>
      <c r="AG712" t="str">
        <f>IF(原始数据!AH712="","",IF(COUNTIF(原始数据!712:712,原始数据!AH712)&gt;1,"×",""))</f>
        <v/>
      </c>
      <c r="AH712" t="str">
        <f>IF(原始数据!AI712="","",IF(COUNTIF(原始数据!712:712,原始数据!AI712)&gt;1,"×",""))</f>
        <v/>
      </c>
      <c r="AI712" t="str">
        <f>IF(原始数据!AJ712="","",IF(COUNTIF(原始数据!712:712,原始数据!AJ712)&gt;1,"×",""))</f>
        <v/>
      </c>
      <c r="AJ712" t="str">
        <f>IF(原始数据!AK712="","",IF(COUNTIF(原始数据!712:712,原始数据!AK712)&gt;1,"×",""))</f>
        <v/>
      </c>
      <c r="AK712" t="str">
        <f>IF(原始数据!AL712="","",IF(COUNTIF(原始数据!712:712,原始数据!AL712)&gt;1,"×",""))</f>
        <v/>
      </c>
      <c r="AL712" t="str">
        <f>IF(原始数据!AM712="","",IF(COUNTIF(原始数据!712:712,原始数据!AM712)&gt;1,"×",""))</f>
        <v/>
      </c>
      <c r="AM712" t="str">
        <f>IF(原始数据!AN712="","",IF(COUNTIF(原始数据!712:712,原始数据!AN712)&gt;1,"×",""))</f>
        <v/>
      </c>
      <c r="AN712" t="str">
        <f>IF(原始数据!AO712="","",IF(COUNTIF(原始数据!712:712,原始数据!AO712)&gt;1,"×",""))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IF(原始数据!Z713="","",IF(COUNTIF(原始数据!713:713,原始数据!Z713)&gt;1,"×",""))</f>
        <v/>
      </c>
      <c r="Z713" t="str">
        <f>IF(原始数据!AA713="","",IF(COUNTIF(原始数据!713:713,原始数据!AA713)&gt;1,"×",""))</f>
        <v/>
      </c>
      <c r="AA713" t="str">
        <f>IF(原始数据!AB713="","",IF(COUNTIF(原始数据!713:713,原始数据!AB713)&gt;1,"×",""))</f>
        <v/>
      </c>
      <c r="AB713" t="str">
        <f>IF(原始数据!AC713="","",IF(COUNTIF(原始数据!713:713,原始数据!AC713)&gt;1,"×",""))</f>
        <v/>
      </c>
      <c r="AC713" t="str">
        <f>IF(原始数据!AD713="","",IF(COUNTIF(原始数据!713:713,原始数据!AD713)&gt;1,"×",""))</f>
        <v/>
      </c>
      <c r="AD713" t="str">
        <f>IF(原始数据!AE713="","",IF(COUNTIF(原始数据!713:713,原始数据!AE713)&gt;1,"×",""))</f>
        <v/>
      </c>
      <c r="AE713" t="str">
        <f>IF(原始数据!AF713="","",IF(COUNTIF(原始数据!713:713,原始数据!AF713)&gt;1,"×",""))</f>
        <v/>
      </c>
      <c r="AF713" t="str">
        <f>IF(原始数据!AG713="","",IF(COUNTIF(原始数据!713:713,原始数据!AG713)&gt;1,"×",""))</f>
        <v/>
      </c>
      <c r="AG713" t="str">
        <f>IF(原始数据!AH713="","",IF(COUNTIF(原始数据!713:713,原始数据!AH713)&gt;1,"×",""))</f>
        <v/>
      </c>
      <c r="AH713" t="str">
        <f>IF(原始数据!AI713="","",IF(COUNTIF(原始数据!713:713,原始数据!AI713)&gt;1,"×",""))</f>
        <v/>
      </c>
      <c r="AI713" t="str">
        <f>IF(原始数据!AJ713="","",IF(COUNTIF(原始数据!713:713,原始数据!AJ713)&gt;1,"×",""))</f>
        <v/>
      </c>
      <c r="AJ713" t="str">
        <f>IF(原始数据!AK713="","",IF(COUNTIF(原始数据!713:713,原始数据!AK713)&gt;1,"×",""))</f>
        <v/>
      </c>
      <c r="AK713" t="str">
        <f>IF(原始数据!AL713="","",IF(COUNTIF(原始数据!713:713,原始数据!AL713)&gt;1,"×",""))</f>
        <v/>
      </c>
      <c r="AL713" t="str">
        <f>IF(原始数据!AM713="","",IF(COUNTIF(原始数据!713:713,原始数据!AM713)&gt;1,"×",""))</f>
        <v/>
      </c>
      <c r="AM713" t="str">
        <f>IF(原始数据!AN713="","",IF(COUNTIF(原始数据!713:713,原始数据!AN713)&gt;1,"×",""))</f>
        <v/>
      </c>
      <c r="AN713" t="str">
        <f>IF(原始数据!AO713="","",IF(COUNTIF(原始数据!713:713,原始数据!AO713)&gt;1,"×",""))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IF(原始数据!Z714="","",IF(COUNTIF(原始数据!714:714,原始数据!Z714)&gt;1,"×",""))</f>
        <v/>
      </c>
      <c r="Z714" t="str">
        <f>IF(原始数据!AA714="","",IF(COUNTIF(原始数据!714:714,原始数据!AA714)&gt;1,"×",""))</f>
        <v/>
      </c>
      <c r="AA714" t="str">
        <f>IF(原始数据!AB714="","",IF(COUNTIF(原始数据!714:714,原始数据!AB714)&gt;1,"×",""))</f>
        <v/>
      </c>
      <c r="AB714" t="str">
        <f>IF(原始数据!AC714="","",IF(COUNTIF(原始数据!714:714,原始数据!AC714)&gt;1,"×",""))</f>
        <v/>
      </c>
      <c r="AC714" t="str">
        <f>IF(原始数据!AD714="","",IF(COUNTIF(原始数据!714:714,原始数据!AD714)&gt;1,"×",""))</f>
        <v/>
      </c>
      <c r="AD714" t="str">
        <f>IF(原始数据!AE714="","",IF(COUNTIF(原始数据!714:714,原始数据!AE714)&gt;1,"×",""))</f>
        <v/>
      </c>
      <c r="AE714" t="str">
        <f>IF(原始数据!AF714="","",IF(COUNTIF(原始数据!714:714,原始数据!AF714)&gt;1,"×",""))</f>
        <v/>
      </c>
      <c r="AF714" t="str">
        <f>IF(原始数据!AG714="","",IF(COUNTIF(原始数据!714:714,原始数据!AG714)&gt;1,"×",""))</f>
        <v/>
      </c>
      <c r="AG714" t="str">
        <f>IF(原始数据!AH714="","",IF(COUNTIF(原始数据!714:714,原始数据!AH714)&gt;1,"×",""))</f>
        <v/>
      </c>
      <c r="AH714" t="str">
        <f>IF(原始数据!AI714="","",IF(COUNTIF(原始数据!714:714,原始数据!AI714)&gt;1,"×",""))</f>
        <v/>
      </c>
      <c r="AI714" t="str">
        <f>IF(原始数据!AJ714="","",IF(COUNTIF(原始数据!714:714,原始数据!AJ714)&gt;1,"×",""))</f>
        <v/>
      </c>
      <c r="AJ714" t="str">
        <f>IF(原始数据!AK714="","",IF(COUNTIF(原始数据!714:714,原始数据!AK714)&gt;1,"×",""))</f>
        <v/>
      </c>
      <c r="AK714" t="str">
        <f>IF(原始数据!AL714="","",IF(COUNTIF(原始数据!714:714,原始数据!AL714)&gt;1,"×",""))</f>
        <v/>
      </c>
      <c r="AL714" t="str">
        <f>IF(原始数据!AM714="","",IF(COUNTIF(原始数据!714:714,原始数据!AM714)&gt;1,"×",""))</f>
        <v/>
      </c>
      <c r="AM714" t="str">
        <f>IF(原始数据!AN714="","",IF(COUNTIF(原始数据!714:714,原始数据!AN714)&gt;1,"×",""))</f>
        <v/>
      </c>
      <c r="AN714" t="str">
        <f>IF(原始数据!AO714="","",IF(COUNTIF(原始数据!714:714,原始数据!AO714)&gt;1,"×",""))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IF(原始数据!Z715="","",IF(COUNTIF(原始数据!715:715,原始数据!Z715)&gt;1,"×",""))</f>
        <v/>
      </c>
      <c r="Z715" t="str">
        <f>IF(原始数据!AA715="","",IF(COUNTIF(原始数据!715:715,原始数据!AA715)&gt;1,"×",""))</f>
        <v/>
      </c>
      <c r="AA715" t="str">
        <f>IF(原始数据!AB715="","",IF(COUNTIF(原始数据!715:715,原始数据!AB715)&gt;1,"×",""))</f>
        <v/>
      </c>
      <c r="AB715" t="str">
        <f>IF(原始数据!AC715="","",IF(COUNTIF(原始数据!715:715,原始数据!AC715)&gt;1,"×",""))</f>
        <v/>
      </c>
      <c r="AC715" t="str">
        <f>IF(原始数据!AD715="","",IF(COUNTIF(原始数据!715:715,原始数据!AD715)&gt;1,"×",""))</f>
        <v/>
      </c>
      <c r="AD715" t="str">
        <f>IF(原始数据!AE715="","",IF(COUNTIF(原始数据!715:715,原始数据!AE715)&gt;1,"×",""))</f>
        <v/>
      </c>
      <c r="AE715" t="str">
        <f>IF(原始数据!AF715="","",IF(COUNTIF(原始数据!715:715,原始数据!AF715)&gt;1,"×",""))</f>
        <v/>
      </c>
      <c r="AF715" t="str">
        <f>IF(原始数据!AG715="","",IF(COUNTIF(原始数据!715:715,原始数据!AG715)&gt;1,"×",""))</f>
        <v/>
      </c>
      <c r="AG715" t="str">
        <f>IF(原始数据!AH715="","",IF(COUNTIF(原始数据!715:715,原始数据!AH715)&gt;1,"×",""))</f>
        <v/>
      </c>
      <c r="AH715" t="str">
        <f>IF(原始数据!AI715="","",IF(COUNTIF(原始数据!715:715,原始数据!AI715)&gt;1,"×",""))</f>
        <v/>
      </c>
      <c r="AI715" t="str">
        <f>IF(原始数据!AJ715="","",IF(COUNTIF(原始数据!715:715,原始数据!AJ715)&gt;1,"×",""))</f>
        <v/>
      </c>
      <c r="AJ715" t="str">
        <f>IF(原始数据!AK715="","",IF(COUNTIF(原始数据!715:715,原始数据!AK715)&gt;1,"×",""))</f>
        <v/>
      </c>
      <c r="AK715" t="str">
        <f>IF(原始数据!AL715="","",IF(COUNTIF(原始数据!715:715,原始数据!AL715)&gt;1,"×",""))</f>
        <v/>
      </c>
      <c r="AL715" t="str">
        <f>IF(原始数据!AM715="","",IF(COUNTIF(原始数据!715:715,原始数据!AM715)&gt;1,"×",""))</f>
        <v/>
      </c>
      <c r="AM715" t="str">
        <f>IF(原始数据!AN715="","",IF(COUNTIF(原始数据!715:715,原始数据!AN715)&gt;1,"×",""))</f>
        <v/>
      </c>
      <c r="AN715" t="str">
        <f>IF(原始数据!AO715="","",IF(COUNTIF(原始数据!715:715,原始数据!AO715)&gt;1,"×",""))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IF(原始数据!Z716="","",IF(COUNTIF(原始数据!716:716,原始数据!Z716)&gt;1,"×",""))</f>
        <v/>
      </c>
      <c r="Z716" t="str">
        <f>IF(原始数据!AA716="","",IF(COUNTIF(原始数据!716:716,原始数据!AA716)&gt;1,"×",""))</f>
        <v/>
      </c>
      <c r="AA716" t="str">
        <f>IF(原始数据!AB716="","",IF(COUNTIF(原始数据!716:716,原始数据!AB716)&gt;1,"×",""))</f>
        <v/>
      </c>
      <c r="AB716" t="str">
        <f>IF(原始数据!AC716="","",IF(COUNTIF(原始数据!716:716,原始数据!AC716)&gt;1,"×",""))</f>
        <v/>
      </c>
      <c r="AC716" t="str">
        <f>IF(原始数据!AD716="","",IF(COUNTIF(原始数据!716:716,原始数据!AD716)&gt;1,"×",""))</f>
        <v/>
      </c>
      <c r="AD716" t="str">
        <f>IF(原始数据!AE716="","",IF(COUNTIF(原始数据!716:716,原始数据!AE716)&gt;1,"×",""))</f>
        <v/>
      </c>
      <c r="AE716" t="str">
        <f>IF(原始数据!AF716="","",IF(COUNTIF(原始数据!716:716,原始数据!AF716)&gt;1,"×",""))</f>
        <v/>
      </c>
      <c r="AF716" t="str">
        <f>IF(原始数据!AG716="","",IF(COUNTIF(原始数据!716:716,原始数据!AG716)&gt;1,"×",""))</f>
        <v/>
      </c>
      <c r="AG716" t="str">
        <f>IF(原始数据!AH716="","",IF(COUNTIF(原始数据!716:716,原始数据!AH716)&gt;1,"×",""))</f>
        <v/>
      </c>
      <c r="AH716" t="str">
        <f>IF(原始数据!AI716="","",IF(COUNTIF(原始数据!716:716,原始数据!AI716)&gt;1,"×",""))</f>
        <v/>
      </c>
      <c r="AI716" t="str">
        <f>IF(原始数据!AJ716="","",IF(COUNTIF(原始数据!716:716,原始数据!AJ716)&gt;1,"×",""))</f>
        <v/>
      </c>
      <c r="AJ716" t="str">
        <f>IF(原始数据!AK716="","",IF(COUNTIF(原始数据!716:716,原始数据!AK716)&gt;1,"×",""))</f>
        <v/>
      </c>
      <c r="AK716" t="str">
        <f>IF(原始数据!AL716="","",IF(COUNTIF(原始数据!716:716,原始数据!AL716)&gt;1,"×",""))</f>
        <v/>
      </c>
      <c r="AL716" t="str">
        <f>IF(原始数据!AM716="","",IF(COUNTIF(原始数据!716:716,原始数据!AM716)&gt;1,"×",""))</f>
        <v/>
      </c>
      <c r="AM716" t="str">
        <f>IF(原始数据!AN716="","",IF(COUNTIF(原始数据!716:716,原始数据!AN716)&gt;1,"×",""))</f>
        <v/>
      </c>
      <c r="AN716" t="str">
        <f>IF(原始数据!AO716="","",IF(COUNTIF(原始数据!716:716,原始数据!AO716)&gt;1,"×",""))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IF(原始数据!Z717="","",IF(COUNTIF(原始数据!717:717,原始数据!Z717)&gt;1,"×",""))</f>
        <v/>
      </c>
      <c r="Z717" t="str">
        <f>IF(原始数据!AA717="","",IF(COUNTIF(原始数据!717:717,原始数据!AA717)&gt;1,"×",""))</f>
        <v/>
      </c>
      <c r="AA717" t="str">
        <f>IF(原始数据!AB717="","",IF(COUNTIF(原始数据!717:717,原始数据!AB717)&gt;1,"×",""))</f>
        <v/>
      </c>
      <c r="AB717" t="str">
        <f>IF(原始数据!AC717="","",IF(COUNTIF(原始数据!717:717,原始数据!AC717)&gt;1,"×",""))</f>
        <v/>
      </c>
      <c r="AC717" t="str">
        <f>IF(原始数据!AD717="","",IF(COUNTIF(原始数据!717:717,原始数据!AD717)&gt;1,"×",""))</f>
        <v/>
      </c>
      <c r="AD717" t="str">
        <f>IF(原始数据!AE717="","",IF(COUNTIF(原始数据!717:717,原始数据!AE717)&gt;1,"×",""))</f>
        <v/>
      </c>
      <c r="AE717" t="str">
        <f>IF(原始数据!AF717="","",IF(COUNTIF(原始数据!717:717,原始数据!AF717)&gt;1,"×",""))</f>
        <v/>
      </c>
      <c r="AF717" t="str">
        <f>IF(原始数据!AG717="","",IF(COUNTIF(原始数据!717:717,原始数据!AG717)&gt;1,"×",""))</f>
        <v/>
      </c>
      <c r="AG717" t="str">
        <f>IF(原始数据!AH717="","",IF(COUNTIF(原始数据!717:717,原始数据!AH717)&gt;1,"×",""))</f>
        <v/>
      </c>
      <c r="AH717" t="str">
        <f>IF(原始数据!AI717="","",IF(COUNTIF(原始数据!717:717,原始数据!AI717)&gt;1,"×",""))</f>
        <v/>
      </c>
      <c r="AI717" t="str">
        <f>IF(原始数据!AJ717="","",IF(COUNTIF(原始数据!717:717,原始数据!AJ717)&gt;1,"×",""))</f>
        <v/>
      </c>
      <c r="AJ717" t="str">
        <f>IF(原始数据!AK717="","",IF(COUNTIF(原始数据!717:717,原始数据!AK717)&gt;1,"×",""))</f>
        <v/>
      </c>
      <c r="AK717" t="str">
        <f>IF(原始数据!AL717="","",IF(COUNTIF(原始数据!717:717,原始数据!AL717)&gt;1,"×",""))</f>
        <v/>
      </c>
      <c r="AL717" t="str">
        <f>IF(原始数据!AM717="","",IF(COUNTIF(原始数据!717:717,原始数据!AM717)&gt;1,"×",""))</f>
        <v/>
      </c>
      <c r="AM717" t="str">
        <f>IF(原始数据!AN717="","",IF(COUNTIF(原始数据!717:717,原始数据!AN717)&gt;1,"×",""))</f>
        <v/>
      </c>
      <c r="AN717" t="str">
        <f>IF(原始数据!AO717="","",IF(COUNTIF(原始数据!717:717,原始数据!AO717)&gt;1,"×",""))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IF(原始数据!Z718="","",IF(COUNTIF(原始数据!718:718,原始数据!Z718)&gt;1,"×",""))</f>
        <v/>
      </c>
      <c r="Z718" t="str">
        <f>IF(原始数据!AA718="","",IF(COUNTIF(原始数据!718:718,原始数据!AA718)&gt;1,"×",""))</f>
        <v/>
      </c>
      <c r="AA718" t="str">
        <f>IF(原始数据!AB718="","",IF(COUNTIF(原始数据!718:718,原始数据!AB718)&gt;1,"×",""))</f>
        <v/>
      </c>
      <c r="AB718" t="str">
        <f>IF(原始数据!AC718="","",IF(COUNTIF(原始数据!718:718,原始数据!AC718)&gt;1,"×",""))</f>
        <v/>
      </c>
      <c r="AC718" t="str">
        <f>IF(原始数据!AD718="","",IF(COUNTIF(原始数据!718:718,原始数据!AD718)&gt;1,"×",""))</f>
        <v/>
      </c>
      <c r="AD718" t="str">
        <f>IF(原始数据!AE718="","",IF(COUNTIF(原始数据!718:718,原始数据!AE718)&gt;1,"×",""))</f>
        <v/>
      </c>
      <c r="AE718" t="str">
        <f>IF(原始数据!AF718="","",IF(COUNTIF(原始数据!718:718,原始数据!AF718)&gt;1,"×",""))</f>
        <v/>
      </c>
      <c r="AF718" t="str">
        <f>IF(原始数据!AG718="","",IF(COUNTIF(原始数据!718:718,原始数据!AG718)&gt;1,"×",""))</f>
        <v/>
      </c>
      <c r="AG718" t="str">
        <f>IF(原始数据!AH718="","",IF(COUNTIF(原始数据!718:718,原始数据!AH718)&gt;1,"×",""))</f>
        <v/>
      </c>
      <c r="AH718" t="str">
        <f>IF(原始数据!AI718="","",IF(COUNTIF(原始数据!718:718,原始数据!AI718)&gt;1,"×",""))</f>
        <v/>
      </c>
      <c r="AI718" t="str">
        <f>IF(原始数据!AJ718="","",IF(COUNTIF(原始数据!718:718,原始数据!AJ718)&gt;1,"×",""))</f>
        <v/>
      </c>
      <c r="AJ718" t="str">
        <f>IF(原始数据!AK718="","",IF(COUNTIF(原始数据!718:718,原始数据!AK718)&gt;1,"×",""))</f>
        <v/>
      </c>
      <c r="AK718" t="str">
        <f>IF(原始数据!AL718="","",IF(COUNTIF(原始数据!718:718,原始数据!AL718)&gt;1,"×",""))</f>
        <v/>
      </c>
      <c r="AL718" t="str">
        <f>IF(原始数据!AM718="","",IF(COUNTIF(原始数据!718:718,原始数据!AM718)&gt;1,"×",""))</f>
        <v/>
      </c>
      <c r="AM718" t="str">
        <f>IF(原始数据!AN718="","",IF(COUNTIF(原始数据!718:718,原始数据!AN718)&gt;1,"×",""))</f>
        <v/>
      </c>
      <c r="AN718" t="str">
        <f>IF(原始数据!AO718="","",IF(COUNTIF(原始数据!718:718,原始数据!AO718)&gt;1,"×",""))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IF(原始数据!Z719="","",IF(COUNTIF(原始数据!719:719,原始数据!Z719)&gt;1,"×",""))</f>
        <v/>
      </c>
      <c r="Z719" t="str">
        <f>IF(原始数据!AA719="","",IF(COUNTIF(原始数据!719:719,原始数据!AA719)&gt;1,"×",""))</f>
        <v/>
      </c>
      <c r="AA719" t="str">
        <f>IF(原始数据!AB719="","",IF(COUNTIF(原始数据!719:719,原始数据!AB719)&gt;1,"×",""))</f>
        <v/>
      </c>
      <c r="AB719" t="str">
        <f>IF(原始数据!AC719="","",IF(COUNTIF(原始数据!719:719,原始数据!AC719)&gt;1,"×",""))</f>
        <v/>
      </c>
      <c r="AC719" t="str">
        <f>IF(原始数据!AD719="","",IF(COUNTIF(原始数据!719:719,原始数据!AD719)&gt;1,"×",""))</f>
        <v/>
      </c>
      <c r="AD719" t="str">
        <f>IF(原始数据!AE719="","",IF(COUNTIF(原始数据!719:719,原始数据!AE719)&gt;1,"×",""))</f>
        <v/>
      </c>
      <c r="AE719" t="str">
        <f>IF(原始数据!AF719="","",IF(COUNTIF(原始数据!719:719,原始数据!AF719)&gt;1,"×",""))</f>
        <v/>
      </c>
      <c r="AF719" t="str">
        <f>IF(原始数据!AG719="","",IF(COUNTIF(原始数据!719:719,原始数据!AG719)&gt;1,"×",""))</f>
        <v/>
      </c>
      <c r="AG719" t="str">
        <f>IF(原始数据!AH719="","",IF(COUNTIF(原始数据!719:719,原始数据!AH719)&gt;1,"×",""))</f>
        <v/>
      </c>
      <c r="AH719" t="str">
        <f>IF(原始数据!AI719="","",IF(COUNTIF(原始数据!719:719,原始数据!AI719)&gt;1,"×",""))</f>
        <v/>
      </c>
      <c r="AI719" t="str">
        <f>IF(原始数据!AJ719="","",IF(COUNTIF(原始数据!719:719,原始数据!AJ719)&gt;1,"×",""))</f>
        <v/>
      </c>
      <c r="AJ719" t="str">
        <f>IF(原始数据!AK719="","",IF(COUNTIF(原始数据!719:719,原始数据!AK719)&gt;1,"×",""))</f>
        <v/>
      </c>
      <c r="AK719" t="str">
        <f>IF(原始数据!AL719="","",IF(COUNTIF(原始数据!719:719,原始数据!AL719)&gt;1,"×",""))</f>
        <v/>
      </c>
      <c r="AL719" t="str">
        <f>IF(原始数据!AM719="","",IF(COUNTIF(原始数据!719:719,原始数据!AM719)&gt;1,"×",""))</f>
        <v/>
      </c>
      <c r="AM719" t="str">
        <f>IF(原始数据!AN719="","",IF(COUNTIF(原始数据!719:719,原始数据!AN719)&gt;1,"×",""))</f>
        <v/>
      </c>
      <c r="AN719" t="str">
        <f>IF(原始数据!AO719="","",IF(COUNTIF(原始数据!719:719,原始数据!AO719)&gt;1,"×",""))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IF(原始数据!Z720="","",IF(COUNTIF(原始数据!720:720,原始数据!Z720)&gt;1,"×",""))</f>
        <v/>
      </c>
      <c r="Z720" t="str">
        <f>IF(原始数据!AA720="","",IF(COUNTIF(原始数据!720:720,原始数据!AA720)&gt;1,"×",""))</f>
        <v/>
      </c>
      <c r="AA720" t="str">
        <f>IF(原始数据!AB720="","",IF(COUNTIF(原始数据!720:720,原始数据!AB720)&gt;1,"×",""))</f>
        <v/>
      </c>
      <c r="AB720" t="str">
        <f>IF(原始数据!AC720="","",IF(COUNTIF(原始数据!720:720,原始数据!AC720)&gt;1,"×",""))</f>
        <v/>
      </c>
      <c r="AC720" t="str">
        <f>IF(原始数据!AD720="","",IF(COUNTIF(原始数据!720:720,原始数据!AD720)&gt;1,"×",""))</f>
        <v/>
      </c>
      <c r="AD720" t="str">
        <f>IF(原始数据!AE720="","",IF(COUNTIF(原始数据!720:720,原始数据!AE720)&gt;1,"×",""))</f>
        <v/>
      </c>
      <c r="AE720" t="str">
        <f>IF(原始数据!AF720="","",IF(COUNTIF(原始数据!720:720,原始数据!AF720)&gt;1,"×",""))</f>
        <v/>
      </c>
      <c r="AF720" t="str">
        <f>IF(原始数据!AG720="","",IF(COUNTIF(原始数据!720:720,原始数据!AG720)&gt;1,"×",""))</f>
        <v/>
      </c>
      <c r="AG720" t="str">
        <f>IF(原始数据!AH720="","",IF(COUNTIF(原始数据!720:720,原始数据!AH720)&gt;1,"×",""))</f>
        <v/>
      </c>
      <c r="AH720" t="str">
        <f>IF(原始数据!AI720="","",IF(COUNTIF(原始数据!720:720,原始数据!AI720)&gt;1,"×",""))</f>
        <v/>
      </c>
      <c r="AI720" t="str">
        <f>IF(原始数据!AJ720="","",IF(COUNTIF(原始数据!720:720,原始数据!AJ720)&gt;1,"×",""))</f>
        <v/>
      </c>
      <c r="AJ720" t="str">
        <f>IF(原始数据!AK720="","",IF(COUNTIF(原始数据!720:720,原始数据!AK720)&gt;1,"×",""))</f>
        <v/>
      </c>
      <c r="AK720" t="str">
        <f>IF(原始数据!AL720="","",IF(COUNTIF(原始数据!720:720,原始数据!AL720)&gt;1,"×",""))</f>
        <v/>
      </c>
      <c r="AL720" t="str">
        <f>IF(原始数据!AM720="","",IF(COUNTIF(原始数据!720:720,原始数据!AM720)&gt;1,"×",""))</f>
        <v/>
      </c>
      <c r="AM720" t="str">
        <f>IF(原始数据!AN720="","",IF(COUNTIF(原始数据!720:720,原始数据!AN720)&gt;1,"×",""))</f>
        <v/>
      </c>
      <c r="AN720" t="str">
        <f>IF(原始数据!AO720="","",IF(COUNTIF(原始数据!720:720,原始数据!AO720)&gt;1,"×",""))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IF(原始数据!Z721="","",IF(COUNTIF(原始数据!721:721,原始数据!Z721)&gt;1,"×",""))</f>
        <v/>
      </c>
      <c r="Z721" t="str">
        <f>IF(原始数据!AA721="","",IF(COUNTIF(原始数据!721:721,原始数据!AA721)&gt;1,"×",""))</f>
        <v/>
      </c>
      <c r="AA721" t="str">
        <f>IF(原始数据!AB721="","",IF(COUNTIF(原始数据!721:721,原始数据!AB721)&gt;1,"×",""))</f>
        <v/>
      </c>
      <c r="AB721" t="str">
        <f>IF(原始数据!AC721="","",IF(COUNTIF(原始数据!721:721,原始数据!AC721)&gt;1,"×",""))</f>
        <v/>
      </c>
      <c r="AC721" t="str">
        <f>IF(原始数据!AD721="","",IF(COUNTIF(原始数据!721:721,原始数据!AD721)&gt;1,"×",""))</f>
        <v/>
      </c>
      <c r="AD721" t="str">
        <f>IF(原始数据!AE721="","",IF(COUNTIF(原始数据!721:721,原始数据!AE721)&gt;1,"×",""))</f>
        <v/>
      </c>
      <c r="AE721" t="str">
        <f>IF(原始数据!AF721="","",IF(COUNTIF(原始数据!721:721,原始数据!AF721)&gt;1,"×",""))</f>
        <v/>
      </c>
      <c r="AF721" t="str">
        <f>IF(原始数据!AG721="","",IF(COUNTIF(原始数据!721:721,原始数据!AG721)&gt;1,"×",""))</f>
        <v/>
      </c>
      <c r="AG721" t="str">
        <f>IF(原始数据!AH721="","",IF(COUNTIF(原始数据!721:721,原始数据!AH721)&gt;1,"×",""))</f>
        <v/>
      </c>
      <c r="AH721" t="str">
        <f>IF(原始数据!AI721="","",IF(COUNTIF(原始数据!721:721,原始数据!AI721)&gt;1,"×",""))</f>
        <v/>
      </c>
      <c r="AI721" t="str">
        <f>IF(原始数据!AJ721="","",IF(COUNTIF(原始数据!721:721,原始数据!AJ721)&gt;1,"×",""))</f>
        <v/>
      </c>
      <c r="AJ721" t="str">
        <f>IF(原始数据!AK721="","",IF(COUNTIF(原始数据!721:721,原始数据!AK721)&gt;1,"×",""))</f>
        <v/>
      </c>
      <c r="AK721" t="str">
        <f>IF(原始数据!AL721="","",IF(COUNTIF(原始数据!721:721,原始数据!AL721)&gt;1,"×",""))</f>
        <v/>
      </c>
      <c r="AL721" t="str">
        <f>IF(原始数据!AM721="","",IF(COUNTIF(原始数据!721:721,原始数据!AM721)&gt;1,"×",""))</f>
        <v/>
      </c>
      <c r="AM721" t="str">
        <f>IF(原始数据!AN721="","",IF(COUNTIF(原始数据!721:721,原始数据!AN721)&gt;1,"×",""))</f>
        <v/>
      </c>
      <c r="AN721" t="str">
        <f>IF(原始数据!AO721="","",IF(COUNTIF(原始数据!721:721,原始数据!AO721)&gt;1,"×",""))</f>
        <v/>
      </c>
    </row>
  </sheetData>
  <sheetProtection formatCells="0" insertHyperlinks="0" autoFilter="0"/>
  <conditionalFormatting sqref="A2:AN721">
    <cfRule type="cellIs" dxfId="0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zoomScale="130" zoomScaleNormal="130" workbookViewId="0">
      <selection activeCell="I2" sqref="I2:L77"/>
    </sheetView>
  </sheetViews>
  <sheetFormatPr defaultColWidth="9" defaultRowHeight="13.5"/>
  <cols>
    <col min="1" max="1" width="23.375" style="110" customWidth="1"/>
    <col min="2" max="9" width="9" style="110"/>
    <col min="10" max="11" width="10.375" style="110" customWidth="1"/>
    <col min="12" max="12" width="10.25" style="110" customWidth="1"/>
    <col min="13" max="19" width="9" style="110"/>
  </cols>
  <sheetData>
    <row r="1" spans="1:11">
      <c r="A1" s="110" t="s">
        <v>40</v>
      </c>
      <c r="B1" s="110" t="s">
        <v>41</v>
      </c>
      <c r="F1" s="110" t="s">
        <v>42</v>
      </c>
      <c r="G1" s="110" t="s">
        <v>43</v>
      </c>
      <c r="H1" s="110" t="s">
        <v>36</v>
      </c>
      <c r="I1" s="110" t="s">
        <v>44</v>
      </c>
      <c r="K1" s="110" t="s">
        <v>45</v>
      </c>
    </row>
    <row r="2" ht="14.25" spans="1:12">
      <c r="A2" s="110" t="s">
        <v>46</v>
      </c>
      <c r="B2" s="110" t="s">
        <v>47</v>
      </c>
      <c r="C2" s="110" t="s">
        <v>48</v>
      </c>
      <c r="D2" s="110" t="s">
        <v>47</v>
      </c>
      <c r="E2" s="110" t="s">
        <v>48</v>
      </c>
      <c r="F2" s="204" t="s">
        <v>49</v>
      </c>
      <c r="G2" s="110" t="s">
        <v>50</v>
      </c>
      <c r="H2" s="110" t="s">
        <v>51</v>
      </c>
      <c r="I2" s="204" t="s">
        <v>49</v>
      </c>
      <c r="J2" s="110" t="s">
        <v>52</v>
      </c>
      <c r="K2" s="204" t="s">
        <v>49</v>
      </c>
      <c r="L2" s="110" t="s">
        <v>53</v>
      </c>
    </row>
    <row r="3" ht="14.25" spans="1:12">
      <c r="A3" s="110" t="s">
        <v>54</v>
      </c>
      <c r="B3" s="110">
        <v>0</v>
      </c>
      <c r="C3" s="110" t="s">
        <v>55</v>
      </c>
      <c r="D3" s="110">
        <v>0</v>
      </c>
      <c r="E3" s="110" t="s">
        <v>55</v>
      </c>
      <c r="F3" s="204" t="s">
        <v>56</v>
      </c>
      <c r="G3" s="110" t="s">
        <v>57</v>
      </c>
      <c r="H3" s="110" t="s">
        <v>58</v>
      </c>
      <c r="I3" s="204" t="s">
        <v>49</v>
      </c>
      <c r="J3" s="204" t="s">
        <v>59</v>
      </c>
      <c r="K3" s="204" t="s">
        <v>49</v>
      </c>
      <c r="L3" s="110" t="s">
        <v>60</v>
      </c>
    </row>
    <row r="4" ht="14.25" spans="1:15">
      <c r="A4" s="110" t="s">
        <v>61</v>
      </c>
      <c r="B4" s="110">
        <v>1</v>
      </c>
      <c r="C4" s="110" t="s">
        <v>62</v>
      </c>
      <c r="D4" s="110">
        <v>1</v>
      </c>
      <c r="E4" s="110" t="s">
        <v>63</v>
      </c>
      <c r="F4" s="204" t="s">
        <v>64</v>
      </c>
      <c r="G4" s="110" t="s">
        <v>65</v>
      </c>
      <c r="H4" s="110" t="s">
        <v>66</v>
      </c>
      <c r="I4" s="204" t="s">
        <v>49</v>
      </c>
      <c r="J4" s="110" t="s">
        <v>67</v>
      </c>
      <c r="K4" s="204" t="s">
        <v>56</v>
      </c>
      <c r="L4" s="110" t="s">
        <v>68</v>
      </c>
      <c r="O4" s="204"/>
    </row>
    <row r="5" ht="14.25" spans="1:15">
      <c r="A5" s="110" t="s">
        <v>69</v>
      </c>
      <c r="B5" s="110">
        <v>2</v>
      </c>
      <c r="C5" s="110" t="s">
        <v>70</v>
      </c>
      <c r="D5" s="110">
        <v>2</v>
      </c>
      <c r="E5" s="110" t="s">
        <v>71</v>
      </c>
      <c r="F5" s="204" t="s">
        <v>72</v>
      </c>
      <c r="G5" s="110" t="s">
        <v>73</v>
      </c>
      <c r="H5" s="110" t="s">
        <v>74</v>
      </c>
      <c r="I5" s="204" t="s">
        <v>49</v>
      </c>
      <c r="J5" s="110" t="s">
        <v>75</v>
      </c>
      <c r="K5" s="204" t="s">
        <v>56</v>
      </c>
      <c r="L5" s="110" t="s">
        <v>76</v>
      </c>
      <c r="O5" s="204"/>
    </row>
    <row r="6" ht="14.25" spans="1:15">
      <c r="A6" s="110" t="s">
        <v>77</v>
      </c>
      <c r="B6" s="110">
        <v>3</v>
      </c>
      <c r="C6" s="110" t="s">
        <v>78</v>
      </c>
      <c r="D6" s="110">
        <v>3</v>
      </c>
      <c r="E6" s="110" t="s">
        <v>79</v>
      </c>
      <c r="F6" s="204" t="s">
        <v>80</v>
      </c>
      <c r="G6" s="110" t="s">
        <v>81</v>
      </c>
      <c r="H6" s="110" t="s">
        <v>82</v>
      </c>
      <c r="I6" s="204" t="s">
        <v>49</v>
      </c>
      <c r="J6" s="110" t="s">
        <v>83</v>
      </c>
      <c r="K6" s="204" t="s">
        <v>64</v>
      </c>
      <c r="L6" s="110" t="s">
        <v>84</v>
      </c>
      <c r="O6" s="204"/>
    </row>
    <row r="7" ht="14.25" spans="1:15">
      <c r="A7" s="110" t="s">
        <v>85</v>
      </c>
      <c r="B7" s="110">
        <v>4</v>
      </c>
      <c r="C7" s="110" t="s">
        <v>86</v>
      </c>
      <c r="D7" s="110">
        <v>4</v>
      </c>
      <c r="E7" s="110" t="s">
        <v>87</v>
      </c>
      <c r="F7" s="204" t="s">
        <v>88</v>
      </c>
      <c r="G7" s="110" t="s">
        <v>89</v>
      </c>
      <c r="H7" s="110" t="s">
        <v>90</v>
      </c>
      <c r="I7" s="204" t="s">
        <v>56</v>
      </c>
      <c r="J7" s="110" t="s">
        <v>91</v>
      </c>
      <c r="K7" s="204" t="s">
        <v>64</v>
      </c>
      <c r="L7" s="110" t="s">
        <v>92</v>
      </c>
      <c r="O7" s="204"/>
    </row>
    <row r="8" ht="14.25" spans="1:15">
      <c r="A8" s="110" t="s">
        <v>9</v>
      </c>
      <c r="B8" s="110">
        <v>5</v>
      </c>
      <c r="C8" s="110" t="s">
        <v>93</v>
      </c>
      <c r="D8" s="110">
        <v>5</v>
      </c>
      <c r="E8" s="110" t="s">
        <v>94</v>
      </c>
      <c r="F8" s="204" t="s">
        <v>95</v>
      </c>
      <c r="G8" s="110" t="s">
        <v>96</v>
      </c>
      <c r="H8" s="110" t="s">
        <v>97</v>
      </c>
      <c r="I8" s="204" t="s">
        <v>56</v>
      </c>
      <c r="J8" s="110" t="s">
        <v>98</v>
      </c>
      <c r="K8" s="204" t="s">
        <v>72</v>
      </c>
      <c r="L8" s="110" t="s">
        <v>99</v>
      </c>
      <c r="O8" s="204"/>
    </row>
    <row r="9" ht="14.25" spans="1:12">
      <c r="A9" s="110" t="s">
        <v>100</v>
      </c>
      <c r="B9" s="110">
        <v>6</v>
      </c>
      <c r="C9" s="110" t="s">
        <v>101</v>
      </c>
      <c r="D9" s="110">
        <v>6</v>
      </c>
      <c r="E9" s="110" t="s">
        <v>102</v>
      </c>
      <c r="G9" s="110" t="s">
        <v>103</v>
      </c>
      <c r="H9" s="110" t="s">
        <v>104</v>
      </c>
      <c r="I9" s="204" t="s">
        <v>56</v>
      </c>
      <c r="J9" s="110" t="s">
        <v>105</v>
      </c>
      <c r="K9" s="204" t="s">
        <v>72</v>
      </c>
      <c r="L9" s="110" t="s">
        <v>106</v>
      </c>
    </row>
    <row r="10" ht="14.25" spans="1:12">
      <c r="A10" s="110" t="s">
        <v>107</v>
      </c>
      <c r="B10" s="110">
        <v>7</v>
      </c>
      <c r="C10" s="110" t="s">
        <v>108</v>
      </c>
      <c r="D10" s="110">
        <v>7</v>
      </c>
      <c r="E10" s="110" t="s">
        <v>109</v>
      </c>
      <c r="G10" s="110" t="s">
        <v>110</v>
      </c>
      <c r="H10" s="204" t="s">
        <v>111</v>
      </c>
      <c r="I10" s="204" t="s">
        <v>56</v>
      </c>
      <c r="J10" s="110" t="s">
        <v>112</v>
      </c>
      <c r="K10" s="204" t="s">
        <v>80</v>
      </c>
      <c r="L10" s="110" t="s">
        <v>113</v>
      </c>
    </row>
    <row r="11" spans="1:12">
      <c r="A11" s="110" t="s">
        <v>114</v>
      </c>
      <c r="B11" s="110">
        <v>8</v>
      </c>
      <c r="C11" s="110" t="s">
        <v>115</v>
      </c>
      <c r="D11" s="110">
        <v>8</v>
      </c>
      <c r="E11" s="110" t="s">
        <v>116</v>
      </c>
      <c r="I11" s="204" t="s">
        <v>56</v>
      </c>
      <c r="J11" s="110" t="s">
        <v>117</v>
      </c>
      <c r="K11" s="204" t="s">
        <v>80</v>
      </c>
      <c r="L11" s="110" t="s">
        <v>118</v>
      </c>
    </row>
    <row r="12" ht="14.25" spans="1:12">
      <c r="A12" s="110" t="s">
        <v>119</v>
      </c>
      <c r="B12" s="110">
        <v>9</v>
      </c>
      <c r="C12" s="110" t="s">
        <v>120</v>
      </c>
      <c r="D12" s="110">
        <v>9</v>
      </c>
      <c r="E12" s="110" t="s">
        <v>121</v>
      </c>
      <c r="G12" s="109"/>
      <c r="H12" s="109"/>
      <c r="I12" s="204" t="s">
        <v>64</v>
      </c>
      <c r="J12" s="110" t="s">
        <v>122</v>
      </c>
      <c r="K12" s="204" t="s">
        <v>88</v>
      </c>
      <c r="L12" s="110" t="s">
        <v>123</v>
      </c>
    </row>
    <row r="13" spans="1:12">
      <c r="A13" s="204" t="s">
        <v>124</v>
      </c>
      <c r="B13" s="110">
        <v>10</v>
      </c>
      <c r="C13" s="110" t="s">
        <v>125</v>
      </c>
      <c r="D13" s="110">
        <v>10</v>
      </c>
      <c r="E13" s="110" t="s">
        <v>126</v>
      </c>
      <c r="I13" s="204" t="s">
        <v>64</v>
      </c>
      <c r="J13" s="110" t="s">
        <v>127</v>
      </c>
      <c r="K13" s="204" t="s">
        <v>88</v>
      </c>
      <c r="L13" s="110" t="s">
        <v>128</v>
      </c>
    </row>
    <row r="14" spans="1:12">
      <c r="A14" s="110" t="s">
        <v>85</v>
      </c>
      <c r="B14" s="110">
        <v>11</v>
      </c>
      <c r="C14" s="110" t="s">
        <v>129</v>
      </c>
      <c r="D14" s="110">
        <v>11</v>
      </c>
      <c r="E14" s="110" t="s">
        <v>130</v>
      </c>
      <c r="I14" s="204" t="s">
        <v>64</v>
      </c>
      <c r="J14" s="110" t="s">
        <v>131</v>
      </c>
      <c r="K14" s="204" t="s">
        <v>95</v>
      </c>
      <c r="L14" s="204" t="s">
        <v>132</v>
      </c>
    </row>
    <row r="15" spans="1:10">
      <c r="A15" s="110" t="s">
        <v>133</v>
      </c>
      <c r="B15" s="110">
        <v>12</v>
      </c>
      <c r="C15" s="110" t="s">
        <v>134</v>
      </c>
      <c r="D15" s="110">
        <v>12</v>
      </c>
      <c r="E15" s="110" t="s">
        <v>135</v>
      </c>
      <c r="I15" s="204" t="s">
        <v>64</v>
      </c>
      <c r="J15" s="110" t="s">
        <v>136</v>
      </c>
    </row>
    <row r="16" spans="2:10">
      <c r="B16" s="110">
        <v>13</v>
      </c>
      <c r="C16" s="110" t="s">
        <v>137</v>
      </c>
      <c r="D16" s="110">
        <v>13</v>
      </c>
      <c r="E16" s="110" t="s">
        <v>138</v>
      </c>
      <c r="I16" s="204" t="s">
        <v>64</v>
      </c>
      <c r="J16" s="110" t="s">
        <v>139</v>
      </c>
    </row>
    <row r="17" spans="2:10">
      <c r="B17" s="110">
        <v>14</v>
      </c>
      <c r="C17" s="110" t="s">
        <v>140</v>
      </c>
      <c r="D17" s="110">
        <v>14</v>
      </c>
      <c r="E17" s="110" t="s">
        <v>141</v>
      </c>
      <c r="I17" s="204" t="s">
        <v>72</v>
      </c>
      <c r="J17" s="110" t="s">
        <v>142</v>
      </c>
    </row>
    <row r="18" spans="2:10">
      <c r="B18" s="110">
        <v>15</v>
      </c>
      <c r="C18" s="110" t="s">
        <v>143</v>
      </c>
      <c r="D18" s="110">
        <v>15</v>
      </c>
      <c r="E18" s="110" t="s">
        <v>144</v>
      </c>
      <c r="I18" s="204" t="s">
        <v>72</v>
      </c>
      <c r="J18" s="204" t="s">
        <v>145</v>
      </c>
    </row>
    <row r="19" spans="2:10">
      <c r="B19" s="110">
        <v>16</v>
      </c>
      <c r="C19" s="110" t="s">
        <v>146</v>
      </c>
      <c r="D19" s="110">
        <v>16</v>
      </c>
      <c r="E19" s="110" t="s">
        <v>147</v>
      </c>
      <c r="I19" s="204" t="s">
        <v>72</v>
      </c>
      <c r="J19" s="110" t="s">
        <v>148</v>
      </c>
    </row>
    <row r="20" spans="2:10">
      <c r="B20" s="110">
        <v>17</v>
      </c>
      <c r="C20" s="110" t="s">
        <v>149</v>
      </c>
      <c r="D20" s="110">
        <v>17</v>
      </c>
      <c r="E20" s="110" t="s">
        <v>150</v>
      </c>
      <c r="I20" s="204" t="s">
        <v>72</v>
      </c>
      <c r="J20" s="110" t="s">
        <v>151</v>
      </c>
    </row>
    <row r="21" spans="2:10">
      <c r="B21" s="110">
        <v>18</v>
      </c>
      <c r="C21" s="110" t="s">
        <v>152</v>
      </c>
      <c r="D21" s="110">
        <v>18</v>
      </c>
      <c r="E21" s="110" t="s">
        <v>153</v>
      </c>
      <c r="I21" s="204" t="s">
        <v>80</v>
      </c>
      <c r="J21" s="110" t="s">
        <v>154</v>
      </c>
    </row>
    <row r="22" spans="2:10">
      <c r="B22" s="110">
        <v>19</v>
      </c>
      <c r="C22" s="110" t="s">
        <v>155</v>
      </c>
      <c r="D22" s="110">
        <v>19</v>
      </c>
      <c r="E22" s="110" t="s">
        <v>156</v>
      </c>
      <c r="I22" s="204" t="s">
        <v>80</v>
      </c>
      <c r="J22" s="110" t="s">
        <v>157</v>
      </c>
    </row>
    <row r="23" spans="2:10">
      <c r="B23" s="110">
        <v>20</v>
      </c>
      <c r="C23" s="110" t="s">
        <v>158</v>
      </c>
      <c r="D23" s="110">
        <v>20</v>
      </c>
      <c r="E23" s="110" t="s">
        <v>159</v>
      </c>
      <c r="I23" s="204" t="s">
        <v>80</v>
      </c>
      <c r="J23" s="204" t="s">
        <v>160</v>
      </c>
    </row>
    <row r="24" spans="2:10">
      <c r="B24" s="110">
        <v>21</v>
      </c>
      <c r="C24" s="110" t="s">
        <v>161</v>
      </c>
      <c r="D24" s="110">
        <v>21</v>
      </c>
      <c r="E24" s="110" t="s">
        <v>162</v>
      </c>
      <c r="I24" s="204" t="s">
        <v>80</v>
      </c>
      <c r="J24" s="110" t="s">
        <v>163</v>
      </c>
    </row>
    <row r="25" spans="2:10">
      <c r="B25" s="110">
        <v>22</v>
      </c>
      <c r="C25" s="110" t="s">
        <v>164</v>
      </c>
      <c r="D25" s="110">
        <v>22</v>
      </c>
      <c r="E25" s="110" t="s">
        <v>165</v>
      </c>
      <c r="I25" s="204" t="s">
        <v>88</v>
      </c>
      <c r="J25" s="110" t="s">
        <v>166</v>
      </c>
    </row>
    <row r="26" spans="2:10">
      <c r="B26" s="110">
        <v>23</v>
      </c>
      <c r="C26" s="110" t="s">
        <v>167</v>
      </c>
      <c r="D26" s="110">
        <v>23</v>
      </c>
      <c r="E26" s="110" t="s">
        <v>168</v>
      </c>
      <c r="I26" s="204" t="s">
        <v>88</v>
      </c>
      <c r="J26" s="110" t="s">
        <v>169</v>
      </c>
    </row>
    <row r="27" spans="2:10">
      <c r="B27" s="110">
        <v>24</v>
      </c>
      <c r="C27" s="110" t="s">
        <v>170</v>
      </c>
      <c r="D27" s="110">
        <v>24</v>
      </c>
      <c r="E27" s="110" t="s">
        <v>171</v>
      </c>
      <c r="I27" s="204" t="s">
        <v>88</v>
      </c>
      <c r="J27" s="110" t="s">
        <v>172</v>
      </c>
    </row>
    <row r="28" spans="2:10">
      <c r="B28" s="110">
        <v>25</v>
      </c>
      <c r="C28" s="110" t="s">
        <v>173</v>
      </c>
      <c r="D28" s="110">
        <v>25</v>
      </c>
      <c r="E28" s="110" t="s">
        <v>174</v>
      </c>
      <c r="I28" s="204" t="s">
        <v>88</v>
      </c>
      <c r="J28" s="204" t="s">
        <v>175</v>
      </c>
    </row>
    <row r="29" spans="2:12">
      <c r="B29" s="110">
        <v>26</v>
      </c>
      <c r="C29" s="110" t="s">
        <v>176</v>
      </c>
      <c r="D29" s="110">
        <v>26</v>
      </c>
      <c r="E29" s="110" t="s">
        <v>177</v>
      </c>
      <c r="I29" s="204" t="s">
        <v>88</v>
      </c>
      <c r="J29" s="110" t="s">
        <v>178</v>
      </c>
      <c r="L29" s="205"/>
    </row>
    <row r="30" spans="2:10">
      <c r="B30" s="110">
        <v>27</v>
      </c>
      <c r="C30" s="110" t="s">
        <v>179</v>
      </c>
      <c r="D30" s="110">
        <v>27</v>
      </c>
      <c r="E30" s="110" t="s">
        <v>180</v>
      </c>
      <c r="I30" s="204" t="s">
        <v>95</v>
      </c>
      <c r="J30" s="110" t="s">
        <v>181</v>
      </c>
    </row>
    <row r="31" spans="2:10">
      <c r="B31" s="110">
        <v>28</v>
      </c>
      <c r="C31" s="110" t="s">
        <v>182</v>
      </c>
      <c r="D31" s="110">
        <v>28</v>
      </c>
      <c r="E31" s="110" t="s">
        <v>183</v>
      </c>
      <c r="I31" s="204" t="s">
        <v>95</v>
      </c>
      <c r="J31" s="110" t="s">
        <v>184</v>
      </c>
    </row>
    <row r="32" spans="2:10">
      <c r="B32" s="110">
        <v>29</v>
      </c>
      <c r="C32" s="204" t="s">
        <v>185</v>
      </c>
      <c r="D32" s="110">
        <v>29</v>
      </c>
      <c r="E32" s="110" t="s">
        <v>186</v>
      </c>
      <c r="I32" s="204" t="s">
        <v>95</v>
      </c>
      <c r="J32" s="110" t="s">
        <v>187</v>
      </c>
    </row>
    <row r="33" spans="2:10">
      <c r="B33" s="110">
        <v>30</v>
      </c>
      <c r="D33" s="110">
        <v>30</v>
      </c>
      <c r="E33" s="110" t="s">
        <v>188</v>
      </c>
      <c r="I33" s="204" t="s">
        <v>95</v>
      </c>
      <c r="J33" s="110" t="s">
        <v>189</v>
      </c>
    </row>
    <row r="34" spans="2:10">
      <c r="B34" s="110">
        <v>31</v>
      </c>
      <c r="D34" s="110">
        <v>31</v>
      </c>
      <c r="E34" s="110" t="s">
        <v>190</v>
      </c>
      <c r="I34" s="204" t="s">
        <v>95</v>
      </c>
      <c r="J34" s="110" t="s">
        <v>191</v>
      </c>
    </row>
    <row r="35" spans="2:10">
      <c r="B35" s="110">
        <v>32</v>
      </c>
      <c r="D35" s="110">
        <v>32</v>
      </c>
      <c r="E35" s="110" t="s">
        <v>192</v>
      </c>
      <c r="I35" s="204" t="s">
        <v>95</v>
      </c>
      <c r="J35" s="110" t="s">
        <v>193</v>
      </c>
    </row>
    <row r="36" spans="2:10">
      <c r="B36" s="110">
        <v>33</v>
      </c>
      <c r="D36" s="110">
        <v>33</v>
      </c>
      <c r="E36" s="110" t="s">
        <v>194</v>
      </c>
      <c r="I36" s="204"/>
      <c r="J36" s="204"/>
    </row>
    <row r="37" spans="2:9">
      <c r="B37" s="110">
        <v>34</v>
      </c>
      <c r="D37" s="110">
        <v>34</v>
      </c>
      <c r="E37" s="110" t="s">
        <v>195</v>
      </c>
      <c r="I37" s="204"/>
    </row>
    <row r="38" spans="2:9">
      <c r="B38" s="110">
        <v>35</v>
      </c>
      <c r="D38" s="110">
        <v>35</v>
      </c>
      <c r="E38" s="110" t="s">
        <v>196</v>
      </c>
      <c r="I38" s="204"/>
    </row>
    <row r="39" spans="2:9">
      <c r="B39" s="110">
        <v>36</v>
      </c>
      <c r="D39" s="110">
        <v>36</v>
      </c>
      <c r="E39" s="110" t="s">
        <v>197</v>
      </c>
      <c r="I39" s="204"/>
    </row>
    <row r="40" spans="2:9">
      <c r="B40" s="110">
        <v>37</v>
      </c>
      <c r="D40" s="110">
        <v>37</v>
      </c>
      <c r="E40" s="110" t="s">
        <v>198</v>
      </c>
      <c r="I40" s="204"/>
    </row>
    <row r="41" spans="2:9">
      <c r="B41" s="110">
        <v>38</v>
      </c>
      <c r="D41" s="110">
        <v>38</v>
      </c>
      <c r="E41" s="110" t="s">
        <v>199</v>
      </c>
      <c r="I41" s="204"/>
    </row>
    <row r="42" spans="2:9">
      <c r="B42" s="110">
        <v>39</v>
      </c>
      <c r="D42" s="110">
        <v>39</v>
      </c>
      <c r="E42" s="110" t="s">
        <v>200</v>
      </c>
      <c r="I42" s="204"/>
    </row>
    <row r="43" spans="2:9">
      <c r="B43" s="110">
        <v>40</v>
      </c>
      <c r="D43" s="110">
        <v>40</v>
      </c>
      <c r="E43" s="110" t="s">
        <v>201</v>
      </c>
      <c r="I43" s="204"/>
    </row>
    <row r="44" spans="2:9">
      <c r="B44" s="110">
        <v>41</v>
      </c>
      <c r="D44" s="110">
        <v>41</v>
      </c>
      <c r="E44" s="110" t="s">
        <v>202</v>
      </c>
      <c r="I44" s="204"/>
    </row>
    <row r="45" spans="2:9">
      <c r="B45" s="110">
        <v>42</v>
      </c>
      <c r="D45" s="110">
        <v>42</v>
      </c>
      <c r="E45" s="110" t="s">
        <v>203</v>
      </c>
      <c r="I45" s="204"/>
    </row>
    <row r="46" spans="2:9">
      <c r="B46" s="110">
        <v>43</v>
      </c>
      <c r="D46" s="110">
        <v>43</v>
      </c>
      <c r="E46" s="110" t="s">
        <v>204</v>
      </c>
      <c r="I46" s="204"/>
    </row>
    <row r="47" spans="2:9">
      <c r="B47" s="110">
        <v>44</v>
      </c>
      <c r="D47" s="110">
        <v>44</v>
      </c>
      <c r="I47" s="204"/>
    </row>
    <row r="48" spans="2:9">
      <c r="B48" s="110">
        <v>45</v>
      </c>
      <c r="D48" s="110">
        <v>45</v>
      </c>
      <c r="I48" s="204"/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A2" sqref="A2:V721"/>
    </sheetView>
  </sheetViews>
  <sheetFormatPr defaultColWidth="9" defaultRowHeight="13.5"/>
  <cols>
    <col min="1" max="1" width="3.375" style="110" customWidth="1"/>
    <col min="2" max="2" width="7.75" style="110" customWidth="1"/>
    <col min="3" max="26" width="5.625" style="110" customWidth="1"/>
    <col min="27" max="40" width="3.375" style="110" customWidth="1"/>
    <col min="41" max="16384" width="9" style="110"/>
  </cols>
  <sheetData>
    <row r="1" ht="14.25" spans="3:22">
      <c r="C1" s="114" t="s">
        <v>205</v>
      </c>
      <c r="D1" s="114" t="s">
        <v>206</v>
      </c>
      <c r="E1" s="114" t="s">
        <v>207</v>
      </c>
      <c r="F1" s="114" t="s">
        <v>207</v>
      </c>
      <c r="G1" s="114" t="s">
        <v>208</v>
      </c>
      <c r="H1" s="114"/>
      <c r="I1" s="114"/>
      <c r="J1" s="114"/>
      <c r="K1" s="114" t="s">
        <v>209</v>
      </c>
      <c r="L1" s="114"/>
      <c r="M1" s="114"/>
      <c r="N1" s="114" t="s">
        <v>210</v>
      </c>
      <c r="O1" s="114"/>
      <c r="P1" s="114"/>
      <c r="Q1" s="114"/>
      <c r="R1" s="114" t="s">
        <v>211</v>
      </c>
      <c r="S1" s="114" t="s">
        <v>212</v>
      </c>
      <c r="T1" s="114" t="s">
        <v>213</v>
      </c>
      <c r="U1" s="114" t="s">
        <v>214</v>
      </c>
      <c r="V1" s="114" t="s">
        <v>215</v>
      </c>
    </row>
    <row r="2" spans="1:22">
      <c r="A2" s="110">
        <f>COUNTIF(C2:R2,"&gt;0")</f>
        <v>0</v>
      </c>
      <c r="B2" s="110">
        <f>COUNTIF(S2:V2,"&gt;0")</f>
        <v>0</v>
      </c>
      <c r="C2" s="110">
        <f>IF(原始数据!K2="","",IF(ISERROR(MATCH(原始数据!K2,原始数据!E2:F2,0)),1,0)-IF(原始数据!K2="",1,0))</f>
        <v>0</v>
      </c>
      <c r="D2" s="110">
        <f>IF(原始数据!L2="","",IF(ISERROR(MATCH(原始数据!L2,各类选项!L:L,0)),1,0)-IF(原始数据!L2="",1,0))</f>
        <v>0</v>
      </c>
      <c r="E2" s="110">
        <f>IF(原始数据!V2="","",IF(ISERROR(MATCH(原始数据!V2,各类选项!G:G,0)),1,0))</f>
        <v>0</v>
      </c>
      <c r="F2" s="110">
        <f>IF(原始数据!W2="","",IF(ISERROR(MATCH(原始数据!W2,各类选项!G:G,0)),1,0))</f>
        <v>0</v>
      </c>
      <c r="G2" s="110">
        <f>IF(原始数据!AD2="","",IF(ISERROR(MATCH(原始数据!AD2,各类选项!$E:$E,0)),1,0))</f>
        <v>0</v>
      </c>
      <c r="H2" s="110">
        <f>IF(原始数据!AE2="","",IF(ISERROR(MATCH(原始数据!AE2,各类选项!$E:$E,0)),1,0))</f>
        <v>0</v>
      </c>
      <c r="I2" s="110">
        <f>IF(原始数据!AK2="","",IF(ISERROR(MATCH(原始数据!AK2,各类选项!$E:$E,0)),1,0))</f>
        <v>0</v>
      </c>
      <c r="J2" s="110">
        <f>IF(原始数据!AM2="","",IF(ISERROR(MATCH(原始数据!AM2,各类选项!$E:$E,0)),1,0))</f>
        <v>0</v>
      </c>
      <c r="K2" s="110" t="str">
        <f>IF(原始数据!AF2="","",IF(ISERROR(MATCH(原始数据!AF2,各类选项!$C:$C,0)),1,0))</f>
        <v/>
      </c>
      <c r="L2" s="110" t="str">
        <f>IF(原始数据!AG2="","",IF(ISERROR(MATCH(原始数据!AG2,各类选项!$C:$C,0)),1,0))</f>
        <v/>
      </c>
      <c r="M2" s="110" t="str">
        <f>IF(原始数据!AH2="","",IF(ISERROR(MATCH(原始数据!AH2,各类选项!$C:$C,0)),1,0))</f>
        <v/>
      </c>
      <c r="N2" s="110">
        <f>IF(原始数据!AI2="","",IF(ISERROR(MATCH(原始数据!AI2,各类选项!$E:$E,0)),1,0))</f>
        <v>0</v>
      </c>
      <c r="O2" s="110">
        <f>IF(原始数据!AJ2="","",IF(ISERROR(MATCH(原始数据!AJ2,各类选项!$E:$E,0)),1,0))</f>
        <v>0</v>
      </c>
      <c r="P2" s="110">
        <f>IF(原始数据!AK2="","",IF(ISERROR(MATCH(原始数据!AK2,各类选项!$E:$E,0)),1,0))</f>
        <v>0</v>
      </c>
      <c r="Q2" s="110">
        <f>IF(原始数据!AL2="","",IF(ISERROR(MATCH(原始数据!AL2,各类选项!$E:$E,0)),1,0))</f>
        <v>0</v>
      </c>
      <c r="R2" s="110">
        <f>IF(原始数据!AO2="","",IF(ISERROR(MATCH(原始数据!AO2,各类选项!$C:$C,0)),1,0))</f>
        <v>0</v>
      </c>
      <c r="S2" s="110">
        <f>IF(赛后数据!M2="","",IF(ISERROR(MATCH(赛后数据!M2,(各类选项!J:J),0)),1,0))</f>
        <v>0</v>
      </c>
      <c r="T2" s="110">
        <f>IF(赛后数据!U2="","",IF(ISERROR(MATCH(赛后数据!U2,(各类选项!J:J),0)),1,0))</f>
        <v>0</v>
      </c>
      <c r="U2" s="110">
        <f>IF(赛后数据!AC2="","",IF(ISERROR(MATCH(赛后数据!AC2,(各类选项!J:J),0)),1,0))</f>
        <v>0</v>
      </c>
      <c r="V2" s="110">
        <f>IF(赛后数据!AK2="","",IF(ISERROR(MATCH(赛后数据!AK2,(各类选项!J:J),0)),1,0))</f>
        <v>0</v>
      </c>
    </row>
    <row r="3" spans="1:22">
      <c r="A3" s="110">
        <f t="shared" ref="A3:A66" si="0">COUNTIF(C3:R3,"&gt;0")</f>
        <v>0</v>
      </c>
      <c r="B3" s="110">
        <f t="shared" ref="B3:B66" si="1">COUNTIF(S3:V3,"&gt;0")</f>
        <v>0</v>
      </c>
      <c r="C3" s="110">
        <f>IF(原始数据!K3="","",IF(ISERROR(MATCH(原始数据!K3,原始数据!E3:F3,0)),1,0)-IF(原始数据!K3="",1,0))</f>
        <v>0</v>
      </c>
      <c r="D3" s="110">
        <f>IF(原始数据!L3="","",IF(ISERROR(MATCH(原始数据!L3,各类选项!L:L,0)),1,0)-IF(原始数据!L3="",1,0))</f>
        <v>0</v>
      </c>
      <c r="E3" s="110">
        <f>IF(原始数据!V3="","",IF(ISERROR(MATCH(原始数据!V3,各类选项!G:G,0)),1,0))</f>
        <v>0</v>
      </c>
      <c r="F3" s="110">
        <f>IF(原始数据!W3="","",IF(ISERROR(MATCH(原始数据!W3,各类选项!G:G,0)),1,0))</f>
        <v>0</v>
      </c>
      <c r="G3" s="110">
        <f>IF(原始数据!AD3="","",IF(ISERROR(MATCH(原始数据!AD3,各类选项!$E:$E,0)),1,0))</f>
        <v>0</v>
      </c>
      <c r="H3" s="110">
        <f>IF(原始数据!AE3="","",IF(ISERROR(MATCH(原始数据!AE3,各类选项!$E:$E,0)),1,0))</f>
        <v>0</v>
      </c>
      <c r="I3" s="110">
        <f>IF(原始数据!AK3="","",IF(ISERROR(MATCH(原始数据!AK3,各类选项!$E:$E,0)),1,0))</f>
        <v>0</v>
      </c>
      <c r="J3" s="110">
        <f>IF(原始数据!AM3="","",IF(ISERROR(MATCH(原始数据!AM3,各类选项!$E:$E,0)),1,0))</f>
        <v>0</v>
      </c>
      <c r="K3" s="110" t="str">
        <f>IF(原始数据!AF3="","",IF(ISERROR(MATCH(原始数据!AF3,各类选项!$C:$C,0)),1,0))</f>
        <v/>
      </c>
      <c r="L3" s="110" t="str">
        <f>IF(原始数据!AG3="","",IF(ISERROR(MATCH(原始数据!AG3,各类选项!$C:$C,0)),1,0))</f>
        <v/>
      </c>
      <c r="M3" s="110" t="str">
        <f>IF(原始数据!AH3="","",IF(ISERROR(MATCH(原始数据!AH3,各类选项!$C:$C,0)),1,0))</f>
        <v/>
      </c>
      <c r="N3" s="110">
        <f>IF(原始数据!AI3="","",IF(ISERROR(MATCH(原始数据!AI3,各类选项!$E:$E,0)),1,0))</f>
        <v>0</v>
      </c>
      <c r="O3" s="110">
        <f>IF(原始数据!AJ3="","",IF(ISERROR(MATCH(原始数据!AJ3,各类选项!$E:$E,0)),1,0))</f>
        <v>0</v>
      </c>
      <c r="P3" s="110">
        <f>IF(原始数据!AK3="","",IF(ISERROR(MATCH(原始数据!AK3,各类选项!$E:$E,0)),1,0))</f>
        <v>0</v>
      </c>
      <c r="Q3" s="110">
        <f>IF(原始数据!AL3="","",IF(ISERROR(MATCH(原始数据!AL3,各类选项!$E:$E,0)),1,0))</f>
        <v>0</v>
      </c>
      <c r="R3" s="110">
        <f>IF(原始数据!AO3="","",IF(ISERROR(MATCH(原始数据!AO3,各类选项!$C:$C,0)),1,0))</f>
        <v>0</v>
      </c>
      <c r="S3" s="110">
        <f>IF(赛后数据!M3="","",IF(ISERROR(MATCH(赛后数据!M3,(各类选项!J:J),0)),1,0))</f>
        <v>0</v>
      </c>
      <c r="T3" s="110">
        <f>IF(赛后数据!U3="","",IF(ISERROR(MATCH(赛后数据!U3,(各类选项!J:J),0)),1,0))</f>
        <v>0</v>
      </c>
      <c r="U3" s="110">
        <f>IF(赛后数据!AC3="","",IF(ISERROR(MATCH(赛后数据!AC3,(各类选项!J:J),0)),1,0))</f>
        <v>0</v>
      </c>
      <c r="V3" s="110">
        <f>IF(赛后数据!AK3="","",IF(ISERROR(MATCH(赛后数据!AK3,(各类选项!J:J),0)),1,0))</f>
        <v>0</v>
      </c>
    </row>
    <row r="4" spans="1:22">
      <c r="A4" s="110">
        <f t="shared" si="0"/>
        <v>0</v>
      </c>
      <c r="B4" s="110">
        <f t="shared" si="1"/>
        <v>0</v>
      </c>
      <c r="C4" s="110">
        <f>IF(原始数据!K4="","",IF(ISERROR(MATCH(原始数据!K4,原始数据!E4:F4,0)),1,0)-IF(原始数据!K4="",1,0))</f>
        <v>0</v>
      </c>
      <c r="D4" s="110">
        <f>IF(原始数据!L4="","",IF(ISERROR(MATCH(原始数据!L4,各类选项!L:L,0)),1,0)-IF(原始数据!L4="",1,0))</f>
        <v>0</v>
      </c>
      <c r="E4" s="110">
        <f>IF(原始数据!V4="","",IF(ISERROR(MATCH(原始数据!V4,各类选项!G:G,0)),1,0))</f>
        <v>0</v>
      </c>
      <c r="F4" s="110">
        <f>IF(原始数据!W4="","",IF(ISERROR(MATCH(原始数据!W4,各类选项!G:G,0)),1,0))</f>
        <v>0</v>
      </c>
      <c r="G4" s="110">
        <f>IF(原始数据!AD4="","",IF(ISERROR(MATCH(原始数据!AD4,各类选项!$E:$E,0)),1,0))</f>
        <v>0</v>
      </c>
      <c r="H4" s="110">
        <f>IF(原始数据!AE4="","",IF(ISERROR(MATCH(原始数据!AE4,各类选项!$E:$E,0)),1,0))</f>
        <v>0</v>
      </c>
      <c r="I4" s="110">
        <f>IF(原始数据!AK4="","",IF(ISERROR(MATCH(原始数据!AK4,各类选项!$E:$E,0)),1,0))</f>
        <v>0</v>
      </c>
      <c r="J4" s="110">
        <f>IF(原始数据!AM4="","",IF(ISERROR(MATCH(原始数据!AM4,各类选项!$E:$E,0)),1,0))</f>
        <v>0</v>
      </c>
      <c r="K4" s="110">
        <f>IF(原始数据!AF4="","",IF(ISERROR(MATCH(原始数据!AF4,各类选项!$C:$C,0)),1,0))</f>
        <v>0</v>
      </c>
      <c r="L4" s="110" t="str">
        <f>IF(原始数据!AG4="","",IF(ISERROR(MATCH(原始数据!AG4,各类选项!$C:$C,0)),1,0))</f>
        <v/>
      </c>
      <c r="M4" s="110" t="str">
        <f>IF(原始数据!AH4="","",IF(ISERROR(MATCH(原始数据!AH4,各类选项!$C:$C,0)),1,0))</f>
        <v/>
      </c>
      <c r="N4" s="110">
        <f>IF(原始数据!AI4="","",IF(ISERROR(MATCH(原始数据!AI4,各类选项!$E:$E,0)),1,0))</f>
        <v>0</v>
      </c>
      <c r="O4" s="110">
        <f>IF(原始数据!AJ4="","",IF(ISERROR(MATCH(原始数据!AJ4,各类选项!$E:$E,0)),1,0))</f>
        <v>0</v>
      </c>
      <c r="P4" s="110">
        <f>IF(原始数据!AK4="","",IF(ISERROR(MATCH(原始数据!AK4,各类选项!$E:$E,0)),1,0))</f>
        <v>0</v>
      </c>
      <c r="Q4" s="110">
        <f>IF(原始数据!AL4="","",IF(ISERROR(MATCH(原始数据!AL4,各类选项!$E:$E,0)),1,0))</f>
        <v>0</v>
      </c>
      <c r="R4" s="110">
        <f>IF(原始数据!AO4="","",IF(ISERROR(MATCH(原始数据!AO4,各类选项!$C:$C,0)),1,0))</f>
        <v>0</v>
      </c>
      <c r="S4" s="110">
        <f>IF(赛后数据!M4="","",IF(ISERROR(MATCH(赛后数据!M4,(各类选项!J:J),0)),1,0))</f>
        <v>0</v>
      </c>
      <c r="T4" s="110">
        <f>IF(赛后数据!U4="","",IF(ISERROR(MATCH(赛后数据!U4,(各类选项!J:J),0)),1,0))</f>
        <v>0</v>
      </c>
      <c r="U4" s="110">
        <f>IF(赛后数据!AC4="","",IF(ISERROR(MATCH(赛后数据!AC4,(各类选项!J:J),0)),1,0))</f>
        <v>0</v>
      </c>
      <c r="V4" s="110">
        <f>IF(赛后数据!AK4="","",IF(ISERROR(MATCH(赛后数据!AK4,(各类选项!J:J),0)),1,0))</f>
        <v>0</v>
      </c>
    </row>
    <row r="5" spans="1:22">
      <c r="A5" s="110">
        <f t="shared" si="0"/>
        <v>0</v>
      </c>
      <c r="B5" s="110">
        <f t="shared" si="1"/>
        <v>0</v>
      </c>
      <c r="C5" s="110">
        <f>IF(原始数据!K5="","",IF(ISERROR(MATCH(原始数据!K5,原始数据!E5:F5,0)),1,0)-IF(原始数据!K5="",1,0))</f>
        <v>0</v>
      </c>
      <c r="D5" s="110">
        <f>IF(原始数据!L5="","",IF(ISERROR(MATCH(原始数据!L5,各类选项!L:L,0)),1,0)-IF(原始数据!L5="",1,0))</f>
        <v>0</v>
      </c>
      <c r="E5" s="110">
        <f>IF(原始数据!V5="","",IF(ISERROR(MATCH(原始数据!V5,各类选项!G:G,0)),1,0))</f>
        <v>0</v>
      </c>
      <c r="F5" s="110">
        <f>IF(原始数据!W5="","",IF(ISERROR(MATCH(原始数据!W5,各类选项!G:G,0)),1,0))</f>
        <v>0</v>
      </c>
      <c r="G5" s="110">
        <f>IF(原始数据!AD5="","",IF(ISERROR(MATCH(原始数据!AD5,各类选项!$E:$E,0)),1,0))</f>
        <v>0</v>
      </c>
      <c r="H5" s="110">
        <f>IF(原始数据!AE5="","",IF(ISERROR(MATCH(原始数据!AE5,各类选项!$E:$E,0)),1,0))</f>
        <v>0</v>
      </c>
      <c r="I5" s="110">
        <f>IF(原始数据!AK5="","",IF(ISERROR(MATCH(原始数据!AK5,各类选项!$E:$E,0)),1,0))</f>
        <v>0</v>
      </c>
      <c r="J5" s="110">
        <f>IF(原始数据!AM5="","",IF(ISERROR(MATCH(原始数据!AM5,各类选项!$E:$E,0)),1,0))</f>
        <v>0</v>
      </c>
      <c r="K5" s="110">
        <f>IF(原始数据!AF5="","",IF(ISERROR(MATCH(原始数据!AF5,各类选项!$C:$C,0)),1,0))</f>
        <v>0</v>
      </c>
      <c r="L5" s="110" t="str">
        <f>IF(原始数据!AG5="","",IF(ISERROR(MATCH(原始数据!AG5,各类选项!$C:$C,0)),1,0))</f>
        <v/>
      </c>
      <c r="M5" s="110" t="str">
        <f>IF(原始数据!AH5="","",IF(ISERROR(MATCH(原始数据!AH5,各类选项!$C:$C,0)),1,0))</f>
        <v/>
      </c>
      <c r="N5" s="110">
        <f>IF(原始数据!AI5="","",IF(ISERROR(MATCH(原始数据!AI5,各类选项!$E:$E,0)),1,0))</f>
        <v>0</v>
      </c>
      <c r="O5" s="110">
        <f>IF(原始数据!AJ5="","",IF(ISERROR(MATCH(原始数据!AJ5,各类选项!$E:$E,0)),1,0))</f>
        <v>0</v>
      </c>
      <c r="P5" s="110">
        <f>IF(原始数据!AK5="","",IF(ISERROR(MATCH(原始数据!AK5,各类选项!$E:$E,0)),1,0))</f>
        <v>0</v>
      </c>
      <c r="Q5" s="110">
        <f>IF(原始数据!AL5="","",IF(ISERROR(MATCH(原始数据!AL5,各类选项!$E:$E,0)),1,0))</f>
        <v>0</v>
      </c>
      <c r="R5" s="110">
        <f>IF(原始数据!AO5="","",IF(ISERROR(MATCH(原始数据!AO5,各类选项!$C:$C,0)),1,0))</f>
        <v>0</v>
      </c>
      <c r="S5" s="110">
        <f>IF(赛后数据!M5="","",IF(ISERROR(MATCH(赛后数据!M5,(各类选项!J:J),0)),1,0))</f>
        <v>0</v>
      </c>
      <c r="T5" s="110">
        <f>IF(赛后数据!U5="","",IF(ISERROR(MATCH(赛后数据!U5,(各类选项!J:J),0)),1,0))</f>
        <v>0</v>
      </c>
      <c r="U5" s="110">
        <f>IF(赛后数据!AC5="","",IF(ISERROR(MATCH(赛后数据!AC5,(各类选项!J:J),0)),1,0))</f>
        <v>0</v>
      </c>
      <c r="V5" s="110">
        <f>IF(赛后数据!AK5="","",IF(ISERROR(MATCH(赛后数据!AK5,(各类选项!J:J),0)),1,0))</f>
        <v>0</v>
      </c>
    </row>
    <row r="6" spans="1:22">
      <c r="A6" s="110">
        <f t="shared" si="0"/>
        <v>0</v>
      </c>
      <c r="B6" s="110">
        <f t="shared" si="1"/>
        <v>0</v>
      </c>
      <c r="C6" s="110" t="str">
        <f>IF(原始数据!K6="","",IF(ISERROR(MATCH(原始数据!K6,原始数据!E6:F6,0)),1,0)-IF(原始数据!K6="",1,0))</f>
        <v/>
      </c>
      <c r="D6" s="110" t="str">
        <f>IF(原始数据!L6="","",IF(ISERROR(MATCH(原始数据!L6,各类选项!L:L,0)),1,0)-IF(原始数据!L6="",1,0))</f>
        <v/>
      </c>
      <c r="E6" s="110" t="str">
        <f>IF(原始数据!V6="","",IF(ISERROR(MATCH(原始数据!V6,各类选项!G:G,0)),1,0))</f>
        <v/>
      </c>
      <c r="F6" s="110" t="str">
        <f>IF(原始数据!W6="","",IF(ISERROR(MATCH(原始数据!W6,各类选项!G:G,0)),1,0))</f>
        <v/>
      </c>
      <c r="G6" s="110" t="str">
        <f>IF(原始数据!AD6="","",IF(ISERROR(MATCH(原始数据!AD6,各类选项!$E:$E,0)),1,0))</f>
        <v/>
      </c>
      <c r="H6" s="110" t="str">
        <f>IF(原始数据!AE6="","",IF(ISERROR(MATCH(原始数据!AE6,各类选项!$E:$E,0)),1,0))</f>
        <v/>
      </c>
      <c r="I6" s="110" t="str">
        <f>IF(原始数据!AK6="","",IF(ISERROR(MATCH(原始数据!AK6,各类选项!$E:$E,0)),1,0))</f>
        <v/>
      </c>
      <c r="J6" s="110" t="str">
        <f>IF(原始数据!AM6="","",IF(ISERROR(MATCH(原始数据!AM6,各类选项!$E:$E,0)),1,0))</f>
        <v/>
      </c>
      <c r="K6" s="110" t="str">
        <f>IF(原始数据!AF6="","",IF(ISERROR(MATCH(原始数据!AF6,各类选项!$C:$C,0)),1,0))</f>
        <v/>
      </c>
      <c r="L6" s="110" t="str">
        <f>IF(原始数据!AG6="","",IF(ISERROR(MATCH(原始数据!AG6,各类选项!$C:$C,0)),1,0))</f>
        <v/>
      </c>
      <c r="M6" s="110" t="str">
        <f>IF(原始数据!AH6="","",IF(ISERROR(MATCH(原始数据!AH6,各类选项!$C:$C,0)),1,0))</f>
        <v/>
      </c>
      <c r="N6" s="110" t="str">
        <f>IF(原始数据!AI6="","",IF(ISERROR(MATCH(原始数据!AI6,各类选项!$E:$E,0)),1,0))</f>
        <v/>
      </c>
      <c r="O6" s="110" t="str">
        <f>IF(原始数据!AJ6="","",IF(ISERROR(MATCH(原始数据!AJ6,各类选项!$E:$E,0)),1,0))</f>
        <v/>
      </c>
      <c r="P6" s="110" t="str">
        <f>IF(原始数据!AK6="","",IF(ISERROR(MATCH(原始数据!AK6,各类选项!$E:$E,0)),1,0))</f>
        <v/>
      </c>
      <c r="Q6" s="110" t="str">
        <f>IF(原始数据!AL6="","",IF(ISERROR(MATCH(原始数据!AL6,各类选项!$E:$E,0)),1,0))</f>
        <v/>
      </c>
      <c r="R6" s="110" t="str">
        <f>IF(原始数据!AO6="","",IF(ISERROR(MATCH(原始数据!AO6,各类选项!$C:$C,0)),1,0))</f>
        <v/>
      </c>
      <c r="S6" s="110" t="str">
        <f>IF(赛后数据!M6="","",IF(ISERROR(MATCH(赛后数据!M6,(各类选项!J:J),0)),1,0))</f>
        <v/>
      </c>
      <c r="T6" s="110" t="str">
        <f>IF(赛后数据!U6="","",IF(ISERROR(MATCH(赛后数据!U6,(各类选项!J:J),0)),1,0))</f>
        <v/>
      </c>
      <c r="U6" s="110" t="str">
        <f>IF(赛后数据!AC6="","",IF(ISERROR(MATCH(赛后数据!AC6,(各类选项!J:J),0)),1,0))</f>
        <v/>
      </c>
      <c r="V6" s="110" t="str">
        <f>IF(赛后数据!AK6="","",IF(ISERROR(MATCH(赛后数据!AK6,(各类选项!J:J),0)),1,0))</f>
        <v/>
      </c>
    </row>
    <row r="7" spans="1:22">
      <c r="A7" s="110">
        <f t="shared" si="0"/>
        <v>0</v>
      </c>
      <c r="B7" s="110">
        <f t="shared" si="1"/>
        <v>0</v>
      </c>
      <c r="C7" s="110" t="str">
        <f>IF(原始数据!K7="","",IF(ISERROR(MATCH(原始数据!K7,原始数据!E7:F7,0)),1,0)-IF(原始数据!K7="",1,0))</f>
        <v/>
      </c>
      <c r="D7" s="110" t="str">
        <f>IF(原始数据!L7="","",IF(ISERROR(MATCH(原始数据!L7,各类选项!L:L,0)),1,0)-IF(原始数据!L7="",1,0))</f>
        <v/>
      </c>
      <c r="E7" s="110" t="str">
        <f>IF(原始数据!V7="","",IF(ISERROR(MATCH(原始数据!V7,各类选项!G:G,0)),1,0))</f>
        <v/>
      </c>
      <c r="F7" s="110" t="str">
        <f>IF(原始数据!W7="","",IF(ISERROR(MATCH(原始数据!W7,各类选项!G:G,0)),1,0))</f>
        <v/>
      </c>
      <c r="G7" s="110" t="str">
        <f>IF(原始数据!AD7="","",IF(ISERROR(MATCH(原始数据!AD7,各类选项!$E:$E,0)),1,0))</f>
        <v/>
      </c>
      <c r="H7" s="110" t="str">
        <f>IF(原始数据!AE7="","",IF(ISERROR(MATCH(原始数据!AE7,各类选项!$E:$E,0)),1,0))</f>
        <v/>
      </c>
      <c r="I7" s="110" t="str">
        <f>IF(原始数据!AK7="","",IF(ISERROR(MATCH(原始数据!AK7,各类选项!$E:$E,0)),1,0))</f>
        <v/>
      </c>
      <c r="J7" s="110" t="str">
        <f>IF(原始数据!AM7="","",IF(ISERROR(MATCH(原始数据!AM7,各类选项!$E:$E,0)),1,0))</f>
        <v/>
      </c>
      <c r="K7" s="110" t="str">
        <f>IF(原始数据!AF7="","",IF(ISERROR(MATCH(原始数据!AF7,各类选项!$C:$C,0)),1,0))</f>
        <v/>
      </c>
      <c r="L7" s="110" t="str">
        <f>IF(原始数据!AG7="","",IF(ISERROR(MATCH(原始数据!AG7,各类选项!$C:$C,0)),1,0))</f>
        <v/>
      </c>
      <c r="M7" s="110" t="str">
        <f>IF(原始数据!AH7="","",IF(ISERROR(MATCH(原始数据!AH7,各类选项!$C:$C,0)),1,0))</f>
        <v/>
      </c>
      <c r="N7" s="110" t="str">
        <f>IF(原始数据!AI7="","",IF(ISERROR(MATCH(原始数据!AI7,各类选项!$E:$E,0)),1,0))</f>
        <v/>
      </c>
      <c r="O7" s="110" t="str">
        <f>IF(原始数据!AJ7="","",IF(ISERROR(MATCH(原始数据!AJ7,各类选项!$E:$E,0)),1,0))</f>
        <v/>
      </c>
      <c r="P7" s="110" t="str">
        <f>IF(原始数据!AK7="","",IF(ISERROR(MATCH(原始数据!AK7,各类选项!$E:$E,0)),1,0))</f>
        <v/>
      </c>
      <c r="Q7" s="110" t="str">
        <f>IF(原始数据!AL7="","",IF(ISERROR(MATCH(原始数据!AL7,各类选项!$E:$E,0)),1,0))</f>
        <v/>
      </c>
      <c r="R7" s="110" t="str">
        <f>IF(原始数据!AO7="","",IF(ISERROR(MATCH(原始数据!AO7,各类选项!$C:$C,0)),1,0))</f>
        <v/>
      </c>
      <c r="S7" s="110" t="str">
        <f>IF(赛后数据!M7="","",IF(ISERROR(MATCH(赛后数据!M7,(各类选项!J:J),0)),1,0))</f>
        <v/>
      </c>
      <c r="T7" s="110" t="str">
        <f>IF(赛后数据!U7="","",IF(ISERROR(MATCH(赛后数据!U7,(各类选项!J:J),0)),1,0))</f>
        <v/>
      </c>
      <c r="U7" s="110" t="str">
        <f>IF(赛后数据!AC7="","",IF(ISERROR(MATCH(赛后数据!AC7,(各类选项!J:J),0)),1,0))</f>
        <v/>
      </c>
      <c r="V7" s="110" t="str">
        <f>IF(赛后数据!AK7="","",IF(ISERROR(MATCH(赛后数据!AK7,(各类选项!J:J),0)),1,0))</f>
        <v/>
      </c>
    </row>
    <row r="8" spans="1:22">
      <c r="A8" s="110">
        <f t="shared" si="0"/>
        <v>0</v>
      </c>
      <c r="B8" s="110">
        <f t="shared" si="1"/>
        <v>0</v>
      </c>
      <c r="C8" s="110" t="str">
        <f>IF(原始数据!K8="","",IF(ISERROR(MATCH(原始数据!K8,原始数据!E8:F8,0)),1,0)-IF(原始数据!K8="",1,0))</f>
        <v/>
      </c>
      <c r="D8" s="110" t="str">
        <f>IF(原始数据!L8="","",IF(ISERROR(MATCH(原始数据!L8,各类选项!L:L,0)),1,0)-IF(原始数据!L8="",1,0))</f>
        <v/>
      </c>
      <c r="E8" s="110" t="str">
        <f>IF(原始数据!V8="","",IF(ISERROR(MATCH(原始数据!V8,各类选项!G:G,0)),1,0))</f>
        <v/>
      </c>
      <c r="F8" s="110" t="str">
        <f>IF(原始数据!W8="","",IF(ISERROR(MATCH(原始数据!W8,各类选项!G:G,0)),1,0))</f>
        <v/>
      </c>
      <c r="G8" s="110" t="str">
        <f>IF(原始数据!AD8="","",IF(ISERROR(MATCH(原始数据!AD8,各类选项!$E:$E,0)),1,0))</f>
        <v/>
      </c>
      <c r="H8" s="110" t="str">
        <f>IF(原始数据!AE8="","",IF(ISERROR(MATCH(原始数据!AE8,各类选项!$E:$E,0)),1,0))</f>
        <v/>
      </c>
      <c r="I8" s="110" t="str">
        <f>IF(原始数据!AK8="","",IF(ISERROR(MATCH(原始数据!AK8,各类选项!$E:$E,0)),1,0))</f>
        <v/>
      </c>
      <c r="J8" s="110" t="str">
        <f>IF(原始数据!AM8="","",IF(ISERROR(MATCH(原始数据!AM8,各类选项!$E:$E,0)),1,0))</f>
        <v/>
      </c>
      <c r="K8" s="110" t="str">
        <f>IF(原始数据!AF8="","",IF(ISERROR(MATCH(原始数据!AF8,各类选项!$C:$C,0)),1,0))</f>
        <v/>
      </c>
      <c r="L8" s="110" t="str">
        <f>IF(原始数据!AG8="","",IF(ISERROR(MATCH(原始数据!AG8,各类选项!$C:$C,0)),1,0))</f>
        <v/>
      </c>
      <c r="M8" s="110" t="str">
        <f>IF(原始数据!AH8="","",IF(ISERROR(MATCH(原始数据!AH8,各类选项!$C:$C,0)),1,0))</f>
        <v/>
      </c>
      <c r="N8" s="110" t="str">
        <f>IF(原始数据!AI8="","",IF(ISERROR(MATCH(原始数据!AI8,各类选项!$E:$E,0)),1,0))</f>
        <v/>
      </c>
      <c r="O8" s="110" t="str">
        <f>IF(原始数据!AJ8="","",IF(ISERROR(MATCH(原始数据!AJ8,各类选项!$E:$E,0)),1,0))</f>
        <v/>
      </c>
      <c r="P8" s="110" t="str">
        <f>IF(原始数据!AK8="","",IF(ISERROR(MATCH(原始数据!AK8,各类选项!$E:$E,0)),1,0))</f>
        <v/>
      </c>
      <c r="Q8" s="110" t="str">
        <f>IF(原始数据!AL8="","",IF(ISERROR(MATCH(原始数据!AL8,各类选项!$E:$E,0)),1,0))</f>
        <v/>
      </c>
      <c r="R8" s="110" t="str">
        <f>IF(原始数据!AO8="","",IF(ISERROR(MATCH(原始数据!AO8,各类选项!$C:$C,0)),1,0))</f>
        <v/>
      </c>
      <c r="S8" s="110" t="str">
        <f>IF(赛后数据!M8="","",IF(ISERROR(MATCH(赛后数据!M8,(各类选项!J:J),0)),1,0))</f>
        <v/>
      </c>
      <c r="T8" s="110" t="str">
        <f>IF(赛后数据!U8="","",IF(ISERROR(MATCH(赛后数据!U8,(各类选项!J:J),0)),1,0))</f>
        <v/>
      </c>
      <c r="U8" s="110" t="str">
        <f>IF(赛后数据!AC8="","",IF(ISERROR(MATCH(赛后数据!AC8,(各类选项!J:J),0)),1,0))</f>
        <v/>
      </c>
      <c r="V8" s="110" t="str">
        <f>IF(赛后数据!AK8="","",IF(ISERROR(MATCH(赛后数据!AK8,(各类选项!J:J),0)),1,0))</f>
        <v/>
      </c>
    </row>
    <row r="9" spans="1:22">
      <c r="A9" s="110">
        <f t="shared" si="0"/>
        <v>0</v>
      </c>
      <c r="B9" s="110">
        <f t="shared" si="1"/>
        <v>0</v>
      </c>
      <c r="C9" s="110" t="str">
        <f>IF(原始数据!K9="","",IF(ISERROR(MATCH(原始数据!K9,原始数据!E9:F9,0)),1,0)-IF(原始数据!K9="",1,0))</f>
        <v/>
      </c>
      <c r="D9" s="110" t="str">
        <f>IF(原始数据!L9="","",IF(ISERROR(MATCH(原始数据!L9,各类选项!L:L,0)),1,0)-IF(原始数据!L9="",1,0))</f>
        <v/>
      </c>
      <c r="E9" s="110" t="str">
        <f>IF(原始数据!V9="","",IF(ISERROR(MATCH(原始数据!V9,各类选项!G:G,0)),1,0))</f>
        <v/>
      </c>
      <c r="F9" s="110" t="str">
        <f>IF(原始数据!W9="","",IF(ISERROR(MATCH(原始数据!W9,各类选项!G:G,0)),1,0))</f>
        <v/>
      </c>
      <c r="G9" s="110" t="str">
        <f>IF(原始数据!AD9="","",IF(ISERROR(MATCH(原始数据!AD9,各类选项!$E:$E,0)),1,0))</f>
        <v/>
      </c>
      <c r="H9" s="110" t="str">
        <f>IF(原始数据!AE9="","",IF(ISERROR(MATCH(原始数据!AE9,各类选项!$E:$E,0)),1,0))</f>
        <v/>
      </c>
      <c r="I9" s="110" t="str">
        <f>IF(原始数据!AK9="","",IF(ISERROR(MATCH(原始数据!AK9,各类选项!$E:$E,0)),1,0))</f>
        <v/>
      </c>
      <c r="J9" s="110" t="str">
        <f>IF(原始数据!AM9="","",IF(ISERROR(MATCH(原始数据!AM9,各类选项!$E:$E,0)),1,0))</f>
        <v/>
      </c>
      <c r="K9" s="110" t="str">
        <f>IF(原始数据!AF9="","",IF(ISERROR(MATCH(原始数据!AF9,各类选项!$C:$C,0)),1,0))</f>
        <v/>
      </c>
      <c r="L9" s="110" t="str">
        <f>IF(原始数据!AG9="","",IF(ISERROR(MATCH(原始数据!AG9,各类选项!$C:$C,0)),1,0))</f>
        <v/>
      </c>
      <c r="M9" s="110" t="str">
        <f>IF(原始数据!AH9="","",IF(ISERROR(MATCH(原始数据!AH9,各类选项!$C:$C,0)),1,0))</f>
        <v/>
      </c>
      <c r="N9" s="110" t="str">
        <f>IF(原始数据!AI9="","",IF(ISERROR(MATCH(原始数据!AI9,各类选项!$E:$E,0)),1,0))</f>
        <v/>
      </c>
      <c r="O9" s="110" t="str">
        <f>IF(原始数据!AJ9="","",IF(ISERROR(MATCH(原始数据!AJ9,各类选项!$E:$E,0)),1,0))</f>
        <v/>
      </c>
      <c r="P9" s="110" t="str">
        <f>IF(原始数据!AK9="","",IF(ISERROR(MATCH(原始数据!AK9,各类选项!$E:$E,0)),1,0))</f>
        <v/>
      </c>
      <c r="Q9" s="110" t="str">
        <f>IF(原始数据!AL9="","",IF(ISERROR(MATCH(原始数据!AL9,各类选项!$E:$E,0)),1,0))</f>
        <v/>
      </c>
      <c r="R9" s="110" t="str">
        <f>IF(原始数据!AO9="","",IF(ISERROR(MATCH(原始数据!AO9,各类选项!$C:$C,0)),1,0))</f>
        <v/>
      </c>
      <c r="S9" s="110" t="str">
        <f>IF(赛后数据!M9="","",IF(ISERROR(MATCH(赛后数据!M9,(各类选项!J:J),0)),1,0))</f>
        <v/>
      </c>
      <c r="T9" s="110" t="str">
        <f>IF(赛后数据!U9="","",IF(ISERROR(MATCH(赛后数据!U9,(各类选项!J:J),0)),1,0))</f>
        <v/>
      </c>
      <c r="U9" s="110" t="str">
        <f>IF(赛后数据!AC9="","",IF(ISERROR(MATCH(赛后数据!AC9,(各类选项!J:J),0)),1,0))</f>
        <v/>
      </c>
      <c r="V9" s="110" t="str">
        <f>IF(赛后数据!AK9="","",IF(ISERROR(MATCH(赛后数据!AK9,(各类选项!J:J),0)),1,0))</f>
        <v/>
      </c>
    </row>
    <row r="10" spans="1:22">
      <c r="A10" s="110">
        <f t="shared" si="0"/>
        <v>0</v>
      </c>
      <c r="B10" s="110">
        <f t="shared" si="1"/>
        <v>0</v>
      </c>
      <c r="C10" s="110">
        <f>IF(原始数据!K10="","",IF(ISERROR(MATCH(原始数据!K10,原始数据!E10:F10,0)),1,0)-IF(原始数据!K10="",1,0))</f>
        <v>0</v>
      </c>
      <c r="D10" s="110">
        <f>IF(原始数据!L10="","",IF(ISERROR(MATCH(原始数据!L10,各类选项!L:L,0)),1,0)-IF(原始数据!L10="",1,0))</f>
        <v>0</v>
      </c>
      <c r="E10" s="110">
        <f>IF(原始数据!V10="","",IF(ISERROR(MATCH(原始数据!V10,各类选项!G:G,0)),1,0))</f>
        <v>0</v>
      </c>
      <c r="F10" s="110">
        <f>IF(原始数据!W10="","",IF(ISERROR(MATCH(原始数据!W10,各类选项!G:G,0)),1,0))</f>
        <v>0</v>
      </c>
      <c r="G10" s="110">
        <f>IF(原始数据!AD10="","",IF(ISERROR(MATCH(原始数据!AD10,各类选项!$E:$E,0)),1,0))</f>
        <v>0</v>
      </c>
      <c r="H10" s="110">
        <f>IF(原始数据!AE10="","",IF(ISERROR(MATCH(原始数据!AE10,各类选项!$E:$E,0)),1,0))</f>
        <v>0</v>
      </c>
      <c r="I10" s="110">
        <f>IF(原始数据!AK10="","",IF(ISERROR(MATCH(原始数据!AK10,各类选项!$E:$E,0)),1,0))</f>
        <v>0</v>
      </c>
      <c r="J10" s="110">
        <f>IF(原始数据!AM10="","",IF(ISERROR(MATCH(原始数据!AM10,各类选项!$E:$E,0)),1,0))</f>
        <v>0</v>
      </c>
      <c r="K10" s="110" t="str">
        <f>IF(原始数据!AF10="","",IF(ISERROR(MATCH(原始数据!AF10,各类选项!$C:$C,0)),1,0))</f>
        <v/>
      </c>
      <c r="L10" s="110" t="str">
        <f>IF(原始数据!AG10="","",IF(ISERROR(MATCH(原始数据!AG10,各类选项!$C:$C,0)),1,0))</f>
        <v/>
      </c>
      <c r="M10" s="110" t="str">
        <f>IF(原始数据!AH10="","",IF(ISERROR(MATCH(原始数据!AH10,各类选项!$C:$C,0)),1,0))</f>
        <v/>
      </c>
      <c r="N10" s="110">
        <f>IF(原始数据!AI10="","",IF(ISERROR(MATCH(原始数据!AI10,各类选项!$E:$E,0)),1,0))</f>
        <v>0</v>
      </c>
      <c r="O10" s="110">
        <f>IF(原始数据!AJ10="","",IF(ISERROR(MATCH(原始数据!AJ10,各类选项!$E:$E,0)),1,0))</f>
        <v>0</v>
      </c>
      <c r="P10" s="110">
        <f>IF(原始数据!AK10="","",IF(ISERROR(MATCH(原始数据!AK10,各类选项!$E:$E,0)),1,0))</f>
        <v>0</v>
      </c>
      <c r="Q10" s="110">
        <f>IF(原始数据!AL10="","",IF(ISERROR(MATCH(原始数据!AL10,各类选项!$E:$E,0)),1,0))</f>
        <v>0</v>
      </c>
      <c r="R10" s="110">
        <f>IF(原始数据!AO10="","",IF(ISERROR(MATCH(原始数据!AO10,各类选项!$C:$C,0)),1,0))</f>
        <v>0</v>
      </c>
      <c r="S10" s="110">
        <f>IF(赛后数据!M10="","",IF(ISERROR(MATCH(赛后数据!M10,(各类选项!J:J),0)),1,0))</f>
        <v>0</v>
      </c>
      <c r="T10" s="110">
        <f>IF(赛后数据!U10="","",IF(ISERROR(MATCH(赛后数据!U10,(各类选项!J:J),0)),1,0))</f>
        <v>0</v>
      </c>
      <c r="U10" s="110">
        <f>IF(赛后数据!AC10="","",IF(ISERROR(MATCH(赛后数据!AC10,(各类选项!J:J),0)),1,0))</f>
        <v>0</v>
      </c>
      <c r="V10" s="110">
        <f>IF(赛后数据!AK10="","",IF(ISERROR(MATCH(赛后数据!AK10,(各类选项!J:J),0)),1,0))</f>
        <v>0</v>
      </c>
    </row>
    <row r="11" spans="1:22">
      <c r="A11" s="110">
        <f t="shared" si="0"/>
        <v>0</v>
      </c>
      <c r="B11" s="110">
        <f t="shared" si="1"/>
        <v>0</v>
      </c>
      <c r="C11" s="110">
        <f>IF(原始数据!K11="","",IF(ISERROR(MATCH(原始数据!K11,原始数据!E11:F11,0)),1,0)-IF(原始数据!K11="",1,0))</f>
        <v>0</v>
      </c>
      <c r="D11" s="110">
        <f>IF(原始数据!L11="","",IF(ISERROR(MATCH(原始数据!L11,各类选项!L:L,0)),1,0)-IF(原始数据!L11="",1,0))</f>
        <v>0</v>
      </c>
      <c r="E11" s="110">
        <f>IF(原始数据!V11="","",IF(ISERROR(MATCH(原始数据!V11,各类选项!G:G,0)),1,0))</f>
        <v>0</v>
      </c>
      <c r="F11" s="110">
        <f>IF(原始数据!W11="","",IF(ISERROR(MATCH(原始数据!W11,各类选项!G:G,0)),1,0))</f>
        <v>0</v>
      </c>
      <c r="G11" s="110">
        <f>IF(原始数据!AD11="","",IF(ISERROR(MATCH(原始数据!AD11,各类选项!$E:$E,0)),1,0))</f>
        <v>0</v>
      </c>
      <c r="H11" s="110">
        <f>IF(原始数据!AE11="","",IF(ISERROR(MATCH(原始数据!AE11,各类选项!$E:$E,0)),1,0))</f>
        <v>0</v>
      </c>
      <c r="I11" s="110">
        <f>IF(原始数据!AK11="","",IF(ISERROR(MATCH(原始数据!AK11,各类选项!$E:$E,0)),1,0))</f>
        <v>0</v>
      </c>
      <c r="J11" s="110">
        <f>IF(原始数据!AM11="","",IF(ISERROR(MATCH(原始数据!AM11,各类选项!$E:$E,0)),1,0))</f>
        <v>0</v>
      </c>
      <c r="K11" s="110" t="str">
        <f>IF(原始数据!AF11="","",IF(ISERROR(MATCH(原始数据!AF11,各类选项!$C:$C,0)),1,0))</f>
        <v/>
      </c>
      <c r="L11" s="110" t="str">
        <f>IF(原始数据!AG11="","",IF(ISERROR(MATCH(原始数据!AG11,各类选项!$C:$C,0)),1,0))</f>
        <v/>
      </c>
      <c r="M11" s="110" t="str">
        <f>IF(原始数据!AH11="","",IF(ISERROR(MATCH(原始数据!AH11,各类选项!$C:$C,0)),1,0))</f>
        <v/>
      </c>
      <c r="N11" s="110">
        <f>IF(原始数据!AI11="","",IF(ISERROR(MATCH(原始数据!AI11,各类选项!$E:$E,0)),1,0))</f>
        <v>0</v>
      </c>
      <c r="O11" s="110">
        <f>IF(原始数据!AJ11="","",IF(ISERROR(MATCH(原始数据!AJ11,各类选项!$E:$E,0)),1,0))</f>
        <v>0</v>
      </c>
      <c r="P11" s="110">
        <f>IF(原始数据!AK11="","",IF(ISERROR(MATCH(原始数据!AK11,各类选项!$E:$E,0)),1,0))</f>
        <v>0</v>
      </c>
      <c r="Q11" s="110">
        <f>IF(原始数据!AL11="","",IF(ISERROR(MATCH(原始数据!AL11,各类选项!$E:$E,0)),1,0))</f>
        <v>0</v>
      </c>
      <c r="R11" s="110">
        <f>IF(原始数据!AO11="","",IF(ISERROR(MATCH(原始数据!AO11,各类选项!$C:$C,0)),1,0))</f>
        <v>0</v>
      </c>
      <c r="S11" s="110">
        <f>IF(赛后数据!M11="","",IF(ISERROR(MATCH(赛后数据!M11,(各类选项!J:J),0)),1,0))</f>
        <v>0</v>
      </c>
      <c r="T11" s="110">
        <f>IF(赛后数据!U11="","",IF(ISERROR(MATCH(赛后数据!U11,(各类选项!J:J),0)),1,0))</f>
        <v>0</v>
      </c>
      <c r="U11" s="110">
        <f>IF(赛后数据!AC11="","",IF(ISERROR(MATCH(赛后数据!AC11,(各类选项!J:J),0)),1,0))</f>
        <v>0</v>
      </c>
      <c r="V11" s="110">
        <f>IF(赛后数据!AK11="","",IF(ISERROR(MATCH(赛后数据!AK11,(各类选项!J:J),0)),1,0))</f>
        <v>0</v>
      </c>
    </row>
    <row r="12" spans="1:22">
      <c r="A12" s="110">
        <f t="shared" si="0"/>
        <v>0</v>
      </c>
      <c r="B12" s="110">
        <f t="shared" si="1"/>
        <v>0</v>
      </c>
      <c r="C12" s="110">
        <f>IF(原始数据!K12="","",IF(ISERROR(MATCH(原始数据!K12,原始数据!E12:F12,0)),1,0)-IF(原始数据!K12="",1,0))</f>
        <v>0</v>
      </c>
      <c r="D12" s="110">
        <f>IF(原始数据!L12="","",IF(ISERROR(MATCH(原始数据!L12,各类选项!L:L,0)),1,0)-IF(原始数据!L12="",1,0))</f>
        <v>0</v>
      </c>
      <c r="E12" s="110">
        <f>IF(原始数据!V12="","",IF(ISERROR(MATCH(原始数据!V12,各类选项!G:G,0)),1,0))</f>
        <v>0</v>
      </c>
      <c r="F12" s="110">
        <f>IF(原始数据!W12="","",IF(ISERROR(MATCH(原始数据!W12,各类选项!G:G,0)),1,0))</f>
        <v>0</v>
      </c>
      <c r="G12" s="110">
        <f>IF(原始数据!AD12="","",IF(ISERROR(MATCH(原始数据!AD12,各类选项!$E:$E,0)),1,0))</f>
        <v>0</v>
      </c>
      <c r="H12" s="110">
        <f>IF(原始数据!AE12="","",IF(ISERROR(MATCH(原始数据!AE12,各类选项!$E:$E,0)),1,0))</f>
        <v>0</v>
      </c>
      <c r="I12" s="110">
        <f>IF(原始数据!AK12="","",IF(ISERROR(MATCH(原始数据!AK12,各类选项!$E:$E,0)),1,0))</f>
        <v>0</v>
      </c>
      <c r="J12" s="110">
        <f>IF(原始数据!AM12="","",IF(ISERROR(MATCH(原始数据!AM12,各类选项!$E:$E,0)),1,0))</f>
        <v>0</v>
      </c>
      <c r="K12" s="110">
        <f>IF(原始数据!AF12="","",IF(ISERROR(MATCH(原始数据!AF12,各类选项!$C:$C,0)),1,0))</f>
        <v>0</v>
      </c>
      <c r="L12" s="110" t="str">
        <f>IF(原始数据!AG12="","",IF(ISERROR(MATCH(原始数据!AG12,各类选项!$C:$C,0)),1,0))</f>
        <v/>
      </c>
      <c r="M12" s="110" t="str">
        <f>IF(原始数据!AH12="","",IF(ISERROR(MATCH(原始数据!AH12,各类选项!$C:$C,0)),1,0))</f>
        <v/>
      </c>
      <c r="N12" s="110">
        <f>IF(原始数据!AI12="","",IF(ISERROR(MATCH(原始数据!AI12,各类选项!$E:$E,0)),1,0))</f>
        <v>0</v>
      </c>
      <c r="O12" s="110">
        <f>IF(原始数据!AJ12="","",IF(ISERROR(MATCH(原始数据!AJ12,各类选项!$E:$E,0)),1,0))</f>
        <v>0</v>
      </c>
      <c r="P12" s="110">
        <f>IF(原始数据!AK12="","",IF(ISERROR(MATCH(原始数据!AK12,各类选项!$E:$E,0)),1,0))</f>
        <v>0</v>
      </c>
      <c r="Q12" s="110">
        <f>IF(原始数据!AL12="","",IF(ISERROR(MATCH(原始数据!AL12,各类选项!$E:$E,0)),1,0))</f>
        <v>0</v>
      </c>
      <c r="R12" s="110">
        <f>IF(原始数据!AO12="","",IF(ISERROR(MATCH(原始数据!AO12,各类选项!$C:$C,0)),1,0))</f>
        <v>0</v>
      </c>
      <c r="S12" s="110">
        <f>IF(赛后数据!M12="","",IF(ISERROR(MATCH(赛后数据!M12,(各类选项!J:J),0)),1,0))</f>
        <v>0</v>
      </c>
      <c r="T12" s="110">
        <f>IF(赛后数据!U12="","",IF(ISERROR(MATCH(赛后数据!U12,(各类选项!J:J),0)),1,0))</f>
        <v>0</v>
      </c>
      <c r="U12" s="110">
        <f>IF(赛后数据!AC12="","",IF(ISERROR(MATCH(赛后数据!AC12,(各类选项!J:J),0)),1,0))</f>
        <v>0</v>
      </c>
      <c r="V12" s="110">
        <f>IF(赛后数据!AK12="","",IF(ISERROR(MATCH(赛后数据!AK12,(各类选项!J:J),0)),1,0))</f>
        <v>0</v>
      </c>
    </row>
    <row r="13" spans="1:22">
      <c r="A13" s="110">
        <f t="shared" si="0"/>
        <v>0</v>
      </c>
      <c r="B13" s="110">
        <f t="shared" si="1"/>
        <v>0</v>
      </c>
      <c r="C13" s="110">
        <f>IF(原始数据!K13="","",IF(ISERROR(MATCH(原始数据!K13,原始数据!E13:F13,0)),1,0)-IF(原始数据!K13="",1,0))</f>
        <v>0</v>
      </c>
      <c r="D13" s="110">
        <f>IF(原始数据!L13="","",IF(ISERROR(MATCH(原始数据!L13,各类选项!L:L,0)),1,0)-IF(原始数据!L13="",1,0))</f>
        <v>0</v>
      </c>
      <c r="E13" s="110">
        <f>IF(原始数据!V13="","",IF(ISERROR(MATCH(原始数据!V13,各类选项!G:G,0)),1,0))</f>
        <v>0</v>
      </c>
      <c r="F13" s="110">
        <f>IF(原始数据!W13="","",IF(ISERROR(MATCH(原始数据!W13,各类选项!G:G,0)),1,0))</f>
        <v>0</v>
      </c>
      <c r="G13" s="110">
        <f>IF(原始数据!AD13="","",IF(ISERROR(MATCH(原始数据!AD13,各类选项!$E:$E,0)),1,0))</f>
        <v>0</v>
      </c>
      <c r="H13" s="110">
        <f>IF(原始数据!AE13="","",IF(ISERROR(MATCH(原始数据!AE13,各类选项!$E:$E,0)),1,0))</f>
        <v>0</v>
      </c>
      <c r="I13" s="110">
        <f>IF(原始数据!AK13="","",IF(ISERROR(MATCH(原始数据!AK13,各类选项!$E:$E,0)),1,0))</f>
        <v>0</v>
      </c>
      <c r="J13" s="110">
        <f>IF(原始数据!AM13="","",IF(ISERROR(MATCH(原始数据!AM13,各类选项!$E:$E,0)),1,0))</f>
        <v>0</v>
      </c>
      <c r="K13" s="110">
        <f>IF(原始数据!AF13="","",IF(ISERROR(MATCH(原始数据!AF13,各类选项!$C:$C,0)),1,0))</f>
        <v>0</v>
      </c>
      <c r="L13" s="110" t="str">
        <f>IF(原始数据!AG13="","",IF(ISERROR(MATCH(原始数据!AG13,各类选项!$C:$C,0)),1,0))</f>
        <v/>
      </c>
      <c r="M13" s="110" t="str">
        <f>IF(原始数据!AH13="","",IF(ISERROR(MATCH(原始数据!AH13,各类选项!$C:$C,0)),1,0))</f>
        <v/>
      </c>
      <c r="N13" s="110">
        <f>IF(原始数据!AI13="","",IF(ISERROR(MATCH(原始数据!AI13,各类选项!$E:$E,0)),1,0))</f>
        <v>0</v>
      </c>
      <c r="O13" s="110">
        <f>IF(原始数据!AJ13="","",IF(ISERROR(MATCH(原始数据!AJ13,各类选项!$E:$E,0)),1,0))</f>
        <v>0</v>
      </c>
      <c r="P13" s="110">
        <f>IF(原始数据!AK13="","",IF(ISERROR(MATCH(原始数据!AK13,各类选项!$E:$E,0)),1,0))</f>
        <v>0</v>
      </c>
      <c r="Q13" s="110">
        <f>IF(原始数据!AL13="","",IF(ISERROR(MATCH(原始数据!AL13,各类选项!$E:$E,0)),1,0))</f>
        <v>0</v>
      </c>
      <c r="R13" s="110">
        <f>IF(原始数据!AO13="","",IF(ISERROR(MATCH(原始数据!AO13,各类选项!$C:$C,0)),1,0))</f>
        <v>0</v>
      </c>
      <c r="S13" s="110">
        <f>IF(赛后数据!M13="","",IF(ISERROR(MATCH(赛后数据!M13,(各类选项!J:J),0)),1,0))</f>
        <v>0</v>
      </c>
      <c r="T13" s="110">
        <f>IF(赛后数据!U13="","",IF(ISERROR(MATCH(赛后数据!U13,(各类选项!J:J),0)),1,0))</f>
        <v>0</v>
      </c>
      <c r="U13" s="110">
        <f>IF(赛后数据!AC13="","",IF(ISERROR(MATCH(赛后数据!AC13,(各类选项!J:J),0)),1,0))</f>
        <v>0</v>
      </c>
      <c r="V13" s="110">
        <f>IF(赛后数据!AK13="","",IF(ISERROR(MATCH(赛后数据!AK13,(各类选项!J:J),0)),1,0))</f>
        <v>0</v>
      </c>
    </row>
    <row r="14" spans="1:22">
      <c r="A14" s="110">
        <f t="shared" si="0"/>
        <v>0</v>
      </c>
      <c r="B14" s="110">
        <f t="shared" si="1"/>
        <v>0</v>
      </c>
      <c r="C14" s="110">
        <f>IF(原始数据!K14="","",IF(ISERROR(MATCH(原始数据!K14,原始数据!E14:F14,0)),1,0)-IF(原始数据!K14="",1,0))</f>
        <v>0</v>
      </c>
      <c r="D14" s="110">
        <f>IF(原始数据!L14="","",IF(ISERROR(MATCH(原始数据!L14,各类选项!L:L,0)),1,0)-IF(原始数据!L14="",1,0))</f>
        <v>0</v>
      </c>
      <c r="E14" s="110" t="str">
        <f>IF(原始数据!V14="","",IF(ISERROR(MATCH(原始数据!V14,各类选项!G:G,0)),1,0))</f>
        <v/>
      </c>
      <c r="F14" s="110">
        <f>IF(原始数据!W14="","",IF(ISERROR(MATCH(原始数据!W14,各类选项!G:G,0)),1,0))</f>
        <v>0</v>
      </c>
      <c r="G14" s="110">
        <f>IF(原始数据!AD14="","",IF(ISERROR(MATCH(原始数据!AD14,各类选项!$E:$E,0)),1,0))</f>
        <v>0</v>
      </c>
      <c r="H14" s="110">
        <f>IF(原始数据!AE14="","",IF(ISERROR(MATCH(原始数据!AE14,各类选项!$E:$E,0)),1,0))</f>
        <v>0</v>
      </c>
      <c r="I14" s="110">
        <f>IF(原始数据!AK14="","",IF(ISERROR(MATCH(原始数据!AK14,各类选项!$E:$E,0)),1,0))</f>
        <v>0</v>
      </c>
      <c r="J14" s="110">
        <f>IF(原始数据!AM14="","",IF(ISERROR(MATCH(原始数据!AM14,各类选项!$E:$E,0)),1,0))</f>
        <v>0</v>
      </c>
      <c r="K14" s="110">
        <f>IF(原始数据!AF14="","",IF(ISERROR(MATCH(原始数据!AF14,各类选项!$C:$C,0)),1,0))</f>
        <v>0</v>
      </c>
      <c r="L14" s="110">
        <f>IF(原始数据!AG14="","",IF(ISERROR(MATCH(原始数据!AG14,各类选项!$C:$C,0)),1,0))</f>
        <v>0</v>
      </c>
      <c r="M14" s="110" t="str">
        <f>IF(原始数据!AH14="","",IF(ISERROR(MATCH(原始数据!AH14,各类选项!$C:$C,0)),1,0))</f>
        <v/>
      </c>
      <c r="N14" s="110">
        <f>IF(原始数据!AI14="","",IF(ISERROR(MATCH(原始数据!AI14,各类选项!$E:$E,0)),1,0))</f>
        <v>0</v>
      </c>
      <c r="O14" s="110">
        <f>IF(原始数据!AJ14="","",IF(ISERROR(MATCH(原始数据!AJ14,各类选项!$E:$E,0)),1,0))</f>
        <v>0</v>
      </c>
      <c r="P14" s="110">
        <f>IF(原始数据!AK14="","",IF(ISERROR(MATCH(原始数据!AK14,各类选项!$E:$E,0)),1,0))</f>
        <v>0</v>
      </c>
      <c r="Q14" s="110">
        <f>IF(原始数据!AL14="","",IF(ISERROR(MATCH(原始数据!AL14,各类选项!$E:$E,0)),1,0))</f>
        <v>0</v>
      </c>
      <c r="R14" s="110">
        <f>IF(原始数据!AO14="","",IF(ISERROR(MATCH(原始数据!AO14,各类选项!$C:$C,0)),1,0))</f>
        <v>0</v>
      </c>
      <c r="S14" s="110">
        <f>IF(赛后数据!M14="","",IF(ISERROR(MATCH(赛后数据!M14,(各类选项!J:J),0)),1,0))</f>
        <v>0</v>
      </c>
      <c r="T14" s="110">
        <f>IF(赛后数据!U14="","",IF(ISERROR(MATCH(赛后数据!U14,(各类选项!J:J),0)),1,0))</f>
        <v>0</v>
      </c>
      <c r="U14" s="110">
        <f>IF(赛后数据!AC14="","",IF(ISERROR(MATCH(赛后数据!AC14,(各类选项!J:J),0)),1,0))</f>
        <v>0</v>
      </c>
      <c r="V14" s="110">
        <f>IF(赛后数据!AK14="","",IF(ISERROR(MATCH(赛后数据!AK14,(各类选项!J:J),0)),1,0))</f>
        <v>0</v>
      </c>
    </row>
    <row r="15" spans="1:22">
      <c r="A15" s="110">
        <f t="shared" si="0"/>
        <v>0</v>
      </c>
      <c r="B15" s="110">
        <f t="shared" si="1"/>
        <v>0</v>
      </c>
      <c r="C15" s="110">
        <f>IF(原始数据!K15="","",IF(ISERROR(MATCH(原始数据!K15,原始数据!E15:F15,0)),1,0)-IF(原始数据!K15="",1,0))</f>
        <v>0</v>
      </c>
      <c r="D15" s="110">
        <f>IF(原始数据!L15="","",IF(ISERROR(MATCH(原始数据!L15,各类选项!L:L,0)),1,0)-IF(原始数据!L15="",1,0))</f>
        <v>0</v>
      </c>
      <c r="E15" s="110" t="str">
        <f>IF(原始数据!V15="","",IF(ISERROR(MATCH(原始数据!V15,各类选项!G:G,0)),1,0))</f>
        <v/>
      </c>
      <c r="F15" s="110">
        <f>IF(原始数据!W15="","",IF(ISERROR(MATCH(原始数据!W15,各类选项!G:G,0)),1,0))</f>
        <v>0</v>
      </c>
      <c r="G15" s="110">
        <f>IF(原始数据!AD15="","",IF(ISERROR(MATCH(原始数据!AD15,各类选项!$E:$E,0)),1,0))</f>
        <v>0</v>
      </c>
      <c r="H15" s="110">
        <f>IF(原始数据!AE15="","",IF(ISERROR(MATCH(原始数据!AE15,各类选项!$E:$E,0)),1,0))</f>
        <v>0</v>
      </c>
      <c r="I15" s="110">
        <f>IF(原始数据!AK15="","",IF(ISERROR(MATCH(原始数据!AK15,各类选项!$E:$E,0)),1,0))</f>
        <v>0</v>
      </c>
      <c r="J15" s="110">
        <f>IF(原始数据!AM15="","",IF(ISERROR(MATCH(原始数据!AM15,各类选项!$E:$E,0)),1,0))</f>
        <v>0</v>
      </c>
      <c r="K15" s="110">
        <f>IF(原始数据!AF15="","",IF(ISERROR(MATCH(原始数据!AF15,各类选项!$C:$C,0)),1,0))</f>
        <v>0</v>
      </c>
      <c r="L15" s="110">
        <f>IF(原始数据!AG15="","",IF(ISERROR(MATCH(原始数据!AG15,各类选项!$C:$C,0)),1,0))</f>
        <v>0</v>
      </c>
      <c r="M15" s="110" t="str">
        <f>IF(原始数据!AH15="","",IF(ISERROR(MATCH(原始数据!AH15,各类选项!$C:$C,0)),1,0))</f>
        <v/>
      </c>
      <c r="N15" s="110">
        <f>IF(原始数据!AI15="","",IF(ISERROR(MATCH(原始数据!AI15,各类选项!$E:$E,0)),1,0))</f>
        <v>0</v>
      </c>
      <c r="O15" s="110">
        <f>IF(原始数据!AJ15="","",IF(ISERROR(MATCH(原始数据!AJ15,各类选项!$E:$E,0)),1,0))</f>
        <v>0</v>
      </c>
      <c r="P15" s="110">
        <f>IF(原始数据!AK15="","",IF(ISERROR(MATCH(原始数据!AK15,各类选项!$E:$E,0)),1,0))</f>
        <v>0</v>
      </c>
      <c r="Q15" s="110">
        <f>IF(原始数据!AL15="","",IF(ISERROR(MATCH(原始数据!AL15,各类选项!$E:$E,0)),1,0))</f>
        <v>0</v>
      </c>
      <c r="R15" s="110">
        <f>IF(原始数据!AO15="","",IF(ISERROR(MATCH(原始数据!AO15,各类选项!$C:$C,0)),1,0))</f>
        <v>0</v>
      </c>
      <c r="S15" s="110">
        <f>IF(赛后数据!M15="","",IF(ISERROR(MATCH(赛后数据!M15,(各类选项!J:J),0)),1,0))</f>
        <v>0</v>
      </c>
      <c r="T15" s="110">
        <f>IF(赛后数据!U15="","",IF(ISERROR(MATCH(赛后数据!U15,(各类选项!J:J),0)),1,0))</f>
        <v>0</v>
      </c>
      <c r="U15" s="110">
        <f>IF(赛后数据!AC15="","",IF(ISERROR(MATCH(赛后数据!AC15,(各类选项!J:J),0)),1,0))</f>
        <v>0</v>
      </c>
      <c r="V15" s="110">
        <f>IF(赛后数据!AK15="","",IF(ISERROR(MATCH(赛后数据!AK15,(各类选项!J:J),0)),1,0))</f>
        <v>0</v>
      </c>
    </row>
    <row r="16" spans="1:22">
      <c r="A16" s="110">
        <f t="shared" si="0"/>
        <v>0</v>
      </c>
      <c r="B16" s="110">
        <f t="shared" si="1"/>
        <v>0</v>
      </c>
      <c r="C16" s="110" t="str">
        <f>IF(原始数据!K16="","",IF(ISERROR(MATCH(原始数据!K16,原始数据!E16:F16,0)),1,0)-IF(原始数据!K16="",1,0))</f>
        <v/>
      </c>
      <c r="D16" s="110" t="str">
        <f>IF(原始数据!L16="","",IF(ISERROR(MATCH(原始数据!L16,各类选项!L:L,0)),1,0)-IF(原始数据!L16="",1,0))</f>
        <v/>
      </c>
      <c r="E16" s="110" t="str">
        <f>IF(原始数据!V16="","",IF(ISERROR(MATCH(原始数据!V16,各类选项!G:G,0)),1,0))</f>
        <v/>
      </c>
      <c r="F16" s="110" t="str">
        <f>IF(原始数据!W16="","",IF(ISERROR(MATCH(原始数据!W16,各类选项!G:G,0)),1,0))</f>
        <v/>
      </c>
      <c r="G16" s="110" t="str">
        <f>IF(原始数据!AD16="","",IF(ISERROR(MATCH(原始数据!AD16,各类选项!$E:$E,0)),1,0))</f>
        <v/>
      </c>
      <c r="H16" s="110" t="str">
        <f>IF(原始数据!AE16="","",IF(ISERROR(MATCH(原始数据!AE16,各类选项!$E:$E,0)),1,0))</f>
        <v/>
      </c>
      <c r="I16" s="110" t="str">
        <f>IF(原始数据!AK16="","",IF(ISERROR(MATCH(原始数据!AK16,各类选项!$E:$E,0)),1,0))</f>
        <v/>
      </c>
      <c r="J16" s="110" t="str">
        <f>IF(原始数据!AM16="","",IF(ISERROR(MATCH(原始数据!AM16,各类选项!$E:$E,0)),1,0))</f>
        <v/>
      </c>
      <c r="K16" s="110" t="str">
        <f>IF(原始数据!AF16="","",IF(ISERROR(MATCH(原始数据!AF16,各类选项!$C:$C,0)),1,0))</f>
        <v/>
      </c>
      <c r="L16" s="110" t="str">
        <f>IF(原始数据!AG16="","",IF(ISERROR(MATCH(原始数据!AG16,各类选项!$C:$C,0)),1,0))</f>
        <v/>
      </c>
      <c r="M16" s="110" t="str">
        <f>IF(原始数据!AH16="","",IF(ISERROR(MATCH(原始数据!AH16,各类选项!$C:$C,0)),1,0))</f>
        <v/>
      </c>
      <c r="N16" s="110" t="str">
        <f>IF(原始数据!AI16="","",IF(ISERROR(MATCH(原始数据!AI16,各类选项!$E:$E,0)),1,0))</f>
        <v/>
      </c>
      <c r="O16" s="110" t="str">
        <f>IF(原始数据!AJ16="","",IF(ISERROR(MATCH(原始数据!AJ16,各类选项!$E:$E,0)),1,0))</f>
        <v/>
      </c>
      <c r="P16" s="110" t="str">
        <f>IF(原始数据!AK16="","",IF(ISERROR(MATCH(原始数据!AK16,各类选项!$E:$E,0)),1,0))</f>
        <v/>
      </c>
      <c r="Q16" s="110" t="str">
        <f>IF(原始数据!AL16="","",IF(ISERROR(MATCH(原始数据!AL16,各类选项!$E:$E,0)),1,0))</f>
        <v/>
      </c>
      <c r="R16" s="110" t="str">
        <f>IF(原始数据!AO16="","",IF(ISERROR(MATCH(原始数据!AO16,各类选项!$C:$C,0)),1,0))</f>
        <v/>
      </c>
      <c r="S16" s="110" t="str">
        <f>IF(赛后数据!M16="","",IF(ISERROR(MATCH(赛后数据!M16,(各类选项!J:J),0)),1,0))</f>
        <v/>
      </c>
      <c r="T16" s="110" t="str">
        <f>IF(赛后数据!U16="","",IF(ISERROR(MATCH(赛后数据!U16,(各类选项!J:J),0)),1,0))</f>
        <v/>
      </c>
      <c r="U16" s="110" t="str">
        <f>IF(赛后数据!AC16="","",IF(ISERROR(MATCH(赛后数据!AC16,(各类选项!J:J),0)),1,0))</f>
        <v/>
      </c>
      <c r="V16" s="110" t="str">
        <f>IF(赛后数据!AK16="","",IF(ISERROR(MATCH(赛后数据!AK16,(各类选项!J:J),0)),1,0))</f>
        <v/>
      </c>
    </row>
    <row r="17" spans="1:22">
      <c r="A17" s="110">
        <f t="shared" si="0"/>
        <v>0</v>
      </c>
      <c r="B17" s="110">
        <f t="shared" si="1"/>
        <v>0</v>
      </c>
      <c r="C17" s="110" t="str">
        <f>IF(原始数据!K17="","",IF(ISERROR(MATCH(原始数据!K17,原始数据!E17:F17,0)),1,0)-IF(原始数据!K17="",1,0))</f>
        <v/>
      </c>
      <c r="D17" s="110" t="str">
        <f>IF(原始数据!L17="","",IF(ISERROR(MATCH(原始数据!L17,各类选项!L:L,0)),1,0)-IF(原始数据!L17="",1,0))</f>
        <v/>
      </c>
      <c r="E17" s="110" t="str">
        <f>IF(原始数据!V17="","",IF(ISERROR(MATCH(原始数据!V17,各类选项!G:G,0)),1,0))</f>
        <v/>
      </c>
      <c r="F17" s="110" t="str">
        <f>IF(原始数据!W17="","",IF(ISERROR(MATCH(原始数据!W17,各类选项!G:G,0)),1,0))</f>
        <v/>
      </c>
      <c r="G17" s="110" t="str">
        <f>IF(原始数据!AD17="","",IF(ISERROR(MATCH(原始数据!AD17,各类选项!$E:$E,0)),1,0))</f>
        <v/>
      </c>
      <c r="H17" s="110" t="str">
        <f>IF(原始数据!AE17="","",IF(ISERROR(MATCH(原始数据!AE17,各类选项!$E:$E,0)),1,0))</f>
        <v/>
      </c>
      <c r="I17" s="110" t="str">
        <f>IF(原始数据!AK17="","",IF(ISERROR(MATCH(原始数据!AK17,各类选项!$E:$E,0)),1,0))</f>
        <v/>
      </c>
      <c r="J17" s="110" t="str">
        <f>IF(原始数据!AM17="","",IF(ISERROR(MATCH(原始数据!AM17,各类选项!$E:$E,0)),1,0))</f>
        <v/>
      </c>
      <c r="K17" s="110" t="str">
        <f>IF(原始数据!AF17="","",IF(ISERROR(MATCH(原始数据!AF17,各类选项!$C:$C,0)),1,0))</f>
        <v/>
      </c>
      <c r="L17" s="110" t="str">
        <f>IF(原始数据!AG17="","",IF(ISERROR(MATCH(原始数据!AG17,各类选项!$C:$C,0)),1,0))</f>
        <v/>
      </c>
      <c r="M17" s="110" t="str">
        <f>IF(原始数据!AH17="","",IF(ISERROR(MATCH(原始数据!AH17,各类选项!$C:$C,0)),1,0))</f>
        <v/>
      </c>
      <c r="N17" s="110" t="str">
        <f>IF(原始数据!AI17="","",IF(ISERROR(MATCH(原始数据!AI17,各类选项!$E:$E,0)),1,0))</f>
        <v/>
      </c>
      <c r="O17" s="110" t="str">
        <f>IF(原始数据!AJ17="","",IF(ISERROR(MATCH(原始数据!AJ17,各类选项!$E:$E,0)),1,0))</f>
        <v/>
      </c>
      <c r="P17" s="110" t="str">
        <f>IF(原始数据!AK17="","",IF(ISERROR(MATCH(原始数据!AK17,各类选项!$E:$E,0)),1,0))</f>
        <v/>
      </c>
      <c r="Q17" s="110" t="str">
        <f>IF(原始数据!AL17="","",IF(ISERROR(MATCH(原始数据!AL17,各类选项!$E:$E,0)),1,0))</f>
        <v/>
      </c>
      <c r="R17" s="110" t="str">
        <f>IF(原始数据!AO17="","",IF(ISERROR(MATCH(原始数据!AO17,各类选项!$C:$C,0)),1,0))</f>
        <v/>
      </c>
      <c r="S17" s="110" t="str">
        <f>IF(赛后数据!M17="","",IF(ISERROR(MATCH(赛后数据!M17,(各类选项!J:J),0)),1,0))</f>
        <v/>
      </c>
      <c r="T17" s="110" t="str">
        <f>IF(赛后数据!U17="","",IF(ISERROR(MATCH(赛后数据!U17,(各类选项!J:J),0)),1,0))</f>
        <v/>
      </c>
      <c r="U17" s="110" t="str">
        <f>IF(赛后数据!AC17="","",IF(ISERROR(MATCH(赛后数据!AC17,(各类选项!J:J),0)),1,0))</f>
        <v/>
      </c>
      <c r="V17" s="110" t="str">
        <f>IF(赛后数据!AK17="","",IF(ISERROR(MATCH(赛后数据!AK17,(各类选项!J:J),0)),1,0))</f>
        <v/>
      </c>
    </row>
    <row r="18" spans="1:22">
      <c r="A18" s="110">
        <f t="shared" si="0"/>
        <v>0</v>
      </c>
      <c r="B18" s="110">
        <f t="shared" si="1"/>
        <v>0</v>
      </c>
      <c r="C18" s="110">
        <f>IF(原始数据!K18="","",IF(ISERROR(MATCH(原始数据!K18,原始数据!E18:F18,0)),1,0)-IF(原始数据!K18="",1,0))</f>
        <v>0</v>
      </c>
      <c r="D18" s="110">
        <f>IF(原始数据!L18="","",IF(ISERROR(MATCH(原始数据!L18,各类选项!L:L,0)),1,0)-IF(原始数据!L18="",1,0))</f>
        <v>0</v>
      </c>
      <c r="E18" s="110">
        <f>IF(原始数据!V18="","",IF(ISERROR(MATCH(原始数据!V18,各类选项!G:G,0)),1,0))</f>
        <v>0</v>
      </c>
      <c r="F18" s="110">
        <f>IF(原始数据!W18="","",IF(ISERROR(MATCH(原始数据!W18,各类选项!G:G,0)),1,0))</f>
        <v>0</v>
      </c>
      <c r="G18" s="110">
        <f>IF(原始数据!AD18="","",IF(ISERROR(MATCH(原始数据!AD18,各类选项!$E:$E,0)),1,0))</f>
        <v>0</v>
      </c>
      <c r="H18" s="110">
        <f>IF(原始数据!AE18="","",IF(ISERROR(MATCH(原始数据!AE18,各类选项!$E:$E,0)),1,0))</f>
        <v>0</v>
      </c>
      <c r="I18" s="110">
        <f>IF(原始数据!AK18="","",IF(ISERROR(MATCH(原始数据!AK18,各类选项!$E:$E,0)),1,0))</f>
        <v>0</v>
      </c>
      <c r="J18" s="110">
        <f>IF(原始数据!AM18="","",IF(ISERROR(MATCH(原始数据!AM18,各类选项!$E:$E,0)),1,0))</f>
        <v>0</v>
      </c>
      <c r="K18" s="110" t="str">
        <f>IF(原始数据!AF18="","",IF(ISERROR(MATCH(原始数据!AF18,各类选项!$C:$C,0)),1,0))</f>
        <v/>
      </c>
      <c r="L18" s="110" t="str">
        <f>IF(原始数据!AG18="","",IF(ISERROR(MATCH(原始数据!AG18,各类选项!$C:$C,0)),1,0))</f>
        <v/>
      </c>
      <c r="M18" s="110" t="str">
        <f>IF(原始数据!AH18="","",IF(ISERROR(MATCH(原始数据!AH18,各类选项!$C:$C,0)),1,0))</f>
        <v/>
      </c>
      <c r="N18" s="110">
        <f>IF(原始数据!AI18="","",IF(ISERROR(MATCH(原始数据!AI18,各类选项!$E:$E,0)),1,0))</f>
        <v>0</v>
      </c>
      <c r="O18" s="110">
        <f>IF(原始数据!AJ18="","",IF(ISERROR(MATCH(原始数据!AJ18,各类选项!$E:$E,0)),1,0))</f>
        <v>0</v>
      </c>
      <c r="P18" s="110">
        <f>IF(原始数据!AK18="","",IF(ISERROR(MATCH(原始数据!AK18,各类选项!$E:$E,0)),1,0))</f>
        <v>0</v>
      </c>
      <c r="Q18" s="110">
        <f>IF(原始数据!AL18="","",IF(ISERROR(MATCH(原始数据!AL18,各类选项!$E:$E,0)),1,0))</f>
        <v>0</v>
      </c>
      <c r="R18" s="110">
        <f>IF(原始数据!AO18="","",IF(ISERROR(MATCH(原始数据!AO18,各类选项!$C:$C,0)),1,0))</f>
        <v>0</v>
      </c>
      <c r="S18" s="110">
        <f>IF(赛后数据!M18="","",IF(ISERROR(MATCH(赛后数据!M18,(各类选项!J:J),0)),1,0))</f>
        <v>0</v>
      </c>
      <c r="T18" s="110">
        <f>IF(赛后数据!U18="","",IF(ISERROR(MATCH(赛后数据!U18,(各类选项!J:J),0)),1,0))</f>
        <v>0</v>
      </c>
      <c r="U18" s="110">
        <f>IF(赛后数据!AC18="","",IF(ISERROR(MATCH(赛后数据!AC18,(各类选项!J:J),0)),1,0))</f>
        <v>0</v>
      </c>
      <c r="V18" s="110">
        <f>IF(赛后数据!AK18="","",IF(ISERROR(MATCH(赛后数据!AK18,(各类选项!J:J),0)),1,0))</f>
        <v>0</v>
      </c>
    </row>
    <row r="19" spans="1:22">
      <c r="A19" s="110">
        <f t="shared" si="0"/>
        <v>0</v>
      </c>
      <c r="B19" s="110">
        <f t="shared" si="1"/>
        <v>0</v>
      </c>
      <c r="C19" s="110">
        <f>IF(原始数据!K19="","",IF(ISERROR(MATCH(原始数据!K19,原始数据!E19:F19,0)),1,0)-IF(原始数据!K19="",1,0))</f>
        <v>0</v>
      </c>
      <c r="D19" s="110">
        <f>IF(原始数据!L19="","",IF(ISERROR(MATCH(原始数据!L19,各类选项!L:L,0)),1,0)-IF(原始数据!L19="",1,0))</f>
        <v>0</v>
      </c>
      <c r="E19" s="110">
        <f>IF(原始数据!V19="","",IF(ISERROR(MATCH(原始数据!V19,各类选项!G:G,0)),1,0))</f>
        <v>0</v>
      </c>
      <c r="F19" s="110">
        <f>IF(原始数据!W19="","",IF(ISERROR(MATCH(原始数据!W19,各类选项!G:G,0)),1,0))</f>
        <v>0</v>
      </c>
      <c r="G19" s="110">
        <f>IF(原始数据!AD19="","",IF(ISERROR(MATCH(原始数据!AD19,各类选项!$E:$E,0)),1,0))</f>
        <v>0</v>
      </c>
      <c r="H19" s="110">
        <f>IF(原始数据!AE19="","",IF(ISERROR(MATCH(原始数据!AE19,各类选项!$E:$E,0)),1,0))</f>
        <v>0</v>
      </c>
      <c r="I19" s="110">
        <f>IF(原始数据!AK19="","",IF(ISERROR(MATCH(原始数据!AK19,各类选项!$E:$E,0)),1,0))</f>
        <v>0</v>
      </c>
      <c r="J19" s="110">
        <f>IF(原始数据!AM19="","",IF(ISERROR(MATCH(原始数据!AM19,各类选项!$E:$E,0)),1,0))</f>
        <v>0</v>
      </c>
      <c r="K19" s="110" t="str">
        <f>IF(原始数据!AF19="","",IF(ISERROR(MATCH(原始数据!AF19,各类选项!$C:$C,0)),1,0))</f>
        <v/>
      </c>
      <c r="L19" s="110" t="str">
        <f>IF(原始数据!AG19="","",IF(ISERROR(MATCH(原始数据!AG19,各类选项!$C:$C,0)),1,0))</f>
        <v/>
      </c>
      <c r="M19" s="110" t="str">
        <f>IF(原始数据!AH19="","",IF(ISERROR(MATCH(原始数据!AH19,各类选项!$C:$C,0)),1,0))</f>
        <v/>
      </c>
      <c r="N19" s="110">
        <f>IF(原始数据!AI19="","",IF(ISERROR(MATCH(原始数据!AI19,各类选项!$E:$E,0)),1,0))</f>
        <v>0</v>
      </c>
      <c r="O19" s="110">
        <f>IF(原始数据!AJ19="","",IF(ISERROR(MATCH(原始数据!AJ19,各类选项!$E:$E,0)),1,0))</f>
        <v>0</v>
      </c>
      <c r="P19" s="110">
        <f>IF(原始数据!AK19="","",IF(ISERROR(MATCH(原始数据!AK19,各类选项!$E:$E,0)),1,0))</f>
        <v>0</v>
      </c>
      <c r="Q19" s="110">
        <f>IF(原始数据!AL19="","",IF(ISERROR(MATCH(原始数据!AL19,各类选项!$E:$E,0)),1,0))</f>
        <v>0</v>
      </c>
      <c r="R19" s="110">
        <f>IF(原始数据!AO19="","",IF(ISERROR(MATCH(原始数据!AO19,各类选项!$C:$C,0)),1,0))</f>
        <v>0</v>
      </c>
      <c r="S19" s="110">
        <f>IF(赛后数据!M19="","",IF(ISERROR(MATCH(赛后数据!M19,(各类选项!J:J),0)),1,0))</f>
        <v>0</v>
      </c>
      <c r="T19" s="110">
        <f>IF(赛后数据!U19="","",IF(ISERROR(MATCH(赛后数据!U19,(各类选项!J:J),0)),1,0))</f>
        <v>0</v>
      </c>
      <c r="U19" s="110">
        <f>IF(赛后数据!AC19="","",IF(ISERROR(MATCH(赛后数据!AC19,(各类选项!J:J),0)),1,0))</f>
        <v>0</v>
      </c>
      <c r="V19" s="110">
        <f>IF(赛后数据!AK19="","",IF(ISERROR(MATCH(赛后数据!AK19,(各类选项!J:J),0)),1,0))</f>
        <v>0</v>
      </c>
    </row>
    <row r="20" spans="1:22">
      <c r="A20" s="110">
        <f t="shared" si="0"/>
        <v>0</v>
      </c>
      <c r="B20" s="110">
        <f t="shared" si="1"/>
        <v>0</v>
      </c>
      <c r="C20" s="110">
        <f>IF(原始数据!K20="","",IF(ISERROR(MATCH(原始数据!K20,原始数据!E20:F20,0)),1,0)-IF(原始数据!K20="",1,0))</f>
        <v>0</v>
      </c>
      <c r="D20" s="110">
        <f>IF(原始数据!L20="","",IF(ISERROR(MATCH(原始数据!L20,各类选项!L:L,0)),1,0)-IF(原始数据!L20="",1,0))</f>
        <v>0</v>
      </c>
      <c r="E20" s="110">
        <f>IF(原始数据!V20="","",IF(ISERROR(MATCH(原始数据!V20,各类选项!G:G,0)),1,0))</f>
        <v>0</v>
      </c>
      <c r="F20" s="110">
        <f>IF(原始数据!W20="","",IF(ISERROR(MATCH(原始数据!W20,各类选项!G:G,0)),1,0))</f>
        <v>0</v>
      </c>
      <c r="G20" s="110">
        <f>IF(原始数据!AD20="","",IF(ISERROR(MATCH(原始数据!AD20,各类选项!$E:$E,0)),1,0))</f>
        <v>0</v>
      </c>
      <c r="H20" s="110">
        <f>IF(原始数据!AE20="","",IF(ISERROR(MATCH(原始数据!AE20,各类选项!$E:$E,0)),1,0))</f>
        <v>0</v>
      </c>
      <c r="I20" s="110">
        <f>IF(原始数据!AK20="","",IF(ISERROR(MATCH(原始数据!AK20,各类选项!$E:$E,0)),1,0))</f>
        <v>0</v>
      </c>
      <c r="J20" s="110">
        <f>IF(原始数据!AM20="","",IF(ISERROR(MATCH(原始数据!AM20,各类选项!$E:$E,0)),1,0))</f>
        <v>0</v>
      </c>
      <c r="K20" s="110">
        <f>IF(原始数据!AF20="","",IF(ISERROR(MATCH(原始数据!AF20,各类选项!$C:$C,0)),1,0))</f>
        <v>0</v>
      </c>
      <c r="L20" s="110" t="str">
        <f>IF(原始数据!AG20="","",IF(ISERROR(MATCH(原始数据!AG20,各类选项!$C:$C,0)),1,0))</f>
        <v/>
      </c>
      <c r="M20" s="110" t="str">
        <f>IF(原始数据!AH20="","",IF(ISERROR(MATCH(原始数据!AH20,各类选项!$C:$C,0)),1,0))</f>
        <v/>
      </c>
      <c r="N20" s="110">
        <f>IF(原始数据!AI20="","",IF(ISERROR(MATCH(原始数据!AI20,各类选项!$E:$E,0)),1,0))</f>
        <v>0</v>
      </c>
      <c r="O20" s="110">
        <f>IF(原始数据!AJ20="","",IF(ISERROR(MATCH(原始数据!AJ20,各类选项!$E:$E,0)),1,0))</f>
        <v>0</v>
      </c>
      <c r="P20" s="110">
        <f>IF(原始数据!AK20="","",IF(ISERROR(MATCH(原始数据!AK20,各类选项!$E:$E,0)),1,0))</f>
        <v>0</v>
      </c>
      <c r="Q20" s="110">
        <f>IF(原始数据!AL20="","",IF(ISERROR(MATCH(原始数据!AL20,各类选项!$E:$E,0)),1,0))</f>
        <v>0</v>
      </c>
      <c r="R20" s="110">
        <f>IF(原始数据!AO20="","",IF(ISERROR(MATCH(原始数据!AO20,各类选项!$C:$C,0)),1,0))</f>
        <v>0</v>
      </c>
      <c r="S20" s="110">
        <f>IF(赛后数据!M20="","",IF(ISERROR(MATCH(赛后数据!M20,(各类选项!J:J),0)),1,0))</f>
        <v>0</v>
      </c>
      <c r="T20" s="110">
        <f>IF(赛后数据!U20="","",IF(ISERROR(MATCH(赛后数据!U20,(各类选项!J:J),0)),1,0))</f>
        <v>0</v>
      </c>
      <c r="U20" s="110">
        <f>IF(赛后数据!AC20="","",IF(ISERROR(MATCH(赛后数据!AC20,(各类选项!J:J),0)),1,0))</f>
        <v>0</v>
      </c>
      <c r="V20" s="110">
        <f>IF(赛后数据!AK20="","",IF(ISERROR(MATCH(赛后数据!AK20,(各类选项!J:J),0)),1,0))</f>
        <v>0</v>
      </c>
    </row>
    <row r="21" spans="1:22">
      <c r="A21" s="110">
        <f t="shared" si="0"/>
        <v>0</v>
      </c>
      <c r="B21" s="110">
        <f t="shared" si="1"/>
        <v>0</v>
      </c>
      <c r="C21" s="110">
        <f>IF(原始数据!K21="","",IF(ISERROR(MATCH(原始数据!K21,原始数据!E21:F21,0)),1,0)-IF(原始数据!K21="",1,0))</f>
        <v>0</v>
      </c>
      <c r="D21" s="110">
        <f>IF(原始数据!L21="","",IF(ISERROR(MATCH(原始数据!L21,各类选项!L:L,0)),1,0)-IF(原始数据!L21="",1,0))</f>
        <v>0</v>
      </c>
      <c r="E21" s="110">
        <f>IF(原始数据!V21="","",IF(ISERROR(MATCH(原始数据!V21,各类选项!G:G,0)),1,0))</f>
        <v>0</v>
      </c>
      <c r="F21" s="110">
        <f>IF(原始数据!W21="","",IF(ISERROR(MATCH(原始数据!W21,各类选项!G:G,0)),1,0))</f>
        <v>0</v>
      </c>
      <c r="G21" s="110">
        <f>IF(原始数据!AD21="","",IF(ISERROR(MATCH(原始数据!AD21,各类选项!$E:$E,0)),1,0))</f>
        <v>0</v>
      </c>
      <c r="H21" s="110">
        <f>IF(原始数据!AE21="","",IF(ISERROR(MATCH(原始数据!AE21,各类选项!$E:$E,0)),1,0))</f>
        <v>0</v>
      </c>
      <c r="I21" s="110">
        <f>IF(原始数据!AK21="","",IF(ISERROR(MATCH(原始数据!AK21,各类选项!$E:$E,0)),1,0))</f>
        <v>0</v>
      </c>
      <c r="J21" s="110">
        <f>IF(原始数据!AM21="","",IF(ISERROR(MATCH(原始数据!AM21,各类选项!$E:$E,0)),1,0))</f>
        <v>0</v>
      </c>
      <c r="K21" s="110">
        <f>IF(原始数据!AF21="","",IF(ISERROR(MATCH(原始数据!AF21,各类选项!$C:$C,0)),1,0))</f>
        <v>0</v>
      </c>
      <c r="L21" s="110" t="str">
        <f>IF(原始数据!AG21="","",IF(ISERROR(MATCH(原始数据!AG21,各类选项!$C:$C,0)),1,0))</f>
        <v/>
      </c>
      <c r="M21" s="110" t="str">
        <f>IF(原始数据!AH21="","",IF(ISERROR(MATCH(原始数据!AH21,各类选项!$C:$C,0)),1,0))</f>
        <v/>
      </c>
      <c r="N21" s="110">
        <f>IF(原始数据!AI21="","",IF(ISERROR(MATCH(原始数据!AI21,各类选项!$E:$E,0)),1,0))</f>
        <v>0</v>
      </c>
      <c r="O21" s="110">
        <f>IF(原始数据!AJ21="","",IF(ISERROR(MATCH(原始数据!AJ21,各类选项!$E:$E,0)),1,0))</f>
        <v>0</v>
      </c>
      <c r="P21" s="110">
        <f>IF(原始数据!AK21="","",IF(ISERROR(MATCH(原始数据!AK21,各类选项!$E:$E,0)),1,0))</f>
        <v>0</v>
      </c>
      <c r="Q21" s="110">
        <f>IF(原始数据!AL21="","",IF(ISERROR(MATCH(原始数据!AL21,各类选项!$E:$E,0)),1,0))</f>
        <v>0</v>
      </c>
      <c r="R21" s="110">
        <f>IF(原始数据!AO21="","",IF(ISERROR(MATCH(原始数据!AO21,各类选项!$C:$C,0)),1,0))</f>
        <v>0</v>
      </c>
      <c r="S21" s="110">
        <f>IF(赛后数据!M21="","",IF(ISERROR(MATCH(赛后数据!M21,(各类选项!J:J),0)),1,0))</f>
        <v>0</v>
      </c>
      <c r="T21" s="110">
        <f>IF(赛后数据!U21="","",IF(ISERROR(MATCH(赛后数据!U21,(各类选项!J:J),0)),1,0))</f>
        <v>0</v>
      </c>
      <c r="U21" s="110">
        <f>IF(赛后数据!AC21="","",IF(ISERROR(MATCH(赛后数据!AC21,(各类选项!J:J),0)),1,0))</f>
        <v>0</v>
      </c>
      <c r="V21" s="110">
        <f>IF(赛后数据!AK21="","",IF(ISERROR(MATCH(赛后数据!AK21,(各类选项!J:J),0)),1,0))</f>
        <v>0</v>
      </c>
    </row>
    <row r="22" spans="1:22">
      <c r="A22" s="110">
        <f t="shared" si="0"/>
        <v>0</v>
      </c>
      <c r="B22" s="110">
        <f t="shared" si="1"/>
        <v>0</v>
      </c>
      <c r="C22" s="110" t="str">
        <f>IF(原始数据!K22="","",IF(ISERROR(MATCH(原始数据!K22,原始数据!E22:F22,0)),1,0)-IF(原始数据!K22="",1,0))</f>
        <v/>
      </c>
      <c r="D22" s="110" t="str">
        <f>IF(原始数据!L22="","",IF(ISERROR(MATCH(原始数据!L22,各类选项!L:L,0)),1,0)-IF(原始数据!L22="",1,0))</f>
        <v/>
      </c>
      <c r="E22" s="110" t="str">
        <f>IF(原始数据!V22="","",IF(ISERROR(MATCH(原始数据!V22,各类选项!G:G,0)),1,0))</f>
        <v/>
      </c>
      <c r="F22" s="110" t="str">
        <f>IF(原始数据!W22="","",IF(ISERROR(MATCH(原始数据!W22,各类选项!G:G,0)),1,0))</f>
        <v/>
      </c>
      <c r="G22" s="110" t="str">
        <f>IF(原始数据!AD22="","",IF(ISERROR(MATCH(原始数据!AD22,各类选项!$E:$E,0)),1,0))</f>
        <v/>
      </c>
      <c r="H22" s="110" t="str">
        <f>IF(原始数据!AE22="","",IF(ISERROR(MATCH(原始数据!AE22,各类选项!$E:$E,0)),1,0))</f>
        <v/>
      </c>
      <c r="I22" s="110" t="str">
        <f>IF(原始数据!AK22="","",IF(ISERROR(MATCH(原始数据!AK22,各类选项!$E:$E,0)),1,0))</f>
        <v/>
      </c>
      <c r="J22" s="110" t="str">
        <f>IF(原始数据!AM22="","",IF(ISERROR(MATCH(原始数据!AM22,各类选项!$E:$E,0)),1,0))</f>
        <v/>
      </c>
      <c r="K22" s="110" t="str">
        <f>IF(原始数据!AF22="","",IF(ISERROR(MATCH(原始数据!AF22,各类选项!$C:$C,0)),1,0))</f>
        <v/>
      </c>
      <c r="L22" s="110" t="str">
        <f>IF(原始数据!AG22="","",IF(ISERROR(MATCH(原始数据!AG22,各类选项!$C:$C,0)),1,0))</f>
        <v/>
      </c>
      <c r="M22" s="110" t="str">
        <f>IF(原始数据!AH22="","",IF(ISERROR(MATCH(原始数据!AH22,各类选项!$C:$C,0)),1,0))</f>
        <v/>
      </c>
      <c r="N22" s="110" t="str">
        <f>IF(原始数据!AI22="","",IF(ISERROR(MATCH(原始数据!AI22,各类选项!$E:$E,0)),1,0))</f>
        <v/>
      </c>
      <c r="O22" s="110" t="str">
        <f>IF(原始数据!AJ22="","",IF(ISERROR(MATCH(原始数据!AJ22,各类选项!$E:$E,0)),1,0))</f>
        <v/>
      </c>
      <c r="P22" s="110" t="str">
        <f>IF(原始数据!AK22="","",IF(ISERROR(MATCH(原始数据!AK22,各类选项!$E:$E,0)),1,0))</f>
        <v/>
      </c>
      <c r="Q22" s="110" t="str">
        <f>IF(原始数据!AL22="","",IF(ISERROR(MATCH(原始数据!AL22,各类选项!$E:$E,0)),1,0))</f>
        <v/>
      </c>
      <c r="R22" s="110" t="str">
        <f>IF(原始数据!AO22="","",IF(ISERROR(MATCH(原始数据!AO22,各类选项!$C:$C,0)),1,0))</f>
        <v/>
      </c>
      <c r="S22" s="110" t="str">
        <f>IF(赛后数据!M22="","",IF(ISERROR(MATCH(赛后数据!M22,(各类选项!J:J),0)),1,0))</f>
        <v/>
      </c>
      <c r="T22" s="110" t="str">
        <f>IF(赛后数据!U22="","",IF(ISERROR(MATCH(赛后数据!U22,(各类选项!J:J),0)),1,0))</f>
        <v/>
      </c>
      <c r="U22" s="110" t="str">
        <f>IF(赛后数据!AC22="","",IF(ISERROR(MATCH(赛后数据!AC22,(各类选项!J:J),0)),1,0))</f>
        <v/>
      </c>
      <c r="V22" s="110" t="str">
        <f>IF(赛后数据!AK22="","",IF(ISERROR(MATCH(赛后数据!AK22,(各类选项!J:J),0)),1,0))</f>
        <v/>
      </c>
    </row>
    <row r="23" spans="1:22">
      <c r="A23" s="110">
        <f t="shared" si="0"/>
        <v>0</v>
      </c>
      <c r="B23" s="110">
        <f t="shared" si="1"/>
        <v>0</v>
      </c>
      <c r="C23" s="110" t="str">
        <f>IF(原始数据!K23="","",IF(ISERROR(MATCH(原始数据!K23,原始数据!E23:F23,0)),1,0)-IF(原始数据!K23="",1,0))</f>
        <v/>
      </c>
      <c r="D23" s="110" t="str">
        <f>IF(原始数据!L23="","",IF(ISERROR(MATCH(原始数据!L23,各类选项!L:L,0)),1,0)-IF(原始数据!L23="",1,0))</f>
        <v/>
      </c>
      <c r="E23" s="110" t="str">
        <f>IF(原始数据!V23="","",IF(ISERROR(MATCH(原始数据!V23,各类选项!G:G,0)),1,0))</f>
        <v/>
      </c>
      <c r="F23" s="110" t="str">
        <f>IF(原始数据!W23="","",IF(ISERROR(MATCH(原始数据!W23,各类选项!G:G,0)),1,0))</f>
        <v/>
      </c>
      <c r="G23" s="110" t="str">
        <f>IF(原始数据!AD23="","",IF(ISERROR(MATCH(原始数据!AD23,各类选项!$E:$E,0)),1,0))</f>
        <v/>
      </c>
      <c r="H23" s="110" t="str">
        <f>IF(原始数据!AE23="","",IF(ISERROR(MATCH(原始数据!AE23,各类选项!$E:$E,0)),1,0))</f>
        <v/>
      </c>
      <c r="I23" s="110" t="str">
        <f>IF(原始数据!AK23="","",IF(ISERROR(MATCH(原始数据!AK23,各类选项!$E:$E,0)),1,0))</f>
        <v/>
      </c>
      <c r="J23" s="110" t="str">
        <f>IF(原始数据!AM23="","",IF(ISERROR(MATCH(原始数据!AM23,各类选项!$E:$E,0)),1,0))</f>
        <v/>
      </c>
      <c r="K23" s="110" t="str">
        <f>IF(原始数据!AF23="","",IF(ISERROR(MATCH(原始数据!AF23,各类选项!$C:$C,0)),1,0))</f>
        <v/>
      </c>
      <c r="L23" s="110" t="str">
        <f>IF(原始数据!AG23="","",IF(ISERROR(MATCH(原始数据!AG23,各类选项!$C:$C,0)),1,0))</f>
        <v/>
      </c>
      <c r="M23" s="110" t="str">
        <f>IF(原始数据!AH23="","",IF(ISERROR(MATCH(原始数据!AH23,各类选项!$C:$C,0)),1,0))</f>
        <v/>
      </c>
      <c r="N23" s="110" t="str">
        <f>IF(原始数据!AI23="","",IF(ISERROR(MATCH(原始数据!AI23,各类选项!$E:$E,0)),1,0))</f>
        <v/>
      </c>
      <c r="O23" s="110" t="str">
        <f>IF(原始数据!AJ23="","",IF(ISERROR(MATCH(原始数据!AJ23,各类选项!$E:$E,0)),1,0))</f>
        <v/>
      </c>
      <c r="P23" s="110" t="str">
        <f>IF(原始数据!AK23="","",IF(ISERROR(MATCH(原始数据!AK23,各类选项!$E:$E,0)),1,0))</f>
        <v/>
      </c>
      <c r="Q23" s="110" t="str">
        <f>IF(原始数据!AL23="","",IF(ISERROR(MATCH(原始数据!AL23,各类选项!$E:$E,0)),1,0))</f>
        <v/>
      </c>
      <c r="R23" s="110" t="str">
        <f>IF(原始数据!AO23="","",IF(ISERROR(MATCH(原始数据!AO23,各类选项!$C:$C,0)),1,0))</f>
        <v/>
      </c>
      <c r="S23" s="110" t="str">
        <f>IF(赛后数据!M23="","",IF(ISERROR(MATCH(赛后数据!M23,(各类选项!J:J),0)),1,0))</f>
        <v/>
      </c>
      <c r="T23" s="110" t="str">
        <f>IF(赛后数据!U23="","",IF(ISERROR(MATCH(赛后数据!U23,(各类选项!J:J),0)),1,0))</f>
        <v/>
      </c>
      <c r="U23" s="110" t="str">
        <f>IF(赛后数据!AC23="","",IF(ISERROR(MATCH(赛后数据!AC23,(各类选项!J:J),0)),1,0))</f>
        <v/>
      </c>
      <c r="V23" s="110" t="str">
        <f>IF(赛后数据!AK23="","",IF(ISERROR(MATCH(赛后数据!AK23,(各类选项!J:J),0)),1,0))</f>
        <v/>
      </c>
    </row>
    <row r="24" spans="1:22">
      <c r="A24" s="110">
        <f t="shared" si="0"/>
        <v>0</v>
      </c>
      <c r="B24" s="110">
        <f t="shared" si="1"/>
        <v>0</v>
      </c>
      <c r="C24" s="110" t="str">
        <f>IF(原始数据!K24="","",IF(ISERROR(MATCH(原始数据!K24,原始数据!E24:F24,0)),1,0)-IF(原始数据!K24="",1,0))</f>
        <v/>
      </c>
      <c r="D24" s="110" t="str">
        <f>IF(原始数据!L24="","",IF(ISERROR(MATCH(原始数据!L24,各类选项!L:L,0)),1,0)-IF(原始数据!L24="",1,0))</f>
        <v/>
      </c>
      <c r="E24" s="110" t="str">
        <f>IF(原始数据!V24="","",IF(ISERROR(MATCH(原始数据!V24,各类选项!G:G,0)),1,0))</f>
        <v/>
      </c>
      <c r="F24" s="110" t="str">
        <f>IF(原始数据!W24="","",IF(ISERROR(MATCH(原始数据!W24,各类选项!G:G,0)),1,0))</f>
        <v/>
      </c>
      <c r="G24" s="110" t="str">
        <f>IF(原始数据!AD24="","",IF(ISERROR(MATCH(原始数据!AD24,各类选项!$E:$E,0)),1,0))</f>
        <v/>
      </c>
      <c r="H24" s="110" t="str">
        <f>IF(原始数据!AE24="","",IF(ISERROR(MATCH(原始数据!AE24,各类选项!$E:$E,0)),1,0))</f>
        <v/>
      </c>
      <c r="I24" s="110" t="str">
        <f>IF(原始数据!AK24="","",IF(ISERROR(MATCH(原始数据!AK24,各类选项!$E:$E,0)),1,0))</f>
        <v/>
      </c>
      <c r="J24" s="110" t="str">
        <f>IF(原始数据!AM24="","",IF(ISERROR(MATCH(原始数据!AM24,各类选项!$E:$E,0)),1,0))</f>
        <v/>
      </c>
      <c r="K24" s="110" t="str">
        <f>IF(原始数据!AF24="","",IF(ISERROR(MATCH(原始数据!AF24,各类选项!$C:$C,0)),1,0))</f>
        <v/>
      </c>
      <c r="L24" s="110" t="str">
        <f>IF(原始数据!AG24="","",IF(ISERROR(MATCH(原始数据!AG24,各类选项!$C:$C,0)),1,0))</f>
        <v/>
      </c>
      <c r="M24" s="110" t="str">
        <f>IF(原始数据!AH24="","",IF(ISERROR(MATCH(原始数据!AH24,各类选项!$C:$C,0)),1,0))</f>
        <v/>
      </c>
      <c r="N24" s="110" t="str">
        <f>IF(原始数据!AI24="","",IF(ISERROR(MATCH(原始数据!AI24,各类选项!$E:$E,0)),1,0))</f>
        <v/>
      </c>
      <c r="O24" s="110" t="str">
        <f>IF(原始数据!AJ24="","",IF(ISERROR(MATCH(原始数据!AJ24,各类选项!$E:$E,0)),1,0))</f>
        <v/>
      </c>
      <c r="P24" s="110" t="str">
        <f>IF(原始数据!AK24="","",IF(ISERROR(MATCH(原始数据!AK24,各类选项!$E:$E,0)),1,0))</f>
        <v/>
      </c>
      <c r="Q24" s="110" t="str">
        <f>IF(原始数据!AL24="","",IF(ISERROR(MATCH(原始数据!AL24,各类选项!$E:$E,0)),1,0))</f>
        <v/>
      </c>
      <c r="R24" s="110" t="str">
        <f>IF(原始数据!AO24="","",IF(ISERROR(MATCH(原始数据!AO24,各类选项!$C:$C,0)),1,0))</f>
        <v/>
      </c>
      <c r="S24" s="110" t="str">
        <f>IF(赛后数据!M24="","",IF(ISERROR(MATCH(赛后数据!M24,(各类选项!J:J),0)),1,0))</f>
        <v/>
      </c>
      <c r="T24" s="110" t="str">
        <f>IF(赛后数据!U24="","",IF(ISERROR(MATCH(赛后数据!U24,(各类选项!J:J),0)),1,0))</f>
        <v/>
      </c>
      <c r="U24" s="110" t="str">
        <f>IF(赛后数据!AC24="","",IF(ISERROR(MATCH(赛后数据!AC24,(各类选项!J:J),0)),1,0))</f>
        <v/>
      </c>
      <c r="V24" s="110" t="str">
        <f>IF(赛后数据!AK24="","",IF(ISERROR(MATCH(赛后数据!AK24,(各类选项!J:J),0)),1,0))</f>
        <v/>
      </c>
    </row>
    <row r="25" spans="1:22">
      <c r="A25" s="110">
        <f t="shared" si="0"/>
        <v>0</v>
      </c>
      <c r="B25" s="110">
        <f t="shared" si="1"/>
        <v>0</v>
      </c>
      <c r="C25" s="110" t="str">
        <f>IF(原始数据!K25="","",IF(ISERROR(MATCH(原始数据!K25,原始数据!E25:F25,0)),1,0)-IF(原始数据!K25="",1,0))</f>
        <v/>
      </c>
      <c r="D25" s="110" t="str">
        <f>IF(原始数据!L25="","",IF(ISERROR(MATCH(原始数据!L25,各类选项!L:L,0)),1,0)-IF(原始数据!L25="",1,0))</f>
        <v/>
      </c>
      <c r="E25" s="110" t="str">
        <f>IF(原始数据!V25="","",IF(ISERROR(MATCH(原始数据!V25,各类选项!G:G,0)),1,0))</f>
        <v/>
      </c>
      <c r="F25" s="110" t="str">
        <f>IF(原始数据!W25="","",IF(ISERROR(MATCH(原始数据!W25,各类选项!G:G,0)),1,0))</f>
        <v/>
      </c>
      <c r="G25" s="110" t="str">
        <f>IF(原始数据!AD25="","",IF(ISERROR(MATCH(原始数据!AD25,各类选项!$E:$E,0)),1,0))</f>
        <v/>
      </c>
      <c r="H25" s="110" t="str">
        <f>IF(原始数据!AE25="","",IF(ISERROR(MATCH(原始数据!AE25,各类选项!$E:$E,0)),1,0))</f>
        <v/>
      </c>
      <c r="I25" s="110" t="str">
        <f>IF(原始数据!AK25="","",IF(ISERROR(MATCH(原始数据!AK25,各类选项!$E:$E,0)),1,0))</f>
        <v/>
      </c>
      <c r="J25" s="110" t="str">
        <f>IF(原始数据!AM25="","",IF(ISERROR(MATCH(原始数据!AM25,各类选项!$E:$E,0)),1,0))</f>
        <v/>
      </c>
      <c r="K25" s="110" t="str">
        <f>IF(原始数据!AF25="","",IF(ISERROR(MATCH(原始数据!AF25,各类选项!$C:$C,0)),1,0))</f>
        <v/>
      </c>
      <c r="L25" s="110" t="str">
        <f>IF(原始数据!AG25="","",IF(ISERROR(MATCH(原始数据!AG25,各类选项!$C:$C,0)),1,0))</f>
        <v/>
      </c>
      <c r="M25" s="110" t="str">
        <f>IF(原始数据!AH25="","",IF(ISERROR(MATCH(原始数据!AH25,各类选项!$C:$C,0)),1,0))</f>
        <v/>
      </c>
      <c r="N25" s="110" t="str">
        <f>IF(原始数据!AI25="","",IF(ISERROR(MATCH(原始数据!AI25,各类选项!$E:$E,0)),1,0))</f>
        <v/>
      </c>
      <c r="O25" s="110" t="str">
        <f>IF(原始数据!AJ25="","",IF(ISERROR(MATCH(原始数据!AJ25,各类选项!$E:$E,0)),1,0))</f>
        <v/>
      </c>
      <c r="P25" s="110" t="str">
        <f>IF(原始数据!AK25="","",IF(ISERROR(MATCH(原始数据!AK25,各类选项!$E:$E,0)),1,0))</f>
        <v/>
      </c>
      <c r="Q25" s="110" t="str">
        <f>IF(原始数据!AL25="","",IF(ISERROR(MATCH(原始数据!AL25,各类选项!$E:$E,0)),1,0))</f>
        <v/>
      </c>
      <c r="R25" s="110" t="str">
        <f>IF(原始数据!AO25="","",IF(ISERROR(MATCH(原始数据!AO25,各类选项!$C:$C,0)),1,0))</f>
        <v/>
      </c>
      <c r="S25" s="110" t="str">
        <f>IF(赛后数据!M25="","",IF(ISERROR(MATCH(赛后数据!M25,(各类选项!J:J),0)),1,0))</f>
        <v/>
      </c>
      <c r="T25" s="110" t="str">
        <f>IF(赛后数据!U25="","",IF(ISERROR(MATCH(赛后数据!U25,(各类选项!J:J),0)),1,0))</f>
        <v/>
      </c>
      <c r="U25" s="110" t="str">
        <f>IF(赛后数据!AC25="","",IF(ISERROR(MATCH(赛后数据!AC25,(各类选项!J:J),0)),1,0))</f>
        <v/>
      </c>
      <c r="V25" s="110" t="str">
        <f>IF(赛后数据!AK25="","",IF(ISERROR(MATCH(赛后数据!AK25,(各类选项!J:J),0)),1,0))</f>
        <v/>
      </c>
    </row>
    <row r="26" spans="1:22">
      <c r="A26" s="110">
        <f t="shared" si="0"/>
        <v>0</v>
      </c>
      <c r="B26" s="110">
        <f t="shared" si="1"/>
        <v>0</v>
      </c>
      <c r="C26" s="110">
        <f>IF(原始数据!K26="","",IF(ISERROR(MATCH(原始数据!K26,原始数据!E26:F26,0)),1,0)-IF(原始数据!K26="",1,0))</f>
        <v>0</v>
      </c>
      <c r="D26" s="110">
        <f>IF(原始数据!L26="","",IF(ISERROR(MATCH(原始数据!L26,各类选项!L:L,0)),1,0)-IF(原始数据!L26="",1,0))</f>
        <v>0</v>
      </c>
      <c r="E26" s="110">
        <f>IF(原始数据!V26="","",IF(ISERROR(MATCH(原始数据!V26,各类选项!G:G,0)),1,0))</f>
        <v>0</v>
      </c>
      <c r="F26" s="110">
        <f>IF(原始数据!W26="","",IF(ISERROR(MATCH(原始数据!W26,各类选项!G:G,0)),1,0))</f>
        <v>0</v>
      </c>
      <c r="G26" s="110">
        <f>IF(原始数据!AD26="","",IF(ISERROR(MATCH(原始数据!AD26,各类选项!$E:$E,0)),1,0))</f>
        <v>0</v>
      </c>
      <c r="H26" s="110">
        <f>IF(原始数据!AE26="","",IF(ISERROR(MATCH(原始数据!AE26,各类选项!$E:$E,0)),1,0))</f>
        <v>0</v>
      </c>
      <c r="I26" s="110">
        <f>IF(原始数据!AK26="","",IF(ISERROR(MATCH(原始数据!AK26,各类选项!$E:$E,0)),1,0))</f>
        <v>0</v>
      </c>
      <c r="J26" s="110">
        <f>IF(原始数据!AM26="","",IF(ISERROR(MATCH(原始数据!AM26,各类选项!$E:$E,0)),1,0))</f>
        <v>0</v>
      </c>
      <c r="K26" s="110" t="str">
        <f>IF(原始数据!AF26="","",IF(ISERROR(MATCH(原始数据!AF26,各类选项!$C:$C,0)),1,0))</f>
        <v/>
      </c>
      <c r="L26" s="110" t="str">
        <f>IF(原始数据!AG26="","",IF(ISERROR(MATCH(原始数据!AG26,各类选项!$C:$C,0)),1,0))</f>
        <v/>
      </c>
      <c r="M26" s="110" t="str">
        <f>IF(原始数据!AH26="","",IF(ISERROR(MATCH(原始数据!AH26,各类选项!$C:$C,0)),1,0))</f>
        <v/>
      </c>
      <c r="N26" s="110">
        <f>IF(原始数据!AI26="","",IF(ISERROR(MATCH(原始数据!AI26,各类选项!$E:$E,0)),1,0))</f>
        <v>0</v>
      </c>
      <c r="O26" s="110">
        <f>IF(原始数据!AJ26="","",IF(ISERROR(MATCH(原始数据!AJ26,各类选项!$E:$E,0)),1,0))</f>
        <v>0</v>
      </c>
      <c r="P26" s="110">
        <f>IF(原始数据!AK26="","",IF(ISERROR(MATCH(原始数据!AK26,各类选项!$E:$E,0)),1,0))</f>
        <v>0</v>
      </c>
      <c r="Q26" s="110">
        <f>IF(原始数据!AL26="","",IF(ISERROR(MATCH(原始数据!AL26,各类选项!$E:$E,0)),1,0))</f>
        <v>0</v>
      </c>
      <c r="R26" s="110">
        <f>IF(原始数据!AO26="","",IF(ISERROR(MATCH(原始数据!AO26,各类选项!$C:$C,0)),1,0))</f>
        <v>0</v>
      </c>
      <c r="S26" s="110">
        <f>IF(赛后数据!M26="","",IF(ISERROR(MATCH(赛后数据!M26,(各类选项!J:J),0)),1,0))</f>
        <v>0</v>
      </c>
      <c r="T26" s="110">
        <f>IF(赛后数据!U26="","",IF(ISERROR(MATCH(赛后数据!U26,(各类选项!J:J),0)),1,0))</f>
        <v>0</v>
      </c>
      <c r="U26" s="110">
        <f>IF(赛后数据!AC26="","",IF(ISERROR(MATCH(赛后数据!AC26,(各类选项!J:J),0)),1,0))</f>
        <v>0</v>
      </c>
      <c r="V26" s="110">
        <f>IF(赛后数据!AK26="","",IF(ISERROR(MATCH(赛后数据!AK26,(各类选项!J:J),0)),1,0))</f>
        <v>0</v>
      </c>
    </row>
    <row r="27" spans="1:22">
      <c r="A27" s="110">
        <f t="shared" si="0"/>
        <v>0</v>
      </c>
      <c r="B27" s="110">
        <f t="shared" si="1"/>
        <v>0</v>
      </c>
      <c r="C27" s="110">
        <f>IF(原始数据!K27="","",IF(ISERROR(MATCH(原始数据!K27,原始数据!E27:F27,0)),1,0)-IF(原始数据!K27="",1,0))</f>
        <v>0</v>
      </c>
      <c r="D27" s="110">
        <f>IF(原始数据!L27="","",IF(ISERROR(MATCH(原始数据!L27,各类选项!L:L,0)),1,0)-IF(原始数据!L27="",1,0))</f>
        <v>0</v>
      </c>
      <c r="E27" s="110">
        <f>IF(原始数据!V27="","",IF(ISERROR(MATCH(原始数据!V27,各类选项!G:G,0)),1,0))</f>
        <v>0</v>
      </c>
      <c r="F27" s="110">
        <f>IF(原始数据!W27="","",IF(ISERROR(MATCH(原始数据!W27,各类选项!G:G,0)),1,0))</f>
        <v>0</v>
      </c>
      <c r="G27" s="110">
        <f>IF(原始数据!AD27="","",IF(ISERROR(MATCH(原始数据!AD27,各类选项!$E:$E,0)),1,0))</f>
        <v>0</v>
      </c>
      <c r="H27" s="110">
        <f>IF(原始数据!AE27="","",IF(ISERROR(MATCH(原始数据!AE27,各类选项!$E:$E,0)),1,0))</f>
        <v>0</v>
      </c>
      <c r="I27" s="110">
        <f>IF(原始数据!AK27="","",IF(ISERROR(MATCH(原始数据!AK27,各类选项!$E:$E,0)),1,0))</f>
        <v>0</v>
      </c>
      <c r="J27" s="110">
        <f>IF(原始数据!AM27="","",IF(ISERROR(MATCH(原始数据!AM27,各类选项!$E:$E,0)),1,0))</f>
        <v>0</v>
      </c>
      <c r="K27" s="110" t="str">
        <f>IF(原始数据!AF27="","",IF(ISERROR(MATCH(原始数据!AF27,各类选项!$C:$C,0)),1,0))</f>
        <v/>
      </c>
      <c r="L27" s="110" t="str">
        <f>IF(原始数据!AG27="","",IF(ISERROR(MATCH(原始数据!AG27,各类选项!$C:$C,0)),1,0))</f>
        <v/>
      </c>
      <c r="M27" s="110" t="str">
        <f>IF(原始数据!AH27="","",IF(ISERROR(MATCH(原始数据!AH27,各类选项!$C:$C,0)),1,0))</f>
        <v/>
      </c>
      <c r="N27" s="110">
        <f>IF(原始数据!AI27="","",IF(ISERROR(MATCH(原始数据!AI27,各类选项!$E:$E,0)),1,0))</f>
        <v>0</v>
      </c>
      <c r="O27" s="110">
        <f>IF(原始数据!AJ27="","",IF(ISERROR(MATCH(原始数据!AJ27,各类选项!$E:$E,0)),1,0))</f>
        <v>0</v>
      </c>
      <c r="P27" s="110">
        <f>IF(原始数据!AK27="","",IF(ISERROR(MATCH(原始数据!AK27,各类选项!$E:$E,0)),1,0))</f>
        <v>0</v>
      </c>
      <c r="Q27" s="110">
        <f>IF(原始数据!AL27="","",IF(ISERROR(MATCH(原始数据!AL27,各类选项!$E:$E,0)),1,0))</f>
        <v>0</v>
      </c>
      <c r="R27" s="110">
        <f>IF(原始数据!AO27="","",IF(ISERROR(MATCH(原始数据!AO27,各类选项!$C:$C,0)),1,0))</f>
        <v>0</v>
      </c>
      <c r="S27" s="110">
        <f>IF(赛后数据!M27="","",IF(ISERROR(MATCH(赛后数据!M27,(各类选项!J:J),0)),1,0))</f>
        <v>0</v>
      </c>
      <c r="T27" s="110">
        <f>IF(赛后数据!U27="","",IF(ISERROR(MATCH(赛后数据!U27,(各类选项!J:J),0)),1,0))</f>
        <v>0</v>
      </c>
      <c r="U27" s="110">
        <f>IF(赛后数据!AC27="","",IF(ISERROR(MATCH(赛后数据!AC27,(各类选项!J:J),0)),1,0))</f>
        <v>0</v>
      </c>
      <c r="V27" s="110">
        <f>IF(赛后数据!AK27="","",IF(ISERROR(MATCH(赛后数据!AK27,(各类选项!J:J),0)),1,0))</f>
        <v>0</v>
      </c>
    </row>
    <row r="28" spans="1:22">
      <c r="A28" s="110">
        <f t="shared" si="0"/>
        <v>0</v>
      </c>
      <c r="B28" s="110">
        <f t="shared" si="1"/>
        <v>0</v>
      </c>
      <c r="C28" s="110">
        <f>IF(原始数据!K28="","",IF(ISERROR(MATCH(原始数据!K28,原始数据!E28:F28,0)),1,0)-IF(原始数据!K28="",1,0))</f>
        <v>0</v>
      </c>
      <c r="D28" s="110">
        <f>IF(原始数据!L28="","",IF(ISERROR(MATCH(原始数据!L28,各类选项!L:L,0)),1,0)-IF(原始数据!L28="",1,0))</f>
        <v>0</v>
      </c>
      <c r="E28" s="110">
        <f>IF(原始数据!V28="","",IF(ISERROR(MATCH(原始数据!V28,各类选项!G:G,0)),1,0))</f>
        <v>0</v>
      </c>
      <c r="F28" s="110">
        <f>IF(原始数据!W28="","",IF(ISERROR(MATCH(原始数据!W28,各类选项!G:G,0)),1,0))</f>
        <v>0</v>
      </c>
      <c r="G28" s="110">
        <f>IF(原始数据!AD28="","",IF(ISERROR(MATCH(原始数据!AD28,各类选项!$E:$E,0)),1,0))</f>
        <v>0</v>
      </c>
      <c r="H28" s="110">
        <f>IF(原始数据!AE28="","",IF(ISERROR(MATCH(原始数据!AE28,各类选项!$E:$E,0)),1,0))</f>
        <v>0</v>
      </c>
      <c r="I28" s="110">
        <f>IF(原始数据!AK28="","",IF(ISERROR(MATCH(原始数据!AK28,各类选项!$E:$E,0)),1,0))</f>
        <v>0</v>
      </c>
      <c r="J28" s="110">
        <f>IF(原始数据!AM28="","",IF(ISERROR(MATCH(原始数据!AM28,各类选项!$E:$E,0)),1,0))</f>
        <v>0</v>
      </c>
      <c r="K28" s="110">
        <f>IF(原始数据!AF28="","",IF(ISERROR(MATCH(原始数据!AF28,各类选项!$C:$C,0)),1,0))</f>
        <v>0</v>
      </c>
      <c r="L28" s="110" t="str">
        <f>IF(原始数据!AG28="","",IF(ISERROR(MATCH(原始数据!AG28,各类选项!$C:$C,0)),1,0))</f>
        <v/>
      </c>
      <c r="M28" s="110" t="str">
        <f>IF(原始数据!AH28="","",IF(ISERROR(MATCH(原始数据!AH28,各类选项!$C:$C,0)),1,0))</f>
        <v/>
      </c>
      <c r="N28" s="110">
        <f>IF(原始数据!AI28="","",IF(ISERROR(MATCH(原始数据!AI28,各类选项!$E:$E,0)),1,0))</f>
        <v>0</v>
      </c>
      <c r="O28" s="110">
        <f>IF(原始数据!AJ28="","",IF(ISERROR(MATCH(原始数据!AJ28,各类选项!$E:$E,0)),1,0))</f>
        <v>0</v>
      </c>
      <c r="P28" s="110">
        <f>IF(原始数据!AK28="","",IF(ISERROR(MATCH(原始数据!AK28,各类选项!$E:$E,0)),1,0))</f>
        <v>0</v>
      </c>
      <c r="Q28" s="110">
        <f>IF(原始数据!AL28="","",IF(ISERROR(MATCH(原始数据!AL28,各类选项!$E:$E,0)),1,0))</f>
        <v>0</v>
      </c>
      <c r="R28" s="110">
        <f>IF(原始数据!AO28="","",IF(ISERROR(MATCH(原始数据!AO28,各类选项!$C:$C,0)),1,0))</f>
        <v>0</v>
      </c>
      <c r="S28" s="110">
        <f>IF(赛后数据!M28="","",IF(ISERROR(MATCH(赛后数据!M28,(各类选项!J:J),0)),1,0))</f>
        <v>0</v>
      </c>
      <c r="T28" s="110">
        <f>IF(赛后数据!U28="","",IF(ISERROR(MATCH(赛后数据!U28,(各类选项!J:J),0)),1,0))</f>
        <v>0</v>
      </c>
      <c r="U28" s="110">
        <f>IF(赛后数据!AC28="","",IF(ISERROR(MATCH(赛后数据!AC28,(各类选项!J:J),0)),1,0))</f>
        <v>0</v>
      </c>
      <c r="V28" s="110">
        <f>IF(赛后数据!AK28="","",IF(ISERROR(MATCH(赛后数据!AK28,(各类选项!J:J),0)),1,0))</f>
        <v>0</v>
      </c>
    </row>
    <row r="29" spans="1:22">
      <c r="A29" s="110">
        <f t="shared" si="0"/>
        <v>0</v>
      </c>
      <c r="B29" s="110">
        <f t="shared" si="1"/>
        <v>0</v>
      </c>
      <c r="C29" s="110">
        <f>IF(原始数据!K29="","",IF(ISERROR(MATCH(原始数据!K29,原始数据!E29:F29,0)),1,0)-IF(原始数据!K29="",1,0))</f>
        <v>0</v>
      </c>
      <c r="D29" s="110">
        <f>IF(原始数据!L29="","",IF(ISERROR(MATCH(原始数据!L29,各类选项!L:L,0)),1,0)-IF(原始数据!L29="",1,0))</f>
        <v>0</v>
      </c>
      <c r="E29" s="110">
        <f>IF(原始数据!V29="","",IF(ISERROR(MATCH(原始数据!V29,各类选项!G:G,0)),1,0))</f>
        <v>0</v>
      </c>
      <c r="F29" s="110">
        <f>IF(原始数据!W29="","",IF(ISERROR(MATCH(原始数据!W29,各类选项!G:G,0)),1,0))</f>
        <v>0</v>
      </c>
      <c r="G29" s="110">
        <f>IF(原始数据!AD29="","",IF(ISERROR(MATCH(原始数据!AD29,各类选项!$E:$E,0)),1,0))</f>
        <v>0</v>
      </c>
      <c r="H29" s="110">
        <f>IF(原始数据!AE29="","",IF(ISERROR(MATCH(原始数据!AE29,各类选项!$E:$E,0)),1,0))</f>
        <v>0</v>
      </c>
      <c r="I29" s="110">
        <f>IF(原始数据!AK29="","",IF(ISERROR(MATCH(原始数据!AK29,各类选项!$E:$E,0)),1,0))</f>
        <v>0</v>
      </c>
      <c r="J29" s="110">
        <f>IF(原始数据!AM29="","",IF(ISERROR(MATCH(原始数据!AM29,各类选项!$E:$E,0)),1,0))</f>
        <v>0</v>
      </c>
      <c r="K29" s="110">
        <f>IF(原始数据!AF29="","",IF(ISERROR(MATCH(原始数据!AF29,各类选项!$C:$C,0)),1,0))</f>
        <v>0</v>
      </c>
      <c r="L29" s="110" t="str">
        <f>IF(原始数据!AG29="","",IF(ISERROR(MATCH(原始数据!AG29,各类选项!$C:$C,0)),1,0))</f>
        <v/>
      </c>
      <c r="M29" s="110" t="str">
        <f>IF(原始数据!AH29="","",IF(ISERROR(MATCH(原始数据!AH29,各类选项!$C:$C,0)),1,0))</f>
        <v/>
      </c>
      <c r="N29" s="110">
        <f>IF(原始数据!AI29="","",IF(ISERROR(MATCH(原始数据!AI29,各类选项!$E:$E,0)),1,0))</f>
        <v>0</v>
      </c>
      <c r="O29" s="110">
        <f>IF(原始数据!AJ29="","",IF(ISERROR(MATCH(原始数据!AJ29,各类选项!$E:$E,0)),1,0))</f>
        <v>0</v>
      </c>
      <c r="P29" s="110">
        <f>IF(原始数据!AK29="","",IF(ISERROR(MATCH(原始数据!AK29,各类选项!$E:$E,0)),1,0))</f>
        <v>0</v>
      </c>
      <c r="Q29" s="110">
        <f>IF(原始数据!AL29="","",IF(ISERROR(MATCH(原始数据!AL29,各类选项!$E:$E,0)),1,0))</f>
        <v>0</v>
      </c>
      <c r="R29" s="110">
        <f>IF(原始数据!AO29="","",IF(ISERROR(MATCH(原始数据!AO29,各类选项!$C:$C,0)),1,0))</f>
        <v>0</v>
      </c>
      <c r="S29" s="110">
        <f>IF(赛后数据!M29="","",IF(ISERROR(MATCH(赛后数据!M29,(各类选项!J:J),0)),1,0))</f>
        <v>0</v>
      </c>
      <c r="T29" s="110">
        <f>IF(赛后数据!U29="","",IF(ISERROR(MATCH(赛后数据!U29,(各类选项!J:J),0)),1,0))</f>
        <v>0</v>
      </c>
      <c r="U29" s="110">
        <f>IF(赛后数据!AC29="","",IF(ISERROR(MATCH(赛后数据!AC29,(各类选项!J:J),0)),1,0))</f>
        <v>0</v>
      </c>
      <c r="V29" s="110">
        <f>IF(赛后数据!AK29="","",IF(ISERROR(MATCH(赛后数据!AK29,(各类选项!J:J),0)),1,0))</f>
        <v>0</v>
      </c>
    </row>
    <row r="30" spans="1:22">
      <c r="A30" s="110">
        <f t="shared" si="0"/>
        <v>0</v>
      </c>
      <c r="B30" s="110">
        <f t="shared" si="1"/>
        <v>0</v>
      </c>
      <c r="C30" s="110" t="str">
        <f>IF(原始数据!K30="","",IF(ISERROR(MATCH(原始数据!K30,原始数据!E30:F30,0)),1,0)-IF(原始数据!K30="",1,0))</f>
        <v/>
      </c>
      <c r="D30" s="110" t="str">
        <f>IF(原始数据!L30="","",IF(ISERROR(MATCH(原始数据!L30,各类选项!L:L,0)),1,0)-IF(原始数据!L30="",1,0))</f>
        <v/>
      </c>
      <c r="E30" s="110" t="str">
        <f>IF(原始数据!V30="","",IF(ISERROR(MATCH(原始数据!V30,各类选项!G:G,0)),1,0))</f>
        <v/>
      </c>
      <c r="F30" s="110" t="str">
        <f>IF(原始数据!W30="","",IF(ISERROR(MATCH(原始数据!W30,各类选项!G:G,0)),1,0))</f>
        <v/>
      </c>
      <c r="G30" s="110" t="str">
        <f>IF(原始数据!AD30="","",IF(ISERROR(MATCH(原始数据!AD30,各类选项!$E:$E,0)),1,0))</f>
        <v/>
      </c>
      <c r="H30" s="110" t="str">
        <f>IF(原始数据!AE30="","",IF(ISERROR(MATCH(原始数据!AE30,各类选项!$E:$E,0)),1,0))</f>
        <v/>
      </c>
      <c r="I30" s="110" t="str">
        <f>IF(原始数据!AK30="","",IF(ISERROR(MATCH(原始数据!AK30,各类选项!$E:$E,0)),1,0))</f>
        <v/>
      </c>
      <c r="J30" s="110" t="str">
        <f>IF(原始数据!AM30="","",IF(ISERROR(MATCH(原始数据!AM30,各类选项!$E:$E,0)),1,0))</f>
        <v/>
      </c>
      <c r="K30" s="110" t="str">
        <f>IF(原始数据!AF30="","",IF(ISERROR(MATCH(原始数据!AF30,各类选项!$C:$C,0)),1,0))</f>
        <v/>
      </c>
      <c r="L30" s="110" t="str">
        <f>IF(原始数据!AG30="","",IF(ISERROR(MATCH(原始数据!AG30,各类选项!$C:$C,0)),1,0))</f>
        <v/>
      </c>
      <c r="M30" s="110" t="str">
        <f>IF(原始数据!AH30="","",IF(ISERROR(MATCH(原始数据!AH30,各类选项!$C:$C,0)),1,0))</f>
        <v/>
      </c>
      <c r="N30" s="110" t="str">
        <f>IF(原始数据!AI30="","",IF(ISERROR(MATCH(原始数据!AI30,各类选项!$E:$E,0)),1,0))</f>
        <v/>
      </c>
      <c r="O30" s="110" t="str">
        <f>IF(原始数据!AJ30="","",IF(ISERROR(MATCH(原始数据!AJ30,各类选项!$E:$E,0)),1,0))</f>
        <v/>
      </c>
      <c r="P30" s="110" t="str">
        <f>IF(原始数据!AK30="","",IF(ISERROR(MATCH(原始数据!AK30,各类选项!$E:$E,0)),1,0))</f>
        <v/>
      </c>
      <c r="Q30" s="110" t="str">
        <f>IF(原始数据!AL30="","",IF(ISERROR(MATCH(原始数据!AL30,各类选项!$E:$E,0)),1,0))</f>
        <v/>
      </c>
      <c r="R30" s="110" t="str">
        <f>IF(原始数据!AO30="","",IF(ISERROR(MATCH(原始数据!AO30,各类选项!$C:$C,0)),1,0))</f>
        <v/>
      </c>
      <c r="S30" s="110" t="str">
        <f>IF(赛后数据!M30="","",IF(ISERROR(MATCH(赛后数据!M30,(各类选项!J:J),0)),1,0))</f>
        <v/>
      </c>
      <c r="T30" s="110" t="str">
        <f>IF(赛后数据!U30="","",IF(ISERROR(MATCH(赛后数据!U30,(各类选项!J:J),0)),1,0))</f>
        <v/>
      </c>
      <c r="U30" s="110" t="str">
        <f>IF(赛后数据!AC30="","",IF(ISERROR(MATCH(赛后数据!AC30,(各类选项!J:J),0)),1,0))</f>
        <v/>
      </c>
      <c r="V30" s="110" t="str">
        <f>IF(赛后数据!AK30="","",IF(ISERROR(MATCH(赛后数据!AK30,(各类选项!J:J),0)),1,0))</f>
        <v/>
      </c>
    </row>
    <row r="31" spans="1:22">
      <c r="A31" s="110">
        <f t="shared" si="0"/>
        <v>0</v>
      </c>
      <c r="B31" s="110">
        <f t="shared" si="1"/>
        <v>0</v>
      </c>
      <c r="C31" s="110" t="str">
        <f>IF(原始数据!K31="","",IF(ISERROR(MATCH(原始数据!K31,原始数据!E31:F31,0)),1,0)-IF(原始数据!K31="",1,0))</f>
        <v/>
      </c>
      <c r="D31" s="110" t="str">
        <f>IF(原始数据!L31="","",IF(ISERROR(MATCH(原始数据!L31,各类选项!L:L,0)),1,0)-IF(原始数据!L31="",1,0))</f>
        <v/>
      </c>
      <c r="E31" s="110" t="str">
        <f>IF(原始数据!V31="","",IF(ISERROR(MATCH(原始数据!V31,各类选项!G:G,0)),1,0))</f>
        <v/>
      </c>
      <c r="F31" s="110" t="str">
        <f>IF(原始数据!W31="","",IF(ISERROR(MATCH(原始数据!W31,各类选项!G:G,0)),1,0))</f>
        <v/>
      </c>
      <c r="G31" s="110" t="str">
        <f>IF(原始数据!AD31="","",IF(ISERROR(MATCH(原始数据!AD31,各类选项!$E:$E,0)),1,0))</f>
        <v/>
      </c>
      <c r="H31" s="110" t="str">
        <f>IF(原始数据!AE31="","",IF(ISERROR(MATCH(原始数据!AE31,各类选项!$E:$E,0)),1,0))</f>
        <v/>
      </c>
      <c r="I31" s="110" t="str">
        <f>IF(原始数据!AK31="","",IF(ISERROR(MATCH(原始数据!AK31,各类选项!$E:$E,0)),1,0))</f>
        <v/>
      </c>
      <c r="J31" s="110" t="str">
        <f>IF(原始数据!AM31="","",IF(ISERROR(MATCH(原始数据!AM31,各类选项!$E:$E,0)),1,0))</f>
        <v/>
      </c>
      <c r="K31" s="110" t="str">
        <f>IF(原始数据!AF31="","",IF(ISERROR(MATCH(原始数据!AF31,各类选项!$C:$C,0)),1,0))</f>
        <v/>
      </c>
      <c r="L31" s="110" t="str">
        <f>IF(原始数据!AG31="","",IF(ISERROR(MATCH(原始数据!AG31,各类选项!$C:$C,0)),1,0))</f>
        <v/>
      </c>
      <c r="M31" s="110" t="str">
        <f>IF(原始数据!AH31="","",IF(ISERROR(MATCH(原始数据!AH31,各类选项!$C:$C,0)),1,0))</f>
        <v/>
      </c>
      <c r="N31" s="110" t="str">
        <f>IF(原始数据!AI31="","",IF(ISERROR(MATCH(原始数据!AI31,各类选项!$E:$E,0)),1,0))</f>
        <v/>
      </c>
      <c r="O31" s="110" t="str">
        <f>IF(原始数据!AJ31="","",IF(ISERROR(MATCH(原始数据!AJ31,各类选项!$E:$E,0)),1,0))</f>
        <v/>
      </c>
      <c r="P31" s="110" t="str">
        <f>IF(原始数据!AK31="","",IF(ISERROR(MATCH(原始数据!AK31,各类选项!$E:$E,0)),1,0))</f>
        <v/>
      </c>
      <c r="Q31" s="110" t="str">
        <f>IF(原始数据!AL31="","",IF(ISERROR(MATCH(原始数据!AL31,各类选项!$E:$E,0)),1,0))</f>
        <v/>
      </c>
      <c r="R31" s="110" t="str">
        <f>IF(原始数据!AO31="","",IF(ISERROR(MATCH(原始数据!AO31,各类选项!$C:$C,0)),1,0))</f>
        <v/>
      </c>
      <c r="S31" s="110" t="str">
        <f>IF(赛后数据!M31="","",IF(ISERROR(MATCH(赛后数据!M31,(各类选项!J:J),0)),1,0))</f>
        <v/>
      </c>
      <c r="T31" s="110" t="str">
        <f>IF(赛后数据!U31="","",IF(ISERROR(MATCH(赛后数据!U31,(各类选项!J:J),0)),1,0))</f>
        <v/>
      </c>
      <c r="U31" s="110" t="str">
        <f>IF(赛后数据!AC31="","",IF(ISERROR(MATCH(赛后数据!AC31,(各类选项!J:J),0)),1,0))</f>
        <v/>
      </c>
      <c r="V31" s="110" t="str">
        <f>IF(赛后数据!AK31="","",IF(ISERROR(MATCH(赛后数据!AK31,(各类选项!J:J),0)),1,0))</f>
        <v/>
      </c>
    </row>
    <row r="32" spans="1:22">
      <c r="A32" s="110">
        <f t="shared" si="0"/>
        <v>0</v>
      </c>
      <c r="B32" s="110">
        <f t="shared" si="1"/>
        <v>0</v>
      </c>
      <c r="C32" s="110" t="str">
        <f>IF(原始数据!K32="","",IF(ISERROR(MATCH(原始数据!K32,原始数据!E32:F32,0)),1,0)-IF(原始数据!K32="",1,0))</f>
        <v/>
      </c>
      <c r="D32" s="110" t="str">
        <f>IF(原始数据!L32="","",IF(ISERROR(MATCH(原始数据!L32,各类选项!L:L,0)),1,0)-IF(原始数据!L32="",1,0))</f>
        <v/>
      </c>
      <c r="E32" s="110" t="str">
        <f>IF(原始数据!V32="","",IF(ISERROR(MATCH(原始数据!V32,各类选项!G:G,0)),1,0))</f>
        <v/>
      </c>
      <c r="F32" s="110" t="str">
        <f>IF(原始数据!W32="","",IF(ISERROR(MATCH(原始数据!W32,各类选项!G:G,0)),1,0))</f>
        <v/>
      </c>
      <c r="G32" s="110" t="str">
        <f>IF(原始数据!AD32="","",IF(ISERROR(MATCH(原始数据!AD32,各类选项!$E:$E,0)),1,0))</f>
        <v/>
      </c>
      <c r="H32" s="110" t="str">
        <f>IF(原始数据!AE32="","",IF(ISERROR(MATCH(原始数据!AE32,各类选项!$E:$E,0)),1,0))</f>
        <v/>
      </c>
      <c r="I32" s="110" t="str">
        <f>IF(原始数据!AK32="","",IF(ISERROR(MATCH(原始数据!AK32,各类选项!$E:$E,0)),1,0))</f>
        <v/>
      </c>
      <c r="J32" s="110" t="str">
        <f>IF(原始数据!AM32="","",IF(ISERROR(MATCH(原始数据!AM32,各类选项!$E:$E,0)),1,0))</f>
        <v/>
      </c>
      <c r="K32" s="110" t="str">
        <f>IF(原始数据!AF32="","",IF(ISERROR(MATCH(原始数据!AF32,各类选项!$C:$C,0)),1,0))</f>
        <v/>
      </c>
      <c r="L32" s="110" t="str">
        <f>IF(原始数据!AG32="","",IF(ISERROR(MATCH(原始数据!AG32,各类选项!$C:$C,0)),1,0))</f>
        <v/>
      </c>
      <c r="M32" s="110" t="str">
        <f>IF(原始数据!AH32="","",IF(ISERROR(MATCH(原始数据!AH32,各类选项!$C:$C,0)),1,0))</f>
        <v/>
      </c>
      <c r="N32" s="110" t="str">
        <f>IF(原始数据!AI32="","",IF(ISERROR(MATCH(原始数据!AI32,各类选项!$E:$E,0)),1,0))</f>
        <v/>
      </c>
      <c r="O32" s="110" t="str">
        <f>IF(原始数据!AJ32="","",IF(ISERROR(MATCH(原始数据!AJ32,各类选项!$E:$E,0)),1,0))</f>
        <v/>
      </c>
      <c r="P32" s="110" t="str">
        <f>IF(原始数据!AK32="","",IF(ISERROR(MATCH(原始数据!AK32,各类选项!$E:$E,0)),1,0))</f>
        <v/>
      </c>
      <c r="Q32" s="110" t="str">
        <f>IF(原始数据!AL32="","",IF(ISERROR(MATCH(原始数据!AL32,各类选项!$E:$E,0)),1,0))</f>
        <v/>
      </c>
      <c r="R32" s="110" t="str">
        <f>IF(原始数据!AO32="","",IF(ISERROR(MATCH(原始数据!AO32,各类选项!$C:$C,0)),1,0))</f>
        <v/>
      </c>
      <c r="S32" s="110" t="str">
        <f>IF(赛后数据!M32="","",IF(ISERROR(MATCH(赛后数据!M32,(各类选项!J:J),0)),1,0))</f>
        <v/>
      </c>
      <c r="T32" s="110" t="str">
        <f>IF(赛后数据!U32="","",IF(ISERROR(MATCH(赛后数据!U32,(各类选项!J:J),0)),1,0))</f>
        <v/>
      </c>
      <c r="U32" s="110" t="str">
        <f>IF(赛后数据!AC32="","",IF(ISERROR(MATCH(赛后数据!AC32,(各类选项!J:J),0)),1,0))</f>
        <v/>
      </c>
      <c r="V32" s="110" t="str">
        <f>IF(赛后数据!AK32="","",IF(ISERROR(MATCH(赛后数据!AK32,(各类选项!J:J),0)),1,0))</f>
        <v/>
      </c>
    </row>
    <row r="33" spans="1:22">
      <c r="A33" s="110">
        <f t="shared" si="0"/>
        <v>0</v>
      </c>
      <c r="B33" s="110">
        <f t="shared" si="1"/>
        <v>0</v>
      </c>
      <c r="C33" s="110" t="str">
        <f>IF(原始数据!K33="","",IF(ISERROR(MATCH(原始数据!K33,原始数据!E33:F33,0)),1,0)-IF(原始数据!K33="",1,0))</f>
        <v/>
      </c>
      <c r="D33" s="110" t="str">
        <f>IF(原始数据!L33="","",IF(ISERROR(MATCH(原始数据!L33,各类选项!L:L,0)),1,0)-IF(原始数据!L33="",1,0))</f>
        <v/>
      </c>
      <c r="E33" s="110" t="str">
        <f>IF(原始数据!V33="","",IF(ISERROR(MATCH(原始数据!V33,各类选项!G:G,0)),1,0))</f>
        <v/>
      </c>
      <c r="F33" s="110" t="str">
        <f>IF(原始数据!W33="","",IF(ISERROR(MATCH(原始数据!W33,各类选项!G:G,0)),1,0))</f>
        <v/>
      </c>
      <c r="G33" s="110" t="str">
        <f>IF(原始数据!AD33="","",IF(ISERROR(MATCH(原始数据!AD33,各类选项!$E:$E,0)),1,0))</f>
        <v/>
      </c>
      <c r="H33" s="110" t="str">
        <f>IF(原始数据!AE33="","",IF(ISERROR(MATCH(原始数据!AE33,各类选项!$E:$E,0)),1,0))</f>
        <v/>
      </c>
      <c r="I33" s="110" t="str">
        <f>IF(原始数据!AK33="","",IF(ISERROR(MATCH(原始数据!AK33,各类选项!$E:$E,0)),1,0))</f>
        <v/>
      </c>
      <c r="J33" s="110" t="str">
        <f>IF(原始数据!AM33="","",IF(ISERROR(MATCH(原始数据!AM33,各类选项!$E:$E,0)),1,0))</f>
        <v/>
      </c>
      <c r="K33" s="110" t="str">
        <f>IF(原始数据!AF33="","",IF(ISERROR(MATCH(原始数据!AF33,各类选项!$C:$C,0)),1,0))</f>
        <v/>
      </c>
      <c r="L33" s="110" t="str">
        <f>IF(原始数据!AG33="","",IF(ISERROR(MATCH(原始数据!AG33,各类选项!$C:$C,0)),1,0))</f>
        <v/>
      </c>
      <c r="M33" s="110" t="str">
        <f>IF(原始数据!AH33="","",IF(ISERROR(MATCH(原始数据!AH33,各类选项!$C:$C,0)),1,0))</f>
        <v/>
      </c>
      <c r="N33" s="110" t="str">
        <f>IF(原始数据!AI33="","",IF(ISERROR(MATCH(原始数据!AI33,各类选项!$E:$E,0)),1,0))</f>
        <v/>
      </c>
      <c r="O33" s="110" t="str">
        <f>IF(原始数据!AJ33="","",IF(ISERROR(MATCH(原始数据!AJ33,各类选项!$E:$E,0)),1,0))</f>
        <v/>
      </c>
      <c r="P33" s="110" t="str">
        <f>IF(原始数据!AK33="","",IF(ISERROR(MATCH(原始数据!AK33,各类选项!$E:$E,0)),1,0))</f>
        <v/>
      </c>
      <c r="Q33" s="110" t="str">
        <f>IF(原始数据!AL33="","",IF(ISERROR(MATCH(原始数据!AL33,各类选项!$E:$E,0)),1,0))</f>
        <v/>
      </c>
      <c r="R33" s="110" t="str">
        <f>IF(原始数据!AO33="","",IF(ISERROR(MATCH(原始数据!AO33,各类选项!$C:$C,0)),1,0))</f>
        <v/>
      </c>
      <c r="S33" s="110" t="str">
        <f>IF(赛后数据!M33="","",IF(ISERROR(MATCH(赛后数据!M33,(各类选项!J:J),0)),1,0))</f>
        <v/>
      </c>
      <c r="T33" s="110" t="str">
        <f>IF(赛后数据!U33="","",IF(ISERROR(MATCH(赛后数据!U33,(各类选项!J:J),0)),1,0))</f>
        <v/>
      </c>
      <c r="U33" s="110" t="str">
        <f>IF(赛后数据!AC33="","",IF(ISERROR(MATCH(赛后数据!AC33,(各类选项!J:J),0)),1,0))</f>
        <v/>
      </c>
      <c r="V33" s="110" t="str">
        <f>IF(赛后数据!AK33="","",IF(ISERROR(MATCH(赛后数据!AK33,(各类选项!J:J),0)),1,0))</f>
        <v/>
      </c>
    </row>
    <row r="34" spans="1:22">
      <c r="A34" s="110">
        <f t="shared" si="0"/>
        <v>0</v>
      </c>
      <c r="B34" s="110">
        <f t="shared" si="1"/>
        <v>0</v>
      </c>
      <c r="C34" s="110">
        <f>IF(原始数据!K34="","",IF(ISERROR(MATCH(原始数据!K34,原始数据!E34:F34,0)),1,0)-IF(原始数据!K34="",1,0))</f>
        <v>0</v>
      </c>
      <c r="D34" s="110">
        <f>IF(原始数据!L34="","",IF(ISERROR(MATCH(原始数据!L34,各类选项!L:L,0)),1,0)-IF(原始数据!L34="",1,0))</f>
        <v>0</v>
      </c>
      <c r="E34" s="110">
        <f>IF(原始数据!V34="","",IF(ISERROR(MATCH(原始数据!V34,各类选项!G:G,0)),1,0))</f>
        <v>0</v>
      </c>
      <c r="F34" s="110">
        <f>IF(原始数据!W34="","",IF(ISERROR(MATCH(原始数据!W34,各类选项!G:G,0)),1,0))</f>
        <v>0</v>
      </c>
      <c r="G34" s="110">
        <f>IF(原始数据!AD34="","",IF(ISERROR(MATCH(原始数据!AD34,各类选项!$E:$E,0)),1,0))</f>
        <v>0</v>
      </c>
      <c r="H34" s="110">
        <f>IF(原始数据!AE34="","",IF(ISERROR(MATCH(原始数据!AE34,各类选项!$E:$E,0)),1,0))</f>
        <v>0</v>
      </c>
      <c r="I34" s="110">
        <f>IF(原始数据!AK34="","",IF(ISERROR(MATCH(原始数据!AK34,各类选项!$E:$E,0)),1,0))</f>
        <v>0</v>
      </c>
      <c r="J34" s="110">
        <f>IF(原始数据!AM34="","",IF(ISERROR(MATCH(原始数据!AM34,各类选项!$E:$E,0)),1,0))</f>
        <v>0</v>
      </c>
      <c r="K34" s="110" t="str">
        <f>IF(原始数据!AF34="","",IF(ISERROR(MATCH(原始数据!AF34,各类选项!$C:$C,0)),1,0))</f>
        <v/>
      </c>
      <c r="L34" s="110" t="str">
        <f>IF(原始数据!AG34="","",IF(ISERROR(MATCH(原始数据!AG34,各类选项!$C:$C,0)),1,0))</f>
        <v/>
      </c>
      <c r="M34" s="110" t="str">
        <f>IF(原始数据!AH34="","",IF(ISERROR(MATCH(原始数据!AH34,各类选项!$C:$C,0)),1,0))</f>
        <v/>
      </c>
      <c r="N34" s="110">
        <f>IF(原始数据!AI34="","",IF(ISERROR(MATCH(原始数据!AI34,各类选项!$E:$E,0)),1,0))</f>
        <v>0</v>
      </c>
      <c r="O34" s="110">
        <f>IF(原始数据!AJ34="","",IF(ISERROR(MATCH(原始数据!AJ34,各类选项!$E:$E,0)),1,0))</f>
        <v>0</v>
      </c>
      <c r="P34" s="110">
        <f>IF(原始数据!AK34="","",IF(ISERROR(MATCH(原始数据!AK34,各类选项!$E:$E,0)),1,0))</f>
        <v>0</v>
      </c>
      <c r="Q34" s="110">
        <f>IF(原始数据!AL34="","",IF(ISERROR(MATCH(原始数据!AL34,各类选项!$E:$E,0)),1,0))</f>
        <v>0</v>
      </c>
      <c r="R34" s="110">
        <f>IF(原始数据!AO34="","",IF(ISERROR(MATCH(原始数据!AO34,各类选项!$C:$C,0)),1,0))</f>
        <v>0</v>
      </c>
      <c r="S34" s="110">
        <f>IF(赛后数据!M34="","",IF(ISERROR(MATCH(赛后数据!M34,(各类选项!J:J),0)),1,0))</f>
        <v>0</v>
      </c>
      <c r="T34" s="110">
        <f>IF(赛后数据!U34="","",IF(ISERROR(MATCH(赛后数据!U34,(各类选项!J:J),0)),1,0))</f>
        <v>0</v>
      </c>
      <c r="U34" s="110">
        <f>IF(赛后数据!AC34="","",IF(ISERROR(MATCH(赛后数据!AC34,(各类选项!J:J),0)),1,0))</f>
        <v>0</v>
      </c>
      <c r="V34" s="110">
        <f>IF(赛后数据!AK34="","",IF(ISERROR(MATCH(赛后数据!AK34,(各类选项!J:J),0)),1,0))</f>
        <v>0</v>
      </c>
    </row>
    <row r="35" spans="1:22">
      <c r="A35" s="110">
        <f t="shared" si="0"/>
        <v>0</v>
      </c>
      <c r="B35" s="110">
        <f t="shared" si="1"/>
        <v>0</v>
      </c>
      <c r="C35" s="110">
        <f>IF(原始数据!K35="","",IF(ISERROR(MATCH(原始数据!K35,原始数据!E35:F35,0)),1,0)-IF(原始数据!K35="",1,0))</f>
        <v>0</v>
      </c>
      <c r="D35" s="110">
        <f>IF(原始数据!L35="","",IF(ISERROR(MATCH(原始数据!L35,各类选项!L:L,0)),1,0)-IF(原始数据!L35="",1,0))</f>
        <v>0</v>
      </c>
      <c r="E35" s="110">
        <f>IF(原始数据!V35="","",IF(ISERROR(MATCH(原始数据!V35,各类选项!G:G,0)),1,0))</f>
        <v>0</v>
      </c>
      <c r="F35" s="110">
        <f>IF(原始数据!W35="","",IF(ISERROR(MATCH(原始数据!W35,各类选项!G:G,0)),1,0))</f>
        <v>0</v>
      </c>
      <c r="G35" s="110">
        <f>IF(原始数据!AD35="","",IF(ISERROR(MATCH(原始数据!AD35,各类选项!$E:$E,0)),1,0))</f>
        <v>0</v>
      </c>
      <c r="H35" s="110">
        <f>IF(原始数据!AE35="","",IF(ISERROR(MATCH(原始数据!AE35,各类选项!$E:$E,0)),1,0))</f>
        <v>0</v>
      </c>
      <c r="I35" s="110">
        <f>IF(原始数据!AK35="","",IF(ISERROR(MATCH(原始数据!AK35,各类选项!$E:$E,0)),1,0))</f>
        <v>0</v>
      </c>
      <c r="J35" s="110">
        <f>IF(原始数据!AM35="","",IF(ISERROR(MATCH(原始数据!AM35,各类选项!$E:$E,0)),1,0))</f>
        <v>0</v>
      </c>
      <c r="K35" s="110" t="str">
        <f>IF(原始数据!AF35="","",IF(ISERROR(MATCH(原始数据!AF35,各类选项!$C:$C,0)),1,0))</f>
        <v/>
      </c>
      <c r="L35" s="110" t="str">
        <f>IF(原始数据!AG35="","",IF(ISERROR(MATCH(原始数据!AG35,各类选项!$C:$C,0)),1,0))</f>
        <v/>
      </c>
      <c r="M35" s="110" t="str">
        <f>IF(原始数据!AH35="","",IF(ISERROR(MATCH(原始数据!AH35,各类选项!$C:$C,0)),1,0))</f>
        <v/>
      </c>
      <c r="N35" s="110">
        <f>IF(原始数据!AI35="","",IF(ISERROR(MATCH(原始数据!AI35,各类选项!$E:$E,0)),1,0))</f>
        <v>0</v>
      </c>
      <c r="O35" s="110">
        <f>IF(原始数据!AJ35="","",IF(ISERROR(MATCH(原始数据!AJ35,各类选项!$E:$E,0)),1,0))</f>
        <v>0</v>
      </c>
      <c r="P35" s="110">
        <f>IF(原始数据!AK35="","",IF(ISERROR(MATCH(原始数据!AK35,各类选项!$E:$E,0)),1,0))</f>
        <v>0</v>
      </c>
      <c r="Q35" s="110">
        <f>IF(原始数据!AL35="","",IF(ISERROR(MATCH(原始数据!AL35,各类选项!$E:$E,0)),1,0))</f>
        <v>0</v>
      </c>
      <c r="R35" s="110">
        <f>IF(原始数据!AO35="","",IF(ISERROR(MATCH(原始数据!AO35,各类选项!$C:$C,0)),1,0))</f>
        <v>0</v>
      </c>
      <c r="S35" s="110">
        <f>IF(赛后数据!M35="","",IF(ISERROR(MATCH(赛后数据!M35,(各类选项!J:J),0)),1,0))</f>
        <v>0</v>
      </c>
      <c r="T35" s="110">
        <f>IF(赛后数据!U35="","",IF(ISERROR(MATCH(赛后数据!U35,(各类选项!J:J),0)),1,0))</f>
        <v>0</v>
      </c>
      <c r="U35" s="110">
        <f>IF(赛后数据!AC35="","",IF(ISERROR(MATCH(赛后数据!AC35,(各类选项!J:J),0)),1,0))</f>
        <v>0</v>
      </c>
      <c r="V35" s="110">
        <f>IF(赛后数据!AK35="","",IF(ISERROR(MATCH(赛后数据!AK35,(各类选项!J:J),0)),1,0))</f>
        <v>0</v>
      </c>
    </row>
    <row r="36" spans="1:22">
      <c r="A36" s="110">
        <f t="shared" si="0"/>
        <v>0</v>
      </c>
      <c r="B36" s="110">
        <f t="shared" si="1"/>
        <v>0</v>
      </c>
      <c r="C36" s="110">
        <f>IF(原始数据!K36="","",IF(ISERROR(MATCH(原始数据!K36,原始数据!E36:F36,0)),1,0)-IF(原始数据!K36="",1,0))</f>
        <v>0</v>
      </c>
      <c r="D36" s="110">
        <f>IF(原始数据!L36="","",IF(ISERROR(MATCH(原始数据!L36,各类选项!L:L,0)),1,0)-IF(原始数据!L36="",1,0))</f>
        <v>0</v>
      </c>
      <c r="E36" s="110">
        <f>IF(原始数据!V36="","",IF(ISERROR(MATCH(原始数据!V36,各类选项!G:G,0)),1,0))</f>
        <v>0</v>
      </c>
      <c r="F36" s="110">
        <f>IF(原始数据!W36="","",IF(ISERROR(MATCH(原始数据!W36,各类选项!G:G,0)),1,0))</f>
        <v>0</v>
      </c>
      <c r="G36" s="110">
        <f>IF(原始数据!AD36="","",IF(ISERROR(MATCH(原始数据!AD36,各类选项!$E:$E,0)),1,0))</f>
        <v>0</v>
      </c>
      <c r="H36" s="110">
        <f>IF(原始数据!AE36="","",IF(ISERROR(MATCH(原始数据!AE36,各类选项!$E:$E,0)),1,0))</f>
        <v>0</v>
      </c>
      <c r="I36" s="110">
        <f>IF(原始数据!AK36="","",IF(ISERROR(MATCH(原始数据!AK36,各类选项!$E:$E,0)),1,0))</f>
        <v>0</v>
      </c>
      <c r="J36" s="110">
        <f>IF(原始数据!AM36="","",IF(ISERROR(MATCH(原始数据!AM36,各类选项!$E:$E,0)),1,0))</f>
        <v>0</v>
      </c>
      <c r="K36" s="110">
        <f>IF(原始数据!AF36="","",IF(ISERROR(MATCH(原始数据!AF36,各类选项!$C:$C,0)),1,0))</f>
        <v>0</v>
      </c>
      <c r="L36" s="110" t="str">
        <f>IF(原始数据!AG36="","",IF(ISERROR(MATCH(原始数据!AG36,各类选项!$C:$C,0)),1,0))</f>
        <v/>
      </c>
      <c r="M36" s="110" t="str">
        <f>IF(原始数据!AH36="","",IF(ISERROR(MATCH(原始数据!AH36,各类选项!$C:$C,0)),1,0))</f>
        <v/>
      </c>
      <c r="N36" s="110">
        <f>IF(原始数据!AI36="","",IF(ISERROR(MATCH(原始数据!AI36,各类选项!$E:$E,0)),1,0))</f>
        <v>0</v>
      </c>
      <c r="O36" s="110">
        <f>IF(原始数据!AJ36="","",IF(ISERROR(MATCH(原始数据!AJ36,各类选项!$E:$E,0)),1,0))</f>
        <v>0</v>
      </c>
      <c r="P36" s="110">
        <f>IF(原始数据!AK36="","",IF(ISERROR(MATCH(原始数据!AK36,各类选项!$E:$E,0)),1,0))</f>
        <v>0</v>
      </c>
      <c r="Q36" s="110">
        <f>IF(原始数据!AL36="","",IF(ISERROR(MATCH(原始数据!AL36,各类选项!$E:$E,0)),1,0))</f>
        <v>0</v>
      </c>
      <c r="R36" s="110">
        <f>IF(原始数据!AO36="","",IF(ISERROR(MATCH(原始数据!AO36,各类选项!$C:$C,0)),1,0))</f>
        <v>0</v>
      </c>
      <c r="S36" s="110">
        <f>IF(赛后数据!M36="","",IF(ISERROR(MATCH(赛后数据!M36,(各类选项!J:J),0)),1,0))</f>
        <v>0</v>
      </c>
      <c r="T36" s="110">
        <f>IF(赛后数据!U36="","",IF(ISERROR(MATCH(赛后数据!U36,(各类选项!J:J),0)),1,0))</f>
        <v>0</v>
      </c>
      <c r="U36" s="110">
        <f>IF(赛后数据!AC36="","",IF(ISERROR(MATCH(赛后数据!AC36,(各类选项!J:J),0)),1,0))</f>
        <v>0</v>
      </c>
      <c r="V36" s="110">
        <f>IF(赛后数据!AK36="","",IF(ISERROR(MATCH(赛后数据!AK36,(各类选项!J:J),0)),1,0))</f>
        <v>0</v>
      </c>
    </row>
    <row r="37" spans="1:22">
      <c r="A37" s="110">
        <f t="shared" si="0"/>
        <v>0</v>
      </c>
      <c r="B37" s="110">
        <f t="shared" si="1"/>
        <v>0</v>
      </c>
      <c r="C37" s="110">
        <f>IF(原始数据!K37="","",IF(ISERROR(MATCH(原始数据!K37,原始数据!E37:F37,0)),1,0)-IF(原始数据!K37="",1,0))</f>
        <v>0</v>
      </c>
      <c r="D37" s="110">
        <f>IF(原始数据!L37="","",IF(ISERROR(MATCH(原始数据!L37,各类选项!L:L,0)),1,0)-IF(原始数据!L37="",1,0))</f>
        <v>0</v>
      </c>
      <c r="E37" s="110">
        <f>IF(原始数据!V37="","",IF(ISERROR(MATCH(原始数据!V37,各类选项!G:G,0)),1,0))</f>
        <v>0</v>
      </c>
      <c r="F37" s="110">
        <f>IF(原始数据!W37="","",IF(ISERROR(MATCH(原始数据!W37,各类选项!G:G,0)),1,0))</f>
        <v>0</v>
      </c>
      <c r="G37" s="110">
        <f>IF(原始数据!AD37="","",IF(ISERROR(MATCH(原始数据!AD37,各类选项!$E:$E,0)),1,0))</f>
        <v>0</v>
      </c>
      <c r="H37" s="110">
        <f>IF(原始数据!AE37="","",IF(ISERROR(MATCH(原始数据!AE37,各类选项!$E:$E,0)),1,0))</f>
        <v>0</v>
      </c>
      <c r="I37" s="110">
        <f>IF(原始数据!AK37="","",IF(ISERROR(MATCH(原始数据!AK37,各类选项!$E:$E,0)),1,0))</f>
        <v>0</v>
      </c>
      <c r="J37" s="110">
        <f>IF(原始数据!AM37="","",IF(ISERROR(MATCH(原始数据!AM37,各类选项!$E:$E,0)),1,0))</f>
        <v>0</v>
      </c>
      <c r="K37" s="110">
        <f>IF(原始数据!AF37="","",IF(ISERROR(MATCH(原始数据!AF37,各类选项!$C:$C,0)),1,0))</f>
        <v>0</v>
      </c>
      <c r="L37" s="110" t="str">
        <f>IF(原始数据!AG37="","",IF(ISERROR(MATCH(原始数据!AG37,各类选项!$C:$C,0)),1,0))</f>
        <v/>
      </c>
      <c r="M37" s="110" t="str">
        <f>IF(原始数据!AH37="","",IF(ISERROR(MATCH(原始数据!AH37,各类选项!$C:$C,0)),1,0))</f>
        <v/>
      </c>
      <c r="N37" s="110">
        <f>IF(原始数据!AI37="","",IF(ISERROR(MATCH(原始数据!AI37,各类选项!$E:$E,0)),1,0))</f>
        <v>0</v>
      </c>
      <c r="O37" s="110">
        <f>IF(原始数据!AJ37="","",IF(ISERROR(MATCH(原始数据!AJ37,各类选项!$E:$E,0)),1,0))</f>
        <v>0</v>
      </c>
      <c r="P37" s="110">
        <f>IF(原始数据!AK37="","",IF(ISERROR(MATCH(原始数据!AK37,各类选项!$E:$E,0)),1,0))</f>
        <v>0</v>
      </c>
      <c r="Q37" s="110">
        <f>IF(原始数据!AL37="","",IF(ISERROR(MATCH(原始数据!AL37,各类选项!$E:$E,0)),1,0))</f>
        <v>0</v>
      </c>
      <c r="R37" s="110">
        <f>IF(原始数据!AO37="","",IF(ISERROR(MATCH(原始数据!AO37,各类选项!$C:$C,0)),1,0))</f>
        <v>0</v>
      </c>
      <c r="S37" s="110">
        <f>IF(赛后数据!M37="","",IF(ISERROR(MATCH(赛后数据!M37,(各类选项!J:J),0)),1,0))</f>
        <v>0</v>
      </c>
      <c r="T37" s="110">
        <f>IF(赛后数据!U37="","",IF(ISERROR(MATCH(赛后数据!U37,(各类选项!J:J),0)),1,0))</f>
        <v>0</v>
      </c>
      <c r="U37" s="110">
        <f>IF(赛后数据!AC37="","",IF(ISERROR(MATCH(赛后数据!AC37,(各类选项!J:J),0)),1,0))</f>
        <v>0</v>
      </c>
      <c r="V37" s="110">
        <f>IF(赛后数据!AK37="","",IF(ISERROR(MATCH(赛后数据!AK37,(各类选项!J:J),0)),1,0))</f>
        <v>0</v>
      </c>
    </row>
    <row r="38" spans="1:22">
      <c r="A38" s="110">
        <f t="shared" si="0"/>
        <v>0</v>
      </c>
      <c r="B38" s="110">
        <f t="shared" si="1"/>
        <v>0</v>
      </c>
      <c r="C38" s="110" t="str">
        <f>IF(原始数据!K38="","",IF(ISERROR(MATCH(原始数据!K38,原始数据!E38:F38,0)),1,0)-IF(原始数据!K38="",1,0))</f>
        <v/>
      </c>
      <c r="D38" s="110" t="str">
        <f>IF(原始数据!L38="","",IF(ISERROR(MATCH(原始数据!L38,各类选项!L:L,0)),1,0)-IF(原始数据!L38="",1,0))</f>
        <v/>
      </c>
      <c r="E38" s="110" t="str">
        <f>IF(原始数据!V38="","",IF(ISERROR(MATCH(原始数据!V38,各类选项!G:G,0)),1,0))</f>
        <v/>
      </c>
      <c r="F38" s="110" t="str">
        <f>IF(原始数据!W38="","",IF(ISERROR(MATCH(原始数据!W38,各类选项!G:G,0)),1,0))</f>
        <v/>
      </c>
      <c r="G38" s="110" t="str">
        <f>IF(原始数据!AD38="","",IF(ISERROR(MATCH(原始数据!AD38,各类选项!$E:$E,0)),1,0))</f>
        <v/>
      </c>
      <c r="H38" s="110" t="str">
        <f>IF(原始数据!AE38="","",IF(ISERROR(MATCH(原始数据!AE38,各类选项!$E:$E,0)),1,0))</f>
        <v/>
      </c>
      <c r="I38" s="110" t="str">
        <f>IF(原始数据!AK38="","",IF(ISERROR(MATCH(原始数据!AK38,各类选项!$E:$E,0)),1,0))</f>
        <v/>
      </c>
      <c r="J38" s="110" t="str">
        <f>IF(原始数据!AM38="","",IF(ISERROR(MATCH(原始数据!AM38,各类选项!$E:$E,0)),1,0))</f>
        <v/>
      </c>
      <c r="K38" s="110" t="str">
        <f>IF(原始数据!AF38="","",IF(ISERROR(MATCH(原始数据!AF38,各类选项!$C:$C,0)),1,0))</f>
        <v/>
      </c>
      <c r="L38" s="110" t="str">
        <f>IF(原始数据!AG38="","",IF(ISERROR(MATCH(原始数据!AG38,各类选项!$C:$C,0)),1,0))</f>
        <v/>
      </c>
      <c r="M38" s="110" t="str">
        <f>IF(原始数据!AH38="","",IF(ISERROR(MATCH(原始数据!AH38,各类选项!$C:$C,0)),1,0))</f>
        <v/>
      </c>
      <c r="N38" s="110" t="str">
        <f>IF(原始数据!AI38="","",IF(ISERROR(MATCH(原始数据!AI38,各类选项!$E:$E,0)),1,0))</f>
        <v/>
      </c>
      <c r="O38" s="110" t="str">
        <f>IF(原始数据!AJ38="","",IF(ISERROR(MATCH(原始数据!AJ38,各类选项!$E:$E,0)),1,0))</f>
        <v/>
      </c>
      <c r="P38" s="110" t="str">
        <f>IF(原始数据!AK38="","",IF(ISERROR(MATCH(原始数据!AK38,各类选项!$E:$E,0)),1,0))</f>
        <v/>
      </c>
      <c r="Q38" s="110" t="str">
        <f>IF(原始数据!AL38="","",IF(ISERROR(MATCH(原始数据!AL38,各类选项!$E:$E,0)),1,0))</f>
        <v/>
      </c>
      <c r="R38" s="110" t="str">
        <f>IF(原始数据!AO38="","",IF(ISERROR(MATCH(原始数据!AO38,各类选项!$C:$C,0)),1,0))</f>
        <v/>
      </c>
      <c r="S38" s="110" t="str">
        <f>IF(赛后数据!M38="","",IF(ISERROR(MATCH(赛后数据!M38,(各类选项!J:J),0)),1,0))</f>
        <v/>
      </c>
      <c r="T38" s="110" t="str">
        <f>IF(赛后数据!U38="","",IF(ISERROR(MATCH(赛后数据!U38,(各类选项!J:J),0)),1,0))</f>
        <v/>
      </c>
      <c r="U38" s="110" t="str">
        <f>IF(赛后数据!AC38="","",IF(ISERROR(MATCH(赛后数据!AC38,(各类选项!J:J),0)),1,0))</f>
        <v/>
      </c>
      <c r="V38" s="110" t="str">
        <f>IF(赛后数据!AK38="","",IF(ISERROR(MATCH(赛后数据!AK38,(各类选项!J:J),0)),1,0))</f>
        <v/>
      </c>
    </row>
    <row r="39" spans="1:22">
      <c r="A39" s="110">
        <f t="shared" si="0"/>
        <v>0</v>
      </c>
      <c r="B39" s="110">
        <f t="shared" si="1"/>
        <v>0</v>
      </c>
      <c r="C39" s="110" t="str">
        <f>IF(原始数据!K39="","",IF(ISERROR(MATCH(原始数据!K39,原始数据!E39:F39,0)),1,0)-IF(原始数据!K39="",1,0))</f>
        <v/>
      </c>
      <c r="D39" s="110" t="str">
        <f>IF(原始数据!L39="","",IF(ISERROR(MATCH(原始数据!L39,各类选项!L:L,0)),1,0)-IF(原始数据!L39="",1,0))</f>
        <v/>
      </c>
      <c r="E39" s="110" t="str">
        <f>IF(原始数据!V39="","",IF(ISERROR(MATCH(原始数据!V39,各类选项!G:G,0)),1,0))</f>
        <v/>
      </c>
      <c r="F39" s="110" t="str">
        <f>IF(原始数据!W39="","",IF(ISERROR(MATCH(原始数据!W39,各类选项!G:G,0)),1,0))</f>
        <v/>
      </c>
      <c r="G39" s="110" t="str">
        <f>IF(原始数据!AD39="","",IF(ISERROR(MATCH(原始数据!AD39,各类选项!$E:$E,0)),1,0))</f>
        <v/>
      </c>
      <c r="H39" s="110" t="str">
        <f>IF(原始数据!AE39="","",IF(ISERROR(MATCH(原始数据!AE39,各类选项!$E:$E,0)),1,0))</f>
        <v/>
      </c>
      <c r="I39" s="110" t="str">
        <f>IF(原始数据!AK39="","",IF(ISERROR(MATCH(原始数据!AK39,各类选项!$E:$E,0)),1,0))</f>
        <v/>
      </c>
      <c r="J39" s="110" t="str">
        <f>IF(原始数据!AM39="","",IF(ISERROR(MATCH(原始数据!AM39,各类选项!$E:$E,0)),1,0))</f>
        <v/>
      </c>
      <c r="K39" s="110" t="str">
        <f>IF(原始数据!AF39="","",IF(ISERROR(MATCH(原始数据!AF39,各类选项!$C:$C,0)),1,0))</f>
        <v/>
      </c>
      <c r="L39" s="110" t="str">
        <f>IF(原始数据!AG39="","",IF(ISERROR(MATCH(原始数据!AG39,各类选项!$C:$C,0)),1,0))</f>
        <v/>
      </c>
      <c r="M39" s="110" t="str">
        <f>IF(原始数据!AH39="","",IF(ISERROR(MATCH(原始数据!AH39,各类选项!$C:$C,0)),1,0))</f>
        <v/>
      </c>
      <c r="N39" s="110" t="str">
        <f>IF(原始数据!AI39="","",IF(ISERROR(MATCH(原始数据!AI39,各类选项!$E:$E,0)),1,0))</f>
        <v/>
      </c>
      <c r="O39" s="110" t="str">
        <f>IF(原始数据!AJ39="","",IF(ISERROR(MATCH(原始数据!AJ39,各类选项!$E:$E,0)),1,0))</f>
        <v/>
      </c>
      <c r="P39" s="110" t="str">
        <f>IF(原始数据!AK39="","",IF(ISERROR(MATCH(原始数据!AK39,各类选项!$E:$E,0)),1,0))</f>
        <v/>
      </c>
      <c r="Q39" s="110" t="str">
        <f>IF(原始数据!AL39="","",IF(ISERROR(MATCH(原始数据!AL39,各类选项!$E:$E,0)),1,0))</f>
        <v/>
      </c>
      <c r="R39" s="110" t="str">
        <f>IF(原始数据!AO39="","",IF(ISERROR(MATCH(原始数据!AO39,各类选项!$C:$C,0)),1,0))</f>
        <v/>
      </c>
      <c r="S39" s="110" t="str">
        <f>IF(赛后数据!M39="","",IF(ISERROR(MATCH(赛后数据!M39,(各类选项!J:J),0)),1,0))</f>
        <v/>
      </c>
      <c r="T39" s="110" t="str">
        <f>IF(赛后数据!U39="","",IF(ISERROR(MATCH(赛后数据!U39,(各类选项!J:J),0)),1,0))</f>
        <v/>
      </c>
      <c r="U39" s="110" t="str">
        <f>IF(赛后数据!AC39="","",IF(ISERROR(MATCH(赛后数据!AC39,(各类选项!J:J),0)),1,0))</f>
        <v/>
      </c>
      <c r="V39" s="110" t="str">
        <f>IF(赛后数据!AK39="","",IF(ISERROR(MATCH(赛后数据!AK39,(各类选项!J:J),0)),1,0))</f>
        <v/>
      </c>
    </row>
    <row r="40" spans="1:22">
      <c r="A40" s="110">
        <f t="shared" si="0"/>
        <v>0</v>
      </c>
      <c r="B40" s="110">
        <f t="shared" si="1"/>
        <v>0</v>
      </c>
      <c r="C40" s="110" t="str">
        <f>IF(原始数据!K40="","",IF(ISERROR(MATCH(原始数据!K40,原始数据!E40:F40,0)),1,0)-IF(原始数据!K40="",1,0))</f>
        <v/>
      </c>
      <c r="D40" s="110" t="str">
        <f>IF(原始数据!L40="","",IF(ISERROR(MATCH(原始数据!L40,各类选项!L:L,0)),1,0)-IF(原始数据!L40="",1,0))</f>
        <v/>
      </c>
      <c r="E40" s="110" t="str">
        <f>IF(原始数据!V40="","",IF(ISERROR(MATCH(原始数据!V40,各类选项!G:G,0)),1,0))</f>
        <v/>
      </c>
      <c r="F40" s="110" t="str">
        <f>IF(原始数据!W40="","",IF(ISERROR(MATCH(原始数据!W40,各类选项!G:G,0)),1,0))</f>
        <v/>
      </c>
      <c r="G40" s="110" t="str">
        <f>IF(原始数据!AD40="","",IF(ISERROR(MATCH(原始数据!AD40,各类选项!$E:$E,0)),1,0))</f>
        <v/>
      </c>
      <c r="H40" s="110" t="str">
        <f>IF(原始数据!AE40="","",IF(ISERROR(MATCH(原始数据!AE40,各类选项!$E:$E,0)),1,0))</f>
        <v/>
      </c>
      <c r="I40" s="110" t="str">
        <f>IF(原始数据!AK40="","",IF(ISERROR(MATCH(原始数据!AK40,各类选项!$E:$E,0)),1,0))</f>
        <v/>
      </c>
      <c r="J40" s="110" t="str">
        <f>IF(原始数据!AM40="","",IF(ISERROR(MATCH(原始数据!AM40,各类选项!$E:$E,0)),1,0))</f>
        <v/>
      </c>
      <c r="K40" s="110" t="str">
        <f>IF(原始数据!AF40="","",IF(ISERROR(MATCH(原始数据!AF40,各类选项!$C:$C,0)),1,0))</f>
        <v/>
      </c>
      <c r="L40" s="110" t="str">
        <f>IF(原始数据!AG40="","",IF(ISERROR(MATCH(原始数据!AG40,各类选项!$C:$C,0)),1,0))</f>
        <v/>
      </c>
      <c r="M40" s="110" t="str">
        <f>IF(原始数据!AH40="","",IF(ISERROR(MATCH(原始数据!AH40,各类选项!$C:$C,0)),1,0))</f>
        <v/>
      </c>
      <c r="N40" s="110" t="str">
        <f>IF(原始数据!AI40="","",IF(ISERROR(MATCH(原始数据!AI40,各类选项!$E:$E,0)),1,0))</f>
        <v/>
      </c>
      <c r="O40" s="110" t="str">
        <f>IF(原始数据!AJ40="","",IF(ISERROR(MATCH(原始数据!AJ40,各类选项!$E:$E,0)),1,0))</f>
        <v/>
      </c>
      <c r="P40" s="110" t="str">
        <f>IF(原始数据!AK40="","",IF(ISERROR(MATCH(原始数据!AK40,各类选项!$E:$E,0)),1,0))</f>
        <v/>
      </c>
      <c r="Q40" s="110" t="str">
        <f>IF(原始数据!AL40="","",IF(ISERROR(MATCH(原始数据!AL40,各类选项!$E:$E,0)),1,0))</f>
        <v/>
      </c>
      <c r="R40" s="110" t="str">
        <f>IF(原始数据!AO40="","",IF(ISERROR(MATCH(原始数据!AO40,各类选项!$C:$C,0)),1,0))</f>
        <v/>
      </c>
      <c r="S40" s="110" t="str">
        <f>IF(赛后数据!M40="","",IF(ISERROR(MATCH(赛后数据!M40,(各类选项!J:J),0)),1,0))</f>
        <v/>
      </c>
      <c r="T40" s="110" t="str">
        <f>IF(赛后数据!U40="","",IF(ISERROR(MATCH(赛后数据!U40,(各类选项!J:J),0)),1,0))</f>
        <v/>
      </c>
      <c r="U40" s="110" t="str">
        <f>IF(赛后数据!AC40="","",IF(ISERROR(MATCH(赛后数据!AC40,(各类选项!J:J),0)),1,0))</f>
        <v/>
      </c>
      <c r="V40" s="110" t="str">
        <f>IF(赛后数据!AK40="","",IF(ISERROR(MATCH(赛后数据!AK40,(各类选项!J:J),0)),1,0))</f>
        <v/>
      </c>
    </row>
    <row r="41" spans="1:22">
      <c r="A41" s="110">
        <f t="shared" si="0"/>
        <v>0</v>
      </c>
      <c r="B41" s="110">
        <f t="shared" si="1"/>
        <v>0</v>
      </c>
      <c r="C41" s="110" t="str">
        <f>IF(原始数据!K41="","",IF(ISERROR(MATCH(原始数据!K41,原始数据!E41:F41,0)),1,0)-IF(原始数据!K41="",1,0))</f>
        <v/>
      </c>
      <c r="D41" s="110" t="str">
        <f>IF(原始数据!L41="","",IF(ISERROR(MATCH(原始数据!L41,各类选项!L:L,0)),1,0)-IF(原始数据!L41="",1,0))</f>
        <v/>
      </c>
      <c r="E41" s="110" t="str">
        <f>IF(原始数据!V41="","",IF(ISERROR(MATCH(原始数据!V41,各类选项!G:G,0)),1,0))</f>
        <v/>
      </c>
      <c r="F41" s="110" t="str">
        <f>IF(原始数据!W41="","",IF(ISERROR(MATCH(原始数据!W41,各类选项!G:G,0)),1,0))</f>
        <v/>
      </c>
      <c r="G41" s="110" t="str">
        <f>IF(原始数据!AD41="","",IF(ISERROR(MATCH(原始数据!AD41,各类选项!$E:$E,0)),1,0))</f>
        <v/>
      </c>
      <c r="H41" s="110" t="str">
        <f>IF(原始数据!AE41="","",IF(ISERROR(MATCH(原始数据!AE41,各类选项!$E:$E,0)),1,0))</f>
        <v/>
      </c>
      <c r="I41" s="110" t="str">
        <f>IF(原始数据!AK41="","",IF(ISERROR(MATCH(原始数据!AK41,各类选项!$E:$E,0)),1,0))</f>
        <v/>
      </c>
      <c r="J41" s="110" t="str">
        <f>IF(原始数据!AM41="","",IF(ISERROR(MATCH(原始数据!AM41,各类选项!$E:$E,0)),1,0))</f>
        <v/>
      </c>
      <c r="K41" s="110" t="str">
        <f>IF(原始数据!AF41="","",IF(ISERROR(MATCH(原始数据!AF41,各类选项!$C:$C,0)),1,0))</f>
        <v/>
      </c>
      <c r="L41" s="110" t="str">
        <f>IF(原始数据!AG41="","",IF(ISERROR(MATCH(原始数据!AG41,各类选项!$C:$C,0)),1,0))</f>
        <v/>
      </c>
      <c r="M41" s="110" t="str">
        <f>IF(原始数据!AH41="","",IF(ISERROR(MATCH(原始数据!AH41,各类选项!$C:$C,0)),1,0))</f>
        <v/>
      </c>
      <c r="N41" s="110" t="str">
        <f>IF(原始数据!AI41="","",IF(ISERROR(MATCH(原始数据!AI41,各类选项!$E:$E,0)),1,0))</f>
        <v/>
      </c>
      <c r="O41" s="110" t="str">
        <f>IF(原始数据!AJ41="","",IF(ISERROR(MATCH(原始数据!AJ41,各类选项!$E:$E,0)),1,0))</f>
        <v/>
      </c>
      <c r="P41" s="110" t="str">
        <f>IF(原始数据!AK41="","",IF(ISERROR(MATCH(原始数据!AK41,各类选项!$E:$E,0)),1,0))</f>
        <v/>
      </c>
      <c r="Q41" s="110" t="str">
        <f>IF(原始数据!AL41="","",IF(ISERROR(MATCH(原始数据!AL41,各类选项!$E:$E,0)),1,0))</f>
        <v/>
      </c>
      <c r="R41" s="110" t="str">
        <f>IF(原始数据!AO41="","",IF(ISERROR(MATCH(原始数据!AO41,各类选项!$C:$C,0)),1,0))</f>
        <v/>
      </c>
      <c r="S41" s="110" t="str">
        <f>IF(赛后数据!M41="","",IF(ISERROR(MATCH(赛后数据!M41,(各类选项!J:J),0)),1,0))</f>
        <v/>
      </c>
      <c r="T41" s="110" t="str">
        <f>IF(赛后数据!U41="","",IF(ISERROR(MATCH(赛后数据!U41,(各类选项!J:J),0)),1,0))</f>
        <v/>
      </c>
      <c r="U41" s="110" t="str">
        <f>IF(赛后数据!AC41="","",IF(ISERROR(MATCH(赛后数据!AC41,(各类选项!J:J),0)),1,0))</f>
        <v/>
      </c>
      <c r="V41" s="110" t="str">
        <f>IF(赛后数据!AK41="","",IF(ISERROR(MATCH(赛后数据!AK41,(各类选项!J:J),0)),1,0))</f>
        <v/>
      </c>
    </row>
    <row r="42" spans="1:22">
      <c r="A42" s="110">
        <f t="shared" si="0"/>
        <v>0</v>
      </c>
      <c r="B42" s="110">
        <f t="shared" si="1"/>
        <v>0</v>
      </c>
      <c r="C42" s="110">
        <f>IF(原始数据!K42="","",IF(ISERROR(MATCH(原始数据!K42,原始数据!E42:F42,0)),1,0)-IF(原始数据!K42="",1,0))</f>
        <v>0</v>
      </c>
      <c r="D42" s="110">
        <f>IF(原始数据!L42="","",IF(ISERROR(MATCH(原始数据!L42,各类选项!L:L,0)),1,0)-IF(原始数据!L42="",1,0))</f>
        <v>0</v>
      </c>
      <c r="E42" s="110">
        <f>IF(原始数据!V42="","",IF(ISERROR(MATCH(原始数据!V42,各类选项!G:G,0)),1,0))</f>
        <v>0</v>
      </c>
      <c r="F42" s="110">
        <f>IF(原始数据!W42="","",IF(ISERROR(MATCH(原始数据!W42,各类选项!G:G,0)),1,0))</f>
        <v>0</v>
      </c>
      <c r="G42" s="110">
        <f>IF(原始数据!AD42="","",IF(ISERROR(MATCH(原始数据!AD42,各类选项!$E:$E,0)),1,0))</f>
        <v>0</v>
      </c>
      <c r="H42" s="110">
        <f>IF(原始数据!AE42="","",IF(ISERROR(MATCH(原始数据!AE42,各类选项!$E:$E,0)),1,0))</f>
        <v>0</v>
      </c>
      <c r="I42" s="110">
        <f>IF(原始数据!AK42="","",IF(ISERROR(MATCH(原始数据!AK42,各类选项!$E:$E,0)),1,0))</f>
        <v>0</v>
      </c>
      <c r="J42" s="110">
        <f>IF(原始数据!AM42="","",IF(ISERROR(MATCH(原始数据!AM42,各类选项!$E:$E,0)),1,0))</f>
        <v>0</v>
      </c>
      <c r="K42" s="110" t="str">
        <f>IF(原始数据!AF42="","",IF(ISERROR(MATCH(原始数据!AF42,各类选项!$C:$C,0)),1,0))</f>
        <v/>
      </c>
      <c r="L42" s="110" t="str">
        <f>IF(原始数据!AG42="","",IF(ISERROR(MATCH(原始数据!AG42,各类选项!$C:$C,0)),1,0))</f>
        <v/>
      </c>
      <c r="M42" s="110" t="str">
        <f>IF(原始数据!AH42="","",IF(ISERROR(MATCH(原始数据!AH42,各类选项!$C:$C,0)),1,0))</f>
        <v/>
      </c>
      <c r="N42" s="110">
        <f>IF(原始数据!AI42="","",IF(ISERROR(MATCH(原始数据!AI42,各类选项!$E:$E,0)),1,0))</f>
        <v>0</v>
      </c>
      <c r="O42" s="110">
        <f>IF(原始数据!AJ42="","",IF(ISERROR(MATCH(原始数据!AJ42,各类选项!$E:$E,0)),1,0))</f>
        <v>0</v>
      </c>
      <c r="P42" s="110">
        <f>IF(原始数据!AK42="","",IF(ISERROR(MATCH(原始数据!AK42,各类选项!$E:$E,0)),1,0))</f>
        <v>0</v>
      </c>
      <c r="Q42" s="110">
        <f>IF(原始数据!AL42="","",IF(ISERROR(MATCH(原始数据!AL42,各类选项!$E:$E,0)),1,0))</f>
        <v>0</v>
      </c>
      <c r="R42" s="110">
        <f>IF(原始数据!AO42="","",IF(ISERROR(MATCH(原始数据!AO42,各类选项!$C:$C,0)),1,0))</f>
        <v>0</v>
      </c>
      <c r="S42" s="110">
        <f>IF(赛后数据!M42="","",IF(ISERROR(MATCH(赛后数据!M42,(各类选项!J:J),0)),1,0))</f>
        <v>0</v>
      </c>
      <c r="T42" s="110">
        <f>IF(赛后数据!U42="","",IF(ISERROR(MATCH(赛后数据!U42,(各类选项!J:J),0)),1,0))</f>
        <v>0</v>
      </c>
      <c r="U42" s="110">
        <f>IF(赛后数据!AC42="","",IF(ISERROR(MATCH(赛后数据!AC42,(各类选项!J:J),0)),1,0))</f>
        <v>0</v>
      </c>
      <c r="V42" s="110">
        <f>IF(赛后数据!AK42="","",IF(ISERROR(MATCH(赛后数据!AK42,(各类选项!J:J),0)),1,0))</f>
        <v>0</v>
      </c>
    </row>
    <row r="43" spans="1:22">
      <c r="A43" s="110">
        <f t="shared" si="0"/>
        <v>0</v>
      </c>
      <c r="B43" s="110">
        <f t="shared" si="1"/>
        <v>0</v>
      </c>
      <c r="C43" s="110">
        <f>IF(原始数据!K43="","",IF(ISERROR(MATCH(原始数据!K43,原始数据!E43:F43,0)),1,0)-IF(原始数据!K43="",1,0))</f>
        <v>0</v>
      </c>
      <c r="D43" s="110">
        <f>IF(原始数据!L43="","",IF(ISERROR(MATCH(原始数据!L43,各类选项!L:L,0)),1,0)-IF(原始数据!L43="",1,0))</f>
        <v>0</v>
      </c>
      <c r="E43" s="110">
        <f>IF(原始数据!V43="","",IF(ISERROR(MATCH(原始数据!V43,各类选项!G:G,0)),1,0))</f>
        <v>0</v>
      </c>
      <c r="F43" s="110">
        <f>IF(原始数据!W43="","",IF(ISERROR(MATCH(原始数据!W43,各类选项!G:G,0)),1,0))</f>
        <v>0</v>
      </c>
      <c r="G43" s="110">
        <f>IF(原始数据!AD43="","",IF(ISERROR(MATCH(原始数据!AD43,各类选项!$E:$E,0)),1,0))</f>
        <v>0</v>
      </c>
      <c r="H43" s="110">
        <f>IF(原始数据!AE43="","",IF(ISERROR(MATCH(原始数据!AE43,各类选项!$E:$E,0)),1,0))</f>
        <v>0</v>
      </c>
      <c r="I43" s="110">
        <f>IF(原始数据!AK43="","",IF(ISERROR(MATCH(原始数据!AK43,各类选项!$E:$E,0)),1,0))</f>
        <v>0</v>
      </c>
      <c r="J43" s="110">
        <f>IF(原始数据!AM43="","",IF(ISERROR(MATCH(原始数据!AM43,各类选项!$E:$E,0)),1,0))</f>
        <v>0</v>
      </c>
      <c r="K43" s="110" t="str">
        <f>IF(原始数据!AF43="","",IF(ISERROR(MATCH(原始数据!AF43,各类选项!$C:$C,0)),1,0))</f>
        <v/>
      </c>
      <c r="L43" s="110" t="str">
        <f>IF(原始数据!AG43="","",IF(ISERROR(MATCH(原始数据!AG43,各类选项!$C:$C,0)),1,0))</f>
        <v/>
      </c>
      <c r="M43" s="110" t="str">
        <f>IF(原始数据!AH43="","",IF(ISERROR(MATCH(原始数据!AH43,各类选项!$C:$C,0)),1,0))</f>
        <v/>
      </c>
      <c r="N43" s="110">
        <f>IF(原始数据!AI43="","",IF(ISERROR(MATCH(原始数据!AI43,各类选项!$E:$E,0)),1,0))</f>
        <v>0</v>
      </c>
      <c r="O43" s="110">
        <f>IF(原始数据!AJ43="","",IF(ISERROR(MATCH(原始数据!AJ43,各类选项!$E:$E,0)),1,0))</f>
        <v>0</v>
      </c>
      <c r="P43" s="110">
        <f>IF(原始数据!AK43="","",IF(ISERROR(MATCH(原始数据!AK43,各类选项!$E:$E,0)),1,0))</f>
        <v>0</v>
      </c>
      <c r="Q43" s="110">
        <f>IF(原始数据!AL43="","",IF(ISERROR(MATCH(原始数据!AL43,各类选项!$E:$E,0)),1,0))</f>
        <v>0</v>
      </c>
      <c r="R43" s="110">
        <f>IF(原始数据!AO43="","",IF(ISERROR(MATCH(原始数据!AO43,各类选项!$C:$C,0)),1,0))</f>
        <v>0</v>
      </c>
      <c r="S43" s="110">
        <f>IF(赛后数据!M43="","",IF(ISERROR(MATCH(赛后数据!M43,(各类选项!J:J),0)),1,0))</f>
        <v>0</v>
      </c>
      <c r="T43" s="110">
        <f>IF(赛后数据!U43="","",IF(ISERROR(MATCH(赛后数据!U43,(各类选项!J:J),0)),1,0))</f>
        <v>0</v>
      </c>
      <c r="U43" s="110">
        <f>IF(赛后数据!AC43="","",IF(ISERROR(MATCH(赛后数据!AC43,(各类选项!J:J),0)),1,0))</f>
        <v>0</v>
      </c>
      <c r="V43" s="110">
        <f>IF(赛后数据!AK43="","",IF(ISERROR(MATCH(赛后数据!AK43,(各类选项!J:J),0)),1,0))</f>
        <v>0</v>
      </c>
    </row>
    <row r="44" spans="1:22">
      <c r="A44" s="110">
        <f t="shared" si="0"/>
        <v>0</v>
      </c>
      <c r="B44" s="110">
        <f t="shared" si="1"/>
        <v>0</v>
      </c>
      <c r="C44" s="110">
        <f>IF(原始数据!K44="","",IF(ISERROR(MATCH(原始数据!K44,原始数据!E44:F44,0)),1,0)-IF(原始数据!K44="",1,0))</f>
        <v>0</v>
      </c>
      <c r="D44" s="110">
        <f>IF(原始数据!L44="","",IF(ISERROR(MATCH(原始数据!L44,各类选项!L:L,0)),1,0)-IF(原始数据!L44="",1,0))</f>
        <v>0</v>
      </c>
      <c r="E44" s="110">
        <f>IF(原始数据!V44="","",IF(ISERROR(MATCH(原始数据!V44,各类选项!G:G,0)),1,0))</f>
        <v>0</v>
      </c>
      <c r="F44" s="110">
        <f>IF(原始数据!W44="","",IF(ISERROR(MATCH(原始数据!W44,各类选项!G:G,0)),1,0))</f>
        <v>0</v>
      </c>
      <c r="G44" s="110">
        <f>IF(原始数据!AD44="","",IF(ISERROR(MATCH(原始数据!AD44,各类选项!$E:$E,0)),1,0))</f>
        <v>0</v>
      </c>
      <c r="H44" s="110">
        <f>IF(原始数据!AE44="","",IF(ISERROR(MATCH(原始数据!AE44,各类选项!$E:$E,0)),1,0))</f>
        <v>0</v>
      </c>
      <c r="I44" s="110">
        <f>IF(原始数据!AK44="","",IF(ISERROR(MATCH(原始数据!AK44,各类选项!$E:$E,0)),1,0))</f>
        <v>0</v>
      </c>
      <c r="J44" s="110">
        <f>IF(原始数据!AM44="","",IF(ISERROR(MATCH(原始数据!AM44,各类选项!$E:$E,0)),1,0))</f>
        <v>0</v>
      </c>
      <c r="K44" s="110">
        <f>IF(原始数据!AF44="","",IF(ISERROR(MATCH(原始数据!AF44,各类选项!$C:$C,0)),1,0))</f>
        <v>0</v>
      </c>
      <c r="L44" s="110" t="str">
        <f>IF(原始数据!AG44="","",IF(ISERROR(MATCH(原始数据!AG44,各类选项!$C:$C,0)),1,0))</f>
        <v/>
      </c>
      <c r="M44" s="110" t="str">
        <f>IF(原始数据!AH44="","",IF(ISERROR(MATCH(原始数据!AH44,各类选项!$C:$C,0)),1,0))</f>
        <v/>
      </c>
      <c r="N44" s="110">
        <f>IF(原始数据!AI44="","",IF(ISERROR(MATCH(原始数据!AI44,各类选项!$E:$E,0)),1,0))</f>
        <v>0</v>
      </c>
      <c r="O44" s="110">
        <f>IF(原始数据!AJ44="","",IF(ISERROR(MATCH(原始数据!AJ44,各类选项!$E:$E,0)),1,0))</f>
        <v>0</v>
      </c>
      <c r="P44" s="110">
        <f>IF(原始数据!AK44="","",IF(ISERROR(MATCH(原始数据!AK44,各类选项!$E:$E,0)),1,0))</f>
        <v>0</v>
      </c>
      <c r="Q44" s="110">
        <f>IF(原始数据!AL44="","",IF(ISERROR(MATCH(原始数据!AL44,各类选项!$E:$E,0)),1,0))</f>
        <v>0</v>
      </c>
      <c r="R44" s="110">
        <f>IF(原始数据!AO44="","",IF(ISERROR(MATCH(原始数据!AO44,各类选项!$C:$C,0)),1,0))</f>
        <v>0</v>
      </c>
      <c r="S44" s="110">
        <f>IF(赛后数据!M44="","",IF(ISERROR(MATCH(赛后数据!M44,(各类选项!J:J),0)),1,0))</f>
        <v>0</v>
      </c>
      <c r="T44" s="110">
        <f>IF(赛后数据!U44="","",IF(ISERROR(MATCH(赛后数据!U44,(各类选项!J:J),0)),1,0))</f>
        <v>0</v>
      </c>
      <c r="U44" s="110">
        <f>IF(赛后数据!AC44="","",IF(ISERROR(MATCH(赛后数据!AC44,(各类选项!J:J),0)),1,0))</f>
        <v>0</v>
      </c>
      <c r="V44" s="110">
        <f>IF(赛后数据!AK44="","",IF(ISERROR(MATCH(赛后数据!AK44,(各类选项!J:J),0)),1,0))</f>
        <v>0</v>
      </c>
    </row>
    <row r="45" spans="1:22">
      <c r="A45" s="110">
        <f t="shared" si="0"/>
        <v>0</v>
      </c>
      <c r="B45" s="110">
        <f t="shared" si="1"/>
        <v>0</v>
      </c>
      <c r="C45" s="110">
        <f>IF(原始数据!K45="","",IF(ISERROR(MATCH(原始数据!K45,原始数据!E45:F45,0)),1,0)-IF(原始数据!K45="",1,0))</f>
        <v>0</v>
      </c>
      <c r="D45" s="110">
        <f>IF(原始数据!L45="","",IF(ISERROR(MATCH(原始数据!L45,各类选项!L:L,0)),1,0)-IF(原始数据!L45="",1,0))</f>
        <v>0</v>
      </c>
      <c r="E45" s="110">
        <f>IF(原始数据!V45="","",IF(ISERROR(MATCH(原始数据!V45,各类选项!G:G,0)),1,0))</f>
        <v>0</v>
      </c>
      <c r="F45" s="110">
        <f>IF(原始数据!W45="","",IF(ISERROR(MATCH(原始数据!W45,各类选项!G:G,0)),1,0))</f>
        <v>0</v>
      </c>
      <c r="G45" s="110">
        <f>IF(原始数据!AD45="","",IF(ISERROR(MATCH(原始数据!AD45,各类选项!$E:$E,0)),1,0))</f>
        <v>0</v>
      </c>
      <c r="H45" s="110">
        <f>IF(原始数据!AE45="","",IF(ISERROR(MATCH(原始数据!AE45,各类选项!$E:$E,0)),1,0))</f>
        <v>0</v>
      </c>
      <c r="I45" s="110">
        <f>IF(原始数据!AK45="","",IF(ISERROR(MATCH(原始数据!AK45,各类选项!$E:$E,0)),1,0))</f>
        <v>0</v>
      </c>
      <c r="J45" s="110">
        <f>IF(原始数据!AM45="","",IF(ISERROR(MATCH(原始数据!AM45,各类选项!$E:$E,0)),1,0))</f>
        <v>0</v>
      </c>
      <c r="K45" s="110">
        <f>IF(原始数据!AF45="","",IF(ISERROR(MATCH(原始数据!AF45,各类选项!$C:$C,0)),1,0))</f>
        <v>0</v>
      </c>
      <c r="L45" s="110" t="str">
        <f>IF(原始数据!AG45="","",IF(ISERROR(MATCH(原始数据!AG45,各类选项!$C:$C,0)),1,0))</f>
        <v/>
      </c>
      <c r="M45" s="110" t="str">
        <f>IF(原始数据!AH45="","",IF(ISERROR(MATCH(原始数据!AH45,各类选项!$C:$C,0)),1,0))</f>
        <v/>
      </c>
      <c r="N45" s="110">
        <f>IF(原始数据!AI45="","",IF(ISERROR(MATCH(原始数据!AI45,各类选项!$E:$E,0)),1,0))</f>
        <v>0</v>
      </c>
      <c r="O45" s="110">
        <f>IF(原始数据!AJ45="","",IF(ISERROR(MATCH(原始数据!AJ45,各类选项!$E:$E,0)),1,0))</f>
        <v>0</v>
      </c>
      <c r="P45" s="110">
        <f>IF(原始数据!AK45="","",IF(ISERROR(MATCH(原始数据!AK45,各类选项!$E:$E,0)),1,0))</f>
        <v>0</v>
      </c>
      <c r="Q45" s="110">
        <f>IF(原始数据!AL45="","",IF(ISERROR(MATCH(原始数据!AL45,各类选项!$E:$E,0)),1,0))</f>
        <v>0</v>
      </c>
      <c r="R45" s="110">
        <f>IF(原始数据!AO45="","",IF(ISERROR(MATCH(原始数据!AO45,各类选项!$C:$C,0)),1,0))</f>
        <v>0</v>
      </c>
      <c r="S45" s="110">
        <f>IF(赛后数据!M45="","",IF(ISERROR(MATCH(赛后数据!M45,(各类选项!J:J),0)),1,0))</f>
        <v>0</v>
      </c>
      <c r="T45" s="110">
        <f>IF(赛后数据!U45="","",IF(ISERROR(MATCH(赛后数据!U45,(各类选项!J:J),0)),1,0))</f>
        <v>0</v>
      </c>
      <c r="U45" s="110">
        <f>IF(赛后数据!AC45="","",IF(ISERROR(MATCH(赛后数据!AC45,(各类选项!J:J),0)),1,0))</f>
        <v>0</v>
      </c>
      <c r="V45" s="110">
        <f>IF(赛后数据!AK45="","",IF(ISERROR(MATCH(赛后数据!AK45,(各类选项!J:J),0)),1,0))</f>
        <v>0</v>
      </c>
    </row>
    <row r="46" spans="1:22">
      <c r="A46" s="110">
        <f t="shared" si="0"/>
        <v>0</v>
      </c>
      <c r="B46" s="110">
        <f t="shared" si="1"/>
        <v>0</v>
      </c>
      <c r="C46" s="110">
        <f>IF(原始数据!K46="","",IF(ISERROR(MATCH(原始数据!K46,原始数据!E46:F46,0)),1,0)-IF(原始数据!K46="",1,0))</f>
        <v>0</v>
      </c>
      <c r="D46" s="110">
        <f>IF(原始数据!L46="","",IF(ISERROR(MATCH(原始数据!L46,各类选项!L:L,0)),1,0)-IF(原始数据!L46="",1,0))</f>
        <v>0</v>
      </c>
      <c r="E46" s="110" t="str">
        <f>IF(原始数据!V46="","",IF(ISERROR(MATCH(原始数据!V46,各类选项!G:G,0)),1,0))</f>
        <v/>
      </c>
      <c r="F46" s="110">
        <f>IF(原始数据!W46="","",IF(ISERROR(MATCH(原始数据!W46,各类选项!G:G,0)),1,0))</f>
        <v>0</v>
      </c>
      <c r="G46" s="110">
        <f>IF(原始数据!AD46="","",IF(ISERROR(MATCH(原始数据!AD46,各类选项!$E:$E,0)),1,0))</f>
        <v>0</v>
      </c>
      <c r="H46" s="110">
        <f>IF(原始数据!AE46="","",IF(ISERROR(MATCH(原始数据!AE46,各类选项!$E:$E,0)),1,0))</f>
        <v>0</v>
      </c>
      <c r="I46" s="110">
        <f>IF(原始数据!AK46="","",IF(ISERROR(MATCH(原始数据!AK46,各类选项!$E:$E,0)),1,0))</f>
        <v>0</v>
      </c>
      <c r="J46" s="110">
        <f>IF(原始数据!AM46="","",IF(ISERROR(MATCH(原始数据!AM46,各类选项!$E:$E,0)),1,0))</f>
        <v>0</v>
      </c>
      <c r="K46" s="110">
        <f>IF(原始数据!AF46="","",IF(ISERROR(MATCH(原始数据!AF46,各类选项!$C:$C,0)),1,0))</f>
        <v>0</v>
      </c>
      <c r="L46" s="110">
        <f>IF(原始数据!AG46="","",IF(ISERROR(MATCH(原始数据!AG46,各类选项!$C:$C,0)),1,0))</f>
        <v>0</v>
      </c>
      <c r="M46" s="110" t="str">
        <f>IF(原始数据!AH46="","",IF(ISERROR(MATCH(原始数据!AH46,各类选项!$C:$C,0)),1,0))</f>
        <v/>
      </c>
      <c r="N46" s="110">
        <f>IF(原始数据!AI46="","",IF(ISERROR(MATCH(原始数据!AI46,各类选项!$E:$E,0)),1,0))</f>
        <v>0</v>
      </c>
      <c r="O46" s="110">
        <f>IF(原始数据!AJ46="","",IF(ISERROR(MATCH(原始数据!AJ46,各类选项!$E:$E,0)),1,0))</f>
        <v>0</v>
      </c>
      <c r="P46" s="110">
        <f>IF(原始数据!AK46="","",IF(ISERROR(MATCH(原始数据!AK46,各类选项!$E:$E,0)),1,0))</f>
        <v>0</v>
      </c>
      <c r="Q46" s="110">
        <f>IF(原始数据!AL46="","",IF(ISERROR(MATCH(原始数据!AL46,各类选项!$E:$E,0)),1,0))</f>
        <v>0</v>
      </c>
      <c r="R46" s="110">
        <f>IF(原始数据!AO46="","",IF(ISERROR(MATCH(原始数据!AO46,各类选项!$C:$C,0)),1,0))</f>
        <v>0</v>
      </c>
      <c r="S46" s="110">
        <f>IF(赛后数据!M46="","",IF(ISERROR(MATCH(赛后数据!M46,(各类选项!J:J),0)),1,0))</f>
        <v>0</v>
      </c>
      <c r="T46" s="110">
        <f>IF(赛后数据!U46="","",IF(ISERROR(MATCH(赛后数据!U46,(各类选项!J:J),0)),1,0))</f>
        <v>0</v>
      </c>
      <c r="U46" s="110">
        <f>IF(赛后数据!AC46="","",IF(ISERROR(MATCH(赛后数据!AC46,(各类选项!J:J),0)),1,0))</f>
        <v>0</v>
      </c>
      <c r="V46" s="110">
        <f>IF(赛后数据!AK46="","",IF(ISERROR(MATCH(赛后数据!AK46,(各类选项!J:J),0)),1,0))</f>
        <v>0</v>
      </c>
    </row>
    <row r="47" spans="1:22">
      <c r="A47" s="110">
        <f t="shared" si="0"/>
        <v>0</v>
      </c>
      <c r="B47" s="110">
        <f t="shared" si="1"/>
        <v>0</v>
      </c>
      <c r="C47" s="110">
        <f>IF(原始数据!K47="","",IF(ISERROR(MATCH(原始数据!K47,原始数据!E47:F47,0)),1,0)-IF(原始数据!K47="",1,0))</f>
        <v>0</v>
      </c>
      <c r="D47" s="110">
        <f>IF(原始数据!L47="","",IF(ISERROR(MATCH(原始数据!L47,各类选项!L:L,0)),1,0)-IF(原始数据!L47="",1,0))</f>
        <v>0</v>
      </c>
      <c r="E47" s="110" t="str">
        <f>IF(原始数据!V47="","",IF(ISERROR(MATCH(原始数据!V47,各类选项!G:G,0)),1,0))</f>
        <v/>
      </c>
      <c r="F47" s="110">
        <f>IF(原始数据!W47="","",IF(ISERROR(MATCH(原始数据!W47,各类选项!G:G,0)),1,0))</f>
        <v>0</v>
      </c>
      <c r="G47" s="110">
        <f>IF(原始数据!AD47="","",IF(ISERROR(MATCH(原始数据!AD47,各类选项!$E:$E,0)),1,0))</f>
        <v>0</v>
      </c>
      <c r="H47" s="110">
        <f>IF(原始数据!AE47="","",IF(ISERROR(MATCH(原始数据!AE47,各类选项!$E:$E,0)),1,0))</f>
        <v>0</v>
      </c>
      <c r="I47" s="110">
        <f>IF(原始数据!AK47="","",IF(ISERROR(MATCH(原始数据!AK47,各类选项!$E:$E,0)),1,0))</f>
        <v>0</v>
      </c>
      <c r="J47" s="110">
        <f>IF(原始数据!AM47="","",IF(ISERROR(MATCH(原始数据!AM47,各类选项!$E:$E,0)),1,0))</f>
        <v>0</v>
      </c>
      <c r="K47" s="110">
        <f>IF(原始数据!AF47="","",IF(ISERROR(MATCH(原始数据!AF47,各类选项!$C:$C,0)),1,0))</f>
        <v>0</v>
      </c>
      <c r="L47" s="110">
        <f>IF(原始数据!AG47="","",IF(ISERROR(MATCH(原始数据!AG47,各类选项!$C:$C,0)),1,0))</f>
        <v>0</v>
      </c>
      <c r="M47" s="110" t="str">
        <f>IF(原始数据!AH47="","",IF(ISERROR(MATCH(原始数据!AH47,各类选项!$C:$C,0)),1,0))</f>
        <v/>
      </c>
      <c r="N47" s="110">
        <f>IF(原始数据!AI47="","",IF(ISERROR(MATCH(原始数据!AI47,各类选项!$E:$E,0)),1,0))</f>
        <v>0</v>
      </c>
      <c r="O47" s="110">
        <f>IF(原始数据!AJ47="","",IF(ISERROR(MATCH(原始数据!AJ47,各类选项!$E:$E,0)),1,0))</f>
        <v>0</v>
      </c>
      <c r="P47" s="110">
        <f>IF(原始数据!AK47="","",IF(ISERROR(MATCH(原始数据!AK47,各类选项!$E:$E,0)),1,0))</f>
        <v>0</v>
      </c>
      <c r="Q47" s="110">
        <f>IF(原始数据!AL47="","",IF(ISERROR(MATCH(原始数据!AL47,各类选项!$E:$E,0)),1,0))</f>
        <v>0</v>
      </c>
      <c r="R47" s="110">
        <f>IF(原始数据!AO47="","",IF(ISERROR(MATCH(原始数据!AO47,各类选项!$C:$C,0)),1,0))</f>
        <v>0</v>
      </c>
      <c r="S47" s="110">
        <f>IF(赛后数据!M47="","",IF(ISERROR(MATCH(赛后数据!M47,(各类选项!J:J),0)),1,0))</f>
        <v>0</v>
      </c>
      <c r="T47" s="110">
        <f>IF(赛后数据!U47="","",IF(ISERROR(MATCH(赛后数据!U47,(各类选项!J:J),0)),1,0))</f>
        <v>0</v>
      </c>
      <c r="U47" s="110">
        <f>IF(赛后数据!AC47="","",IF(ISERROR(MATCH(赛后数据!AC47,(各类选项!J:J),0)),1,0))</f>
        <v>0</v>
      </c>
      <c r="V47" s="110">
        <f>IF(赛后数据!AK47="","",IF(ISERROR(MATCH(赛后数据!AK47,(各类选项!J:J),0)),1,0))</f>
        <v>0</v>
      </c>
    </row>
    <row r="48" spans="1:22">
      <c r="A48" s="110">
        <f t="shared" si="0"/>
        <v>0</v>
      </c>
      <c r="B48" s="110">
        <f t="shared" si="1"/>
        <v>0</v>
      </c>
      <c r="C48" s="110" t="str">
        <f>IF(原始数据!K48="","",IF(ISERROR(MATCH(原始数据!K48,原始数据!E48:F48,0)),1,0)-IF(原始数据!K48="",1,0))</f>
        <v/>
      </c>
      <c r="D48" s="110" t="str">
        <f>IF(原始数据!L48="","",IF(ISERROR(MATCH(原始数据!L48,各类选项!L:L,0)),1,0)-IF(原始数据!L48="",1,0))</f>
        <v/>
      </c>
      <c r="E48" s="110" t="str">
        <f>IF(原始数据!V48="","",IF(ISERROR(MATCH(原始数据!V48,各类选项!G:G,0)),1,0))</f>
        <v/>
      </c>
      <c r="F48" s="110" t="str">
        <f>IF(原始数据!W48="","",IF(ISERROR(MATCH(原始数据!W48,各类选项!G:G,0)),1,0))</f>
        <v/>
      </c>
      <c r="G48" s="110" t="str">
        <f>IF(原始数据!AD48="","",IF(ISERROR(MATCH(原始数据!AD48,各类选项!$E:$E,0)),1,0))</f>
        <v/>
      </c>
      <c r="H48" s="110" t="str">
        <f>IF(原始数据!AE48="","",IF(ISERROR(MATCH(原始数据!AE48,各类选项!$E:$E,0)),1,0))</f>
        <v/>
      </c>
      <c r="I48" s="110" t="str">
        <f>IF(原始数据!AK48="","",IF(ISERROR(MATCH(原始数据!AK48,各类选项!$E:$E,0)),1,0))</f>
        <v/>
      </c>
      <c r="J48" s="110" t="str">
        <f>IF(原始数据!AM48="","",IF(ISERROR(MATCH(原始数据!AM48,各类选项!$E:$E,0)),1,0))</f>
        <v/>
      </c>
      <c r="K48" s="110" t="str">
        <f>IF(原始数据!AF48="","",IF(ISERROR(MATCH(原始数据!AF48,各类选项!$C:$C,0)),1,0))</f>
        <v/>
      </c>
      <c r="L48" s="110" t="str">
        <f>IF(原始数据!AG48="","",IF(ISERROR(MATCH(原始数据!AG48,各类选项!$C:$C,0)),1,0))</f>
        <v/>
      </c>
      <c r="M48" s="110" t="str">
        <f>IF(原始数据!AH48="","",IF(ISERROR(MATCH(原始数据!AH48,各类选项!$C:$C,0)),1,0))</f>
        <v/>
      </c>
      <c r="N48" s="110" t="str">
        <f>IF(原始数据!AI48="","",IF(ISERROR(MATCH(原始数据!AI48,各类选项!$E:$E,0)),1,0))</f>
        <v/>
      </c>
      <c r="O48" s="110" t="str">
        <f>IF(原始数据!AJ48="","",IF(ISERROR(MATCH(原始数据!AJ48,各类选项!$E:$E,0)),1,0))</f>
        <v/>
      </c>
      <c r="P48" s="110" t="str">
        <f>IF(原始数据!AK48="","",IF(ISERROR(MATCH(原始数据!AK48,各类选项!$E:$E,0)),1,0))</f>
        <v/>
      </c>
      <c r="Q48" s="110" t="str">
        <f>IF(原始数据!AL48="","",IF(ISERROR(MATCH(原始数据!AL48,各类选项!$E:$E,0)),1,0))</f>
        <v/>
      </c>
      <c r="R48" s="110" t="str">
        <f>IF(原始数据!AO48="","",IF(ISERROR(MATCH(原始数据!AO48,各类选项!$C:$C,0)),1,0))</f>
        <v/>
      </c>
      <c r="S48" s="110" t="str">
        <f>IF(赛后数据!M48="","",IF(ISERROR(MATCH(赛后数据!M48,(各类选项!J:J),0)),1,0))</f>
        <v/>
      </c>
      <c r="T48" s="110" t="str">
        <f>IF(赛后数据!U48="","",IF(ISERROR(MATCH(赛后数据!U48,(各类选项!J:J),0)),1,0))</f>
        <v/>
      </c>
      <c r="U48" s="110" t="str">
        <f>IF(赛后数据!AC48="","",IF(ISERROR(MATCH(赛后数据!AC48,(各类选项!J:J),0)),1,0))</f>
        <v/>
      </c>
      <c r="V48" s="110" t="str">
        <f>IF(赛后数据!AK48="","",IF(ISERROR(MATCH(赛后数据!AK48,(各类选项!J:J),0)),1,0))</f>
        <v/>
      </c>
    </row>
    <row r="49" spans="1:22">
      <c r="A49" s="110">
        <f t="shared" si="0"/>
        <v>0</v>
      </c>
      <c r="B49" s="110">
        <f t="shared" si="1"/>
        <v>0</v>
      </c>
      <c r="C49" s="110" t="str">
        <f>IF(原始数据!K49="","",IF(ISERROR(MATCH(原始数据!K49,原始数据!E49:F49,0)),1,0)-IF(原始数据!K49="",1,0))</f>
        <v/>
      </c>
      <c r="D49" s="110" t="str">
        <f>IF(原始数据!L49="","",IF(ISERROR(MATCH(原始数据!L49,各类选项!L:L,0)),1,0)-IF(原始数据!L49="",1,0))</f>
        <v/>
      </c>
      <c r="E49" s="110" t="str">
        <f>IF(原始数据!V49="","",IF(ISERROR(MATCH(原始数据!V49,各类选项!G:G,0)),1,0))</f>
        <v/>
      </c>
      <c r="F49" s="110" t="str">
        <f>IF(原始数据!W49="","",IF(ISERROR(MATCH(原始数据!W49,各类选项!G:G,0)),1,0))</f>
        <v/>
      </c>
      <c r="G49" s="110" t="str">
        <f>IF(原始数据!AD49="","",IF(ISERROR(MATCH(原始数据!AD49,各类选项!$E:$E,0)),1,0))</f>
        <v/>
      </c>
      <c r="H49" s="110" t="str">
        <f>IF(原始数据!AE49="","",IF(ISERROR(MATCH(原始数据!AE49,各类选项!$E:$E,0)),1,0))</f>
        <v/>
      </c>
      <c r="I49" s="110" t="str">
        <f>IF(原始数据!AK49="","",IF(ISERROR(MATCH(原始数据!AK49,各类选项!$E:$E,0)),1,0))</f>
        <v/>
      </c>
      <c r="J49" s="110" t="str">
        <f>IF(原始数据!AM49="","",IF(ISERROR(MATCH(原始数据!AM49,各类选项!$E:$E,0)),1,0))</f>
        <v/>
      </c>
      <c r="K49" s="110" t="str">
        <f>IF(原始数据!AF49="","",IF(ISERROR(MATCH(原始数据!AF49,各类选项!$C:$C,0)),1,0))</f>
        <v/>
      </c>
      <c r="L49" s="110" t="str">
        <f>IF(原始数据!AG49="","",IF(ISERROR(MATCH(原始数据!AG49,各类选项!$C:$C,0)),1,0))</f>
        <v/>
      </c>
      <c r="M49" s="110" t="str">
        <f>IF(原始数据!AH49="","",IF(ISERROR(MATCH(原始数据!AH49,各类选项!$C:$C,0)),1,0))</f>
        <v/>
      </c>
      <c r="N49" s="110" t="str">
        <f>IF(原始数据!AI49="","",IF(ISERROR(MATCH(原始数据!AI49,各类选项!$E:$E,0)),1,0))</f>
        <v/>
      </c>
      <c r="O49" s="110" t="str">
        <f>IF(原始数据!AJ49="","",IF(ISERROR(MATCH(原始数据!AJ49,各类选项!$E:$E,0)),1,0))</f>
        <v/>
      </c>
      <c r="P49" s="110" t="str">
        <f>IF(原始数据!AK49="","",IF(ISERROR(MATCH(原始数据!AK49,各类选项!$E:$E,0)),1,0))</f>
        <v/>
      </c>
      <c r="Q49" s="110" t="str">
        <f>IF(原始数据!AL49="","",IF(ISERROR(MATCH(原始数据!AL49,各类选项!$E:$E,0)),1,0))</f>
        <v/>
      </c>
      <c r="R49" s="110" t="str">
        <f>IF(原始数据!AO49="","",IF(ISERROR(MATCH(原始数据!AO49,各类选项!$C:$C,0)),1,0))</f>
        <v/>
      </c>
      <c r="S49" s="110" t="str">
        <f>IF(赛后数据!M49="","",IF(ISERROR(MATCH(赛后数据!M49,(各类选项!J:J),0)),1,0))</f>
        <v/>
      </c>
      <c r="T49" s="110" t="str">
        <f>IF(赛后数据!U49="","",IF(ISERROR(MATCH(赛后数据!U49,(各类选项!J:J),0)),1,0))</f>
        <v/>
      </c>
      <c r="U49" s="110" t="str">
        <f>IF(赛后数据!AC49="","",IF(ISERROR(MATCH(赛后数据!AC49,(各类选项!J:J),0)),1,0))</f>
        <v/>
      </c>
      <c r="V49" s="110" t="str">
        <f>IF(赛后数据!AK49="","",IF(ISERROR(MATCH(赛后数据!AK49,(各类选项!J:J),0)),1,0))</f>
        <v/>
      </c>
    </row>
    <row r="50" spans="1:22">
      <c r="A50" s="110">
        <f t="shared" si="0"/>
        <v>0</v>
      </c>
      <c r="B50" s="110">
        <f t="shared" si="1"/>
        <v>0</v>
      </c>
      <c r="C50" s="110">
        <f>IF(原始数据!K50="","",IF(ISERROR(MATCH(原始数据!K50,原始数据!E50:F50,0)),1,0)-IF(原始数据!K50="",1,0))</f>
        <v>0</v>
      </c>
      <c r="D50" s="110">
        <f>IF(原始数据!L50="","",IF(ISERROR(MATCH(原始数据!L50,各类选项!L:L,0)),1,0)-IF(原始数据!L50="",1,0))</f>
        <v>0</v>
      </c>
      <c r="E50" s="110">
        <f>IF(原始数据!V50="","",IF(ISERROR(MATCH(原始数据!V50,各类选项!G:G,0)),1,0))</f>
        <v>0</v>
      </c>
      <c r="F50" s="110">
        <f>IF(原始数据!W50="","",IF(ISERROR(MATCH(原始数据!W50,各类选项!G:G,0)),1,0))</f>
        <v>0</v>
      </c>
      <c r="G50" s="110">
        <f>IF(原始数据!AD50="","",IF(ISERROR(MATCH(原始数据!AD50,各类选项!$E:$E,0)),1,0))</f>
        <v>0</v>
      </c>
      <c r="H50" s="110">
        <f>IF(原始数据!AE50="","",IF(ISERROR(MATCH(原始数据!AE50,各类选项!$E:$E,0)),1,0))</f>
        <v>0</v>
      </c>
      <c r="I50" s="110">
        <f>IF(原始数据!AK50="","",IF(ISERROR(MATCH(原始数据!AK50,各类选项!$E:$E,0)),1,0))</f>
        <v>0</v>
      </c>
      <c r="J50" s="110">
        <f>IF(原始数据!AM50="","",IF(ISERROR(MATCH(原始数据!AM50,各类选项!$E:$E,0)),1,0))</f>
        <v>0</v>
      </c>
      <c r="K50" s="110" t="str">
        <f>IF(原始数据!AF50="","",IF(ISERROR(MATCH(原始数据!AF50,各类选项!$C:$C,0)),1,0))</f>
        <v/>
      </c>
      <c r="L50" s="110" t="str">
        <f>IF(原始数据!AG50="","",IF(ISERROR(MATCH(原始数据!AG50,各类选项!$C:$C,0)),1,0))</f>
        <v/>
      </c>
      <c r="M50" s="110" t="str">
        <f>IF(原始数据!AH50="","",IF(ISERROR(MATCH(原始数据!AH50,各类选项!$C:$C,0)),1,0))</f>
        <v/>
      </c>
      <c r="N50" s="110">
        <f>IF(原始数据!AI50="","",IF(ISERROR(MATCH(原始数据!AI50,各类选项!$E:$E,0)),1,0))</f>
        <v>0</v>
      </c>
      <c r="O50" s="110">
        <f>IF(原始数据!AJ50="","",IF(ISERROR(MATCH(原始数据!AJ50,各类选项!$E:$E,0)),1,0))</f>
        <v>0</v>
      </c>
      <c r="P50" s="110">
        <f>IF(原始数据!AK50="","",IF(ISERROR(MATCH(原始数据!AK50,各类选项!$E:$E,0)),1,0))</f>
        <v>0</v>
      </c>
      <c r="Q50" s="110">
        <f>IF(原始数据!AL50="","",IF(ISERROR(MATCH(原始数据!AL50,各类选项!$E:$E,0)),1,0))</f>
        <v>0</v>
      </c>
      <c r="R50" s="110">
        <f>IF(原始数据!AO50="","",IF(ISERROR(MATCH(原始数据!AO50,各类选项!$C:$C,0)),1,0))</f>
        <v>0</v>
      </c>
      <c r="S50" s="110">
        <f>IF(赛后数据!M50="","",IF(ISERROR(MATCH(赛后数据!M50,(各类选项!J:J),0)),1,0))</f>
        <v>0</v>
      </c>
      <c r="T50" s="110">
        <f>IF(赛后数据!U50="","",IF(ISERROR(MATCH(赛后数据!U50,(各类选项!J:J),0)),1,0))</f>
        <v>0</v>
      </c>
      <c r="U50" s="110">
        <f>IF(赛后数据!AC50="","",IF(ISERROR(MATCH(赛后数据!AC50,(各类选项!J:J),0)),1,0))</f>
        <v>0</v>
      </c>
      <c r="V50" s="110">
        <f>IF(赛后数据!AK50="","",IF(ISERROR(MATCH(赛后数据!AK50,(各类选项!J:J),0)),1,0))</f>
        <v>0</v>
      </c>
    </row>
    <row r="51" spans="1:22">
      <c r="A51" s="110">
        <f t="shared" si="0"/>
        <v>0</v>
      </c>
      <c r="B51" s="110">
        <f t="shared" si="1"/>
        <v>0</v>
      </c>
      <c r="C51" s="110">
        <f>IF(原始数据!K51="","",IF(ISERROR(MATCH(原始数据!K51,原始数据!E51:F51,0)),1,0)-IF(原始数据!K51="",1,0))</f>
        <v>0</v>
      </c>
      <c r="D51" s="110">
        <f>IF(原始数据!L51="","",IF(ISERROR(MATCH(原始数据!L51,各类选项!L:L,0)),1,0)-IF(原始数据!L51="",1,0))</f>
        <v>0</v>
      </c>
      <c r="E51" s="110">
        <f>IF(原始数据!V51="","",IF(ISERROR(MATCH(原始数据!V51,各类选项!G:G,0)),1,0))</f>
        <v>0</v>
      </c>
      <c r="F51" s="110">
        <f>IF(原始数据!W51="","",IF(ISERROR(MATCH(原始数据!W51,各类选项!G:G,0)),1,0))</f>
        <v>0</v>
      </c>
      <c r="G51" s="110">
        <f>IF(原始数据!AD51="","",IF(ISERROR(MATCH(原始数据!AD51,各类选项!$E:$E,0)),1,0))</f>
        <v>0</v>
      </c>
      <c r="H51" s="110">
        <f>IF(原始数据!AE51="","",IF(ISERROR(MATCH(原始数据!AE51,各类选项!$E:$E,0)),1,0))</f>
        <v>0</v>
      </c>
      <c r="I51" s="110">
        <f>IF(原始数据!AK51="","",IF(ISERROR(MATCH(原始数据!AK51,各类选项!$E:$E,0)),1,0))</f>
        <v>0</v>
      </c>
      <c r="J51" s="110">
        <f>IF(原始数据!AM51="","",IF(ISERROR(MATCH(原始数据!AM51,各类选项!$E:$E,0)),1,0))</f>
        <v>0</v>
      </c>
      <c r="K51" s="110" t="str">
        <f>IF(原始数据!AF51="","",IF(ISERROR(MATCH(原始数据!AF51,各类选项!$C:$C,0)),1,0))</f>
        <v/>
      </c>
      <c r="L51" s="110" t="str">
        <f>IF(原始数据!AG51="","",IF(ISERROR(MATCH(原始数据!AG51,各类选项!$C:$C,0)),1,0))</f>
        <v/>
      </c>
      <c r="M51" s="110" t="str">
        <f>IF(原始数据!AH51="","",IF(ISERROR(MATCH(原始数据!AH51,各类选项!$C:$C,0)),1,0))</f>
        <v/>
      </c>
      <c r="N51" s="110">
        <f>IF(原始数据!AI51="","",IF(ISERROR(MATCH(原始数据!AI51,各类选项!$E:$E,0)),1,0))</f>
        <v>0</v>
      </c>
      <c r="O51" s="110">
        <f>IF(原始数据!AJ51="","",IF(ISERROR(MATCH(原始数据!AJ51,各类选项!$E:$E,0)),1,0))</f>
        <v>0</v>
      </c>
      <c r="P51" s="110">
        <f>IF(原始数据!AK51="","",IF(ISERROR(MATCH(原始数据!AK51,各类选项!$E:$E,0)),1,0))</f>
        <v>0</v>
      </c>
      <c r="Q51" s="110">
        <f>IF(原始数据!AL51="","",IF(ISERROR(MATCH(原始数据!AL51,各类选项!$E:$E,0)),1,0))</f>
        <v>0</v>
      </c>
      <c r="R51" s="110">
        <f>IF(原始数据!AO51="","",IF(ISERROR(MATCH(原始数据!AO51,各类选项!$C:$C,0)),1,0))</f>
        <v>0</v>
      </c>
      <c r="S51" s="110">
        <f>IF(赛后数据!M51="","",IF(ISERROR(MATCH(赛后数据!M51,(各类选项!J:J),0)),1,0))</f>
        <v>0</v>
      </c>
      <c r="T51" s="110">
        <f>IF(赛后数据!U51="","",IF(ISERROR(MATCH(赛后数据!U51,(各类选项!J:J),0)),1,0))</f>
        <v>0</v>
      </c>
      <c r="U51" s="110">
        <f>IF(赛后数据!AC51="","",IF(ISERROR(MATCH(赛后数据!AC51,(各类选项!J:J),0)),1,0))</f>
        <v>0</v>
      </c>
      <c r="V51" s="110">
        <f>IF(赛后数据!AK51="","",IF(ISERROR(MATCH(赛后数据!AK51,(各类选项!J:J),0)),1,0))</f>
        <v>0</v>
      </c>
    </row>
    <row r="52" spans="1:22">
      <c r="A52" s="110">
        <f t="shared" si="0"/>
        <v>0</v>
      </c>
      <c r="B52" s="110">
        <f t="shared" si="1"/>
        <v>0</v>
      </c>
      <c r="C52" s="110">
        <f>IF(原始数据!K52="","",IF(ISERROR(MATCH(原始数据!K52,原始数据!E52:F52,0)),1,0)-IF(原始数据!K52="",1,0))</f>
        <v>0</v>
      </c>
      <c r="D52" s="110">
        <f>IF(原始数据!L52="","",IF(ISERROR(MATCH(原始数据!L52,各类选项!L:L,0)),1,0)-IF(原始数据!L52="",1,0))</f>
        <v>0</v>
      </c>
      <c r="E52" s="110">
        <f>IF(原始数据!V52="","",IF(ISERROR(MATCH(原始数据!V52,各类选项!G:G,0)),1,0))</f>
        <v>0</v>
      </c>
      <c r="F52" s="110">
        <f>IF(原始数据!W52="","",IF(ISERROR(MATCH(原始数据!W52,各类选项!G:G,0)),1,0))</f>
        <v>0</v>
      </c>
      <c r="G52" s="110">
        <f>IF(原始数据!AD52="","",IF(ISERROR(MATCH(原始数据!AD52,各类选项!$E:$E,0)),1,0))</f>
        <v>0</v>
      </c>
      <c r="H52" s="110">
        <f>IF(原始数据!AE52="","",IF(ISERROR(MATCH(原始数据!AE52,各类选项!$E:$E,0)),1,0))</f>
        <v>0</v>
      </c>
      <c r="I52" s="110">
        <f>IF(原始数据!AK52="","",IF(ISERROR(MATCH(原始数据!AK52,各类选项!$E:$E,0)),1,0))</f>
        <v>0</v>
      </c>
      <c r="J52" s="110">
        <f>IF(原始数据!AM52="","",IF(ISERROR(MATCH(原始数据!AM52,各类选项!$E:$E,0)),1,0))</f>
        <v>0</v>
      </c>
      <c r="K52" s="110">
        <f>IF(原始数据!AF52="","",IF(ISERROR(MATCH(原始数据!AF52,各类选项!$C:$C,0)),1,0))</f>
        <v>0</v>
      </c>
      <c r="L52" s="110" t="str">
        <f>IF(原始数据!AG52="","",IF(ISERROR(MATCH(原始数据!AG52,各类选项!$C:$C,0)),1,0))</f>
        <v/>
      </c>
      <c r="M52" s="110" t="str">
        <f>IF(原始数据!AH52="","",IF(ISERROR(MATCH(原始数据!AH52,各类选项!$C:$C,0)),1,0))</f>
        <v/>
      </c>
      <c r="N52" s="110">
        <f>IF(原始数据!AI52="","",IF(ISERROR(MATCH(原始数据!AI52,各类选项!$E:$E,0)),1,0))</f>
        <v>0</v>
      </c>
      <c r="O52" s="110">
        <f>IF(原始数据!AJ52="","",IF(ISERROR(MATCH(原始数据!AJ52,各类选项!$E:$E,0)),1,0))</f>
        <v>0</v>
      </c>
      <c r="P52" s="110">
        <f>IF(原始数据!AK52="","",IF(ISERROR(MATCH(原始数据!AK52,各类选项!$E:$E,0)),1,0))</f>
        <v>0</v>
      </c>
      <c r="Q52" s="110">
        <f>IF(原始数据!AL52="","",IF(ISERROR(MATCH(原始数据!AL52,各类选项!$E:$E,0)),1,0))</f>
        <v>0</v>
      </c>
      <c r="R52" s="110">
        <f>IF(原始数据!AO52="","",IF(ISERROR(MATCH(原始数据!AO52,各类选项!$C:$C,0)),1,0))</f>
        <v>0</v>
      </c>
      <c r="S52" s="110">
        <f>IF(赛后数据!M52="","",IF(ISERROR(MATCH(赛后数据!M52,(各类选项!J:J),0)),1,0))</f>
        <v>0</v>
      </c>
      <c r="T52" s="110">
        <f>IF(赛后数据!U52="","",IF(ISERROR(MATCH(赛后数据!U52,(各类选项!J:J),0)),1,0))</f>
        <v>0</v>
      </c>
      <c r="U52" s="110">
        <f>IF(赛后数据!AC52="","",IF(ISERROR(MATCH(赛后数据!AC52,(各类选项!J:J),0)),1,0))</f>
        <v>0</v>
      </c>
      <c r="V52" s="110">
        <f>IF(赛后数据!AK52="","",IF(ISERROR(MATCH(赛后数据!AK52,(各类选项!J:J),0)),1,0))</f>
        <v>0</v>
      </c>
    </row>
    <row r="53" spans="1:22">
      <c r="A53" s="110">
        <f t="shared" si="0"/>
        <v>0</v>
      </c>
      <c r="B53" s="110">
        <f t="shared" si="1"/>
        <v>0</v>
      </c>
      <c r="C53" s="110">
        <f>IF(原始数据!K53="","",IF(ISERROR(MATCH(原始数据!K53,原始数据!E53:F53,0)),1,0)-IF(原始数据!K53="",1,0))</f>
        <v>0</v>
      </c>
      <c r="D53" s="110">
        <f>IF(原始数据!L53="","",IF(ISERROR(MATCH(原始数据!L53,各类选项!L:L,0)),1,0)-IF(原始数据!L53="",1,0))</f>
        <v>0</v>
      </c>
      <c r="E53" s="110">
        <f>IF(原始数据!V53="","",IF(ISERROR(MATCH(原始数据!V53,各类选项!G:G,0)),1,0))</f>
        <v>0</v>
      </c>
      <c r="F53" s="110">
        <f>IF(原始数据!W53="","",IF(ISERROR(MATCH(原始数据!W53,各类选项!G:G,0)),1,0))</f>
        <v>0</v>
      </c>
      <c r="G53" s="110">
        <f>IF(原始数据!AD53="","",IF(ISERROR(MATCH(原始数据!AD53,各类选项!$E:$E,0)),1,0))</f>
        <v>0</v>
      </c>
      <c r="H53" s="110">
        <f>IF(原始数据!AE53="","",IF(ISERROR(MATCH(原始数据!AE53,各类选项!$E:$E,0)),1,0))</f>
        <v>0</v>
      </c>
      <c r="I53" s="110">
        <f>IF(原始数据!AK53="","",IF(ISERROR(MATCH(原始数据!AK53,各类选项!$E:$E,0)),1,0))</f>
        <v>0</v>
      </c>
      <c r="J53" s="110">
        <f>IF(原始数据!AM53="","",IF(ISERROR(MATCH(原始数据!AM53,各类选项!$E:$E,0)),1,0))</f>
        <v>0</v>
      </c>
      <c r="K53" s="110">
        <f>IF(原始数据!AF53="","",IF(ISERROR(MATCH(原始数据!AF53,各类选项!$C:$C,0)),1,0))</f>
        <v>0</v>
      </c>
      <c r="L53" s="110" t="str">
        <f>IF(原始数据!AG53="","",IF(ISERROR(MATCH(原始数据!AG53,各类选项!$C:$C,0)),1,0))</f>
        <v/>
      </c>
      <c r="M53" s="110" t="str">
        <f>IF(原始数据!AH53="","",IF(ISERROR(MATCH(原始数据!AH53,各类选项!$C:$C,0)),1,0))</f>
        <v/>
      </c>
      <c r="N53" s="110">
        <f>IF(原始数据!AI53="","",IF(ISERROR(MATCH(原始数据!AI53,各类选项!$E:$E,0)),1,0))</f>
        <v>0</v>
      </c>
      <c r="O53" s="110">
        <f>IF(原始数据!AJ53="","",IF(ISERROR(MATCH(原始数据!AJ53,各类选项!$E:$E,0)),1,0))</f>
        <v>0</v>
      </c>
      <c r="P53" s="110">
        <f>IF(原始数据!AK53="","",IF(ISERROR(MATCH(原始数据!AK53,各类选项!$E:$E,0)),1,0))</f>
        <v>0</v>
      </c>
      <c r="Q53" s="110">
        <f>IF(原始数据!AL53="","",IF(ISERROR(MATCH(原始数据!AL53,各类选项!$E:$E,0)),1,0))</f>
        <v>0</v>
      </c>
      <c r="R53" s="110">
        <f>IF(原始数据!AO53="","",IF(ISERROR(MATCH(原始数据!AO53,各类选项!$C:$C,0)),1,0))</f>
        <v>0</v>
      </c>
      <c r="S53" s="110">
        <f>IF(赛后数据!M53="","",IF(ISERROR(MATCH(赛后数据!M53,(各类选项!J:J),0)),1,0))</f>
        <v>0</v>
      </c>
      <c r="T53" s="110">
        <f>IF(赛后数据!U53="","",IF(ISERROR(MATCH(赛后数据!U53,(各类选项!J:J),0)),1,0))</f>
        <v>0</v>
      </c>
      <c r="U53" s="110">
        <f>IF(赛后数据!AC53="","",IF(ISERROR(MATCH(赛后数据!AC53,(各类选项!J:J),0)),1,0))</f>
        <v>0</v>
      </c>
      <c r="V53" s="110">
        <f>IF(赛后数据!AK53="","",IF(ISERROR(MATCH(赛后数据!AK53,(各类选项!J:J),0)),1,0))</f>
        <v>0</v>
      </c>
    </row>
    <row r="54" spans="1:22">
      <c r="A54" s="110">
        <f t="shared" si="0"/>
        <v>0</v>
      </c>
      <c r="B54" s="110">
        <f t="shared" si="1"/>
        <v>0</v>
      </c>
      <c r="C54" s="110">
        <f>IF(原始数据!K54="","",IF(ISERROR(MATCH(原始数据!K54,原始数据!E54:F54,0)),1,0)-IF(原始数据!K54="",1,0))</f>
        <v>0</v>
      </c>
      <c r="D54" s="110">
        <f>IF(原始数据!L54="","",IF(ISERROR(MATCH(原始数据!L54,各类选项!L:L,0)),1,0)-IF(原始数据!L54="",1,0))</f>
        <v>0</v>
      </c>
      <c r="E54" s="110" t="str">
        <f>IF(原始数据!V54="","",IF(ISERROR(MATCH(原始数据!V54,各类选项!G:G,0)),1,0))</f>
        <v/>
      </c>
      <c r="F54" s="110">
        <f>IF(原始数据!W54="","",IF(ISERROR(MATCH(原始数据!W54,各类选项!G:G,0)),1,0))</f>
        <v>0</v>
      </c>
      <c r="G54" s="110">
        <f>IF(原始数据!AD54="","",IF(ISERROR(MATCH(原始数据!AD54,各类选项!$E:$E,0)),1,0))</f>
        <v>0</v>
      </c>
      <c r="H54" s="110">
        <f>IF(原始数据!AE54="","",IF(ISERROR(MATCH(原始数据!AE54,各类选项!$E:$E,0)),1,0))</f>
        <v>0</v>
      </c>
      <c r="I54" s="110">
        <f>IF(原始数据!AK54="","",IF(ISERROR(MATCH(原始数据!AK54,各类选项!$E:$E,0)),1,0))</f>
        <v>0</v>
      </c>
      <c r="J54" s="110">
        <f>IF(原始数据!AM54="","",IF(ISERROR(MATCH(原始数据!AM54,各类选项!$E:$E,0)),1,0))</f>
        <v>0</v>
      </c>
      <c r="K54" s="110">
        <f>IF(原始数据!AF54="","",IF(ISERROR(MATCH(原始数据!AF54,各类选项!$C:$C,0)),1,0))</f>
        <v>0</v>
      </c>
      <c r="L54" s="110">
        <f>IF(原始数据!AG54="","",IF(ISERROR(MATCH(原始数据!AG54,各类选项!$C:$C,0)),1,0))</f>
        <v>0</v>
      </c>
      <c r="M54" s="110" t="str">
        <f>IF(原始数据!AH54="","",IF(ISERROR(MATCH(原始数据!AH54,各类选项!$C:$C,0)),1,0))</f>
        <v/>
      </c>
      <c r="N54" s="110">
        <f>IF(原始数据!AI54="","",IF(ISERROR(MATCH(原始数据!AI54,各类选项!$E:$E,0)),1,0))</f>
        <v>0</v>
      </c>
      <c r="O54" s="110">
        <f>IF(原始数据!AJ54="","",IF(ISERROR(MATCH(原始数据!AJ54,各类选项!$E:$E,0)),1,0))</f>
        <v>0</v>
      </c>
      <c r="P54" s="110">
        <f>IF(原始数据!AK54="","",IF(ISERROR(MATCH(原始数据!AK54,各类选项!$E:$E,0)),1,0))</f>
        <v>0</v>
      </c>
      <c r="Q54" s="110">
        <f>IF(原始数据!AL54="","",IF(ISERROR(MATCH(原始数据!AL54,各类选项!$E:$E,0)),1,0))</f>
        <v>0</v>
      </c>
      <c r="R54" s="110">
        <f>IF(原始数据!AO54="","",IF(ISERROR(MATCH(原始数据!AO54,各类选项!$C:$C,0)),1,0))</f>
        <v>0</v>
      </c>
      <c r="S54" s="110">
        <f>IF(赛后数据!M54="","",IF(ISERROR(MATCH(赛后数据!M54,(各类选项!J:J),0)),1,0))</f>
        <v>0</v>
      </c>
      <c r="T54" s="110">
        <f>IF(赛后数据!U54="","",IF(ISERROR(MATCH(赛后数据!U54,(各类选项!J:J),0)),1,0))</f>
        <v>0</v>
      </c>
      <c r="U54" s="110">
        <f>IF(赛后数据!AC54="","",IF(ISERROR(MATCH(赛后数据!AC54,(各类选项!J:J),0)),1,0))</f>
        <v>0</v>
      </c>
      <c r="V54" s="110">
        <f>IF(赛后数据!AK54="","",IF(ISERROR(MATCH(赛后数据!AK54,(各类选项!J:J),0)),1,0))</f>
        <v>0</v>
      </c>
    </row>
    <row r="55" spans="1:22">
      <c r="A55" s="110">
        <f t="shared" si="0"/>
        <v>0</v>
      </c>
      <c r="B55" s="110">
        <f t="shared" si="1"/>
        <v>0</v>
      </c>
      <c r="C55" s="110">
        <f>IF(原始数据!K55="","",IF(ISERROR(MATCH(原始数据!K55,原始数据!E55:F55,0)),1,0)-IF(原始数据!K55="",1,0))</f>
        <v>0</v>
      </c>
      <c r="D55" s="110">
        <f>IF(原始数据!L55="","",IF(ISERROR(MATCH(原始数据!L55,各类选项!L:L,0)),1,0)-IF(原始数据!L55="",1,0))</f>
        <v>0</v>
      </c>
      <c r="E55" s="110" t="str">
        <f>IF(原始数据!V55="","",IF(ISERROR(MATCH(原始数据!V55,各类选项!G:G,0)),1,0))</f>
        <v/>
      </c>
      <c r="F55" s="110">
        <f>IF(原始数据!W55="","",IF(ISERROR(MATCH(原始数据!W55,各类选项!G:G,0)),1,0))</f>
        <v>0</v>
      </c>
      <c r="G55" s="110">
        <f>IF(原始数据!AD55="","",IF(ISERROR(MATCH(原始数据!AD55,各类选项!$E:$E,0)),1,0))</f>
        <v>0</v>
      </c>
      <c r="H55" s="110">
        <f>IF(原始数据!AE55="","",IF(ISERROR(MATCH(原始数据!AE55,各类选项!$E:$E,0)),1,0))</f>
        <v>0</v>
      </c>
      <c r="I55" s="110">
        <f>IF(原始数据!AK55="","",IF(ISERROR(MATCH(原始数据!AK55,各类选项!$E:$E,0)),1,0))</f>
        <v>0</v>
      </c>
      <c r="J55" s="110">
        <f>IF(原始数据!AM55="","",IF(ISERROR(MATCH(原始数据!AM55,各类选项!$E:$E,0)),1,0))</f>
        <v>0</v>
      </c>
      <c r="K55" s="110">
        <f>IF(原始数据!AF55="","",IF(ISERROR(MATCH(原始数据!AF55,各类选项!$C:$C,0)),1,0))</f>
        <v>0</v>
      </c>
      <c r="L55" s="110">
        <f>IF(原始数据!AG55="","",IF(ISERROR(MATCH(原始数据!AG55,各类选项!$C:$C,0)),1,0))</f>
        <v>0</v>
      </c>
      <c r="M55" s="110" t="str">
        <f>IF(原始数据!AH55="","",IF(ISERROR(MATCH(原始数据!AH55,各类选项!$C:$C,0)),1,0))</f>
        <v/>
      </c>
      <c r="N55" s="110">
        <f>IF(原始数据!AI55="","",IF(ISERROR(MATCH(原始数据!AI55,各类选项!$E:$E,0)),1,0))</f>
        <v>0</v>
      </c>
      <c r="O55" s="110">
        <f>IF(原始数据!AJ55="","",IF(ISERROR(MATCH(原始数据!AJ55,各类选项!$E:$E,0)),1,0))</f>
        <v>0</v>
      </c>
      <c r="P55" s="110">
        <f>IF(原始数据!AK55="","",IF(ISERROR(MATCH(原始数据!AK55,各类选项!$E:$E,0)),1,0))</f>
        <v>0</v>
      </c>
      <c r="Q55" s="110">
        <f>IF(原始数据!AL55="","",IF(ISERROR(MATCH(原始数据!AL55,各类选项!$E:$E,0)),1,0))</f>
        <v>0</v>
      </c>
      <c r="R55" s="110">
        <f>IF(原始数据!AO55="","",IF(ISERROR(MATCH(原始数据!AO55,各类选项!$C:$C,0)),1,0))</f>
        <v>0</v>
      </c>
      <c r="S55" s="110">
        <f>IF(赛后数据!M55="","",IF(ISERROR(MATCH(赛后数据!M55,(各类选项!J:J),0)),1,0))</f>
        <v>0</v>
      </c>
      <c r="T55" s="110">
        <f>IF(赛后数据!U55="","",IF(ISERROR(MATCH(赛后数据!U55,(各类选项!J:J),0)),1,0))</f>
        <v>0</v>
      </c>
      <c r="U55" s="110">
        <f>IF(赛后数据!AC55="","",IF(ISERROR(MATCH(赛后数据!AC55,(各类选项!J:J),0)),1,0))</f>
        <v>0</v>
      </c>
      <c r="V55" s="110">
        <f>IF(赛后数据!AK55="","",IF(ISERROR(MATCH(赛后数据!AK55,(各类选项!J:J),0)),1,0))</f>
        <v>0</v>
      </c>
    </row>
    <row r="56" spans="1:22">
      <c r="A56" s="110">
        <f t="shared" si="0"/>
        <v>0</v>
      </c>
      <c r="B56" s="110">
        <f t="shared" si="1"/>
        <v>0</v>
      </c>
      <c r="C56" s="110" t="str">
        <f>IF(原始数据!K56="","",IF(ISERROR(MATCH(原始数据!K56,原始数据!E56:F56,0)),1,0)-IF(原始数据!K56="",1,0))</f>
        <v/>
      </c>
      <c r="D56" s="110" t="str">
        <f>IF(原始数据!L56="","",IF(ISERROR(MATCH(原始数据!L56,各类选项!L:L,0)),1,0)-IF(原始数据!L56="",1,0))</f>
        <v/>
      </c>
      <c r="E56" s="110" t="str">
        <f>IF(原始数据!V56="","",IF(ISERROR(MATCH(原始数据!V56,各类选项!G:G,0)),1,0))</f>
        <v/>
      </c>
      <c r="F56" s="110" t="str">
        <f>IF(原始数据!W56="","",IF(ISERROR(MATCH(原始数据!W56,各类选项!G:G,0)),1,0))</f>
        <v/>
      </c>
      <c r="G56" s="110" t="str">
        <f>IF(原始数据!AD56="","",IF(ISERROR(MATCH(原始数据!AD56,各类选项!$E:$E,0)),1,0))</f>
        <v/>
      </c>
      <c r="H56" s="110" t="str">
        <f>IF(原始数据!AE56="","",IF(ISERROR(MATCH(原始数据!AE56,各类选项!$E:$E,0)),1,0))</f>
        <v/>
      </c>
      <c r="I56" s="110" t="str">
        <f>IF(原始数据!AK56="","",IF(ISERROR(MATCH(原始数据!AK56,各类选项!$E:$E,0)),1,0))</f>
        <v/>
      </c>
      <c r="J56" s="110" t="str">
        <f>IF(原始数据!AM56="","",IF(ISERROR(MATCH(原始数据!AM56,各类选项!$E:$E,0)),1,0))</f>
        <v/>
      </c>
      <c r="K56" s="110" t="str">
        <f>IF(原始数据!AF56="","",IF(ISERROR(MATCH(原始数据!AF56,各类选项!$C:$C,0)),1,0))</f>
        <v/>
      </c>
      <c r="L56" s="110" t="str">
        <f>IF(原始数据!AG56="","",IF(ISERROR(MATCH(原始数据!AG56,各类选项!$C:$C,0)),1,0))</f>
        <v/>
      </c>
      <c r="M56" s="110" t="str">
        <f>IF(原始数据!AH56="","",IF(ISERROR(MATCH(原始数据!AH56,各类选项!$C:$C,0)),1,0))</f>
        <v/>
      </c>
      <c r="N56" s="110" t="str">
        <f>IF(原始数据!AI56="","",IF(ISERROR(MATCH(原始数据!AI56,各类选项!$E:$E,0)),1,0))</f>
        <v/>
      </c>
      <c r="O56" s="110" t="str">
        <f>IF(原始数据!AJ56="","",IF(ISERROR(MATCH(原始数据!AJ56,各类选项!$E:$E,0)),1,0))</f>
        <v/>
      </c>
      <c r="P56" s="110" t="str">
        <f>IF(原始数据!AK56="","",IF(ISERROR(MATCH(原始数据!AK56,各类选项!$E:$E,0)),1,0))</f>
        <v/>
      </c>
      <c r="Q56" s="110" t="str">
        <f>IF(原始数据!AL56="","",IF(ISERROR(MATCH(原始数据!AL56,各类选项!$E:$E,0)),1,0))</f>
        <v/>
      </c>
      <c r="R56" s="110" t="str">
        <f>IF(原始数据!AO56="","",IF(ISERROR(MATCH(原始数据!AO56,各类选项!$C:$C,0)),1,0))</f>
        <v/>
      </c>
      <c r="S56" s="110" t="str">
        <f>IF(赛后数据!M56="","",IF(ISERROR(MATCH(赛后数据!M56,(各类选项!J:J),0)),1,0))</f>
        <v/>
      </c>
      <c r="T56" s="110" t="str">
        <f>IF(赛后数据!U56="","",IF(ISERROR(MATCH(赛后数据!U56,(各类选项!J:J),0)),1,0))</f>
        <v/>
      </c>
      <c r="U56" s="110" t="str">
        <f>IF(赛后数据!AC56="","",IF(ISERROR(MATCH(赛后数据!AC56,(各类选项!J:J),0)),1,0))</f>
        <v/>
      </c>
      <c r="V56" s="110" t="str">
        <f>IF(赛后数据!AK56="","",IF(ISERROR(MATCH(赛后数据!AK56,(各类选项!J:J),0)),1,0))</f>
        <v/>
      </c>
    </row>
    <row r="57" spans="1:22">
      <c r="A57" s="110">
        <f t="shared" si="0"/>
        <v>0</v>
      </c>
      <c r="B57" s="110">
        <f t="shared" si="1"/>
        <v>0</v>
      </c>
      <c r="C57" s="110" t="str">
        <f>IF(原始数据!K57="","",IF(ISERROR(MATCH(原始数据!K57,原始数据!E57:F57,0)),1,0)-IF(原始数据!K57="",1,0))</f>
        <v/>
      </c>
      <c r="D57" s="110" t="str">
        <f>IF(原始数据!L57="","",IF(ISERROR(MATCH(原始数据!L57,各类选项!L:L,0)),1,0)-IF(原始数据!L57="",1,0))</f>
        <v/>
      </c>
      <c r="E57" s="110" t="str">
        <f>IF(原始数据!V57="","",IF(ISERROR(MATCH(原始数据!V57,各类选项!G:G,0)),1,0))</f>
        <v/>
      </c>
      <c r="F57" s="110" t="str">
        <f>IF(原始数据!W57="","",IF(ISERROR(MATCH(原始数据!W57,各类选项!G:G,0)),1,0))</f>
        <v/>
      </c>
      <c r="G57" s="110" t="str">
        <f>IF(原始数据!AD57="","",IF(ISERROR(MATCH(原始数据!AD57,各类选项!$E:$E,0)),1,0))</f>
        <v/>
      </c>
      <c r="H57" s="110" t="str">
        <f>IF(原始数据!AE57="","",IF(ISERROR(MATCH(原始数据!AE57,各类选项!$E:$E,0)),1,0))</f>
        <v/>
      </c>
      <c r="I57" s="110" t="str">
        <f>IF(原始数据!AK57="","",IF(ISERROR(MATCH(原始数据!AK57,各类选项!$E:$E,0)),1,0))</f>
        <v/>
      </c>
      <c r="J57" s="110" t="str">
        <f>IF(原始数据!AM57="","",IF(ISERROR(MATCH(原始数据!AM57,各类选项!$E:$E,0)),1,0))</f>
        <v/>
      </c>
      <c r="K57" s="110" t="str">
        <f>IF(原始数据!AF57="","",IF(ISERROR(MATCH(原始数据!AF57,各类选项!$C:$C,0)),1,0))</f>
        <v/>
      </c>
      <c r="L57" s="110" t="str">
        <f>IF(原始数据!AG57="","",IF(ISERROR(MATCH(原始数据!AG57,各类选项!$C:$C,0)),1,0))</f>
        <v/>
      </c>
      <c r="M57" s="110" t="str">
        <f>IF(原始数据!AH57="","",IF(ISERROR(MATCH(原始数据!AH57,各类选项!$C:$C,0)),1,0))</f>
        <v/>
      </c>
      <c r="N57" s="110" t="str">
        <f>IF(原始数据!AI57="","",IF(ISERROR(MATCH(原始数据!AI57,各类选项!$E:$E,0)),1,0))</f>
        <v/>
      </c>
      <c r="O57" s="110" t="str">
        <f>IF(原始数据!AJ57="","",IF(ISERROR(MATCH(原始数据!AJ57,各类选项!$E:$E,0)),1,0))</f>
        <v/>
      </c>
      <c r="P57" s="110" t="str">
        <f>IF(原始数据!AK57="","",IF(ISERROR(MATCH(原始数据!AK57,各类选项!$E:$E,0)),1,0))</f>
        <v/>
      </c>
      <c r="Q57" s="110" t="str">
        <f>IF(原始数据!AL57="","",IF(ISERROR(MATCH(原始数据!AL57,各类选项!$E:$E,0)),1,0))</f>
        <v/>
      </c>
      <c r="R57" s="110" t="str">
        <f>IF(原始数据!AO57="","",IF(ISERROR(MATCH(原始数据!AO57,各类选项!$C:$C,0)),1,0))</f>
        <v/>
      </c>
      <c r="S57" s="110" t="str">
        <f>IF(赛后数据!M57="","",IF(ISERROR(MATCH(赛后数据!M57,(各类选项!J:J),0)),1,0))</f>
        <v/>
      </c>
      <c r="T57" s="110" t="str">
        <f>IF(赛后数据!U57="","",IF(ISERROR(MATCH(赛后数据!U57,(各类选项!J:J),0)),1,0))</f>
        <v/>
      </c>
      <c r="U57" s="110" t="str">
        <f>IF(赛后数据!AC57="","",IF(ISERROR(MATCH(赛后数据!AC57,(各类选项!J:J),0)),1,0))</f>
        <v/>
      </c>
      <c r="V57" s="110" t="str">
        <f>IF(赛后数据!AK57="","",IF(ISERROR(MATCH(赛后数据!AK57,(各类选项!J:J),0)),1,0))</f>
        <v/>
      </c>
    </row>
    <row r="58" spans="1:22">
      <c r="A58" s="110">
        <f t="shared" si="0"/>
        <v>0</v>
      </c>
      <c r="B58" s="110">
        <f t="shared" si="1"/>
        <v>0</v>
      </c>
      <c r="C58" s="110">
        <f>IF(原始数据!K58="","",IF(ISERROR(MATCH(原始数据!K58,原始数据!E58:F58,0)),1,0)-IF(原始数据!K58="",1,0))</f>
        <v>0</v>
      </c>
      <c r="D58" s="110">
        <f>IF(原始数据!L58="","",IF(ISERROR(MATCH(原始数据!L58,各类选项!L:L,0)),1,0)-IF(原始数据!L58="",1,0))</f>
        <v>0</v>
      </c>
      <c r="E58" s="110">
        <f>IF(原始数据!V58="","",IF(ISERROR(MATCH(原始数据!V58,各类选项!G:G,0)),1,0))</f>
        <v>0</v>
      </c>
      <c r="F58" s="110">
        <f>IF(原始数据!W58="","",IF(ISERROR(MATCH(原始数据!W58,各类选项!G:G,0)),1,0))</f>
        <v>0</v>
      </c>
      <c r="G58" s="110">
        <f>IF(原始数据!AD58="","",IF(ISERROR(MATCH(原始数据!AD58,各类选项!$E:$E,0)),1,0))</f>
        <v>0</v>
      </c>
      <c r="H58" s="110">
        <f>IF(原始数据!AE58="","",IF(ISERROR(MATCH(原始数据!AE58,各类选项!$E:$E,0)),1,0))</f>
        <v>0</v>
      </c>
      <c r="I58" s="110">
        <f>IF(原始数据!AK58="","",IF(ISERROR(MATCH(原始数据!AK58,各类选项!$E:$E,0)),1,0))</f>
        <v>0</v>
      </c>
      <c r="J58" s="110">
        <f>IF(原始数据!AM58="","",IF(ISERROR(MATCH(原始数据!AM58,各类选项!$E:$E,0)),1,0))</f>
        <v>0</v>
      </c>
      <c r="K58" s="110" t="str">
        <f>IF(原始数据!AF58="","",IF(ISERROR(MATCH(原始数据!AF58,各类选项!$C:$C,0)),1,0))</f>
        <v/>
      </c>
      <c r="L58" s="110" t="str">
        <f>IF(原始数据!AG58="","",IF(ISERROR(MATCH(原始数据!AG58,各类选项!$C:$C,0)),1,0))</f>
        <v/>
      </c>
      <c r="M58" s="110" t="str">
        <f>IF(原始数据!AH58="","",IF(ISERROR(MATCH(原始数据!AH58,各类选项!$C:$C,0)),1,0))</f>
        <v/>
      </c>
      <c r="N58" s="110">
        <f>IF(原始数据!AI58="","",IF(ISERROR(MATCH(原始数据!AI58,各类选项!$E:$E,0)),1,0))</f>
        <v>0</v>
      </c>
      <c r="O58" s="110">
        <f>IF(原始数据!AJ58="","",IF(ISERROR(MATCH(原始数据!AJ58,各类选项!$E:$E,0)),1,0))</f>
        <v>0</v>
      </c>
      <c r="P58" s="110">
        <f>IF(原始数据!AK58="","",IF(ISERROR(MATCH(原始数据!AK58,各类选项!$E:$E,0)),1,0))</f>
        <v>0</v>
      </c>
      <c r="Q58" s="110">
        <f>IF(原始数据!AL58="","",IF(ISERROR(MATCH(原始数据!AL58,各类选项!$E:$E,0)),1,0))</f>
        <v>0</v>
      </c>
      <c r="R58" s="110">
        <f>IF(原始数据!AO58="","",IF(ISERROR(MATCH(原始数据!AO58,各类选项!$C:$C,0)),1,0))</f>
        <v>0</v>
      </c>
      <c r="S58" s="110">
        <f>IF(赛后数据!M58="","",IF(ISERROR(MATCH(赛后数据!M58,(各类选项!J:J),0)),1,0))</f>
        <v>0</v>
      </c>
      <c r="T58" s="110">
        <f>IF(赛后数据!U58="","",IF(ISERROR(MATCH(赛后数据!U58,(各类选项!J:J),0)),1,0))</f>
        <v>0</v>
      </c>
      <c r="U58" s="110">
        <f>IF(赛后数据!AC58="","",IF(ISERROR(MATCH(赛后数据!AC58,(各类选项!J:J),0)),1,0))</f>
        <v>0</v>
      </c>
      <c r="V58" s="110">
        <f>IF(赛后数据!AK58="","",IF(ISERROR(MATCH(赛后数据!AK58,(各类选项!J:J),0)),1,0))</f>
        <v>0</v>
      </c>
    </row>
    <row r="59" spans="1:22">
      <c r="A59" s="110">
        <f t="shared" si="0"/>
        <v>0</v>
      </c>
      <c r="B59" s="110">
        <f t="shared" si="1"/>
        <v>0</v>
      </c>
      <c r="C59" s="110">
        <f>IF(原始数据!K59="","",IF(ISERROR(MATCH(原始数据!K59,原始数据!E59:F59,0)),1,0)-IF(原始数据!K59="",1,0))</f>
        <v>0</v>
      </c>
      <c r="D59" s="110">
        <f>IF(原始数据!L59="","",IF(ISERROR(MATCH(原始数据!L59,各类选项!L:L,0)),1,0)-IF(原始数据!L59="",1,0))</f>
        <v>0</v>
      </c>
      <c r="E59" s="110">
        <f>IF(原始数据!V59="","",IF(ISERROR(MATCH(原始数据!V59,各类选项!G:G,0)),1,0))</f>
        <v>0</v>
      </c>
      <c r="F59" s="110">
        <f>IF(原始数据!W59="","",IF(ISERROR(MATCH(原始数据!W59,各类选项!G:G,0)),1,0))</f>
        <v>0</v>
      </c>
      <c r="G59" s="110">
        <f>IF(原始数据!AD59="","",IF(ISERROR(MATCH(原始数据!AD59,各类选项!$E:$E,0)),1,0))</f>
        <v>0</v>
      </c>
      <c r="H59" s="110">
        <f>IF(原始数据!AE59="","",IF(ISERROR(MATCH(原始数据!AE59,各类选项!$E:$E,0)),1,0))</f>
        <v>0</v>
      </c>
      <c r="I59" s="110">
        <f>IF(原始数据!AK59="","",IF(ISERROR(MATCH(原始数据!AK59,各类选项!$E:$E,0)),1,0))</f>
        <v>0</v>
      </c>
      <c r="J59" s="110">
        <f>IF(原始数据!AM59="","",IF(ISERROR(MATCH(原始数据!AM59,各类选项!$E:$E,0)),1,0))</f>
        <v>0</v>
      </c>
      <c r="K59" s="110" t="str">
        <f>IF(原始数据!AF59="","",IF(ISERROR(MATCH(原始数据!AF59,各类选项!$C:$C,0)),1,0))</f>
        <v/>
      </c>
      <c r="L59" s="110" t="str">
        <f>IF(原始数据!AG59="","",IF(ISERROR(MATCH(原始数据!AG59,各类选项!$C:$C,0)),1,0))</f>
        <v/>
      </c>
      <c r="M59" s="110" t="str">
        <f>IF(原始数据!AH59="","",IF(ISERROR(MATCH(原始数据!AH59,各类选项!$C:$C,0)),1,0))</f>
        <v/>
      </c>
      <c r="N59" s="110">
        <f>IF(原始数据!AI59="","",IF(ISERROR(MATCH(原始数据!AI59,各类选项!$E:$E,0)),1,0))</f>
        <v>0</v>
      </c>
      <c r="O59" s="110">
        <f>IF(原始数据!AJ59="","",IF(ISERROR(MATCH(原始数据!AJ59,各类选项!$E:$E,0)),1,0))</f>
        <v>0</v>
      </c>
      <c r="P59" s="110">
        <f>IF(原始数据!AK59="","",IF(ISERROR(MATCH(原始数据!AK59,各类选项!$E:$E,0)),1,0))</f>
        <v>0</v>
      </c>
      <c r="Q59" s="110">
        <f>IF(原始数据!AL59="","",IF(ISERROR(MATCH(原始数据!AL59,各类选项!$E:$E,0)),1,0))</f>
        <v>0</v>
      </c>
      <c r="R59" s="110">
        <f>IF(原始数据!AO59="","",IF(ISERROR(MATCH(原始数据!AO59,各类选项!$C:$C,0)),1,0))</f>
        <v>0</v>
      </c>
      <c r="S59" s="110">
        <f>IF(赛后数据!M59="","",IF(ISERROR(MATCH(赛后数据!M59,(各类选项!J:J),0)),1,0))</f>
        <v>0</v>
      </c>
      <c r="T59" s="110">
        <f>IF(赛后数据!U59="","",IF(ISERROR(MATCH(赛后数据!U59,(各类选项!J:J),0)),1,0))</f>
        <v>0</v>
      </c>
      <c r="U59" s="110">
        <f>IF(赛后数据!AC59="","",IF(ISERROR(MATCH(赛后数据!AC59,(各类选项!J:J),0)),1,0))</f>
        <v>0</v>
      </c>
      <c r="V59" s="110">
        <f>IF(赛后数据!AK59="","",IF(ISERROR(MATCH(赛后数据!AK59,(各类选项!J:J),0)),1,0))</f>
        <v>0</v>
      </c>
    </row>
    <row r="60" spans="1:22">
      <c r="A60" s="110">
        <f t="shared" si="0"/>
        <v>0</v>
      </c>
      <c r="B60" s="110">
        <f t="shared" si="1"/>
        <v>0</v>
      </c>
      <c r="C60" s="110">
        <f>IF(原始数据!K60="","",IF(ISERROR(MATCH(原始数据!K60,原始数据!E60:F60,0)),1,0)-IF(原始数据!K60="",1,0))</f>
        <v>0</v>
      </c>
      <c r="D60" s="110">
        <f>IF(原始数据!L60="","",IF(ISERROR(MATCH(原始数据!L60,各类选项!L:L,0)),1,0)-IF(原始数据!L60="",1,0))</f>
        <v>0</v>
      </c>
      <c r="E60" s="110">
        <f>IF(原始数据!V60="","",IF(ISERROR(MATCH(原始数据!V60,各类选项!G:G,0)),1,0))</f>
        <v>0</v>
      </c>
      <c r="F60" s="110">
        <f>IF(原始数据!W60="","",IF(ISERROR(MATCH(原始数据!W60,各类选项!G:G,0)),1,0))</f>
        <v>0</v>
      </c>
      <c r="G60" s="110">
        <f>IF(原始数据!AD60="","",IF(ISERROR(MATCH(原始数据!AD60,各类选项!$E:$E,0)),1,0))</f>
        <v>0</v>
      </c>
      <c r="H60" s="110">
        <f>IF(原始数据!AE60="","",IF(ISERROR(MATCH(原始数据!AE60,各类选项!$E:$E,0)),1,0))</f>
        <v>0</v>
      </c>
      <c r="I60" s="110">
        <f>IF(原始数据!AK60="","",IF(ISERROR(MATCH(原始数据!AK60,各类选项!$E:$E,0)),1,0))</f>
        <v>0</v>
      </c>
      <c r="J60" s="110">
        <f>IF(原始数据!AM60="","",IF(ISERROR(MATCH(原始数据!AM60,各类选项!$E:$E,0)),1,0))</f>
        <v>0</v>
      </c>
      <c r="K60" s="110">
        <f>IF(原始数据!AF60="","",IF(ISERROR(MATCH(原始数据!AF60,各类选项!$C:$C,0)),1,0))</f>
        <v>0</v>
      </c>
      <c r="L60" s="110" t="str">
        <f>IF(原始数据!AG60="","",IF(ISERROR(MATCH(原始数据!AG60,各类选项!$C:$C,0)),1,0))</f>
        <v/>
      </c>
      <c r="M60" s="110" t="str">
        <f>IF(原始数据!AH60="","",IF(ISERROR(MATCH(原始数据!AH60,各类选项!$C:$C,0)),1,0))</f>
        <v/>
      </c>
      <c r="N60" s="110">
        <f>IF(原始数据!AI60="","",IF(ISERROR(MATCH(原始数据!AI60,各类选项!$E:$E,0)),1,0))</f>
        <v>0</v>
      </c>
      <c r="O60" s="110">
        <f>IF(原始数据!AJ60="","",IF(ISERROR(MATCH(原始数据!AJ60,各类选项!$E:$E,0)),1,0))</f>
        <v>0</v>
      </c>
      <c r="P60" s="110">
        <f>IF(原始数据!AK60="","",IF(ISERROR(MATCH(原始数据!AK60,各类选项!$E:$E,0)),1,0))</f>
        <v>0</v>
      </c>
      <c r="Q60" s="110">
        <f>IF(原始数据!AL60="","",IF(ISERROR(MATCH(原始数据!AL60,各类选项!$E:$E,0)),1,0))</f>
        <v>0</v>
      </c>
      <c r="R60" s="110">
        <f>IF(原始数据!AO60="","",IF(ISERROR(MATCH(原始数据!AO60,各类选项!$C:$C,0)),1,0))</f>
        <v>0</v>
      </c>
      <c r="S60" s="110">
        <f>IF(赛后数据!M60="","",IF(ISERROR(MATCH(赛后数据!M60,(各类选项!J:J),0)),1,0))</f>
        <v>0</v>
      </c>
      <c r="T60" s="110">
        <f>IF(赛后数据!U60="","",IF(ISERROR(MATCH(赛后数据!U60,(各类选项!J:J),0)),1,0))</f>
        <v>0</v>
      </c>
      <c r="U60" s="110">
        <f>IF(赛后数据!AC60="","",IF(ISERROR(MATCH(赛后数据!AC60,(各类选项!J:J),0)),1,0))</f>
        <v>0</v>
      </c>
      <c r="V60" s="110">
        <f>IF(赛后数据!AK60="","",IF(ISERROR(MATCH(赛后数据!AK60,(各类选项!J:J),0)),1,0))</f>
        <v>0</v>
      </c>
    </row>
    <row r="61" spans="1:22">
      <c r="A61" s="110">
        <f t="shared" si="0"/>
        <v>0</v>
      </c>
      <c r="B61" s="110">
        <f t="shared" si="1"/>
        <v>0</v>
      </c>
      <c r="C61" s="110">
        <f>IF(原始数据!K61="","",IF(ISERROR(MATCH(原始数据!K61,原始数据!E61:F61,0)),1,0)-IF(原始数据!K61="",1,0))</f>
        <v>0</v>
      </c>
      <c r="D61" s="110">
        <f>IF(原始数据!L61="","",IF(ISERROR(MATCH(原始数据!L61,各类选项!L:L,0)),1,0)-IF(原始数据!L61="",1,0))</f>
        <v>0</v>
      </c>
      <c r="E61" s="110">
        <f>IF(原始数据!V61="","",IF(ISERROR(MATCH(原始数据!V61,各类选项!G:G,0)),1,0))</f>
        <v>0</v>
      </c>
      <c r="F61" s="110">
        <f>IF(原始数据!W61="","",IF(ISERROR(MATCH(原始数据!W61,各类选项!G:G,0)),1,0))</f>
        <v>0</v>
      </c>
      <c r="G61" s="110">
        <f>IF(原始数据!AD61="","",IF(ISERROR(MATCH(原始数据!AD61,各类选项!$E:$E,0)),1,0))</f>
        <v>0</v>
      </c>
      <c r="H61" s="110">
        <f>IF(原始数据!AE61="","",IF(ISERROR(MATCH(原始数据!AE61,各类选项!$E:$E,0)),1,0))</f>
        <v>0</v>
      </c>
      <c r="I61" s="110">
        <f>IF(原始数据!AK61="","",IF(ISERROR(MATCH(原始数据!AK61,各类选项!$E:$E,0)),1,0))</f>
        <v>0</v>
      </c>
      <c r="J61" s="110">
        <f>IF(原始数据!AM61="","",IF(ISERROR(MATCH(原始数据!AM61,各类选项!$E:$E,0)),1,0))</f>
        <v>0</v>
      </c>
      <c r="K61" s="110">
        <f>IF(原始数据!AF61="","",IF(ISERROR(MATCH(原始数据!AF61,各类选项!$C:$C,0)),1,0))</f>
        <v>0</v>
      </c>
      <c r="L61" s="110" t="str">
        <f>IF(原始数据!AG61="","",IF(ISERROR(MATCH(原始数据!AG61,各类选项!$C:$C,0)),1,0))</f>
        <v/>
      </c>
      <c r="M61" s="110" t="str">
        <f>IF(原始数据!AH61="","",IF(ISERROR(MATCH(原始数据!AH61,各类选项!$C:$C,0)),1,0))</f>
        <v/>
      </c>
      <c r="N61" s="110">
        <f>IF(原始数据!AI61="","",IF(ISERROR(MATCH(原始数据!AI61,各类选项!$E:$E,0)),1,0))</f>
        <v>0</v>
      </c>
      <c r="O61" s="110">
        <f>IF(原始数据!AJ61="","",IF(ISERROR(MATCH(原始数据!AJ61,各类选项!$E:$E,0)),1,0))</f>
        <v>0</v>
      </c>
      <c r="P61" s="110">
        <f>IF(原始数据!AK61="","",IF(ISERROR(MATCH(原始数据!AK61,各类选项!$E:$E,0)),1,0))</f>
        <v>0</v>
      </c>
      <c r="Q61" s="110">
        <f>IF(原始数据!AL61="","",IF(ISERROR(MATCH(原始数据!AL61,各类选项!$E:$E,0)),1,0))</f>
        <v>0</v>
      </c>
      <c r="R61" s="110">
        <f>IF(原始数据!AO61="","",IF(ISERROR(MATCH(原始数据!AO61,各类选项!$C:$C,0)),1,0))</f>
        <v>0</v>
      </c>
      <c r="S61" s="110">
        <f>IF(赛后数据!M61="","",IF(ISERROR(MATCH(赛后数据!M61,(各类选项!J:J),0)),1,0))</f>
        <v>0</v>
      </c>
      <c r="T61" s="110">
        <f>IF(赛后数据!U61="","",IF(ISERROR(MATCH(赛后数据!U61,(各类选项!J:J),0)),1,0))</f>
        <v>0</v>
      </c>
      <c r="U61" s="110">
        <f>IF(赛后数据!AC61="","",IF(ISERROR(MATCH(赛后数据!AC61,(各类选项!J:J),0)),1,0))</f>
        <v>0</v>
      </c>
      <c r="V61" s="110">
        <f>IF(赛后数据!AK61="","",IF(ISERROR(MATCH(赛后数据!AK61,(各类选项!J:J),0)),1,0))</f>
        <v>0</v>
      </c>
    </row>
    <row r="62" spans="1:22">
      <c r="A62" s="110">
        <f t="shared" si="0"/>
        <v>0</v>
      </c>
      <c r="B62" s="110">
        <f t="shared" si="1"/>
        <v>0</v>
      </c>
      <c r="C62" s="110">
        <f>IF(原始数据!K62="","",IF(ISERROR(MATCH(原始数据!K62,原始数据!E62:F62,0)),1,0)-IF(原始数据!K62="",1,0))</f>
        <v>0</v>
      </c>
      <c r="D62" s="110">
        <f>IF(原始数据!L62="","",IF(ISERROR(MATCH(原始数据!L62,各类选项!L:L,0)),1,0)-IF(原始数据!L62="",1,0))</f>
        <v>0</v>
      </c>
      <c r="E62" s="110" t="str">
        <f>IF(原始数据!V62="","",IF(ISERROR(MATCH(原始数据!V62,各类选项!G:G,0)),1,0))</f>
        <v/>
      </c>
      <c r="F62" s="110">
        <f>IF(原始数据!W62="","",IF(ISERROR(MATCH(原始数据!W62,各类选项!G:G,0)),1,0))</f>
        <v>0</v>
      </c>
      <c r="G62" s="110">
        <f>IF(原始数据!AD62="","",IF(ISERROR(MATCH(原始数据!AD62,各类选项!$E:$E,0)),1,0))</f>
        <v>0</v>
      </c>
      <c r="H62" s="110">
        <f>IF(原始数据!AE62="","",IF(ISERROR(MATCH(原始数据!AE62,各类选项!$E:$E,0)),1,0))</f>
        <v>0</v>
      </c>
      <c r="I62" s="110">
        <f>IF(原始数据!AK62="","",IF(ISERROR(MATCH(原始数据!AK62,各类选项!$E:$E,0)),1,0))</f>
        <v>0</v>
      </c>
      <c r="J62" s="110">
        <f>IF(原始数据!AM62="","",IF(ISERROR(MATCH(原始数据!AM62,各类选项!$E:$E,0)),1,0))</f>
        <v>0</v>
      </c>
      <c r="K62" s="110">
        <f>IF(原始数据!AF62="","",IF(ISERROR(MATCH(原始数据!AF62,各类选项!$C:$C,0)),1,0))</f>
        <v>0</v>
      </c>
      <c r="L62" s="110">
        <f>IF(原始数据!AG62="","",IF(ISERROR(MATCH(原始数据!AG62,各类选项!$C:$C,0)),1,0))</f>
        <v>0</v>
      </c>
      <c r="M62" s="110" t="str">
        <f>IF(原始数据!AH62="","",IF(ISERROR(MATCH(原始数据!AH62,各类选项!$C:$C,0)),1,0))</f>
        <v/>
      </c>
      <c r="N62" s="110">
        <f>IF(原始数据!AI62="","",IF(ISERROR(MATCH(原始数据!AI62,各类选项!$E:$E,0)),1,0))</f>
        <v>0</v>
      </c>
      <c r="O62" s="110">
        <f>IF(原始数据!AJ62="","",IF(ISERROR(MATCH(原始数据!AJ62,各类选项!$E:$E,0)),1,0))</f>
        <v>0</v>
      </c>
      <c r="P62" s="110">
        <f>IF(原始数据!AK62="","",IF(ISERROR(MATCH(原始数据!AK62,各类选项!$E:$E,0)),1,0))</f>
        <v>0</v>
      </c>
      <c r="Q62" s="110">
        <f>IF(原始数据!AL62="","",IF(ISERROR(MATCH(原始数据!AL62,各类选项!$E:$E,0)),1,0))</f>
        <v>0</v>
      </c>
      <c r="R62" s="110">
        <f>IF(原始数据!AO62="","",IF(ISERROR(MATCH(原始数据!AO62,各类选项!$C:$C,0)),1,0))</f>
        <v>0</v>
      </c>
      <c r="S62" s="110">
        <f>IF(赛后数据!M62="","",IF(ISERROR(MATCH(赛后数据!M62,(各类选项!J:J),0)),1,0))</f>
        <v>0</v>
      </c>
      <c r="T62" s="110">
        <f>IF(赛后数据!U62="","",IF(ISERROR(MATCH(赛后数据!U62,(各类选项!J:J),0)),1,0))</f>
        <v>0</v>
      </c>
      <c r="U62" s="110">
        <f>IF(赛后数据!AC62="","",IF(ISERROR(MATCH(赛后数据!AC62,(各类选项!J:J),0)),1,0))</f>
        <v>0</v>
      </c>
      <c r="V62" s="110">
        <f>IF(赛后数据!AK62="","",IF(ISERROR(MATCH(赛后数据!AK62,(各类选项!J:J),0)),1,0))</f>
        <v>0</v>
      </c>
    </row>
    <row r="63" spans="1:22">
      <c r="A63" s="110">
        <f t="shared" si="0"/>
        <v>0</v>
      </c>
      <c r="B63" s="110">
        <f t="shared" si="1"/>
        <v>0</v>
      </c>
      <c r="C63" s="110">
        <f>IF(原始数据!K63="","",IF(ISERROR(MATCH(原始数据!K63,原始数据!E63:F63,0)),1,0)-IF(原始数据!K63="",1,0))</f>
        <v>0</v>
      </c>
      <c r="D63" s="110">
        <f>IF(原始数据!L63="","",IF(ISERROR(MATCH(原始数据!L63,各类选项!L:L,0)),1,0)-IF(原始数据!L63="",1,0))</f>
        <v>0</v>
      </c>
      <c r="E63" s="110" t="str">
        <f>IF(原始数据!V63="","",IF(ISERROR(MATCH(原始数据!V63,各类选项!G:G,0)),1,0))</f>
        <v/>
      </c>
      <c r="F63" s="110">
        <f>IF(原始数据!W63="","",IF(ISERROR(MATCH(原始数据!W63,各类选项!G:G,0)),1,0))</f>
        <v>0</v>
      </c>
      <c r="G63" s="110">
        <f>IF(原始数据!AD63="","",IF(ISERROR(MATCH(原始数据!AD63,各类选项!$E:$E,0)),1,0))</f>
        <v>0</v>
      </c>
      <c r="H63" s="110">
        <f>IF(原始数据!AE63="","",IF(ISERROR(MATCH(原始数据!AE63,各类选项!$E:$E,0)),1,0))</f>
        <v>0</v>
      </c>
      <c r="I63" s="110">
        <f>IF(原始数据!AK63="","",IF(ISERROR(MATCH(原始数据!AK63,各类选项!$E:$E,0)),1,0))</f>
        <v>0</v>
      </c>
      <c r="J63" s="110">
        <f>IF(原始数据!AM63="","",IF(ISERROR(MATCH(原始数据!AM63,各类选项!$E:$E,0)),1,0))</f>
        <v>0</v>
      </c>
      <c r="K63" s="110">
        <f>IF(原始数据!AF63="","",IF(ISERROR(MATCH(原始数据!AF63,各类选项!$C:$C,0)),1,0))</f>
        <v>0</v>
      </c>
      <c r="L63" s="110">
        <f>IF(原始数据!AG63="","",IF(ISERROR(MATCH(原始数据!AG63,各类选项!$C:$C,0)),1,0))</f>
        <v>0</v>
      </c>
      <c r="M63" s="110" t="str">
        <f>IF(原始数据!AH63="","",IF(ISERROR(MATCH(原始数据!AH63,各类选项!$C:$C,0)),1,0))</f>
        <v/>
      </c>
      <c r="N63" s="110">
        <f>IF(原始数据!AI63="","",IF(ISERROR(MATCH(原始数据!AI63,各类选项!$E:$E,0)),1,0))</f>
        <v>0</v>
      </c>
      <c r="O63" s="110">
        <f>IF(原始数据!AJ63="","",IF(ISERROR(MATCH(原始数据!AJ63,各类选项!$E:$E,0)),1,0))</f>
        <v>0</v>
      </c>
      <c r="P63" s="110">
        <f>IF(原始数据!AK63="","",IF(ISERROR(MATCH(原始数据!AK63,各类选项!$E:$E,0)),1,0))</f>
        <v>0</v>
      </c>
      <c r="Q63" s="110">
        <f>IF(原始数据!AL63="","",IF(ISERROR(MATCH(原始数据!AL63,各类选项!$E:$E,0)),1,0))</f>
        <v>0</v>
      </c>
      <c r="R63" s="110">
        <f>IF(原始数据!AO63="","",IF(ISERROR(MATCH(原始数据!AO63,各类选项!$C:$C,0)),1,0))</f>
        <v>0</v>
      </c>
      <c r="S63" s="110">
        <f>IF(赛后数据!M63="","",IF(ISERROR(MATCH(赛后数据!M63,(各类选项!J:J),0)),1,0))</f>
        <v>0</v>
      </c>
      <c r="T63" s="110">
        <f>IF(赛后数据!U63="","",IF(ISERROR(MATCH(赛后数据!U63,(各类选项!J:J),0)),1,0))</f>
        <v>0</v>
      </c>
      <c r="U63" s="110">
        <f>IF(赛后数据!AC63="","",IF(ISERROR(MATCH(赛后数据!AC63,(各类选项!J:J),0)),1,0))</f>
        <v>0</v>
      </c>
      <c r="V63" s="110">
        <f>IF(赛后数据!AK63="","",IF(ISERROR(MATCH(赛后数据!AK63,(各类选项!J:J),0)),1,0))</f>
        <v>0</v>
      </c>
    </row>
    <row r="64" spans="1:22">
      <c r="A64" s="110">
        <f t="shared" si="0"/>
        <v>0</v>
      </c>
      <c r="B64" s="110">
        <f t="shared" si="1"/>
        <v>0</v>
      </c>
      <c r="C64" s="110" t="str">
        <f>IF(原始数据!K64="","",IF(ISERROR(MATCH(原始数据!K64,原始数据!E64:F64,0)),1,0)-IF(原始数据!K64="",1,0))</f>
        <v/>
      </c>
      <c r="D64" s="110" t="str">
        <f>IF(原始数据!L64="","",IF(ISERROR(MATCH(原始数据!L64,各类选项!L:L,0)),1,0)-IF(原始数据!L64="",1,0))</f>
        <v/>
      </c>
      <c r="E64" s="110" t="str">
        <f>IF(原始数据!V64="","",IF(ISERROR(MATCH(原始数据!V64,各类选项!G:G,0)),1,0))</f>
        <v/>
      </c>
      <c r="F64" s="110" t="str">
        <f>IF(原始数据!W64="","",IF(ISERROR(MATCH(原始数据!W64,各类选项!G:G,0)),1,0))</f>
        <v/>
      </c>
      <c r="G64" s="110" t="str">
        <f>IF(原始数据!AD64="","",IF(ISERROR(MATCH(原始数据!AD64,各类选项!$E:$E,0)),1,0))</f>
        <v/>
      </c>
      <c r="H64" s="110" t="str">
        <f>IF(原始数据!AE64="","",IF(ISERROR(MATCH(原始数据!AE64,各类选项!$E:$E,0)),1,0))</f>
        <v/>
      </c>
      <c r="I64" s="110" t="str">
        <f>IF(原始数据!AK64="","",IF(ISERROR(MATCH(原始数据!AK64,各类选项!$E:$E,0)),1,0))</f>
        <v/>
      </c>
      <c r="J64" s="110" t="str">
        <f>IF(原始数据!AM64="","",IF(ISERROR(MATCH(原始数据!AM64,各类选项!$E:$E,0)),1,0))</f>
        <v/>
      </c>
      <c r="K64" s="110" t="str">
        <f>IF(原始数据!AF64="","",IF(ISERROR(MATCH(原始数据!AF64,各类选项!$C:$C,0)),1,0))</f>
        <v/>
      </c>
      <c r="L64" s="110" t="str">
        <f>IF(原始数据!AG64="","",IF(ISERROR(MATCH(原始数据!AG64,各类选项!$C:$C,0)),1,0))</f>
        <v/>
      </c>
      <c r="M64" s="110" t="str">
        <f>IF(原始数据!AH64="","",IF(ISERROR(MATCH(原始数据!AH64,各类选项!$C:$C,0)),1,0))</f>
        <v/>
      </c>
      <c r="N64" s="110" t="str">
        <f>IF(原始数据!AI64="","",IF(ISERROR(MATCH(原始数据!AI64,各类选项!$E:$E,0)),1,0))</f>
        <v/>
      </c>
      <c r="O64" s="110" t="str">
        <f>IF(原始数据!AJ64="","",IF(ISERROR(MATCH(原始数据!AJ64,各类选项!$E:$E,0)),1,0))</f>
        <v/>
      </c>
      <c r="P64" s="110" t="str">
        <f>IF(原始数据!AK64="","",IF(ISERROR(MATCH(原始数据!AK64,各类选项!$E:$E,0)),1,0))</f>
        <v/>
      </c>
      <c r="Q64" s="110" t="str">
        <f>IF(原始数据!AL64="","",IF(ISERROR(MATCH(原始数据!AL64,各类选项!$E:$E,0)),1,0))</f>
        <v/>
      </c>
      <c r="R64" s="110" t="str">
        <f>IF(原始数据!AO64="","",IF(ISERROR(MATCH(原始数据!AO64,各类选项!$C:$C,0)),1,0))</f>
        <v/>
      </c>
      <c r="S64" s="110" t="str">
        <f>IF(赛后数据!M64="","",IF(ISERROR(MATCH(赛后数据!M64,(各类选项!J:J),0)),1,0))</f>
        <v/>
      </c>
      <c r="T64" s="110" t="str">
        <f>IF(赛后数据!U64="","",IF(ISERROR(MATCH(赛后数据!U64,(各类选项!J:J),0)),1,0))</f>
        <v/>
      </c>
      <c r="U64" s="110" t="str">
        <f>IF(赛后数据!AC64="","",IF(ISERROR(MATCH(赛后数据!AC64,(各类选项!J:J),0)),1,0))</f>
        <v/>
      </c>
      <c r="V64" s="110" t="str">
        <f>IF(赛后数据!AK64="","",IF(ISERROR(MATCH(赛后数据!AK64,(各类选项!J:J),0)),1,0))</f>
        <v/>
      </c>
    </row>
    <row r="65" spans="1:22">
      <c r="A65" s="110">
        <f t="shared" si="0"/>
        <v>0</v>
      </c>
      <c r="B65" s="110">
        <f t="shared" si="1"/>
        <v>0</v>
      </c>
      <c r="C65" s="110" t="str">
        <f>IF(原始数据!K65="","",IF(ISERROR(MATCH(原始数据!K65,原始数据!E65:F65,0)),1,0)-IF(原始数据!K65="",1,0))</f>
        <v/>
      </c>
      <c r="D65" s="110" t="str">
        <f>IF(原始数据!L65="","",IF(ISERROR(MATCH(原始数据!L65,各类选项!L:L,0)),1,0)-IF(原始数据!L65="",1,0))</f>
        <v/>
      </c>
      <c r="E65" s="110" t="str">
        <f>IF(原始数据!V65="","",IF(ISERROR(MATCH(原始数据!V65,各类选项!G:G,0)),1,0))</f>
        <v/>
      </c>
      <c r="F65" s="110" t="str">
        <f>IF(原始数据!W65="","",IF(ISERROR(MATCH(原始数据!W65,各类选项!G:G,0)),1,0))</f>
        <v/>
      </c>
      <c r="G65" s="110" t="str">
        <f>IF(原始数据!AD65="","",IF(ISERROR(MATCH(原始数据!AD65,各类选项!$E:$E,0)),1,0))</f>
        <v/>
      </c>
      <c r="H65" s="110" t="str">
        <f>IF(原始数据!AE65="","",IF(ISERROR(MATCH(原始数据!AE65,各类选项!$E:$E,0)),1,0))</f>
        <v/>
      </c>
      <c r="I65" s="110" t="str">
        <f>IF(原始数据!AK65="","",IF(ISERROR(MATCH(原始数据!AK65,各类选项!$E:$E,0)),1,0))</f>
        <v/>
      </c>
      <c r="J65" s="110" t="str">
        <f>IF(原始数据!AM65="","",IF(ISERROR(MATCH(原始数据!AM65,各类选项!$E:$E,0)),1,0))</f>
        <v/>
      </c>
      <c r="K65" s="110" t="str">
        <f>IF(原始数据!AF65="","",IF(ISERROR(MATCH(原始数据!AF65,各类选项!$C:$C,0)),1,0))</f>
        <v/>
      </c>
      <c r="L65" s="110" t="str">
        <f>IF(原始数据!AG65="","",IF(ISERROR(MATCH(原始数据!AG65,各类选项!$C:$C,0)),1,0))</f>
        <v/>
      </c>
      <c r="M65" s="110" t="str">
        <f>IF(原始数据!AH65="","",IF(ISERROR(MATCH(原始数据!AH65,各类选项!$C:$C,0)),1,0))</f>
        <v/>
      </c>
      <c r="N65" s="110" t="str">
        <f>IF(原始数据!AI65="","",IF(ISERROR(MATCH(原始数据!AI65,各类选项!$E:$E,0)),1,0))</f>
        <v/>
      </c>
      <c r="O65" s="110" t="str">
        <f>IF(原始数据!AJ65="","",IF(ISERROR(MATCH(原始数据!AJ65,各类选项!$E:$E,0)),1,0))</f>
        <v/>
      </c>
      <c r="P65" s="110" t="str">
        <f>IF(原始数据!AK65="","",IF(ISERROR(MATCH(原始数据!AK65,各类选项!$E:$E,0)),1,0))</f>
        <v/>
      </c>
      <c r="Q65" s="110" t="str">
        <f>IF(原始数据!AL65="","",IF(ISERROR(MATCH(原始数据!AL65,各类选项!$E:$E,0)),1,0))</f>
        <v/>
      </c>
      <c r="R65" s="110" t="str">
        <f>IF(原始数据!AO65="","",IF(ISERROR(MATCH(原始数据!AO65,各类选项!$C:$C,0)),1,0))</f>
        <v/>
      </c>
      <c r="S65" s="110" t="str">
        <f>IF(赛后数据!M65="","",IF(ISERROR(MATCH(赛后数据!M65,(各类选项!J:J),0)),1,0))</f>
        <v/>
      </c>
      <c r="T65" s="110" t="str">
        <f>IF(赛后数据!U65="","",IF(ISERROR(MATCH(赛后数据!U65,(各类选项!J:J),0)),1,0))</f>
        <v/>
      </c>
      <c r="U65" s="110" t="str">
        <f>IF(赛后数据!AC65="","",IF(ISERROR(MATCH(赛后数据!AC65,(各类选项!J:J),0)),1,0))</f>
        <v/>
      </c>
      <c r="V65" s="110" t="str">
        <f>IF(赛后数据!AK65="","",IF(ISERROR(MATCH(赛后数据!AK65,(各类选项!J:J),0)),1,0))</f>
        <v/>
      </c>
    </row>
    <row r="66" spans="1:22">
      <c r="A66" s="110">
        <f t="shared" si="0"/>
        <v>0</v>
      </c>
      <c r="B66" s="110">
        <f t="shared" si="1"/>
        <v>0</v>
      </c>
      <c r="C66" s="110">
        <f>IF(原始数据!K66="","",IF(ISERROR(MATCH(原始数据!K66,原始数据!E66:F66,0)),1,0)-IF(原始数据!K66="",1,0))</f>
        <v>0</v>
      </c>
      <c r="D66" s="110">
        <f>IF(原始数据!L66="","",IF(ISERROR(MATCH(原始数据!L66,各类选项!L:L,0)),1,0)-IF(原始数据!L66="",1,0))</f>
        <v>0</v>
      </c>
      <c r="E66" s="110">
        <f>IF(原始数据!V66="","",IF(ISERROR(MATCH(原始数据!V66,各类选项!G:G,0)),1,0))</f>
        <v>0</v>
      </c>
      <c r="F66" s="110">
        <f>IF(原始数据!W66="","",IF(ISERROR(MATCH(原始数据!W66,各类选项!G:G,0)),1,0))</f>
        <v>0</v>
      </c>
      <c r="G66" s="110">
        <f>IF(原始数据!AD66="","",IF(ISERROR(MATCH(原始数据!AD66,各类选项!$E:$E,0)),1,0))</f>
        <v>0</v>
      </c>
      <c r="H66" s="110">
        <f>IF(原始数据!AE66="","",IF(ISERROR(MATCH(原始数据!AE66,各类选项!$E:$E,0)),1,0))</f>
        <v>0</v>
      </c>
      <c r="I66" s="110">
        <f>IF(原始数据!AK66="","",IF(ISERROR(MATCH(原始数据!AK66,各类选项!$E:$E,0)),1,0))</f>
        <v>0</v>
      </c>
      <c r="J66" s="110">
        <f>IF(原始数据!AM66="","",IF(ISERROR(MATCH(原始数据!AM66,各类选项!$E:$E,0)),1,0))</f>
        <v>0</v>
      </c>
      <c r="K66" s="110" t="str">
        <f>IF(原始数据!AF66="","",IF(ISERROR(MATCH(原始数据!AF66,各类选项!$C:$C,0)),1,0))</f>
        <v/>
      </c>
      <c r="L66" s="110" t="str">
        <f>IF(原始数据!AG66="","",IF(ISERROR(MATCH(原始数据!AG66,各类选项!$C:$C,0)),1,0))</f>
        <v/>
      </c>
      <c r="M66" s="110" t="str">
        <f>IF(原始数据!AH66="","",IF(ISERROR(MATCH(原始数据!AH66,各类选项!$C:$C,0)),1,0))</f>
        <v/>
      </c>
      <c r="N66" s="110">
        <f>IF(原始数据!AI66="","",IF(ISERROR(MATCH(原始数据!AI66,各类选项!$E:$E,0)),1,0))</f>
        <v>0</v>
      </c>
      <c r="O66" s="110">
        <f>IF(原始数据!AJ66="","",IF(ISERROR(MATCH(原始数据!AJ66,各类选项!$E:$E,0)),1,0))</f>
        <v>0</v>
      </c>
      <c r="P66" s="110">
        <f>IF(原始数据!AK66="","",IF(ISERROR(MATCH(原始数据!AK66,各类选项!$E:$E,0)),1,0))</f>
        <v>0</v>
      </c>
      <c r="Q66" s="110">
        <f>IF(原始数据!AL66="","",IF(ISERROR(MATCH(原始数据!AL66,各类选项!$E:$E,0)),1,0))</f>
        <v>0</v>
      </c>
      <c r="R66" s="110">
        <f>IF(原始数据!AO66="","",IF(ISERROR(MATCH(原始数据!AO66,各类选项!$C:$C,0)),1,0))</f>
        <v>0</v>
      </c>
      <c r="S66" s="110">
        <f>IF(赛后数据!M66="","",IF(ISERROR(MATCH(赛后数据!M66,(各类选项!J:J),0)),1,0))</f>
        <v>0</v>
      </c>
      <c r="T66" s="110">
        <f>IF(赛后数据!U66="","",IF(ISERROR(MATCH(赛后数据!U66,(各类选项!J:J),0)),1,0))</f>
        <v>0</v>
      </c>
      <c r="U66" s="110">
        <f>IF(赛后数据!AC66="","",IF(ISERROR(MATCH(赛后数据!AC66,(各类选项!J:J),0)),1,0))</f>
        <v>0</v>
      </c>
      <c r="V66" s="110">
        <f>IF(赛后数据!AK66="","",IF(ISERROR(MATCH(赛后数据!AK66,(各类选项!J:J),0)),1,0))</f>
        <v>0</v>
      </c>
    </row>
    <row r="67" spans="1:22">
      <c r="A67" s="110">
        <f t="shared" ref="A67:A130" si="2">COUNTIF(C67:R67,"&gt;0")</f>
        <v>0</v>
      </c>
      <c r="B67" s="110">
        <f t="shared" ref="B67:B130" si="3">COUNTIF(S67:V67,"&gt;0")</f>
        <v>0</v>
      </c>
      <c r="C67" s="110">
        <f>IF(原始数据!K67="","",IF(ISERROR(MATCH(原始数据!K67,原始数据!E67:F67,0)),1,0)-IF(原始数据!K67="",1,0))</f>
        <v>0</v>
      </c>
      <c r="D67" s="110">
        <f>IF(原始数据!L67="","",IF(ISERROR(MATCH(原始数据!L67,各类选项!L:L,0)),1,0)-IF(原始数据!L67="",1,0))</f>
        <v>0</v>
      </c>
      <c r="E67" s="110">
        <f>IF(原始数据!V67="","",IF(ISERROR(MATCH(原始数据!V67,各类选项!G:G,0)),1,0))</f>
        <v>0</v>
      </c>
      <c r="F67" s="110">
        <f>IF(原始数据!W67="","",IF(ISERROR(MATCH(原始数据!W67,各类选项!G:G,0)),1,0))</f>
        <v>0</v>
      </c>
      <c r="G67" s="110">
        <f>IF(原始数据!AD67="","",IF(ISERROR(MATCH(原始数据!AD67,各类选项!$E:$E,0)),1,0))</f>
        <v>0</v>
      </c>
      <c r="H67" s="110">
        <f>IF(原始数据!AE67="","",IF(ISERROR(MATCH(原始数据!AE67,各类选项!$E:$E,0)),1,0))</f>
        <v>0</v>
      </c>
      <c r="I67" s="110">
        <f>IF(原始数据!AK67="","",IF(ISERROR(MATCH(原始数据!AK67,各类选项!$E:$E,0)),1,0))</f>
        <v>0</v>
      </c>
      <c r="J67" s="110">
        <f>IF(原始数据!AM67="","",IF(ISERROR(MATCH(原始数据!AM67,各类选项!$E:$E,0)),1,0))</f>
        <v>0</v>
      </c>
      <c r="K67" s="110" t="str">
        <f>IF(原始数据!AF67="","",IF(ISERROR(MATCH(原始数据!AF67,各类选项!$C:$C,0)),1,0))</f>
        <v/>
      </c>
      <c r="L67" s="110" t="str">
        <f>IF(原始数据!AG67="","",IF(ISERROR(MATCH(原始数据!AG67,各类选项!$C:$C,0)),1,0))</f>
        <v/>
      </c>
      <c r="M67" s="110" t="str">
        <f>IF(原始数据!AH67="","",IF(ISERROR(MATCH(原始数据!AH67,各类选项!$C:$C,0)),1,0))</f>
        <v/>
      </c>
      <c r="N67" s="110">
        <f>IF(原始数据!AI67="","",IF(ISERROR(MATCH(原始数据!AI67,各类选项!$E:$E,0)),1,0))</f>
        <v>0</v>
      </c>
      <c r="O67" s="110">
        <f>IF(原始数据!AJ67="","",IF(ISERROR(MATCH(原始数据!AJ67,各类选项!$E:$E,0)),1,0))</f>
        <v>0</v>
      </c>
      <c r="P67" s="110">
        <f>IF(原始数据!AK67="","",IF(ISERROR(MATCH(原始数据!AK67,各类选项!$E:$E,0)),1,0))</f>
        <v>0</v>
      </c>
      <c r="Q67" s="110">
        <f>IF(原始数据!AL67="","",IF(ISERROR(MATCH(原始数据!AL67,各类选项!$E:$E,0)),1,0))</f>
        <v>0</v>
      </c>
      <c r="R67" s="110">
        <f>IF(原始数据!AO67="","",IF(ISERROR(MATCH(原始数据!AO67,各类选项!$C:$C,0)),1,0))</f>
        <v>0</v>
      </c>
      <c r="S67" s="110">
        <f>IF(赛后数据!M67="","",IF(ISERROR(MATCH(赛后数据!M67,(各类选项!J:J),0)),1,0))</f>
        <v>0</v>
      </c>
      <c r="T67" s="110">
        <f>IF(赛后数据!U67="","",IF(ISERROR(MATCH(赛后数据!U67,(各类选项!J:J),0)),1,0))</f>
        <v>0</v>
      </c>
      <c r="U67" s="110">
        <f>IF(赛后数据!AC67="","",IF(ISERROR(MATCH(赛后数据!AC67,(各类选项!J:J),0)),1,0))</f>
        <v>0</v>
      </c>
      <c r="V67" s="110">
        <f>IF(赛后数据!AK67="","",IF(ISERROR(MATCH(赛后数据!AK67,(各类选项!J:J),0)),1,0))</f>
        <v>0</v>
      </c>
    </row>
    <row r="68" spans="1:22">
      <c r="A68" s="110">
        <f t="shared" si="2"/>
        <v>0</v>
      </c>
      <c r="B68" s="110">
        <f t="shared" si="3"/>
        <v>0</v>
      </c>
      <c r="C68" s="110">
        <f>IF(原始数据!K68="","",IF(ISERROR(MATCH(原始数据!K68,原始数据!E68:F68,0)),1,0)-IF(原始数据!K68="",1,0))</f>
        <v>0</v>
      </c>
      <c r="D68" s="110">
        <f>IF(原始数据!L68="","",IF(ISERROR(MATCH(原始数据!L68,各类选项!L:L,0)),1,0)-IF(原始数据!L68="",1,0))</f>
        <v>0</v>
      </c>
      <c r="E68" s="110">
        <f>IF(原始数据!V68="","",IF(ISERROR(MATCH(原始数据!V68,各类选项!G:G,0)),1,0))</f>
        <v>0</v>
      </c>
      <c r="F68" s="110">
        <f>IF(原始数据!W68="","",IF(ISERROR(MATCH(原始数据!W68,各类选项!G:G,0)),1,0))</f>
        <v>0</v>
      </c>
      <c r="G68" s="110">
        <f>IF(原始数据!AD68="","",IF(ISERROR(MATCH(原始数据!AD68,各类选项!$E:$E,0)),1,0))</f>
        <v>0</v>
      </c>
      <c r="H68" s="110">
        <f>IF(原始数据!AE68="","",IF(ISERROR(MATCH(原始数据!AE68,各类选项!$E:$E,0)),1,0))</f>
        <v>0</v>
      </c>
      <c r="I68" s="110">
        <f>IF(原始数据!AK68="","",IF(ISERROR(MATCH(原始数据!AK68,各类选项!$E:$E,0)),1,0))</f>
        <v>0</v>
      </c>
      <c r="J68" s="110">
        <f>IF(原始数据!AM68="","",IF(ISERROR(MATCH(原始数据!AM68,各类选项!$E:$E,0)),1,0))</f>
        <v>0</v>
      </c>
      <c r="K68" s="110">
        <f>IF(原始数据!AF68="","",IF(ISERROR(MATCH(原始数据!AF68,各类选项!$C:$C,0)),1,0))</f>
        <v>0</v>
      </c>
      <c r="L68" s="110" t="str">
        <f>IF(原始数据!AG68="","",IF(ISERROR(MATCH(原始数据!AG68,各类选项!$C:$C,0)),1,0))</f>
        <v/>
      </c>
      <c r="M68" s="110" t="str">
        <f>IF(原始数据!AH68="","",IF(ISERROR(MATCH(原始数据!AH68,各类选项!$C:$C,0)),1,0))</f>
        <v/>
      </c>
      <c r="N68" s="110">
        <f>IF(原始数据!AI68="","",IF(ISERROR(MATCH(原始数据!AI68,各类选项!$E:$E,0)),1,0))</f>
        <v>0</v>
      </c>
      <c r="O68" s="110">
        <f>IF(原始数据!AJ68="","",IF(ISERROR(MATCH(原始数据!AJ68,各类选项!$E:$E,0)),1,0))</f>
        <v>0</v>
      </c>
      <c r="P68" s="110">
        <f>IF(原始数据!AK68="","",IF(ISERROR(MATCH(原始数据!AK68,各类选项!$E:$E,0)),1,0))</f>
        <v>0</v>
      </c>
      <c r="Q68" s="110">
        <f>IF(原始数据!AL68="","",IF(ISERROR(MATCH(原始数据!AL68,各类选项!$E:$E,0)),1,0))</f>
        <v>0</v>
      </c>
      <c r="R68" s="110">
        <f>IF(原始数据!AO68="","",IF(ISERROR(MATCH(原始数据!AO68,各类选项!$C:$C,0)),1,0))</f>
        <v>0</v>
      </c>
      <c r="S68" s="110">
        <f>IF(赛后数据!M68="","",IF(ISERROR(MATCH(赛后数据!M68,(各类选项!J:J),0)),1,0))</f>
        <v>0</v>
      </c>
      <c r="T68" s="110">
        <f>IF(赛后数据!U68="","",IF(ISERROR(MATCH(赛后数据!U68,(各类选项!J:J),0)),1,0))</f>
        <v>0</v>
      </c>
      <c r="U68" s="110">
        <f>IF(赛后数据!AC68="","",IF(ISERROR(MATCH(赛后数据!AC68,(各类选项!J:J),0)),1,0))</f>
        <v>0</v>
      </c>
      <c r="V68" s="110">
        <f>IF(赛后数据!AK68="","",IF(ISERROR(MATCH(赛后数据!AK68,(各类选项!J:J),0)),1,0))</f>
        <v>0</v>
      </c>
    </row>
    <row r="69" spans="1:22">
      <c r="A69" s="110">
        <f t="shared" si="2"/>
        <v>0</v>
      </c>
      <c r="B69" s="110">
        <f t="shared" si="3"/>
        <v>0</v>
      </c>
      <c r="C69" s="110">
        <f>IF(原始数据!K69="","",IF(ISERROR(MATCH(原始数据!K69,原始数据!E69:F69,0)),1,0)-IF(原始数据!K69="",1,0))</f>
        <v>0</v>
      </c>
      <c r="D69" s="110">
        <f>IF(原始数据!L69="","",IF(ISERROR(MATCH(原始数据!L69,各类选项!L:L,0)),1,0)-IF(原始数据!L69="",1,0))</f>
        <v>0</v>
      </c>
      <c r="E69" s="110">
        <f>IF(原始数据!V69="","",IF(ISERROR(MATCH(原始数据!V69,各类选项!G:G,0)),1,0))</f>
        <v>0</v>
      </c>
      <c r="F69" s="110">
        <f>IF(原始数据!W69="","",IF(ISERROR(MATCH(原始数据!W69,各类选项!G:G,0)),1,0))</f>
        <v>0</v>
      </c>
      <c r="G69" s="110">
        <f>IF(原始数据!AD69="","",IF(ISERROR(MATCH(原始数据!AD69,各类选项!$E:$E,0)),1,0))</f>
        <v>0</v>
      </c>
      <c r="H69" s="110">
        <f>IF(原始数据!AE69="","",IF(ISERROR(MATCH(原始数据!AE69,各类选项!$E:$E,0)),1,0))</f>
        <v>0</v>
      </c>
      <c r="I69" s="110">
        <f>IF(原始数据!AK69="","",IF(ISERROR(MATCH(原始数据!AK69,各类选项!$E:$E,0)),1,0))</f>
        <v>0</v>
      </c>
      <c r="J69" s="110">
        <f>IF(原始数据!AM69="","",IF(ISERROR(MATCH(原始数据!AM69,各类选项!$E:$E,0)),1,0))</f>
        <v>0</v>
      </c>
      <c r="K69" s="110">
        <f>IF(原始数据!AF69="","",IF(ISERROR(MATCH(原始数据!AF69,各类选项!$C:$C,0)),1,0))</f>
        <v>0</v>
      </c>
      <c r="L69" s="110" t="str">
        <f>IF(原始数据!AG69="","",IF(ISERROR(MATCH(原始数据!AG69,各类选项!$C:$C,0)),1,0))</f>
        <v/>
      </c>
      <c r="M69" s="110" t="str">
        <f>IF(原始数据!AH69="","",IF(ISERROR(MATCH(原始数据!AH69,各类选项!$C:$C,0)),1,0))</f>
        <v/>
      </c>
      <c r="N69" s="110">
        <f>IF(原始数据!AI69="","",IF(ISERROR(MATCH(原始数据!AI69,各类选项!$E:$E,0)),1,0))</f>
        <v>0</v>
      </c>
      <c r="O69" s="110">
        <f>IF(原始数据!AJ69="","",IF(ISERROR(MATCH(原始数据!AJ69,各类选项!$E:$E,0)),1,0))</f>
        <v>0</v>
      </c>
      <c r="P69" s="110">
        <f>IF(原始数据!AK69="","",IF(ISERROR(MATCH(原始数据!AK69,各类选项!$E:$E,0)),1,0))</f>
        <v>0</v>
      </c>
      <c r="Q69" s="110">
        <f>IF(原始数据!AL69="","",IF(ISERROR(MATCH(原始数据!AL69,各类选项!$E:$E,0)),1,0))</f>
        <v>0</v>
      </c>
      <c r="R69" s="110">
        <f>IF(原始数据!AO69="","",IF(ISERROR(MATCH(原始数据!AO69,各类选项!$C:$C,0)),1,0))</f>
        <v>0</v>
      </c>
      <c r="S69" s="110">
        <f>IF(赛后数据!M69="","",IF(ISERROR(MATCH(赛后数据!M69,(各类选项!J:J),0)),1,0))</f>
        <v>0</v>
      </c>
      <c r="T69" s="110">
        <f>IF(赛后数据!U69="","",IF(ISERROR(MATCH(赛后数据!U69,(各类选项!J:J),0)),1,0))</f>
        <v>0</v>
      </c>
      <c r="U69" s="110">
        <f>IF(赛后数据!AC69="","",IF(ISERROR(MATCH(赛后数据!AC69,(各类选项!J:J),0)),1,0))</f>
        <v>0</v>
      </c>
      <c r="V69" s="110">
        <f>IF(赛后数据!AK69="","",IF(ISERROR(MATCH(赛后数据!AK69,(各类选项!J:J),0)),1,0))</f>
        <v>0</v>
      </c>
    </row>
    <row r="70" spans="1:22">
      <c r="A70" s="110">
        <f t="shared" si="2"/>
        <v>0</v>
      </c>
      <c r="B70" s="110">
        <f t="shared" si="3"/>
        <v>0</v>
      </c>
      <c r="C70" s="110">
        <f>IF(原始数据!K70="","",IF(ISERROR(MATCH(原始数据!K70,原始数据!E70:F70,0)),1,0)-IF(原始数据!K70="",1,0))</f>
        <v>0</v>
      </c>
      <c r="D70" s="110">
        <f>IF(原始数据!L70="","",IF(ISERROR(MATCH(原始数据!L70,各类选项!L:L,0)),1,0)-IF(原始数据!L70="",1,0))</f>
        <v>0</v>
      </c>
      <c r="E70" s="110" t="str">
        <f>IF(原始数据!V70="","",IF(ISERROR(MATCH(原始数据!V70,各类选项!G:G,0)),1,0))</f>
        <v/>
      </c>
      <c r="F70" s="110">
        <f>IF(原始数据!W70="","",IF(ISERROR(MATCH(原始数据!W70,各类选项!G:G,0)),1,0))</f>
        <v>0</v>
      </c>
      <c r="G70" s="110">
        <f>IF(原始数据!AD70="","",IF(ISERROR(MATCH(原始数据!AD70,各类选项!$E:$E,0)),1,0))</f>
        <v>0</v>
      </c>
      <c r="H70" s="110">
        <f>IF(原始数据!AE70="","",IF(ISERROR(MATCH(原始数据!AE70,各类选项!$E:$E,0)),1,0))</f>
        <v>0</v>
      </c>
      <c r="I70" s="110">
        <f>IF(原始数据!AK70="","",IF(ISERROR(MATCH(原始数据!AK70,各类选项!$E:$E,0)),1,0))</f>
        <v>0</v>
      </c>
      <c r="J70" s="110">
        <f>IF(原始数据!AM70="","",IF(ISERROR(MATCH(原始数据!AM70,各类选项!$E:$E,0)),1,0))</f>
        <v>0</v>
      </c>
      <c r="K70" s="110">
        <f>IF(原始数据!AF70="","",IF(ISERROR(MATCH(原始数据!AF70,各类选项!$C:$C,0)),1,0))</f>
        <v>0</v>
      </c>
      <c r="L70" s="110">
        <f>IF(原始数据!AG70="","",IF(ISERROR(MATCH(原始数据!AG70,各类选项!$C:$C,0)),1,0))</f>
        <v>0</v>
      </c>
      <c r="M70" s="110" t="str">
        <f>IF(原始数据!AH70="","",IF(ISERROR(MATCH(原始数据!AH70,各类选项!$C:$C,0)),1,0))</f>
        <v/>
      </c>
      <c r="N70" s="110">
        <f>IF(原始数据!AI70="","",IF(ISERROR(MATCH(原始数据!AI70,各类选项!$E:$E,0)),1,0))</f>
        <v>0</v>
      </c>
      <c r="O70" s="110">
        <f>IF(原始数据!AJ70="","",IF(ISERROR(MATCH(原始数据!AJ70,各类选项!$E:$E,0)),1,0))</f>
        <v>0</v>
      </c>
      <c r="P70" s="110">
        <f>IF(原始数据!AK70="","",IF(ISERROR(MATCH(原始数据!AK70,各类选项!$E:$E,0)),1,0))</f>
        <v>0</v>
      </c>
      <c r="Q70" s="110">
        <f>IF(原始数据!AL70="","",IF(ISERROR(MATCH(原始数据!AL70,各类选项!$E:$E,0)),1,0))</f>
        <v>0</v>
      </c>
      <c r="R70" s="110">
        <f>IF(原始数据!AO70="","",IF(ISERROR(MATCH(原始数据!AO70,各类选项!$C:$C,0)),1,0))</f>
        <v>0</v>
      </c>
      <c r="S70" s="110">
        <f>IF(赛后数据!M70="","",IF(ISERROR(MATCH(赛后数据!M70,(各类选项!J:J),0)),1,0))</f>
        <v>0</v>
      </c>
      <c r="T70" s="110">
        <f>IF(赛后数据!U70="","",IF(ISERROR(MATCH(赛后数据!U70,(各类选项!J:J),0)),1,0))</f>
        <v>0</v>
      </c>
      <c r="U70" s="110">
        <f>IF(赛后数据!AC70="","",IF(ISERROR(MATCH(赛后数据!AC70,(各类选项!J:J),0)),1,0))</f>
        <v>0</v>
      </c>
      <c r="V70" s="110">
        <f>IF(赛后数据!AK70="","",IF(ISERROR(MATCH(赛后数据!AK70,(各类选项!J:J),0)),1,0))</f>
        <v>0</v>
      </c>
    </row>
    <row r="71" spans="1:22">
      <c r="A71" s="110">
        <f t="shared" si="2"/>
        <v>0</v>
      </c>
      <c r="B71" s="110">
        <f t="shared" si="3"/>
        <v>0</v>
      </c>
      <c r="C71" s="110">
        <f>IF(原始数据!K71="","",IF(ISERROR(MATCH(原始数据!K71,原始数据!E71:F71,0)),1,0)-IF(原始数据!K71="",1,0))</f>
        <v>0</v>
      </c>
      <c r="D71" s="110">
        <f>IF(原始数据!L71="","",IF(ISERROR(MATCH(原始数据!L71,各类选项!L:L,0)),1,0)-IF(原始数据!L71="",1,0))</f>
        <v>0</v>
      </c>
      <c r="E71" s="110" t="str">
        <f>IF(原始数据!V71="","",IF(ISERROR(MATCH(原始数据!V71,各类选项!G:G,0)),1,0))</f>
        <v/>
      </c>
      <c r="F71" s="110">
        <f>IF(原始数据!W71="","",IF(ISERROR(MATCH(原始数据!W71,各类选项!G:G,0)),1,0))</f>
        <v>0</v>
      </c>
      <c r="G71" s="110">
        <f>IF(原始数据!AD71="","",IF(ISERROR(MATCH(原始数据!AD71,各类选项!$E:$E,0)),1,0))</f>
        <v>0</v>
      </c>
      <c r="H71" s="110">
        <f>IF(原始数据!AE71="","",IF(ISERROR(MATCH(原始数据!AE71,各类选项!$E:$E,0)),1,0))</f>
        <v>0</v>
      </c>
      <c r="I71" s="110">
        <f>IF(原始数据!AK71="","",IF(ISERROR(MATCH(原始数据!AK71,各类选项!$E:$E,0)),1,0))</f>
        <v>0</v>
      </c>
      <c r="J71" s="110">
        <f>IF(原始数据!AM71="","",IF(ISERROR(MATCH(原始数据!AM71,各类选项!$E:$E,0)),1,0))</f>
        <v>0</v>
      </c>
      <c r="K71" s="110">
        <f>IF(原始数据!AF71="","",IF(ISERROR(MATCH(原始数据!AF71,各类选项!$C:$C,0)),1,0))</f>
        <v>0</v>
      </c>
      <c r="L71" s="110">
        <f>IF(原始数据!AG71="","",IF(ISERROR(MATCH(原始数据!AG71,各类选项!$C:$C,0)),1,0))</f>
        <v>0</v>
      </c>
      <c r="M71" s="110" t="str">
        <f>IF(原始数据!AH71="","",IF(ISERROR(MATCH(原始数据!AH71,各类选项!$C:$C,0)),1,0))</f>
        <v/>
      </c>
      <c r="N71" s="110">
        <f>IF(原始数据!AI71="","",IF(ISERROR(MATCH(原始数据!AI71,各类选项!$E:$E,0)),1,0))</f>
        <v>0</v>
      </c>
      <c r="O71" s="110">
        <f>IF(原始数据!AJ71="","",IF(ISERROR(MATCH(原始数据!AJ71,各类选项!$E:$E,0)),1,0))</f>
        <v>0</v>
      </c>
      <c r="P71" s="110">
        <f>IF(原始数据!AK71="","",IF(ISERROR(MATCH(原始数据!AK71,各类选项!$E:$E,0)),1,0))</f>
        <v>0</v>
      </c>
      <c r="Q71" s="110">
        <f>IF(原始数据!AL71="","",IF(ISERROR(MATCH(原始数据!AL71,各类选项!$E:$E,0)),1,0))</f>
        <v>0</v>
      </c>
      <c r="R71" s="110">
        <f>IF(原始数据!AO71="","",IF(ISERROR(MATCH(原始数据!AO71,各类选项!$C:$C,0)),1,0))</f>
        <v>0</v>
      </c>
      <c r="S71" s="110">
        <f>IF(赛后数据!M71="","",IF(ISERROR(MATCH(赛后数据!M71,(各类选项!J:J),0)),1,0))</f>
        <v>0</v>
      </c>
      <c r="T71" s="110">
        <f>IF(赛后数据!U71="","",IF(ISERROR(MATCH(赛后数据!U71,(各类选项!J:J),0)),1,0))</f>
        <v>0</v>
      </c>
      <c r="U71" s="110">
        <f>IF(赛后数据!AC71="","",IF(ISERROR(MATCH(赛后数据!AC71,(各类选项!J:J),0)),1,0))</f>
        <v>0</v>
      </c>
      <c r="V71" s="110">
        <f>IF(赛后数据!AK71="","",IF(ISERROR(MATCH(赛后数据!AK71,(各类选项!J:J),0)),1,0))</f>
        <v>0</v>
      </c>
    </row>
    <row r="72" spans="1:22">
      <c r="A72" s="110">
        <f t="shared" si="2"/>
        <v>0</v>
      </c>
      <c r="B72" s="110">
        <f t="shared" si="3"/>
        <v>0</v>
      </c>
      <c r="C72" s="110" t="str">
        <f>IF(原始数据!K72="","",IF(ISERROR(MATCH(原始数据!K72,原始数据!E72:F72,0)),1,0)-IF(原始数据!K72="",1,0))</f>
        <v/>
      </c>
      <c r="D72" s="110" t="str">
        <f>IF(原始数据!L72="","",IF(ISERROR(MATCH(原始数据!L72,各类选项!L:L,0)),1,0)-IF(原始数据!L72="",1,0))</f>
        <v/>
      </c>
      <c r="E72" s="110" t="str">
        <f>IF(原始数据!V72="","",IF(ISERROR(MATCH(原始数据!V72,各类选项!G:G,0)),1,0))</f>
        <v/>
      </c>
      <c r="F72" s="110" t="str">
        <f>IF(原始数据!W72="","",IF(ISERROR(MATCH(原始数据!W72,各类选项!G:G,0)),1,0))</f>
        <v/>
      </c>
      <c r="G72" s="110" t="str">
        <f>IF(原始数据!AD72="","",IF(ISERROR(MATCH(原始数据!AD72,各类选项!$E:$E,0)),1,0))</f>
        <v/>
      </c>
      <c r="H72" s="110" t="str">
        <f>IF(原始数据!AE72="","",IF(ISERROR(MATCH(原始数据!AE72,各类选项!$E:$E,0)),1,0))</f>
        <v/>
      </c>
      <c r="I72" s="110" t="str">
        <f>IF(原始数据!AK72="","",IF(ISERROR(MATCH(原始数据!AK72,各类选项!$E:$E,0)),1,0))</f>
        <v/>
      </c>
      <c r="J72" s="110" t="str">
        <f>IF(原始数据!AM72="","",IF(ISERROR(MATCH(原始数据!AM72,各类选项!$E:$E,0)),1,0))</f>
        <v/>
      </c>
      <c r="K72" s="110" t="str">
        <f>IF(原始数据!AF72="","",IF(ISERROR(MATCH(原始数据!AF72,各类选项!$C:$C,0)),1,0))</f>
        <v/>
      </c>
      <c r="L72" s="110" t="str">
        <f>IF(原始数据!AG72="","",IF(ISERROR(MATCH(原始数据!AG72,各类选项!$C:$C,0)),1,0))</f>
        <v/>
      </c>
      <c r="M72" s="110" t="str">
        <f>IF(原始数据!AH72="","",IF(ISERROR(MATCH(原始数据!AH72,各类选项!$C:$C,0)),1,0))</f>
        <v/>
      </c>
      <c r="N72" s="110" t="str">
        <f>IF(原始数据!AI72="","",IF(ISERROR(MATCH(原始数据!AI72,各类选项!$E:$E,0)),1,0))</f>
        <v/>
      </c>
      <c r="O72" s="110" t="str">
        <f>IF(原始数据!AJ72="","",IF(ISERROR(MATCH(原始数据!AJ72,各类选项!$E:$E,0)),1,0))</f>
        <v/>
      </c>
      <c r="P72" s="110" t="str">
        <f>IF(原始数据!AK72="","",IF(ISERROR(MATCH(原始数据!AK72,各类选项!$E:$E,0)),1,0))</f>
        <v/>
      </c>
      <c r="Q72" s="110" t="str">
        <f>IF(原始数据!AL72="","",IF(ISERROR(MATCH(原始数据!AL72,各类选项!$E:$E,0)),1,0))</f>
        <v/>
      </c>
      <c r="R72" s="110" t="str">
        <f>IF(原始数据!AO72="","",IF(ISERROR(MATCH(原始数据!AO72,各类选项!$C:$C,0)),1,0))</f>
        <v/>
      </c>
      <c r="S72" s="110" t="str">
        <f>IF(赛后数据!M72="","",IF(ISERROR(MATCH(赛后数据!M72,(各类选项!J:J),0)),1,0))</f>
        <v/>
      </c>
      <c r="T72" s="110" t="str">
        <f>IF(赛后数据!U72="","",IF(ISERROR(MATCH(赛后数据!U72,(各类选项!J:J),0)),1,0))</f>
        <v/>
      </c>
      <c r="U72" s="110" t="str">
        <f>IF(赛后数据!AC72="","",IF(ISERROR(MATCH(赛后数据!AC72,(各类选项!J:J),0)),1,0))</f>
        <v/>
      </c>
      <c r="V72" s="110" t="str">
        <f>IF(赛后数据!AK72="","",IF(ISERROR(MATCH(赛后数据!AK72,(各类选项!J:J),0)),1,0))</f>
        <v/>
      </c>
    </row>
    <row r="73" spans="1:22">
      <c r="A73" s="110">
        <f t="shared" si="2"/>
        <v>0</v>
      </c>
      <c r="B73" s="110">
        <f t="shared" si="3"/>
        <v>0</v>
      </c>
      <c r="C73" s="110" t="str">
        <f>IF(原始数据!K73="","",IF(ISERROR(MATCH(原始数据!K73,原始数据!E73:F73,0)),1,0)-IF(原始数据!K73="",1,0))</f>
        <v/>
      </c>
      <c r="D73" s="110" t="str">
        <f>IF(原始数据!L73="","",IF(ISERROR(MATCH(原始数据!L73,各类选项!L:L,0)),1,0)-IF(原始数据!L73="",1,0))</f>
        <v/>
      </c>
      <c r="E73" s="110" t="str">
        <f>IF(原始数据!V73="","",IF(ISERROR(MATCH(原始数据!V73,各类选项!G:G,0)),1,0))</f>
        <v/>
      </c>
      <c r="F73" s="110" t="str">
        <f>IF(原始数据!W73="","",IF(ISERROR(MATCH(原始数据!W73,各类选项!G:G,0)),1,0))</f>
        <v/>
      </c>
      <c r="G73" s="110" t="str">
        <f>IF(原始数据!AD73="","",IF(ISERROR(MATCH(原始数据!AD73,各类选项!$E:$E,0)),1,0))</f>
        <v/>
      </c>
      <c r="H73" s="110" t="str">
        <f>IF(原始数据!AE73="","",IF(ISERROR(MATCH(原始数据!AE73,各类选项!$E:$E,0)),1,0))</f>
        <v/>
      </c>
      <c r="I73" s="110" t="str">
        <f>IF(原始数据!AK73="","",IF(ISERROR(MATCH(原始数据!AK73,各类选项!$E:$E,0)),1,0))</f>
        <v/>
      </c>
      <c r="J73" s="110" t="str">
        <f>IF(原始数据!AM73="","",IF(ISERROR(MATCH(原始数据!AM73,各类选项!$E:$E,0)),1,0))</f>
        <v/>
      </c>
      <c r="K73" s="110" t="str">
        <f>IF(原始数据!AF73="","",IF(ISERROR(MATCH(原始数据!AF73,各类选项!$C:$C,0)),1,0))</f>
        <v/>
      </c>
      <c r="L73" s="110" t="str">
        <f>IF(原始数据!AG73="","",IF(ISERROR(MATCH(原始数据!AG73,各类选项!$C:$C,0)),1,0))</f>
        <v/>
      </c>
      <c r="M73" s="110" t="str">
        <f>IF(原始数据!AH73="","",IF(ISERROR(MATCH(原始数据!AH73,各类选项!$C:$C,0)),1,0))</f>
        <v/>
      </c>
      <c r="N73" s="110" t="str">
        <f>IF(原始数据!AI73="","",IF(ISERROR(MATCH(原始数据!AI73,各类选项!$E:$E,0)),1,0))</f>
        <v/>
      </c>
      <c r="O73" s="110" t="str">
        <f>IF(原始数据!AJ73="","",IF(ISERROR(MATCH(原始数据!AJ73,各类选项!$E:$E,0)),1,0))</f>
        <v/>
      </c>
      <c r="P73" s="110" t="str">
        <f>IF(原始数据!AK73="","",IF(ISERROR(MATCH(原始数据!AK73,各类选项!$E:$E,0)),1,0))</f>
        <v/>
      </c>
      <c r="Q73" s="110" t="str">
        <f>IF(原始数据!AL73="","",IF(ISERROR(MATCH(原始数据!AL73,各类选项!$E:$E,0)),1,0))</f>
        <v/>
      </c>
      <c r="R73" s="110" t="str">
        <f>IF(原始数据!AO73="","",IF(ISERROR(MATCH(原始数据!AO73,各类选项!$C:$C,0)),1,0))</f>
        <v/>
      </c>
      <c r="S73" s="110" t="str">
        <f>IF(赛后数据!M73="","",IF(ISERROR(MATCH(赛后数据!M73,(各类选项!J:J),0)),1,0))</f>
        <v/>
      </c>
      <c r="T73" s="110" t="str">
        <f>IF(赛后数据!U73="","",IF(ISERROR(MATCH(赛后数据!U73,(各类选项!J:J),0)),1,0))</f>
        <v/>
      </c>
      <c r="U73" s="110" t="str">
        <f>IF(赛后数据!AC73="","",IF(ISERROR(MATCH(赛后数据!AC73,(各类选项!J:J),0)),1,0))</f>
        <v/>
      </c>
      <c r="V73" s="110" t="str">
        <f>IF(赛后数据!AK73="","",IF(ISERROR(MATCH(赛后数据!AK73,(各类选项!J:J),0)),1,0))</f>
        <v/>
      </c>
    </row>
    <row r="74" spans="1:22">
      <c r="A74" s="110">
        <f t="shared" si="2"/>
        <v>0</v>
      </c>
      <c r="B74" s="110">
        <f t="shared" si="3"/>
        <v>0</v>
      </c>
      <c r="C74" s="110">
        <f>IF(原始数据!K74="","",IF(ISERROR(MATCH(原始数据!K74,原始数据!E74:F74,0)),1,0)-IF(原始数据!K74="",1,0))</f>
        <v>0</v>
      </c>
      <c r="D74" s="110">
        <f>IF(原始数据!L74="","",IF(ISERROR(MATCH(原始数据!L74,各类选项!L:L,0)),1,0)-IF(原始数据!L74="",1,0))</f>
        <v>0</v>
      </c>
      <c r="E74" s="110">
        <f>IF(原始数据!V74="","",IF(ISERROR(MATCH(原始数据!V74,各类选项!G:G,0)),1,0))</f>
        <v>0</v>
      </c>
      <c r="F74" s="110">
        <f>IF(原始数据!W74="","",IF(ISERROR(MATCH(原始数据!W74,各类选项!G:G,0)),1,0))</f>
        <v>0</v>
      </c>
      <c r="G74" s="110">
        <f>IF(原始数据!AD74="","",IF(ISERROR(MATCH(原始数据!AD74,各类选项!$E:$E,0)),1,0))</f>
        <v>0</v>
      </c>
      <c r="H74" s="110">
        <f>IF(原始数据!AE74="","",IF(ISERROR(MATCH(原始数据!AE74,各类选项!$E:$E,0)),1,0))</f>
        <v>0</v>
      </c>
      <c r="I74" s="110">
        <f>IF(原始数据!AK74="","",IF(ISERROR(MATCH(原始数据!AK74,各类选项!$E:$E,0)),1,0))</f>
        <v>0</v>
      </c>
      <c r="J74" s="110">
        <f>IF(原始数据!AM74="","",IF(ISERROR(MATCH(原始数据!AM74,各类选项!$E:$E,0)),1,0))</f>
        <v>0</v>
      </c>
      <c r="K74" s="110" t="str">
        <f>IF(原始数据!AF74="","",IF(ISERROR(MATCH(原始数据!AF74,各类选项!$C:$C,0)),1,0))</f>
        <v/>
      </c>
      <c r="L74" s="110" t="str">
        <f>IF(原始数据!AG74="","",IF(ISERROR(MATCH(原始数据!AG74,各类选项!$C:$C,0)),1,0))</f>
        <v/>
      </c>
      <c r="M74" s="110" t="str">
        <f>IF(原始数据!AH74="","",IF(ISERROR(MATCH(原始数据!AH74,各类选项!$C:$C,0)),1,0))</f>
        <v/>
      </c>
      <c r="N74" s="110">
        <f>IF(原始数据!AI74="","",IF(ISERROR(MATCH(原始数据!AI74,各类选项!$E:$E,0)),1,0))</f>
        <v>0</v>
      </c>
      <c r="O74" s="110">
        <f>IF(原始数据!AJ74="","",IF(ISERROR(MATCH(原始数据!AJ74,各类选项!$E:$E,0)),1,0))</f>
        <v>0</v>
      </c>
      <c r="P74" s="110">
        <f>IF(原始数据!AK74="","",IF(ISERROR(MATCH(原始数据!AK74,各类选项!$E:$E,0)),1,0))</f>
        <v>0</v>
      </c>
      <c r="Q74" s="110">
        <f>IF(原始数据!AL74="","",IF(ISERROR(MATCH(原始数据!AL74,各类选项!$E:$E,0)),1,0))</f>
        <v>0</v>
      </c>
      <c r="R74" s="110">
        <f>IF(原始数据!AO74="","",IF(ISERROR(MATCH(原始数据!AO74,各类选项!$C:$C,0)),1,0))</f>
        <v>0</v>
      </c>
      <c r="S74" s="110">
        <f>IF(赛后数据!M74="","",IF(ISERROR(MATCH(赛后数据!M74,(各类选项!J:J),0)),1,0))</f>
        <v>0</v>
      </c>
      <c r="T74" s="110">
        <f>IF(赛后数据!U74="","",IF(ISERROR(MATCH(赛后数据!U74,(各类选项!J:J),0)),1,0))</f>
        <v>0</v>
      </c>
      <c r="U74" s="110">
        <f>IF(赛后数据!AC74="","",IF(ISERROR(MATCH(赛后数据!AC74,(各类选项!J:J),0)),1,0))</f>
        <v>0</v>
      </c>
      <c r="V74" s="110">
        <f>IF(赛后数据!AK74="","",IF(ISERROR(MATCH(赛后数据!AK74,(各类选项!J:J),0)),1,0))</f>
        <v>0</v>
      </c>
    </row>
    <row r="75" spans="1:22">
      <c r="A75" s="110">
        <f t="shared" si="2"/>
        <v>0</v>
      </c>
      <c r="B75" s="110">
        <f t="shared" si="3"/>
        <v>0</v>
      </c>
      <c r="C75" s="110">
        <f>IF(原始数据!K75="","",IF(ISERROR(MATCH(原始数据!K75,原始数据!E75:F75,0)),1,0)-IF(原始数据!K75="",1,0))</f>
        <v>0</v>
      </c>
      <c r="D75" s="110">
        <f>IF(原始数据!L75="","",IF(ISERROR(MATCH(原始数据!L75,各类选项!L:L,0)),1,0)-IF(原始数据!L75="",1,0))</f>
        <v>0</v>
      </c>
      <c r="E75" s="110">
        <f>IF(原始数据!V75="","",IF(ISERROR(MATCH(原始数据!V75,各类选项!G:G,0)),1,0))</f>
        <v>0</v>
      </c>
      <c r="F75" s="110">
        <f>IF(原始数据!W75="","",IF(ISERROR(MATCH(原始数据!W75,各类选项!G:G,0)),1,0))</f>
        <v>0</v>
      </c>
      <c r="G75" s="110">
        <f>IF(原始数据!AD75="","",IF(ISERROR(MATCH(原始数据!AD75,各类选项!$E:$E,0)),1,0))</f>
        <v>0</v>
      </c>
      <c r="H75" s="110">
        <f>IF(原始数据!AE75="","",IF(ISERROR(MATCH(原始数据!AE75,各类选项!$E:$E,0)),1,0))</f>
        <v>0</v>
      </c>
      <c r="I75" s="110">
        <f>IF(原始数据!AK75="","",IF(ISERROR(MATCH(原始数据!AK75,各类选项!$E:$E,0)),1,0))</f>
        <v>0</v>
      </c>
      <c r="J75" s="110">
        <f>IF(原始数据!AM75="","",IF(ISERROR(MATCH(原始数据!AM75,各类选项!$E:$E,0)),1,0))</f>
        <v>0</v>
      </c>
      <c r="K75" s="110" t="str">
        <f>IF(原始数据!AF75="","",IF(ISERROR(MATCH(原始数据!AF75,各类选项!$C:$C,0)),1,0))</f>
        <v/>
      </c>
      <c r="L75" s="110" t="str">
        <f>IF(原始数据!AG75="","",IF(ISERROR(MATCH(原始数据!AG75,各类选项!$C:$C,0)),1,0))</f>
        <v/>
      </c>
      <c r="M75" s="110" t="str">
        <f>IF(原始数据!AH75="","",IF(ISERROR(MATCH(原始数据!AH75,各类选项!$C:$C,0)),1,0))</f>
        <v/>
      </c>
      <c r="N75" s="110">
        <f>IF(原始数据!AI75="","",IF(ISERROR(MATCH(原始数据!AI75,各类选项!$E:$E,0)),1,0))</f>
        <v>0</v>
      </c>
      <c r="O75" s="110">
        <f>IF(原始数据!AJ75="","",IF(ISERROR(MATCH(原始数据!AJ75,各类选项!$E:$E,0)),1,0))</f>
        <v>0</v>
      </c>
      <c r="P75" s="110">
        <f>IF(原始数据!AK75="","",IF(ISERROR(MATCH(原始数据!AK75,各类选项!$E:$E,0)),1,0))</f>
        <v>0</v>
      </c>
      <c r="Q75" s="110">
        <f>IF(原始数据!AL75="","",IF(ISERROR(MATCH(原始数据!AL75,各类选项!$E:$E,0)),1,0))</f>
        <v>0</v>
      </c>
      <c r="R75" s="110">
        <f>IF(原始数据!AO75="","",IF(ISERROR(MATCH(原始数据!AO75,各类选项!$C:$C,0)),1,0))</f>
        <v>0</v>
      </c>
      <c r="S75" s="110">
        <f>IF(赛后数据!M75="","",IF(ISERROR(MATCH(赛后数据!M75,(各类选项!J:J),0)),1,0))</f>
        <v>0</v>
      </c>
      <c r="T75" s="110">
        <f>IF(赛后数据!U75="","",IF(ISERROR(MATCH(赛后数据!U75,(各类选项!J:J),0)),1,0))</f>
        <v>0</v>
      </c>
      <c r="U75" s="110">
        <f>IF(赛后数据!AC75="","",IF(ISERROR(MATCH(赛后数据!AC75,(各类选项!J:J),0)),1,0))</f>
        <v>0</v>
      </c>
      <c r="V75" s="110">
        <f>IF(赛后数据!AK75="","",IF(ISERROR(MATCH(赛后数据!AK75,(各类选项!J:J),0)),1,0))</f>
        <v>0</v>
      </c>
    </row>
    <row r="76" spans="1:22">
      <c r="A76" s="110">
        <f t="shared" si="2"/>
        <v>0</v>
      </c>
      <c r="B76" s="110">
        <f t="shared" si="3"/>
        <v>0</v>
      </c>
      <c r="C76" s="110">
        <f>IF(原始数据!K76="","",IF(ISERROR(MATCH(原始数据!K76,原始数据!E76:F76,0)),1,0)-IF(原始数据!K76="",1,0))</f>
        <v>0</v>
      </c>
      <c r="D76" s="110">
        <f>IF(原始数据!L76="","",IF(ISERROR(MATCH(原始数据!L76,各类选项!L:L,0)),1,0)-IF(原始数据!L76="",1,0))</f>
        <v>0</v>
      </c>
      <c r="E76" s="110">
        <f>IF(原始数据!V76="","",IF(ISERROR(MATCH(原始数据!V76,各类选项!G:G,0)),1,0))</f>
        <v>0</v>
      </c>
      <c r="F76" s="110">
        <f>IF(原始数据!W76="","",IF(ISERROR(MATCH(原始数据!W76,各类选项!G:G,0)),1,0))</f>
        <v>0</v>
      </c>
      <c r="G76" s="110">
        <f>IF(原始数据!AD76="","",IF(ISERROR(MATCH(原始数据!AD76,各类选项!$E:$E,0)),1,0))</f>
        <v>0</v>
      </c>
      <c r="H76" s="110">
        <f>IF(原始数据!AE76="","",IF(ISERROR(MATCH(原始数据!AE76,各类选项!$E:$E,0)),1,0))</f>
        <v>0</v>
      </c>
      <c r="I76" s="110">
        <f>IF(原始数据!AK76="","",IF(ISERROR(MATCH(原始数据!AK76,各类选项!$E:$E,0)),1,0))</f>
        <v>0</v>
      </c>
      <c r="J76" s="110">
        <f>IF(原始数据!AM76="","",IF(ISERROR(MATCH(原始数据!AM76,各类选项!$E:$E,0)),1,0))</f>
        <v>0</v>
      </c>
      <c r="K76" s="110">
        <f>IF(原始数据!AF76="","",IF(ISERROR(MATCH(原始数据!AF76,各类选项!$C:$C,0)),1,0))</f>
        <v>0</v>
      </c>
      <c r="L76" s="110" t="str">
        <f>IF(原始数据!AG76="","",IF(ISERROR(MATCH(原始数据!AG76,各类选项!$C:$C,0)),1,0))</f>
        <v/>
      </c>
      <c r="M76" s="110" t="str">
        <f>IF(原始数据!AH76="","",IF(ISERROR(MATCH(原始数据!AH76,各类选项!$C:$C,0)),1,0))</f>
        <v/>
      </c>
      <c r="N76" s="110">
        <f>IF(原始数据!AI76="","",IF(ISERROR(MATCH(原始数据!AI76,各类选项!$E:$E,0)),1,0))</f>
        <v>0</v>
      </c>
      <c r="O76" s="110">
        <f>IF(原始数据!AJ76="","",IF(ISERROR(MATCH(原始数据!AJ76,各类选项!$E:$E,0)),1,0))</f>
        <v>0</v>
      </c>
      <c r="P76" s="110">
        <f>IF(原始数据!AK76="","",IF(ISERROR(MATCH(原始数据!AK76,各类选项!$E:$E,0)),1,0))</f>
        <v>0</v>
      </c>
      <c r="Q76" s="110">
        <f>IF(原始数据!AL76="","",IF(ISERROR(MATCH(原始数据!AL76,各类选项!$E:$E,0)),1,0))</f>
        <v>0</v>
      </c>
      <c r="R76" s="110">
        <f>IF(原始数据!AO76="","",IF(ISERROR(MATCH(原始数据!AO76,各类选项!$C:$C,0)),1,0))</f>
        <v>0</v>
      </c>
      <c r="S76" s="110">
        <f>IF(赛后数据!M76="","",IF(ISERROR(MATCH(赛后数据!M76,(各类选项!J:J),0)),1,0))</f>
        <v>0</v>
      </c>
      <c r="T76" s="110">
        <f>IF(赛后数据!U76="","",IF(ISERROR(MATCH(赛后数据!U76,(各类选项!J:J),0)),1,0))</f>
        <v>0</v>
      </c>
      <c r="U76" s="110">
        <f>IF(赛后数据!AC76="","",IF(ISERROR(MATCH(赛后数据!AC76,(各类选项!J:J),0)),1,0))</f>
        <v>0</v>
      </c>
      <c r="V76" s="110">
        <f>IF(赛后数据!AK76="","",IF(ISERROR(MATCH(赛后数据!AK76,(各类选项!J:J),0)),1,0))</f>
        <v>0</v>
      </c>
    </row>
    <row r="77" spans="1:22">
      <c r="A77" s="110">
        <f t="shared" si="2"/>
        <v>0</v>
      </c>
      <c r="B77" s="110">
        <f t="shared" si="3"/>
        <v>0</v>
      </c>
      <c r="C77" s="110">
        <f>IF(原始数据!K77="","",IF(ISERROR(MATCH(原始数据!K77,原始数据!E77:F77,0)),1,0)-IF(原始数据!K77="",1,0))</f>
        <v>0</v>
      </c>
      <c r="D77" s="110">
        <f>IF(原始数据!L77="","",IF(ISERROR(MATCH(原始数据!L77,各类选项!L:L,0)),1,0)-IF(原始数据!L77="",1,0))</f>
        <v>0</v>
      </c>
      <c r="E77" s="110">
        <f>IF(原始数据!V77="","",IF(ISERROR(MATCH(原始数据!V77,各类选项!G:G,0)),1,0))</f>
        <v>0</v>
      </c>
      <c r="F77" s="110">
        <f>IF(原始数据!W77="","",IF(ISERROR(MATCH(原始数据!W77,各类选项!G:G,0)),1,0))</f>
        <v>0</v>
      </c>
      <c r="G77" s="110">
        <f>IF(原始数据!AD77="","",IF(ISERROR(MATCH(原始数据!AD77,各类选项!$E:$E,0)),1,0))</f>
        <v>0</v>
      </c>
      <c r="H77" s="110">
        <f>IF(原始数据!AE77="","",IF(ISERROR(MATCH(原始数据!AE77,各类选项!$E:$E,0)),1,0))</f>
        <v>0</v>
      </c>
      <c r="I77" s="110">
        <f>IF(原始数据!AK77="","",IF(ISERROR(MATCH(原始数据!AK77,各类选项!$E:$E,0)),1,0))</f>
        <v>0</v>
      </c>
      <c r="J77" s="110">
        <f>IF(原始数据!AM77="","",IF(ISERROR(MATCH(原始数据!AM77,各类选项!$E:$E,0)),1,0))</f>
        <v>0</v>
      </c>
      <c r="K77" s="110">
        <f>IF(原始数据!AF77="","",IF(ISERROR(MATCH(原始数据!AF77,各类选项!$C:$C,0)),1,0))</f>
        <v>0</v>
      </c>
      <c r="L77" s="110" t="str">
        <f>IF(原始数据!AG77="","",IF(ISERROR(MATCH(原始数据!AG77,各类选项!$C:$C,0)),1,0))</f>
        <v/>
      </c>
      <c r="M77" s="110" t="str">
        <f>IF(原始数据!AH77="","",IF(ISERROR(MATCH(原始数据!AH77,各类选项!$C:$C,0)),1,0))</f>
        <v/>
      </c>
      <c r="N77" s="110">
        <f>IF(原始数据!AI77="","",IF(ISERROR(MATCH(原始数据!AI77,各类选项!$E:$E,0)),1,0))</f>
        <v>0</v>
      </c>
      <c r="O77" s="110">
        <f>IF(原始数据!AJ77="","",IF(ISERROR(MATCH(原始数据!AJ77,各类选项!$E:$E,0)),1,0))</f>
        <v>0</v>
      </c>
      <c r="P77" s="110">
        <f>IF(原始数据!AK77="","",IF(ISERROR(MATCH(原始数据!AK77,各类选项!$E:$E,0)),1,0))</f>
        <v>0</v>
      </c>
      <c r="Q77" s="110">
        <f>IF(原始数据!AL77="","",IF(ISERROR(MATCH(原始数据!AL77,各类选项!$E:$E,0)),1,0))</f>
        <v>0</v>
      </c>
      <c r="R77" s="110">
        <f>IF(原始数据!AO77="","",IF(ISERROR(MATCH(原始数据!AO77,各类选项!$C:$C,0)),1,0))</f>
        <v>0</v>
      </c>
      <c r="S77" s="110">
        <f>IF(赛后数据!M77="","",IF(ISERROR(MATCH(赛后数据!M77,(各类选项!J:J),0)),1,0))</f>
        <v>0</v>
      </c>
      <c r="T77" s="110">
        <f>IF(赛后数据!U77="","",IF(ISERROR(MATCH(赛后数据!U77,(各类选项!J:J),0)),1,0))</f>
        <v>0</v>
      </c>
      <c r="U77" s="110">
        <f>IF(赛后数据!AC77="","",IF(ISERROR(MATCH(赛后数据!AC77,(各类选项!J:J),0)),1,0))</f>
        <v>0</v>
      </c>
      <c r="V77" s="110">
        <f>IF(赛后数据!AK77="","",IF(ISERROR(MATCH(赛后数据!AK77,(各类选项!J:J),0)),1,0))</f>
        <v>0</v>
      </c>
    </row>
    <row r="78" spans="1:22">
      <c r="A78" s="110">
        <f t="shared" si="2"/>
        <v>0</v>
      </c>
      <c r="B78" s="110">
        <f t="shared" si="3"/>
        <v>0</v>
      </c>
      <c r="C78" s="110">
        <f>IF(原始数据!K78="","",IF(ISERROR(MATCH(原始数据!K78,原始数据!E78:F78,0)),1,0)-IF(原始数据!K78="",1,0))</f>
        <v>0</v>
      </c>
      <c r="D78" s="110">
        <f>IF(原始数据!L78="","",IF(ISERROR(MATCH(原始数据!L78,各类选项!L:L,0)),1,0)-IF(原始数据!L78="",1,0))</f>
        <v>0</v>
      </c>
      <c r="E78" s="110" t="str">
        <f>IF(原始数据!V78="","",IF(ISERROR(MATCH(原始数据!V78,各类选项!G:G,0)),1,0))</f>
        <v/>
      </c>
      <c r="F78" s="110">
        <f>IF(原始数据!W78="","",IF(ISERROR(MATCH(原始数据!W78,各类选项!G:G,0)),1,0))</f>
        <v>0</v>
      </c>
      <c r="G78" s="110">
        <f>IF(原始数据!AD78="","",IF(ISERROR(MATCH(原始数据!AD78,各类选项!$E:$E,0)),1,0))</f>
        <v>0</v>
      </c>
      <c r="H78" s="110">
        <f>IF(原始数据!AE78="","",IF(ISERROR(MATCH(原始数据!AE78,各类选项!$E:$E,0)),1,0))</f>
        <v>0</v>
      </c>
      <c r="I78" s="110">
        <f>IF(原始数据!AK78="","",IF(ISERROR(MATCH(原始数据!AK78,各类选项!$E:$E,0)),1,0))</f>
        <v>0</v>
      </c>
      <c r="J78" s="110">
        <f>IF(原始数据!AM78="","",IF(ISERROR(MATCH(原始数据!AM78,各类选项!$E:$E,0)),1,0))</f>
        <v>0</v>
      </c>
      <c r="K78" s="110">
        <f>IF(原始数据!AF78="","",IF(ISERROR(MATCH(原始数据!AF78,各类选项!$C:$C,0)),1,0))</f>
        <v>0</v>
      </c>
      <c r="L78" s="110">
        <f>IF(原始数据!AG78="","",IF(ISERROR(MATCH(原始数据!AG78,各类选项!$C:$C,0)),1,0))</f>
        <v>0</v>
      </c>
      <c r="M78" s="110" t="str">
        <f>IF(原始数据!AH78="","",IF(ISERROR(MATCH(原始数据!AH78,各类选项!$C:$C,0)),1,0))</f>
        <v/>
      </c>
      <c r="N78" s="110">
        <f>IF(原始数据!AI78="","",IF(ISERROR(MATCH(原始数据!AI78,各类选项!$E:$E,0)),1,0))</f>
        <v>0</v>
      </c>
      <c r="O78" s="110">
        <f>IF(原始数据!AJ78="","",IF(ISERROR(MATCH(原始数据!AJ78,各类选项!$E:$E,0)),1,0))</f>
        <v>0</v>
      </c>
      <c r="P78" s="110">
        <f>IF(原始数据!AK78="","",IF(ISERROR(MATCH(原始数据!AK78,各类选项!$E:$E,0)),1,0))</f>
        <v>0</v>
      </c>
      <c r="Q78" s="110">
        <f>IF(原始数据!AL78="","",IF(ISERROR(MATCH(原始数据!AL78,各类选项!$E:$E,0)),1,0))</f>
        <v>0</v>
      </c>
      <c r="R78" s="110">
        <f>IF(原始数据!AO78="","",IF(ISERROR(MATCH(原始数据!AO78,各类选项!$C:$C,0)),1,0))</f>
        <v>0</v>
      </c>
      <c r="S78" s="110">
        <f>IF(赛后数据!M78="","",IF(ISERROR(MATCH(赛后数据!M78,(各类选项!J:J),0)),1,0))</f>
        <v>0</v>
      </c>
      <c r="T78" s="110">
        <f>IF(赛后数据!U78="","",IF(ISERROR(MATCH(赛后数据!U78,(各类选项!J:J),0)),1,0))</f>
        <v>0</v>
      </c>
      <c r="U78" s="110">
        <f>IF(赛后数据!AC78="","",IF(ISERROR(MATCH(赛后数据!AC78,(各类选项!J:J),0)),1,0))</f>
        <v>0</v>
      </c>
      <c r="V78" s="110">
        <f>IF(赛后数据!AK78="","",IF(ISERROR(MATCH(赛后数据!AK78,(各类选项!J:J),0)),1,0))</f>
        <v>0</v>
      </c>
    </row>
    <row r="79" spans="1:22">
      <c r="A79" s="110">
        <f t="shared" si="2"/>
        <v>0</v>
      </c>
      <c r="B79" s="110">
        <f t="shared" si="3"/>
        <v>0</v>
      </c>
      <c r="C79" s="110">
        <f>IF(原始数据!K79="","",IF(ISERROR(MATCH(原始数据!K79,原始数据!E79:F79,0)),1,0)-IF(原始数据!K79="",1,0))</f>
        <v>0</v>
      </c>
      <c r="D79" s="110">
        <f>IF(原始数据!L79="","",IF(ISERROR(MATCH(原始数据!L79,各类选项!L:L,0)),1,0)-IF(原始数据!L79="",1,0))</f>
        <v>0</v>
      </c>
      <c r="E79" s="110" t="str">
        <f>IF(原始数据!V79="","",IF(ISERROR(MATCH(原始数据!V79,各类选项!G:G,0)),1,0))</f>
        <v/>
      </c>
      <c r="F79" s="110">
        <f>IF(原始数据!W79="","",IF(ISERROR(MATCH(原始数据!W79,各类选项!G:G,0)),1,0))</f>
        <v>0</v>
      </c>
      <c r="G79" s="110">
        <f>IF(原始数据!AD79="","",IF(ISERROR(MATCH(原始数据!AD79,各类选项!$E:$E,0)),1,0))</f>
        <v>0</v>
      </c>
      <c r="H79" s="110">
        <f>IF(原始数据!AE79="","",IF(ISERROR(MATCH(原始数据!AE79,各类选项!$E:$E,0)),1,0))</f>
        <v>0</v>
      </c>
      <c r="I79" s="110">
        <f>IF(原始数据!AK79="","",IF(ISERROR(MATCH(原始数据!AK79,各类选项!$E:$E,0)),1,0))</f>
        <v>0</v>
      </c>
      <c r="J79" s="110">
        <f>IF(原始数据!AM79="","",IF(ISERROR(MATCH(原始数据!AM79,各类选项!$E:$E,0)),1,0))</f>
        <v>0</v>
      </c>
      <c r="K79" s="110">
        <f>IF(原始数据!AF79="","",IF(ISERROR(MATCH(原始数据!AF79,各类选项!$C:$C,0)),1,0))</f>
        <v>0</v>
      </c>
      <c r="L79" s="110">
        <f>IF(原始数据!AG79="","",IF(ISERROR(MATCH(原始数据!AG79,各类选项!$C:$C,0)),1,0))</f>
        <v>0</v>
      </c>
      <c r="M79" s="110" t="str">
        <f>IF(原始数据!AH79="","",IF(ISERROR(MATCH(原始数据!AH79,各类选项!$C:$C,0)),1,0))</f>
        <v/>
      </c>
      <c r="N79" s="110">
        <f>IF(原始数据!AI79="","",IF(ISERROR(MATCH(原始数据!AI79,各类选项!$E:$E,0)),1,0))</f>
        <v>0</v>
      </c>
      <c r="O79" s="110">
        <f>IF(原始数据!AJ79="","",IF(ISERROR(MATCH(原始数据!AJ79,各类选项!$E:$E,0)),1,0))</f>
        <v>0</v>
      </c>
      <c r="P79" s="110">
        <f>IF(原始数据!AK79="","",IF(ISERROR(MATCH(原始数据!AK79,各类选项!$E:$E,0)),1,0))</f>
        <v>0</v>
      </c>
      <c r="Q79" s="110">
        <f>IF(原始数据!AL79="","",IF(ISERROR(MATCH(原始数据!AL79,各类选项!$E:$E,0)),1,0))</f>
        <v>0</v>
      </c>
      <c r="R79" s="110">
        <f>IF(原始数据!AO79="","",IF(ISERROR(MATCH(原始数据!AO79,各类选项!$C:$C,0)),1,0))</f>
        <v>0</v>
      </c>
      <c r="S79" s="110">
        <f>IF(赛后数据!M79="","",IF(ISERROR(MATCH(赛后数据!M79,(各类选项!J:J),0)),1,0))</f>
        <v>0</v>
      </c>
      <c r="T79" s="110">
        <f>IF(赛后数据!U79="","",IF(ISERROR(MATCH(赛后数据!U79,(各类选项!J:J),0)),1,0))</f>
        <v>0</v>
      </c>
      <c r="U79" s="110">
        <f>IF(赛后数据!AC79="","",IF(ISERROR(MATCH(赛后数据!AC79,(各类选项!J:J),0)),1,0))</f>
        <v>0</v>
      </c>
      <c r="V79" s="110">
        <f>IF(赛后数据!AK79="","",IF(ISERROR(MATCH(赛后数据!AK79,(各类选项!J:J),0)),1,0))</f>
        <v>0</v>
      </c>
    </row>
    <row r="80" spans="1:22">
      <c r="A80" s="110">
        <f t="shared" si="2"/>
        <v>0</v>
      </c>
      <c r="B80" s="110">
        <f t="shared" si="3"/>
        <v>0</v>
      </c>
      <c r="C80" s="110" t="str">
        <f>IF(原始数据!K80="","",IF(ISERROR(MATCH(原始数据!K80,原始数据!E80:F80,0)),1,0)-IF(原始数据!K80="",1,0))</f>
        <v/>
      </c>
      <c r="D80" s="110" t="str">
        <f>IF(原始数据!L80="","",IF(ISERROR(MATCH(原始数据!L80,各类选项!L:L,0)),1,0)-IF(原始数据!L80="",1,0))</f>
        <v/>
      </c>
      <c r="E80" s="110" t="str">
        <f>IF(原始数据!V80="","",IF(ISERROR(MATCH(原始数据!V80,各类选项!G:G,0)),1,0))</f>
        <v/>
      </c>
      <c r="F80" s="110" t="str">
        <f>IF(原始数据!W80="","",IF(ISERROR(MATCH(原始数据!W80,各类选项!G:G,0)),1,0))</f>
        <v/>
      </c>
      <c r="G80" s="110" t="str">
        <f>IF(原始数据!AD80="","",IF(ISERROR(MATCH(原始数据!AD80,各类选项!$E:$E,0)),1,0))</f>
        <v/>
      </c>
      <c r="H80" s="110" t="str">
        <f>IF(原始数据!AE80="","",IF(ISERROR(MATCH(原始数据!AE80,各类选项!$E:$E,0)),1,0))</f>
        <v/>
      </c>
      <c r="I80" s="110" t="str">
        <f>IF(原始数据!AK80="","",IF(ISERROR(MATCH(原始数据!AK80,各类选项!$E:$E,0)),1,0))</f>
        <v/>
      </c>
      <c r="J80" s="110" t="str">
        <f>IF(原始数据!AM80="","",IF(ISERROR(MATCH(原始数据!AM80,各类选项!$E:$E,0)),1,0))</f>
        <v/>
      </c>
      <c r="K80" s="110" t="str">
        <f>IF(原始数据!AF80="","",IF(ISERROR(MATCH(原始数据!AF80,各类选项!$C:$C,0)),1,0))</f>
        <v/>
      </c>
      <c r="L80" s="110" t="str">
        <f>IF(原始数据!AG80="","",IF(ISERROR(MATCH(原始数据!AG80,各类选项!$C:$C,0)),1,0))</f>
        <v/>
      </c>
      <c r="M80" s="110" t="str">
        <f>IF(原始数据!AH80="","",IF(ISERROR(MATCH(原始数据!AH80,各类选项!$C:$C,0)),1,0))</f>
        <v/>
      </c>
      <c r="N80" s="110" t="str">
        <f>IF(原始数据!AI80="","",IF(ISERROR(MATCH(原始数据!AI80,各类选项!$E:$E,0)),1,0))</f>
        <v/>
      </c>
      <c r="O80" s="110" t="str">
        <f>IF(原始数据!AJ80="","",IF(ISERROR(MATCH(原始数据!AJ80,各类选项!$E:$E,0)),1,0))</f>
        <v/>
      </c>
      <c r="P80" s="110" t="str">
        <f>IF(原始数据!AK80="","",IF(ISERROR(MATCH(原始数据!AK80,各类选项!$E:$E,0)),1,0))</f>
        <v/>
      </c>
      <c r="Q80" s="110" t="str">
        <f>IF(原始数据!AL80="","",IF(ISERROR(MATCH(原始数据!AL80,各类选项!$E:$E,0)),1,0))</f>
        <v/>
      </c>
      <c r="R80" s="110" t="str">
        <f>IF(原始数据!AO80="","",IF(ISERROR(MATCH(原始数据!AO80,各类选项!$C:$C,0)),1,0))</f>
        <v/>
      </c>
      <c r="S80" s="110" t="str">
        <f>IF(赛后数据!M80="","",IF(ISERROR(MATCH(赛后数据!M80,(各类选项!J:J),0)),1,0))</f>
        <v/>
      </c>
      <c r="T80" s="110" t="str">
        <f>IF(赛后数据!U80="","",IF(ISERROR(MATCH(赛后数据!U80,(各类选项!J:J),0)),1,0))</f>
        <v/>
      </c>
      <c r="U80" s="110" t="str">
        <f>IF(赛后数据!AC80="","",IF(ISERROR(MATCH(赛后数据!AC80,(各类选项!J:J),0)),1,0))</f>
        <v/>
      </c>
      <c r="V80" s="110" t="str">
        <f>IF(赛后数据!AK80="","",IF(ISERROR(MATCH(赛后数据!AK80,(各类选项!J:J),0)),1,0))</f>
        <v/>
      </c>
    </row>
    <row r="81" spans="1:22">
      <c r="A81" s="110">
        <f t="shared" si="2"/>
        <v>0</v>
      </c>
      <c r="B81" s="110">
        <f t="shared" si="3"/>
        <v>0</v>
      </c>
      <c r="C81" s="110" t="str">
        <f>IF(原始数据!K81="","",IF(ISERROR(MATCH(原始数据!K81,原始数据!E81:F81,0)),1,0)-IF(原始数据!K81="",1,0))</f>
        <v/>
      </c>
      <c r="D81" s="110" t="str">
        <f>IF(原始数据!L81="","",IF(ISERROR(MATCH(原始数据!L81,各类选项!L:L,0)),1,0)-IF(原始数据!L81="",1,0))</f>
        <v/>
      </c>
      <c r="E81" s="110" t="str">
        <f>IF(原始数据!V81="","",IF(ISERROR(MATCH(原始数据!V81,各类选项!G:G,0)),1,0))</f>
        <v/>
      </c>
      <c r="F81" s="110" t="str">
        <f>IF(原始数据!W81="","",IF(ISERROR(MATCH(原始数据!W81,各类选项!G:G,0)),1,0))</f>
        <v/>
      </c>
      <c r="G81" s="110" t="str">
        <f>IF(原始数据!AD81="","",IF(ISERROR(MATCH(原始数据!AD81,各类选项!$E:$E,0)),1,0))</f>
        <v/>
      </c>
      <c r="H81" s="110" t="str">
        <f>IF(原始数据!AE81="","",IF(ISERROR(MATCH(原始数据!AE81,各类选项!$E:$E,0)),1,0))</f>
        <v/>
      </c>
      <c r="I81" s="110" t="str">
        <f>IF(原始数据!AK81="","",IF(ISERROR(MATCH(原始数据!AK81,各类选项!$E:$E,0)),1,0))</f>
        <v/>
      </c>
      <c r="J81" s="110" t="str">
        <f>IF(原始数据!AM81="","",IF(ISERROR(MATCH(原始数据!AM81,各类选项!$E:$E,0)),1,0))</f>
        <v/>
      </c>
      <c r="K81" s="110" t="str">
        <f>IF(原始数据!AF81="","",IF(ISERROR(MATCH(原始数据!AF81,各类选项!$C:$C,0)),1,0))</f>
        <v/>
      </c>
      <c r="L81" s="110" t="str">
        <f>IF(原始数据!AG81="","",IF(ISERROR(MATCH(原始数据!AG81,各类选项!$C:$C,0)),1,0))</f>
        <v/>
      </c>
      <c r="M81" s="110" t="str">
        <f>IF(原始数据!AH81="","",IF(ISERROR(MATCH(原始数据!AH81,各类选项!$C:$C,0)),1,0))</f>
        <v/>
      </c>
      <c r="N81" s="110" t="str">
        <f>IF(原始数据!AI81="","",IF(ISERROR(MATCH(原始数据!AI81,各类选项!$E:$E,0)),1,0))</f>
        <v/>
      </c>
      <c r="O81" s="110" t="str">
        <f>IF(原始数据!AJ81="","",IF(ISERROR(MATCH(原始数据!AJ81,各类选项!$E:$E,0)),1,0))</f>
        <v/>
      </c>
      <c r="P81" s="110" t="str">
        <f>IF(原始数据!AK81="","",IF(ISERROR(MATCH(原始数据!AK81,各类选项!$E:$E,0)),1,0))</f>
        <v/>
      </c>
      <c r="Q81" s="110" t="str">
        <f>IF(原始数据!AL81="","",IF(ISERROR(MATCH(原始数据!AL81,各类选项!$E:$E,0)),1,0))</f>
        <v/>
      </c>
      <c r="R81" s="110" t="str">
        <f>IF(原始数据!AO81="","",IF(ISERROR(MATCH(原始数据!AO81,各类选项!$C:$C,0)),1,0))</f>
        <v/>
      </c>
      <c r="S81" s="110" t="str">
        <f>IF(赛后数据!M81="","",IF(ISERROR(MATCH(赛后数据!M81,(各类选项!J:J),0)),1,0))</f>
        <v/>
      </c>
      <c r="T81" s="110" t="str">
        <f>IF(赛后数据!U81="","",IF(ISERROR(MATCH(赛后数据!U81,(各类选项!J:J),0)),1,0))</f>
        <v/>
      </c>
      <c r="U81" s="110" t="str">
        <f>IF(赛后数据!AC81="","",IF(ISERROR(MATCH(赛后数据!AC81,(各类选项!J:J),0)),1,0))</f>
        <v/>
      </c>
      <c r="V81" s="110" t="str">
        <f>IF(赛后数据!AK81="","",IF(ISERROR(MATCH(赛后数据!AK81,(各类选项!J:J),0)),1,0))</f>
        <v/>
      </c>
    </row>
    <row r="82" spans="1:22">
      <c r="A82" s="110">
        <f t="shared" si="2"/>
        <v>0</v>
      </c>
      <c r="B82" s="110">
        <f t="shared" si="3"/>
        <v>0</v>
      </c>
      <c r="C82" s="110">
        <f>IF(原始数据!K82="","",IF(ISERROR(MATCH(原始数据!K82,原始数据!E82:F82,0)),1,0)-IF(原始数据!K82="",1,0))</f>
        <v>0</v>
      </c>
      <c r="D82" s="110">
        <f>IF(原始数据!L82="","",IF(ISERROR(MATCH(原始数据!L82,各类选项!L:L,0)),1,0)-IF(原始数据!L82="",1,0))</f>
        <v>0</v>
      </c>
      <c r="E82" s="110">
        <f>IF(原始数据!V82="","",IF(ISERROR(MATCH(原始数据!V82,各类选项!G:G,0)),1,0))</f>
        <v>0</v>
      </c>
      <c r="F82" s="110">
        <f>IF(原始数据!W82="","",IF(ISERROR(MATCH(原始数据!W82,各类选项!G:G,0)),1,0))</f>
        <v>0</v>
      </c>
      <c r="G82" s="110">
        <f>IF(原始数据!AD82="","",IF(ISERROR(MATCH(原始数据!AD82,各类选项!$E:$E,0)),1,0))</f>
        <v>0</v>
      </c>
      <c r="H82" s="110">
        <f>IF(原始数据!AE82="","",IF(ISERROR(MATCH(原始数据!AE82,各类选项!$E:$E,0)),1,0))</f>
        <v>0</v>
      </c>
      <c r="I82" s="110">
        <f>IF(原始数据!AK82="","",IF(ISERROR(MATCH(原始数据!AK82,各类选项!$E:$E,0)),1,0))</f>
        <v>0</v>
      </c>
      <c r="J82" s="110">
        <f>IF(原始数据!AM82="","",IF(ISERROR(MATCH(原始数据!AM82,各类选项!$E:$E,0)),1,0))</f>
        <v>0</v>
      </c>
      <c r="K82" s="110" t="str">
        <f>IF(原始数据!AF82="","",IF(ISERROR(MATCH(原始数据!AF82,各类选项!$C:$C,0)),1,0))</f>
        <v/>
      </c>
      <c r="L82" s="110" t="str">
        <f>IF(原始数据!AG82="","",IF(ISERROR(MATCH(原始数据!AG82,各类选项!$C:$C,0)),1,0))</f>
        <v/>
      </c>
      <c r="M82" s="110" t="str">
        <f>IF(原始数据!AH82="","",IF(ISERROR(MATCH(原始数据!AH82,各类选项!$C:$C,0)),1,0))</f>
        <v/>
      </c>
      <c r="N82" s="110">
        <f>IF(原始数据!AI82="","",IF(ISERROR(MATCH(原始数据!AI82,各类选项!$E:$E,0)),1,0))</f>
        <v>0</v>
      </c>
      <c r="O82" s="110">
        <f>IF(原始数据!AJ82="","",IF(ISERROR(MATCH(原始数据!AJ82,各类选项!$E:$E,0)),1,0))</f>
        <v>0</v>
      </c>
      <c r="P82" s="110">
        <f>IF(原始数据!AK82="","",IF(ISERROR(MATCH(原始数据!AK82,各类选项!$E:$E,0)),1,0))</f>
        <v>0</v>
      </c>
      <c r="Q82" s="110">
        <f>IF(原始数据!AL82="","",IF(ISERROR(MATCH(原始数据!AL82,各类选项!$E:$E,0)),1,0))</f>
        <v>0</v>
      </c>
      <c r="R82" s="110">
        <f>IF(原始数据!AO82="","",IF(ISERROR(MATCH(原始数据!AO82,各类选项!$C:$C,0)),1,0))</f>
        <v>0</v>
      </c>
      <c r="S82" s="110">
        <f>IF(赛后数据!M82="","",IF(ISERROR(MATCH(赛后数据!M82,(各类选项!J:J),0)),1,0))</f>
        <v>0</v>
      </c>
      <c r="T82" s="110">
        <f>IF(赛后数据!U82="","",IF(ISERROR(MATCH(赛后数据!U82,(各类选项!J:J),0)),1,0))</f>
        <v>0</v>
      </c>
      <c r="U82" s="110">
        <f>IF(赛后数据!AC82="","",IF(ISERROR(MATCH(赛后数据!AC82,(各类选项!J:J),0)),1,0))</f>
        <v>0</v>
      </c>
      <c r="V82" s="110">
        <f>IF(赛后数据!AK82="","",IF(ISERROR(MATCH(赛后数据!AK82,(各类选项!J:J),0)),1,0))</f>
        <v>0</v>
      </c>
    </row>
    <row r="83" spans="1:22">
      <c r="A83" s="110">
        <f t="shared" si="2"/>
        <v>0</v>
      </c>
      <c r="B83" s="110">
        <f t="shared" si="3"/>
        <v>0</v>
      </c>
      <c r="C83" s="110">
        <f>IF(原始数据!K83="","",IF(ISERROR(MATCH(原始数据!K83,原始数据!E83:F83,0)),1,0)-IF(原始数据!K83="",1,0))</f>
        <v>0</v>
      </c>
      <c r="D83" s="110">
        <f>IF(原始数据!L83="","",IF(ISERROR(MATCH(原始数据!L83,各类选项!L:L,0)),1,0)-IF(原始数据!L83="",1,0))</f>
        <v>0</v>
      </c>
      <c r="E83" s="110">
        <f>IF(原始数据!V83="","",IF(ISERROR(MATCH(原始数据!V83,各类选项!G:G,0)),1,0))</f>
        <v>0</v>
      </c>
      <c r="F83" s="110">
        <f>IF(原始数据!W83="","",IF(ISERROR(MATCH(原始数据!W83,各类选项!G:G,0)),1,0))</f>
        <v>0</v>
      </c>
      <c r="G83" s="110">
        <f>IF(原始数据!AD83="","",IF(ISERROR(MATCH(原始数据!AD83,各类选项!$E:$E,0)),1,0))</f>
        <v>0</v>
      </c>
      <c r="H83" s="110">
        <f>IF(原始数据!AE83="","",IF(ISERROR(MATCH(原始数据!AE83,各类选项!$E:$E,0)),1,0))</f>
        <v>0</v>
      </c>
      <c r="I83" s="110">
        <f>IF(原始数据!AK83="","",IF(ISERROR(MATCH(原始数据!AK83,各类选项!$E:$E,0)),1,0))</f>
        <v>0</v>
      </c>
      <c r="J83" s="110">
        <f>IF(原始数据!AM83="","",IF(ISERROR(MATCH(原始数据!AM83,各类选项!$E:$E,0)),1,0))</f>
        <v>0</v>
      </c>
      <c r="K83" s="110" t="str">
        <f>IF(原始数据!AF83="","",IF(ISERROR(MATCH(原始数据!AF83,各类选项!$C:$C,0)),1,0))</f>
        <v/>
      </c>
      <c r="L83" s="110" t="str">
        <f>IF(原始数据!AG83="","",IF(ISERROR(MATCH(原始数据!AG83,各类选项!$C:$C,0)),1,0))</f>
        <v/>
      </c>
      <c r="M83" s="110" t="str">
        <f>IF(原始数据!AH83="","",IF(ISERROR(MATCH(原始数据!AH83,各类选项!$C:$C,0)),1,0))</f>
        <v/>
      </c>
      <c r="N83" s="110">
        <f>IF(原始数据!AI83="","",IF(ISERROR(MATCH(原始数据!AI83,各类选项!$E:$E,0)),1,0))</f>
        <v>0</v>
      </c>
      <c r="O83" s="110">
        <f>IF(原始数据!AJ83="","",IF(ISERROR(MATCH(原始数据!AJ83,各类选项!$E:$E,0)),1,0))</f>
        <v>0</v>
      </c>
      <c r="P83" s="110">
        <f>IF(原始数据!AK83="","",IF(ISERROR(MATCH(原始数据!AK83,各类选项!$E:$E,0)),1,0))</f>
        <v>0</v>
      </c>
      <c r="Q83" s="110">
        <f>IF(原始数据!AL83="","",IF(ISERROR(MATCH(原始数据!AL83,各类选项!$E:$E,0)),1,0))</f>
        <v>0</v>
      </c>
      <c r="R83" s="110">
        <f>IF(原始数据!AO83="","",IF(ISERROR(MATCH(原始数据!AO83,各类选项!$C:$C,0)),1,0))</f>
        <v>0</v>
      </c>
      <c r="S83" s="110">
        <f>IF(赛后数据!M83="","",IF(ISERROR(MATCH(赛后数据!M83,(各类选项!J:J),0)),1,0))</f>
        <v>0</v>
      </c>
      <c r="T83" s="110">
        <f>IF(赛后数据!U83="","",IF(ISERROR(MATCH(赛后数据!U83,(各类选项!J:J),0)),1,0))</f>
        <v>0</v>
      </c>
      <c r="U83" s="110">
        <f>IF(赛后数据!AC83="","",IF(ISERROR(MATCH(赛后数据!AC83,(各类选项!J:J),0)),1,0))</f>
        <v>0</v>
      </c>
      <c r="V83" s="110">
        <f>IF(赛后数据!AK83="","",IF(ISERROR(MATCH(赛后数据!AK83,(各类选项!J:J),0)),1,0))</f>
        <v>0</v>
      </c>
    </row>
    <row r="84" spans="1:22">
      <c r="A84" s="110">
        <f t="shared" si="2"/>
        <v>0</v>
      </c>
      <c r="B84" s="110">
        <f t="shared" si="3"/>
        <v>0</v>
      </c>
      <c r="C84" s="110">
        <f>IF(原始数据!K84="","",IF(ISERROR(MATCH(原始数据!K84,原始数据!E84:F84,0)),1,0)-IF(原始数据!K84="",1,0))</f>
        <v>0</v>
      </c>
      <c r="D84" s="110">
        <f>IF(原始数据!L84="","",IF(ISERROR(MATCH(原始数据!L84,各类选项!L:L,0)),1,0)-IF(原始数据!L84="",1,0))</f>
        <v>0</v>
      </c>
      <c r="E84" s="110">
        <f>IF(原始数据!V84="","",IF(ISERROR(MATCH(原始数据!V84,各类选项!G:G,0)),1,0))</f>
        <v>0</v>
      </c>
      <c r="F84" s="110">
        <f>IF(原始数据!W84="","",IF(ISERROR(MATCH(原始数据!W84,各类选项!G:G,0)),1,0))</f>
        <v>0</v>
      </c>
      <c r="G84" s="110">
        <f>IF(原始数据!AD84="","",IF(ISERROR(MATCH(原始数据!AD84,各类选项!$E:$E,0)),1,0))</f>
        <v>0</v>
      </c>
      <c r="H84" s="110">
        <f>IF(原始数据!AE84="","",IF(ISERROR(MATCH(原始数据!AE84,各类选项!$E:$E,0)),1,0))</f>
        <v>0</v>
      </c>
      <c r="I84" s="110">
        <f>IF(原始数据!AK84="","",IF(ISERROR(MATCH(原始数据!AK84,各类选项!$E:$E,0)),1,0))</f>
        <v>0</v>
      </c>
      <c r="J84" s="110">
        <f>IF(原始数据!AM84="","",IF(ISERROR(MATCH(原始数据!AM84,各类选项!$E:$E,0)),1,0))</f>
        <v>0</v>
      </c>
      <c r="K84" s="110">
        <f>IF(原始数据!AF84="","",IF(ISERROR(MATCH(原始数据!AF84,各类选项!$C:$C,0)),1,0))</f>
        <v>0</v>
      </c>
      <c r="L84" s="110" t="str">
        <f>IF(原始数据!AG84="","",IF(ISERROR(MATCH(原始数据!AG84,各类选项!$C:$C,0)),1,0))</f>
        <v/>
      </c>
      <c r="M84" s="110" t="str">
        <f>IF(原始数据!AH84="","",IF(ISERROR(MATCH(原始数据!AH84,各类选项!$C:$C,0)),1,0))</f>
        <v/>
      </c>
      <c r="N84" s="110">
        <f>IF(原始数据!AI84="","",IF(ISERROR(MATCH(原始数据!AI84,各类选项!$E:$E,0)),1,0))</f>
        <v>0</v>
      </c>
      <c r="O84" s="110">
        <f>IF(原始数据!AJ84="","",IF(ISERROR(MATCH(原始数据!AJ84,各类选项!$E:$E,0)),1,0))</f>
        <v>0</v>
      </c>
      <c r="P84" s="110">
        <f>IF(原始数据!AK84="","",IF(ISERROR(MATCH(原始数据!AK84,各类选项!$E:$E,0)),1,0))</f>
        <v>0</v>
      </c>
      <c r="Q84" s="110">
        <f>IF(原始数据!AL84="","",IF(ISERROR(MATCH(原始数据!AL84,各类选项!$E:$E,0)),1,0))</f>
        <v>0</v>
      </c>
      <c r="R84" s="110">
        <f>IF(原始数据!AO84="","",IF(ISERROR(MATCH(原始数据!AO84,各类选项!$C:$C,0)),1,0))</f>
        <v>0</v>
      </c>
      <c r="S84" s="110">
        <f>IF(赛后数据!M84="","",IF(ISERROR(MATCH(赛后数据!M84,(各类选项!J:J),0)),1,0))</f>
        <v>0</v>
      </c>
      <c r="T84" s="110">
        <f>IF(赛后数据!U84="","",IF(ISERROR(MATCH(赛后数据!U84,(各类选项!J:J),0)),1,0))</f>
        <v>0</v>
      </c>
      <c r="U84" s="110">
        <f>IF(赛后数据!AC84="","",IF(ISERROR(MATCH(赛后数据!AC84,(各类选项!J:J),0)),1,0))</f>
        <v>0</v>
      </c>
      <c r="V84" s="110">
        <f>IF(赛后数据!AK84="","",IF(ISERROR(MATCH(赛后数据!AK84,(各类选项!J:J),0)),1,0))</f>
        <v>0</v>
      </c>
    </row>
    <row r="85" spans="1:22">
      <c r="A85" s="110">
        <f t="shared" si="2"/>
        <v>0</v>
      </c>
      <c r="B85" s="110">
        <f t="shared" si="3"/>
        <v>0</v>
      </c>
      <c r="C85" s="110">
        <f>IF(原始数据!K85="","",IF(ISERROR(MATCH(原始数据!K85,原始数据!E85:F85,0)),1,0)-IF(原始数据!K85="",1,0))</f>
        <v>0</v>
      </c>
      <c r="D85" s="110">
        <f>IF(原始数据!L85="","",IF(ISERROR(MATCH(原始数据!L85,各类选项!L:L,0)),1,0)-IF(原始数据!L85="",1,0))</f>
        <v>0</v>
      </c>
      <c r="E85" s="110">
        <f>IF(原始数据!V85="","",IF(ISERROR(MATCH(原始数据!V85,各类选项!G:G,0)),1,0))</f>
        <v>0</v>
      </c>
      <c r="F85" s="110">
        <f>IF(原始数据!W85="","",IF(ISERROR(MATCH(原始数据!W85,各类选项!G:G,0)),1,0))</f>
        <v>0</v>
      </c>
      <c r="G85" s="110">
        <f>IF(原始数据!AD85="","",IF(ISERROR(MATCH(原始数据!AD85,各类选项!$E:$E,0)),1,0))</f>
        <v>0</v>
      </c>
      <c r="H85" s="110">
        <f>IF(原始数据!AE85="","",IF(ISERROR(MATCH(原始数据!AE85,各类选项!$E:$E,0)),1,0))</f>
        <v>0</v>
      </c>
      <c r="I85" s="110">
        <f>IF(原始数据!AK85="","",IF(ISERROR(MATCH(原始数据!AK85,各类选项!$E:$E,0)),1,0))</f>
        <v>0</v>
      </c>
      <c r="J85" s="110">
        <f>IF(原始数据!AM85="","",IF(ISERROR(MATCH(原始数据!AM85,各类选项!$E:$E,0)),1,0))</f>
        <v>0</v>
      </c>
      <c r="K85" s="110">
        <f>IF(原始数据!AF85="","",IF(ISERROR(MATCH(原始数据!AF85,各类选项!$C:$C,0)),1,0))</f>
        <v>0</v>
      </c>
      <c r="L85" s="110" t="str">
        <f>IF(原始数据!AG85="","",IF(ISERROR(MATCH(原始数据!AG85,各类选项!$C:$C,0)),1,0))</f>
        <v/>
      </c>
      <c r="M85" s="110" t="str">
        <f>IF(原始数据!AH85="","",IF(ISERROR(MATCH(原始数据!AH85,各类选项!$C:$C,0)),1,0))</f>
        <v/>
      </c>
      <c r="N85" s="110">
        <f>IF(原始数据!AI85="","",IF(ISERROR(MATCH(原始数据!AI85,各类选项!$E:$E,0)),1,0))</f>
        <v>0</v>
      </c>
      <c r="O85" s="110">
        <f>IF(原始数据!AJ85="","",IF(ISERROR(MATCH(原始数据!AJ85,各类选项!$E:$E,0)),1,0))</f>
        <v>0</v>
      </c>
      <c r="P85" s="110">
        <f>IF(原始数据!AK85="","",IF(ISERROR(MATCH(原始数据!AK85,各类选项!$E:$E,0)),1,0))</f>
        <v>0</v>
      </c>
      <c r="Q85" s="110">
        <f>IF(原始数据!AL85="","",IF(ISERROR(MATCH(原始数据!AL85,各类选项!$E:$E,0)),1,0))</f>
        <v>0</v>
      </c>
      <c r="R85" s="110">
        <f>IF(原始数据!AO85="","",IF(ISERROR(MATCH(原始数据!AO85,各类选项!$C:$C,0)),1,0))</f>
        <v>0</v>
      </c>
      <c r="S85" s="110">
        <f>IF(赛后数据!M85="","",IF(ISERROR(MATCH(赛后数据!M85,(各类选项!J:J),0)),1,0))</f>
        <v>0</v>
      </c>
      <c r="T85" s="110">
        <f>IF(赛后数据!U85="","",IF(ISERROR(MATCH(赛后数据!U85,(各类选项!J:J),0)),1,0))</f>
        <v>0</v>
      </c>
      <c r="U85" s="110">
        <f>IF(赛后数据!AC85="","",IF(ISERROR(MATCH(赛后数据!AC85,(各类选项!J:J),0)),1,0))</f>
        <v>0</v>
      </c>
      <c r="V85" s="110">
        <f>IF(赛后数据!AK85="","",IF(ISERROR(MATCH(赛后数据!AK85,(各类选项!J:J),0)),1,0))</f>
        <v>0</v>
      </c>
    </row>
    <row r="86" spans="1:22">
      <c r="A86" s="110">
        <f t="shared" si="2"/>
        <v>0</v>
      </c>
      <c r="B86" s="110">
        <f t="shared" si="3"/>
        <v>0</v>
      </c>
      <c r="C86" s="110">
        <f>IF(原始数据!K86="","",IF(ISERROR(MATCH(原始数据!K86,原始数据!E86:F86,0)),1,0)-IF(原始数据!K86="",1,0))</f>
        <v>0</v>
      </c>
      <c r="D86" s="110">
        <f>IF(原始数据!L86="","",IF(ISERROR(MATCH(原始数据!L86,各类选项!L:L,0)),1,0)-IF(原始数据!L86="",1,0))</f>
        <v>0</v>
      </c>
      <c r="E86" s="110" t="str">
        <f>IF(原始数据!V86="","",IF(ISERROR(MATCH(原始数据!V86,各类选项!G:G,0)),1,0))</f>
        <v/>
      </c>
      <c r="F86" s="110">
        <f>IF(原始数据!W86="","",IF(ISERROR(MATCH(原始数据!W86,各类选项!G:G,0)),1,0))</f>
        <v>0</v>
      </c>
      <c r="G86" s="110">
        <f>IF(原始数据!AD86="","",IF(ISERROR(MATCH(原始数据!AD86,各类选项!$E:$E,0)),1,0))</f>
        <v>0</v>
      </c>
      <c r="H86" s="110">
        <f>IF(原始数据!AE86="","",IF(ISERROR(MATCH(原始数据!AE86,各类选项!$E:$E,0)),1,0))</f>
        <v>0</v>
      </c>
      <c r="I86" s="110">
        <f>IF(原始数据!AK86="","",IF(ISERROR(MATCH(原始数据!AK86,各类选项!$E:$E,0)),1,0))</f>
        <v>0</v>
      </c>
      <c r="J86" s="110">
        <f>IF(原始数据!AM86="","",IF(ISERROR(MATCH(原始数据!AM86,各类选项!$E:$E,0)),1,0))</f>
        <v>0</v>
      </c>
      <c r="K86" s="110">
        <f>IF(原始数据!AF86="","",IF(ISERROR(MATCH(原始数据!AF86,各类选项!$C:$C,0)),1,0))</f>
        <v>0</v>
      </c>
      <c r="L86" s="110">
        <f>IF(原始数据!AG86="","",IF(ISERROR(MATCH(原始数据!AG86,各类选项!$C:$C,0)),1,0))</f>
        <v>0</v>
      </c>
      <c r="M86" s="110" t="str">
        <f>IF(原始数据!AH86="","",IF(ISERROR(MATCH(原始数据!AH86,各类选项!$C:$C,0)),1,0))</f>
        <v/>
      </c>
      <c r="N86" s="110">
        <f>IF(原始数据!AI86="","",IF(ISERROR(MATCH(原始数据!AI86,各类选项!$E:$E,0)),1,0))</f>
        <v>0</v>
      </c>
      <c r="O86" s="110">
        <f>IF(原始数据!AJ86="","",IF(ISERROR(MATCH(原始数据!AJ86,各类选项!$E:$E,0)),1,0))</f>
        <v>0</v>
      </c>
      <c r="P86" s="110">
        <f>IF(原始数据!AK86="","",IF(ISERROR(MATCH(原始数据!AK86,各类选项!$E:$E,0)),1,0))</f>
        <v>0</v>
      </c>
      <c r="Q86" s="110">
        <f>IF(原始数据!AL86="","",IF(ISERROR(MATCH(原始数据!AL86,各类选项!$E:$E,0)),1,0))</f>
        <v>0</v>
      </c>
      <c r="R86" s="110">
        <f>IF(原始数据!AO86="","",IF(ISERROR(MATCH(原始数据!AO86,各类选项!$C:$C,0)),1,0))</f>
        <v>0</v>
      </c>
      <c r="S86" s="110">
        <f>IF(赛后数据!M86="","",IF(ISERROR(MATCH(赛后数据!M86,(各类选项!J:J),0)),1,0))</f>
        <v>0</v>
      </c>
      <c r="T86" s="110">
        <f>IF(赛后数据!U86="","",IF(ISERROR(MATCH(赛后数据!U86,(各类选项!J:J),0)),1,0))</f>
        <v>0</v>
      </c>
      <c r="U86" s="110">
        <f>IF(赛后数据!AC86="","",IF(ISERROR(MATCH(赛后数据!AC86,(各类选项!J:J),0)),1,0))</f>
        <v>0</v>
      </c>
      <c r="V86" s="110">
        <f>IF(赛后数据!AK86="","",IF(ISERROR(MATCH(赛后数据!AK86,(各类选项!J:J),0)),1,0))</f>
        <v>0</v>
      </c>
    </row>
    <row r="87" spans="1:22">
      <c r="A87" s="110">
        <f t="shared" si="2"/>
        <v>0</v>
      </c>
      <c r="B87" s="110">
        <f t="shared" si="3"/>
        <v>0</v>
      </c>
      <c r="C87" s="110">
        <f>IF(原始数据!K87="","",IF(ISERROR(MATCH(原始数据!K87,原始数据!E87:F87,0)),1,0)-IF(原始数据!K87="",1,0))</f>
        <v>0</v>
      </c>
      <c r="D87" s="110">
        <f>IF(原始数据!L87="","",IF(ISERROR(MATCH(原始数据!L87,各类选项!L:L,0)),1,0)-IF(原始数据!L87="",1,0))</f>
        <v>0</v>
      </c>
      <c r="E87" s="110" t="str">
        <f>IF(原始数据!V87="","",IF(ISERROR(MATCH(原始数据!V87,各类选项!G:G,0)),1,0))</f>
        <v/>
      </c>
      <c r="F87" s="110">
        <f>IF(原始数据!W87="","",IF(ISERROR(MATCH(原始数据!W87,各类选项!G:G,0)),1,0))</f>
        <v>0</v>
      </c>
      <c r="G87" s="110">
        <f>IF(原始数据!AD87="","",IF(ISERROR(MATCH(原始数据!AD87,各类选项!$E:$E,0)),1,0))</f>
        <v>0</v>
      </c>
      <c r="H87" s="110">
        <f>IF(原始数据!AE87="","",IF(ISERROR(MATCH(原始数据!AE87,各类选项!$E:$E,0)),1,0))</f>
        <v>0</v>
      </c>
      <c r="I87" s="110">
        <f>IF(原始数据!AK87="","",IF(ISERROR(MATCH(原始数据!AK87,各类选项!$E:$E,0)),1,0))</f>
        <v>0</v>
      </c>
      <c r="J87" s="110">
        <f>IF(原始数据!AM87="","",IF(ISERROR(MATCH(原始数据!AM87,各类选项!$E:$E,0)),1,0))</f>
        <v>0</v>
      </c>
      <c r="K87" s="110">
        <f>IF(原始数据!AF87="","",IF(ISERROR(MATCH(原始数据!AF87,各类选项!$C:$C,0)),1,0))</f>
        <v>0</v>
      </c>
      <c r="L87" s="110">
        <f>IF(原始数据!AG87="","",IF(ISERROR(MATCH(原始数据!AG87,各类选项!$C:$C,0)),1,0))</f>
        <v>0</v>
      </c>
      <c r="M87" s="110" t="str">
        <f>IF(原始数据!AH87="","",IF(ISERROR(MATCH(原始数据!AH87,各类选项!$C:$C,0)),1,0))</f>
        <v/>
      </c>
      <c r="N87" s="110">
        <f>IF(原始数据!AI87="","",IF(ISERROR(MATCH(原始数据!AI87,各类选项!$E:$E,0)),1,0))</f>
        <v>0</v>
      </c>
      <c r="O87" s="110">
        <f>IF(原始数据!AJ87="","",IF(ISERROR(MATCH(原始数据!AJ87,各类选项!$E:$E,0)),1,0))</f>
        <v>0</v>
      </c>
      <c r="P87" s="110">
        <f>IF(原始数据!AK87="","",IF(ISERROR(MATCH(原始数据!AK87,各类选项!$E:$E,0)),1,0))</f>
        <v>0</v>
      </c>
      <c r="Q87" s="110">
        <f>IF(原始数据!AL87="","",IF(ISERROR(MATCH(原始数据!AL87,各类选项!$E:$E,0)),1,0))</f>
        <v>0</v>
      </c>
      <c r="R87" s="110">
        <f>IF(原始数据!AO87="","",IF(ISERROR(MATCH(原始数据!AO87,各类选项!$C:$C,0)),1,0))</f>
        <v>0</v>
      </c>
      <c r="S87" s="110">
        <f>IF(赛后数据!M87="","",IF(ISERROR(MATCH(赛后数据!M87,(各类选项!J:J),0)),1,0))</f>
        <v>0</v>
      </c>
      <c r="T87" s="110">
        <f>IF(赛后数据!U87="","",IF(ISERROR(MATCH(赛后数据!U87,(各类选项!J:J),0)),1,0))</f>
        <v>0</v>
      </c>
      <c r="U87" s="110">
        <f>IF(赛后数据!AC87="","",IF(ISERROR(MATCH(赛后数据!AC87,(各类选项!J:J),0)),1,0))</f>
        <v>0</v>
      </c>
      <c r="V87" s="110">
        <f>IF(赛后数据!AK87="","",IF(ISERROR(MATCH(赛后数据!AK87,(各类选项!J:J),0)),1,0))</f>
        <v>0</v>
      </c>
    </row>
    <row r="88" spans="1:22">
      <c r="A88" s="110">
        <f t="shared" si="2"/>
        <v>0</v>
      </c>
      <c r="B88" s="110">
        <f t="shared" si="3"/>
        <v>0</v>
      </c>
      <c r="C88" s="110">
        <f>IF(原始数据!K88="","",IF(ISERROR(MATCH(原始数据!K88,原始数据!E88:F88,0)),1,0)-IF(原始数据!K88="",1,0))</f>
        <v>0</v>
      </c>
      <c r="D88" s="110">
        <f>IF(原始数据!L88="","",IF(ISERROR(MATCH(原始数据!L88,各类选项!L:L,0)),1,0)-IF(原始数据!L88="",1,0))</f>
        <v>0</v>
      </c>
      <c r="E88" s="110" t="str">
        <f>IF(原始数据!V88="","",IF(ISERROR(MATCH(原始数据!V88,各类选项!G:G,0)),1,0))</f>
        <v/>
      </c>
      <c r="F88" s="110">
        <f>IF(原始数据!W88="","",IF(ISERROR(MATCH(原始数据!W88,各类选项!G:G,0)),1,0))</f>
        <v>0</v>
      </c>
      <c r="G88" s="110">
        <f>IF(原始数据!AD88="","",IF(ISERROR(MATCH(原始数据!AD88,各类选项!$E:$E,0)),1,0))</f>
        <v>0</v>
      </c>
      <c r="H88" s="110">
        <f>IF(原始数据!AE88="","",IF(ISERROR(MATCH(原始数据!AE88,各类选项!$E:$E,0)),1,0))</f>
        <v>0</v>
      </c>
      <c r="I88" s="110">
        <f>IF(原始数据!AK88="","",IF(ISERROR(MATCH(原始数据!AK88,各类选项!$E:$E,0)),1,0))</f>
        <v>0</v>
      </c>
      <c r="J88" s="110">
        <f>IF(原始数据!AM88="","",IF(ISERROR(MATCH(原始数据!AM88,各类选项!$E:$E,0)),1,0))</f>
        <v>0</v>
      </c>
      <c r="K88" s="110">
        <f>IF(原始数据!AF88="","",IF(ISERROR(MATCH(原始数据!AF88,各类选项!$C:$C,0)),1,0))</f>
        <v>0</v>
      </c>
      <c r="L88" s="110">
        <f>IF(原始数据!AG88="","",IF(ISERROR(MATCH(原始数据!AG88,各类选项!$C:$C,0)),1,0))</f>
        <v>0</v>
      </c>
      <c r="M88" s="110">
        <f>IF(原始数据!AH88="","",IF(ISERROR(MATCH(原始数据!AH88,各类选项!$C:$C,0)),1,0))</f>
        <v>0</v>
      </c>
      <c r="N88" s="110">
        <f>IF(原始数据!AI88="","",IF(ISERROR(MATCH(原始数据!AI88,各类选项!$E:$E,0)),1,0))</f>
        <v>0</v>
      </c>
      <c r="O88" s="110">
        <f>IF(原始数据!AJ88="","",IF(ISERROR(MATCH(原始数据!AJ88,各类选项!$E:$E,0)),1,0))</f>
        <v>0</v>
      </c>
      <c r="P88" s="110">
        <f>IF(原始数据!AK88="","",IF(ISERROR(MATCH(原始数据!AK88,各类选项!$E:$E,0)),1,0))</f>
        <v>0</v>
      </c>
      <c r="Q88" s="110">
        <f>IF(原始数据!AL88="","",IF(ISERROR(MATCH(原始数据!AL88,各类选项!$E:$E,0)),1,0))</f>
        <v>0</v>
      </c>
      <c r="R88" s="110">
        <f>IF(原始数据!AO88="","",IF(ISERROR(MATCH(原始数据!AO88,各类选项!$C:$C,0)),1,0))</f>
        <v>0</v>
      </c>
      <c r="S88" s="110">
        <f>IF(赛后数据!M88="","",IF(ISERROR(MATCH(赛后数据!M88,(各类选项!J:J),0)),1,0))</f>
        <v>0</v>
      </c>
      <c r="T88" s="110">
        <f>IF(赛后数据!U88="","",IF(ISERROR(MATCH(赛后数据!U88,(各类选项!J:J),0)),1,0))</f>
        <v>0</v>
      </c>
      <c r="U88" s="110">
        <f>IF(赛后数据!AC88="","",IF(ISERROR(MATCH(赛后数据!AC88,(各类选项!J:J),0)),1,0))</f>
        <v>0</v>
      </c>
      <c r="V88" s="110">
        <f>IF(赛后数据!AK88="","",IF(ISERROR(MATCH(赛后数据!AK88,(各类选项!J:J),0)),1,0))</f>
        <v>0</v>
      </c>
    </row>
    <row r="89" spans="1:22">
      <c r="A89" s="110">
        <f t="shared" si="2"/>
        <v>0</v>
      </c>
      <c r="B89" s="110">
        <f t="shared" si="3"/>
        <v>0</v>
      </c>
      <c r="C89" s="110">
        <f>IF(原始数据!K89="","",IF(ISERROR(MATCH(原始数据!K89,原始数据!E89:F89,0)),1,0)-IF(原始数据!K89="",1,0))</f>
        <v>0</v>
      </c>
      <c r="D89" s="110">
        <f>IF(原始数据!L89="","",IF(ISERROR(MATCH(原始数据!L89,各类选项!L:L,0)),1,0)-IF(原始数据!L89="",1,0))</f>
        <v>0</v>
      </c>
      <c r="E89" s="110" t="str">
        <f>IF(原始数据!V89="","",IF(ISERROR(MATCH(原始数据!V89,各类选项!G:G,0)),1,0))</f>
        <v/>
      </c>
      <c r="F89" s="110">
        <f>IF(原始数据!W89="","",IF(ISERROR(MATCH(原始数据!W89,各类选项!G:G,0)),1,0))</f>
        <v>0</v>
      </c>
      <c r="G89" s="110">
        <f>IF(原始数据!AD89="","",IF(ISERROR(MATCH(原始数据!AD89,各类选项!$E:$E,0)),1,0))</f>
        <v>0</v>
      </c>
      <c r="H89" s="110">
        <f>IF(原始数据!AE89="","",IF(ISERROR(MATCH(原始数据!AE89,各类选项!$E:$E,0)),1,0))</f>
        <v>0</v>
      </c>
      <c r="I89" s="110">
        <f>IF(原始数据!AK89="","",IF(ISERROR(MATCH(原始数据!AK89,各类选项!$E:$E,0)),1,0))</f>
        <v>0</v>
      </c>
      <c r="J89" s="110">
        <f>IF(原始数据!AM89="","",IF(ISERROR(MATCH(原始数据!AM89,各类选项!$E:$E,0)),1,0))</f>
        <v>0</v>
      </c>
      <c r="K89" s="110">
        <f>IF(原始数据!AF89="","",IF(ISERROR(MATCH(原始数据!AF89,各类选项!$C:$C,0)),1,0))</f>
        <v>0</v>
      </c>
      <c r="L89" s="110">
        <f>IF(原始数据!AG89="","",IF(ISERROR(MATCH(原始数据!AG89,各类选项!$C:$C,0)),1,0))</f>
        <v>0</v>
      </c>
      <c r="M89" s="110">
        <f>IF(原始数据!AH89="","",IF(ISERROR(MATCH(原始数据!AH89,各类选项!$C:$C,0)),1,0))</f>
        <v>0</v>
      </c>
      <c r="N89" s="110">
        <f>IF(原始数据!AI89="","",IF(ISERROR(MATCH(原始数据!AI89,各类选项!$E:$E,0)),1,0))</f>
        <v>0</v>
      </c>
      <c r="O89" s="110">
        <f>IF(原始数据!AJ89="","",IF(ISERROR(MATCH(原始数据!AJ89,各类选项!$E:$E,0)),1,0))</f>
        <v>0</v>
      </c>
      <c r="P89" s="110">
        <f>IF(原始数据!AK89="","",IF(ISERROR(MATCH(原始数据!AK89,各类选项!$E:$E,0)),1,0))</f>
        <v>0</v>
      </c>
      <c r="Q89" s="110">
        <f>IF(原始数据!AL89="","",IF(ISERROR(MATCH(原始数据!AL89,各类选项!$E:$E,0)),1,0))</f>
        <v>0</v>
      </c>
      <c r="R89" s="110">
        <f>IF(原始数据!AO89="","",IF(ISERROR(MATCH(原始数据!AO89,各类选项!$C:$C,0)),1,0))</f>
        <v>0</v>
      </c>
      <c r="S89" s="110">
        <f>IF(赛后数据!M89="","",IF(ISERROR(MATCH(赛后数据!M89,(各类选项!J:J),0)),1,0))</f>
        <v>0</v>
      </c>
      <c r="T89" s="110">
        <f>IF(赛后数据!U89="","",IF(ISERROR(MATCH(赛后数据!U89,(各类选项!J:J),0)),1,0))</f>
        <v>0</v>
      </c>
      <c r="U89" s="110">
        <f>IF(赛后数据!AC89="","",IF(ISERROR(MATCH(赛后数据!AC89,(各类选项!J:J),0)),1,0))</f>
        <v>0</v>
      </c>
      <c r="V89" s="110">
        <f>IF(赛后数据!AK89="","",IF(ISERROR(MATCH(赛后数据!AK89,(各类选项!J:J),0)),1,0))</f>
        <v>0</v>
      </c>
    </row>
    <row r="90" spans="1:22">
      <c r="A90" s="110">
        <f t="shared" si="2"/>
        <v>0</v>
      </c>
      <c r="B90" s="110">
        <f t="shared" si="3"/>
        <v>0</v>
      </c>
      <c r="C90" s="110">
        <f>IF(原始数据!K90="","",IF(ISERROR(MATCH(原始数据!K90,原始数据!E90:F90,0)),1,0)-IF(原始数据!K90="",1,0))</f>
        <v>0</v>
      </c>
      <c r="D90" s="110">
        <f>IF(原始数据!L90="","",IF(ISERROR(MATCH(原始数据!L90,各类选项!L:L,0)),1,0)-IF(原始数据!L90="",1,0))</f>
        <v>0</v>
      </c>
      <c r="E90" s="110">
        <f>IF(原始数据!V90="","",IF(ISERROR(MATCH(原始数据!V90,各类选项!G:G,0)),1,0))</f>
        <v>0</v>
      </c>
      <c r="F90" s="110">
        <f>IF(原始数据!W90="","",IF(ISERROR(MATCH(原始数据!W90,各类选项!G:G,0)),1,0))</f>
        <v>0</v>
      </c>
      <c r="G90" s="110">
        <f>IF(原始数据!AD90="","",IF(ISERROR(MATCH(原始数据!AD90,各类选项!$E:$E,0)),1,0))</f>
        <v>0</v>
      </c>
      <c r="H90" s="110">
        <f>IF(原始数据!AE90="","",IF(ISERROR(MATCH(原始数据!AE90,各类选项!$E:$E,0)),1,0))</f>
        <v>0</v>
      </c>
      <c r="I90" s="110">
        <f>IF(原始数据!AK90="","",IF(ISERROR(MATCH(原始数据!AK90,各类选项!$E:$E,0)),1,0))</f>
        <v>0</v>
      </c>
      <c r="J90" s="110">
        <f>IF(原始数据!AM90="","",IF(ISERROR(MATCH(原始数据!AM90,各类选项!$E:$E,0)),1,0))</f>
        <v>0</v>
      </c>
      <c r="K90" s="110" t="str">
        <f>IF(原始数据!AF90="","",IF(ISERROR(MATCH(原始数据!AF90,各类选项!$C:$C,0)),1,0))</f>
        <v/>
      </c>
      <c r="L90" s="110" t="str">
        <f>IF(原始数据!AG90="","",IF(ISERROR(MATCH(原始数据!AG90,各类选项!$C:$C,0)),1,0))</f>
        <v/>
      </c>
      <c r="M90" s="110" t="str">
        <f>IF(原始数据!AH90="","",IF(ISERROR(MATCH(原始数据!AH90,各类选项!$C:$C,0)),1,0))</f>
        <v/>
      </c>
      <c r="N90" s="110">
        <f>IF(原始数据!AI90="","",IF(ISERROR(MATCH(原始数据!AI90,各类选项!$E:$E,0)),1,0))</f>
        <v>0</v>
      </c>
      <c r="O90" s="110">
        <f>IF(原始数据!AJ90="","",IF(ISERROR(MATCH(原始数据!AJ90,各类选项!$E:$E,0)),1,0))</f>
        <v>0</v>
      </c>
      <c r="P90" s="110">
        <f>IF(原始数据!AK90="","",IF(ISERROR(MATCH(原始数据!AK90,各类选项!$E:$E,0)),1,0))</f>
        <v>0</v>
      </c>
      <c r="Q90" s="110">
        <f>IF(原始数据!AL90="","",IF(ISERROR(MATCH(原始数据!AL90,各类选项!$E:$E,0)),1,0))</f>
        <v>0</v>
      </c>
      <c r="R90" s="110">
        <f>IF(原始数据!AO90="","",IF(ISERROR(MATCH(原始数据!AO90,各类选项!$C:$C,0)),1,0))</f>
        <v>0</v>
      </c>
      <c r="S90" s="110">
        <f>IF(赛后数据!M90="","",IF(ISERROR(MATCH(赛后数据!M90,(各类选项!J:J),0)),1,0))</f>
        <v>0</v>
      </c>
      <c r="T90" s="110">
        <f>IF(赛后数据!U90="","",IF(ISERROR(MATCH(赛后数据!U90,(各类选项!J:J),0)),1,0))</f>
        <v>0</v>
      </c>
      <c r="U90" s="110">
        <f>IF(赛后数据!AC90="","",IF(ISERROR(MATCH(赛后数据!AC90,(各类选项!J:J),0)),1,0))</f>
        <v>0</v>
      </c>
      <c r="V90" s="110">
        <f>IF(赛后数据!AK90="","",IF(ISERROR(MATCH(赛后数据!AK90,(各类选项!J:J),0)),1,0))</f>
        <v>0</v>
      </c>
    </row>
    <row r="91" spans="1:22">
      <c r="A91" s="110">
        <f t="shared" si="2"/>
        <v>0</v>
      </c>
      <c r="B91" s="110">
        <f t="shared" si="3"/>
        <v>0</v>
      </c>
      <c r="C91" s="110">
        <f>IF(原始数据!K91="","",IF(ISERROR(MATCH(原始数据!K91,原始数据!E91:F91,0)),1,0)-IF(原始数据!K91="",1,0))</f>
        <v>0</v>
      </c>
      <c r="D91" s="110">
        <f>IF(原始数据!L91="","",IF(ISERROR(MATCH(原始数据!L91,各类选项!L:L,0)),1,0)-IF(原始数据!L91="",1,0))</f>
        <v>0</v>
      </c>
      <c r="E91" s="110">
        <f>IF(原始数据!V91="","",IF(ISERROR(MATCH(原始数据!V91,各类选项!G:G,0)),1,0))</f>
        <v>0</v>
      </c>
      <c r="F91" s="110">
        <f>IF(原始数据!W91="","",IF(ISERROR(MATCH(原始数据!W91,各类选项!G:G,0)),1,0))</f>
        <v>0</v>
      </c>
      <c r="G91" s="110">
        <f>IF(原始数据!AD91="","",IF(ISERROR(MATCH(原始数据!AD91,各类选项!$E:$E,0)),1,0))</f>
        <v>0</v>
      </c>
      <c r="H91" s="110">
        <f>IF(原始数据!AE91="","",IF(ISERROR(MATCH(原始数据!AE91,各类选项!$E:$E,0)),1,0))</f>
        <v>0</v>
      </c>
      <c r="I91" s="110">
        <f>IF(原始数据!AK91="","",IF(ISERROR(MATCH(原始数据!AK91,各类选项!$E:$E,0)),1,0))</f>
        <v>0</v>
      </c>
      <c r="J91" s="110">
        <f>IF(原始数据!AM91="","",IF(ISERROR(MATCH(原始数据!AM91,各类选项!$E:$E,0)),1,0))</f>
        <v>0</v>
      </c>
      <c r="K91" s="110" t="str">
        <f>IF(原始数据!AF91="","",IF(ISERROR(MATCH(原始数据!AF91,各类选项!$C:$C,0)),1,0))</f>
        <v/>
      </c>
      <c r="L91" s="110" t="str">
        <f>IF(原始数据!AG91="","",IF(ISERROR(MATCH(原始数据!AG91,各类选项!$C:$C,0)),1,0))</f>
        <v/>
      </c>
      <c r="M91" s="110" t="str">
        <f>IF(原始数据!AH91="","",IF(ISERROR(MATCH(原始数据!AH91,各类选项!$C:$C,0)),1,0))</f>
        <v/>
      </c>
      <c r="N91" s="110">
        <f>IF(原始数据!AI91="","",IF(ISERROR(MATCH(原始数据!AI91,各类选项!$E:$E,0)),1,0))</f>
        <v>0</v>
      </c>
      <c r="O91" s="110">
        <f>IF(原始数据!AJ91="","",IF(ISERROR(MATCH(原始数据!AJ91,各类选项!$E:$E,0)),1,0))</f>
        <v>0</v>
      </c>
      <c r="P91" s="110">
        <f>IF(原始数据!AK91="","",IF(ISERROR(MATCH(原始数据!AK91,各类选项!$E:$E,0)),1,0))</f>
        <v>0</v>
      </c>
      <c r="Q91" s="110">
        <f>IF(原始数据!AL91="","",IF(ISERROR(MATCH(原始数据!AL91,各类选项!$E:$E,0)),1,0))</f>
        <v>0</v>
      </c>
      <c r="R91" s="110">
        <f>IF(原始数据!AO91="","",IF(ISERROR(MATCH(原始数据!AO91,各类选项!$C:$C,0)),1,0))</f>
        <v>0</v>
      </c>
      <c r="S91" s="110">
        <f>IF(赛后数据!M91="","",IF(ISERROR(MATCH(赛后数据!M91,(各类选项!J:J),0)),1,0))</f>
        <v>0</v>
      </c>
      <c r="T91" s="110">
        <f>IF(赛后数据!U91="","",IF(ISERROR(MATCH(赛后数据!U91,(各类选项!J:J),0)),1,0))</f>
        <v>0</v>
      </c>
      <c r="U91" s="110">
        <f>IF(赛后数据!AC91="","",IF(ISERROR(MATCH(赛后数据!AC91,(各类选项!J:J),0)),1,0))</f>
        <v>0</v>
      </c>
      <c r="V91" s="110">
        <f>IF(赛后数据!AK91="","",IF(ISERROR(MATCH(赛后数据!AK91,(各类选项!J:J),0)),1,0))</f>
        <v>0</v>
      </c>
    </row>
    <row r="92" spans="1:22">
      <c r="A92" s="110">
        <f t="shared" si="2"/>
        <v>0</v>
      </c>
      <c r="B92" s="110">
        <f t="shared" si="3"/>
        <v>0</v>
      </c>
      <c r="C92" s="110">
        <f>IF(原始数据!K92="","",IF(ISERROR(MATCH(原始数据!K92,原始数据!E92:F92,0)),1,0)-IF(原始数据!K92="",1,0))</f>
        <v>0</v>
      </c>
      <c r="D92" s="110">
        <f>IF(原始数据!L92="","",IF(ISERROR(MATCH(原始数据!L92,各类选项!L:L,0)),1,0)-IF(原始数据!L92="",1,0))</f>
        <v>0</v>
      </c>
      <c r="E92" s="110">
        <f>IF(原始数据!V92="","",IF(ISERROR(MATCH(原始数据!V92,各类选项!G:G,0)),1,0))</f>
        <v>0</v>
      </c>
      <c r="F92" s="110">
        <f>IF(原始数据!W92="","",IF(ISERROR(MATCH(原始数据!W92,各类选项!G:G,0)),1,0))</f>
        <v>0</v>
      </c>
      <c r="G92" s="110">
        <f>IF(原始数据!AD92="","",IF(ISERROR(MATCH(原始数据!AD92,各类选项!$E:$E,0)),1,0))</f>
        <v>0</v>
      </c>
      <c r="H92" s="110">
        <f>IF(原始数据!AE92="","",IF(ISERROR(MATCH(原始数据!AE92,各类选项!$E:$E,0)),1,0))</f>
        <v>0</v>
      </c>
      <c r="I92" s="110">
        <f>IF(原始数据!AK92="","",IF(ISERROR(MATCH(原始数据!AK92,各类选项!$E:$E,0)),1,0))</f>
        <v>0</v>
      </c>
      <c r="J92" s="110">
        <f>IF(原始数据!AM92="","",IF(ISERROR(MATCH(原始数据!AM92,各类选项!$E:$E,0)),1,0))</f>
        <v>0</v>
      </c>
      <c r="K92" s="110">
        <f>IF(原始数据!AF92="","",IF(ISERROR(MATCH(原始数据!AF92,各类选项!$C:$C,0)),1,0))</f>
        <v>0</v>
      </c>
      <c r="L92" s="110" t="str">
        <f>IF(原始数据!AG92="","",IF(ISERROR(MATCH(原始数据!AG92,各类选项!$C:$C,0)),1,0))</f>
        <v/>
      </c>
      <c r="M92" s="110" t="str">
        <f>IF(原始数据!AH92="","",IF(ISERROR(MATCH(原始数据!AH92,各类选项!$C:$C,0)),1,0))</f>
        <v/>
      </c>
      <c r="N92" s="110">
        <f>IF(原始数据!AI92="","",IF(ISERROR(MATCH(原始数据!AI92,各类选项!$E:$E,0)),1,0))</f>
        <v>0</v>
      </c>
      <c r="O92" s="110">
        <f>IF(原始数据!AJ92="","",IF(ISERROR(MATCH(原始数据!AJ92,各类选项!$E:$E,0)),1,0))</f>
        <v>0</v>
      </c>
      <c r="P92" s="110">
        <f>IF(原始数据!AK92="","",IF(ISERROR(MATCH(原始数据!AK92,各类选项!$E:$E,0)),1,0))</f>
        <v>0</v>
      </c>
      <c r="Q92" s="110">
        <f>IF(原始数据!AL92="","",IF(ISERROR(MATCH(原始数据!AL92,各类选项!$E:$E,0)),1,0))</f>
        <v>0</v>
      </c>
      <c r="R92" s="110">
        <f>IF(原始数据!AO92="","",IF(ISERROR(MATCH(原始数据!AO92,各类选项!$C:$C,0)),1,0))</f>
        <v>0</v>
      </c>
      <c r="S92" s="110">
        <f>IF(赛后数据!M92="","",IF(ISERROR(MATCH(赛后数据!M92,(各类选项!J:J),0)),1,0))</f>
        <v>0</v>
      </c>
      <c r="T92" s="110">
        <f>IF(赛后数据!U92="","",IF(ISERROR(MATCH(赛后数据!U92,(各类选项!J:J),0)),1,0))</f>
        <v>0</v>
      </c>
      <c r="U92" s="110">
        <f>IF(赛后数据!AC92="","",IF(ISERROR(MATCH(赛后数据!AC92,(各类选项!J:J),0)),1,0))</f>
        <v>0</v>
      </c>
      <c r="V92" s="110">
        <f>IF(赛后数据!AK92="","",IF(ISERROR(MATCH(赛后数据!AK92,(各类选项!J:J),0)),1,0))</f>
        <v>0</v>
      </c>
    </row>
    <row r="93" spans="1:22">
      <c r="A93" s="110">
        <f t="shared" si="2"/>
        <v>0</v>
      </c>
      <c r="B93" s="110">
        <f t="shared" si="3"/>
        <v>0</v>
      </c>
      <c r="C93" s="110">
        <f>IF(原始数据!K93="","",IF(ISERROR(MATCH(原始数据!K93,原始数据!E93:F93,0)),1,0)-IF(原始数据!K93="",1,0))</f>
        <v>0</v>
      </c>
      <c r="D93" s="110">
        <f>IF(原始数据!L93="","",IF(ISERROR(MATCH(原始数据!L93,各类选项!L:L,0)),1,0)-IF(原始数据!L93="",1,0))</f>
        <v>0</v>
      </c>
      <c r="E93" s="110">
        <f>IF(原始数据!V93="","",IF(ISERROR(MATCH(原始数据!V93,各类选项!G:G,0)),1,0))</f>
        <v>0</v>
      </c>
      <c r="F93" s="110">
        <f>IF(原始数据!W93="","",IF(ISERROR(MATCH(原始数据!W93,各类选项!G:G,0)),1,0))</f>
        <v>0</v>
      </c>
      <c r="G93" s="110">
        <f>IF(原始数据!AD93="","",IF(ISERROR(MATCH(原始数据!AD93,各类选项!$E:$E,0)),1,0))</f>
        <v>0</v>
      </c>
      <c r="H93" s="110">
        <f>IF(原始数据!AE93="","",IF(ISERROR(MATCH(原始数据!AE93,各类选项!$E:$E,0)),1,0))</f>
        <v>0</v>
      </c>
      <c r="I93" s="110">
        <f>IF(原始数据!AK93="","",IF(ISERROR(MATCH(原始数据!AK93,各类选项!$E:$E,0)),1,0))</f>
        <v>0</v>
      </c>
      <c r="J93" s="110">
        <f>IF(原始数据!AM93="","",IF(ISERROR(MATCH(原始数据!AM93,各类选项!$E:$E,0)),1,0))</f>
        <v>0</v>
      </c>
      <c r="K93" s="110">
        <f>IF(原始数据!AF93="","",IF(ISERROR(MATCH(原始数据!AF93,各类选项!$C:$C,0)),1,0))</f>
        <v>0</v>
      </c>
      <c r="L93" s="110" t="str">
        <f>IF(原始数据!AG93="","",IF(ISERROR(MATCH(原始数据!AG93,各类选项!$C:$C,0)),1,0))</f>
        <v/>
      </c>
      <c r="M93" s="110" t="str">
        <f>IF(原始数据!AH93="","",IF(ISERROR(MATCH(原始数据!AH93,各类选项!$C:$C,0)),1,0))</f>
        <v/>
      </c>
      <c r="N93" s="110">
        <f>IF(原始数据!AI93="","",IF(ISERROR(MATCH(原始数据!AI93,各类选项!$E:$E,0)),1,0))</f>
        <v>0</v>
      </c>
      <c r="O93" s="110">
        <f>IF(原始数据!AJ93="","",IF(ISERROR(MATCH(原始数据!AJ93,各类选项!$E:$E,0)),1,0))</f>
        <v>0</v>
      </c>
      <c r="P93" s="110">
        <f>IF(原始数据!AK93="","",IF(ISERROR(MATCH(原始数据!AK93,各类选项!$E:$E,0)),1,0))</f>
        <v>0</v>
      </c>
      <c r="Q93" s="110">
        <f>IF(原始数据!AL93="","",IF(ISERROR(MATCH(原始数据!AL93,各类选项!$E:$E,0)),1,0))</f>
        <v>0</v>
      </c>
      <c r="R93" s="110">
        <f>IF(原始数据!AO93="","",IF(ISERROR(MATCH(原始数据!AO93,各类选项!$C:$C,0)),1,0))</f>
        <v>0</v>
      </c>
      <c r="S93" s="110">
        <f>IF(赛后数据!M93="","",IF(ISERROR(MATCH(赛后数据!M93,(各类选项!J:J),0)),1,0))</f>
        <v>0</v>
      </c>
      <c r="T93" s="110">
        <f>IF(赛后数据!U93="","",IF(ISERROR(MATCH(赛后数据!U93,(各类选项!J:J),0)),1,0))</f>
        <v>0</v>
      </c>
      <c r="U93" s="110">
        <f>IF(赛后数据!AC93="","",IF(ISERROR(MATCH(赛后数据!AC93,(各类选项!J:J),0)),1,0))</f>
        <v>0</v>
      </c>
      <c r="V93" s="110">
        <f>IF(赛后数据!AK93="","",IF(ISERROR(MATCH(赛后数据!AK93,(各类选项!J:J),0)),1,0))</f>
        <v>0</v>
      </c>
    </row>
    <row r="94" spans="1:22">
      <c r="A94" s="110">
        <f t="shared" si="2"/>
        <v>0</v>
      </c>
      <c r="B94" s="110">
        <f t="shared" si="3"/>
        <v>0</v>
      </c>
      <c r="C94" s="110">
        <f>IF(原始数据!K94="","",IF(ISERROR(MATCH(原始数据!K94,原始数据!E94:F94,0)),1,0)-IF(原始数据!K94="",1,0))</f>
        <v>0</v>
      </c>
      <c r="D94" s="110">
        <f>IF(原始数据!L94="","",IF(ISERROR(MATCH(原始数据!L94,各类选项!L:L,0)),1,0)-IF(原始数据!L94="",1,0))</f>
        <v>0</v>
      </c>
      <c r="E94" s="110" t="str">
        <f>IF(原始数据!V94="","",IF(ISERROR(MATCH(原始数据!V94,各类选项!G:G,0)),1,0))</f>
        <v/>
      </c>
      <c r="F94" s="110">
        <f>IF(原始数据!W94="","",IF(ISERROR(MATCH(原始数据!W94,各类选项!G:G,0)),1,0))</f>
        <v>0</v>
      </c>
      <c r="G94" s="110">
        <f>IF(原始数据!AD94="","",IF(ISERROR(MATCH(原始数据!AD94,各类选项!$E:$E,0)),1,0))</f>
        <v>0</v>
      </c>
      <c r="H94" s="110">
        <f>IF(原始数据!AE94="","",IF(ISERROR(MATCH(原始数据!AE94,各类选项!$E:$E,0)),1,0))</f>
        <v>0</v>
      </c>
      <c r="I94" s="110">
        <f>IF(原始数据!AK94="","",IF(ISERROR(MATCH(原始数据!AK94,各类选项!$E:$E,0)),1,0))</f>
        <v>0</v>
      </c>
      <c r="J94" s="110">
        <f>IF(原始数据!AM94="","",IF(ISERROR(MATCH(原始数据!AM94,各类选项!$E:$E,0)),1,0))</f>
        <v>0</v>
      </c>
      <c r="K94" s="110">
        <f>IF(原始数据!AF94="","",IF(ISERROR(MATCH(原始数据!AF94,各类选项!$C:$C,0)),1,0))</f>
        <v>0</v>
      </c>
      <c r="L94" s="110">
        <f>IF(原始数据!AG94="","",IF(ISERROR(MATCH(原始数据!AG94,各类选项!$C:$C,0)),1,0))</f>
        <v>0</v>
      </c>
      <c r="M94" s="110" t="str">
        <f>IF(原始数据!AH94="","",IF(ISERROR(MATCH(原始数据!AH94,各类选项!$C:$C,0)),1,0))</f>
        <v/>
      </c>
      <c r="N94" s="110">
        <f>IF(原始数据!AI94="","",IF(ISERROR(MATCH(原始数据!AI94,各类选项!$E:$E,0)),1,0))</f>
        <v>0</v>
      </c>
      <c r="O94" s="110">
        <f>IF(原始数据!AJ94="","",IF(ISERROR(MATCH(原始数据!AJ94,各类选项!$E:$E,0)),1,0))</f>
        <v>0</v>
      </c>
      <c r="P94" s="110">
        <f>IF(原始数据!AK94="","",IF(ISERROR(MATCH(原始数据!AK94,各类选项!$E:$E,0)),1,0))</f>
        <v>0</v>
      </c>
      <c r="Q94" s="110">
        <f>IF(原始数据!AL94="","",IF(ISERROR(MATCH(原始数据!AL94,各类选项!$E:$E,0)),1,0))</f>
        <v>0</v>
      </c>
      <c r="R94" s="110">
        <f>IF(原始数据!AO94="","",IF(ISERROR(MATCH(原始数据!AO94,各类选项!$C:$C,0)),1,0))</f>
        <v>0</v>
      </c>
      <c r="S94" s="110">
        <f>IF(赛后数据!M94="","",IF(ISERROR(MATCH(赛后数据!M94,(各类选项!J:J),0)),1,0))</f>
        <v>0</v>
      </c>
      <c r="T94" s="110">
        <f>IF(赛后数据!U94="","",IF(ISERROR(MATCH(赛后数据!U94,(各类选项!J:J),0)),1,0))</f>
        <v>0</v>
      </c>
      <c r="U94" s="110">
        <f>IF(赛后数据!AC94="","",IF(ISERROR(MATCH(赛后数据!AC94,(各类选项!J:J),0)),1,0))</f>
        <v>0</v>
      </c>
      <c r="V94" s="110">
        <f>IF(赛后数据!AK94="","",IF(ISERROR(MATCH(赛后数据!AK94,(各类选项!J:J),0)),1,0))</f>
        <v>0</v>
      </c>
    </row>
    <row r="95" spans="1:22">
      <c r="A95" s="110">
        <f t="shared" si="2"/>
        <v>0</v>
      </c>
      <c r="B95" s="110">
        <f t="shared" si="3"/>
        <v>0</v>
      </c>
      <c r="C95" s="110">
        <f>IF(原始数据!K95="","",IF(ISERROR(MATCH(原始数据!K95,原始数据!E95:F95,0)),1,0)-IF(原始数据!K95="",1,0))</f>
        <v>0</v>
      </c>
      <c r="D95" s="110">
        <f>IF(原始数据!L95="","",IF(ISERROR(MATCH(原始数据!L95,各类选项!L:L,0)),1,0)-IF(原始数据!L95="",1,0))</f>
        <v>0</v>
      </c>
      <c r="E95" s="110" t="str">
        <f>IF(原始数据!V95="","",IF(ISERROR(MATCH(原始数据!V95,各类选项!G:G,0)),1,0))</f>
        <v/>
      </c>
      <c r="F95" s="110">
        <f>IF(原始数据!W95="","",IF(ISERROR(MATCH(原始数据!W95,各类选项!G:G,0)),1,0))</f>
        <v>0</v>
      </c>
      <c r="G95" s="110">
        <f>IF(原始数据!AD95="","",IF(ISERROR(MATCH(原始数据!AD95,各类选项!$E:$E,0)),1,0))</f>
        <v>0</v>
      </c>
      <c r="H95" s="110">
        <f>IF(原始数据!AE95="","",IF(ISERROR(MATCH(原始数据!AE95,各类选项!$E:$E,0)),1,0))</f>
        <v>0</v>
      </c>
      <c r="I95" s="110">
        <f>IF(原始数据!AK95="","",IF(ISERROR(MATCH(原始数据!AK95,各类选项!$E:$E,0)),1,0))</f>
        <v>0</v>
      </c>
      <c r="J95" s="110">
        <f>IF(原始数据!AM95="","",IF(ISERROR(MATCH(原始数据!AM95,各类选项!$E:$E,0)),1,0))</f>
        <v>0</v>
      </c>
      <c r="K95" s="110">
        <f>IF(原始数据!AF95="","",IF(ISERROR(MATCH(原始数据!AF95,各类选项!$C:$C,0)),1,0))</f>
        <v>0</v>
      </c>
      <c r="L95" s="110">
        <f>IF(原始数据!AG95="","",IF(ISERROR(MATCH(原始数据!AG95,各类选项!$C:$C,0)),1,0))</f>
        <v>0</v>
      </c>
      <c r="M95" s="110" t="str">
        <f>IF(原始数据!AH95="","",IF(ISERROR(MATCH(原始数据!AH95,各类选项!$C:$C,0)),1,0))</f>
        <v/>
      </c>
      <c r="N95" s="110">
        <f>IF(原始数据!AI95="","",IF(ISERROR(MATCH(原始数据!AI95,各类选项!$E:$E,0)),1,0))</f>
        <v>0</v>
      </c>
      <c r="O95" s="110">
        <f>IF(原始数据!AJ95="","",IF(ISERROR(MATCH(原始数据!AJ95,各类选项!$E:$E,0)),1,0))</f>
        <v>0</v>
      </c>
      <c r="P95" s="110">
        <f>IF(原始数据!AK95="","",IF(ISERROR(MATCH(原始数据!AK95,各类选项!$E:$E,0)),1,0))</f>
        <v>0</v>
      </c>
      <c r="Q95" s="110">
        <f>IF(原始数据!AL95="","",IF(ISERROR(MATCH(原始数据!AL95,各类选项!$E:$E,0)),1,0))</f>
        <v>0</v>
      </c>
      <c r="R95" s="110">
        <f>IF(原始数据!AO95="","",IF(ISERROR(MATCH(原始数据!AO95,各类选项!$C:$C,0)),1,0))</f>
        <v>0</v>
      </c>
      <c r="S95" s="110">
        <f>IF(赛后数据!M95="","",IF(ISERROR(MATCH(赛后数据!M95,(各类选项!J:J),0)),1,0))</f>
        <v>0</v>
      </c>
      <c r="T95" s="110">
        <f>IF(赛后数据!U95="","",IF(ISERROR(MATCH(赛后数据!U95,(各类选项!J:J),0)),1,0))</f>
        <v>0</v>
      </c>
      <c r="U95" s="110">
        <f>IF(赛后数据!AC95="","",IF(ISERROR(MATCH(赛后数据!AC95,(各类选项!J:J),0)),1,0))</f>
        <v>0</v>
      </c>
      <c r="V95" s="110">
        <f>IF(赛后数据!AK95="","",IF(ISERROR(MATCH(赛后数据!AK95,(各类选项!J:J),0)),1,0))</f>
        <v>0</v>
      </c>
    </row>
    <row r="96" spans="1:22">
      <c r="A96" s="110">
        <f t="shared" si="2"/>
        <v>0</v>
      </c>
      <c r="B96" s="110">
        <f t="shared" si="3"/>
        <v>0</v>
      </c>
      <c r="C96" s="110" t="str">
        <f>IF(原始数据!K96="","",IF(ISERROR(MATCH(原始数据!K96,原始数据!E96:F96,0)),1,0)-IF(原始数据!K96="",1,0))</f>
        <v/>
      </c>
      <c r="D96" s="110" t="str">
        <f>IF(原始数据!L96="","",IF(ISERROR(MATCH(原始数据!L96,各类选项!L:L,0)),1,0)-IF(原始数据!L96="",1,0))</f>
        <v/>
      </c>
      <c r="E96" s="110" t="str">
        <f>IF(原始数据!V96="","",IF(ISERROR(MATCH(原始数据!V96,各类选项!G:G,0)),1,0))</f>
        <v/>
      </c>
      <c r="F96" s="110" t="str">
        <f>IF(原始数据!W96="","",IF(ISERROR(MATCH(原始数据!W96,各类选项!G:G,0)),1,0))</f>
        <v/>
      </c>
      <c r="G96" s="110" t="str">
        <f>IF(原始数据!AD96="","",IF(ISERROR(MATCH(原始数据!AD96,各类选项!$E:$E,0)),1,0))</f>
        <v/>
      </c>
      <c r="H96" s="110" t="str">
        <f>IF(原始数据!AE96="","",IF(ISERROR(MATCH(原始数据!AE96,各类选项!$E:$E,0)),1,0))</f>
        <v/>
      </c>
      <c r="I96" s="110" t="str">
        <f>IF(原始数据!AK96="","",IF(ISERROR(MATCH(原始数据!AK96,各类选项!$E:$E,0)),1,0))</f>
        <v/>
      </c>
      <c r="J96" s="110" t="str">
        <f>IF(原始数据!AM96="","",IF(ISERROR(MATCH(原始数据!AM96,各类选项!$E:$E,0)),1,0))</f>
        <v/>
      </c>
      <c r="K96" s="110" t="str">
        <f>IF(原始数据!AF96="","",IF(ISERROR(MATCH(原始数据!AF96,各类选项!$C:$C,0)),1,0))</f>
        <v/>
      </c>
      <c r="L96" s="110" t="str">
        <f>IF(原始数据!AG96="","",IF(ISERROR(MATCH(原始数据!AG96,各类选项!$C:$C,0)),1,0))</f>
        <v/>
      </c>
      <c r="M96" s="110" t="str">
        <f>IF(原始数据!AH96="","",IF(ISERROR(MATCH(原始数据!AH96,各类选项!$C:$C,0)),1,0))</f>
        <v/>
      </c>
      <c r="N96" s="110" t="str">
        <f>IF(原始数据!AI96="","",IF(ISERROR(MATCH(原始数据!AI96,各类选项!$E:$E,0)),1,0))</f>
        <v/>
      </c>
      <c r="O96" s="110" t="str">
        <f>IF(原始数据!AJ96="","",IF(ISERROR(MATCH(原始数据!AJ96,各类选项!$E:$E,0)),1,0))</f>
        <v/>
      </c>
      <c r="P96" s="110" t="str">
        <f>IF(原始数据!AK96="","",IF(ISERROR(MATCH(原始数据!AK96,各类选项!$E:$E,0)),1,0))</f>
        <v/>
      </c>
      <c r="Q96" s="110" t="str">
        <f>IF(原始数据!AL96="","",IF(ISERROR(MATCH(原始数据!AL96,各类选项!$E:$E,0)),1,0))</f>
        <v/>
      </c>
      <c r="R96" s="110" t="str">
        <f>IF(原始数据!AO96="","",IF(ISERROR(MATCH(原始数据!AO96,各类选项!$C:$C,0)),1,0))</f>
        <v/>
      </c>
      <c r="S96" s="110" t="str">
        <f>IF(赛后数据!M96="","",IF(ISERROR(MATCH(赛后数据!M96,(各类选项!J:J),0)),1,0))</f>
        <v/>
      </c>
      <c r="T96" s="110" t="str">
        <f>IF(赛后数据!U96="","",IF(ISERROR(MATCH(赛后数据!U96,(各类选项!J:J),0)),1,0))</f>
        <v/>
      </c>
      <c r="U96" s="110" t="str">
        <f>IF(赛后数据!AC96="","",IF(ISERROR(MATCH(赛后数据!AC96,(各类选项!J:J),0)),1,0))</f>
        <v/>
      </c>
      <c r="V96" s="110" t="str">
        <f>IF(赛后数据!AK96="","",IF(ISERROR(MATCH(赛后数据!AK96,(各类选项!J:J),0)),1,0))</f>
        <v/>
      </c>
    </row>
    <row r="97" spans="1:22">
      <c r="A97" s="110">
        <f t="shared" si="2"/>
        <v>0</v>
      </c>
      <c r="B97" s="110">
        <f t="shared" si="3"/>
        <v>0</v>
      </c>
      <c r="C97" s="110" t="str">
        <f>IF(原始数据!K97="","",IF(ISERROR(MATCH(原始数据!K97,原始数据!E97:F97,0)),1,0)-IF(原始数据!K97="",1,0))</f>
        <v/>
      </c>
      <c r="D97" s="110" t="str">
        <f>IF(原始数据!L97="","",IF(ISERROR(MATCH(原始数据!L97,各类选项!L:L,0)),1,0)-IF(原始数据!L97="",1,0))</f>
        <v/>
      </c>
      <c r="E97" s="110" t="str">
        <f>IF(原始数据!V97="","",IF(ISERROR(MATCH(原始数据!V97,各类选项!G:G,0)),1,0))</f>
        <v/>
      </c>
      <c r="F97" s="110" t="str">
        <f>IF(原始数据!W97="","",IF(ISERROR(MATCH(原始数据!W97,各类选项!G:G,0)),1,0))</f>
        <v/>
      </c>
      <c r="G97" s="110" t="str">
        <f>IF(原始数据!AD97="","",IF(ISERROR(MATCH(原始数据!AD97,各类选项!$E:$E,0)),1,0))</f>
        <v/>
      </c>
      <c r="H97" s="110" t="str">
        <f>IF(原始数据!AE97="","",IF(ISERROR(MATCH(原始数据!AE97,各类选项!$E:$E,0)),1,0))</f>
        <v/>
      </c>
      <c r="I97" s="110" t="str">
        <f>IF(原始数据!AK97="","",IF(ISERROR(MATCH(原始数据!AK97,各类选项!$E:$E,0)),1,0))</f>
        <v/>
      </c>
      <c r="J97" s="110" t="str">
        <f>IF(原始数据!AM97="","",IF(ISERROR(MATCH(原始数据!AM97,各类选项!$E:$E,0)),1,0))</f>
        <v/>
      </c>
      <c r="K97" s="110" t="str">
        <f>IF(原始数据!AF97="","",IF(ISERROR(MATCH(原始数据!AF97,各类选项!$C:$C,0)),1,0))</f>
        <v/>
      </c>
      <c r="L97" s="110" t="str">
        <f>IF(原始数据!AG97="","",IF(ISERROR(MATCH(原始数据!AG97,各类选项!$C:$C,0)),1,0))</f>
        <v/>
      </c>
      <c r="M97" s="110" t="str">
        <f>IF(原始数据!AH97="","",IF(ISERROR(MATCH(原始数据!AH97,各类选项!$C:$C,0)),1,0))</f>
        <v/>
      </c>
      <c r="N97" s="110" t="str">
        <f>IF(原始数据!AI97="","",IF(ISERROR(MATCH(原始数据!AI97,各类选项!$E:$E,0)),1,0))</f>
        <v/>
      </c>
      <c r="O97" s="110" t="str">
        <f>IF(原始数据!AJ97="","",IF(ISERROR(MATCH(原始数据!AJ97,各类选项!$E:$E,0)),1,0))</f>
        <v/>
      </c>
      <c r="P97" s="110" t="str">
        <f>IF(原始数据!AK97="","",IF(ISERROR(MATCH(原始数据!AK97,各类选项!$E:$E,0)),1,0))</f>
        <v/>
      </c>
      <c r="Q97" s="110" t="str">
        <f>IF(原始数据!AL97="","",IF(ISERROR(MATCH(原始数据!AL97,各类选项!$E:$E,0)),1,0))</f>
        <v/>
      </c>
      <c r="R97" s="110" t="str">
        <f>IF(原始数据!AO97="","",IF(ISERROR(MATCH(原始数据!AO97,各类选项!$C:$C,0)),1,0))</f>
        <v/>
      </c>
      <c r="S97" s="110" t="str">
        <f>IF(赛后数据!M97="","",IF(ISERROR(MATCH(赛后数据!M97,(各类选项!J:J),0)),1,0))</f>
        <v/>
      </c>
      <c r="T97" s="110" t="str">
        <f>IF(赛后数据!U97="","",IF(ISERROR(MATCH(赛后数据!U97,(各类选项!J:J),0)),1,0))</f>
        <v/>
      </c>
      <c r="U97" s="110" t="str">
        <f>IF(赛后数据!AC97="","",IF(ISERROR(MATCH(赛后数据!AC97,(各类选项!J:J),0)),1,0))</f>
        <v/>
      </c>
      <c r="V97" s="110" t="str">
        <f>IF(赛后数据!AK97="","",IF(ISERROR(MATCH(赛后数据!AK97,(各类选项!J:J),0)),1,0))</f>
        <v/>
      </c>
    </row>
    <row r="98" spans="1:22">
      <c r="A98" s="110">
        <f t="shared" si="2"/>
        <v>0</v>
      </c>
      <c r="B98" s="110">
        <f t="shared" si="3"/>
        <v>0</v>
      </c>
      <c r="C98" s="110">
        <f>IF(原始数据!K98="","",IF(ISERROR(MATCH(原始数据!K98,原始数据!E98:F98,0)),1,0)-IF(原始数据!K98="",1,0))</f>
        <v>0</v>
      </c>
      <c r="D98" s="110">
        <f>IF(原始数据!L98="","",IF(ISERROR(MATCH(原始数据!L98,各类选项!L:L,0)),1,0)-IF(原始数据!L98="",1,0))</f>
        <v>0</v>
      </c>
      <c r="E98" s="110">
        <f>IF(原始数据!V98="","",IF(ISERROR(MATCH(原始数据!V98,各类选项!G:G,0)),1,0))</f>
        <v>0</v>
      </c>
      <c r="F98" s="110">
        <f>IF(原始数据!W98="","",IF(ISERROR(MATCH(原始数据!W98,各类选项!G:G,0)),1,0))</f>
        <v>0</v>
      </c>
      <c r="G98" s="110">
        <f>IF(原始数据!AD98="","",IF(ISERROR(MATCH(原始数据!AD98,各类选项!$E:$E,0)),1,0))</f>
        <v>0</v>
      </c>
      <c r="H98" s="110">
        <f>IF(原始数据!AE98="","",IF(ISERROR(MATCH(原始数据!AE98,各类选项!$E:$E,0)),1,0))</f>
        <v>0</v>
      </c>
      <c r="I98" s="110">
        <f>IF(原始数据!AK98="","",IF(ISERROR(MATCH(原始数据!AK98,各类选项!$E:$E,0)),1,0))</f>
        <v>0</v>
      </c>
      <c r="J98" s="110">
        <f>IF(原始数据!AM98="","",IF(ISERROR(MATCH(原始数据!AM98,各类选项!$E:$E,0)),1,0))</f>
        <v>0</v>
      </c>
      <c r="K98" s="110" t="str">
        <f>IF(原始数据!AF98="","",IF(ISERROR(MATCH(原始数据!AF98,各类选项!$C:$C,0)),1,0))</f>
        <v/>
      </c>
      <c r="L98" s="110" t="str">
        <f>IF(原始数据!AG98="","",IF(ISERROR(MATCH(原始数据!AG98,各类选项!$C:$C,0)),1,0))</f>
        <v/>
      </c>
      <c r="M98" s="110" t="str">
        <f>IF(原始数据!AH98="","",IF(ISERROR(MATCH(原始数据!AH98,各类选项!$C:$C,0)),1,0))</f>
        <v/>
      </c>
      <c r="N98" s="110">
        <f>IF(原始数据!AI98="","",IF(ISERROR(MATCH(原始数据!AI98,各类选项!$E:$E,0)),1,0))</f>
        <v>0</v>
      </c>
      <c r="O98" s="110">
        <f>IF(原始数据!AJ98="","",IF(ISERROR(MATCH(原始数据!AJ98,各类选项!$E:$E,0)),1,0))</f>
        <v>0</v>
      </c>
      <c r="P98" s="110">
        <f>IF(原始数据!AK98="","",IF(ISERROR(MATCH(原始数据!AK98,各类选项!$E:$E,0)),1,0))</f>
        <v>0</v>
      </c>
      <c r="Q98" s="110">
        <f>IF(原始数据!AL98="","",IF(ISERROR(MATCH(原始数据!AL98,各类选项!$E:$E,0)),1,0))</f>
        <v>0</v>
      </c>
      <c r="R98" s="110">
        <f>IF(原始数据!AO98="","",IF(ISERROR(MATCH(原始数据!AO98,各类选项!$C:$C,0)),1,0))</f>
        <v>0</v>
      </c>
      <c r="S98" s="110">
        <f>IF(赛后数据!M98="","",IF(ISERROR(MATCH(赛后数据!M98,(各类选项!J:J),0)),1,0))</f>
        <v>0</v>
      </c>
      <c r="T98" s="110">
        <f>IF(赛后数据!U98="","",IF(ISERROR(MATCH(赛后数据!U98,(各类选项!J:J),0)),1,0))</f>
        <v>0</v>
      </c>
      <c r="U98" s="110">
        <f>IF(赛后数据!AC98="","",IF(ISERROR(MATCH(赛后数据!AC98,(各类选项!J:J),0)),1,0))</f>
        <v>0</v>
      </c>
      <c r="V98" s="110">
        <f>IF(赛后数据!AK98="","",IF(ISERROR(MATCH(赛后数据!AK98,(各类选项!J:J),0)),1,0))</f>
        <v>0</v>
      </c>
    </row>
    <row r="99" spans="1:22">
      <c r="A99" s="110">
        <f t="shared" si="2"/>
        <v>0</v>
      </c>
      <c r="B99" s="110">
        <f t="shared" si="3"/>
        <v>0</v>
      </c>
      <c r="C99" s="110">
        <f>IF(原始数据!K99="","",IF(ISERROR(MATCH(原始数据!K99,原始数据!E99:F99,0)),1,0)-IF(原始数据!K99="",1,0))</f>
        <v>0</v>
      </c>
      <c r="D99" s="110">
        <f>IF(原始数据!L99="","",IF(ISERROR(MATCH(原始数据!L99,各类选项!L:L,0)),1,0)-IF(原始数据!L99="",1,0))</f>
        <v>0</v>
      </c>
      <c r="E99" s="110">
        <f>IF(原始数据!V99="","",IF(ISERROR(MATCH(原始数据!V99,各类选项!G:G,0)),1,0))</f>
        <v>0</v>
      </c>
      <c r="F99" s="110">
        <f>IF(原始数据!W99="","",IF(ISERROR(MATCH(原始数据!W99,各类选项!G:G,0)),1,0))</f>
        <v>0</v>
      </c>
      <c r="G99" s="110">
        <f>IF(原始数据!AD99="","",IF(ISERROR(MATCH(原始数据!AD99,各类选项!$E:$E,0)),1,0))</f>
        <v>0</v>
      </c>
      <c r="H99" s="110">
        <f>IF(原始数据!AE99="","",IF(ISERROR(MATCH(原始数据!AE99,各类选项!$E:$E,0)),1,0))</f>
        <v>0</v>
      </c>
      <c r="I99" s="110">
        <f>IF(原始数据!AK99="","",IF(ISERROR(MATCH(原始数据!AK99,各类选项!$E:$E,0)),1,0))</f>
        <v>0</v>
      </c>
      <c r="J99" s="110">
        <f>IF(原始数据!AM99="","",IF(ISERROR(MATCH(原始数据!AM99,各类选项!$E:$E,0)),1,0))</f>
        <v>0</v>
      </c>
      <c r="K99" s="110" t="str">
        <f>IF(原始数据!AF99="","",IF(ISERROR(MATCH(原始数据!AF99,各类选项!$C:$C,0)),1,0))</f>
        <v/>
      </c>
      <c r="L99" s="110" t="str">
        <f>IF(原始数据!AG99="","",IF(ISERROR(MATCH(原始数据!AG99,各类选项!$C:$C,0)),1,0))</f>
        <v/>
      </c>
      <c r="M99" s="110" t="str">
        <f>IF(原始数据!AH99="","",IF(ISERROR(MATCH(原始数据!AH99,各类选项!$C:$C,0)),1,0))</f>
        <v/>
      </c>
      <c r="N99" s="110">
        <f>IF(原始数据!AI99="","",IF(ISERROR(MATCH(原始数据!AI99,各类选项!$E:$E,0)),1,0))</f>
        <v>0</v>
      </c>
      <c r="O99" s="110">
        <f>IF(原始数据!AJ99="","",IF(ISERROR(MATCH(原始数据!AJ99,各类选项!$E:$E,0)),1,0))</f>
        <v>0</v>
      </c>
      <c r="P99" s="110">
        <f>IF(原始数据!AK99="","",IF(ISERROR(MATCH(原始数据!AK99,各类选项!$E:$E,0)),1,0))</f>
        <v>0</v>
      </c>
      <c r="Q99" s="110">
        <f>IF(原始数据!AL99="","",IF(ISERROR(MATCH(原始数据!AL99,各类选项!$E:$E,0)),1,0))</f>
        <v>0</v>
      </c>
      <c r="R99" s="110">
        <f>IF(原始数据!AO99="","",IF(ISERROR(MATCH(原始数据!AO99,各类选项!$C:$C,0)),1,0))</f>
        <v>0</v>
      </c>
      <c r="S99" s="110">
        <f>IF(赛后数据!M99="","",IF(ISERROR(MATCH(赛后数据!M99,(各类选项!J:J),0)),1,0))</f>
        <v>0</v>
      </c>
      <c r="T99" s="110">
        <f>IF(赛后数据!U99="","",IF(ISERROR(MATCH(赛后数据!U99,(各类选项!J:J),0)),1,0))</f>
        <v>0</v>
      </c>
      <c r="U99" s="110">
        <f>IF(赛后数据!AC99="","",IF(ISERROR(MATCH(赛后数据!AC99,(各类选项!J:J),0)),1,0))</f>
        <v>0</v>
      </c>
      <c r="V99" s="110">
        <f>IF(赛后数据!AK99="","",IF(ISERROR(MATCH(赛后数据!AK99,(各类选项!J:J),0)),1,0))</f>
        <v>0</v>
      </c>
    </row>
    <row r="100" spans="1:22">
      <c r="A100" s="110">
        <f t="shared" si="2"/>
        <v>0</v>
      </c>
      <c r="B100" s="110">
        <f t="shared" si="3"/>
        <v>0</v>
      </c>
      <c r="C100" s="110">
        <f>IF(原始数据!K100="","",IF(ISERROR(MATCH(原始数据!K100,原始数据!E100:F100,0)),1,0)-IF(原始数据!K100="",1,0))</f>
        <v>0</v>
      </c>
      <c r="D100" s="110">
        <f>IF(原始数据!L100="","",IF(ISERROR(MATCH(原始数据!L100,各类选项!L:L,0)),1,0)-IF(原始数据!L100="",1,0))</f>
        <v>0</v>
      </c>
      <c r="E100" s="110">
        <f>IF(原始数据!V100="","",IF(ISERROR(MATCH(原始数据!V100,各类选项!G:G,0)),1,0))</f>
        <v>0</v>
      </c>
      <c r="F100" s="110">
        <f>IF(原始数据!W100="","",IF(ISERROR(MATCH(原始数据!W100,各类选项!G:G,0)),1,0))</f>
        <v>0</v>
      </c>
      <c r="G100" s="110">
        <f>IF(原始数据!AD100="","",IF(ISERROR(MATCH(原始数据!AD100,各类选项!$E:$E,0)),1,0))</f>
        <v>0</v>
      </c>
      <c r="H100" s="110">
        <f>IF(原始数据!AE100="","",IF(ISERROR(MATCH(原始数据!AE100,各类选项!$E:$E,0)),1,0))</f>
        <v>0</v>
      </c>
      <c r="I100" s="110">
        <f>IF(原始数据!AK100="","",IF(ISERROR(MATCH(原始数据!AK100,各类选项!$E:$E,0)),1,0))</f>
        <v>0</v>
      </c>
      <c r="J100" s="110">
        <f>IF(原始数据!AM100="","",IF(ISERROR(MATCH(原始数据!AM100,各类选项!$E:$E,0)),1,0))</f>
        <v>0</v>
      </c>
      <c r="K100" s="110">
        <f>IF(原始数据!AF100="","",IF(ISERROR(MATCH(原始数据!AF100,各类选项!$C:$C,0)),1,0))</f>
        <v>0</v>
      </c>
      <c r="L100" s="110" t="str">
        <f>IF(原始数据!AG100="","",IF(ISERROR(MATCH(原始数据!AG100,各类选项!$C:$C,0)),1,0))</f>
        <v/>
      </c>
      <c r="M100" s="110" t="str">
        <f>IF(原始数据!AH100="","",IF(ISERROR(MATCH(原始数据!AH100,各类选项!$C:$C,0)),1,0))</f>
        <v/>
      </c>
      <c r="N100" s="110">
        <f>IF(原始数据!AI100="","",IF(ISERROR(MATCH(原始数据!AI100,各类选项!$E:$E,0)),1,0))</f>
        <v>0</v>
      </c>
      <c r="O100" s="110">
        <f>IF(原始数据!AJ100="","",IF(ISERROR(MATCH(原始数据!AJ100,各类选项!$E:$E,0)),1,0))</f>
        <v>0</v>
      </c>
      <c r="P100" s="110">
        <f>IF(原始数据!AK100="","",IF(ISERROR(MATCH(原始数据!AK100,各类选项!$E:$E,0)),1,0))</f>
        <v>0</v>
      </c>
      <c r="Q100" s="110">
        <f>IF(原始数据!AL100="","",IF(ISERROR(MATCH(原始数据!AL100,各类选项!$E:$E,0)),1,0))</f>
        <v>0</v>
      </c>
      <c r="R100" s="110">
        <f>IF(原始数据!AO100="","",IF(ISERROR(MATCH(原始数据!AO100,各类选项!$C:$C,0)),1,0))</f>
        <v>0</v>
      </c>
      <c r="S100" s="110">
        <f>IF(赛后数据!M100="","",IF(ISERROR(MATCH(赛后数据!M100,(各类选项!J:J),0)),1,0))</f>
        <v>0</v>
      </c>
      <c r="T100" s="110">
        <f>IF(赛后数据!U100="","",IF(ISERROR(MATCH(赛后数据!U100,(各类选项!J:J),0)),1,0))</f>
        <v>0</v>
      </c>
      <c r="U100" s="110">
        <f>IF(赛后数据!AC100="","",IF(ISERROR(MATCH(赛后数据!AC100,(各类选项!J:J),0)),1,0))</f>
        <v>0</v>
      </c>
      <c r="V100" s="110">
        <f>IF(赛后数据!AK100="","",IF(ISERROR(MATCH(赛后数据!AK100,(各类选项!J:J),0)),1,0))</f>
        <v>0</v>
      </c>
    </row>
    <row r="101" spans="1:22">
      <c r="A101" s="110">
        <f t="shared" si="2"/>
        <v>0</v>
      </c>
      <c r="B101" s="110">
        <f t="shared" si="3"/>
        <v>0</v>
      </c>
      <c r="C101" s="110">
        <f>IF(原始数据!K101="","",IF(ISERROR(MATCH(原始数据!K101,原始数据!E101:F101,0)),1,0)-IF(原始数据!K101="",1,0))</f>
        <v>0</v>
      </c>
      <c r="D101" s="110">
        <f>IF(原始数据!L101="","",IF(ISERROR(MATCH(原始数据!L101,各类选项!L:L,0)),1,0)-IF(原始数据!L101="",1,0))</f>
        <v>0</v>
      </c>
      <c r="E101" s="110">
        <f>IF(原始数据!V101="","",IF(ISERROR(MATCH(原始数据!V101,各类选项!G:G,0)),1,0))</f>
        <v>0</v>
      </c>
      <c r="F101" s="110">
        <f>IF(原始数据!W101="","",IF(ISERROR(MATCH(原始数据!W101,各类选项!G:G,0)),1,0))</f>
        <v>0</v>
      </c>
      <c r="G101" s="110">
        <f>IF(原始数据!AD101="","",IF(ISERROR(MATCH(原始数据!AD101,各类选项!$E:$E,0)),1,0))</f>
        <v>0</v>
      </c>
      <c r="H101" s="110">
        <f>IF(原始数据!AE101="","",IF(ISERROR(MATCH(原始数据!AE101,各类选项!$E:$E,0)),1,0))</f>
        <v>0</v>
      </c>
      <c r="I101" s="110">
        <f>IF(原始数据!AK101="","",IF(ISERROR(MATCH(原始数据!AK101,各类选项!$E:$E,0)),1,0))</f>
        <v>0</v>
      </c>
      <c r="J101" s="110">
        <f>IF(原始数据!AM101="","",IF(ISERROR(MATCH(原始数据!AM101,各类选项!$E:$E,0)),1,0))</f>
        <v>0</v>
      </c>
      <c r="K101" s="110">
        <f>IF(原始数据!AF101="","",IF(ISERROR(MATCH(原始数据!AF101,各类选项!$C:$C,0)),1,0))</f>
        <v>0</v>
      </c>
      <c r="L101" s="110" t="str">
        <f>IF(原始数据!AG101="","",IF(ISERROR(MATCH(原始数据!AG101,各类选项!$C:$C,0)),1,0))</f>
        <v/>
      </c>
      <c r="M101" s="110" t="str">
        <f>IF(原始数据!AH101="","",IF(ISERROR(MATCH(原始数据!AH101,各类选项!$C:$C,0)),1,0))</f>
        <v/>
      </c>
      <c r="N101" s="110">
        <f>IF(原始数据!AI101="","",IF(ISERROR(MATCH(原始数据!AI101,各类选项!$E:$E,0)),1,0))</f>
        <v>0</v>
      </c>
      <c r="O101" s="110">
        <f>IF(原始数据!AJ101="","",IF(ISERROR(MATCH(原始数据!AJ101,各类选项!$E:$E,0)),1,0))</f>
        <v>0</v>
      </c>
      <c r="P101" s="110">
        <f>IF(原始数据!AK101="","",IF(ISERROR(MATCH(原始数据!AK101,各类选项!$E:$E,0)),1,0))</f>
        <v>0</v>
      </c>
      <c r="Q101" s="110">
        <f>IF(原始数据!AL101="","",IF(ISERROR(MATCH(原始数据!AL101,各类选项!$E:$E,0)),1,0))</f>
        <v>0</v>
      </c>
      <c r="R101" s="110">
        <f>IF(原始数据!AO101="","",IF(ISERROR(MATCH(原始数据!AO101,各类选项!$C:$C,0)),1,0))</f>
        <v>0</v>
      </c>
      <c r="S101" s="110">
        <f>IF(赛后数据!M101="","",IF(ISERROR(MATCH(赛后数据!M101,(各类选项!J:J),0)),1,0))</f>
        <v>0</v>
      </c>
      <c r="T101" s="110">
        <f>IF(赛后数据!U101="","",IF(ISERROR(MATCH(赛后数据!U101,(各类选项!J:J),0)),1,0))</f>
        <v>0</v>
      </c>
      <c r="U101" s="110">
        <f>IF(赛后数据!AC101="","",IF(ISERROR(MATCH(赛后数据!AC101,(各类选项!J:J),0)),1,0))</f>
        <v>0</v>
      </c>
      <c r="V101" s="110">
        <f>IF(赛后数据!AK101="","",IF(ISERROR(MATCH(赛后数据!AK101,(各类选项!J:J),0)),1,0))</f>
        <v>0</v>
      </c>
    </row>
    <row r="102" spans="1:22">
      <c r="A102" s="110">
        <f t="shared" si="2"/>
        <v>0</v>
      </c>
      <c r="B102" s="110">
        <f t="shared" si="3"/>
        <v>0</v>
      </c>
      <c r="C102" s="110" t="str">
        <f>IF(原始数据!K102="","",IF(ISERROR(MATCH(原始数据!K102,原始数据!E102:F102,0)),1,0)-IF(原始数据!K102="",1,0))</f>
        <v/>
      </c>
      <c r="D102" s="110" t="str">
        <f>IF(原始数据!L102="","",IF(ISERROR(MATCH(原始数据!L102,各类选项!L:L,0)),1,0)-IF(原始数据!L102="",1,0))</f>
        <v/>
      </c>
      <c r="E102" s="110" t="str">
        <f>IF(原始数据!V102="","",IF(ISERROR(MATCH(原始数据!V102,各类选项!G:G,0)),1,0))</f>
        <v/>
      </c>
      <c r="F102" s="110" t="str">
        <f>IF(原始数据!W102="","",IF(ISERROR(MATCH(原始数据!W102,各类选项!G:G,0)),1,0))</f>
        <v/>
      </c>
      <c r="G102" s="110" t="str">
        <f>IF(原始数据!AD102="","",IF(ISERROR(MATCH(原始数据!AD102,各类选项!$E:$E,0)),1,0))</f>
        <v/>
      </c>
      <c r="H102" s="110" t="str">
        <f>IF(原始数据!AE102="","",IF(ISERROR(MATCH(原始数据!AE102,各类选项!$E:$E,0)),1,0))</f>
        <v/>
      </c>
      <c r="I102" s="110" t="str">
        <f>IF(原始数据!AK102="","",IF(ISERROR(MATCH(原始数据!AK102,各类选项!$E:$E,0)),1,0))</f>
        <v/>
      </c>
      <c r="J102" s="110" t="str">
        <f>IF(原始数据!AM102="","",IF(ISERROR(MATCH(原始数据!AM102,各类选项!$E:$E,0)),1,0))</f>
        <v/>
      </c>
      <c r="K102" s="110" t="str">
        <f>IF(原始数据!AF102="","",IF(ISERROR(MATCH(原始数据!AF102,各类选项!$C:$C,0)),1,0))</f>
        <v/>
      </c>
      <c r="L102" s="110" t="str">
        <f>IF(原始数据!AG102="","",IF(ISERROR(MATCH(原始数据!AG102,各类选项!$C:$C,0)),1,0))</f>
        <v/>
      </c>
      <c r="M102" s="110" t="str">
        <f>IF(原始数据!AH102="","",IF(ISERROR(MATCH(原始数据!AH102,各类选项!$C:$C,0)),1,0))</f>
        <v/>
      </c>
      <c r="N102" s="110" t="str">
        <f>IF(原始数据!AI102="","",IF(ISERROR(MATCH(原始数据!AI102,各类选项!$E:$E,0)),1,0))</f>
        <v/>
      </c>
      <c r="O102" s="110" t="str">
        <f>IF(原始数据!AJ102="","",IF(ISERROR(MATCH(原始数据!AJ102,各类选项!$E:$E,0)),1,0))</f>
        <v/>
      </c>
      <c r="P102" s="110" t="str">
        <f>IF(原始数据!AK102="","",IF(ISERROR(MATCH(原始数据!AK102,各类选项!$E:$E,0)),1,0))</f>
        <v/>
      </c>
      <c r="Q102" s="110" t="str">
        <f>IF(原始数据!AL102="","",IF(ISERROR(MATCH(原始数据!AL102,各类选项!$E:$E,0)),1,0))</f>
        <v/>
      </c>
      <c r="R102" s="110" t="str">
        <f>IF(原始数据!AO102="","",IF(ISERROR(MATCH(原始数据!AO102,各类选项!$C:$C,0)),1,0))</f>
        <v/>
      </c>
      <c r="S102" s="110" t="str">
        <f>IF(赛后数据!M102="","",IF(ISERROR(MATCH(赛后数据!M102,(各类选项!J:J),0)),1,0))</f>
        <v/>
      </c>
      <c r="T102" s="110" t="str">
        <f>IF(赛后数据!U102="","",IF(ISERROR(MATCH(赛后数据!U102,(各类选项!J:J),0)),1,0))</f>
        <v/>
      </c>
      <c r="U102" s="110" t="str">
        <f>IF(赛后数据!AC102="","",IF(ISERROR(MATCH(赛后数据!AC102,(各类选项!J:J),0)),1,0))</f>
        <v/>
      </c>
      <c r="V102" s="110" t="str">
        <f>IF(赛后数据!AK102="","",IF(ISERROR(MATCH(赛后数据!AK102,(各类选项!J:J),0)),1,0))</f>
        <v/>
      </c>
    </row>
    <row r="103" spans="1:22">
      <c r="A103" s="110">
        <f t="shared" si="2"/>
        <v>0</v>
      </c>
      <c r="B103" s="110">
        <f t="shared" si="3"/>
        <v>0</v>
      </c>
      <c r="C103" s="110" t="str">
        <f>IF(原始数据!K103="","",IF(ISERROR(MATCH(原始数据!K103,原始数据!E103:F103,0)),1,0)-IF(原始数据!K103="",1,0))</f>
        <v/>
      </c>
      <c r="D103" s="110" t="str">
        <f>IF(原始数据!L103="","",IF(ISERROR(MATCH(原始数据!L103,各类选项!L:L,0)),1,0)-IF(原始数据!L103="",1,0))</f>
        <v/>
      </c>
      <c r="E103" s="110" t="str">
        <f>IF(原始数据!V103="","",IF(ISERROR(MATCH(原始数据!V103,各类选项!G:G,0)),1,0))</f>
        <v/>
      </c>
      <c r="F103" s="110" t="str">
        <f>IF(原始数据!W103="","",IF(ISERROR(MATCH(原始数据!W103,各类选项!G:G,0)),1,0))</f>
        <v/>
      </c>
      <c r="G103" s="110" t="str">
        <f>IF(原始数据!AD103="","",IF(ISERROR(MATCH(原始数据!AD103,各类选项!$E:$E,0)),1,0))</f>
        <v/>
      </c>
      <c r="H103" s="110" t="str">
        <f>IF(原始数据!AE103="","",IF(ISERROR(MATCH(原始数据!AE103,各类选项!$E:$E,0)),1,0))</f>
        <v/>
      </c>
      <c r="I103" s="110" t="str">
        <f>IF(原始数据!AK103="","",IF(ISERROR(MATCH(原始数据!AK103,各类选项!$E:$E,0)),1,0))</f>
        <v/>
      </c>
      <c r="J103" s="110" t="str">
        <f>IF(原始数据!AM103="","",IF(ISERROR(MATCH(原始数据!AM103,各类选项!$E:$E,0)),1,0))</f>
        <v/>
      </c>
      <c r="K103" s="110" t="str">
        <f>IF(原始数据!AF103="","",IF(ISERROR(MATCH(原始数据!AF103,各类选项!$C:$C,0)),1,0))</f>
        <v/>
      </c>
      <c r="L103" s="110" t="str">
        <f>IF(原始数据!AG103="","",IF(ISERROR(MATCH(原始数据!AG103,各类选项!$C:$C,0)),1,0))</f>
        <v/>
      </c>
      <c r="M103" s="110" t="str">
        <f>IF(原始数据!AH103="","",IF(ISERROR(MATCH(原始数据!AH103,各类选项!$C:$C,0)),1,0))</f>
        <v/>
      </c>
      <c r="N103" s="110" t="str">
        <f>IF(原始数据!AI103="","",IF(ISERROR(MATCH(原始数据!AI103,各类选项!$E:$E,0)),1,0))</f>
        <v/>
      </c>
      <c r="O103" s="110" t="str">
        <f>IF(原始数据!AJ103="","",IF(ISERROR(MATCH(原始数据!AJ103,各类选项!$E:$E,0)),1,0))</f>
        <v/>
      </c>
      <c r="P103" s="110" t="str">
        <f>IF(原始数据!AK103="","",IF(ISERROR(MATCH(原始数据!AK103,各类选项!$E:$E,0)),1,0))</f>
        <v/>
      </c>
      <c r="Q103" s="110" t="str">
        <f>IF(原始数据!AL103="","",IF(ISERROR(MATCH(原始数据!AL103,各类选项!$E:$E,0)),1,0))</f>
        <v/>
      </c>
      <c r="R103" s="110" t="str">
        <f>IF(原始数据!AO103="","",IF(ISERROR(MATCH(原始数据!AO103,各类选项!$C:$C,0)),1,0))</f>
        <v/>
      </c>
      <c r="S103" s="110" t="str">
        <f>IF(赛后数据!M103="","",IF(ISERROR(MATCH(赛后数据!M103,(各类选项!J:J),0)),1,0))</f>
        <v/>
      </c>
      <c r="T103" s="110" t="str">
        <f>IF(赛后数据!U103="","",IF(ISERROR(MATCH(赛后数据!U103,(各类选项!J:J),0)),1,0))</f>
        <v/>
      </c>
      <c r="U103" s="110" t="str">
        <f>IF(赛后数据!AC103="","",IF(ISERROR(MATCH(赛后数据!AC103,(各类选项!J:J),0)),1,0))</f>
        <v/>
      </c>
      <c r="V103" s="110" t="str">
        <f>IF(赛后数据!AK103="","",IF(ISERROR(MATCH(赛后数据!AK103,(各类选项!J:J),0)),1,0))</f>
        <v/>
      </c>
    </row>
    <row r="104" spans="1:22">
      <c r="A104" s="110">
        <f t="shared" si="2"/>
        <v>0</v>
      </c>
      <c r="B104" s="110">
        <f t="shared" si="3"/>
        <v>0</v>
      </c>
      <c r="C104" s="110" t="str">
        <f>IF(原始数据!K104="","",IF(ISERROR(MATCH(原始数据!K104,原始数据!E104:F104,0)),1,0)-IF(原始数据!K104="",1,0))</f>
        <v/>
      </c>
      <c r="D104" s="110" t="str">
        <f>IF(原始数据!L104="","",IF(ISERROR(MATCH(原始数据!L104,各类选项!L:L,0)),1,0)-IF(原始数据!L104="",1,0))</f>
        <v/>
      </c>
      <c r="E104" s="110" t="str">
        <f>IF(原始数据!V104="","",IF(ISERROR(MATCH(原始数据!V104,各类选项!G:G,0)),1,0))</f>
        <v/>
      </c>
      <c r="F104" s="110" t="str">
        <f>IF(原始数据!W104="","",IF(ISERROR(MATCH(原始数据!W104,各类选项!G:G,0)),1,0))</f>
        <v/>
      </c>
      <c r="G104" s="110" t="str">
        <f>IF(原始数据!AD104="","",IF(ISERROR(MATCH(原始数据!AD104,各类选项!$E:$E,0)),1,0))</f>
        <v/>
      </c>
      <c r="H104" s="110" t="str">
        <f>IF(原始数据!AE104="","",IF(ISERROR(MATCH(原始数据!AE104,各类选项!$E:$E,0)),1,0))</f>
        <v/>
      </c>
      <c r="I104" s="110" t="str">
        <f>IF(原始数据!AK104="","",IF(ISERROR(MATCH(原始数据!AK104,各类选项!$E:$E,0)),1,0))</f>
        <v/>
      </c>
      <c r="J104" s="110" t="str">
        <f>IF(原始数据!AM104="","",IF(ISERROR(MATCH(原始数据!AM104,各类选项!$E:$E,0)),1,0))</f>
        <v/>
      </c>
      <c r="K104" s="110" t="str">
        <f>IF(原始数据!AF104="","",IF(ISERROR(MATCH(原始数据!AF104,各类选项!$C:$C,0)),1,0))</f>
        <v/>
      </c>
      <c r="L104" s="110" t="str">
        <f>IF(原始数据!AG104="","",IF(ISERROR(MATCH(原始数据!AG104,各类选项!$C:$C,0)),1,0))</f>
        <v/>
      </c>
      <c r="M104" s="110" t="str">
        <f>IF(原始数据!AH104="","",IF(ISERROR(MATCH(原始数据!AH104,各类选项!$C:$C,0)),1,0))</f>
        <v/>
      </c>
      <c r="N104" s="110" t="str">
        <f>IF(原始数据!AI104="","",IF(ISERROR(MATCH(原始数据!AI104,各类选项!$E:$E,0)),1,0))</f>
        <v/>
      </c>
      <c r="O104" s="110" t="str">
        <f>IF(原始数据!AJ104="","",IF(ISERROR(MATCH(原始数据!AJ104,各类选项!$E:$E,0)),1,0))</f>
        <v/>
      </c>
      <c r="P104" s="110" t="str">
        <f>IF(原始数据!AK104="","",IF(ISERROR(MATCH(原始数据!AK104,各类选项!$E:$E,0)),1,0))</f>
        <v/>
      </c>
      <c r="Q104" s="110" t="str">
        <f>IF(原始数据!AL104="","",IF(ISERROR(MATCH(原始数据!AL104,各类选项!$E:$E,0)),1,0))</f>
        <v/>
      </c>
      <c r="R104" s="110" t="str">
        <f>IF(原始数据!AO104="","",IF(ISERROR(MATCH(原始数据!AO104,各类选项!$C:$C,0)),1,0))</f>
        <v/>
      </c>
      <c r="S104" s="110" t="str">
        <f>IF(赛后数据!M104="","",IF(ISERROR(MATCH(赛后数据!M104,(各类选项!J:J),0)),1,0))</f>
        <v/>
      </c>
      <c r="T104" s="110" t="str">
        <f>IF(赛后数据!U104="","",IF(ISERROR(MATCH(赛后数据!U104,(各类选项!J:J),0)),1,0))</f>
        <v/>
      </c>
      <c r="U104" s="110" t="str">
        <f>IF(赛后数据!AC104="","",IF(ISERROR(MATCH(赛后数据!AC104,(各类选项!J:J),0)),1,0))</f>
        <v/>
      </c>
      <c r="V104" s="110" t="str">
        <f>IF(赛后数据!AK104="","",IF(ISERROR(MATCH(赛后数据!AK104,(各类选项!J:J),0)),1,0))</f>
        <v/>
      </c>
    </row>
    <row r="105" spans="1:22">
      <c r="A105" s="110">
        <f t="shared" si="2"/>
        <v>0</v>
      </c>
      <c r="B105" s="110">
        <f t="shared" si="3"/>
        <v>0</v>
      </c>
      <c r="C105" s="110" t="str">
        <f>IF(原始数据!K105="","",IF(ISERROR(MATCH(原始数据!K105,原始数据!E105:F105,0)),1,0)-IF(原始数据!K105="",1,0))</f>
        <v/>
      </c>
      <c r="D105" s="110" t="str">
        <f>IF(原始数据!L105="","",IF(ISERROR(MATCH(原始数据!L105,各类选项!L:L,0)),1,0)-IF(原始数据!L105="",1,0))</f>
        <v/>
      </c>
      <c r="E105" s="110" t="str">
        <f>IF(原始数据!V105="","",IF(ISERROR(MATCH(原始数据!V105,各类选项!G:G,0)),1,0))</f>
        <v/>
      </c>
      <c r="F105" s="110" t="str">
        <f>IF(原始数据!W105="","",IF(ISERROR(MATCH(原始数据!W105,各类选项!G:G,0)),1,0))</f>
        <v/>
      </c>
      <c r="G105" s="110" t="str">
        <f>IF(原始数据!AD105="","",IF(ISERROR(MATCH(原始数据!AD105,各类选项!$E:$E,0)),1,0))</f>
        <v/>
      </c>
      <c r="H105" s="110" t="str">
        <f>IF(原始数据!AE105="","",IF(ISERROR(MATCH(原始数据!AE105,各类选项!$E:$E,0)),1,0))</f>
        <v/>
      </c>
      <c r="I105" s="110" t="str">
        <f>IF(原始数据!AK105="","",IF(ISERROR(MATCH(原始数据!AK105,各类选项!$E:$E,0)),1,0))</f>
        <v/>
      </c>
      <c r="J105" s="110" t="str">
        <f>IF(原始数据!AM105="","",IF(ISERROR(MATCH(原始数据!AM105,各类选项!$E:$E,0)),1,0))</f>
        <v/>
      </c>
      <c r="K105" s="110" t="str">
        <f>IF(原始数据!AF105="","",IF(ISERROR(MATCH(原始数据!AF105,各类选项!$C:$C,0)),1,0))</f>
        <v/>
      </c>
      <c r="L105" s="110" t="str">
        <f>IF(原始数据!AG105="","",IF(ISERROR(MATCH(原始数据!AG105,各类选项!$C:$C,0)),1,0))</f>
        <v/>
      </c>
      <c r="M105" s="110" t="str">
        <f>IF(原始数据!AH105="","",IF(ISERROR(MATCH(原始数据!AH105,各类选项!$C:$C,0)),1,0))</f>
        <v/>
      </c>
      <c r="N105" s="110" t="str">
        <f>IF(原始数据!AI105="","",IF(ISERROR(MATCH(原始数据!AI105,各类选项!$E:$E,0)),1,0))</f>
        <v/>
      </c>
      <c r="O105" s="110" t="str">
        <f>IF(原始数据!AJ105="","",IF(ISERROR(MATCH(原始数据!AJ105,各类选项!$E:$E,0)),1,0))</f>
        <v/>
      </c>
      <c r="P105" s="110" t="str">
        <f>IF(原始数据!AK105="","",IF(ISERROR(MATCH(原始数据!AK105,各类选项!$E:$E,0)),1,0))</f>
        <v/>
      </c>
      <c r="Q105" s="110" t="str">
        <f>IF(原始数据!AL105="","",IF(ISERROR(MATCH(原始数据!AL105,各类选项!$E:$E,0)),1,0))</f>
        <v/>
      </c>
      <c r="R105" s="110" t="str">
        <f>IF(原始数据!AO105="","",IF(ISERROR(MATCH(原始数据!AO105,各类选项!$C:$C,0)),1,0))</f>
        <v/>
      </c>
      <c r="S105" s="110" t="str">
        <f>IF(赛后数据!M105="","",IF(ISERROR(MATCH(赛后数据!M105,(各类选项!J:J),0)),1,0))</f>
        <v/>
      </c>
      <c r="T105" s="110" t="str">
        <f>IF(赛后数据!U105="","",IF(ISERROR(MATCH(赛后数据!U105,(各类选项!J:J),0)),1,0))</f>
        <v/>
      </c>
      <c r="U105" s="110" t="str">
        <f>IF(赛后数据!AC105="","",IF(ISERROR(MATCH(赛后数据!AC105,(各类选项!J:J),0)),1,0))</f>
        <v/>
      </c>
      <c r="V105" s="110" t="str">
        <f>IF(赛后数据!AK105="","",IF(ISERROR(MATCH(赛后数据!AK105,(各类选项!J:J),0)),1,0))</f>
        <v/>
      </c>
    </row>
    <row r="106" spans="1:22">
      <c r="A106" s="110">
        <f t="shared" si="2"/>
        <v>0</v>
      </c>
      <c r="B106" s="110">
        <f t="shared" si="3"/>
        <v>0</v>
      </c>
      <c r="C106" s="110">
        <f>IF(原始数据!K106="","",IF(ISERROR(MATCH(原始数据!K106,原始数据!E106:F106,0)),1,0)-IF(原始数据!K106="",1,0))</f>
        <v>0</v>
      </c>
      <c r="D106" s="110">
        <f>IF(原始数据!L106="","",IF(ISERROR(MATCH(原始数据!L106,各类选项!L:L,0)),1,0)-IF(原始数据!L106="",1,0))</f>
        <v>0</v>
      </c>
      <c r="E106" s="110">
        <f>IF(原始数据!V106="","",IF(ISERROR(MATCH(原始数据!V106,各类选项!G:G,0)),1,0))</f>
        <v>0</v>
      </c>
      <c r="F106" s="110">
        <f>IF(原始数据!W106="","",IF(ISERROR(MATCH(原始数据!W106,各类选项!G:G,0)),1,0))</f>
        <v>0</v>
      </c>
      <c r="G106" s="110">
        <f>IF(原始数据!AD106="","",IF(ISERROR(MATCH(原始数据!AD106,各类选项!$E:$E,0)),1,0))</f>
        <v>0</v>
      </c>
      <c r="H106" s="110">
        <f>IF(原始数据!AE106="","",IF(ISERROR(MATCH(原始数据!AE106,各类选项!$E:$E,0)),1,0))</f>
        <v>0</v>
      </c>
      <c r="I106" s="110">
        <f>IF(原始数据!AK106="","",IF(ISERROR(MATCH(原始数据!AK106,各类选项!$E:$E,0)),1,0))</f>
        <v>0</v>
      </c>
      <c r="J106" s="110">
        <f>IF(原始数据!AM106="","",IF(ISERROR(MATCH(原始数据!AM106,各类选项!$E:$E,0)),1,0))</f>
        <v>0</v>
      </c>
      <c r="K106" s="110" t="str">
        <f>IF(原始数据!AF106="","",IF(ISERROR(MATCH(原始数据!AF106,各类选项!$C:$C,0)),1,0))</f>
        <v/>
      </c>
      <c r="L106" s="110" t="str">
        <f>IF(原始数据!AG106="","",IF(ISERROR(MATCH(原始数据!AG106,各类选项!$C:$C,0)),1,0))</f>
        <v/>
      </c>
      <c r="M106" s="110" t="str">
        <f>IF(原始数据!AH106="","",IF(ISERROR(MATCH(原始数据!AH106,各类选项!$C:$C,0)),1,0))</f>
        <v/>
      </c>
      <c r="N106" s="110">
        <f>IF(原始数据!AI106="","",IF(ISERROR(MATCH(原始数据!AI106,各类选项!$E:$E,0)),1,0))</f>
        <v>0</v>
      </c>
      <c r="O106" s="110">
        <f>IF(原始数据!AJ106="","",IF(ISERROR(MATCH(原始数据!AJ106,各类选项!$E:$E,0)),1,0))</f>
        <v>0</v>
      </c>
      <c r="P106" s="110">
        <f>IF(原始数据!AK106="","",IF(ISERROR(MATCH(原始数据!AK106,各类选项!$E:$E,0)),1,0))</f>
        <v>0</v>
      </c>
      <c r="Q106" s="110">
        <f>IF(原始数据!AL106="","",IF(ISERROR(MATCH(原始数据!AL106,各类选项!$E:$E,0)),1,0))</f>
        <v>0</v>
      </c>
      <c r="R106" s="110">
        <f>IF(原始数据!AO106="","",IF(ISERROR(MATCH(原始数据!AO106,各类选项!$C:$C,0)),1,0))</f>
        <v>0</v>
      </c>
      <c r="S106" s="110">
        <f>IF(赛后数据!M106="","",IF(ISERROR(MATCH(赛后数据!M106,(各类选项!J:J),0)),1,0))</f>
        <v>0</v>
      </c>
      <c r="T106" s="110">
        <f>IF(赛后数据!U106="","",IF(ISERROR(MATCH(赛后数据!U106,(各类选项!J:J),0)),1,0))</f>
        <v>0</v>
      </c>
      <c r="U106" s="110">
        <f>IF(赛后数据!AC106="","",IF(ISERROR(MATCH(赛后数据!AC106,(各类选项!J:J),0)),1,0))</f>
        <v>0</v>
      </c>
      <c r="V106" s="110">
        <f>IF(赛后数据!AK106="","",IF(ISERROR(MATCH(赛后数据!AK106,(各类选项!J:J),0)),1,0))</f>
        <v>0</v>
      </c>
    </row>
    <row r="107" spans="1:22">
      <c r="A107" s="110">
        <f t="shared" si="2"/>
        <v>0</v>
      </c>
      <c r="B107" s="110">
        <f t="shared" si="3"/>
        <v>0</v>
      </c>
      <c r="C107" s="110">
        <f>IF(原始数据!K107="","",IF(ISERROR(MATCH(原始数据!K107,原始数据!E107:F107,0)),1,0)-IF(原始数据!K107="",1,0))</f>
        <v>0</v>
      </c>
      <c r="D107" s="110">
        <f>IF(原始数据!L107="","",IF(ISERROR(MATCH(原始数据!L107,各类选项!L:L,0)),1,0)-IF(原始数据!L107="",1,0))</f>
        <v>0</v>
      </c>
      <c r="E107" s="110">
        <f>IF(原始数据!V107="","",IF(ISERROR(MATCH(原始数据!V107,各类选项!G:G,0)),1,0))</f>
        <v>0</v>
      </c>
      <c r="F107" s="110">
        <f>IF(原始数据!W107="","",IF(ISERROR(MATCH(原始数据!W107,各类选项!G:G,0)),1,0))</f>
        <v>0</v>
      </c>
      <c r="G107" s="110">
        <f>IF(原始数据!AD107="","",IF(ISERROR(MATCH(原始数据!AD107,各类选项!$E:$E,0)),1,0))</f>
        <v>0</v>
      </c>
      <c r="H107" s="110">
        <f>IF(原始数据!AE107="","",IF(ISERROR(MATCH(原始数据!AE107,各类选项!$E:$E,0)),1,0))</f>
        <v>0</v>
      </c>
      <c r="I107" s="110">
        <f>IF(原始数据!AK107="","",IF(ISERROR(MATCH(原始数据!AK107,各类选项!$E:$E,0)),1,0))</f>
        <v>0</v>
      </c>
      <c r="J107" s="110">
        <f>IF(原始数据!AM107="","",IF(ISERROR(MATCH(原始数据!AM107,各类选项!$E:$E,0)),1,0))</f>
        <v>0</v>
      </c>
      <c r="K107" s="110" t="str">
        <f>IF(原始数据!AF107="","",IF(ISERROR(MATCH(原始数据!AF107,各类选项!$C:$C,0)),1,0))</f>
        <v/>
      </c>
      <c r="L107" s="110" t="str">
        <f>IF(原始数据!AG107="","",IF(ISERROR(MATCH(原始数据!AG107,各类选项!$C:$C,0)),1,0))</f>
        <v/>
      </c>
      <c r="M107" s="110" t="str">
        <f>IF(原始数据!AH107="","",IF(ISERROR(MATCH(原始数据!AH107,各类选项!$C:$C,0)),1,0))</f>
        <v/>
      </c>
      <c r="N107" s="110">
        <f>IF(原始数据!AI107="","",IF(ISERROR(MATCH(原始数据!AI107,各类选项!$E:$E,0)),1,0))</f>
        <v>0</v>
      </c>
      <c r="O107" s="110">
        <f>IF(原始数据!AJ107="","",IF(ISERROR(MATCH(原始数据!AJ107,各类选项!$E:$E,0)),1,0))</f>
        <v>0</v>
      </c>
      <c r="P107" s="110">
        <f>IF(原始数据!AK107="","",IF(ISERROR(MATCH(原始数据!AK107,各类选项!$E:$E,0)),1,0))</f>
        <v>0</v>
      </c>
      <c r="Q107" s="110">
        <f>IF(原始数据!AL107="","",IF(ISERROR(MATCH(原始数据!AL107,各类选项!$E:$E,0)),1,0))</f>
        <v>0</v>
      </c>
      <c r="R107" s="110">
        <f>IF(原始数据!AO107="","",IF(ISERROR(MATCH(原始数据!AO107,各类选项!$C:$C,0)),1,0))</f>
        <v>0</v>
      </c>
      <c r="S107" s="110">
        <f>IF(赛后数据!M107="","",IF(ISERROR(MATCH(赛后数据!M107,(各类选项!J:J),0)),1,0))</f>
        <v>0</v>
      </c>
      <c r="T107" s="110">
        <f>IF(赛后数据!U107="","",IF(ISERROR(MATCH(赛后数据!U107,(各类选项!J:J),0)),1,0))</f>
        <v>0</v>
      </c>
      <c r="U107" s="110">
        <f>IF(赛后数据!AC107="","",IF(ISERROR(MATCH(赛后数据!AC107,(各类选项!J:J),0)),1,0))</f>
        <v>0</v>
      </c>
      <c r="V107" s="110">
        <f>IF(赛后数据!AK107="","",IF(ISERROR(MATCH(赛后数据!AK107,(各类选项!J:J),0)),1,0))</f>
        <v>0</v>
      </c>
    </row>
    <row r="108" spans="1:22">
      <c r="A108" s="110">
        <f t="shared" si="2"/>
        <v>0</v>
      </c>
      <c r="B108" s="110">
        <f t="shared" si="3"/>
        <v>0</v>
      </c>
      <c r="C108" s="110">
        <f>IF(原始数据!K108="","",IF(ISERROR(MATCH(原始数据!K108,原始数据!E108:F108,0)),1,0)-IF(原始数据!K108="",1,0))</f>
        <v>0</v>
      </c>
      <c r="D108" s="110">
        <f>IF(原始数据!L108="","",IF(ISERROR(MATCH(原始数据!L108,各类选项!L:L,0)),1,0)-IF(原始数据!L108="",1,0))</f>
        <v>0</v>
      </c>
      <c r="E108" s="110">
        <f>IF(原始数据!V108="","",IF(ISERROR(MATCH(原始数据!V108,各类选项!G:G,0)),1,0))</f>
        <v>0</v>
      </c>
      <c r="F108" s="110">
        <f>IF(原始数据!W108="","",IF(ISERROR(MATCH(原始数据!W108,各类选项!G:G,0)),1,0))</f>
        <v>0</v>
      </c>
      <c r="G108" s="110">
        <f>IF(原始数据!AD108="","",IF(ISERROR(MATCH(原始数据!AD108,各类选项!$E:$E,0)),1,0))</f>
        <v>0</v>
      </c>
      <c r="H108" s="110">
        <f>IF(原始数据!AE108="","",IF(ISERROR(MATCH(原始数据!AE108,各类选项!$E:$E,0)),1,0))</f>
        <v>0</v>
      </c>
      <c r="I108" s="110">
        <f>IF(原始数据!AK108="","",IF(ISERROR(MATCH(原始数据!AK108,各类选项!$E:$E,0)),1,0))</f>
        <v>0</v>
      </c>
      <c r="J108" s="110">
        <f>IF(原始数据!AM108="","",IF(ISERROR(MATCH(原始数据!AM108,各类选项!$E:$E,0)),1,0))</f>
        <v>0</v>
      </c>
      <c r="K108" s="110">
        <f>IF(原始数据!AF108="","",IF(ISERROR(MATCH(原始数据!AF108,各类选项!$C:$C,0)),1,0))</f>
        <v>0</v>
      </c>
      <c r="L108" s="110" t="str">
        <f>IF(原始数据!AG108="","",IF(ISERROR(MATCH(原始数据!AG108,各类选项!$C:$C,0)),1,0))</f>
        <v/>
      </c>
      <c r="M108" s="110" t="str">
        <f>IF(原始数据!AH108="","",IF(ISERROR(MATCH(原始数据!AH108,各类选项!$C:$C,0)),1,0))</f>
        <v/>
      </c>
      <c r="N108" s="110">
        <f>IF(原始数据!AI108="","",IF(ISERROR(MATCH(原始数据!AI108,各类选项!$E:$E,0)),1,0))</f>
        <v>0</v>
      </c>
      <c r="O108" s="110">
        <f>IF(原始数据!AJ108="","",IF(ISERROR(MATCH(原始数据!AJ108,各类选项!$E:$E,0)),1,0))</f>
        <v>0</v>
      </c>
      <c r="P108" s="110">
        <f>IF(原始数据!AK108="","",IF(ISERROR(MATCH(原始数据!AK108,各类选项!$E:$E,0)),1,0))</f>
        <v>0</v>
      </c>
      <c r="Q108" s="110">
        <f>IF(原始数据!AL108="","",IF(ISERROR(MATCH(原始数据!AL108,各类选项!$E:$E,0)),1,0))</f>
        <v>0</v>
      </c>
      <c r="R108" s="110">
        <f>IF(原始数据!AO108="","",IF(ISERROR(MATCH(原始数据!AO108,各类选项!$C:$C,0)),1,0))</f>
        <v>0</v>
      </c>
      <c r="S108" s="110">
        <f>IF(赛后数据!M108="","",IF(ISERROR(MATCH(赛后数据!M108,(各类选项!J:J),0)),1,0))</f>
        <v>0</v>
      </c>
      <c r="T108" s="110">
        <f>IF(赛后数据!U108="","",IF(ISERROR(MATCH(赛后数据!U108,(各类选项!J:J),0)),1,0))</f>
        <v>0</v>
      </c>
      <c r="U108" s="110">
        <f>IF(赛后数据!AC108="","",IF(ISERROR(MATCH(赛后数据!AC108,(各类选项!J:J),0)),1,0))</f>
        <v>0</v>
      </c>
      <c r="V108" s="110">
        <f>IF(赛后数据!AK108="","",IF(ISERROR(MATCH(赛后数据!AK108,(各类选项!J:J),0)),1,0))</f>
        <v>0</v>
      </c>
    </row>
    <row r="109" spans="1:22">
      <c r="A109" s="110">
        <f t="shared" si="2"/>
        <v>0</v>
      </c>
      <c r="B109" s="110">
        <f t="shared" si="3"/>
        <v>0</v>
      </c>
      <c r="C109" s="110">
        <f>IF(原始数据!K109="","",IF(ISERROR(MATCH(原始数据!K109,原始数据!E109:F109,0)),1,0)-IF(原始数据!K109="",1,0))</f>
        <v>0</v>
      </c>
      <c r="D109" s="110">
        <f>IF(原始数据!L109="","",IF(ISERROR(MATCH(原始数据!L109,各类选项!L:L,0)),1,0)-IF(原始数据!L109="",1,0))</f>
        <v>0</v>
      </c>
      <c r="E109" s="110">
        <f>IF(原始数据!V109="","",IF(ISERROR(MATCH(原始数据!V109,各类选项!G:G,0)),1,0))</f>
        <v>0</v>
      </c>
      <c r="F109" s="110">
        <f>IF(原始数据!W109="","",IF(ISERROR(MATCH(原始数据!W109,各类选项!G:G,0)),1,0))</f>
        <v>0</v>
      </c>
      <c r="G109" s="110">
        <f>IF(原始数据!AD109="","",IF(ISERROR(MATCH(原始数据!AD109,各类选项!$E:$E,0)),1,0))</f>
        <v>0</v>
      </c>
      <c r="H109" s="110">
        <f>IF(原始数据!AE109="","",IF(ISERROR(MATCH(原始数据!AE109,各类选项!$E:$E,0)),1,0))</f>
        <v>0</v>
      </c>
      <c r="I109" s="110">
        <f>IF(原始数据!AK109="","",IF(ISERROR(MATCH(原始数据!AK109,各类选项!$E:$E,0)),1,0))</f>
        <v>0</v>
      </c>
      <c r="J109" s="110">
        <f>IF(原始数据!AM109="","",IF(ISERROR(MATCH(原始数据!AM109,各类选项!$E:$E,0)),1,0))</f>
        <v>0</v>
      </c>
      <c r="K109" s="110">
        <f>IF(原始数据!AF109="","",IF(ISERROR(MATCH(原始数据!AF109,各类选项!$C:$C,0)),1,0))</f>
        <v>0</v>
      </c>
      <c r="L109" s="110" t="str">
        <f>IF(原始数据!AG109="","",IF(ISERROR(MATCH(原始数据!AG109,各类选项!$C:$C,0)),1,0))</f>
        <v/>
      </c>
      <c r="M109" s="110" t="str">
        <f>IF(原始数据!AH109="","",IF(ISERROR(MATCH(原始数据!AH109,各类选项!$C:$C,0)),1,0))</f>
        <v/>
      </c>
      <c r="N109" s="110">
        <f>IF(原始数据!AI109="","",IF(ISERROR(MATCH(原始数据!AI109,各类选项!$E:$E,0)),1,0))</f>
        <v>0</v>
      </c>
      <c r="O109" s="110">
        <f>IF(原始数据!AJ109="","",IF(ISERROR(MATCH(原始数据!AJ109,各类选项!$E:$E,0)),1,0))</f>
        <v>0</v>
      </c>
      <c r="P109" s="110">
        <f>IF(原始数据!AK109="","",IF(ISERROR(MATCH(原始数据!AK109,各类选项!$E:$E,0)),1,0))</f>
        <v>0</v>
      </c>
      <c r="Q109" s="110">
        <f>IF(原始数据!AL109="","",IF(ISERROR(MATCH(原始数据!AL109,各类选项!$E:$E,0)),1,0))</f>
        <v>0</v>
      </c>
      <c r="R109" s="110">
        <f>IF(原始数据!AO109="","",IF(ISERROR(MATCH(原始数据!AO109,各类选项!$C:$C,0)),1,0))</f>
        <v>0</v>
      </c>
      <c r="S109" s="110">
        <f>IF(赛后数据!M109="","",IF(ISERROR(MATCH(赛后数据!M109,(各类选项!J:J),0)),1,0))</f>
        <v>0</v>
      </c>
      <c r="T109" s="110">
        <f>IF(赛后数据!U109="","",IF(ISERROR(MATCH(赛后数据!U109,(各类选项!J:J),0)),1,0))</f>
        <v>0</v>
      </c>
      <c r="U109" s="110">
        <f>IF(赛后数据!AC109="","",IF(ISERROR(MATCH(赛后数据!AC109,(各类选项!J:J),0)),1,0))</f>
        <v>0</v>
      </c>
      <c r="V109" s="110">
        <f>IF(赛后数据!AK109="","",IF(ISERROR(MATCH(赛后数据!AK109,(各类选项!J:J),0)),1,0))</f>
        <v>0</v>
      </c>
    </row>
    <row r="110" spans="1:22">
      <c r="A110" s="110">
        <f t="shared" si="2"/>
        <v>0</v>
      </c>
      <c r="B110" s="110">
        <f t="shared" si="3"/>
        <v>0</v>
      </c>
      <c r="C110" s="110">
        <f>IF(原始数据!K110="","",IF(ISERROR(MATCH(原始数据!K110,原始数据!E110:F110,0)),1,0)-IF(原始数据!K110="",1,0))</f>
        <v>0</v>
      </c>
      <c r="D110" s="110">
        <f>IF(原始数据!L110="","",IF(ISERROR(MATCH(原始数据!L110,各类选项!L:L,0)),1,0)-IF(原始数据!L110="",1,0))</f>
        <v>0</v>
      </c>
      <c r="E110" s="110" t="str">
        <f>IF(原始数据!V110="","",IF(ISERROR(MATCH(原始数据!V110,各类选项!G:G,0)),1,0))</f>
        <v/>
      </c>
      <c r="F110" s="110">
        <f>IF(原始数据!W110="","",IF(ISERROR(MATCH(原始数据!W110,各类选项!G:G,0)),1,0))</f>
        <v>0</v>
      </c>
      <c r="G110" s="110">
        <f>IF(原始数据!AD110="","",IF(ISERROR(MATCH(原始数据!AD110,各类选项!$E:$E,0)),1,0))</f>
        <v>0</v>
      </c>
      <c r="H110" s="110">
        <f>IF(原始数据!AE110="","",IF(ISERROR(MATCH(原始数据!AE110,各类选项!$E:$E,0)),1,0))</f>
        <v>0</v>
      </c>
      <c r="I110" s="110">
        <f>IF(原始数据!AK110="","",IF(ISERROR(MATCH(原始数据!AK110,各类选项!$E:$E,0)),1,0))</f>
        <v>0</v>
      </c>
      <c r="J110" s="110">
        <f>IF(原始数据!AM110="","",IF(ISERROR(MATCH(原始数据!AM110,各类选项!$E:$E,0)),1,0))</f>
        <v>0</v>
      </c>
      <c r="K110" s="110">
        <f>IF(原始数据!AF110="","",IF(ISERROR(MATCH(原始数据!AF110,各类选项!$C:$C,0)),1,0))</f>
        <v>0</v>
      </c>
      <c r="L110" s="110">
        <f>IF(原始数据!AG110="","",IF(ISERROR(MATCH(原始数据!AG110,各类选项!$C:$C,0)),1,0))</f>
        <v>0</v>
      </c>
      <c r="M110" s="110" t="str">
        <f>IF(原始数据!AH110="","",IF(ISERROR(MATCH(原始数据!AH110,各类选项!$C:$C,0)),1,0))</f>
        <v/>
      </c>
      <c r="N110" s="110">
        <f>IF(原始数据!AI110="","",IF(ISERROR(MATCH(原始数据!AI110,各类选项!$E:$E,0)),1,0))</f>
        <v>0</v>
      </c>
      <c r="O110" s="110">
        <f>IF(原始数据!AJ110="","",IF(ISERROR(MATCH(原始数据!AJ110,各类选项!$E:$E,0)),1,0))</f>
        <v>0</v>
      </c>
      <c r="P110" s="110">
        <f>IF(原始数据!AK110="","",IF(ISERROR(MATCH(原始数据!AK110,各类选项!$E:$E,0)),1,0))</f>
        <v>0</v>
      </c>
      <c r="Q110" s="110">
        <f>IF(原始数据!AL110="","",IF(ISERROR(MATCH(原始数据!AL110,各类选项!$E:$E,0)),1,0))</f>
        <v>0</v>
      </c>
      <c r="R110" s="110">
        <f>IF(原始数据!AO110="","",IF(ISERROR(MATCH(原始数据!AO110,各类选项!$C:$C,0)),1,0))</f>
        <v>0</v>
      </c>
      <c r="S110" s="110">
        <f>IF(赛后数据!M110="","",IF(ISERROR(MATCH(赛后数据!M110,(各类选项!J:J),0)),1,0))</f>
        <v>0</v>
      </c>
      <c r="T110" s="110">
        <f>IF(赛后数据!U110="","",IF(ISERROR(MATCH(赛后数据!U110,(各类选项!J:J),0)),1,0))</f>
        <v>0</v>
      </c>
      <c r="U110" s="110">
        <f>IF(赛后数据!AC110="","",IF(ISERROR(MATCH(赛后数据!AC110,(各类选项!J:J),0)),1,0))</f>
        <v>0</v>
      </c>
      <c r="V110" s="110">
        <f>IF(赛后数据!AK110="","",IF(ISERROR(MATCH(赛后数据!AK110,(各类选项!J:J),0)),1,0))</f>
        <v>0</v>
      </c>
    </row>
    <row r="111" spans="1:22">
      <c r="A111" s="110">
        <f t="shared" si="2"/>
        <v>0</v>
      </c>
      <c r="B111" s="110">
        <f t="shared" si="3"/>
        <v>0</v>
      </c>
      <c r="C111" s="110">
        <f>IF(原始数据!K111="","",IF(ISERROR(MATCH(原始数据!K111,原始数据!E111:F111,0)),1,0)-IF(原始数据!K111="",1,0))</f>
        <v>0</v>
      </c>
      <c r="D111" s="110">
        <f>IF(原始数据!L111="","",IF(ISERROR(MATCH(原始数据!L111,各类选项!L:L,0)),1,0)-IF(原始数据!L111="",1,0))</f>
        <v>0</v>
      </c>
      <c r="E111" s="110" t="str">
        <f>IF(原始数据!V111="","",IF(ISERROR(MATCH(原始数据!V111,各类选项!G:G,0)),1,0))</f>
        <v/>
      </c>
      <c r="F111" s="110">
        <f>IF(原始数据!W111="","",IF(ISERROR(MATCH(原始数据!W111,各类选项!G:G,0)),1,0))</f>
        <v>0</v>
      </c>
      <c r="G111" s="110">
        <f>IF(原始数据!AD111="","",IF(ISERROR(MATCH(原始数据!AD111,各类选项!$E:$E,0)),1,0))</f>
        <v>0</v>
      </c>
      <c r="H111" s="110">
        <f>IF(原始数据!AE111="","",IF(ISERROR(MATCH(原始数据!AE111,各类选项!$E:$E,0)),1,0))</f>
        <v>0</v>
      </c>
      <c r="I111" s="110">
        <f>IF(原始数据!AK111="","",IF(ISERROR(MATCH(原始数据!AK111,各类选项!$E:$E,0)),1,0))</f>
        <v>0</v>
      </c>
      <c r="J111" s="110">
        <f>IF(原始数据!AM111="","",IF(ISERROR(MATCH(原始数据!AM111,各类选项!$E:$E,0)),1,0))</f>
        <v>0</v>
      </c>
      <c r="K111" s="110">
        <f>IF(原始数据!AF111="","",IF(ISERROR(MATCH(原始数据!AF111,各类选项!$C:$C,0)),1,0))</f>
        <v>0</v>
      </c>
      <c r="L111" s="110">
        <f>IF(原始数据!AG111="","",IF(ISERROR(MATCH(原始数据!AG111,各类选项!$C:$C,0)),1,0))</f>
        <v>0</v>
      </c>
      <c r="M111" s="110" t="str">
        <f>IF(原始数据!AH111="","",IF(ISERROR(MATCH(原始数据!AH111,各类选项!$C:$C,0)),1,0))</f>
        <v/>
      </c>
      <c r="N111" s="110">
        <f>IF(原始数据!AI111="","",IF(ISERROR(MATCH(原始数据!AI111,各类选项!$E:$E,0)),1,0))</f>
        <v>0</v>
      </c>
      <c r="O111" s="110">
        <f>IF(原始数据!AJ111="","",IF(ISERROR(MATCH(原始数据!AJ111,各类选项!$E:$E,0)),1,0))</f>
        <v>0</v>
      </c>
      <c r="P111" s="110">
        <f>IF(原始数据!AK111="","",IF(ISERROR(MATCH(原始数据!AK111,各类选项!$E:$E,0)),1,0))</f>
        <v>0</v>
      </c>
      <c r="Q111" s="110">
        <f>IF(原始数据!AL111="","",IF(ISERROR(MATCH(原始数据!AL111,各类选项!$E:$E,0)),1,0))</f>
        <v>0</v>
      </c>
      <c r="R111" s="110">
        <f>IF(原始数据!AO111="","",IF(ISERROR(MATCH(原始数据!AO111,各类选项!$C:$C,0)),1,0))</f>
        <v>0</v>
      </c>
      <c r="S111" s="110">
        <f>IF(赛后数据!M111="","",IF(ISERROR(MATCH(赛后数据!M111,(各类选项!J:J),0)),1,0))</f>
        <v>0</v>
      </c>
      <c r="T111" s="110">
        <f>IF(赛后数据!U111="","",IF(ISERROR(MATCH(赛后数据!U111,(各类选项!J:J),0)),1,0))</f>
        <v>0</v>
      </c>
      <c r="U111" s="110">
        <f>IF(赛后数据!AC111="","",IF(ISERROR(MATCH(赛后数据!AC111,(各类选项!J:J),0)),1,0))</f>
        <v>0</v>
      </c>
      <c r="V111" s="110">
        <f>IF(赛后数据!AK111="","",IF(ISERROR(MATCH(赛后数据!AK111,(各类选项!J:J),0)),1,0))</f>
        <v>0</v>
      </c>
    </row>
    <row r="112" spans="1:22">
      <c r="A112" s="110">
        <f t="shared" si="2"/>
        <v>0</v>
      </c>
      <c r="B112" s="110">
        <f t="shared" si="3"/>
        <v>0</v>
      </c>
      <c r="C112" s="110" t="str">
        <f>IF(原始数据!K112="","",IF(ISERROR(MATCH(原始数据!K112,原始数据!E112:F112,0)),1,0)-IF(原始数据!K112="",1,0))</f>
        <v/>
      </c>
      <c r="D112" s="110" t="str">
        <f>IF(原始数据!L112="","",IF(ISERROR(MATCH(原始数据!L112,各类选项!L:L,0)),1,0)-IF(原始数据!L112="",1,0))</f>
        <v/>
      </c>
      <c r="E112" s="110" t="str">
        <f>IF(原始数据!V112="","",IF(ISERROR(MATCH(原始数据!V112,各类选项!G:G,0)),1,0))</f>
        <v/>
      </c>
      <c r="F112" s="110" t="str">
        <f>IF(原始数据!W112="","",IF(ISERROR(MATCH(原始数据!W112,各类选项!G:G,0)),1,0))</f>
        <v/>
      </c>
      <c r="G112" s="110" t="str">
        <f>IF(原始数据!AD112="","",IF(ISERROR(MATCH(原始数据!AD112,各类选项!$E:$E,0)),1,0))</f>
        <v/>
      </c>
      <c r="H112" s="110" t="str">
        <f>IF(原始数据!AE112="","",IF(ISERROR(MATCH(原始数据!AE112,各类选项!$E:$E,0)),1,0))</f>
        <v/>
      </c>
      <c r="I112" s="110" t="str">
        <f>IF(原始数据!AK112="","",IF(ISERROR(MATCH(原始数据!AK112,各类选项!$E:$E,0)),1,0))</f>
        <v/>
      </c>
      <c r="J112" s="110" t="str">
        <f>IF(原始数据!AM112="","",IF(ISERROR(MATCH(原始数据!AM112,各类选项!$E:$E,0)),1,0))</f>
        <v/>
      </c>
      <c r="K112" s="110" t="str">
        <f>IF(原始数据!AF112="","",IF(ISERROR(MATCH(原始数据!AF112,各类选项!$C:$C,0)),1,0))</f>
        <v/>
      </c>
      <c r="L112" s="110" t="str">
        <f>IF(原始数据!AG112="","",IF(ISERROR(MATCH(原始数据!AG112,各类选项!$C:$C,0)),1,0))</f>
        <v/>
      </c>
      <c r="M112" s="110" t="str">
        <f>IF(原始数据!AH112="","",IF(ISERROR(MATCH(原始数据!AH112,各类选项!$C:$C,0)),1,0))</f>
        <v/>
      </c>
      <c r="N112" s="110" t="str">
        <f>IF(原始数据!AI112="","",IF(ISERROR(MATCH(原始数据!AI112,各类选项!$E:$E,0)),1,0))</f>
        <v/>
      </c>
      <c r="O112" s="110" t="str">
        <f>IF(原始数据!AJ112="","",IF(ISERROR(MATCH(原始数据!AJ112,各类选项!$E:$E,0)),1,0))</f>
        <v/>
      </c>
      <c r="P112" s="110" t="str">
        <f>IF(原始数据!AK112="","",IF(ISERROR(MATCH(原始数据!AK112,各类选项!$E:$E,0)),1,0))</f>
        <v/>
      </c>
      <c r="Q112" s="110" t="str">
        <f>IF(原始数据!AL112="","",IF(ISERROR(MATCH(原始数据!AL112,各类选项!$E:$E,0)),1,0))</f>
        <v/>
      </c>
      <c r="R112" s="110" t="str">
        <f>IF(原始数据!AO112="","",IF(ISERROR(MATCH(原始数据!AO112,各类选项!$C:$C,0)),1,0))</f>
        <v/>
      </c>
      <c r="S112" s="110" t="str">
        <f>IF(赛后数据!M112="","",IF(ISERROR(MATCH(赛后数据!M112,(各类选项!J:J),0)),1,0))</f>
        <v/>
      </c>
      <c r="T112" s="110" t="str">
        <f>IF(赛后数据!U112="","",IF(ISERROR(MATCH(赛后数据!U112,(各类选项!J:J),0)),1,0))</f>
        <v/>
      </c>
      <c r="U112" s="110" t="str">
        <f>IF(赛后数据!AC112="","",IF(ISERROR(MATCH(赛后数据!AC112,(各类选项!J:J),0)),1,0))</f>
        <v/>
      </c>
      <c r="V112" s="110" t="str">
        <f>IF(赛后数据!AK112="","",IF(ISERROR(MATCH(赛后数据!AK112,(各类选项!J:J),0)),1,0))</f>
        <v/>
      </c>
    </row>
    <row r="113" spans="1:22">
      <c r="A113" s="110">
        <f t="shared" si="2"/>
        <v>0</v>
      </c>
      <c r="B113" s="110">
        <f t="shared" si="3"/>
        <v>0</v>
      </c>
      <c r="C113" s="110" t="str">
        <f>IF(原始数据!K113="","",IF(ISERROR(MATCH(原始数据!K113,原始数据!E113:F113,0)),1,0)-IF(原始数据!K113="",1,0))</f>
        <v/>
      </c>
      <c r="D113" s="110" t="str">
        <f>IF(原始数据!L113="","",IF(ISERROR(MATCH(原始数据!L113,各类选项!L:L,0)),1,0)-IF(原始数据!L113="",1,0))</f>
        <v/>
      </c>
      <c r="E113" s="110" t="str">
        <f>IF(原始数据!V113="","",IF(ISERROR(MATCH(原始数据!V113,各类选项!G:G,0)),1,0))</f>
        <v/>
      </c>
      <c r="F113" s="110" t="str">
        <f>IF(原始数据!W113="","",IF(ISERROR(MATCH(原始数据!W113,各类选项!G:G,0)),1,0))</f>
        <v/>
      </c>
      <c r="G113" s="110" t="str">
        <f>IF(原始数据!AD113="","",IF(ISERROR(MATCH(原始数据!AD113,各类选项!$E:$E,0)),1,0))</f>
        <v/>
      </c>
      <c r="H113" s="110" t="str">
        <f>IF(原始数据!AE113="","",IF(ISERROR(MATCH(原始数据!AE113,各类选项!$E:$E,0)),1,0))</f>
        <v/>
      </c>
      <c r="I113" s="110" t="str">
        <f>IF(原始数据!AK113="","",IF(ISERROR(MATCH(原始数据!AK113,各类选项!$E:$E,0)),1,0))</f>
        <v/>
      </c>
      <c r="J113" s="110" t="str">
        <f>IF(原始数据!AM113="","",IF(ISERROR(MATCH(原始数据!AM113,各类选项!$E:$E,0)),1,0))</f>
        <v/>
      </c>
      <c r="K113" s="110" t="str">
        <f>IF(原始数据!AF113="","",IF(ISERROR(MATCH(原始数据!AF113,各类选项!$C:$C,0)),1,0))</f>
        <v/>
      </c>
      <c r="L113" s="110" t="str">
        <f>IF(原始数据!AG113="","",IF(ISERROR(MATCH(原始数据!AG113,各类选项!$C:$C,0)),1,0))</f>
        <v/>
      </c>
      <c r="M113" s="110" t="str">
        <f>IF(原始数据!AH113="","",IF(ISERROR(MATCH(原始数据!AH113,各类选项!$C:$C,0)),1,0))</f>
        <v/>
      </c>
      <c r="N113" s="110" t="str">
        <f>IF(原始数据!AI113="","",IF(ISERROR(MATCH(原始数据!AI113,各类选项!$E:$E,0)),1,0))</f>
        <v/>
      </c>
      <c r="O113" s="110" t="str">
        <f>IF(原始数据!AJ113="","",IF(ISERROR(MATCH(原始数据!AJ113,各类选项!$E:$E,0)),1,0))</f>
        <v/>
      </c>
      <c r="P113" s="110" t="str">
        <f>IF(原始数据!AK113="","",IF(ISERROR(MATCH(原始数据!AK113,各类选项!$E:$E,0)),1,0))</f>
        <v/>
      </c>
      <c r="Q113" s="110" t="str">
        <f>IF(原始数据!AL113="","",IF(ISERROR(MATCH(原始数据!AL113,各类选项!$E:$E,0)),1,0))</f>
        <v/>
      </c>
      <c r="R113" s="110" t="str">
        <f>IF(原始数据!AO113="","",IF(ISERROR(MATCH(原始数据!AO113,各类选项!$C:$C,0)),1,0))</f>
        <v/>
      </c>
      <c r="S113" s="110" t="str">
        <f>IF(赛后数据!M113="","",IF(ISERROR(MATCH(赛后数据!M113,(各类选项!J:J),0)),1,0))</f>
        <v/>
      </c>
      <c r="T113" s="110" t="str">
        <f>IF(赛后数据!U113="","",IF(ISERROR(MATCH(赛后数据!U113,(各类选项!J:J),0)),1,0))</f>
        <v/>
      </c>
      <c r="U113" s="110" t="str">
        <f>IF(赛后数据!AC113="","",IF(ISERROR(MATCH(赛后数据!AC113,(各类选项!J:J),0)),1,0))</f>
        <v/>
      </c>
      <c r="V113" s="110" t="str">
        <f>IF(赛后数据!AK113="","",IF(ISERROR(MATCH(赛后数据!AK113,(各类选项!J:J),0)),1,0))</f>
        <v/>
      </c>
    </row>
    <row r="114" spans="1:22">
      <c r="A114" s="110">
        <f t="shared" si="2"/>
        <v>0</v>
      </c>
      <c r="B114" s="110">
        <f t="shared" si="3"/>
        <v>0</v>
      </c>
      <c r="C114" s="110">
        <f>IF(原始数据!K114="","",IF(ISERROR(MATCH(原始数据!K114,原始数据!E114:F114,0)),1,0)-IF(原始数据!K114="",1,0))</f>
        <v>0</v>
      </c>
      <c r="D114" s="110">
        <f>IF(原始数据!L114="","",IF(ISERROR(MATCH(原始数据!L114,各类选项!L:L,0)),1,0)-IF(原始数据!L114="",1,0))</f>
        <v>0</v>
      </c>
      <c r="E114" s="110">
        <f>IF(原始数据!V114="","",IF(ISERROR(MATCH(原始数据!V114,各类选项!G:G,0)),1,0))</f>
        <v>0</v>
      </c>
      <c r="F114" s="110">
        <f>IF(原始数据!W114="","",IF(ISERROR(MATCH(原始数据!W114,各类选项!G:G,0)),1,0))</f>
        <v>0</v>
      </c>
      <c r="G114" s="110">
        <f>IF(原始数据!AD114="","",IF(ISERROR(MATCH(原始数据!AD114,各类选项!$E:$E,0)),1,0))</f>
        <v>0</v>
      </c>
      <c r="H114" s="110">
        <f>IF(原始数据!AE114="","",IF(ISERROR(MATCH(原始数据!AE114,各类选项!$E:$E,0)),1,0))</f>
        <v>0</v>
      </c>
      <c r="I114" s="110">
        <f>IF(原始数据!AK114="","",IF(ISERROR(MATCH(原始数据!AK114,各类选项!$E:$E,0)),1,0))</f>
        <v>0</v>
      </c>
      <c r="J114" s="110">
        <f>IF(原始数据!AM114="","",IF(ISERROR(MATCH(原始数据!AM114,各类选项!$E:$E,0)),1,0))</f>
        <v>0</v>
      </c>
      <c r="K114" s="110" t="str">
        <f>IF(原始数据!AF114="","",IF(ISERROR(MATCH(原始数据!AF114,各类选项!$C:$C,0)),1,0))</f>
        <v/>
      </c>
      <c r="L114" s="110" t="str">
        <f>IF(原始数据!AG114="","",IF(ISERROR(MATCH(原始数据!AG114,各类选项!$C:$C,0)),1,0))</f>
        <v/>
      </c>
      <c r="M114" s="110" t="str">
        <f>IF(原始数据!AH114="","",IF(ISERROR(MATCH(原始数据!AH114,各类选项!$C:$C,0)),1,0))</f>
        <v/>
      </c>
      <c r="N114" s="110">
        <f>IF(原始数据!AI114="","",IF(ISERROR(MATCH(原始数据!AI114,各类选项!$E:$E,0)),1,0))</f>
        <v>0</v>
      </c>
      <c r="O114" s="110">
        <f>IF(原始数据!AJ114="","",IF(ISERROR(MATCH(原始数据!AJ114,各类选项!$E:$E,0)),1,0))</f>
        <v>0</v>
      </c>
      <c r="P114" s="110">
        <f>IF(原始数据!AK114="","",IF(ISERROR(MATCH(原始数据!AK114,各类选项!$E:$E,0)),1,0))</f>
        <v>0</v>
      </c>
      <c r="Q114" s="110">
        <f>IF(原始数据!AL114="","",IF(ISERROR(MATCH(原始数据!AL114,各类选项!$E:$E,0)),1,0))</f>
        <v>0</v>
      </c>
      <c r="R114" s="110">
        <f>IF(原始数据!AO114="","",IF(ISERROR(MATCH(原始数据!AO114,各类选项!$C:$C,0)),1,0))</f>
        <v>0</v>
      </c>
      <c r="S114" s="110">
        <f>IF(赛后数据!M114="","",IF(ISERROR(MATCH(赛后数据!M114,(各类选项!J:J),0)),1,0))</f>
        <v>0</v>
      </c>
      <c r="T114" s="110">
        <f>IF(赛后数据!U114="","",IF(ISERROR(MATCH(赛后数据!U114,(各类选项!J:J),0)),1,0))</f>
        <v>0</v>
      </c>
      <c r="U114" s="110">
        <f>IF(赛后数据!AC114="","",IF(ISERROR(MATCH(赛后数据!AC114,(各类选项!J:J),0)),1,0))</f>
        <v>0</v>
      </c>
      <c r="V114" s="110">
        <f>IF(赛后数据!AK114="","",IF(ISERROR(MATCH(赛后数据!AK114,(各类选项!J:J),0)),1,0))</f>
        <v>0</v>
      </c>
    </row>
    <row r="115" spans="1:22">
      <c r="A115" s="110">
        <f t="shared" si="2"/>
        <v>0</v>
      </c>
      <c r="B115" s="110">
        <f t="shared" si="3"/>
        <v>0</v>
      </c>
      <c r="C115" s="110">
        <f>IF(原始数据!K115="","",IF(ISERROR(MATCH(原始数据!K115,原始数据!E115:F115,0)),1,0)-IF(原始数据!K115="",1,0))</f>
        <v>0</v>
      </c>
      <c r="D115" s="110">
        <f>IF(原始数据!L115="","",IF(ISERROR(MATCH(原始数据!L115,各类选项!L:L,0)),1,0)-IF(原始数据!L115="",1,0))</f>
        <v>0</v>
      </c>
      <c r="E115" s="110">
        <f>IF(原始数据!V115="","",IF(ISERROR(MATCH(原始数据!V115,各类选项!G:G,0)),1,0))</f>
        <v>0</v>
      </c>
      <c r="F115" s="110">
        <f>IF(原始数据!W115="","",IF(ISERROR(MATCH(原始数据!W115,各类选项!G:G,0)),1,0))</f>
        <v>0</v>
      </c>
      <c r="G115" s="110">
        <f>IF(原始数据!AD115="","",IF(ISERROR(MATCH(原始数据!AD115,各类选项!$E:$E,0)),1,0))</f>
        <v>0</v>
      </c>
      <c r="H115" s="110">
        <f>IF(原始数据!AE115="","",IF(ISERROR(MATCH(原始数据!AE115,各类选项!$E:$E,0)),1,0))</f>
        <v>0</v>
      </c>
      <c r="I115" s="110">
        <f>IF(原始数据!AK115="","",IF(ISERROR(MATCH(原始数据!AK115,各类选项!$E:$E,0)),1,0))</f>
        <v>0</v>
      </c>
      <c r="J115" s="110">
        <f>IF(原始数据!AM115="","",IF(ISERROR(MATCH(原始数据!AM115,各类选项!$E:$E,0)),1,0))</f>
        <v>0</v>
      </c>
      <c r="K115" s="110" t="str">
        <f>IF(原始数据!AF115="","",IF(ISERROR(MATCH(原始数据!AF115,各类选项!$C:$C,0)),1,0))</f>
        <v/>
      </c>
      <c r="L115" s="110" t="str">
        <f>IF(原始数据!AG115="","",IF(ISERROR(MATCH(原始数据!AG115,各类选项!$C:$C,0)),1,0))</f>
        <v/>
      </c>
      <c r="M115" s="110" t="str">
        <f>IF(原始数据!AH115="","",IF(ISERROR(MATCH(原始数据!AH115,各类选项!$C:$C,0)),1,0))</f>
        <v/>
      </c>
      <c r="N115" s="110">
        <f>IF(原始数据!AI115="","",IF(ISERROR(MATCH(原始数据!AI115,各类选项!$E:$E,0)),1,0))</f>
        <v>0</v>
      </c>
      <c r="O115" s="110">
        <f>IF(原始数据!AJ115="","",IF(ISERROR(MATCH(原始数据!AJ115,各类选项!$E:$E,0)),1,0))</f>
        <v>0</v>
      </c>
      <c r="P115" s="110">
        <f>IF(原始数据!AK115="","",IF(ISERROR(MATCH(原始数据!AK115,各类选项!$E:$E,0)),1,0))</f>
        <v>0</v>
      </c>
      <c r="Q115" s="110">
        <f>IF(原始数据!AL115="","",IF(ISERROR(MATCH(原始数据!AL115,各类选项!$E:$E,0)),1,0))</f>
        <v>0</v>
      </c>
      <c r="R115" s="110">
        <f>IF(原始数据!AO115="","",IF(ISERROR(MATCH(原始数据!AO115,各类选项!$C:$C,0)),1,0))</f>
        <v>0</v>
      </c>
      <c r="S115" s="110">
        <f>IF(赛后数据!M115="","",IF(ISERROR(MATCH(赛后数据!M115,(各类选项!J:J),0)),1,0))</f>
        <v>0</v>
      </c>
      <c r="T115" s="110">
        <f>IF(赛后数据!U115="","",IF(ISERROR(MATCH(赛后数据!U115,(各类选项!J:J),0)),1,0))</f>
        <v>0</v>
      </c>
      <c r="U115" s="110">
        <f>IF(赛后数据!AC115="","",IF(ISERROR(MATCH(赛后数据!AC115,(各类选项!J:J),0)),1,0))</f>
        <v>0</v>
      </c>
      <c r="V115" s="110">
        <f>IF(赛后数据!AK115="","",IF(ISERROR(MATCH(赛后数据!AK115,(各类选项!J:J),0)),1,0))</f>
        <v>0</v>
      </c>
    </row>
    <row r="116" spans="1:22">
      <c r="A116" s="110">
        <f t="shared" si="2"/>
        <v>0</v>
      </c>
      <c r="B116" s="110">
        <f t="shared" si="3"/>
        <v>0</v>
      </c>
      <c r="C116" s="110">
        <f>IF(原始数据!K116="","",IF(ISERROR(MATCH(原始数据!K116,原始数据!E116:F116,0)),1,0)-IF(原始数据!K116="",1,0))</f>
        <v>0</v>
      </c>
      <c r="D116" s="110">
        <f>IF(原始数据!L116="","",IF(ISERROR(MATCH(原始数据!L116,各类选项!L:L,0)),1,0)-IF(原始数据!L116="",1,0))</f>
        <v>0</v>
      </c>
      <c r="E116" s="110">
        <f>IF(原始数据!V116="","",IF(ISERROR(MATCH(原始数据!V116,各类选项!G:G,0)),1,0))</f>
        <v>0</v>
      </c>
      <c r="F116" s="110">
        <f>IF(原始数据!W116="","",IF(ISERROR(MATCH(原始数据!W116,各类选项!G:G,0)),1,0))</f>
        <v>0</v>
      </c>
      <c r="G116" s="110">
        <f>IF(原始数据!AD116="","",IF(ISERROR(MATCH(原始数据!AD116,各类选项!$E:$E,0)),1,0))</f>
        <v>0</v>
      </c>
      <c r="H116" s="110">
        <f>IF(原始数据!AE116="","",IF(ISERROR(MATCH(原始数据!AE116,各类选项!$E:$E,0)),1,0))</f>
        <v>0</v>
      </c>
      <c r="I116" s="110">
        <f>IF(原始数据!AK116="","",IF(ISERROR(MATCH(原始数据!AK116,各类选项!$E:$E,0)),1,0))</f>
        <v>0</v>
      </c>
      <c r="J116" s="110">
        <f>IF(原始数据!AM116="","",IF(ISERROR(MATCH(原始数据!AM116,各类选项!$E:$E,0)),1,0))</f>
        <v>0</v>
      </c>
      <c r="K116" s="110">
        <f>IF(原始数据!AF116="","",IF(ISERROR(MATCH(原始数据!AF116,各类选项!$C:$C,0)),1,0))</f>
        <v>0</v>
      </c>
      <c r="L116" s="110" t="str">
        <f>IF(原始数据!AG116="","",IF(ISERROR(MATCH(原始数据!AG116,各类选项!$C:$C,0)),1,0))</f>
        <v/>
      </c>
      <c r="M116" s="110" t="str">
        <f>IF(原始数据!AH116="","",IF(ISERROR(MATCH(原始数据!AH116,各类选项!$C:$C,0)),1,0))</f>
        <v/>
      </c>
      <c r="N116" s="110">
        <f>IF(原始数据!AI116="","",IF(ISERROR(MATCH(原始数据!AI116,各类选项!$E:$E,0)),1,0))</f>
        <v>0</v>
      </c>
      <c r="O116" s="110">
        <f>IF(原始数据!AJ116="","",IF(ISERROR(MATCH(原始数据!AJ116,各类选项!$E:$E,0)),1,0))</f>
        <v>0</v>
      </c>
      <c r="P116" s="110">
        <f>IF(原始数据!AK116="","",IF(ISERROR(MATCH(原始数据!AK116,各类选项!$E:$E,0)),1,0))</f>
        <v>0</v>
      </c>
      <c r="Q116" s="110">
        <f>IF(原始数据!AL116="","",IF(ISERROR(MATCH(原始数据!AL116,各类选项!$E:$E,0)),1,0))</f>
        <v>0</v>
      </c>
      <c r="R116" s="110">
        <f>IF(原始数据!AO116="","",IF(ISERROR(MATCH(原始数据!AO116,各类选项!$C:$C,0)),1,0))</f>
        <v>0</v>
      </c>
      <c r="S116" s="110">
        <f>IF(赛后数据!M116="","",IF(ISERROR(MATCH(赛后数据!M116,(各类选项!J:J),0)),1,0))</f>
        <v>0</v>
      </c>
      <c r="T116" s="110">
        <f>IF(赛后数据!U116="","",IF(ISERROR(MATCH(赛后数据!U116,(各类选项!J:J),0)),1,0))</f>
        <v>0</v>
      </c>
      <c r="U116" s="110">
        <f>IF(赛后数据!AC116="","",IF(ISERROR(MATCH(赛后数据!AC116,(各类选项!J:J),0)),1,0))</f>
        <v>0</v>
      </c>
      <c r="V116" s="110">
        <f>IF(赛后数据!AK116="","",IF(ISERROR(MATCH(赛后数据!AK116,(各类选项!J:J),0)),1,0))</f>
        <v>0</v>
      </c>
    </row>
    <row r="117" spans="1:22">
      <c r="A117" s="110">
        <f t="shared" si="2"/>
        <v>0</v>
      </c>
      <c r="B117" s="110">
        <f t="shared" si="3"/>
        <v>0</v>
      </c>
      <c r="C117" s="110">
        <f>IF(原始数据!K117="","",IF(ISERROR(MATCH(原始数据!K117,原始数据!E117:F117,0)),1,0)-IF(原始数据!K117="",1,0))</f>
        <v>0</v>
      </c>
      <c r="D117" s="110">
        <f>IF(原始数据!L117="","",IF(ISERROR(MATCH(原始数据!L117,各类选项!L:L,0)),1,0)-IF(原始数据!L117="",1,0))</f>
        <v>0</v>
      </c>
      <c r="E117" s="110">
        <f>IF(原始数据!V117="","",IF(ISERROR(MATCH(原始数据!V117,各类选项!G:G,0)),1,0))</f>
        <v>0</v>
      </c>
      <c r="F117" s="110">
        <f>IF(原始数据!W117="","",IF(ISERROR(MATCH(原始数据!W117,各类选项!G:G,0)),1,0))</f>
        <v>0</v>
      </c>
      <c r="G117" s="110">
        <f>IF(原始数据!AD117="","",IF(ISERROR(MATCH(原始数据!AD117,各类选项!$E:$E,0)),1,0))</f>
        <v>0</v>
      </c>
      <c r="H117" s="110">
        <f>IF(原始数据!AE117="","",IF(ISERROR(MATCH(原始数据!AE117,各类选项!$E:$E,0)),1,0))</f>
        <v>0</v>
      </c>
      <c r="I117" s="110">
        <f>IF(原始数据!AK117="","",IF(ISERROR(MATCH(原始数据!AK117,各类选项!$E:$E,0)),1,0))</f>
        <v>0</v>
      </c>
      <c r="J117" s="110">
        <f>IF(原始数据!AM117="","",IF(ISERROR(MATCH(原始数据!AM117,各类选项!$E:$E,0)),1,0))</f>
        <v>0</v>
      </c>
      <c r="K117" s="110">
        <f>IF(原始数据!AF117="","",IF(ISERROR(MATCH(原始数据!AF117,各类选项!$C:$C,0)),1,0))</f>
        <v>0</v>
      </c>
      <c r="L117" s="110" t="str">
        <f>IF(原始数据!AG117="","",IF(ISERROR(MATCH(原始数据!AG117,各类选项!$C:$C,0)),1,0))</f>
        <v/>
      </c>
      <c r="M117" s="110" t="str">
        <f>IF(原始数据!AH117="","",IF(ISERROR(MATCH(原始数据!AH117,各类选项!$C:$C,0)),1,0))</f>
        <v/>
      </c>
      <c r="N117" s="110">
        <f>IF(原始数据!AI117="","",IF(ISERROR(MATCH(原始数据!AI117,各类选项!$E:$E,0)),1,0))</f>
        <v>0</v>
      </c>
      <c r="O117" s="110">
        <f>IF(原始数据!AJ117="","",IF(ISERROR(MATCH(原始数据!AJ117,各类选项!$E:$E,0)),1,0))</f>
        <v>0</v>
      </c>
      <c r="P117" s="110">
        <f>IF(原始数据!AK117="","",IF(ISERROR(MATCH(原始数据!AK117,各类选项!$E:$E,0)),1,0))</f>
        <v>0</v>
      </c>
      <c r="Q117" s="110">
        <f>IF(原始数据!AL117="","",IF(ISERROR(MATCH(原始数据!AL117,各类选项!$E:$E,0)),1,0))</f>
        <v>0</v>
      </c>
      <c r="R117" s="110">
        <f>IF(原始数据!AO117="","",IF(ISERROR(MATCH(原始数据!AO117,各类选项!$C:$C,0)),1,0))</f>
        <v>0</v>
      </c>
      <c r="S117" s="110">
        <f>IF(赛后数据!M117="","",IF(ISERROR(MATCH(赛后数据!M117,(各类选项!J:J),0)),1,0))</f>
        <v>0</v>
      </c>
      <c r="T117" s="110">
        <f>IF(赛后数据!U117="","",IF(ISERROR(MATCH(赛后数据!U117,(各类选项!J:J),0)),1,0))</f>
        <v>0</v>
      </c>
      <c r="U117" s="110">
        <f>IF(赛后数据!AC117="","",IF(ISERROR(MATCH(赛后数据!AC117,(各类选项!J:J),0)),1,0))</f>
        <v>0</v>
      </c>
      <c r="V117" s="110">
        <f>IF(赛后数据!AK117="","",IF(ISERROR(MATCH(赛后数据!AK117,(各类选项!J:J),0)),1,0))</f>
        <v>0</v>
      </c>
    </row>
    <row r="118" spans="1:22">
      <c r="A118" s="110">
        <f t="shared" si="2"/>
        <v>0</v>
      </c>
      <c r="B118" s="110">
        <f t="shared" si="3"/>
        <v>0</v>
      </c>
      <c r="C118" s="110" t="str">
        <f>IF(原始数据!K118="","",IF(ISERROR(MATCH(原始数据!K118,原始数据!E118:F118,0)),1,0)-IF(原始数据!K118="",1,0))</f>
        <v/>
      </c>
      <c r="D118" s="110" t="str">
        <f>IF(原始数据!L118="","",IF(ISERROR(MATCH(原始数据!L118,各类选项!L:L,0)),1,0)-IF(原始数据!L118="",1,0))</f>
        <v/>
      </c>
      <c r="E118" s="110" t="str">
        <f>IF(原始数据!V118="","",IF(ISERROR(MATCH(原始数据!V118,各类选项!G:G,0)),1,0))</f>
        <v/>
      </c>
      <c r="F118" s="110" t="str">
        <f>IF(原始数据!W118="","",IF(ISERROR(MATCH(原始数据!W118,各类选项!G:G,0)),1,0))</f>
        <v/>
      </c>
      <c r="G118" s="110" t="str">
        <f>IF(原始数据!AD118="","",IF(ISERROR(MATCH(原始数据!AD118,各类选项!$E:$E,0)),1,0))</f>
        <v/>
      </c>
      <c r="H118" s="110" t="str">
        <f>IF(原始数据!AE118="","",IF(ISERROR(MATCH(原始数据!AE118,各类选项!$E:$E,0)),1,0))</f>
        <v/>
      </c>
      <c r="I118" s="110" t="str">
        <f>IF(原始数据!AK118="","",IF(ISERROR(MATCH(原始数据!AK118,各类选项!$E:$E,0)),1,0))</f>
        <v/>
      </c>
      <c r="J118" s="110" t="str">
        <f>IF(原始数据!AM118="","",IF(ISERROR(MATCH(原始数据!AM118,各类选项!$E:$E,0)),1,0))</f>
        <v/>
      </c>
      <c r="K118" s="110" t="str">
        <f>IF(原始数据!AF118="","",IF(ISERROR(MATCH(原始数据!AF118,各类选项!$C:$C,0)),1,0))</f>
        <v/>
      </c>
      <c r="L118" s="110" t="str">
        <f>IF(原始数据!AG118="","",IF(ISERROR(MATCH(原始数据!AG118,各类选项!$C:$C,0)),1,0))</f>
        <v/>
      </c>
      <c r="M118" s="110" t="str">
        <f>IF(原始数据!AH118="","",IF(ISERROR(MATCH(原始数据!AH118,各类选项!$C:$C,0)),1,0))</f>
        <v/>
      </c>
      <c r="N118" s="110" t="str">
        <f>IF(原始数据!AI118="","",IF(ISERROR(MATCH(原始数据!AI118,各类选项!$E:$E,0)),1,0))</f>
        <v/>
      </c>
      <c r="O118" s="110" t="str">
        <f>IF(原始数据!AJ118="","",IF(ISERROR(MATCH(原始数据!AJ118,各类选项!$E:$E,0)),1,0))</f>
        <v/>
      </c>
      <c r="P118" s="110" t="str">
        <f>IF(原始数据!AK118="","",IF(ISERROR(MATCH(原始数据!AK118,各类选项!$E:$E,0)),1,0))</f>
        <v/>
      </c>
      <c r="Q118" s="110" t="str">
        <f>IF(原始数据!AL118="","",IF(ISERROR(MATCH(原始数据!AL118,各类选项!$E:$E,0)),1,0))</f>
        <v/>
      </c>
      <c r="R118" s="110" t="str">
        <f>IF(原始数据!AO118="","",IF(ISERROR(MATCH(原始数据!AO118,各类选项!$C:$C,0)),1,0))</f>
        <v/>
      </c>
      <c r="S118" s="110" t="str">
        <f>IF(赛后数据!M118="","",IF(ISERROR(MATCH(赛后数据!M118,(各类选项!J:J),0)),1,0))</f>
        <v/>
      </c>
      <c r="T118" s="110" t="str">
        <f>IF(赛后数据!U118="","",IF(ISERROR(MATCH(赛后数据!U118,(各类选项!J:J),0)),1,0))</f>
        <v/>
      </c>
      <c r="U118" s="110" t="str">
        <f>IF(赛后数据!AC118="","",IF(ISERROR(MATCH(赛后数据!AC118,(各类选项!J:J),0)),1,0))</f>
        <v/>
      </c>
      <c r="V118" s="110" t="str">
        <f>IF(赛后数据!AK118="","",IF(ISERROR(MATCH(赛后数据!AK118,(各类选项!J:J),0)),1,0))</f>
        <v/>
      </c>
    </row>
    <row r="119" spans="1:22">
      <c r="A119" s="110">
        <f t="shared" si="2"/>
        <v>0</v>
      </c>
      <c r="B119" s="110">
        <f t="shared" si="3"/>
        <v>0</v>
      </c>
      <c r="C119" s="110" t="str">
        <f>IF(原始数据!K119="","",IF(ISERROR(MATCH(原始数据!K119,原始数据!E119:F119,0)),1,0)-IF(原始数据!K119="",1,0))</f>
        <v/>
      </c>
      <c r="D119" s="110" t="str">
        <f>IF(原始数据!L119="","",IF(ISERROR(MATCH(原始数据!L119,各类选项!L:L,0)),1,0)-IF(原始数据!L119="",1,0))</f>
        <v/>
      </c>
      <c r="E119" s="110" t="str">
        <f>IF(原始数据!V119="","",IF(ISERROR(MATCH(原始数据!V119,各类选项!G:G,0)),1,0))</f>
        <v/>
      </c>
      <c r="F119" s="110" t="str">
        <f>IF(原始数据!W119="","",IF(ISERROR(MATCH(原始数据!W119,各类选项!G:G,0)),1,0))</f>
        <v/>
      </c>
      <c r="G119" s="110" t="str">
        <f>IF(原始数据!AD119="","",IF(ISERROR(MATCH(原始数据!AD119,各类选项!$E:$E,0)),1,0))</f>
        <v/>
      </c>
      <c r="H119" s="110" t="str">
        <f>IF(原始数据!AE119="","",IF(ISERROR(MATCH(原始数据!AE119,各类选项!$E:$E,0)),1,0))</f>
        <v/>
      </c>
      <c r="I119" s="110" t="str">
        <f>IF(原始数据!AK119="","",IF(ISERROR(MATCH(原始数据!AK119,各类选项!$E:$E,0)),1,0))</f>
        <v/>
      </c>
      <c r="J119" s="110" t="str">
        <f>IF(原始数据!AM119="","",IF(ISERROR(MATCH(原始数据!AM119,各类选项!$E:$E,0)),1,0))</f>
        <v/>
      </c>
      <c r="K119" s="110" t="str">
        <f>IF(原始数据!AF119="","",IF(ISERROR(MATCH(原始数据!AF119,各类选项!$C:$C,0)),1,0))</f>
        <v/>
      </c>
      <c r="L119" s="110" t="str">
        <f>IF(原始数据!AG119="","",IF(ISERROR(MATCH(原始数据!AG119,各类选项!$C:$C,0)),1,0))</f>
        <v/>
      </c>
      <c r="M119" s="110" t="str">
        <f>IF(原始数据!AH119="","",IF(ISERROR(MATCH(原始数据!AH119,各类选项!$C:$C,0)),1,0))</f>
        <v/>
      </c>
      <c r="N119" s="110" t="str">
        <f>IF(原始数据!AI119="","",IF(ISERROR(MATCH(原始数据!AI119,各类选项!$E:$E,0)),1,0))</f>
        <v/>
      </c>
      <c r="O119" s="110" t="str">
        <f>IF(原始数据!AJ119="","",IF(ISERROR(MATCH(原始数据!AJ119,各类选项!$E:$E,0)),1,0))</f>
        <v/>
      </c>
      <c r="P119" s="110" t="str">
        <f>IF(原始数据!AK119="","",IF(ISERROR(MATCH(原始数据!AK119,各类选项!$E:$E,0)),1,0))</f>
        <v/>
      </c>
      <c r="Q119" s="110" t="str">
        <f>IF(原始数据!AL119="","",IF(ISERROR(MATCH(原始数据!AL119,各类选项!$E:$E,0)),1,0))</f>
        <v/>
      </c>
      <c r="R119" s="110" t="str">
        <f>IF(原始数据!AO119="","",IF(ISERROR(MATCH(原始数据!AO119,各类选项!$C:$C,0)),1,0))</f>
        <v/>
      </c>
      <c r="S119" s="110" t="str">
        <f>IF(赛后数据!M119="","",IF(ISERROR(MATCH(赛后数据!M119,(各类选项!J:J),0)),1,0))</f>
        <v/>
      </c>
      <c r="T119" s="110" t="str">
        <f>IF(赛后数据!U119="","",IF(ISERROR(MATCH(赛后数据!U119,(各类选项!J:J),0)),1,0))</f>
        <v/>
      </c>
      <c r="U119" s="110" t="str">
        <f>IF(赛后数据!AC119="","",IF(ISERROR(MATCH(赛后数据!AC119,(各类选项!J:J),0)),1,0))</f>
        <v/>
      </c>
      <c r="V119" s="110" t="str">
        <f>IF(赛后数据!AK119="","",IF(ISERROR(MATCH(赛后数据!AK119,(各类选项!J:J),0)),1,0))</f>
        <v/>
      </c>
    </row>
    <row r="120" spans="1:22">
      <c r="A120" s="110">
        <f t="shared" si="2"/>
        <v>0</v>
      </c>
      <c r="B120" s="110">
        <f t="shared" si="3"/>
        <v>0</v>
      </c>
      <c r="C120" s="110" t="str">
        <f>IF(原始数据!K120="","",IF(ISERROR(MATCH(原始数据!K120,原始数据!E120:F120,0)),1,0)-IF(原始数据!K120="",1,0))</f>
        <v/>
      </c>
      <c r="D120" s="110" t="str">
        <f>IF(原始数据!L120="","",IF(ISERROR(MATCH(原始数据!L120,各类选项!L:L,0)),1,0)-IF(原始数据!L120="",1,0))</f>
        <v/>
      </c>
      <c r="E120" s="110" t="str">
        <f>IF(原始数据!V120="","",IF(ISERROR(MATCH(原始数据!V120,各类选项!G:G,0)),1,0))</f>
        <v/>
      </c>
      <c r="F120" s="110" t="str">
        <f>IF(原始数据!W120="","",IF(ISERROR(MATCH(原始数据!W120,各类选项!G:G,0)),1,0))</f>
        <v/>
      </c>
      <c r="G120" s="110" t="str">
        <f>IF(原始数据!AD120="","",IF(ISERROR(MATCH(原始数据!AD120,各类选项!$E:$E,0)),1,0))</f>
        <v/>
      </c>
      <c r="H120" s="110" t="str">
        <f>IF(原始数据!AE120="","",IF(ISERROR(MATCH(原始数据!AE120,各类选项!$E:$E,0)),1,0))</f>
        <v/>
      </c>
      <c r="I120" s="110" t="str">
        <f>IF(原始数据!AK120="","",IF(ISERROR(MATCH(原始数据!AK120,各类选项!$E:$E,0)),1,0))</f>
        <v/>
      </c>
      <c r="J120" s="110" t="str">
        <f>IF(原始数据!AM120="","",IF(ISERROR(MATCH(原始数据!AM120,各类选项!$E:$E,0)),1,0))</f>
        <v/>
      </c>
      <c r="K120" s="110" t="str">
        <f>IF(原始数据!AF120="","",IF(ISERROR(MATCH(原始数据!AF120,各类选项!$C:$C,0)),1,0))</f>
        <v/>
      </c>
      <c r="L120" s="110" t="str">
        <f>IF(原始数据!AG120="","",IF(ISERROR(MATCH(原始数据!AG120,各类选项!$C:$C,0)),1,0))</f>
        <v/>
      </c>
      <c r="M120" s="110" t="str">
        <f>IF(原始数据!AH120="","",IF(ISERROR(MATCH(原始数据!AH120,各类选项!$C:$C,0)),1,0))</f>
        <v/>
      </c>
      <c r="N120" s="110" t="str">
        <f>IF(原始数据!AI120="","",IF(ISERROR(MATCH(原始数据!AI120,各类选项!$E:$E,0)),1,0))</f>
        <v/>
      </c>
      <c r="O120" s="110" t="str">
        <f>IF(原始数据!AJ120="","",IF(ISERROR(MATCH(原始数据!AJ120,各类选项!$E:$E,0)),1,0))</f>
        <v/>
      </c>
      <c r="P120" s="110" t="str">
        <f>IF(原始数据!AK120="","",IF(ISERROR(MATCH(原始数据!AK120,各类选项!$E:$E,0)),1,0))</f>
        <v/>
      </c>
      <c r="Q120" s="110" t="str">
        <f>IF(原始数据!AL120="","",IF(ISERROR(MATCH(原始数据!AL120,各类选项!$E:$E,0)),1,0))</f>
        <v/>
      </c>
      <c r="R120" s="110" t="str">
        <f>IF(原始数据!AO120="","",IF(ISERROR(MATCH(原始数据!AO120,各类选项!$C:$C,0)),1,0))</f>
        <v/>
      </c>
      <c r="S120" s="110" t="str">
        <f>IF(赛后数据!M120="","",IF(ISERROR(MATCH(赛后数据!M120,(各类选项!J:J),0)),1,0))</f>
        <v/>
      </c>
      <c r="T120" s="110" t="str">
        <f>IF(赛后数据!U120="","",IF(ISERROR(MATCH(赛后数据!U120,(各类选项!J:J),0)),1,0))</f>
        <v/>
      </c>
      <c r="U120" s="110" t="str">
        <f>IF(赛后数据!AC120="","",IF(ISERROR(MATCH(赛后数据!AC120,(各类选项!J:J),0)),1,0))</f>
        <v/>
      </c>
      <c r="V120" s="110" t="str">
        <f>IF(赛后数据!AK120="","",IF(ISERROR(MATCH(赛后数据!AK120,(各类选项!J:J),0)),1,0))</f>
        <v/>
      </c>
    </row>
    <row r="121" spans="1:22">
      <c r="A121" s="110">
        <f t="shared" si="2"/>
        <v>0</v>
      </c>
      <c r="B121" s="110">
        <f t="shared" si="3"/>
        <v>0</v>
      </c>
      <c r="C121" s="110" t="str">
        <f>IF(原始数据!K121="","",IF(ISERROR(MATCH(原始数据!K121,原始数据!E121:F121,0)),1,0)-IF(原始数据!K121="",1,0))</f>
        <v/>
      </c>
      <c r="D121" s="110" t="str">
        <f>IF(原始数据!L121="","",IF(ISERROR(MATCH(原始数据!L121,各类选项!L:L,0)),1,0)-IF(原始数据!L121="",1,0))</f>
        <v/>
      </c>
      <c r="E121" s="110" t="str">
        <f>IF(原始数据!V121="","",IF(ISERROR(MATCH(原始数据!V121,各类选项!G:G,0)),1,0))</f>
        <v/>
      </c>
      <c r="F121" s="110" t="str">
        <f>IF(原始数据!W121="","",IF(ISERROR(MATCH(原始数据!W121,各类选项!G:G,0)),1,0))</f>
        <v/>
      </c>
      <c r="G121" s="110" t="str">
        <f>IF(原始数据!AD121="","",IF(ISERROR(MATCH(原始数据!AD121,各类选项!$E:$E,0)),1,0))</f>
        <v/>
      </c>
      <c r="H121" s="110" t="str">
        <f>IF(原始数据!AE121="","",IF(ISERROR(MATCH(原始数据!AE121,各类选项!$E:$E,0)),1,0))</f>
        <v/>
      </c>
      <c r="I121" s="110" t="str">
        <f>IF(原始数据!AK121="","",IF(ISERROR(MATCH(原始数据!AK121,各类选项!$E:$E,0)),1,0))</f>
        <v/>
      </c>
      <c r="J121" s="110" t="str">
        <f>IF(原始数据!AM121="","",IF(ISERROR(MATCH(原始数据!AM121,各类选项!$E:$E,0)),1,0))</f>
        <v/>
      </c>
      <c r="K121" s="110" t="str">
        <f>IF(原始数据!AF121="","",IF(ISERROR(MATCH(原始数据!AF121,各类选项!$C:$C,0)),1,0))</f>
        <v/>
      </c>
      <c r="L121" s="110" t="str">
        <f>IF(原始数据!AG121="","",IF(ISERROR(MATCH(原始数据!AG121,各类选项!$C:$C,0)),1,0))</f>
        <v/>
      </c>
      <c r="M121" s="110" t="str">
        <f>IF(原始数据!AH121="","",IF(ISERROR(MATCH(原始数据!AH121,各类选项!$C:$C,0)),1,0))</f>
        <v/>
      </c>
      <c r="N121" s="110" t="str">
        <f>IF(原始数据!AI121="","",IF(ISERROR(MATCH(原始数据!AI121,各类选项!$E:$E,0)),1,0))</f>
        <v/>
      </c>
      <c r="O121" s="110" t="str">
        <f>IF(原始数据!AJ121="","",IF(ISERROR(MATCH(原始数据!AJ121,各类选项!$E:$E,0)),1,0))</f>
        <v/>
      </c>
      <c r="P121" s="110" t="str">
        <f>IF(原始数据!AK121="","",IF(ISERROR(MATCH(原始数据!AK121,各类选项!$E:$E,0)),1,0))</f>
        <v/>
      </c>
      <c r="Q121" s="110" t="str">
        <f>IF(原始数据!AL121="","",IF(ISERROR(MATCH(原始数据!AL121,各类选项!$E:$E,0)),1,0))</f>
        <v/>
      </c>
      <c r="R121" s="110" t="str">
        <f>IF(原始数据!AO121="","",IF(ISERROR(MATCH(原始数据!AO121,各类选项!$C:$C,0)),1,0))</f>
        <v/>
      </c>
      <c r="S121" s="110" t="str">
        <f>IF(赛后数据!M121="","",IF(ISERROR(MATCH(赛后数据!M121,(各类选项!J:J),0)),1,0))</f>
        <v/>
      </c>
      <c r="T121" s="110" t="str">
        <f>IF(赛后数据!U121="","",IF(ISERROR(MATCH(赛后数据!U121,(各类选项!J:J),0)),1,0))</f>
        <v/>
      </c>
      <c r="U121" s="110" t="str">
        <f>IF(赛后数据!AC121="","",IF(ISERROR(MATCH(赛后数据!AC121,(各类选项!J:J),0)),1,0))</f>
        <v/>
      </c>
      <c r="V121" s="110" t="str">
        <f>IF(赛后数据!AK121="","",IF(ISERROR(MATCH(赛后数据!AK121,(各类选项!J:J),0)),1,0))</f>
        <v/>
      </c>
    </row>
    <row r="122" spans="1:22">
      <c r="A122" s="110">
        <f t="shared" si="2"/>
        <v>0</v>
      </c>
      <c r="B122" s="110">
        <f t="shared" si="3"/>
        <v>0</v>
      </c>
      <c r="C122" s="110">
        <f>IF(原始数据!K122="","",IF(ISERROR(MATCH(原始数据!K122,原始数据!E122:F122,0)),1,0)-IF(原始数据!K122="",1,0))</f>
        <v>0</v>
      </c>
      <c r="D122" s="110">
        <f>IF(原始数据!L122="","",IF(ISERROR(MATCH(原始数据!L122,各类选项!L:L,0)),1,0)-IF(原始数据!L122="",1,0))</f>
        <v>0</v>
      </c>
      <c r="E122" s="110">
        <f>IF(原始数据!V122="","",IF(ISERROR(MATCH(原始数据!V122,各类选项!G:G,0)),1,0))</f>
        <v>0</v>
      </c>
      <c r="F122" s="110">
        <f>IF(原始数据!W122="","",IF(ISERROR(MATCH(原始数据!W122,各类选项!G:G,0)),1,0))</f>
        <v>0</v>
      </c>
      <c r="G122" s="110">
        <f>IF(原始数据!AD122="","",IF(ISERROR(MATCH(原始数据!AD122,各类选项!$E:$E,0)),1,0))</f>
        <v>0</v>
      </c>
      <c r="H122" s="110">
        <f>IF(原始数据!AE122="","",IF(ISERROR(MATCH(原始数据!AE122,各类选项!$E:$E,0)),1,0))</f>
        <v>0</v>
      </c>
      <c r="I122" s="110">
        <f>IF(原始数据!AK122="","",IF(ISERROR(MATCH(原始数据!AK122,各类选项!$E:$E,0)),1,0))</f>
        <v>0</v>
      </c>
      <c r="J122" s="110">
        <f>IF(原始数据!AM122="","",IF(ISERROR(MATCH(原始数据!AM122,各类选项!$E:$E,0)),1,0))</f>
        <v>0</v>
      </c>
      <c r="K122" s="110" t="str">
        <f>IF(原始数据!AF122="","",IF(ISERROR(MATCH(原始数据!AF122,各类选项!$C:$C,0)),1,0))</f>
        <v/>
      </c>
      <c r="L122" s="110" t="str">
        <f>IF(原始数据!AG122="","",IF(ISERROR(MATCH(原始数据!AG122,各类选项!$C:$C,0)),1,0))</f>
        <v/>
      </c>
      <c r="M122" s="110" t="str">
        <f>IF(原始数据!AH122="","",IF(ISERROR(MATCH(原始数据!AH122,各类选项!$C:$C,0)),1,0))</f>
        <v/>
      </c>
      <c r="N122" s="110">
        <f>IF(原始数据!AI122="","",IF(ISERROR(MATCH(原始数据!AI122,各类选项!$E:$E,0)),1,0))</f>
        <v>0</v>
      </c>
      <c r="O122" s="110">
        <f>IF(原始数据!AJ122="","",IF(ISERROR(MATCH(原始数据!AJ122,各类选项!$E:$E,0)),1,0))</f>
        <v>0</v>
      </c>
      <c r="P122" s="110">
        <f>IF(原始数据!AK122="","",IF(ISERROR(MATCH(原始数据!AK122,各类选项!$E:$E,0)),1,0))</f>
        <v>0</v>
      </c>
      <c r="Q122" s="110">
        <f>IF(原始数据!AL122="","",IF(ISERROR(MATCH(原始数据!AL122,各类选项!$E:$E,0)),1,0))</f>
        <v>0</v>
      </c>
      <c r="R122" s="110">
        <f>IF(原始数据!AO122="","",IF(ISERROR(MATCH(原始数据!AO122,各类选项!$C:$C,0)),1,0))</f>
        <v>0</v>
      </c>
      <c r="S122" s="110">
        <f>IF(赛后数据!M122="","",IF(ISERROR(MATCH(赛后数据!M122,(各类选项!J:J),0)),1,0))</f>
        <v>0</v>
      </c>
      <c r="T122" s="110">
        <f>IF(赛后数据!U122="","",IF(ISERROR(MATCH(赛后数据!U122,(各类选项!J:J),0)),1,0))</f>
        <v>0</v>
      </c>
      <c r="U122" s="110">
        <f>IF(赛后数据!AC122="","",IF(ISERROR(MATCH(赛后数据!AC122,(各类选项!J:J),0)),1,0))</f>
        <v>0</v>
      </c>
      <c r="V122" s="110">
        <f>IF(赛后数据!AK122="","",IF(ISERROR(MATCH(赛后数据!AK122,(各类选项!J:J),0)),1,0))</f>
        <v>0</v>
      </c>
    </row>
    <row r="123" spans="1:22">
      <c r="A123" s="110">
        <f t="shared" si="2"/>
        <v>0</v>
      </c>
      <c r="B123" s="110">
        <f t="shared" si="3"/>
        <v>0</v>
      </c>
      <c r="C123" s="110">
        <f>IF(原始数据!K123="","",IF(ISERROR(MATCH(原始数据!K123,原始数据!E123:F123,0)),1,0)-IF(原始数据!K123="",1,0))</f>
        <v>0</v>
      </c>
      <c r="D123" s="110">
        <f>IF(原始数据!L123="","",IF(ISERROR(MATCH(原始数据!L123,各类选项!L:L,0)),1,0)-IF(原始数据!L123="",1,0))</f>
        <v>0</v>
      </c>
      <c r="E123" s="110">
        <f>IF(原始数据!V123="","",IF(ISERROR(MATCH(原始数据!V123,各类选项!G:G,0)),1,0))</f>
        <v>0</v>
      </c>
      <c r="F123" s="110">
        <f>IF(原始数据!W123="","",IF(ISERROR(MATCH(原始数据!W123,各类选项!G:G,0)),1,0))</f>
        <v>0</v>
      </c>
      <c r="G123" s="110">
        <f>IF(原始数据!AD123="","",IF(ISERROR(MATCH(原始数据!AD123,各类选项!$E:$E,0)),1,0))</f>
        <v>0</v>
      </c>
      <c r="H123" s="110">
        <f>IF(原始数据!AE123="","",IF(ISERROR(MATCH(原始数据!AE123,各类选项!$E:$E,0)),1,0))</f>
        <v>0</v>
      </c>
      <c r="I123" s="110">
        <f>IF(原始数据!AK123="","",IF(ISERROR(MATCH(原始数据!AK123,各类选项!$E:$E,0)),1,0))</f>
        <v>0</v>
      </c>
      <c r="J123" s="110">
        <f>IF(原始数据!AM123="","",IF(ISERROR(MATCH(原始数据!AM123,各类选项!$E:$E,0)),1,0))</f>
        <v>0</v>
      </c>
      <c r="K123" s="110" t="str">
        <f>IF(原始数据!AF123="","",IF(ISERROR(MATCH(原始数据!AF123,各类选项!$C:$C,0)),1,0))</f>
        <v/>
      </c>
      <c r="L123" s="110" t="str">
        <f>IF(原始数据!AG123="","",IF(ISERROR(MATCH(原始数据!AG123,各类选项!$C:$C,0)),1,0))</f>
        <v/>
      </c>
      <c r="M123" s="110" t="str">
        <f>IF(原始数据!AH123="","",IF(ISERROR(MATCH(原始数据!AH123,各类选项!$C:$C,0)),1,0))</f>
        <v/>
      </c>
      <c r="N123" s="110">
        <f>IF(原始数据!AI123="","",IF(ISERROR(MATCH(原始数据!AI123,各类选项!$E:$E,0)),1,0))</f>
        <v>0</v>
      </c>
      <c r="O123" s="110">
        <f>IF(原始数据!AJ123="","",IF(ISERROR(MATCH(原始数据!AJ123,各类选项!$E:$E,0)),1,0))</f>
        <v>0</v>
      </c>
      <c r="P123" s="110">
        <f>IF(原始数据!AK123="","",IF(ISERROR(MATCH(原始数据!AK123,各类选项!$E:$E,0)),1,0))</f>
        <v>0</v>
      </c>
      <c r="Q123" s="110">
        <f>IF(原始数据!AL123="","",IF(ISERROR(MATCH(原始数据!AL123,各类选项!$E:$E,0)),1,0))</f>
        <v>0</v>
      </c>
      <c r="R123" s="110">
        <f>IF(原始数据!AO123="","",IF(ISERROR(MATCH(原始数据!AO123,各类选项!$C:$C,0)),1,0))</f>
        <v>0</v>
      </c>
      <c r="S123" s="110">
        <f>IF(赛后数据!M123="","",IF(ISERROR(MATCH(赛后数据!M123,(各类选项!J:J),0)),1,0))</f>
        <v>0</v>
      </c>
      <c r="T123" s="110">
        <f>IF(赛后数据!U123="","",IF(ISERROR(MATCH(赛后数据!U123,(各类选项!J:J),0)),1,0))</f>
        <v>0</v>
      </c>
      <c r="U123" s="110">
        <f>IF(赛后数据!AC123="","",IF(ISERROR(MATCH(赛后数据!AC123,(各类选项!J:J),0)),1,0))</f>
        <v>0</v>
      </c>
      <c r="V123" s="110">
        <f>IF(赛后数据!AK123="","",IF(ISERROR(MATCH(赛后数据!AK123,(各类选项!J:J),0)),1,0))</f>
        <v>0</v>
      </c>
    </row>
    <row r="124" spans="1:22">
      <c r="A124" s="110">
        <f t="shared" si="2"/>
        <v>0</v>
      </c>
      <c r="B124" s="110">
        <f t="shared" si="3"/>
        <v>0</v>
      </c>
      <c r="C124" s="110">
        <f>IF(原始数据!K124="","",IF(ISERROR(MATCH(原始数据!K124,原始数据!E124:F124,0)),1,0)-IF(原始数据!K124="",1,0))</f>
        <v>0</v>
      </c>
      <c r="D124" s="110">
        <f>IF(原始数据!L124="","",IF(ISERROR(MATCH(原始数据!L124,各类选项!L:L,0)),1,0)-IF(原始数据!L124="",1,0))</f>
        <v>0</v>
      </c>
      <c r="E124" s="110">
        <f>IF(原始数据!V124="","",IF(ISERROR(MATCH(原始数据!V124,各类选项!G:G,0)),1,0))</f>
        <v>0</v>
      </c>
      <c r="F124" s="110">
        <f>IF(原始数据!W124="","",IF(ISERROR(MATCH(原始数据!W124,各类选项!G:G,0)),1,0))</f>
        <v>0</v>
      </c>
      <c r="G124" s="110">
        <f>IF(原始数据!AD124="","",IF(ISERROR(MATCH(原始数据!AD124,各类选项!$E:$E,0)),1,0))</f>
        <v>0</v>
      </c>
      <c r="H124" s="110">
        <f>IF(原始数据!AE124="","",IF(ISERROR(MATCH(原始数据!AE124,各类选项!$E:$E,0)),1,0))</f>
        <v>0</v>
      </c>
      <c r="I124" s="110">
        <f>IF(原始数据!AK124="","",IF(ISERROR(MATCH(原始数据!AK124,各类选项!$E:$E,0)),1,0))</f>
        <v>0</v>
      </c>
      <c r="J124" s="110">
        <f>IF(原始数据!AM124="","",IF(ISERROR(MATCH(原始数据!AM124,各类选项!$E:$E,0)),1,0))</f>
        <v>0</v>
      </c>
      <c r="K124" s="110">
        <f>IF(原始数据!AF124="","",IF(ISERROR(MATCH(原始数据!AF124,各类选项!$C:$C,0)),1,0))</f>
        <v>0</v>
      </c>
      <c r="L124" s="110" t="str">
        <f>IF(原始数据!AG124="","",IF(ISERROR(MATCH(原始数据!AG124,各类选项!$C:$C,0)),1,0))</f>
        <v/>
      </c>
      <c r="M124" s="110" t="str">
        <f>IF(原始数据!AH124="","",IF(ISERROR(MATCH(原始数据!AH124,各类选项!$C:$C,0)),1,0))</f>
        <v/>
      </c>
      <c r="N124" s="110">
        <f>IF(原始数据!AI124="","",IF(ISERROR(MATCH(原始数据!AI124,各类选项!$E:$E,0)),1,0))</f>
        <v>0</v>
      </c>
      <c r="O124" s="110">
        <f>IF(原始数据!AJ124="","",IF(ISERROR(MATCH(原始数据!AJ124,各类选项!$E:$E,0)),1,0))</f>
        <v>0</v>
      </c>
      <c r="P124" s="110">
        <f>IF(原始数据!AK124="","",IF(ISERROR(MATCH(原始数据!AK124,各类选项!$E:$E,0)),1,0))</f>
        <v>0</v>
      </c>
      <c r="Q124" s="110">
        <f>IF(原始数据!AL124="","",IF(ISERROR(MATCH(原始数据!AL124,各类选项!$E:$E,0)),1,0))</f>
        <v>0</v>
      </c>
      <c r="R124" s="110">
        <f>IF(原始数据!AO124="","",IF(ISERROR(MATCH(原始数据!AO124,各类选项!$C:$C,0)),1,0))</f>
        <v>0</v>
      </c>
      <c r="S124" s="110">
        <f>IF(赛后数据!M124="","",IF(ISERROR(MATCH(赛后数据!M124,(各类选项!J:J),0)),1,0))</f>
        <v>0</v>
      </c>
      <c r="T124" s="110">
        <f>IF(赛后数据!U124="","",IF(ISERROR(MATCH(赛后数据!U124,(各类选项!J:J),0)),1,0))</f>
        <v>0</v>
      </c>
      <c r="U124" s="110">
        <f>IF(赛后数据!AC124="","",IF(ISERROR(MATCH(赛后数据!AC124,(各类选项!J:J),0)),1,0))</f>
        <v>0</v>
      </c>
      <c r="V124" s="110">
        <f>IF(赛后数据!AK124="","",IF(ISERROR(MATCH(赛后数据!AK124,(各类选项!J:J),0)),1,0))</f>
        <v>0</v>
      </c>
    </row>
    <row r="125" spans="1:22">
      <c r="A125" s="110">
        <f t="shared" si="2"/>
        <v>0</v>
      </c>
      <c r="B125" s="110">
        <f t="shared" si="3"/>
        <v>0</v>
      </c>
      <c r="C125" s="110">
        <f>IF(原始数据!K125="","",IF(ISERROR(MATCH(原始数据!K125,原始数据!E125:F125,0)),1,0)-IF(原始数据!K125="",1,0))</f>
        <v>0</v>
      </c>
      <c r="D125" s="110">
        <f>IF(原始数据!L125="","",IF(ISERROR(MATCH(原始数据!L125,各类选项!L:L,0)),1,0)-IF(原始数据!L125="",1,0))</f>
        <v>0</v>
      </c>
      <c r="E125" s="110">
        <f>IF(原始数据!V125="","",IF(ISERROR(MATCH(原始数据!V125,各类选项!G:G,0)),1,0))</f>
        <v>0</v>
      </c>
      <c r="F125" s="110">
        <f>IF(原始数据!W125="","",IF(ISERROR(MATCH(原始数据!W125,各类选项!G:G,0)),1,0))</f>
        <v>0</v>
      </c>
      <c r="G125" s="110">
        <f>IF(原始数据!AD125="","",IF(ISERROR(MATCH(原始数据!AD125,各类选项!$E:$E,0)),1,0))</f>
        <v>0</v>
      </c>
      <c r="H125" s="110">
        <f>IF(原始数据!AE125="","",IF(ISERROR(MATCH(原始数据!AE125,各类选项!$E:$E,0)),1,0))</f>
        <v>0</v>
      </c>
      <c r="I125" s="110">
        <f>IF(原始数据!AK125="","",IF(ISERROR(MATCH(原始数据!AK125,各类选项!$E:$E,0)),1,0))</f>
        <v>0</v>
      </c>
      <c r="J125" s="110">
        <f>IF(原始数据!AM125="","",IF(ISERROR(MATCH(原始数据!AM125,各类选项!$E:$E,0)),1,0))</f>
        <v>0</v>
      </c>
      <c r="K125" s="110">
        <f>IF(原始数据!AF125="","",IF(ISERROR(MATCH(原始数据!AF125,各类选项!$C:$C,0)),1,0))</f>
        <v>0</v>
      </c>
      <c r="L125" s="110" t="str">
        <f>IF(原始数据!AG125="","",IF(ISERROR(MATCH(原始数据!AG125,各类选项!$C:$C,0)),1,0))</f>
        <v/>
      </c>
      <c r="M125" s="110" t="str">
        <f>IF(原始数据!AH125="","",IF(ISERROR(MATCH(原始数据!AH125,各类选项!$C:$C,0)),1,0))</f>
        <v/>
      </c>
      <c r="N125" s="110">
        <f>IF(原始数据!AI125="","",IF(ISERROR(MATCH(原始数据!AI125,各类选项!$E:$E,0)),1,0))</f>
        <v>0</v>
      </c>
      <c r="O125" s="110">
        <f>IF(原始数据!AJ125="","",IF(ISERROR(MATCH(原始数据!AJ125,各类选项!$E:$E,0)),1,0))</f>
        <v>0</v>
      </c>
      <c r="P125" s="110">
        <f>IF(原始数据!AK125="","",IF(ISERROR(MATCH(原始数据!AK125,各类选项!$E:$E,0)),1,0))</f>
        <v>0</v>
      </c>
      <c r="Q125" s="110">
        <f>IF(原始数据!AL125="","",IF(ISERROR(MATCH(原始数据!AL125,各类选项!$E:$E,0)),1,0))</f>
        <v>0</v>
      </c>
      <c r="R125" s="110">
        <f>IF(原始数据!AO125="","",IF(ISERROR(MATCH(原始数据!AO125,各类选项!$C:$C,0)),1,0))</f>
        <v>0</v>
      </c>
      <c r="S125" s="110">
        <f>IF(赛后数据!M125="","",IF(ISERROR(MATCH(赛后数据!M125,(各类选项!J:J),0)),1,0))</f>
        <v>0</v>
      </c>
      <c r="T125" s="110">
        <f>IF(赛后数据!U125="","",IF(ISERROR(MATCH(赛后数据!U125,(各类选项!J:J),0)),1,0))</f>
        <v>0</v>
      </c>
      <c r="U125" s="110">
        <f>IF(赛后数据!AC125="","",IF(ISERROR(MATCH(赛后数据!AC125,(各类选项!J:J),0)),1,0))</f>
        <v>0</v>
      </c>
      <c r="V125" s="110">
        <f>IF(赛后数据!AK125="","",IF(ISERROR(MATCH(赛后数据!AK125,(各类选项!J:J),0)),1,0))</f>
        <v>0</v>
      </c>
    </row>
    <row r="126" spans="1:22">
      <c r="A126" s="110">
        <f t="shared" si="2"/>
        <v>0</v>
      </c>
      <c r="B126" s="110">
        <f t="shared" si="3"/>
        <v>0</v>
      </c>
      <c r="C126" s="110" t="str">
        <f>IF(原始数据!K126="","",IF(ISERROR(MATCH(原始数据!K126,原始数据!E126:F126,0)),1,0)-IF(原始数据!K126="",1,0))</f>
        <v/>
      </c>
      <c r="D126" s="110" t="str">
        <f>IF(原始数据!L126="","",IF(ISERROR(MATCH(原始数据!L126,各类选项!L:L,0)),1,0)-IF(原始数据!L126="",1,0))</f>
        <v/>
      </c>
      <c r="E126" s="110" t="str">
        <f>IF(原始数据!V126="","",IF(ISERROR(MATCH(原始数据!V126,各类选项!G:G,0)),1,0))</f>
        <v/>
      </c>
      <c r="F126" s="110" t="str">
        <f>IF(原始数据!W126="","",IF(ISERROR(MATCH(原始数据!W126,各类选项!G:G,0)),1,0))</f>
        <v/>
      </c>
      <c r="G126" s="110" t="str">
        <f>IF(原始数据!AD126="","",IF(ISERROR(MATCH(原始数据!AD126,各类选项!$E:$E,0)),1,0))</f>
        <v/>
      </c>
      <c r="H126" s="110" t="str">
        <f>IF(原始数据!AE126="","",IF(ISERROR(MATCH(原始数据!AE126,各类选项!$E:$E,0)),1,0))</f>
        <v/>
      </c>
      <c r="I126" s="110" t="str">
        <f>IF(原始数据!AK126="","",IF(ISERROR(MATCH(原始数据!AK126,各类选项!$E:$E,0)),1,0))</f>
        <v/>
      </c>
      <c r="J126" s="110" t="str">
        <f>IF(原始数据!AM126="","",IF(ISERROR(MATCH(原始数据!AM126,各类选项!$E:$E,0)),1,0))</f>
        <v/>
      </c>
      <c r="K126" s="110" t="str">
        <f>IF(原始数据!AF126="","",IF(ISERROR(MATCH(原始数据!AF126,各类选项!$C:$C,0)),1,0))</f>
        <v/>
      </c>
      <c r="L126" s="110" t="str">
        <f>IF(原始数据!AG126="","",IF(ISERROR(MATCH(原始数据!AG126,各类选项!$C:$C,0)),1,0))</f>
        <v/>
      </c>
      <c r="M126" s="110" t="str">
        <f>IF(原始数据!AH126="","",IF(ISERROR(MATCH(原始数据!AH126,各类选项!$C:$C,0)),1,0))</f>
        <v/>
      </c>
      <c r="N126" s="110" t="str">
        <f>IF(原始数据!AI126="","",IF(ISERROR(MATCH(原始数据!AI126,各类选项!$E:$E,0)),1,0))</f>
        <v/>
      </c>
      <c r="O126" s="110" t="str">
        <f>IF(原始数据!AJ126="","",IF(ISERROR(MATCH(原始数据!AJ126,各类选项!$E:$E,0)),1,0))</f>
        <v/>
      </c>
      <c r="P126" s="110" t="str">
        <f>IF(原始数据!AK126="","",IF(ISERROR(MATCH(原始数据!AK126,各类选项!$E:$E,0)),1,0))</f>
        <v/>
      </c>
      <c r="Q126" s="110" t="str">
        <f>IF(原始数据!AL126="","",IF(ISERROR(MATCH(原始数据!AL126,各类选项!$E:$E,0)),1,0))</f>
        <v/>
      </c>
      <c r="R126" s="110" t="str">
        <f>IF(原始数据!AO126="","",IF(ISERROR(MATCH(原始数据!AO126,各类选项!$C:$C,0)),1,0))</f>
        <v/>
      </c>
      <c r="S126" s="110" t="str">
        <f>IF(赛后数据!M126="","",IF(ISERROR(MATCH(赛后数据!M126,(各类选项!J:J),0)),1,0))</f>
        <v/>
      </c>
      <c r="T126" s="110" t="str">
        <f>IF(赛后数据!U126="","",IF(ISERROR(MATCH(赛后数据!U126,(各类选项!J:J),0)),1,0))</f>
        <v/>
      </c>
      <c r="U126" s="110" t="str">
        <f>IF(赛后数据!AC126="","",IF(ISERROR(MATCH(赛后数据!AC126,(各类选项!J:J),0)),1,0))</f>
        <v/>
      </c>
      <c r="V126" s="110" t="str">
        <f>IF(赛后数据!AK126="","",IF(ISERROR(MATCH(赛后数据!AK126,(各类选项!J:J),0)),1,0))</f>
        <v/>
      </c>
    </row>
    <row r="127" spans="1:22">
      <c r="A127" s="110">
        <f t="shared" si="2"/>
        <v>0</v>
      </c>
      <c r="B127" s="110">
        <f t="shared" si="3"/>
        <v>0</v>
      </c>
      <c r="C127" s="110" t="str">
        <f>IF(原始数据!K127="","",IF(ISERROR(MATCH(原始数据!K127,原始数据!E127:F127,0)),1,0)-IF(原始数据!K127="",1,0))</f>
        <v/>
      </c>
      <c r="D127" s="110" t="str">
        <f>IF(原始数据!L127="","",IF(ISERROR(MATCH(原始数据!L127,各类选项!L:L,0)),1,0)-IF(原始数据!L127="",1,0))</f>
        <v/>
      </c>
      <c r="E127" s="110" t="str">
        <f>IF(原始数据!V127="","",IF(ISERROR(MATCH(原始数据!V127,各类选项!G:G,0)),1,0))</f>
        <v/>
      </c>
      <c r="F127" s="110" t="str">
        <f>IF(原始数据!W127="","",IF(ISERROR(MATCH(原始数据!W127,各类选项!G:G,0)),1,0))</f>
        <v/>
      </c>
      <c r="G127" s="110" t="str">
        <f>IF(原始数据!AD127="","",IF(ISERROR(MATCH(原始数据!AD127,各类选项!$E:$E,0)),1,0))</f>
        <v/>
      </c>
      <c r="H127" s="110" t="str">
        <f>IF(原始数据!AE127="","",IF(ISERROR(MATCH(原始数据!AE127,各类选项!$E:$E,0)),1,0))</f>
        <v/>
      </c>
      <c r="I127" s="110" t="str">
        <f>IF(原始数据!AK127="","",IF(ISERROR(MATCH(原始数据!AK127,各类选项!$E:$E,0)),1,0))</f>
        <v/>
      </c>
      <c r="J127" s="110" t="str">
        <f>IF(原始数据!AM127="","",IF(ISERROR(MATCH(原始数据!AM127,各类选项!$E:$E,0)),1,0))</f>
        <v/>
      </c>
      <c r="K127" s="110" t="str">
        <f>IF(原始数据!AF127="","",IF(ISERROR(MATCH(原始数据!AF127,各类选项!$C:$C,0)),1,0))</f>
        <v/>
      </c>
      <c r="L127" s="110" t="str">
        <f>IF(原始数据!AG127="","",IF(ISERROR(MATCH(原始数据!AG127,各类选项!$C:$C,0)),1,0))</f>
        <v/>
      </c>
      <c r="M127" s="110" t="str">
        <f>IF(原始数据!AH127="","",IF(ISERROR(MATCH(原始数据!AH127,各类选项!$C:$C,0)),1,0))</f>
        <v/>
      </c>
      <c r="N127" s="110" t="str">
        <f>IF(原始数据!AI127="","",IF(ISERROR(MATCH(原始数据!AI127,各类选项!$E:$E,0)),1,0))</f>
        <v/>
      </c>
      <c r="O127" s="110" t="str">
        <f>IF(原始数据!AJ127="","",IF(ISERROR(MATCH(原始数据!AJ127,各类选项!$E:$E,0)),1,0))</f>
        <v/>
      </c>
      <c r="P127" s="110" t="str">
        <f>IF(原始数据!AK127="","",IF(ISERROR(MATCH(原始数据!AK127,各类选项!$E:$E,0)),1,0))</f>
        <v/>
      </c>
      <c r="Q127" s="110" t="str">
        <f>IF(原始数据!AL127="","",IF(ISERROR(MATCH(原始数据!AL127,各类选项!$E:$E,0)),1,0))</f>
        <v/>
      </c>
      <c r="R127" s="110" t="str">
        <f>IF(原始数据!AO127="","",IF(ISERROR(MATCH(原始数据!AO127,各类选项!$C:$C,0)),1,0))</f>
        <v/>
      </c>
      <c r="S127" s="110" t="str">
        <f>IF(赛后数据!M127="","",IF(ISERROR(MATCH(赛后数据!M127,(各类选项!J:J),0)),1,0))</f>
        <v/>
      </c>
      <c r="T127" s="110" t="str">
        <f>IF(赛后数据!U127="","",IF(ISERROR(MATCH(赛后数据!U127,(各类选项!J:J),0)),1,0))</f>
        <v/>
      </c>
      <c r="U127" s="110" t="str">
        <f>IF(赛后数据!AC127="","",IF(ISERROR(MATCH(赛后数据!AC127,(各类选项!J:J),0)),1,0))</f>
        <v/>
      </c>
      <c r="V127" s="110" t="str">
        <f>IF(赛后数据!AK127="","",IF(ISERROR(MATCH(赛后数据!AK127,(各类选项!J:J),0)),1,0))</f>
        <v/>
      </c>
    </row>
    <row r="128" spans="1:22">
      <c r="A128" s="110">
        <f t="shared" si="2"/>
        <v>0</v>
      </c>
      <c r="B128" s="110">
        <f t="shared" si="3"/>
        <v>0</v>
      </c>
      <c r="C128" s="110" t="str">
        <f>IF(原始数据!K128="","",IF(ISERROR(MATCH(原始数据!K128,原始数据!E128:F128,0)),1,0)-IF(原始数据!K128="",1,0))</f>
        <v/>
      </c>
      <c r="D128" s="110" t="str">
        <f>IF(原始数据!L128="","",IF(ISERROR(MATCH(原始数据!L128,各类选项!L:L,0)),1,0)-IF(原始数据!L128="",1,0))</f>
        <v/>
      </c>
      <c r="E128" s="110" t="str">
        <f>IF(原始数据!V128="","",IF(ISERROR(MATCH(原始数据!V128,各类选项!G:G,0)),1,0))</f>
        <v/>
      </c>
      <c r="F128" s="110" t="str">
        <f>IF(原始数据!W128="","",IF(ISERROR(MATCH(原始数据!W128,各类选项!G:G,0)),1,0))</f>
        <v/>
      </c>
      <c r="G128" s="110" t="str">
        <f>IF(原始数据!AD128="","",IF(ISERROR(MATCH(原始数据!AD128,各类选项!$E:$E,0)),1,0))</f>
        <v/>
      </c>
      <c r="H128" s="110" t="str">
        <f>IF(原始数据!AE128="","",IF(ISERROR(MATCH(原始数据!AE128,各类选项!$E:$E,0)),1,0))</f>
        <v/>
      </c>
      <c r="I128" s="110" t="str">
        <f>IF(原始数据!AK128="","",IF(ISERROR(MATCH(原始数据!AK128,各类选项!$E:$E,0)),1,0))</f>
        <v/>
      </c>
      <c r="J128" s="110" t="str">
        <f>IF(原始数据!AM128="","",IF(ISERROR(MATCH(原始数据!AM128,各类选项!$E:$E,0)),1,0))</f>
        <v/>
      </c>
      <c r="K128" s="110" t="str">
        <f>IF(原始数据!AF128="","",IF(ISERROR(MATCH(原始数据!AF128,各类选项!$C:$C,0)),1,0))</f>
        <v/>
      </c>
      <c r="L128" s="110" t="str">
        <f>IF(原始数据!AG128="","",IF(ISERROR(MATCH(原始数据!AG128,各类选项!$C:$C,0)),1,0))</f>
        <v/>
      </c>
      <c r="M128" s="110" t="str">
        <f>IF(原始数据!AH128="","",IF(ISERROR(MATCH(原始数据!AH128,各类选项!$C:$C,0)),1,0))</f>
        <v/>
      </c>
      <c r="N128" s="110" t="str">
        <f>IF(原始数据!AI128="","",IF(ISERROR(MATCH(原始数据!AI128,各类选项!$E:$E,0)),1,0))</f>
        <v/>
      </c>
      <c r="O128" s="110" t="str">
        <f>IF(原始数据!AJ128="","",IF(ISERROR(MATCH(原始数据!AJ128,各类选项!$E:$E,0)),1,0))</f>
        <v/>
      </c>
      <c r="P128" s="110" t="str">
        <f>IF(原始数据!AK128="","",IF(ISERROR(MATCH(原始数据!AK128,各类选项!$E:$E,0)),1,0))</f>
        <v/>
      </c>
      <c r="Q128" s="110" t="str">
        <f>IF(原始数据!AL128="","",IF(ISERROR(MATCH(原始数据!AL128,各类选项!$E:$E,0)),1,0))</f>
        <v/>
      </c>
      <c r="R128" s="110" t="str">
        <f>IF(原始数据!AO128="","",IF(ISERROR(MATCH(原始数据!AO128,各类选项!$C:$C,0)),1,0))</f>
        <v/>
      </c>
      <c r="S128" s="110" t="str">
        <f>IF(赛后数据!M128="","",IF(ISERROR(MATCH(赛后数据!M128,(各类选项!J:J),0)),1,0))</f>
        <v/>
      </c>
      <c r="T128" s="110" t="str">
        <f>IF(赛后数据!U128="","",IF(ISERROR(MATCH(赛后数据!U128,(各类选项!J:J),0)),1,0))</f>
        <v/>
      </c>
      <c r="U128" s="110" t="str">
        <f>IF(赛后数据!AC128="","",IF(ISERROR(MATCH(赛后数据!AC128,(各类选项!J:J),0)),1,0))</f>
        <v/>
      </c>
      <c r="V128" s="110" t="str">
        <f>IF(赛后数据!AK128="","",IF(ISERROR(MATCH(赛后数据!AK128,(各类选项!J:J),0)),1,0))</f>
        <v/>
      </c>
    </row>
    <row r="129" spans="1:22">
      <c r="A129" s="110">
        <f t="shared" si="2"/>
        <v>0</v>
      </c>
      <c r="B129" s="110">
        <f t="shared" si="3"/>
        <v>0</v>
      </c>
      <c r="C129" s="110" t="str">
        <f>IF(原始数据!K129="","",IF(ISERROR(MATCH(原始数据!K129,原始数据!E129:F129,0)),1,0)-IF(原始数据!K129="",1,0))</f>
        <v/>
      </c>
      <c r="D129" s="110" t="str">
        <f>IF(原始数据!L129="","",IF(ISERROR(MATCH(原始数据!L129,各类选项!L:L,0)),1,0)-IF(原始数据!L129="",1,0))</f>
        <v/>
      </c>
      <c r="E129" s="110" t="str">
        <f>IF(原始数据!V129="","",IF(ISERROR(MATCH(原始数据!V129,各类选项!G:G,0)),1,0))</f>
        <v/>
      </c>
      <c r="F129" s="110" t="str">
        <f>IF(原始数据!W129="","",IF(ISERROR(MATCH(原始数据!W129,各类选项!G:G,0)),1,0))</f>
        <v/>
      </c>
      <c r="G129" s="110" t="str">
        <f>IF(原始数据!AD129="","",IF(ISERROR(MATCH(原始数据!AD129,各类选项!$E:$E,0)),1,0))</f>
        <v/>
      </c>
      <c r="H129" s="110" t="str">
        <f>IF(原始数据!AE129="","",IF(ISERROR(MATCH(原始数据!AE129,各类选项!$E:$E,0)),1,0))</f>
        <v/>
      </c>
      <c r="I129" s="110" t="str">
        <f>IF(原始数据!AK129="","",IF(ISERROR(MATCH(原始数据!AK129,各类选项!$E:$E,0)),1,0))</f>
        <v/>
      </c>
      <c r="J129" s="110" t="str">
        <f>IF(原始数据!AM129="","",IF(ISERROR(MATCH(原始数据!AM129,各类选项!$E:$E,0)),1,0))</f>
        <v/>
      </c>
      <c r="K129" s="110" t="str">
        <f>IF(原始数据!AF129="","",IF(ISERROR(MATCH(原始数据!AF129,各类选项!$C:$C,0)),1,0))</f>
        <v/>
      </c>
      <c r="L129" s="110" t="str">
        <f>IF(原始数据!AG129="","",IF(ISERROR(MATCH(原始数据!AG129,各类选项!$C:$C,0)),1,0))</f>
        <v/>
      </c>
      <c r="M129" s="110" t="str">
        <f>IF(原始数据!AH129="","",IF(ISERROR(MATCH(原始数据!AH129,各类选项!$C:$C,0)),1,0))</f>
        <v/>
      </c>
      <c r="N129" s="110" t="str">
        <f>IF(原始数据!AI129="","",IF(ISERROR(MATCH(原始数据!AI129,各类选项!$E:$E,0)),1,0))</f>
        <v/>
      </c>
      <c r="O129" s="110" t="str">
        <f>IF(原始数据!AJ129="","",IF(ISERROR(MATCH(原始数据!AJ129,各类选项!$E:$E,0)),1,0))</f>
        <v/>
      </c>
      <c r="P129" s="110" t="str">
        <f>IF(原始数据!AK129="","",IF(ISERROR(MATCH(原始数据!AK129,各类选项!$E:$E,0)),1,0))</f>
        <v/>
      </c>
      <c r="Q129" s="110" t="str">
        <f>IF(原始数据!AL129="","",IF(ISERROR(MATCH(原始数据!AL129,各类选项!$E:$E,0)),1,0))</f>
        <v/>
      </c>
      <c r="R129" s="110" t="str">
        <f>IF(原始数据!AO129="","",IF(ISERROR(MATCH(原始数据!AO129,各类选项!$C:$C,0)),1,0))</f>
        <v/>
      </c>
      <c r="S129" s="110" t="str">
        <f>IF(赛后数据!M129="","",IF(ISERROR(MATCH(赛后数据!M129,(各类选项!J:J),0)),1,0))</f>
        <v/>
      </c>
      <c r="T129" s="110" t="str">
        <f>IF(赛后数据!U129="","",IF(ISERROR(MATCH(赛后数据!U129,(各类选项!J:J),0)),1,0))</f>
        <v/>
      </c>
      <c r="U129" s="110" t="str">
        <f>IF(赛后数据!AC129="","",IF(ISERROR(MATCH(赛后数据!AC129,(各类选项!J:J),0)),1,0))</f>
        <v/>
      </c>
      <c r="V129" s="110" t="str">
        <f>IF(赛后数据!AK129="","",IF(ISERROR(MATCH(赛后数据!AK129,(各类选项!J:J),0)),1,0))</f>
        <v/>
      </c>
    </row>
    <row r="130" spans="1:22">
      <c r="A130" s="110">
        <f t="shared" si="2"/>
        <v>0</v>
      </c>
      <c r="B130" s="110">
        <f t="shared" si="3"/>
        <v>0</v>
      </c>
      <c r="C130" s="110">
        <f>IF(原始数据!K130="","",IF(ISERROR(MATCH(原始数据!K130,原始数据!E130:F130,0)),1,0)-IF(原始数据!K130="",1,0))</f>
        <v>0</v>
      </c>
      <c r="D130" s="110">
        <f>IF(原始数据!L130="","",IF(ISERROR(MATCH(原始数据!L130,各类选项!L:L,0)),1,0)-IF(原始数据!L130="",1,0))</f>
        <v>0</v>
      </c>
      <c r="E130" s="110">
        <f>IF(原始数据!V130="","",IF(ISERROR(MATCH(原始数据!V130,各类选项!G:G,0)),1,0))</f>
        <v>0</v>
      </c>
      <c r="F130" s="110">
        <f>IF(原始数据!W130="","",IF(ISERROR(MATCH(原始数据!W130,各类选项!G:G,0)),1,0))</f>
        <v>0</v>
      </c>
      <c r="G130" s="110">
        <f>IF(原始数据!AD130="","",IF(ISERROR(MATCH(原始数据!AD130,各类选项!$E:$E,0)),1,0))</f>
        <v>0</v>
      </c>
      <c r="H130" s="110">
        <f>IF(原始数据!AE130="","",IF(ISERROR(MATCH(原始数据!AE130,各类选项!$E:$E,0)),1,0))</f>
        <v>0</v>
      </c>
      <c r="I130" s="110">
        <f>IF(原始数据!AK130="","",IF(ISERROR(MATCH(原始数据!AK130,各类选项!$E:$E,0)),1,0))</f>
        <v>0</v>
      </c>
      <c r="J130" s="110">
        <f>IF(原始数据!AM130="","",IF(ISERROR(MATCH(原始数据!AM130,各类选项!$E:$E,0)),1,0))</f>
        <v>0</v>
      </c>
      <c r="K130" s="110" t="str">
        <f>IF(原始数据!AF130="","",IF(ISERROR(MATCH(原始数据!AF130,各类选项!$C:$C,0)),1,0))</f>
        <v/>
      </c>
      <c r="L130" s="110" t="str">
        <f>IF(原始数据!AG130="","",IF(ISERROR(MATCH(原始数据!AG130,各类选项!$C:$C,0)),1,0))</f>
        <v/>
      </c>
      <c r="M130" s="110" t="str">
        <f>IF(原始数据!AH130="","",IF(ISERROR(MATCH(原始数据!AH130,各类选项!$C:$C,0)),1,0))</f>
        <v/>
      </c>
      <c r="N130" s="110">
        <f>IF(原始数据!AI130="","",IF(ISERROR(MATCH(原始数据!AI130,各类选项!$E:$E,0)),1,0))</f>
        <v>0</v>
      </c>
      <c r="O130" s="110">
        <f>IF(原始数据!AJ130="","",IF(ISERROR(MATCH(原始数据!AJ130,各类选项!$E:$E,0)),1,0))</f>
        <v>0</v>
      </c>
      <c r="P130" s="110">
        <f>IF(原始数据!AK130="","",IF(ISERROR(MATCH(原始数据!AK130,各类选项!$E:$E,0)),1,0))</f>
        <v>0</v>
      </c>
      <c r="Q130" s="110">
        <f>IF(原始数据!AL130="","",IF(ISERROR(MATCH(原始数据!AL130,各类选项!$E:$E,0)),1,0))</f>
        <v>0</v>
      </c>
      <c r="R130" s="110">
        <f>IF(原始数据!AO130="","",IF(ISERROR(MATCH(原始数据!AO130,各类选项!$C:$C,0)),1,0))</f>
        <v>0</v>
      </c>
      <c r="S130" s="110">
        <f>IF(赛后数据!M130="","",IF(ISERROR(MATCH(赛后数据!M130,(各类选项!J:J),0)),1,0))</f>
        <v>0</v>
      </c>
      <c r="T130" s="110">
        <f>IF(赛后数据!U130="","",IF(ISERROR(MATCH(赛后数据!U130,(各类选项!J:J),0)),1,0))</f>
        <v>0</v>
      </c>
      <c r="U130" s="110">
        <f>IF(赛后数据!AC130="","",IF(ISERROR(MATCH(赛后数据!AC130,(各类选项!J:J),0)),1,0))</f>
        <v>0</v>
      </c>
      <c r="V130" s="110">
        <f>IF(赛后数据!AK130="","",IF(ISERROR(MATCH(赛后数据!AK130,(各类选项!J:J),0)),1,0))</f>
        <v>0</v>
      </c>
    </row>
    <row r="131" spans="1:22">
      <c r="A131" s="110">
        <f t="shared" ref="A131:A194" si="4">COUNTIF(C131:R131,"&gt;0")</f>
        <v>0</v>
      </c>
      <c r="B131" s="110">
        <f t="shared" ref="B131:B194" si="5">COUNTIF(S131:V131,"&gt;0")</f>
        <v>0</v>
      </c>
      <c r="C131" s="110">
        <f>IF(原始数据!K131="","",IF(ISERROR(MATCH(原始数据!K131,原始数据!E131:F131,0)),1,0)-IF(原始数据!K131="",1,0))</f>
        <v>0</v>
      </c>
      <c r="D131" s="110">
        <f>IF(原始数据!L131="","",IF(ISERROR(MATCH(原始数据!L131,各类选项!L:L,0)),1,0)-IF(原始数据!L131="",1,0))</f>
        <v>0</v>
      </c>
      <c r="E131" s="110">
        <f>IF(原始数据!V131="","",IF(ISERROR(MATCH(原始数据!V131,各类选项!G:G,0)),1,0))</f>
        <v>0</v>
      </c>
      <c r="F131" s="110">
        <f>IF(原始数据!W131="","",IF(ISERROR(MATCH(原始数据!W131,各类选项!G:G,0)),1,0))</f>
        <v>0</v>
      </c>
      <c r="G131" s="110">
        <f>IF(原始数据!AD131="","",IF(ISERROR(MATCH(原始数据!AD131,各类选项!$E:$E,0)),1,0))</f>
        <v>0</v>
      </c>
      <c r="H131" s="110">
        <f>IF(原始数据!AE131="","",IF(ISERROR(MATCH(原始数据!AE131,各类选项!$E:$E,0)),1,0))</f>
        <v>0</v>
      </c>
      <c r="I131" s="110">
        <f>IF(原始数据!AK131="","",IF(ISERROR(MATCH(原始数据!AK131,各类选项!$E:$E,0)),1,0))</f>
        <v>0</v>
      </c>
      <c r="J131" s="110">
        <f>IF(原始数据!AM131="","",IF(ISERROR(MATCH(原始数据!AM131,各类选项!$E:$E,0)),1,0))</f>
        <v>0</v>
      </c>
      <c r="K131" s="110" t="str">
        <f>IF(原始数据!AF131="","",IF(ISERROR(MATCH(原始数据!AF131,各类选项!$C:$C,0)),1,0))</f>
        <v/>
      </c>
      <c r="L131" s="110" t="str">
        <f>IF(原始数据!AG131="","",IF(ISERROR(MATCH(原始数据!AG131,各类选项!$C:$C,0)),1,0))</f>
        <v/>
      </c>
      <c r="M131" s="110" t="str">
        <f>IF(原始数据!AH131="","",IF(ISERROR(MATCH(原始数据!AH131,各类选项!$C:$C,0)),1,0))</f>
        <v/>
      </c>
      <c r="N131" s="110">
        <f>IF(原始数据!AI131="","",IF(ISERROR(MATCH(原始数据!AI131,各类选项!$E:$E,0)),1,0))</f>
        <v>0</v>
      </c>
      <c r="O131" s="110">
        <f>IF(原始数据!AJ131="","",IF(ISERROR(MATCH(原始数据!AJ131,各类选项!$E:$E,0)),1,0))</f>
        <v>0</v>
      </c>
      <c r="P131" s="110">
        <f>IF(原始数据!AK131="","",IF(ISERROR(MATCH(原始数据!AK131,各类选项!$E:$E,0)),1,0))</f>
        <v>0</v>
      </c>
      <c r="Q131" s="110">
        <f>IF(原始数据!AL131="","",IF(ISERROR(MATCH(原始数据!AL131,各类选项!$E:$E,0)),1,0))</f>
        <v>0</v>
      </c>
      <c r="R131" s="110">
        <f>IF(原始数据!AO131="","",IF(ISERROR(MATCH(原始数据!AO131,各类选项!$C:$C,0)),1,0))</f>
        <v>0</v>
      </c>
      <c r="S131" s="110">
        <f>IF(赛后数据!M131="","",IF(ISERROR(MATCH(赛后数据!M131,(各类选项!J:J),0)),1,0))</f>
        <v>0</v>
      </c>
      <c r="T131" s="110">
        <f>IF(赛后数据!U131="","",IF(ISERROR(MATCH(赛后数据!U131,(各类选项!J:J),0)),1,0))</f>
        <v>0</v>
      </c>
      <c r="U131" s="110">
        <f>IF(赛后数据!AC131="","",IF(ISERROR(MATCH(赛后数据!AC131,(各类选项!J:J),0)),1,0))</f>
        <v>0</v>
      </c>
      <c r="V131" s="110">
        <f>IF(赛后数据!AK131="","",IF(ISERROR(MATCH(赛后数据!AK131,(各类选项!J:J),0)),1,0))</f>
        <v>0</v>
      </c>
    </row>
    <row r="132" spans="1:22">
      <c r="A132" s="110">
        <f t="shared" si="4"/>
        <v>0</v>
      </c>
      <c r="B132" s="110">
        <f t="shared" si="5"/>
        <v>0</v>
      </c>
      <c r="C132" s="110">
        <f>IF(原始数据!K132="","",IF(ISERROR(MATCH(原始数据!K132,原始数据!E132:F132,0)),1,0)-IF(原始数据!K132="",1,0))</f>
        <v>0</v>
      </c>
      <c r="D132" s="110">
        <f>IF(原始数据!L132="","",IF(ISERROR(MATCH(原始数据!L132,各类选项!L:L,0)),1,0)-IF(原始数据!L132="",1,0))</f>
        <v>0</v>
      </c>
      <c r="E132" s="110">
        <f>IF(原始数据!V132="","",IF(ISERROR(MATCH(原始数据!V132,各类选项!G:G,0)),1,0))</f>
        <v>0</v>
      </c>
      <c r="F132" s="110">
        <f>IF(原始数据!W132="","",IF(ISERROR(MATCH(原始数据!W132,各类选项!G:G,0)),1,0))</f>
        <v>0</v>
      </c>
      <c r="G132" s="110">
        <f>IF(原始数据!AD132="","",IF(ISERROR(MATCH(原始数据!AD132,各类选项!$E:$E,0)),1,0))</f>
        <v>0</v>
      </c>
      <c r="H132" s="110">
        <f>IF(原始数据!AE132="","",IF(ISERROR(MATCH(原始数据!AE132,各类选项!$E:$E,0)),1,0))</f>
        <v>0</v>
      </c>
      <c r="I132" s="110">
        <f>IF(原始数据!AK132="","",IF(ISERROR(MATCH(原始数据!AK132,各类选项!$E:$E,0)),1,0))</f>
        <v>0</v>
      </c>
      <c r="J132" s="110">
        <f>IF(原始数据!AM132="","",IF(ISERROR(MATCH(原始数据!AM132,各类选项!$E:$E,0)),1,0))</f>
        <v>0</v>
      </c>
      <c r="K132" s="110">
        <f>IF(原始数据!AF132="","",IF(ISERROR(MATCH(原始数据!AF132,各类选项!$C:$C,0)),1,0))</f>
        <v>0</v>
      </c>
      <c r="L132" s="110" t="str">
        <f>IF(原始数据!AG132="","",IF(ISERROR(MATCH(原始数据!AG132,各类选项!$C:$C,0)),1,0))</f>
        <v/>
      </c>
      <c r="M132" s="110" t="str">
        <f>IF(原始数据!AH132="","",IF(ISERROR(MATCH(原始数据!AH132,各类选项!$C:$C,0)),1,0))</f>
        <v/>
      </c>
      <c r="N132" s="110">
        <f>IF(原始数据!AI132="","",IF(ISERROR(MATCH(原始数据!AI132,各类选项!$E:$E,0)),1,0))</f>
        <v>0</v>
      </c>
      <c r="O132" s="110">
        <f>IF(原始数据!AJ132="","",IF(ISERROR(MATCH(原始数据!AJ132,各类选项!$E:$E,0)),1,0))</f>
        <v>0</v>
      </c>
      <c r="P132" s="110">
        <f>IF(原始数据!AK132="","",IF(ISERROR(MATCH(原始数据!AK132,各类选项!$E:$E,0)),1,0))</f>
        <v>0</v>
      </c>
      <c r="Q132" s="110">
        <f>IF(原始数据!AL132="","",IF(ISERROR(MATCH(原始数据!AL132,各类选项!$E:$E,0)),1,0))</f>
        <v>0</v>
      </c>
      <c r="R132" s="110">
        <f>IF(原始数据!AO132="","",IF(ISERROR(MATCH(原始数据!AO132,各类选项!$C:$C,0)),1,0))</f>
        <v>0</v>
      </c>
      <c r="S132" s="110">
        <f>IF(赛后数据!M132="","",IF(ISERROR(MATCH(赛后数据!M132,(各类选项!J:J),0)),1,0))</f>
        <v>0</v>
      </c>
      <c r="T132" s="110">
        <f>IF(赛后数据!U132="","",IF(ISERROR(MATCH(赛后数据!U132,(各类选项!J:J),0)),1,0))</f>
        <v>0</v>
      </c>
      <c r="U132" s="110">
        <f>IF(赛后数据!AC132="","",IF(ISERROR(MATCH(赛后数据!AC132,(各类选项!J:J),0)),1,0))</f>
        <v>0</v>
      </c>
      <c r="V132" s="110">
        <f>IF(赛后数据!AK132="","",IF(ISERROR(MATCH(赛后数据!AK132,(各类选项!J:J),0)),1,0))</f>
        <v>0</v>
      </c>
    </row>
    <row r="133" spans="1:22">
      <c r="A133" s="110">
        <f t="shared" si="4"/>
        <v>0</v>
      </c>
      <c r="B133" s="110">
        <f t="shared" si="5"/>
        <v>0</v>
      </c>
      <c r="C133" s="110">
        <f>IF(原始数据!K133="","",IF(ISERROR(MATCH(原始数据!K133,原始数据!E133:F133,0)),1,0)-IF(原始数据!K133="",1,0))</f>
        <v>0</v>
      </c>
      <c r="D133" s="110">
        <f>IF(原始数据!L133="","",IF(ISERROR(MATCH(原始数据!L133,各类选项!L:L,0)),1,0)-IF(原始数据!L133="",1,0))</f>
        <v>0</v>
      </c>
      <c r="E133" s="110">
        <f>IF(原始数据!V133="","",IF(ISERROR(MATCH(原始数据!V133,各类选项!G:G,0)),1,0))</f>
        <v>0</v>
      </c>
      <c r="F133" s="110">
        <f>IF(原始数据!W133="","",IF(ISERROR(MATCH(原始数据!W133,各类选项!G:G,0)),1,0))</f>
        <v>0</v>
      </c>
      <c r="G133" s="110">
        <f>IF(原始数据!AD133="","",IF(ISERROR(MATCH(原始数据!AD133,各类选项!$E:$E,0)),1,0))</f>
        <v>0</v>
      </c>
      <c r="H133" s="110">
        <f>IF(原始数据!AE133="","",IF(ISERROR(MATCH(原始数据!AE133,各类选项!$E:$E,0)),1,0))</f>
        <v>0</v>
      </c>
      <c r="I133" s="110">
        <f>IF(原始数据!AK133="","",IF(ISERROR(MATCH(原始数据!AK133,各类选项!$E:$E,0)),1,0))</f>
        <v>0</v>
      </c>
      <c r="J133" s="110">
        <f>IF(原始数据!AM133="","",IF(ISERROR(MATCH(原始数据!AM133,各类选项!$E:$E,0)),1,0))</f>
        <v>0</v>
      </c>
      <c r="K133" s="110">
        <f>IF(原始数据!AF133="","",IF(ISERROR(MATCH(原始数据!AF133,各类选项!$C:$C,0)),1,0))</f>
        <v>0</v>
      </c>
      <c r="L133" s="110" t="str">
        <f>IF(原始数据!AG133="","",IF(ISERROR(MATCH(原始数据!AG133,各类选项!$C:$C,0)),1,0))</f>
        <v/>
      </c>
      <c r="M133" s="110" t="str">
        <f>IF(原始数据!AH133="","",IF(ISERROR(MATCH(原始数据!AH133,各类选项!$C:$C,0)),1,0))</f>
        <v/>
      </c>
      <c r="N133" s="110">
        <f>IF(原始数据!AI133="","",IF(ISERROR(MATCH(原始数据!AI133,各类选项!$E:$E,0)),1,0))</f>
        <v>0</v>
      </c>
      <c r="O133" s="110">
        <f>IF(原始数据!AJ133="","",IF(ISERROR(MATCH(原始数据!AJ133,各类选项!$E:$E,0)),1,0))</f>
        <v>0</v>
      </c>
      <c r="P133" s="110">
        <f>IF(原始数据!AK133="","",IF(ISERROR(MATCH(原始数据!AK133,各类选项!$E:$E,0)),1,0))</f>
        <v>0</v>
      </c>
      <c r="Q133" s="110">
        <f>IF(原始数据!AL133="","",IF(ISERROR(MATCH(原始数据!AL133,各类选项!$E:$E,0)),1,0))</f>
        <v>0</v>
      </c>
      <c r="R133" s="110">
        <f>IF(原始数据!AO133="","",IF(ISERROR(MATCH(原始数据!AO133,各类选项!$C:$C,0)),1,0))</f>
        <v>0</v>
      </c>
      <c r="S133" s="110">
        <f>IF(赛后数据!M133="","",IF(ISERROR(MATCH(赛后数据!M133,(各类选项!J:J),0)),1,0))</f>
        <v>0</v>
      </c>
      <c r="T133" s="110">
        <f>IF(赛后数据!U133="","",IF(ISERROR(MATCH(赛后数据!U133,(各类选项!J:J),0)),1,0))</f>
        <v>0</v>
      </c>
      <c r="U133" s="110">
        <f>IF(赛后数据!AC133="","",IF(ISERROR(MATCH(赛后数据!AC133,(各类选项!J:J),0)),1,0))</f>
        <v>0</v>
      </c>
      <c r="V133" s="110">
        <f>IF(赛后数据!AK133="","",IF(ISERROR(MATCH(赛后数据!AK133,(各类选项!J:J),0)),1,0))</f>
        <v>0</v>
      </c>
    </row>
    <row r="134" spans="1:22">
      <c r="A134" s="110">
        <f t="shared" si="4"/>
        <v>0</v>
      </c>
      <c r="B134" s="110">
        <f t="shared" si="5"/>
        <v>0</v>
      </c>
      <c r="C134" s="110" t="str">
        <f>IF(原始数据!K134="","",IF(ISERROR(MATCH(原始数据!K134,原始数据!E134:F134,0)),1,0)-IF(原始数据!K134="",1,0))</f>
        <v/>
      </c>
      <c r="D134" s="110" t="str">
        <f>IF(原始数据!L134="","",IF(ISERROR(MATCH(原始数据!L134,各类选项!L:L,0)),1,0)-IF(原始数据!L134="",1,0))</f>
        <v/>
      </c>
      <c r="E134" s="110" t="str">
        <f>IF(原始数据!V134="","",IF(ISERROR(MATCH(原始数据!V134,各类选项!G:G,0)),1,0))</f>
        <v/>
      </c>
      <c r="F134" s="110" t="str">
        <f>IF(原始数据!W134="","",IF(ISERROR(MATCH(原始数据!W134,各类选项!G:G,0)),1,0))</f>
        <v/>
      </c>
      <c r="G134" s="110" t="str">
        <f>IF(原始数据!AD134="","",IF(ISERROR(MATCH(原始数据!AD134,各类选项!$E:$E,0)),1,0))</f>
        <v/>
      </c>
      <c r="H134" s="110" t="str">
        <f>IF(原始数据!AE134="","",IF(ISERROR(MATCH(原始数据!AE134,各类选项!$E:$E,0)),1,0))</f>
        <v/>
      </c>
      <c r="I134" s="110" t="str">
        <f>IF(原始数据!AK134="","",IF(ISERROR(MATCH(原始数据!AK134,各类选项!$E:$E,0)),1,0))</f>
        <v/>
      </c>
      <c r="J134" s="110" t="str">
        <f>IF(原始数据!AM134="","",IF(ISERROR(MATCH(原始数据!AM134,各类选项!$E:$E,0)),1,0))</f>
        <v/>
      </c>
      <c r="K134" s="110" t="str">
        <f>IF(原始数据!AF134="","",IF(ISERROR(MATCH(原始数据!AF134,各类选项!$C:$C,0)),1,0))</f>
        <v/>
      </c>
      <c r="L134" s="110" t="str">
        <f>IF(原始数据!AG134="","",IF(ISERROR(MATCH(原始数据!AG134,各类选项!$C:$C,0)),1,0))</f>
        <v/>
      </c>
      <c r="M134" s="110" t="str">
        <f>IF(原始数据!AH134="","",IF(ISERROR(MATCH(原始数据!AH134,各类选项!$C:$C,0)),1,0))</f>
        <v/>
      </c>
      <c r="N134" s="110" t="str">
        <f>IF(原始数据!AI134="","",IF(ISERROR(MATCH(原始数据!AI134,各类选项!$E:$E,0)),1,0))</f>
        <v/>
      </c>
      <c r="O134" s="110" t="str">
        <f>IF(原始数据!AJ134="","",IF(ISERROR(MATCH(原始数据!AJ134,各类选项!$E:$E,0)),1,0))</f>
        <v/>
      </c>
      <c r="P134" s="110" t="str">
        <f>IF(原始数据!AK134="","",IF(ISERROR(MATCH(原始数据!AK134,各类选项!$E:$E,0)),1,0))</f>
        <v/>
      </c>
      <c r="Q134" s="110" t="str">
        <f>IF(原始数据!AL134="","",IF(ISERROR(MATCH(原始数据!AL134,各类选项!$E:$E,0)),1,0))</f>
        <v/>
      </c>
      <c r="R134" s="110" t="str">
        <f>IF(原始数据!AO134="","",IF(ISERROR(MATCH(原始数据!AO134,各类选项!$C:$C,0)),1,0))</f>
        <v/>
      </c>
      <c r="S134" s="110" t="str">
        <f>IF(赛后数据!M134="","",IF(ISERROR(MATCH(赛后数据!M134,(各类选项!J:J),0)),1,0))</f>
        <v/>
      </c>
      <c r="T134" s="110" t="str">
        <f>IF(赛后数据!U134="","",IF(ISERROR(MATCH(赛后数据!U134,(各类选项!J:J),0)),1,0))</f>
        <v/>
      </c>
      <c r="U134" s="110" t="str">
        <f>IF(赛后数据!AC134="","",IF(ISERROR(MATCH(赛后数据!AC134,(各类选项!J:J),0)),1,0))</f>
        <v/>
      </c>
      <c r="V134" s="110" t="str">
        <f>IF(赛后数据!AK134="","",IF(ISERROR(MATCH(赛后数据!AK134,(各类选项!J:J),0)),1,0))</f>
        <v/>
      </c>
    </row>
    <row r="135" spans="1:22">
      <c r="A135" s="110">
        <f t="shared" si="4"/>
        <v>0</v>
      </c>
      <c r="B135" s="110">
        <f t="shared" si="5"/>
        <v>0</v>
      </c>
      <c r="C135" s="110" t="str">
        <f>IF(原始数据!K135="","",IF(ISERROR(MATCH(原始数据!K135,原始数据!E135:F135,0)),1,0)-IF(原始数据!K135="",1,0))</f>
        <v/>
      </c>
      <c r="D135" s="110" t="str">
        <f>IF(原始数据!L135="","",IF(ISERROR(MATCH(原始数据!L135,各类选项!L:L,0)),1,0)-IF(原始数据!L135="",1,0))</f>
        <v/>
      </c>
      <c r="E135" s="110" t="str">
        <f>IF(原始数据!V135="","",IF(ISERROR(MATCH(原始数据!V135,各类选项!G:G,0)),1,0))</f>
        <v/>
      </c>
      <c r="F135" s="110" t="str">
        <f>IF(原始数据!W135="","",IF(ISERROR(MATCH(原始数据!W135,各类选项!G:G,0)),1,0))</f>
        <v/>
      </c>
      <c r="G135" s="110" t="str">
        <f>IF(原始数据!AD135="","",IF(ISERROR(MATCH(原始数据!AD135,各类选项!$E:$E,0)),1,0))</f>
        <v/>
      </c>
      <c r="H135" s="110" t="str">
        <f>IF(原始数据!AE135="","",IF(ISERROR(MATCH(原始数据!AE135,各类选项!$E:$E,0)),1,0))</f>
        <v/>
      </c>
      <c r="I135" s="110" t="str">
        <f>IF(原始数据!AK135="","",IF(ISERROR(MATCH(原始数据!AK135,各类选项!$E:$E,0)),1,0))</f>
        <v/>
      </c>
      <c r="J135" s="110" t="str">
        <f>IF(原始数据!AM135="","",IF(ISERROR(MATCH(原始数据!AM135,各类选项!$E:$E,0)),1,0))</f>
        <v/>
      </c>
      <c r="K135" s="110" t="str">
        <f>IF(原始数据!AF135="","",IF(ISERROR(MATCH(原始数据!AF135,各类选项!$C:$C,0)),1,0))</f>
        <v/>
      </c>
      <c r="L135" s="110" t="str">
        <f>IF(原始数据!AG135="","",IF(ISERROR(MATCH(原始数据!AG135,各类选项!$C:$C,0)),1,0))</f>
        <v/>
      </c>
      <c r="M135" s="110" t="str">
        <f>IF(原始数据!AH135="","",IF(ISERROR(MATCH(原始数据!AH135,各类选项!$C:$C,0)),1,0))</f>
        <v/>
      </c>
      <c r="N135" s="110" t="str">
        <f>IF(原始数据!AI135="","",IF(ISERROR(MATCH(原始数据!AI135,各类选项!$E:$E,0)),1,0))</f>
        <v/>
      </c>
      <c r="O135" s="110" t="str">
        <f>IF(原始数据!AJ135="","",IF(ISERROR(MATCH(原始数据!AJ135,各类选项!$E:$E,0)),1,0))</f>
        <v/>
      </c>
      <c r="P135" s="110" t="str">
        <f>IF(原始数据!AK135="","",IF(ISERROR(MATCH(原始数据!AK135,各类选项!$E:$E,0)),1,0))</f>
        <v/>
      </c>
      <c r="Q135" s="110" t="str">
        <f>IF(原始数据!AL135="","",IF(ISERROR(MATCH(原始数据!AL135,各类选项!$E:$E,0)),1,0))</f>
        <v/>
      </c>
      <c r="R135" s="110" t="str">
        <f>IF(原始数据!AO135="","",IF(ISERROR(MATCH(原始数据!AO135,各类选项!$C:$C,0)),1,0))</f>
        <v/>
      </c>
      <c r="S135" s="110" t="str">
        <f>IF(赛后数据!M135="","",IF(ISERROR(MATCH(赛后数据!M135,(各类选项!J:J),0)),1,0))</f>
        <v/>
      </c>
      <c r="T135" s="110" t="str">
        <f>IF(赛后数据!U135="","",IF(ISERROR(MATCH(赛后数据!U135,(各类选项!J:J),0)),1,0))</f>
        <v/>
      </c>
      <c r="U135" s="110" t="str">
        <f>IF(赛后数据!AC135="","",IF(ISERROR(MATCH(赛后数据!AC135,(各类选项!J:J),0)),1,0))</f>
        <v/>
      </c>
      <c r="V135" s="110" t="str">
        <f>IF(赛后数据!AK135="","",IF(ISERROR(MATCH(赛后数据!AK135,(各类选项!J:J),0)),1,0))</f>
        <v/>
      </c>
    </row>
    <row r="136" spans="1:22">
      <c r="A136" s="110">
        <f t="shared" si="4"/>
        <v>0</v>
      </c>
      <c r="B136" s="110">
        <f t="shared" si="5"/>
        <v>0</v>
      </c>
      <c r="C136" s="110" t="str">
        <f>IF(原始数据!K136="","",IF(ISERROR(MATCH(原始数据!K136,原始数据!E136:F136,0)),1,0)-IF(原始数据!K136="",1,0))</f>
        <v/>
      </c>
      <c r="D136" s="110" t="str">
        <f>IF(原始数据!L136="","",IF(ISERROR(MATCH(原始数据!L136,各类选项!L:L,0)),1,0)-IF(原始数据!L136="",1,0))</f>
        <v/>
      </c>
      <c r="E136" s="110" t="str">
        <f>IF(原始数据!V136="","",IF(ISERROR(MATCH(原始数据!V136,各类选项!G:G,0)),1,0))</f>
        <v/>
      </c>
      <c r="F136" s="110" t="str">
        <f>IF(原始数据!W136="","",IF(ISERROR(MATCH(原始数据!W136,各类选项!G:G,0)),1,0))</f>
        <v/>
      </c>
      <c r="G136" s="110" t="str">
        <f>IF(原始数据!AD136="","",IF(ISERROR(MATCH(原始数据!AD136,各类选项!$E:$E,0)),1,0))</f>
        <v/>
      </c>
      <c r="H136" s="110" t="str">
        <f>IF(原始数据!AE136="","",IF(ISERROR(MATCH(原始数据!AE136,各类选项!$E:$E,0)),1,0))</f>
        <v/>
      </c>
      <c r="I136" s="110" t="str">
        <f>IF(原始数据!AK136="","",IF(ISERROR(MATCH(原始数据!AK136,各类选项!$E:$E,0)),1,0))</f>
        <v/>
      </c>
      <c r="J136" s="110" t="str">
        <f>IF(原始数据!AM136="","",IF(ISERROR(MATCH(原始数据!AM136,各类选项!$E:$E,0)),1,0))</f>
        <v/>
      </c>
      <c r="K136" s="110" t="str">
        <f>IF(原始数据!AF136="","",IF(ISERROR(MATCH(原始数据!AF136,各类选项!$C:$C,0)),1,0))</f>
        <v/>
      </c>
      <c r="L136" s="110" t="str">
        <f>IF(原始数据!AG136="","",IF(ISERROR(MATCH(原始数据!AG136,各类选项!$C:$C,0)),1,0))</f>
        <v/>
      </c>
      <c r="M136" s="110" t="str">
        <f>IF(原始数据!AH136="","",IF(ISERROR(MATCH(原始数据!AH136,各类选项!$C:$C,0)),1,0))</f>
        <v/>
      </c>
      <c r="N136" s="110" t="str">
        <f>IF(原始数据!AI136="","",IF(ISERROR(MATCH(原始数据!AI136,各类选项!$E:$E,0)),1,0))</f>
        <v/>
      </c>
      <c r="O136" s="110" t="str">
        <f>IF(原始数据!AJ136="","",IF(ISERROR(MATCH(原始数据!AJ136,各类选项!$E:$E,0)),1,0))</f>
        <v/>
      </c>
      <c r="P136" s="110" t="str">
        <f>IF(原始数据!AK136="","",IF(ISERROR(MATCH(原始数据!AK136,各类选项!$E:$E,0)),1,0))</f>
        <v/>
      </c>
      <c r="Q136" s="110" t="str">
        <f>IF(原始数据!AL136="","",IF(ISERROR(MATCH(原始数据!AL136,各类选项!$E:$E,0)),1,0))</f>
        <v/>
      </c>
      <c r="R136" s="110" t="str">
        <f>IF(原始数据!AO136="","",IF(ISERROR(MATCH(原始数据!AO136,各类选项!$C:$C,0)),1,0))</f>
        <v/>
      </c>
      <c r="S136" s="110" t="str">
        <f>IF(赛后数据!M136="","",IF(ISERROR(MATCH(赛后数据!M136,(各类选项!J:J),0)),1,0))</f>
        <v/>
      </c>
      <c r="T136" s="110" t="str">
        <f>IF(赛后数据!U136="","",IF(ISERROR(MATCH(赛后数据!U136,(各类选项!J:J),0)),1,0))</f>
        <v/>
      </c>
      <c r="U136" s="110" t="str">
        <f>IF(赛后数据!AC136="","",IF(ISERROR(MATCH(赛后数据!AC136,(各类选项!J:J),0)),1,0))</f>
        <v/>
      </c>
      <c r="V136" s="110" t="str">
        <f>IF(赛后数据!AK136="","",IF(ISERROR(MATCH(赛后数据!AK136,(各类选项!J:J),0)),1,0))</f>
        <v/>
      </c>
    </row>
    <row r="137" spans="1:22">
      <c r="A137" s="110">
        <f t="shared" si="4"/>
        <v>0</v>
      </c>
      <c r="B137" s="110">
        <f t="shared" si="5"/>
        <v>0</v>
      </c>
      <c r="C137" s="110" t="str">
        <f>IF(原始数据!K137="","",IF(ISERROR(MATCH(原始数据!K137,原始数据!E137:F137,0)),1,0)-IF(原始数据!K137="",1,0))</f>
        <v/>
      </c>
      <c r="D137" s="110" t="str">
        <f>IF(原始数据!L137="","",IF(ISERROR(MATCH(原始数据!L137,各类选项!L:L,0)),1,0)-IF(原始数据!L137="",1,0))</f>
        <v/>
      </c>
      <c r="E137" s="110" t="str">
        <f>IF(原始数据!V137="","",IF(ISERROR(MATCH(原始数据!V137,各类选项!G:G,0)),1,0))</f>
        <v/>
      </c>
      <c r="F137" s="110" t="str">
        <f>IF(原始数据!W137="","",IF(ISERROR(MATCH(原始数据!W137,各类选项!G:G,0)),1,0))</f>
        <v/>
      </c>
      <c r="G137" s="110" t="str">
        <f>IF(原始数据!AD137="","",IF(ISERROR(MATCH(原始数据!AD137,各类选项!$E:$E,0)),1,0))</f>
        <v/>
      </c>
      <c r="H137" s="110" t="str">
        <f>IF(原始数据!AE137="","",IF(ISERROR(MATCH(原始数据!AE137,各类选项!$E:$E,0)),1,0))</f>
        <v/>
      </c>
      <c r="I137" s="110" t="str">
        <f>IF(原始数据!AK137="","",IF(ISERROR(MATCH(原始数据!AK137,各类选项!$E:$E,0)),1,0))</f>
        <v/>
      </c>
      <c r="J137" s="110" t="str">
        <f>IF(原始数据!AM137="","",IF(ISERROR(MATCH(原始数据!AM137,各类选项!$E:$E,0)),1,0))</f>
        <v/>
      </c>
      <c r="K137" s="110" t="str">
        <f>IF(原始数据!AF137="","",IF(ISERROR(MATCH(原始数据!AF137,各类选项!$C:$C,0)),1,0))</f>
        <v/>
      </c>
      <c r="L137" s="110" t="str">
        <f>IF(原始数据!AG137="","",IF(ISERROR(MATCH(原始数据!AG137,各类选项!$C:$C,0)),1,0))</f>
        <v/>
      </c>
      <c r="M137" s="110" t="str">
        <f>IF(原始数据!AH137="","",IF(ISERROR(MATCH(原始数据!AH137,各类选项!$C:$C,0)),1,0))</f>
        <v/>
      </c>
      <c r="N137" s="110" t="str">
        <f>IF(原始数据!AI137="","",IF(ISERROR(MATCH(原始数据!AI137,各类选项!$E:$E,0)),1,0))</f>
        <v/>
      </c>
      <c r="O137" s="110" t="str">
        <f>IF(原始数据!AJ137="","",IF(ISERROR(MATCH(原始数据!AJ137,各类选项!$E:$E,0)),1,0))</f>
        <v/>
      </c>
      <c r="P137" s="110" t="str">
        <f>IF(原始数据!AK137="","",IF(ISERROR(MATCH(原始数据!AK137,各类选项!$E:$E,0)),1,0))</f>
        <v/>
      </c>
      <c r="Q137" s="110" t="str">
        <f>IF(原始数据!AL137="","",IF(ISERROR(MATCH(原始数据!AL137,各类选项!$E:$E,0)),1,0))</f>
        <v/>
      </c>
      <c r="R137" s="110" t="str">
        <f>IF(原始数据!AO137="","",IF(ISERROR(MATCH(原始数据!AO137,各类选项!$C:$C,0)),1,0))</f>
        <v/>
      </c>
      <c r="S137" s="110" t="str">
        <f>IF(赛后数据!M137="","",IF(ISERROR(MATCH(赛后数据!M137,(各类选项!J:J),0)),1,0))</f>
        <v/>
      </c>
      <c r="T137" s="110" t="str">
        <f>IF(赛后数据!U137="","",IF(ISERROR(MATCH(赛后数据!U137,(各类选项!J:J),0)),1,0))</f>
        <v/>
      </c>
      <c r="U137" s="110" t="str">
        <f>IF(赛后数据!AC137="","",IF(ISERROR(MATCH(赛后数据!AC137,(各类选项!J:J),0)),1,0))</f>
        <v/>
      </c>
      <c r="V137" s="110" t="str">
        <f>IF(赛后数据!AK137="","",IF(ISERROR(MATCH(赛后数据!AK137,(各类选项!J:J),0)),1,0))</f>
        <v/>
      </c>
    </row>
    <row r="138" spans="1:22">
      <c r="A138" s="110">
        <f t="shared" si="4"/>
        <v>0</v>
      </c>
      <c r="B138" s="110">
        <f t="shared" si="5"/>
        <v>0</v>
      </c>
      <c r="C138" s="110">
        <f>IF(原始数据!K138="","",IF(ISERROR(MATCH(原始数据!K138,原始数据!E138:F138,0)),1,0)-IF(原始数据!K138="",1,0))</f>
        <v>0</v>
      </c>
      <c r="D138" s="110">
        <f>IF(原始数据!L138="","",IF(ISERROR(MATCH(原始数据!L138,各类选项!L:L,0)),1,0)-IF(原始数据!L138="",1,0))</f>
        <v>0</v>
      </c>
      <c r="E138" s="110">
        <f>IF(原始数据!V138="","",IF(ISERROR(MATCH(原始数据!V138,各类选项!G:G,0)),1,0))</f>
        <v>0</v>
      </c>
      <c r="F138" s="110">
        <f>IF(原始数据!W138="","",IF(ISERROR(MATCH(原始数据!W138,各类选项!G:G,0)),1,0))</f>
        <v>0</v>
      </c>
      <c r="G138" s="110">
        <f>IF(原始数据!AD138="","",IF(ISERROR(MATCH(原始数据!AD138,各类选项!$E:$E,0)),1,0))</f>
        <v>0</v>
      </c>
      <c r="H138" s="110">
        <f>IF(原始数据!AE138="","",IF(ISERROR(MATCH(原始数据!AE138,各类选项!$E:$E,0)),1,0))</f>
        <v>0</v>
      </c>
      <c r="I138" s="110">
        <f>IF(原始数据!AK138="","",IF(ISERROR(MATCH(原始数据!AK138,各类选项!$E:$E,0)),1,0))</f>
        <v>0</v>
      </c>
      <c r="J138" s="110">
        <f>IF(原始数据!AM138="","",IF(ISERROR(MATCH(原始数据!AM138,各类选项!$E:$E,0)),1,0))</f>
        <v>0</v>
      </c>
      <c r="K138" s="110" t="str">
        <f>IF(原始数据!AF138="","",IF(ISERROR(MATCH(原始数据!AF138,各类选项!$C:$C,0)),1,0))</f>
        <v/>
      </c>
      <c r="L138" s="110" t="str">
        <f>IF(原始数据!AG138="","",IF(ISERROR(MATCH(原始数据!AG138,各类选项!$C:$C,0)),1,0))</f>
        <v/>
      </c>
      <c r="M138" s="110" t="str">
        <f>IF(原始数据!AH138="","",IF(ISERROR(MATCH(原始数据!AH138,各类选项!$C:$C,0)),1,0))</f>
        <v/>
      </c>
      <c r="N138" s="110">
        <f>IF(原始数据!AI138="","",IF(ISERROR(MATCH(原始数据!AI138,各类选项!$E:$E,0)),1,0))</f>
        <v>0</v>
      </c>
      <c r="O138" s="110">
        <f>IF(原始数据!AJ138="","",IF(ISERROR(MATCH(原始数据!AJ138,各类选项!$E:$E,0)),1,0))</f>
        <v>0</v>
      </c>
      <c r="P138" s="110">
        <f>IF(原始数据!AK138="","",IF(ISERROR(MATCH(原始数据!AK138,各类选项!$E:$E,0)),1,0))</f>
        <v>0</v>
      </c>
      <c r="Q138" s="110">
        <f>IF(原始数据!AL138="","",IF(ISERROR(MATCH(原始数据!AL138,各类选项!$E:$E,0)),1,0))</f>
        <v>0</v>
      </c>
      <c r="R138" s="110">
        <f>IF(原始数据!AO138="","",IF(ISERROR(MATCH(原始数据!AO138,各类选项!$C:$C,0)),1,0))</f>
        <v>0</v>
      </c>
      <c r="S138" s="110">
        <f>IF(赛后数据!M138="","",IF(ISERROR(MATCH(赛后数据!M138,(各类选项!J:J),0)),1,0))</f>
        <v>0</v>
      </c>
      <c r="T138" s="110">
        <f>IF(赛后数据!U138="","",IF(ISERROR(MATCH(赛后数据!U138,(各类选项!J:J),0)),1,0))</f>
        <v>0</v>
      </c>
      <c r="U138" s="110">
        <f>IF(赛后数据!AC138="","",IF(ISERROR(MATCH(赛后数据!AC138,(各类选项!J:J),0)),1,0))</f>
        <v>0</v>
      </c>
      <c r="V138" s="110">
        <f>IF(赛后数据!AK138="","",IF(ISERROR(MATCH(赛后数据!AK138,(各类选项!J:J),0)),1,0))</f>
        <v>0</v>
      </c>
    </row>
    <row r="139" spans="1:22">
      <c r="A139" s="110">
        <f t="shared" si="4"/>
        <v>0</v>
      </c>
      <c r="B139" s="110">
        <f t="shared" si="5"/>
        <v>0</v>
      </c>
      <c r="C139" s="110">
        <f>IF(原始数据!K139="","",IF(ISERROR(MATCH(原始数据!K139,原始数据!E139:F139,0)),1,0)-IF(原始数据!K139="",1,0))</f>
        <v>0</v>
      </c>
      <c r="D139" s="110">
        <f>IF(原始数据!L139="","",IF(ISERROR(MATCH(原始数据!L139,各类选项!L:L,0)),1,0)-IF(原始数据!L139="",1,0))</f>
        <v>0</v>
      </c>
      <c r="E139" s="110">
        <f>IF(原始数据!V139="","",IF(ISERROR(MATCH(原始数据!V139,各类选项!G:G,0)),1,0))</f>
        <v>0</v>
      </c>
      <c r="F139" s="110">
        <f>IF(原始数据!W139="","",IF(ISERROR(MATCH(原始数据!W139,各类选项!G:G,0)),1,0))</f>
        <v>0</v>
      </c>
      <c r="G139" s="110">
        <f>IF(原始数据!AD139="","",IF(ISERROR(MATCH(原始数据!AD139,各类选项!$E:$E,0)),1,0))</f>
        <v>0</v>
      </c>
      <c r="H139" s="110">
        <f>IF(原始数据!AE139="","",IF(ISERROR(MATCH(原始数据!AE139,各类选项!$E:$E,0)),1,0))</f>
        <v>0</v>
      </c>
      <c r="I139" s="110">
        <f>IF(原始数据!AK139="","",IF(ISERROR(MATCH(原始数据!AK139,各类选项!$E:$E,0)),1,0))</f>
        <v>0</v>
      </c>
      <c r="J139" s="110">
        <f>IF(原始数据!AM139="","",IF(ISERROR(MATCH(原始数据!AM139,各类选项!$E:$E,0)),1,0))</f>
        <v>0</v>
      </c>
      <c r="K139" s="110" t="str">
        <f>IF(原始数据!AF139="","",IF(ISERROR(MATCH(原始数据!AF139,各类选项!$C:$C,0)),1,0))</f>
        <v/>
      </c>
      <c r="L139" s="110" t="str">
        <f>IF(原始数据!AG139="","",IF(ISERROR(MATCH(原始数据!AG139,各类选项!$C:$C,0)),1,0))</f>
        <v/>
      </c>
      <c r="M139" s="110" t="str">
        <f>IF(原始数据!AH139="","",IF(ISERROR(MATCH(原始数据!AH139,各类选项!$C:$C,0)),1,0))</f>
        <v/>
      </c>
      <c r="N139" s="110">
        <f>IF(原始数据!AI139="","",IF(ISERROR(MATCH(原始数据!AI139,各类选项!$E:$E,0)),1,0))</f>
        <v>0</v>
      </c>
      <c r="O139" s="110">
        <f>IF(原始数据!AJ139="","",IF(ISERROR(MATCH(原始数据!AJ139,各类选项!$E:$E,0)),1,0))</f>
        <v>0</v>
      </c>
      <c r="P139" s="110">
        <f>IF(原始数据!AK139="","",IF(ISERROR(MATCH(原始数据!AK139,各类选项!$E:$E,0)),1,0))</f>
        <v>0</v>
      </c>
      <c r="Q139" s="110">
        <f>IF(原始数据!AL139="","",IF(ISERROR(MATCH(原始数据!AL139,各类选项!$E:$E,0)),1,0))</f>
        <v>0</v>
      </c>
      <c r="R139" s="110">
        <f>IF(原始数据!AO139="","",IF(ISERROR(MATCH(原始数据!AO139,各类选项!$C:$C,0)),1,0))</f>
        <v>0</v>
      </c>
      <c r="S139" s="110">
        <f>IF(赛后数据!M139="","",IF(ISERROR(MATCH(赛后数据!M139,(各类选项!J:J),0)),1,0))</f>
        <v>0</v>
      </c>
      <c r="T139" s="110">
        <f>IF(赛后数据!U139="","",IF(ISERROR(MATCH(赛后数据!U139,(各类选项!J:J),0)),1,0))</f>
        <v>0</v>
      </c>
      <c r="U139" s="110">
        <f>IF(赛后数据!AC139="","",IF(ISERROR(MATCH(赛后数据!AC139,(各类选项!J:J),0)),1,0))</f>
        <v>0</v>
      </c>
      <c r="V139" s="110">
        <f>IF(赛后数据!AK139="","",IF(ISERROR(MATCH(赛后数据!AK139,(各类选项!J:J),0)),1,0))</f>
        <v>0</v>
      </c>
    </row>
    <row r="140" spans="1:22">
      <c r="A140" s="110">
        <f t="shared" si="4"/>
        <v>0</v>
      </c>
      <c r="B140" s="110">
        <f t="shared" si="5"/>
        <v>0</v>
      </c>
      <c r="C140" s="110">
        <f>IF(原始数据!K140="","",IF(ISERROR(MATCH(原始数据!K140,原始数据!E140:F140,0)),1,0)-IF(原始数据!K140="",1,0))</f>
        <v>0</v>
      </c>
      <c r="D140" s="110">
        <f>IF(原始数据!L140="","",IF(ISERROR(MATCH(原始数据!L140,各类选项!L:L,0)),1,0)-IF(原始数据!L140="",1,0))</f>
        <v>0</v>
      </c>
      <c r="E140" s="110">
        <f>IF(原始数据!V140="","",IF(ISERROR(MATCH(原始数据!V140,各类选项!G:G,0)),1,0))</f>
        <v>0</v>
      </c>
      <c r="F140" s="110">
        <f>IF(原始数据!W140="","",IF(ISERROR(MATCH(原始数据!W140,各类选项!G:G,0)),1,0))</f>
        <v>0</v>
      </c>
      <c r="G140" s="110">
        <f>IF(原始数据!AD140="","",IF(ISERROR(MATCH(原始数据!AD140,各类选项!$E:$E,0)),1,0))</f>
        <v>0</v>
      </c>
      <c r="H140" s="110">
        <f>IF(原始数据!AE140="","",IF(ISERROR(MATCH(原始数据!AE140,各类选项!$E:$E,0)),1,0))</f>
        <v>0</v>
      </c>
      <c r="I140" s="110">
        <f>IF(原始数据!AK140="","",IF(ISERROR(MATCH(原始数据!AK140,各类选项!$E:$E,0)),1,0))</f>
        <v>0</v>
      </c>
      <c r="J140" s="110">
        <f>IF(原始数据!AM140="","",IF(ISERROR(MATCH(原始数据!AM140,各类选项!$E:$E,0)),1,0))</f>
        <v>0</v>
      </c>
      <c r="K140" s="110">
        <f>IF(原始数据!AF140="","",IF(ISERROR(MATCH(原始数据!AF140,各类选项!$C:$C,0)),1,0))</f>
        <v>0</v>
      </c>
      <c r="L140" s="110" t="str">
        <f>IF(原始数据!AG140="","",IF(ISERROR(MATCH(原始数据!AG140,各类选项!$C:$C,0)),1,0))</f>
        <v/>
      </c>
      <c r="M140" s="110" t="str">
        <f>IF(原始数据!AH140="","",IF(ISERROR(MATCH(原始数据!AH140,各类选项!$C:$C,0)),1,0))</f>
        <v/>
      </c>
      <c r="N140" s="110">
        <f>IF(原始数据!AI140="","",IF(ISERROR(MATCH(原始数据!AI140,各类选项!$E:$E,0)),1,0))</f>
        <v>0</v>
      </c>
      <c r="O140" s="110">
        <f>IF(原始数据!AJ140="","",IF(ISERROR(MATCH(原始数据!AJ140,各类选项!$E:$E,0)),1,0))</f>
        <v>0</v>
      </c>
      <c r="P140" s="110">
        <f>IF(原始数据!AK140="","",IF(ISERROR(MATCH(原始数据!AK140,各类选项!$E:$E,0)),1,0))</f>
        <v>0</v>
      </c>
      <c r="Q140" s="110">
        <f>IF(原始数据!AL140="","",IF(ISERROR(MATCH(原始数据!AL140,各类选项!$E:$E,0)),1,0))</f>
        <v>0</v>
      </c>
      <c r="R140" s="110">
        <f>IF(原始数据!AO140="","",IF(ISERROR(MATCH(原始数据!AO140,各类选项!$C:$C,0)),1,0))</f>
        <v>0</v>
      </c>
      <c r="S140" s="110">
        <f>IF(赛后数据!M140="","",IF(ISERROR(MATCH(赛后数据!M140,(各类选项!J:J),0)),1,0))</f>
        <v>0</v>
      </c>
      <c r="T140" s="110">
        <f>IF(赛后数据!U140="","",IF(ISERROR(MATCH(赛后数据!U140,(各类选项!J:J),0)),1,0))</f>
        <v>0</v>
      </c>
      <c r="U140" s="110">
        <f>IF(赛后数据!AC140="","",IF(ISERROR(MATCH(赛后数据!AC140,(各类选项!J:J),0)),1,0))</f>
        <v>0</v>
      </c>
      <c r="V140" s="110">
        <f>IF(赛后数据!AK140="","",IF(ISERROR(MATCH(赛后数据!AK140,(各类选项!J:J),0)),1,0))</f>
        <v>0</v>
      </c>
    </row>
    <row r="141" spans="1:22">
      <c r="A141" s="110">
        <f t="shared" si="4"/>
        <v>0</v>
      </c>
      <c r="B141" s="110">
        <f t="shared" si="5"/>
        <v>0</v>
      </c>
      <c r="C141" s="110">
        <f>IF(原始数据!K141="","",IF(ISERROR(MATCH(原始数据!K141,原始数据!E141:F141,0)),1,0)-IF(原始数据!K141="",1,0))</f>
        <v>0</v>
      </c>
      <c r="D141" s="110">
        <f>IF(原始数据!L141="","",IF(ISERROR(MATCH(原始数据!L141,各类选项!L:L,0)),1,0)-IF(原始数据!L141="",1,0))</f>
        <v>0</v>
      </c>
      <c r="E141" s="110">
        <f>IF(原始数据!V141="","",IF(ISERROR(MATCH(原始数据!V141,各类选项!G:G,0)),1,0))</f>
        <v>0</v>
      </c>
      <c r="F141" s="110">
        <f>IF(原始数据!W141="","",IF(ISERROR(MATCH(原始数据!W141,各类选项!G:G,0)),1,0))</f>
        <v>0</v>
      </c>
      <c r="G141" s="110">
        <f>IF(原始数据!AD141="","",IF(ISERROR(MATCH(原始数据!AD141,各类选项!$E:$E,0)),1,0))</f>
        <v>0</v>
      </c>
      <c r="H141" s="110">
        <f>IF(原始数据!AE141="","",IF(ISERROR(MATCH(原始数据!AE141,各类选项!$E:$E,0)),1,0))</f>
        <v>0</v>
      </c>
      <c r="I141" s="110">
        <f>IF(原始数据!AK141="","",IF(ISERROR(MATCH(原始数据!AK141,各类选项!$E:$E,0)),1,0))</f>
        <v>0</v>
      </c>
      <c r="J141" s="110">
        <f>IF(原始数据!AM141="","",IF(ISERROR(MATCH(原始数据!AM141,各类选项!$E:$E,0)),1,0))</f>
        <v>0</v>
      </c>
      <c r="K141" s="110">
        <f>IF(原始数据!AF141="","",IF(ISERROR(MATCH(原始数据!AF141,各类选项!$C:$C,0)),1,0))</f>
        <v>0</v>
      </c>
      <c r="L141" s="110" t="str">
        <f>IF(原始数据!AG141="","",IF(ISERROR(MATCH(原始数据!AG141,各类选项!$C:$C,0)),1,0))</f>
        <v/>
      </c>
      <c r="M141" s="110" t="str">
        <f>IF(原始数据!AH141="","",IF(ISERROR(MATCH(原始数据!AH141,各类选项!$C:$C,0)),1,0))</f>
        <v/>
      </c>
      <c r="N141" s="110">
        <f>IF(原始数据!AI141="","",IF(ISERROR(MATCH(原始数据!AI141,各类选项!$E:$E,0)),1,0))</f>
        <v>0</v>
      </c>
      <c r="O141" s="110">
        <f>IF(原始数据!AJ141="","",IF(ISERROR(MATCH(原始数据!AJ141,各类选项!$E:$E,0)),1,0))</f>
        <v>0</v>
      </c>
      <c r="P141" s="110">
        <f>IF(原始数据!AK141="","",IF(ISERROR(MATCH(原始数据!AK141,各类选项!$E:$E,0)),1,0))</f>
        <v>0</v>
      </c>
      <c r="Q141" s="110">
        <f>IF(原始数据!AL141="","",IF(ISERROR(MATCH(原始数据!AL141,各类选项!$E:$E,0)),1,0))</f>
        <v>0</v>
      </c>
      <c r="R141" s="110">
        <f>IF(原始数据!AO141="","",IF(ISERROR(MATCH(原始数据!AO141,各类选项!$C:$C,0)),1,0))</f>
        <v>0</v>
      </c>
      <c r="S141" s="110">
        <f>IF(赛后数据!M141="","",IF(ISERROR(MATCH(赛后数据!M141,(各类选项!J:J),0)),1,0))</f>
        <v>0</v>
      </c>
      <c r="T141" s="110">
        <f>IF(赛后数据!U141="","",IF(ISERROR(MATCH(赛后数据!U141,(各类选项!J:J),0)),1,0))</f>
        <v>0</v>
      </c>
      <c r="U141" s="110">
        <f>IF(赛后数据!AC141="","",IF(ISERROR(MATCH(赛后数据!AC141,(各类选项!J:J),0)),1,0))</f>
        <v>0</v>
      </c>
      <c r="V141" s="110">
        <f>IF(赛后数据!AK141="","",IF(ISERROR(MATCH(赛后数据!AK141,(各类选项!J:J),0)),1,0))</f>
        <v>0</v>
      </c>
    </row>
    <row r="142" spans="1:22">
      <c r="A142" s="110">
        <f t="shared" si="4"/>
        <v>0</v>
      </c>
      <c r="B142" s="110">
        <f t="shared" si="5"/>
        <v>0</v>
      </c>
      <c r="C142" s="110" t="str">
        <f>IF(原始数据!K142="","",IF(ISERROR(MATCH(原始数据!K142,原始数据!E142:F142,0)),1,0)-IF(原始数据!K142="",1,0))</f>
        <v/>
      </c>
      <c r="D142" s="110" t="str">
        <f>IF(原始数据!L142="","",IF(ISERROR(MATCH(原始数据!L142,各类选项!L:L,0)),1,0)-IF(原始数据!L142="",1,0))</f>
        <v/>
      </c>
      <c r="E142" s="110" t="str">
        <f>IF(原始数据!V142="","",IF(ISERROR(MATCH(原始数据!V142,各类选项!G:G,0)),1,0))</f>
        <v/>
      </c>
      <c r="F142" s="110" t="str">
        <f>IF(原始数据!W142="","",IF(ISERROR(MATCH(原始数据!W142,各类选项!G:G,0)),1,0))</f>
        <v/>
      </c>
      <c r="G142" s="110" t="str">
        <f>IF(原始数据!AD142="","",IF(ISERROR(MATCH(原始数据!AD142,各类选项!$E:$E,0)),1,0))</f>
        <v/>
      </c>
      <c r="H142" s="110" t="str">
        <f>IF(原始数据!AE142="","",IF(ISERROR(MATCH(原始数据!AE142,各类选项!$E:$E,0)),1,0))</f>
        <v/>
      </c>
      <c r="I142" s="110" t="str">
        <f>IF(原始数据!AK142="","",IF(ISERROR(MATCH(原始数据!AK142,各类选项!$E:$E,0)),1,0))</f>
        <v/>
      </c>
      <c r="J142" s="110" t="str">
        <f>IF(原始数据!AM142="","",IF(ISERROR(MATCH(原始数据!AM142,各类选项!$E:$E,0)),1,0))</f>
        <v/>
      </c>
      <c r="K142" s="110" t="str">
        <f>IF(原始数据!AF142="","",IF(ISERROR(MATCH(原始数据!AF142,各类选项!$C:$C,0)),1,0))</f>
        <v/>
      </c>
      <c r="L142" s="110" t="str">
        <f>IF(原始数据!AG142="","",IF(ISERROR(MATCH(原始数据!AG142,各类选项!$C:$C,0)),1,0))</f>
        <v/>
      </c>
      <c r="M142" s="110" t="str">
        <f>IF(原始数据!AH142="","",IF(ISERROR(MATCH(原始数据!AH142,各类选项!$C:$C,0)),1,0))</f>
        <v/>
      </c>
      <c r="N142" s="110" t="str">
        <f>IF(原始数据!AI142="","",IF(ISERROR(MATCH(原始数据!AI142,各类选项!$E:$E,0)),1,0))</f>
        <v/>
      </c>
      <c r="O142" s="110" t="str">
        <f>IF(原始数据!AJ142="","",IF(ISERROR(MATCH(原始数据!AJ142,各类选项!$E:$E,0)),1,0))</f>
        <v/>
      </c>
      <c r="P142" s="110" t="str">
        <f>IF(原始数据!AK142="","",IF(ISERROR(MATCH(原始数据!AK142,各类选项!$E:$E,0)),1,0))</f>
        <v/>
      </c>
      <c r="Q142" s="110" t="str">
        <f>IF(原始数据!AL142="","",IF(ISERROR(MATCH(原始数据!AL142,各类选项!$E:$E,0)),1,0))</f>
        <v/>
      </c>
      <c r="R142" s="110" t="str">
        <f>IF(原始数据!AO142="","",IF(ISERROR(MATCH(原始数据!AO142,各类选项!$C:$C,0)),1,0))</f>
        <v/>
      </c>
      <c r="S142" s="110" t="str">
        <f>IF(赛后数据!M142="","",IF(ISERROR(MATCH(赛后数据!M142,(各类选项!J:J),0)),1,0))</f>
        <v/>
      </c>
      <c r="T142" s="110" t="str">
        <f>IF(赛后数据!U142="","",IF(ISERROR(MATCH(赛后数据!U142,(各类选项!J:J),0)),1,0))</f>
        <v/>
      </c>
      <c r="U142" s="110" t="str">
        <f>IF(赛后数据!AC142="","",IF(ISERROR(MATCH(赛后数据!AC142,(各类选项!J:J),0)),1,0))</f>
        <v/>
      </c>
      <c r="V142" s="110" t="str">
        <f>IF(赛后数据!AK142="","",IF(ISERROR(MATCH(赛后数据!AK142,(各类选项!J:J),0)),1,0))</f>
        <v/>
      </c>
    </row>
    <row r="143" spans="1:22">
      <c r="A143" s="110">
        <f t="shared" si="4"/>
        <v>0</v>
      </c>
      <c r="B143" s="110">
        <f t="shared" si="5"/>
        <v>0</v>
      </c>
      <c r="C143" s="110" t="str">
        <f>IF(原始数据!K143="","",IF(ISERROR(MATCH(原始数据!K143,原始数据!E143:F143,0)),1,0)-IF(原始数据!K143="",1,0))</f>
        <v/>
      </c>
      <c r="D143" s="110" t="str">
        <f>IF(原始数据!L143="","",IF(ISERROR(MATCH(原始数据!L143,各类选项!L:L,0)),1,0)-IF(原始数据!L143="",1,0))</f>
        <v/>
      </c>
      <c r="E143" s="110" t="str">
        <f>IF(原始数据!V143="","",IF(ISERROR(MATCH(原始数据!V143,各类选项!G:G,0)),1,0))</f>
        <v/>
      </c>
      <c r="F143" s="110" t="str">
        <f>IF(原始数据!W143="","",IF(ISERROR(MATCH(原始数据!W143,各类选项!G:G,0)),1,0))</f>
        <v/>
      </c>
      <c r="G143" s="110" t="str">
        <f>IF(原始数据!AD143="","",IF(ISERROR(MATCH(原始数据!AD143,各类选项!$E:$E,0)),1,0))</f>
        <v/>
      </c>
      <c r="H143" s="110" t="str">
        <f>IF(原始数据!AE143="","",IF(ISERROR(MATCH(原始数据!AE143,各类选项!$E:$E,0)),1,0))</f>
        <v/>
      </c>
      <c r="I143" s="110" t="str">
        <f>IF(原始数据!AK143="","",IF(ISERROR(MATCH(原始数据!AK143,各类选项!$E:$E,0)),1,0))</f>
        <v/>
      </c>
      <c r="J143" s="110" t="str">
        <f>IF(原始数据!AM143="","",IF(ISERROR(MATCH(原始数据!AM143,各类选项!$E:$E,0)),1,0))</f>
        <v/>
      </c>
      <c r="K143" s="110" t="str">
        <f>IF(原始数据!AF143="","",IF(ISERROR(MATCH(原始数据!AF143,各类选项!$C:$C,0)),1,0))</f>
        <v/>
      </c>
      <c r="L143" s="110" t="str">
        <f>IF(原始数据!AG143="","",IF(ISERROR(MATCH(原始数据!AG143,各类选项!$C:$C,0)),1,0))</f>
        <v/>
      </c>
      <c r="M143" s="110" t="str">
        <f>IF(原始数据!AH143="","",IF(ISERROR(MATCH(原始数据!AH143,各类选项!$C:$C,0)),1,0))</f>
        <v/>
      </c>
      <c r="N143" s="110" t="str">
        <f>IF(原始数据!AI143="","",IF(ISERROR(MATCH(原始数据!AI143,各类选项!$E:$E,0)),1,0))</f>
        <v/>
      </c>
      <c r="O143" s="110" t="str">
        <f>IF(原始数据!AJ143="","",IF(ISERROR(MATCH(原始数据!AJ143,各类选项!$E:$E,0)),1,0))</f>
        <v/>
      </c>
      <c r="P143" s="110" t="str">
        <f>IF(原始数据!AK143="","",IF(ISERROR(MATCH(原始数据!AK143,各类选项!$E:$E,0)),1,0))</f>
        <v/>
      </c>
      <c r="Q143" s="110" t="str">
        <f>IF(原始数据!AL143="","",IF(ISERROR(MATCH(原始数据!AL143,各类选项!$E:$E,0)),1,0))</f>
        <v/>
      </c>
      <c r="R143" s="110" t="str">
        <f>IF(原始数据!AO143="","",IF(ISERROR(MATCH(原始数据!AO143,各类选项!$C:$C,0)),1,0))</f>
        <v/>
      </c>
      <c r="S143" s="110" t="str">
        <f>IF(赛后数据!M143="","",IF(ISERROR(MATCH(赛后数据!M143,(各类选项!J:J),0)),1,0))</f>
        <v/>
      </c>
      <c r="T143" s="110" t="str">
        <f>IF(赛后数据!U143="","",IF(ISERROR(MATCH(赛后数据!U143,(各类选项!J:J),0)),1,0))</f>
        <v/>
      </c>
      <c r="U143" s="110" t="str">
        <f>IF(赛后数据!AC143="","",IF(ISERROR(MATCH(赛后数据!AC143,(各类选项!J:J),0)),1,0))</f>
        <v/>
      </c>
      <c r="V143" s="110" t="str">
        <f>IF(赛后数据!AK143="","",IF(ISERROR(MATCH(赛后数据!AK143,(各类选项!J:J),0)),1,0))</f>
        <v/>
      </c>
    </row>
    <row r="144" spans="1:22">
      <c r="A144" s="110">
        <f t="shared" si="4"/>
        <v>0</v>
      </c>
      <c r="B144" s="110">
        <f t="shared" si="5"/>
        <v>0</v>
      </c>
      <c r="C144" s="110" t="str">
        <f>IF(原始数据!K144="","",IF(ISERROR(MATCH(原始数据!K144,原始数据!E144:F144,0)),1,0)-IF(原始数据!K144="",1,0))</f>
        <v/>
      </c>
      <c r="D144" s="110" t="str">
        <f>IF(原始数据!L144="","",IF(ISERROR(MATCH(原始数据!L144,各类选项!L:L,0)),1,0)-IF(原始数据!L144="",1,0))</f>
        <v/>
      </c>
      <c r="E144" s="110" t="str">
        <f>IF(原始数据!V144="","",IF(ISERROR(MATCH(原始数据!V144,各类选项!G:G,0)),1,0))</f>
        <v/>
      </c>
      <c r="F144" s="110" t="str">
        <f>IF(原始数据!W144="","",IF(ISERROR(MATCH(原始数据!W144,各类选项!G:G,0)),1,0))</f>
        <v/>
      </c>
      <c r="G144" s="110" t="str">
        <f>IF(原始数据!AD144="","",IF(ISERROR(MATCH(原始数据!AD144,各类选项!$E:$E,0)),1,0))</f>
        <v/>
      </c>
      <c r="H144" s="110" t="str">
        <f>IF(原始数据!AE144="","",IF(ISERROR(MATCH(原始数据!AE144,各类选项!$E:$E,0)),1,0))</f>
        <v/>
      </c>
      <c r="I144" s="110" t="str">
        <f>IF(原始数据!AK144="","",IF(ISERROR(MATCH(原始数据!AK144,各类选项!$E:$E,0)),1,0))</f>
        <v/>
      </c>
      <c r="J144" s="110" t="str">
        <f>IF(原始数据!AM144="","",IF(ISERROR(MATCH(原始数据!AM144,各类选项!$E:$E,0)),1,0))</f>
        <v/>
      </c>
      <c r="K144" s="110" t="str">
        <f>IF(原始数据!AF144="","",IF(ISERROR(MATCH(原始数据!AF144,各类选项!$C:$C,0)),1,0))</f>
        <v/>
      </c>
      <c r="L144" s="110" t="str">
        <f>IF(原始数据!AG144="","",IF(ISERROR(MATCH(原始数据!AG144,各类选项!$C:$C,0)),1,0))</f>
        <v/>
      </c>
      <c r="M144" s="110" t="str">
        <f>IF(原始数据!AH144="","",IF(ISERROR(MATCH(原始数据!AH144,各类选项!$C:$C,0)),1,0))</f>
        <v/>
      </c>
      <c r="N144" s="110" t="str">
        <f>IF(原始数据!AI144="","",IF(ISERROR(MATCH(原始数据!AI144,各类选项!$E:$E,0)),1,0))</f>
        <v/>
      </c>
      <c r="O144" s="110" t="str">
        <f>IF(原始数据!AJ144="","",IF(ISERROR(MATCH(原始数据!AJ144,各类选项!$E:$E,0)),1,0))</f>
        <v/>
      </c>
      <c r="P144" s="110" t="str">
        <f>IF(原始数据!AK144="","",IF(ISERROR(MATCH(原始数据!AK144,各类选项!$E:$E,0)),1,0))</f>
        <v/>
      </c>
      <c r="Q144" s="110" t="str">
        <f>IF(原始数据!AL144="","",IF(ISERROR(MATCH(原始数据!AL144,各类选项!$E:$E,0)),1,0))</f>
        <v/>
      </c>
      <c r="R144" s="110" t="str">
        <f>IF(原始数据!AO144="","",IF(ISERROR(MATCH(原始数据!AO144,各类选项!$C:$C,0)),1,0))</f>
        <v/>
      </c>
      <c r="S144" s="110" t="str">
        <f>IF(赛后数据!M144="","",IF(ISERROR(MATCH(赛后数据!M144,(各类选项!J:J),0)),1,0))</f>
        <v/>
      </c>
      <c r="T144" s="110" t="str">
        <f>IF(赛后数据!U144="","",IF(ISERROR(MATCH(赛后数据!U144,(各类选项!J:J),0)),1,0))</f>
        <v/>
      </c>
      <c r="U144" s="110" t="str">
        <f>IF(赛后数据!AC144="","",IF(ISERROR(MATCH(赛后数据!AC144,(各类选项!J:J),0)),1,0))</f>
        <v/>
      </c>
      <c r="V144" s="110" t="str">
        <f>IF(赛后数据!AK144="","",IF(ISERROR(MATCH(赛后数据!AK144,(各类选项!J:J),0)),1,0))</f>
        <v/>
      </c>
    </row>
    <row r="145" spans="1:22">
      <c r="A145" s="110">
        <f t="shared" si="4"/>
        <v>0</v>
      </c>
      <c r="B145" s="110">
        <f t="shared" si="5"/>
        <v>0</v>
      </c>
      <c r="C145" s="110" t="str">
        <f>IF(原始数据!K145="","",IF(ISERROR(MATCH(原始数据!K145,原始数据!E145:F145,0)),1,0)-IF(原始数据!K145="",1,0))</f>
        <v/>
      </c>
      <c r="D145" s="110" t="str">
        <f>IF(原始数据!L145="","",IF(ISERROR(MATCH(原始数据!L145,各类选项!L:L,0)),1,0)-IF(原始数据!L145="",1,0))</f>
        <v/>
      </c>
      <c r="E145" s="110" t="str">
        <f>IF(原始数据!V145="","",IF(ISERROR(MATCH(原始数据!V145,各类选项!G:G,0)),1,0))</f>
        <v/>
      </c>
      <c r="F145" s="110" t="str">
        <f>IF(原始数据!W145="","",IF(ISERROR(MATCH(原始数据!W145,各类选项!G:G,0)),1,0))</f>
        <v/>
      </c>
      <c r="G145" s="110" t="str">
        <f>IF(原始数据!AD145="","",IF(ISERROR(MATCH(原始数据!AD145,各类选项!$E:$E,0)),1,0))</f>
        <v/>
      </c>
      <c r="H145" s="110" t="str">
        <f>IF(原始数据!AE145="","",IF(ISERROR(MATCH(原始数据!AE145,各类选项!$E:$E,0)),1,0))</f>
        <v/>
      </c>
      <c r="I145" s="110" t="str">
        <f>IF(原始数据!AK145="","",IF(ISERROR(MATCH(原始数据!AK145,各类选项!$E:$E,0)),1,0))</f>
        <v/>
      </c>
      <c r="J145" s="110" t="str">
        <f>IF(原始数据!AM145="","",IF(ISERROR(MATCH(原始数据!AM145,各类选项!$E:$E,0)),1,0))</f>
        <v/>
      </c>
      <c r="K145" s="110" t="str">
        <f>IF(原始数据!AF145="","",IF(ISERROR(MATCH(原始数据!AF145,各类选项!$C:$C,0)),1,0))</f>
        <v/>
      </c>
      <c r="L145" s="110" t="str">
        <f>IF(原始数据!AG145="","",IF(ISERROR(MATCH(原始数据!AG145,各类选项!$C:$C,0)),1,0))</f>
        <v/>
      </c>
      <c r="M145" s="110" t="str">
        <f>IF(原始数据!AH145="","",IF(ISERROR(MATCH(原始数据!AH145,各类选项!$C:$C,0)),1,0))</f>
        <v/>
      </c>
      <c r="N145" s="110" t="str">
        <f>IF(原始数据!AI145="","",IF(ISERROR(MATCH(原始数据!AI145,各类选项!$E:$E,0)),1,0))</f>
        <v/>
      </c>
      <c r="O145" s="110" t="str">
        <f>IF(原始数据!AJ145="","",IF(ISERROR(MATCH(原始数据!AJ145,各类选项!$E:$E,0)),1,0))</f>
        <v/>
      </c>
      <c r="P145" s="110" t="str">
        <f>IF(原始数据!AK145="","",IF(ISERROR(MATCH(原始数据!AK145,各类选项!$E:$E,0)),1,0))</f>
        <v/>
      </c>
      <c r="Q145" s="110" t="str">
        <f>IF(原始数据!AL145="","",IF(ISERROR(MATCH(原始数据!AL145,各类选项!$E:$E,0)),1,0))</f>
        <v/>
      </c>
      <c r="R145" s="110" t="str">
        <f>IF(原始数据!AO145="","",IF(ISERROR(MATCH(原始数据!AO145,各类选项!$C:$C,0)),1,0))</f>
        <v/>
      </c>
      <c r="S145" s="110" t="str">
        <f>IF(赛后数据!M145="","",IF(ISERROR(MATCH(赛后数据!M145,(各类选项!J:J),0)),1,0))</f>
        <v/>
      </c>
      <c r="T145" s="110" t="str">
        <f>IF(赛后数据!U145="","",IF(ISERROR(MATCH(赛后数据!U145,(各类选项!J:J),0)),1,0))</f>
        <v/>
      </c>
      <c r="U145" s="110" t="str">
        <f>IF(赛后数据!AC145="","",IF(ISERROR(MATCH(赛后数据!AC145,(各类选项!J:J),0)),1,0))</f>
        <v/>
      </c>
      <c r="V145" s="110" t="str">
        <f>IF(赛后数据!AK145="","",IF(ISERROR(MATCH(赛后数据!AK145,(各类选项!J:J),0)),1,0))</f>
        <v/>
      </c>
    </row>
    <row r="146" spans="1:22">
      <c r="A146" s="110">
        <f t="shared" si="4"/>
        <v>0</v>
      </c>
      <c r="B146" s="110">
        <f t="shared" si="5"/>
        <v>0</v>
      </c>
      <c r="C146" s="110">
        <f>IF(原始数据!K146="","",IF(ISERROR(MATCH(原始数据!K146,原始数据!E146:F146,0)),1,0)-IF(原始数据!K146="",1,0))</f>
        <v>0</v>
      </c>
      <c r="D146" s="110">
        <f>IF(原始数据!L146="","",IF(ISERROR(MATCH(原始数据!L146,各类选项!L:L,0)),1,0)-IF(原始数据!L146="",1,0))</f>
        <v>0</v>
      </c>
      <c r="E146" s="110">
        <f>IF(原始数据!V146="","",IF(ISERROR(MATCH(原始数据!V146,各类选项!G:G,0)),1,0))</f>
        <v>0</v>
      </c>
      <c r="F146" s="110">
        <f>IF(原始数据!W146="","",IF(ISERROR(MATCH(原始数据!W146,各类选项!G:G,0)),1,0))</f>
        <v>0</v>
      </c>
      <c r="G146" s="110">
        <f>IF(原始数据!AD146="","",IF(ISERROR(MATCH(原始数据!AD146,各类选项!$E:$E,0)),1,0))</f>
        <v>0</v>
      </c>
      <c r="H146" s="110">
        <f>IF(原始数据!AE146="","",IF(ISERROR(MATCH(原始数据!AE146,各类选项!$E:$E,0)),1,0))</f>
        <v>0</v>
      </c>
      <c r="I146" s="110">
        <f>IF(原始数据!AK146="","",IF(ISERROR(MATCH(原始数据!AK146,各类选项!$E:$E,0)),1,0))</f>
        <v>0</v>
      </c>
      <c r="J146" s="110">
        <f>IF(原始数据!AM146="","",IF(ISERROR(MATCH(原始数据!AM146,各类选项!$E:$E,0)),1,0))</f>
        <v>0</v>
      </c>
      <c r="K146" s="110" t="str">
        <f>IF(原始数据!AF146="","",IF(ISERROR(MATCH(原始数据!AF146,各类选项!$C:$C,0)),1,0))</f>
        <v/>
      </c>
      <c r="L146" s="110" t="str">
        <f>IF(原始数据!AG146="","",IF(ISERROR(MATCH(原始数据!AG146,各类选项!$C:$C,0)),1,0))</f>
        <v/>
      </c>
      <c r="M146" s="110" t="str">
        <f>IF(原始数据!AH146="","",IF(ISERROR(MATCH(原始数据!AH146,各类选项!$C:$C,0)),1,0))</f>
        <v/>
      </c>
      <c r="N146" s="110">
        <f>IF(原始数据!AI146="","",IF(ISERROR(MATCH(原始数据!AI146,各类选项!$E:$E,0)),1,0))</f>
        <v>0</v>
      </c>
      <c r="O146" s="110">
        <f>IF(原始数据!AJ146="","",IF(ISERROR(MATCH(原始数据!AJ146,各类选项!$E:$E,0)),1,0))</f>
        <v>0</v>
      </c>
      <c r="P146" s="110">
        <f>IF(原始数据!AK146="","",IF(ISERROR(MATCH(原始数据!AK146,各类选项!$E:$E,0)),1,0))</f>
        <v>0</v>
      </c>
      <c r="Q146" s="110">
        <f>IF(原始数据!AL146="","",IF(ISERROR(MATCH(原始数据!AL146,各类选项!$E:$E,0)),1,0))</f>
        <v>0</v>
      </c>
      <c r="R146" s="110">
        <f>IF(原始数据!AO146="","",IF(ISERROR(MATCH(原始数据!AO146,各类选项!$C:$C,0)),1,0))</f>
        <v>0</v>
      </c>
      <c r="S146" s="110">
        <f>IF(赛后数据!M146="","",IF(ISERROR(MATCH(赛后数据!M146,(各类选项!J:J),0)),1,0))</f>
        <v>0</v>
      </c>
      <c r="T146" s="110">
        <f>IF(赛后数据!U146="","",IF(ISERROR(MATCH(赛后数据!U146,(各类选项!J:J),0)),1,0))</f>
        <v>0</v>
      </c>
      <c r="U146" s="110">
        <f>IF(赛后数据!AC146="","",IF(ISERROR(MATCH(赛后数据!AC146,(各类选项!J:J),0)),1,0))</f>
        <v>0</v>
      </c>
      <c r="V146" s="110">
        <f>IF(赛后数据!AK146="","",IF(ISERROR(MATCH(赛后数据!AK146,(各类选项!J:J),0)),1,0))</f>
        <v>0</v>
      </c>
    </row>
    <row r="147" spans="1:22">
      <c r="A147" s="110">
        <f t="shared" si="4"/>
        <v>0</v>
      </c>
      <c r="B147" s="110">
        <f t="shared" si="5"/>
        <v>0</v>
      </c>
      <c r="C147" s="110">
        <f>IF(原始数据!K147="","",IF(ISERROR(MATCH(原始数据!K147,原始数据!E147:F147,0)),1,0)-IF(原始数据!K147="",1,0))</f>
        <v>0</v>
      </c>
      <c r="D147" s="110">
        <f>IF(原始数据!L147="","",IF(ISERROR(MATCH(原始数据!L147,各类选项!L:L,0)),1,0)-IF(原始数据!L147="",1,0))</f>
        <v>0</v>
      </c>
      <c r="E147" s="110">
        <f>IF(原始数据!V147="","",IF(ISERROR(MATCH(原始数据!V147,各类选项!G:G,0)),1,0))</f>
        <v>0</v>
      </c>
      <c r="F147" s="110">
        <f>IF(原始数据!W147="","",IF(ISERROR(MATCH(原始数据!W147,各类选项!G:G,0)),1,0))</f>
        <v>0</v>
      </c>
      <c r="G147" s="110">
        <f>IF(原始数据!AD147="","",IF(ISERROR(MATCH(原始数据!AD147,各类选项!$E:$E,0)),1,0))</f>
        <v>0</v>
      </c>
      <c r="H147" s="110">
        <f>IF(原始数据!AE147="","",IF(ISERROR(MATCH(原始数据!AE147,各类选项!$E:$E,0)),1,0))</f>
        <v>0</v>
      </c>
      <c r="I147" s="110">
        <f>IF(原始数据!AK147="","",IF(ISERROR(MATCH(原始数据!AK147,各类选项!$E:$E,0)),1,0))</f>
        <v>0</v>
      </c>
      <c r="J147" s="110">
        <f>IF(原始数据!AM147="","",IF(ISERROR(MATCH(原始数据!AM147,各类选项!$E:$E,0)),1,0))</f>
        <v>0</v>
      </c>
      <c r="K147" s="110" t="str">
        <f>IF(原始数据!AF147="","",IF(ISERROR(MATCH(原始数据!AF147,各类选项!$C:$C,0)),1,0))</f>
        <v/>
      </c>
      <c r="L147" s="110" t="str">
        <f>IF(原始数据!AG147="","",IF(ISERROR(MATCH(原始数据!AG147,各类选项!$C:$C,0)),1,0))</f>
        <v/>
      </c>
      <c r="M147" s="110" t="str">
        <f>IF(原始数据!AH147="","",IF(ISERROR(MATCH(原始数据!AH147,各类选项!$C:$C,0)),1,0))</f>
        <v/>
      </c>
      <c r="N147" s="110">
        <f>IF(原始数据!AI147="","",IF(ISERROR(MATCH(原始数据!AI147,各类选项!$E:$E,0)),1,0))</f>
        <v>0</v>
      </c>
      <c r="O147" s="110">
        <f>IF(原始数据!AJ147="","",IF(ISERROR(MATCH(原始数据!AJ147,各类选项!$E:$E,0)),1,0))</f>
        <v>0</v>
      </c>
      <c r="P147" s="110">
        <f>IF(原始数据!AK147="","",IF(ISERROR(MATCH(原始数据!AK147,各类选项!$E:$E,0)),1,0))</f>
        <v>0</v>
      </c>
      <c r="Q147" s="110">
        <f>IF(原始数据!AL147="","",IF(ISERROR(MATCH(原始数据!AL147,各类选项!$E:$E,0)),1,0))</f>
        <v>0</v>
      </c>
      <c r="R147" s="110">
        <f>IF(原始数据!AO147="","",IF(ISERROR(MATCH(原始数据!AO147,各类选项!$C:$C,0)),1,0))</f>
        <v>0</v>
      </c>
      <c r="S147" s="110">
        <f>IF(赛后数据!M147="","",IF(ISERROR(MATCH(赛后数据!M147,(各类选项!J:J),0)),1,0))</f>
        <v>0</v>
      </c>
      <c r="T147" s="110">
        <f>IF(赛后数据!U147="","",IF(ISERROR(MATCH(赛后数据!U147,(各类选项!J:J),0)),1,0))</f>
        <v>0</v>
      </c>
      <c r="U147" s="110">
        <f>IF(赛后数据!AC147="","",IF(ISERROR(MATCH(赛后数据!AC147,(各类选项!J:J),0)),1,0))</f>
        <v>0</v>
      </c>
      <c r="V147" s="110">
        <f>IF(赛后数据!AK147="","",IF(ISERROR(MATCH(赛后数据!AK147,(各类选项!J:J),0)),1,0))</f>
        <v>0</v>
      </c>
    </row>
    <row r="148" spans="1:22">
      <c r="A148" s="110">
        <f t="shared" si="4"/>
        <v>0</v>
      </c>
      <c r="B148" s="110">
        <f t="shared" si="5"/>
        <v>0</v>
      </c>
      <c r="C148" s="110">
        <f>IF(原始数据!K148="","",IF(ISERROR(MATCH(原始数据!K148,原始数据!E148:F148,0)),1,0)-IF(原始数据!K148="",1,0))</f>
        <v>0</v>
      </c>
      <c r="D148" s="110">
        <f>IF(原始数据!L148="","",IF(ISERROR(MATCH(原始数据!L148,各类选项!L:L,0)),1,0)-IF(原始数据!L148="",1,0))</f>
        <v>0</v>
      </c>
      <c r="E148" s="110">
        <f>IF(原始数据!V148="","",IF(ISERROR(MATCH(原始数据!V148,各类选项!G:G,0)),1,0))</f>
        <v>0</v>
      </c>
      <c r="F148" s="110">
        <f>IF(原始数据!W148="","",IF(ISERROR(MATCH(原始数据!W148,各类选项!G:G,0)),1,0))</f>
        <v>0</v>
      </c>
      <c r="G148" s="110">
        <f>IF(原始数据!AD148="","",IF(ISERROR(MATCH(原始数据!AD148,各类选项!$E:$E,0)),1,0))</f>
        <v>0</v>
      </c>
      <c r="H148" s="110">
        <f>IF(原始数据!AE148="","",IF(ISERROR(MATCH(原始数据!AE148,各类选项!$E:$E,0)),1,0))</f>
        <v>0</v>
      </c>
      <c r="I148" s="110">
        <f>IF(原始数据!AK148="","",IF(ISERROR(MATCH(原始数据!AK148,各类选项!$E:$E,0)),1,0))</f>
        <v>0</v>
      </c>
      <c r="J148" s="110">
        <f>IF(原始数据!AM148="","",IF(ISERROR(MATCH(原始数据!AM148,各类选项!$E:$E,0)),1,0))</f>
        <v>0</v>
      </c>
      <c r="K148" s="110">
        <f>IF(原始数据!AF148="","",IF(ISERROR(MATCH(原始数据!AF148,各类选项!$C:$C,0)),1,0))</f>
        <v>0</v>
      </c>
      <c r="L148" s="110" t="str">
        <f>IF(原始数据!AG148="","",IF(ISERROR(MATCH(原始数据!AG148,各类选项!$C:$C,0)),1,0))</f>
        <v/>
      </c>
      <c r="M148" s="110" t="str">
        <f>IF(原始数据!AH148="","",IF(ISERROR(MATCH(原始数据!AH148,各类选项!$C:$C,0)),1,0))</f>
        <v/>
      </c>
      <c r="N148" s="110">
        <f>IF(原始数据!AI148="","",IF(ISERROR(MATCH(原始数据!AI148,各类选项!$E:$E,0)),1,0))</f>
        <v>0</v>
      </c>
      <c r="O148" s="110">
        <f>IF(原始数据!AJ148="","",IF(ISERROR(MATCH(原始数据!AJ148,各类选项!$E:$E,0)),1,0))</f>
        <v>0</v>
      </c>
      <c r="P148" s="110">
        <f>IF(原始数据!AK148="","",IF(ISERROR(MATCH(原始数据!AK148,各类选项!$E:$E,0)),1,0))</f>
        <v>0</v>
      </c>
      <c r="Q148" s="110">
        <f>IF(原始数据!AL148="","",IF(ISERROR(MATCH(原始数据!AL148,各类选项!$E:$E,0)),1,0))</f>
        <v>0</v>
      </c>
      <c r="R148" s="110">
        <f>IF(原始数据!AO148="","",IF(ISERROR(MATCH(原始数据!AO148,各类选项!$C:$C,0)),1,0))</f>
        <v>0</v>
      </c>
      <c r="S148" s="110">
        <f>IF(赛后数据!M148="","",IF(ISERROR(MATCH(赛后数据!M148,(各类选项!J:J),0)),1,0))</f>
        <v>0</v>
      </c>
      <c r="T148" s="110">
        <f>IF(赛后数据!U148="","",IF(ISERROR(MATCH(赛后数据!U148,(各类选项!J:J),0)),1,0))</f>
        <v>0</v>
      </c>
      <c r="U148" s="110">
        <f>IF(赛后数据!AC148="","",IF(ISERROR(MATCH(赛后数据!AC148,(各类选项!J:J),0)),1,0))</f>
        <v>0</v>
      </c>
      <c r="V148" s="110">
        <f>IF(赛后数据!AK148="","",IF(ISERROR(MATCH(赛后数据!AK148,(各类选项!J:J),0)),1,0))</f>
        <v>0</v>
      </c>
    </row>
    <row r="149" spans="1:22">
      <c r="A149" s="110">
        <f t="shared" si="4"/>
        <v>0</v>
      </c>
      <c r="B149" s="110">
        <f t="shared" si="5"/>
        <v>0</v>
      </c>
      <c r="C149" s="110">
        <f>IF(原始数据!K149="","",IF(ISERROR(MATCH(原始数据!K149,原始数据!E149:F149,0)),1,0)-IF(原始数据!K149="",1,0))</f>
        <v>0</v>
      </c>
      <c r="D149" s="110">
        <f>IF(原始数据!L149="","",IF(ISERROR(MATCH(原始数据!L149,各类选项!L:L,0)),1,0)-IF(原始数据!L149="",1,0))</f>
        <v>0</v>
      </c>
      <c r="E149" s="110">
        <f>IF(原始数据!V149="","",IF(ISERROR(MATCH(原始数据!V149,各类选项!G:G,0)),1,0))</f>
        <v>0</v>
      </c>
      <c r="F149" s="110">
        <f>IF(原始数据!W149="","",IF(ISERROR(MATCH(原始数据!W149,各类选项!G:G,0)),1,0))</f>
        <v>0</v>
      </c>
      <c r="G149" s="110">
        <f>IF(原始数据!AD149="","",IF(ISERROR(MATCH(原始数据!AD149,各类选项!$E:$E,0)),1,0))</f>
        <v>0</v>
      </c>
      <c r="H149" s="110">
        <f>IF(原始数据!AE149="","",IF(ISERROR(MATCH(原始数据!AE149,各类选项!$E:$E,0)),1,0))</f>
        <v>0</v>
      </c>
      <c r="I149" s="110">
        <f>IF(原始数据!AK149="","",IF(ISERROR(MATCH(原始数据!AK149,各类选项!$E:$E,0)),1,0))</f>
        <v>0</v>
      </c>
      <c r="J149" s="110">
        <f>IF(原始数据!AM149="","",IF(ISERROR(MATCH(原始数据!AM149,各类选项!$E:$E,0)),1,0))</f>
        <v>0</v>
      </c>
      <c r="K149" s="110">
        <f>IF(原始数据!AF149="","",IF(ISERROR(MATCH(原始数据!AF149,各类选项!$C:$C,0)),1,0))</f>
        <v>0</v>
      </c>
      <c r="L149" s="110" t="str">
        <f>IF(原始数据!AG149="","",IF(ISERROR(MATCH(原始数据!AG149,各类选项!$C:$C,0)),1,0))</f>
        <v/>
      </c>
      <c r="M149" s="110" t="str">
        <f>IF(原始数据!AH149="","",IF(ISERROR(MATCH(原始数据!AH149,各类选项!$C:$C,0)),1,0))</f>
        <v/>
      </c>
      <c r="N149" s="110">
        <f>IF(原始数据!AI149="","",IF(ISERROR(MATCH(原始数据!AI149,各类选项!$E:$E,0)),1,0))</f>
        <v>0</v>
      </c>
      <c r="O149" s="110">
        <f>IF(原始数据!AJ149="","",IF(ISERROR(MATCH(原始数据!AJ149,各类选项!$E:$E,0)),1,0))</f>
        <v>0</v>
      </c>
      <c r="P149" s="110">
        <f>IF(原始数据!AK149="","",IF(ISERROR(MATCH(原始数据!AK149,各类选项!$E:$E,0)),1,0))</f>
        <v>0</v>
      </c>
      <c r="Q149" s="110">
        <f>IF(原始数据!AL149="","",IF(ISERROR(MATCH(原始数据!AL149,各类选项!$E:$E,0)),1,0))</f>
        <v>0</v>
      </c>
      <c r="R149" s="110">
        <f>IF(原始数据!AO149="","",IF(ISERROR(MATCH(原始数据!AO149,各类选项!$C:$C,0)),1,0))</f>
        <v>0</v>
      </c>
      <c r="S149" s="110">
        <f>IF(赛后数据!M149="","",IF(ISERROR(MATCH(赛后数据!M149,(各类选项!J:J),0)),1,0))</f>
        <v>0</v>
      </c>
      <c r="T149" s="110">
        <f>IF(赛后数据!U149="","",IF(ISERROR(MATCH(赛后数据!U149,(各类选项!J:J),0)),1,0))</f>
        <v>0</v>
      </c>
      <c r="U149" s="110">
        <f>IF(赛后数据!AC149="","",IF(ISERROR(MATCH(赛后数据!AC149,(各类选项!J:J),0)),1,0))</f>
        <v>0</v>
      </c>
      <c r="V149" s="110">
        <f>IF(赛后数据!AK149="","",IF(ISERROR(MATCH(赛后数据!AK149,(各类选项!J:J),0)),1,0))</f>
        <v>0</v>
      </c>
    </row>
    <row r="150" spans="1:22">
      <c r="A150" s="110">
        <f t="shared" si="4"/>
        <v>0</v>
      </c>
      <c r="B150" s="110">
        <f t="shared" si="5"/>
        <v>0</v>
      </c>
      <c r="C150" s="110" t="str">
        <f>IF(原始数据!K150="","",IF(ISERROR(MATCH(原始数据!K150,原始数据!E150:F150,0)),1,0)-IF(原始数据!K150="",1,0))</f>
        <v/>
      </c>
      <c r="D150" s="110" t="str">
        <f>IF(原始数据!L150="","",IF(ISERROR(MATCH(原始数据!L150,各类选项!L:L,0)),1,0)-IF(原始数据!L150="",1,0))</f>
        <v/>
      </c>
      <c r="E150" s="110" t="str">
        <f>IF(原始数据!V150="","",IF(ISERROR(MATCH(原始数据!V150,各类选项!G:G,0)),1,0))</f>
        <v/>
      </c>
      <c r="F150" s="110" t="str">
        <f>IF(原始数据!W150="","",IF(ISERROR(MATCH(原始数据!W150,各类选项!G:G,0)),1,0))</f>
        <v/>
      </c>
      <c r="G150" s="110" t="str">
        <f>IF(原始数据!AD150="","",IF(ISERROR(MATCH(原始数据!AD150,各类选项!$E:$E,0)),1,0))</f>
        <v/>
      </c>
      <c r="H150" s="110" t="str">
        <f>IF(原始数据!AE150="","",IF(ISERROR(MATCH(原始数据!AE150,各类选项!$E:$E,0)),1,0))</f>
        <v/>
      </c>
      <c r="I150" s="110" t="str">
        <f>IF(原始数据!AK150="","",IF(ISERROR(MATCH(原始数据!AK150,各类选项!$E:$E,0)),1,0))</f>
        <v/>
      </c>
      <c r="J150" s="110" t="str">
        <f>IF(原始数据!AM150="","",IF(ISERROR(MATCH(原始数据!AM150,各类选项!$E:$E,0)),1,0))</f>
        <v/>
      </c>
      <c r="K150" s="110" t="str">
        <f>IF(原始数据!AF150="","",IF(ISERROR(MATCH(原始数据!AF150,各类选项!$C:$C,0)),1,0))</f>
        <v/>
      </c>
      <c r="L150" s="110" t="str">
        <f>IF(原始数据!AG150="","",IF(ISERROR(MATCH(原始数据!AG150,各类选项!$C:$C,0)),1,0))</f>
        <v/>
      </c>
      <c r="M150" s="110" t="str">
        <f>IF(原始数据!AH150="","",IF(ISERROR(MATCH(原始数据!AH150,各类选项!$C:$C,0)),1,0))</f>
        <v/>
      </c>
      <c r="N150" s="110" t="str">
        <f>IF(原始数据!AI150="","",IF(ISERROR(MATCH(原始数据!AI150,各类选项!$E:$E,0)),1,0))</f>
        <v/>
      </c>
      <c r="O150" s="110" t="str">
        <f>IF(原始数据!AJ150="","",IF(ISERROR(MATCH(原始数据!AJ150,各类选项!$E:$E,0)),1,0))</f>
        <v/>
      </c>
      <c r="P150" s="110" t="str">
        <f>IF(原始数据!AK150="","",IF(ISERROR(MATCH(原始数据!AK150,各类选项!$E:$E,0)),1,0))</f>
        <v/>
      </c>
      <c r="Q150" s="110" t="str">
        <f>IF(原始数据!AL150="","",IF(ISERROR(MATCH(原始数据!AL150,各类选项!$E:$E,0)),1,0))</f>
        <v/>
      </c>
      <c r="R150" s="110" t="str">
        <f>IF(原始数据!AO150="","",IF(ISERROR(MATCH(原始数据!AO150,各类选项!$C:$C,0)),1,0))</f>
        <v/>
      </c>
      <c r="S150" s="110" t="str">
        <f>IF(赛后数据!M150="","",IF(ISERROR(MATCH(赛后数据!M150,(各类选项!J:J),0)),1,0))</f>
        <v/>
      </c>
      <c r="T150" s="110" t="str">
        <f>IF(赛后数据!U150="","",IF(ISERROR(MATCH(赛后数据!U150,(各类选项!J:J),0)),1,0))</f>
        <v/>
      </c>
      <c r="U150" s="110" t="str">
        <f>IF(赛后数据!AC150="","",IF(ISERROR(MATCH(赛后数据!AC150,(各类选项!J:J),0)),1,0))</f>
        <v/>
      </c>
      <c r="V150" s="110" t="str">
        <f>IF(赛后数据!AK150="","",IF(ISERROR(MATCH(赛后数据!AK150,(各类选项!J:J),0)),1,0))</f>
        <v/>
      </c>
    </row>
    <row r="151" spans="1:22">
      <c r="A151" s="110">
        <f t="shared" si="4"/>
        <v>0</v>
      </c>
      <c r="B151" s="110">
        <f t="shared" si="5"/>
        <v>0</v>
      </c>
      <c r="C151" s="110" t="str">
        <f>IF(原始数据!K151="","",IF(ISERROR(MATCH(原始数据!K151,原始数据!E151:F151,0)),1,0)-IF(原始数据!K151="",1,0))</f>
        <v/>
      </c>
      <c r="D151" s="110" t="str">
        <f>IF(原始数据!L151="","",IF(ISERROR(MATCH(原始数据!L151,各类选项!L:L,0)),1,0)-IF(原始数据!L151="",1,0))</f>
        <v/>
      </c>
      <c r="E151" s="110" t="str">
        <f>IF(原始数据!V151="","",IF(ISERROR(MATCH(原始数据!V151,各类选项!G:G,0)),1,0))</f>
        <v/>
      </c>
      <c r="F151" s="110" t="str">
        <f>IF(原始数据!W151="","",IF(ISERROR(MATCH(原始数据!W151,各类选项!G:G,0)),1,0))</f>
        <v/>
      </c>
      <c r="G151" s="110" t="str">
        <f>IF(原始数据!AD151="","",IF(ISERROR(MATCH(原始数据!AD151,各类选项!$E:$E,0)),1,0))</f>
        <v/>
      </c>
      <c r="H151" s="110" t="str">
        <f>IF(原始数据!AE151="","",IF(ISERROR(MATCH(原始数据!AE151,各类选项!$E:$E,0)),1,0))</f>
        <v/>
      </c>
      <c r="I151" s="110" t="str">
        <f>IF(原始数据!AK151="","",IF(ISERROR(MATCH(原始数据!AK151,各类选项!$E:$E,0)),1,0))</f>
        <v/>
      </c>
      <c r="J151" s="110" t="str">
        <f>IF(原始数据!AM151="","",IF(ISERROR(MATCH(原始数据!AM151,各类选项!$E:$E,0)),1,0))</f>
        <v/>
      </c>
      <c r="K151" s="110" t="str">
        <f>IF(原始数据!AF151="","",IF(ISERROR(MATCH(原始数据!AF151,各类选项!$C:$C,0)),1,0))</f>
        <v/>
      </c>
      <c r="L151" s="110" t="str">
        <f>IF(原始数据!AG151="","",IF(ISERROR(MATCH(原始数据!AG151,各类选项!$C:$C,0)),1,0))</f>
        <v/>
      </c>
      <c r="M151" s="110" t="str">
        <f>IF(原始数据!AH151="","",IF(ISERROR(MATCH(原始数据!AH151,各类选项!$C:$C,0)),1,0))</f>
        <v/>
      </c>
      <c r="N151" s="110" t="str">
        <f>IF(原始数据!AI151="","",IF(ISERROR(MATCH(原始数据!AI151,各类选项!$E:$E,0)),1,0))</f>
        <v/>
      </c>
      <c r="O151" s="110" t="str">
        <f>IF(原始数据!AJ151="","",IF(ISERROR(MATCH(原始数据!AJ151,各类选项!$E:$E,0)),1,0))</f>
        <v/>
      </c>
      <c r="P151" s="110" t="str">
        <f>IF(原始数据!AK151="","",IF(ISERROR(MATCH(原始数据!AK151,各类选项!$E:$E,0)),1,0))</f>
        <v/>
      </c>
      <c r="Q151" s="110" t="str">
        <f>IF(原始数据!AL151="","",IF(ISERROR(MATCH(原始数据!AL151,各类选项!$E:$E,0)),1,0))</f>
        <v/>
      </c>
      <c r="R151" s="110" t="str">
        <f>IF(原始数据!AO151="","",IF(ISERROR(MATCH(原始数据!AO151,各类选项!$C:$C,0)),1,0))</f>
        <v/>
      </c>
      <c r="S151" s="110" t="str">
        <f>IF(赛后数据!M151="","",IF(ISERROR(MATCH(赛后数据!M151,(各类选项!J:J),0)),1,0))</f>
        <v/>
      </c>
      <c r="T151" s="110" t="str">
        <f>IF(赛后数据!U151="","",IF(ISERROR(MATCH(赛后数据!U151,(各类选项!J:J),0)),1,0))</f>
        <v/>
      </c>
      <c r="U151" s="110" t="str">
        <f>IF(赛后数据!AC151="","",IF(ISERROR(MATCH(赛后数据!AC151,(各类选项!J:J),0)),1,0))</f>
        <v/>
      </c>
      <c r="V151" s="110" t="str">
        <f>IF(赛后数据!AK151="","",IF(ISERROR(MATCH(赛后数据!AK151,(各类选项!J:J),0)),1,0))</f>
        <v/>
      </c>
    </row>
    <row r="152" spans="1:22">
      <c r="A152" s="110">
        <f t="shared" si="4"/>
        <v>0</v>
      </c>
      <c r="B152" s="110">
        <f t="shared" si="5"/>
        <v>0</v>
      </c>
      <c r="C152" s="110" t="str">
        <f>IF(原始数据!K152="","",IF(ISERROR(MATCH(原始数据!K152,原始数据!E152:F152,0)),1,0)-IF(原始数据!K152="",1,0))</f>
        <v/>
      </c>
      <c r="D152" s="110" t="str">
        <f>IF(原始数据!L152="","",IF(ISERROR(MATCH(原始数据!L152,各类选项!L:L,0)),1,0)-IF(原始数据!L152="",1,0))</f>
        <v/>
      </c>
      <c r="E152" s="110" t="str">
        <f>IF(原始数据!V152="","",IF(ISERROR(MATCH(原始数据!V152,各类选项!G:G,0)),1,0))</f>
        <v/>
      </c>
      <c r="F152" s="110" t="str">
        <f>IF(原始数据!W152="","",IF(ISERROR(MATCH(原始数据!W152,各类选项!G:G,0)),1,0))</f>
        <v/>
      </c>
      <c r="G152" s="110" t="str">
        <f>IF(原始数据!AD152="","",IF(ISERROR(MATCH(原始数据!AD152,各类选项!$E:$E,0)),1,0))</f>
        <v/>
      </c>
      <c r="H152" s="110" t="str">
        <f>IF(原始数据!AE152="","",IF(ISERROR(MATCH(原始数据!AE152,各类选项!$E:$E,0)),1,0))</f>
        <v/>
      </c>
      <c r="I152" s="110" t="str">
        <f>IF(原始数据!AK152="","",IF(ISERROR(MATCH(原始数据!AK152,各类选项!$E:$E,0)),1,0))</f>
        <v/>
      </c>
      <c r="J152" s="110" t="str">
        <f>IF(原始数据!AM152="","",IF(ISERROR(MATCH(原始数据!AM152,各类选项!$E:$E,0)),1,0))</f>
        <v/>
      </c>
      <c r="K152" s="110" t="str">
        <f>IF(原始数据!AF152="","",IF(ISERROR(MATCH(原始数据!AF152,各类选项!$C:$C,0)),1,0))</f>
        <v/>
      </c>
      <c r="L152" s="110" t="str">
        <f>IF(原始数据!AG152="","",IF(ISERROR(MATCH(原始数据!AG152,各类选项!$C:$C,0)),1,0))</f>
        <v/>
      </c>
      <c r="M152" s="110" t="str">
        <f>IF(原始数据!AH152="","",IF(ISERROR(MATCH(原始数据!AH152,各类选项!$C:$C,0)),1,0))</f>
        <v/>
      </c>
      <c r="N152" s="110" t="str">
        <f>IF(原始数据!AI152="","",IF(ISERROR(MATCH(原始数据!AI152,各类选项!$E:$E,0)),1,0))</f>
        <v/>
      </c>
      <c r="O152" s="110" t="str">
        <f>IF(原始数据!AJ152="","",IF(ISERROR(MATCH(原始数据!AJ152,各类选项!$E:$E,0)),1,0))</f>
        <v/>
      </c>
      <c r="P152" s="110" t="str">
        <f>IF(原始数据!AK152="","",IF(ISERROR(MATCH(原始数据!AK152,各类选项!$E:$E,0)),1,0))</f>
        <v/>
      </c>
      <c r="Q152" s="110" t="str">
        <f>IF(原始数据!AL152="","",IF(ISERROR(MATCH(原始数据!AL152,各类选项!$E:$E,0)),1,0))</f>
        <v/>
      </c>
      <c r="R152" s="110" t="str">
        <f>IF(原始数据!AO152="","",IF(ISERROR(MATCH(原始数据!AO152,各类选项!$C:$C,0)),1,0))</f>
        <v/>
      </c>
      <c r="S152" s="110" t="str">
        <f>IF(赛后数据!M152="","",IF(ISERROR(MATCH(赛后数据!M152,(各类选项!J:J),0)),1,0))</f>
        <v/>
      </c>
      <c r="T152" s="110" t="str">
        <f>IF(赛后数据!U152="","",IF(ISERROR(MATCH(赛后数据!U152,(各类选项!J:J),0)),1,0))</f>
        <v/>
      </c>
      <c r="U152" s="110" t="str">
        <f>IF(赛后数据!AC152="","",IF(ISERROR(MATCH(赛后数据!AC152,(各类选项!J:J),0)),1,0))</f>
        <v/>
      </c>
      <c r="V152" s="110" t="str">
        <f>IF(赛后数据!AK152="","",IF(ISERROR(MATCH(赛后数据!AK152,(各类选项!J:J),0)),1,0))</f>
        <v/>
      </c>
    </row>
    <row r="153" spans="1:22">
      <c r="A153" s="110">
        <f t="shared" si="4"/>
        <v>0</v>
      </c>
      <c r="B153" s="110">
        <f t="shared" si="5"/>
        <v>0</v>
      </c>
      <c r="C153" s="110" t="str">
        <f>IF(原始数据!K153="","",IF(ISERROR(MATCH(原始数据!K153,原始数据!E153:F153,0)),1,0)-IF(原始数据!K153="",1,0))</f>
        <v/>
      </c>
      <c r="D153" s="110" t="str">
        <f>IF(原始数据!L153="","",IF(ISERROR(MATCH(原始数据!L153,各类选项!L:L,0)),1,0)-IF(原始数据!L153="",1,0))</f>
        <v/>
      </c>
      <c r="E153" s="110" t="str">
        <f>IF(原始数据!V153="","",IF(ISERROR(MATCH(原始数据!V153,各类选项!G:G,0)),1,0))</f>
        <v/>
      </c>
      <c r="F153" s="110" t="str">
        <f>IF(原始数据!W153="","",IF(ISERROR(MATCH(原始数据!W153,各类选项!G:G,0)),1,0))</f>
        <v/>
      </c>
      <c r="G153" s="110" t="str">
        <f>IF(原始数据!AD153="","",IF(ISERROR(MATCH(原始数据!AD153,各类选项!$E:$E,0)),1,0))</f>
        <v/>
      </c>
      <c r="H153" s="110" t="str">
        <f>IF(原始数据!AE153="","",IF(ISERROR(MATCH(原始数据!AE153,各类选项!$E:$E,0)),1,0))</f>
        <v/>
      </c>
      <c r="I153" s="110" t="str">
        <f>IF(原始数据!AK153="","",IF(ISERROR(MATCH(原始数据!AK153,各类选项!$E:$E,0)),1,0))</f>
        <v/>
      </c>
      <c r="J153" s="110" t="str">
        <f>IF(原始数据!AM153="","",IF(ISERROR(MATCH(原始数据!AM153,各类选项!$E:$E,0)),1,0))</f>
        <v/>
      </c>
      <c r="K153" s="110" t="str">
        <f>IF(原始数据!AF153="","",IF(ISERROR(MATCH(原始数据!AF153,各类选项!$C:$C,0)),1,0))</f>
        <v/>
      </c>
      <c r="L153" s="110" t="str">
        <f>IF(原始数据!AG153="","",IF(ISERROR(MATCH(原始数据!AG153,各类选项!$C:$C,0)),1,0))</f>
        <v/>
      </c>
      <c r="M153" s="110" t="str">
        <f>IF(原始数据!AH153="","",IF(ISERROR(MATCH(原始数据!AH153,各类选项!$C:$C,0)),1,0))</f>
        <v/>
      </c>
      <c r="N153" s="110" t="str">
        <f>IF(原始数据!AI153="","",IF(ISERROR(MATCH(原始数据!AI153,各类选项!$E:$E,0)),1,0))</f>
        <v/>
      </c>
      <c r="O153" s="110" t="str">
        <f>IF(原始数据!AJ153="","",IF(ISERROR(MATCH(原始数据!AJ153,各类选项!$E:$E,0)),1,0))</f>
        <v/>
      </c>
      <c r="P153" s="110" t="str">
        <f>IF(原始数据!AK153="","",IF(ISERROR(MATCH(原始数据!AK153,各类选项!$E:$E,0)),1,0))</f>
        <v/>
      </c>
      <c r="Q153" s="110" t="str">
        <f>IF(原始数据!AL153="","",IF(ISERROR(MATCH(原始数据!AL153,各类选项!$E:$E,0)),1,0))</f>
        <v/>
      </c>
      <c r="R153" s="110" t="str">
        <f>IF(原始数据!AO153="","",IF(ISERROR(MATCH(原始数据!AO153,各类选项!$C:$C,0)),1,0))</f>
        <v/>
      </c>
      <c r="S153" s="110" t="str">
        <f>IF(赛后数据!M153="","",IF(ISERROR(MATCH(赛后数据!M153,(各类选项!J:J),0)),1,0))</f>
        <v/>
      </c>
      <c r="T153" s="110" t="str">
        <f>IF(赛后数据!U153="","",IF(ISERROR(MATCH(赛后数据!U153,(各类选项!J:J),0)),1,0))</f>
        <v/>
      </c>
      <c r="U153" s="110" t="str">
        <f>IF(赛后数据!AC153="","",IF(ISERROR(MATCH(赛后数据!AC153,(各类选项!J:J),0)),1,0))</f>
        <v/>
      </c>
      <c r="V153" s="110" t="str">
        <f>IF(赛后数据!AK153="","",IF(ISERROR(MATCH(赛后数据!AK153,(各类选项!J:J),0)),1,0))</f>
        <v/>
      </c>
    </row>
    <row r="154" spans="1:22">
      <c r="A154" s="110">
        <f t="shared" si="4"/>
        <v>0</v>
      </c>
      <c r="B154" s="110">
        <f t="shared" si="5"/>
        <v>0</v>
      </c>
      <c r="C154" s="110">
        <f>IF(原始数据!K154="","",IF(ISERROR(MATCH(原始数据!K154,原始数据!E154:F154,0)),1,0)-IF(原始数据!K154="",1,0))</f>
        <v>0</v>
      </c>
      <c r="D154" s="110">
        <f>IF(原始数据!L154="","",IF(ISERROR(MATCH(原始数据!L154,各类选项!L:L,0)),1,0)-IF(原始数据!L154="",1,0))</f>
        <v>0</v>
      </c>
      <c r="E154" s="110">
        <f>IF(原始数据!V154="","",IF(ISERROR(MATCH(原始数据!V154,各类选项!G:G,0)),1,0))</f>
        <v>0</v>
      </c>
      <c r="F154" s="110">
        <f>IF(原始数据!W154="","",IF(ISERROR(MATCH(原始数据!W154,各类选项!G:G,0)),1,0))</f>
        <v>0</v>
      </c>
      <c r="G154" s="110">
        <f>IF(原始数据!AD154="","",IF(ISERROR(MATCH(原始数据!AD154,各类选项!$E:$E,0)),1,0))</f>
        <v>0</v>
      </c>
      <c r="H154" s="110">
        <f>IF(原始数据!AE154="","",IF(ISERROR(MATCH(原始数据!AE154,各类选项!$E:$E,0)),1,0))</f>
        <v>0</v>
      </c>
      <c r="I154" s="110">
        <f>IF(原始数据!AK154="","",IF(ISERROR(MATCH(原始数据!AK154,各类选项!$E:$E,0)),1,0))</f>
        <v>0</v>
      </c>
      <c r="J154" s="110">
        <f>IF(原始数据!AM154="","",IF(ISERROR(MATCH(原始数据!AM154,各类选项!$E:$E,0)),1,0))</f>
        <v>0</v>
      </c>
      <c r="K154" s="110" t="str">
        <f>IF(原始数据!AF154="","",IF(ISERROR(MATCH(原始数据!AF154,各类选项!$C:$C,0)),1,0))</f>
        <v/>
      </c>
      <c r="L154" s="110" t="str">
        <f>IF(原始数据!AG154="","",IF(ISERROR(MATCH(原始数据!AG154,各类选项!$C:$C,0)),1,0))</f>
        <v/>
      </c>
      <c r="M154" s="110" t="str">
        <f>IF(原始数据!AH154="","",IF(ISERROR(MATCH(原始数据!AH154,各类选项!$C:$C,0)),1,0))</f>
        <v/>
      </c>
      <c r="N154" s="110">
        <f>IF(原始数据!AI154="","",IF(ISERROR(MATCH(原始数据!AI154,各类选项!$E:$E,0)),1,0))</f>
        <v>0</v>
      </c>
      <c r="O154" s="110">
        <f>IF(原始数据!AJ154="","",IF(ISERROR(MATCH(原始数据!AJ154,各类选项!$E:$E,0)),1,0))</f>
        <v>0</v>
      </c>
      <c r="P154" s="110">
        <f>IF(原始数据!AK154="","",IF(ISERROR(MATCH(原始数据!AK154,各类选项!$E:$E,0)),1,0))</f>
        <v>0</v>
      </c>
      <c r="Q154" s="110">
        <f>IF(原始数据!AL154="","",IF(ISERROR(MATCH(原始数据!AL154,各类选项!$E:$E,0)),1,0))</f>
        <v>0</v>
      </c>
      <c r="R154" s="110">
        <f>IF(原始数据!AO154="","",IF(ISERROR(MATCH(原始数据!AO154,各类选项!$C:$C,0)),1,0))</f>
        <v>0</v>
      </c>
      <c r="S154" s="110">
        <f>IF(赛后数据!M154="","",IF(ISERROR(MATCH(赛后数据!M154,(各类选项!J:J),0)),1,0))</f>
        <v>0</v>
      </c>
      <c r="T154" s="110">
        <f>IF(赛后数据!U154="","",IF(ISERROR(MATCH(赛后数据!U154,(各类选项!J:J),0)),1,0))</f>
        <v>0</v>
      </c>
      <c r="U154" s="110">
        <f>IF(赛后数据!AC154="","",IF(ISERROR(MATCH(赛后数据!AC154,(各类选项!J:J),0)),1,0))</f>
        <v>0</v>
      </c>
      <c r="V154" s="110">
        <f>IF(赛后数据!AK154="","",IF(ISERROR(MATCH(赛后数据!AK154,(各类选项!J:J),0)),1,0))</f>
        <v>0</v>
      </c>
    </row>
    <row r="155" spans="1:22">
      <c r="A155" s="110">
        <f t="shared" si="4"/>
        <v>0</v>
      </c>
      <c r="B155" s="110">
        <f t="shared" si="5"/>
        <v>0</v>
      </c>
      <c r="C155" s="110">
        <f>IF(原始数据!K155="","",IF(ISERROR(MATCH(原始数据!K155,原始数据!E155:F155,0)),1,0)-IF(原始数据!K155="",1,0))</f>
        <v>0</v>
      </c>
      <c r="D155" s="110">
        <f>IF(原始数据!L155="","",IF(ISERROR(MATCH(原始数据!L155,各类选项!L:L,0)),1,0)-IF(原始数据!L155="",1,0))</f>
        <v>0</v>
      </c>
      <c r="E155" s="110">
        <f>IF(原始数据!V155="","",IF(ISERROR(MATCH(原始数据!V155,各类选项!G:G,0)),1,0))</f>
        <v>0</v>
      </c>
      <c r="F155" s="110">
        <f>IF(原始数据!W155="","",IF(ISERROR(MATCH(原始数据!W155,各类选项!G:G,0)),1,0))</f>
        <v>0</v>
      </c>
      <c r="G155" s="110">
        <f>IF(原始数据!AD155="","",IF(ISERROR(MATCH(原始数据!AD155,各类选项!$E:$E,0)),1,0))</f>
        <v>0</v>
      </c>
      <c r="H155" s="110">
        <f>IF(原始数据!AE155="","",IF(ISERROR(MATCH(原始数据!AE155,各类选项!$E:$E,0)),1,0))</f>
        <v>0</v>
      </c>
      <c r="I155" s="110">
        <f>IF(原始数据!AK155="","",IF(ISERROR(MATCH(原始数据!AK155,各类选项!$E:$E,0)),1,0))</f>
        <v>0</v>
      </c>
      <c r="J155" s="110">
        <f>IF(原始数据!AM155="","",IF(ISERROR(MATCH(原始数据!AM155,各类选项!$E:$E,0)),1,0))</f>
        <v>0</v>
      </c>
      <c r="K155" s="110" t="str">
        <f>IF(原始数据!AF155="","",IF(ISERROR(MATCH(原始数据!AF155,各类选项!$C:$C,0)),1,0))</f>
        <v/>
      </c>
      <c r="L155" s="110" t="str">
        <f>IF(原始数据!AG155="","",IF(ISERROR(MATCH(原始数据!AG155,各类选项!$C:$C,0)),1,0))</f>
        <v/>
      </c>
      <c r="M155" s="110" t="str">
        <f>IF(原始数据!AH155="","",IF(ISERROR(MATCH(原始数据!AH155,各类选项!$C:$C,0)),1,0))</f>
        <v/>
      </c>
      <c r="N155" s="110">
        <f>IF(原始数据!AI155="","",IF(ISERROR(MATCH(原始数据!AI155,各类选项!$E:$E,0)),1,0))</f>
        <v>0</v>
      </c>
      <c r="O155" s="110">
        <f>IF(原始数据!AJ155="","",IF(ISERROR(MATCH(原始数据!AJ155,各类选项!$E:$E,0)),1,0))</f>
        <v>0</v>
      </c>
      <c r="P155" s="110">
        <f>IF(原始数据!AK155="","",IF(ISERROR(MATCH(原始数据!AK155,各类选项!$E:$E,0)),1,0))</f>
        <v>0</v>
      </c>
      <c r="Q155" s="110">
        <f>IF(原始数据!AL155="","",IF(ISERROR(MATCH(原始数据!AL155,各类选项!$E:$E,0)),1,0))</f>
        <v>0</v>
      </c>
      <c r="R155" s="110">
        <f>IF(原始数据!AO155="","",IF(ISERROR(MATCH(原始数据!AO155,各类选项!$C:$C,0)),1,0))</f>
        <v>0</v>
      </c>
      <c r="S155" s="110">
        <f>IF(赛后数据!M155="","",IF(ISERROR(MATCH(赛后数据!M155,(各类选项!J:J),0)),1,0))</f>
        <v>0</v>
      </c>
      <c r="T155" s="110">
        <f>IF(赛后数据!U155="","",IF(ISERROR(MATCH(赛后数据!U155,(各类选项!J:J),0)),1,0))</f>
        <v>0</v>
      </c>
      <c r="U155" s="110">
        <f>IF(赛后数据!AC155="","",IF(ISERROR(MATCH(赛后数据!AC155,(各类选项!J:J),0)),1,0))</f>
        <v>0</v>
      </c>
      <c r="V155" s="110">
        <f>IF(赛后数据!AK155="","",IF(ISERROR(MATCH(赛后数据!AK155,(各类选项!J:J),0)),1,0))</f>
        <v>0</v>
      </c>
    </row>
    <row r="156" spans="1:22">
      <c r="A156" s="110">
        <f t="shared" si="4"/>
        <v>0</v>
      </c>
      <c r="B156" s="110">
        <f t="shared" si="5"/>
        <v>0</v>
      </c>
      <c r="C156" s="110">
        <f>IF(原始数据!K156="","",IF(ISERROR(MATCH(原始数据!K156,原始数据!E156:F156,0)),1,0)-IF(原始数据!K156="",1,0))</f>
        <v>0</v>
      </c>
      <c r="D156" s="110">
        <f>IF(原始数据!L156="","",IF(ISERROR(MATCH(原始数据!L156,各类选项!L:L,0)),1,0)-IF(原始数据!L156="",1,0))</f>
        <v>0</v>
      </c>
      <c r="E156" s="110">
        <f>IF(原始数据!V156="","",IF(ISERROR(MATCH(原始数据!V156,各类选项!G:G,0)),1,0))</f>
        <v>0</v>
      </c>
      <c r="F156" s="110">
        <f>IF(原始数据!W156="","",IF(ISERROR(MATCH(原始数据!W156,各类选项!G:G,0)),1,0))</f>
        <v>0</v>
      </c>
      <c r="G156" s="110">
        <f>IF(原始数据!AD156="","",IF(ISERROR(MATCH(原始数据!AD156,各类选项!$E:$E,0)),1,0))</f>
        <v>0</v>
      </c>
      <c r="H156" s="110">
        <f>IF(原始数据!AE156="","",IF(ISERROR(MATCH(原始数据!AE156,各类选项!$E:$E,0)),1,0))</f>
        <v>0</v>
      </c>
      <c r="I156" s="110">
        <f>IF(原始数据!AK156="","",IF(ISERROR(MATCH(原始数据!AK156,各类选项!$E:$E,0)),1,0))</f>
        <v>0</v>
      </c>
      <c r="J156" s="110">
        <f>IF(原始数据!AM156="","",IF(ISERROR(MATCH(原始数据!AM156,各类选项!$E:$E,0)),1,0))</f>
        <v>0</v>
      </c>
      <c r="K156" s="110">
        <f>IF(原始数据!AF156="","",IF(ISERROR(MATCH(原始数据!AF156,各类选项!$C:$C,0)),1,0))</f>
        <v>0</v>
      </c>
      <c r="L156" s="110" t="str">
        <f>IF(原始数据!AG156="","",IF(ISERROR(MATCH(原始数据!AG156,各类选项!$C:$C,0)),1,0))</f>
        <v/>
      </c>
      <c r="M156" s="110" t="str">
        <f>IF(原始数据!AH156="","",IF(ISERROR(MATCH(原始数据!AH156,各类选项!$C:$C,0)),1,0))</f>
        <v/>
      </c>
      <c r="N156" s="110">
        <f>IF(原始数据!AI156="","",IF(ISERROR(MATCH(原始数据!AI156,各类选项!$E:$E,0)),1,0))</f>
        <v>0</v>
      </c>
      <c r="O156" s="110">
        <f>IF(原始数据!AJ156="","",IF(ISERROR(MATCH(原始数据!AJ156,各类选项!$E:$E,0)),1,0))</f>
        <v>0</v>
      </c>
      <c r="P156" s="110">
        <f>IF(原始数据!AK156="","",IF(ISERROR(MATCH(原始数据!AK156,各类选项!$E:$E,0)),1,0))</f>
        <v>0</v>
      </c>
      <c r="Q156" s="110">
        <f>IF(原始数据!AL156="","",IF(ISERROR(MATCH(原始数据!AL156,各类选项!$E:$E,0)),1,0))</f>
        <v>0</v>
      </c>
      <c r="R156" s="110">
        <f>IF(原始数据!AO156="","",IF(ISERROR(MATCH(原始数据!AO156,各类选项!$C:$C,0)),1,0))</f>
        <v>0</v>
      </c>
      <c r="S156" s="110">
        <f>IF(赛后数据!M156="","",IF(ISERROR(MATCH(赛后数据!M156,(各类选项!J:J),0)),1,0))</f>
        <v>0</v>
      </c>
      <c r="T156" s="110">
        <f>IF(赛后数据!U156="","",IF(ISERROR(MATCH(赛后数据!U156,(各类选项!J:J),0)),1,0))</f>
        <v>0</v>
      </c>
      <c r="U156" s="110">
        <f>IF(赛后数据!AC156="","",IF(ISERROR(MATCH(赛后数据!AC156,(各类选项!J:J),0)),1,0))</f>
        <v>0</v>
      </c>
      <c r="V156" s="110">
        <f>IF(赛后数据!AK156="","",IF(ISERROR(MATCH(赛后数据!AK156,(各类选项!J:J),0)),1,0))</f>
        <v>0</v>
      </c>
    </row>
    <row r="157" spans="1:22">
      <c r="A157" s="110">
        <f t="shared" si="4"/>
        <v>0</v>
      </c>
      <c r="B157" s="110">
        <f t="shared" si="5"/>
        <v>0</v>
      </c>
      <c r="C157" s="110">
        <f>IF(原始数据!K157="","",IF(ISERROR(MATCH(原始数据!K157,原始数据!E157:F157,0)),1,0)-IF(原始数据!K157="",1,0))</f>
        <v>0</v>
      </c>
      <c r="D157" s="110">
        <f>IF(原始数据!L157="","",IF(ISERROR(MATCH(原始数据!L157,各类选项!L:L,0)),1,0)-IF(原始数据!L157="",1,0))</f>
        <v>0</v>
      </c>
      <c r="E157" s="110">
        <f>IF(原始数据!V157="","",IF(ISERROR(MATCH(原始数据!V157,各类选项!G:G,0)),1,0))</f>
        <v>0</v>
      </c>
      <c r="F157" s="110">
        <f>IF(原始数据!W157="","",IF(ISERROR(MATCH(原始数据!W157,各类选项!G:G,0)),1,0))</f>
        <v>0</v>
      </c>
      <c r="G157" s="110">
        <f>IF(原始数据!AD157="","",IF(ISERROR(MATCH(原始数据!AD157,各类选项!$E:$E,0)),1,0))</f>
        <v>0</v>
      </c>
      <c r="H157" s="110">
        <f>IF(原始数据!AE157="","",IF(ISERROR(MATCH(原始数据!AE157,各类选项!$E:$E,0)),1,0))</f>
        <v>0</v>
      </c>
      <c r="I157" s="110">
        <f>IF(原始数据!AK157="","",IF(ISERROR(MATCH(原始数据!AK157,各类选项!$E:$E,0)),1,0))</f>
        <v>0</v>
      </c>
      <c r="J157" s="110">
        <f>IF(原始数据!AM157="","",IF(ISERROR(MATCH(原始数据!AM157,各类选项!$E:$E,0)),1,0))</f>
        <v>0</v>
      </c>
      <c r="K157" s="110">
        <f>IF(原始数据!AF157="","",IF(ISERROR(MATCH(原始数据!AF157,各类选项!$C:$C,0)),1,0))</f>
        <v>0</v>
      </c>
      <c r="L157" s="110" t="str">
        <f>IF(原始数据!AG157="","",IF(ISERROR(MATCH(原始数据!AG157,各类选项!$C:$C,0)),1,0))</f>
        <v/>
      </c>
      <c r="M157" s="110" t="str">
        <f>IF(原始数据!AH157="","",IF(ISERROR(MATCH(原始数据!AH157,各类选项!$C:$C,0)),1,0))</f>
        <v/>
      </c>
      <c r="N157" s="110">
        <f>IF(原始数据!AI157="","",IF(ISERROR(MATCH(原始数据!AI157,各类选项!$E:$E,0)),1,0))</f>
        <v>0</v>
      </c>
      <c r="O157" s="110">
        <f>IF(原始数据!AJ157="","",IF(ISERROR(MATCH(原始数据!AJ157,各类选项!$E:$E,0)),1,0))</f>
        <v>0</v>
      </c>
      <c r="P157" s="110">
        <f>IF(原始数据!AK157="","",IF(ISERROR(MATCH(原始数据!AK157,各类选项!$E:$E,0)),1,0))</f>
        <v>0</v>
      </c>
      <c r="Q157" s="110">
        <f>IF(原始数据!AL157="","",IF(ISERROR(MATCH(原始数据!AL157,各类选项!$E:$E,0)),1,0))</f>
        <v>0</v>
      </c>
      <c r="R157" s="110">
        <f>IF(原始数据!AO157="","",IF(ISERROR(MATCH(原始数据!AO157,各类选项!$C:$C,0)),1,0))</f>
        <v>0</v>
      </c>
      <c r="S157" s="110">
        <f>IF(赛后数据!M157="","",IF(ISERROR(MATCH(赛后数据!M157,(各类选项!J:J),0)),1,0))</f>
        <v>0</v>
      </c>
      <c r="T157" s="110">
        <f>IF(赛后数据!U157="","",IF(ISERROR(MATCH(赛后数据!U157,(各类选项!J:J),0)),1,0))</f>
        <v>0</v>
      </c>
      <c r="U157" s="110">
        <f>IF(赛后数据!AC157="","",IF(ISERROR(MATCH(赛后数据!AC157,(各类选项!J:J),0)),1,0))</f>
        <v>0</v>
      </c>
      <c r="V157" s="110">
        <f>IF(赛后数据!AK157="","",IF(ISERROR(MATCH(赛后数据!AK157,(各类选项!J:J),0)),1,0))</f>
        <v>0</v>
      </c>
    </row>
    <row r="158" spans="1:22">
      <c r="A158" s="110">
        <f t="shared" si="4"/>
        <v>0</v>
      </c>
      <c r="B158" s="110">
        <f t="shared" si="5"/>
        <v>0</v>
      </c>
      <c r="C158" s="110">
        <f>IF(原始数据!K158="","",IF(ISERROR(MATCH(原始数据!K158,原始数据!E158:F158,0)),1,0)-IF(原始数据!K158="",1,0))</f>
        <v>0</v>
      </c>
      <c r="D158" s="110">
        <f>IF(原始数据!L158="","",IF(ISERROR(MATCH(原始数据!L158,各类选项!L:L,0)),1,0)-IF(原始数据!L158="",1,0))</f>
        <v>0</v>
      </c>
      <c r="E158" s="110" t="str">
        <f>IF(原始数据!V158="","",IF(ISERROR(MATCH(原始数据!V158,各类选项!G:G,0)),1,0))</f>
        <v/>
      </c>
      <c r="F158" s="110">
        <f>IF(原始数据!W158="","",IF(ISERROR(MATCH(原始数据!W158,各类选项!G:G,0)),1,0))</f>
        <v>0</v>
      </c>
      <c r="G158" s="110">
        <f>IF(原始数据!AD158="","",IF(ISERROR(MATCH(原始数据!AD158,各类选项!$E:$E,0)),1,0))</f>
        <v>0</v>
      </c>
      <c r="H158" s="110">
        <f>IF(原始数据!AE158="","",IF(ISERROR(MATCH(原始数据!AE158,各类选项!$E:$E,0)),1,0))</f>
        <v>0</v>
      </c>
      <c r="I158" s="110">
        <f>IF(原始数据!AK158="","",IF(ISERROR(MATCH(原始数据!AK158,各类选项!$E:$E,0)),1,0))</f>
        <v>0</v>
      </c>
      <c r="J158" s="110">
        <f>IF(原始数据!AM158="","",IF(ISERROR(MATCH(原始数据!AM158,各类选项!$E:$E,0)),1,0))</f>
        <v>0</v>
      </c>
      <c r="K158" s="110">
        <f>IF(原始数据!AF158="","",IF(ISERROR(MATCH(原始数据!AF158,各类选项!$C:$C,0)),1,0))</f>
        <v>0</v>
      </c>
      <c r="L158" s="110">
        <f>IF(原始数据!AG158="","",IF(ISERROR(MATCH(原始数据!AG158,各类选项!$C:$C,0)),1,0))</f>
        <v>0</v>
      </c>
      <c r="M158" s="110" t="str">
        <f>IF(原始数据!AH158="","",IF(ISERROR(MATCH(原始数据!AH158,各类选项!$C:$C,0)),1,0))</f>
        <v/>
      </c>
      <c r="N158" s="110">
        <f>IF(原始数据!AI158="","",IF(ISERROR(MATCH(原始数据!AI158,各类选项!$E:$E,0)),1,0))</f>
        <v>0</v>
      </c>
      <c r="O158" s="110">
        <f>IF(原始数据!AJ158="","",IF(ISERROR(MATCH(原始数据!AJ158,各类选项!$E:$E,0)),1,0))</f>
        <v>0</v>
      </c>
      <c r="P158" s="110">
        <f>IF(原始数据!AK158="","",IF(ISERROR(MATCH(原始数据!AK158,各类选项!$E:$E,0)),1,0))</f>
        <v>0</v>
      </c>
      <c r="Q158" s="110">
        <f>IF(原始数据!AL158="","",IF(ISERROR(MATCH(原始数据!AL158,各类选项!$E:$E,0)),1,0))</f>
        <v>0</v>
      </c>
      <c r="R158" s="110">
        <f>IF(原始数据!AO158="","",IF(ISERROR(MATCH(原始数据!AO158,各类选项!$C:$C,0)),1,0))</f>
        <v>0</v>
      </c>
      <c r="S158" s="110">
        <f>IF(赛后数据!M158="","",IF(ISERROR(MATCH(赛后数据!M158,(各类选项!J:J),0)),1,0))</f>
        <v>0</v>
      </c>
      <c r="T158" s="110">
        <f>IF(赛后数据!U158="","",IF(ISERROR(MATCH(赛后数据!U158,(各类选项!J:J),0)),1,0))</f>
        <v>0</v>
      </c>
      <c r="U158" s="110">
        <f>IF(赛后数据!AC158="","",IF(ISERROR(MATCH(赛后数据!AC158,(各类选项!J:J),0)),1,0))</f>
        <v>0</v>
      </c>
      <c r="V158" s="110">
        <f>IF(赛后数据!AK158="","",IF(ISERROR(MATCH(赛后数据!AK158,(各类选项!J:J),0)),1,0))</f>
        <v>0</v>
      </c>
    </row>
    <row r="159" spans="1:22">
      <c r="A159" s="110">
        <f t="shared" si="4"/>
        <v>0</v>
      </c>
      <c r="B159" s="110">
        <f t="shared" si="5"/>
        <v>0</v>
      </c>
      <c r="C159" s="110">
        <f>IF(原始数据!K159="","",IF(ISERROR(MATCH(原始数据!K159,原始数据!E159:F159,0)),1,0)-IF(原始数据!K159="",1,0))</f>
        <v>0</v>
      </c>
      <c r="D159" s="110">
        <f>IF(原始数据!L159="","",IF(ISERROR(MATCH(原始数据!L159,各类选项!L:L,0)),1,0)-IF(原始数据!L159="",1,0))</f>
        <v>0</v>
      </c>
      <c r="E159" s="110" t="str">
        <f>IF(原始数据!V159="","",IF(ISERROR(MATCH(原始数据!V159,各类选项!G:G,0)),1,0))</f>
        <v/>
      </c>
      <c r="F159" s="110">
        <f>IF(原始数据!W159="","",IF(ISERROR(MATCH(原始数据!W159,各类选项!G:G,0)),1,0))</f>
        <v>0</v>
      </c>
      <c r="G159" s="110">
        <f>IF(原始数据!AD159="","",IF(ISERROR(MATCH(原始数据!AD159,各类选项!$E:$E,0)),1,0))</f>
        <v>0</v>
      </c>
      <c r="H159" s="110">
        <f>IF(原始数据!AE159="","",IF(ISERROR(MATCH(原始数据!AE159,各类选项!$E:$E,0)),1,0))</f>
        <v>0</v>
      </c>
      <c r="I159" s="110">
        <f>IF(原始数据!AK159="","",IF(ISERROR(MATCH(原始数据!AK159,各类选项!$E:$E,0)),1,0))</f>
        <v>0</v>
      </c>
      <c r="J159" s="110">
        <f>IF(原始数据!AM159="","",IF(ISERROR(MATCH(原始数据!AM159,各类选项!$E:$E,0)),1,0))</f>
        <v>0</v>
      </c>
      <c r="K159" s="110">
        <f>IF(原始数据!AF159="","",IF(ISERROR(MATCH(原始数据!AF159,各类选项!$C:$C,0)),1,0))</f>
        <v>0</v>
      </c>
      <c r="L159" s="110">
        <f>IF(原始数据!AG159="","",IF(ISERROR(MATCH(原始数据!AG159,各类选项!$C:$C,0)),1,0))</f>
        <v>0</v>
      </c>
      <c r="M159" s="110" t="str">
        <f>IF(原始数据!AH159="","",IF(ISERROR(MATCH(原始数据!AH159,各类选项!$C:$C,0)),1,0))</f>
        <v/>
      </c>
      <c r="N159" s="110">
        <f>IF(原始数据!AI159="","",IF(ISERROR(MATCH(原始数据!AI159,各类选项!$E:$E,0)),1,0))</f>
        <v>0</v>
      </c>
      <c r="O159" s="110">
        <f>IF(原始数据!AJ159="","",IF(ISERROR(MATCH(原始数据!AJ159,各类选项!$E:$E,0)),1,0))</f>
        <v>0</v>
      </c>
      <c r="P159" s="110">
        <f>IF(原始数据!AK159="","",IF(ISERROR(MATCH(原始数据!AK159,各类选项!$E:$E,0)),1,0))</f>
        <v>0</v>
      </c>
      <c r="Q159" s="110">
        <f>IF(原始数据!AL159="","",IF(ISERROR(MATCH(原始数据!AL159,各类选项!$E:$E,0)),1,0))</f>
        <v>0</v>
      </c>
      <c r="R159" s="110">
        <f>IF(原始数据!AO159="","",IF(ISERROR(MATCH(原始数据!AO159,各类选项!$C:$C,0)),1,0))</f>
        <v>0</v>
      </c>
      <c r="S159" s="110">
        <f>IF(赛后数据!M159="","",IF(ISERROR(MATCH(赛后数据!M159,(各类选项!J:J),0)),1,0))</f>
        <v>0</v>
      </c>
      <c r="T159" s="110">
        <f>IF(赛后数据!U159="","",IF(ISERROR(MATCH(赛后数据!U159,(各类选项!J:J),0)),1,0))</f>
        <v>0</v>
      </c>
      <c r="U159" s="110">
        <f>IF(赛后数据!AC159="","",IF(ISERROR(MATCH(赛后数据!AC159,(各类选项!J:J),0)),1,0))</f>
        <v>0</v>
      </c>
      <c r="V159" s="110">
        <f>IF(赛后数据!AK159="","",IF(ISERROR(MATCH(赛后数据!AK159,(各类选项!J:J),0)),1,0))</f>
        <v>0</v>
      </c>
    </row>
    <row r="160" spans="1:22">
      <c r="A160" s="110">
        <f t="shared" si="4"/>
        <v>0</v>
      </c>
      <c r="B160" s="110">
        <f t="shared" si="5"/>
        <v>0</v>
      </c>
      <c r="C160" s="110" t="str">
        <f>IF(原始数据!K160="","",IF(ISERROR(MATCH(原始数据!K160,原始数据!E160:F160,0)),1,0)-IF(原始数据!K160="",1,0))</f>
        <v/>
      </c>
      <c r="D160" s="110" t="str">
        <f>IF(原始数据!L160="","",IF(ISERROR(MATCH(原始数据!L160,各类选项!L:L,0)),1,0)-IF(原始数据!L160="",1,0))</f>
        <v/>
      </c>
      <c r="E160" s="110" t="str">
        <f>IF(原始数据!V160="","",IF(ISERROR(MATCH(原始数据!V160,各类选项!G:G,0)),1,0))</f>
        <v/>
      </c>
      <c r="F160" s="110" t="str">
        <f>IF(原始数据!W160="","",IF(ISERROR(MATCH(原始数据!W160,各类选项!G:G,0)),1,0))</f>
        <v/>
      </c>
      <c r="G160" s="110" t="str">
        <f>IF(原始数据!AD160="","",IF(ISERROR(MATCH(原始数据!AD160,各类选项!$E:$E,0)),1,0))</f>
        <v/>
      </c>
      <c r="H160" s="110" t="str">
        <f>IF(原始数据!AE160="","",IF(ISERROR(MATCH(原始数据!AE160,各类选项!$E:$E,0)),1,0))</f>
        <v/>
      </c>
      <c r="I160" s="110" t="str">
        <f>IF(原始数据!AK160="","",IF(ISERROR(MATCH(原始数据!AK160,各类选项!$E:$E,0)),1,0))</f>
        <v/>
      </c>
      <c r="J160" s="110" t="str">
        <f>IF(原始数据!AM160="","",IF(ISERROR(MATCH(原始数据!AM160,各类选项!$E:$E,0)),1,0))</f>
        <v/>
      </c>
      <c r="K160" s="110" t="str">
        <f>IF(原始数据!AF160="","",IF(ISERROR(MATCH(原始数据!AF160,各类选项!$C:$C,0)),1,0))</f>
        <v/>
      </c>
      <c r="L160" s="110" t="str">
        <f>IF(原始数据!AG160="","",IF(ISERROR(MATCH(原始数据!AG160,各类选项!$C:$C,0)),1,0))</f>
        <v/>
      </c>
      <c r="M160" s="110" t="str">
        <f>IF(原始数据!AH160="","",IF(ISERROR(MATCH(原始数据!AH160,各类选项!$C:$C,0)),1,0))</f>
        <v/>
      </c>
      <c r="N160" s="110" t="str">
        <f>IF(原始数据!AI160="","",IF(ISERROR(MATCH(原始数据!AI160,各类选项!$E:$E,0)),1,0))</f>
        <v/>
      </c>
      <c r="O160" s="110" t="str">
        <f>IF(原始数据!AJ160="","",IF(ISERROR(MATCH(原始数据!AJ160,各类选项!$E:$E,0)),1,0))</f>
        <v/>
      </c>
      <c r="P160" s="110" t="str">
        <f>IF(原始数据!AK160="","",IF(ISERROR(MATCH(原始数据!AK160,各类选项!$E:$E,0)),1,0))</f>
        <v/>
      </c>
      <c r="Q160" s="110" t="str">
        <f>IF(原始数据!AL160="","",IF(ISERROR(MATCH(原始数据!AL160,各类选项!$E:$E,0)),1,0))</f>
        <v/>
      </c>
      <c r="R160" s="110" t="str">
        <f>IF(原始数据!AO160="","",IF(ISERROR(MATCH(原始数据!AO160,各类选项!$C:$C,0)),1,0))</f>
        <v/>
      </c>
      <c r="S160" s="110" t="str">
        <f>IF(赛后数据!M160="","",IF(ISERROR(MATCH(赛后数据!M160,(各类选项!J:J),0)),1,0))</f>
        <v/>
      </c>
      <c r="T160" s="110" t="str">
        <f>IF(赛后数据!U160="","",IF(ISERROR(MATCH(赛后数据!U160,(各类选项!J:J),0)),1,0))</f>
        <v/>
      </c>
      <c r="U160" s="110" t="str">
        <f>IF(赛后数据!AC160="","",IF(ISERROR(MATCH(赛后数据!AC160,(各类选项!J:J),0)),1,0))</f>
        <v/>
      </c>
      <c r="V160" s="110" t="str">
        <f>IF(赛后数据!AK160="","",IF(ISERROR(MATCH(赛后数据!AK160,(各类选项!J:J),0)),1,0))</f>
        <v/>
      </c>
    </row>
    <row r="161" spans="1:22">
      <c r="A161" s="110">
        <f t="shared" si="4"/>
        <v>0</v>
      </c>
      <c r="B161" s="110">
        <f t="shared" si="5"/>
        <v>0</v>
      </c>
      <c r="C161" s="110" t="str">
        <f>IF(原始数据!K161="","",IF(ISERROR(MATCH(原始数据!K161,原始数据!E161:F161,0)),1,0)-IF(原始数据!K161="",1,0))</f>
        <v/>
      </c>
      <c r="D161" s="110" t="str">
        <f>IF(原始数据!L161="","",IF(ISERROR(MATCH(原始数据!L161,各类选项!L:L,0)),1,0)-IF(原始数据!L161="",1,0))</f>
        <v/>
      </c>
      <c r="E161" s="110" t="str">
        <f>IF(原始数据!V161="","",IF(ISERROR(MATCH(原始数据!V161,各类选项!G:G,0)),1,0))</f>
        <v/>
      </c>
      <c r="F161" s="110" t="str">
        <f>IF(原始数据!W161="","",IF(ISERROR(MATCH(原始数据!W161,各类选项!G:G,0)),1,0))</f>
        <v/>
      </c>
      <c r="G161" s="110" t="str">
        <f>IF(原始数据!AD161="","",IF(ISERROR(MATCH(原始数据!AD161,各类选项!$E:$E,0)),1,0))</f>
        <v/>
      </c>
      <c r="H161" s="110" t="str">
        <f>IF(原始数据!AE161="","",IF(ISERROR(MATCH(原始数据!AE161,各类选项!$E:$E,0)),1,0))</f>
        <v/>
      </c>
      <c r="I161" s="110" t="str">
        <f>IF(原始数据!AK161="","",IF(ISERROR(MATCH(原始数据!AK161,各类选项!$E:$E,0)),1,0))</f>
        <v/>
      </c>
      <c r="J161" s="110" t="str">
        <f>IF(原始数据!AM161="","",IF(ISERROR(MATCH(原始数据!AM161,各类选项!$E:$E,0)),1,0))</f>
        <v/>
      </c>
      <c r="K161" s="110" t="str">
        <f>IF(原始数据!AF161="","",IF(ISERROR(MATCH(原始数据!AF161,各类选项!$C:$C,0)),1,0))</f>
        <v/>
      </c>
      <c r="L161" s="110" t="str">
        <f>IF(原始数据!AG161="","",IF(ISERROR(MATCH(原始数据!AG161,各类选项!$C:$C,0)),1,0))</f>
        <v/>
      </c>
      <c r="M161" s="110" t="str">
        <f>IF(原始数据!AH161="","",IF(ISERROR(MATCH(原始数据!AH161,各类选项!$C:$C,0)),1,0))</f>
        <v/>
      </c>
      <c r="N161" s="110" t="str">
        <f>IF(原始数据!AI161="","",IF(ISERROR(MATCH(原始数据!AI161,各类选项!$E:$E,0)),1,0))</f>
        <v/>
      </c>
      <c r="O161" s="110" t="str">
        <f>IF(原始数据!AJ161="","",IF(ISERROR(MATCH(原始数据!AJ161,各类选项!$E:$E,0)),1,0))</f>
        <v/>
      </c>
      <c r="P161" s="110" t="str">
        <f>IF(原始数据!AK161="","",IF(ISERROR(MATCH(原始数据!AK161,各类选项!$E:$E,0)),1,0))</f>
        <v/>
      </c>
      <c r="Q161" s="110" t="str">
        <f>IF(原始数据!AL161="","",IF(ISERROR(MATCH(原始数据!AL161,各类选项!$E:$E,0)),1,0))</f>
        <v/>
      </c>
      <c r="R161" s="110" t="str">
        <f>IF(原始数据!AO161="","",IF(ISERROR(MATCH(原始数据!AO161,各类选项!$C:$C,0)),1,0))</f>
        <v/>
      </c>
      <c r="S161" s="110" t="str">
        <f>IF(赛后数据!M161="","",IF(ISERROR(MATCH(赛后数据!M161,(各类选项!J:J),0)),1,0))</f>
        <v/>
      </c>
      <c r="T161" s="110" t="str">
        <f>IF(赛后数据!U161="","",IF(ISERROR(MATCH(赛后数据!U161,(各类选项!J:J),0)),1,0))</f>
        <v/>
      </c>
      <c r="U161" s="110" t="str">
        <f>IF(赛后数据!AC161="","",IF(ISERROR(MATCH(赛后数据!AC161,(各类选项!J:J),0)),1,0))</f>
        <v/>
      </c>
      <c r="V161" s="110" t="str">
        <f>IF(赛后数据!AK161="","",IF(ISERROR(MATCH(赛后数据!AK161,(各类选项!J:J),0)),1,0))</f>
        <v/>
      </c>
    </row>
    <row r="162" spans="1:22">
      <c r="A162" s="110">
        <f t="shared" si="4"/>
        <v>0</v>
      </c>
      <c r="B162" s="110">
        <f t="shared" si="5"/>
        <v>0</v>
      </c>
      <c r="C162" s="110">
        <f>IF(原始数据!K162="","",IF(ISERROR(MATCH(原始数据!K162,原始数据!E162:F162,0)),1,0)-IF(原始数据!K162="",1,0))</f>
        <v>0</v>
      </c>
      <c r="D162" s="110">
        <f>IF(原始数据!L162="","",IF(ISERROR(MATCH(原始数据!L162,各类选项!L:L,0)),1,0)-IF(原始数据!L162="",1,0))</f>
        <v>0</v>
      </c>
      <c r="E162" s="110">
        <f>IF(原始数据!V162="","",IF(ISERROR(MATCH(原始数据!V162,各类选项!G:G,0)),1,0))</f>
        <v>0</v>
      </c>
      <c r="F162" s="110">
        <f>IF(原始数据!W162="","",IF(ISERROR(MATCH(原始数据!W162,各类选项!G:G,0)),1,0))</f>
        <v>0</v>
      </c>
      <c r="G162" s="110">
        <f>IF(原始数据!AD162="","",IF(ISERROR(MATCH(原始数据!AD162,各类选项!$E:$E,0)),1,0))</f>
        <v>0</v>
      </c>
      <c r="H162" s="110">
        <f>IF(原始数据!AE162="","",IF(ISERROR(MATCH(原始数据!AE162,各类选项!$E:$E,0)),1,0))</f>
        <v>0</v>
      </c>
      <c r="I162" s="110">
        <f>IF(原始数据!AK162="","",IF(ISERROR(MATCH(原始数据!AK162,各类选项!$E:$E,0)),1,0))</f>
        <v>0</v>
      </c>
      <c r="J162" s="110">
        <f>IF(原始数据!AM162="","",IF(ISERROR(MATCH(原始数据!AM162,各类选项!$E:$E,0)),1,0))</f>
        <v>0</v>
      </c>
      <c r="K162" s="110" t="str">
        <f>IF(原始数据!AF162="","",IF(ISERROR(MATCH(原始数据!AF162,各类选项!$C:$C,0)),1,0))</f>
        <v/>
      </c>
      <c r="L162" s="110" t="str">
        <f>IF(原始数据!AG162="","",IF(ISERROR(MATCH(原始数据!AG162,各类选项!$C:$C,0)),1,0))</f>
        <v/>
      </c>
      <c r="M162" s="110" t="str">
        <f>IF(原始数据!AH162="","",IF(ISERROR(MATCH(原始数据!AH162,各类选项!$C:$C,0)),1,0))</f>
        <v/>
      </c>
      <c r="N162" s="110">
        <f>IF(原始数据!AI162="","",IF(ISERROR(MATCH(原始数据!AI162,各类选项!$E:$E,0)),1,0))</f>
        <v>0</v>
      </c>
      <c r="O162" s="110">
        <f>IF(原始数据!AJ162="","",IF(ISERROR(MATCH(原始数据!AJ162,各类选项!$E:$E,0)),1,0))</f>
        <v>0</v>
      </c>
      <c r="P162" s="110">
        <f>IF(原始数据!AK162="","",IF(ISERROR(MATCH(原始数据!AK162,各类选项!$E:$E,0)),1,0))</f>
        <v>0</v>
      </c>
      <c r="Q162" s="110">
        <f>IF(原始数据!AL162="","",IF(ISERROR(MATCH(原始数据!AL162,各类选项!$E:$E,0)),1,0))</f>
        <v>0</v>
      </c>
      <c r="R162" s="110">
        <f>IF(原始数据!AO162="","",IF(ISERROR(MATCH(原始数据!AO162,各类选项!$C:$C,0)),1,0))</f>
        <v>0</v>
      </c>
      <c r="S162" s="110">
        <f>IF(赛后数据!M162="","",IF(ISERROR(MATCH(赛后数据!M162,(各类选项!J:J),0)),1,0))</f>
        <v>0</v>
      </c>
      <c r="T162" s="110">
        <f>IF(赛后数据!U162="","",IF(ISERROR(MATCH(赛后数据!U162,(各类选项!J:J),0)),1,0))</f>
        <v>0</v>
      </c>
      <c r="U162" s="110">
        <f>IF(赛后数据!AC162="","",IF(ISERROR(MATCH(赛后数据!AC162,(各类选项!J:J),0)),1,0))</f>
        <v>0</v>
      </c>
      <c r="V162" s="110">
        <f>IF(赛后数据!AK162="","",IF(ISERROR(MATCH(赛后数据!AK162,(各类选项!J:J),0)),1,0))</f>
        <v>0</v>
      </c>
    </row>
    <row r="163" spans="1:22">
      <c r="A163" s="110">
        <f t="shared" si="4"/>
        <v>0</v>
      </c>
      <c r="B163" s="110">
        <f t="shared" si="5"/>
        <v>0</v>
      </c>
      <c r="C163" s="110">
        <f>IF(原始数据!K163="","",IF(ISERROR(MATCH(原始数据!K163,原始数据!E163:F163,0)),1,0)-IF(原始数据!K163="",1,0))</f>
        <v>0</v>
      </c>
      <c r="D163" s="110">
        <f>IF(原始数据!L163="","",IF(ISERROR(MATCH(原始数据!L163,各类选项!L:L,0)),1,0)-IF(原始数据!L163="",1,0))</f>
        <v>0</v>
      </c>
      <c r="E163" s="110">
        <f>IF(原始数据!V163="","",IF(ISERROR(MATCH(原始数据!V163,各类选项!G:G,0)),1,0))</f>
        <v>0</v>
      </c>
      <c r="F163" s="110">
        <f>IF(原始数据!W163="","",IF(ISERROR(MATCH(原始数据!W163,各类选项!G:G,0)),1,0))</f>
        <v>0</v>
      </c>
      <c r="G163" s="110">
        <f>IF(原始数据!AD163="","",IF(ISERROR(MATCH(原始数据!AD163,各类选项!$E:$E,0)),1,0))</f>
        <v>0</v>
      </c>
      <c r="H163" s="110">
        <f>IF(原始数据!AE163="","",IF(ISERROR(MATCH(原始数据!AE163,各类选项!$E:$E,0)),1,0))</f>
        <v>0</v>
      </c>
      <c r="I163" s="110">
        <f>IF(原始数据!AK163="","",IF(ISERROR(MATCH(原始数据!AK163,各类选项!$E:$E,0)),1,0))</f>
        <v>0</v>
      </c>
      <c r="J163" s="110">
        <f>IF(原始数据!AM163="","",IF(ISERROR(MATCH(原始数据!AM163,各类选项!$E:$E,0)),1,0))</f>
        <v>0</v>
      </c>
      <c r="K163" s="110" t="str">
        <f>IF(原始数据!AF163="","",IF(ISERROR(MATCH(原始数据!AF163,各类选项!$C:$C,0)),1,0))</f>
        <v/>
      </c>
      <c r="L163" s="110" t="str">
        <f>IF(原始数据!AG163="","",IF(ISERROR(MATCH(原始数据!AG163,各类选项!$C:$C,0)),1,0))</f>
        <v/>
      </c>
      <c r="M163" s="110" t="str">
        <f>IF(原始数据!AH163="","",IF(ISERROR(MATCH(原始数据!AH163,各类选项!$C:$C,0)),1,0))</f>
        <v/>
      </c>
      <c r="N163" s="110">
        <f>IF(原始数据!AI163="","",IF(ISERROR(MATCH(原始数据!AI163,各类选项!$E:$E,0)),1,0))</f>
        <v>0</v>
      </c>
      <c r="O163" s="110">
        <f>IF(原始数据!AJ163="","",IF(ISERROR(MATCH(原始数据!AJ163,各类选项!$E:$E,0)),1,0))</f>
        <v>0</v>
      </c>
      <c r="P163" s="110">
        <f>IF(原始数据!AK163="","",IF(ISERROR(MATCH(原始数据!AK163,各类选项!$E:$E,0)),1,0))</f>
        <v>0</v>
      </c>
      <c r="Q163" s="110">
        <f>IF(原始数据!AL163="","",IF(ISERROR(MATCH(原始数据!AL163,各类选项!$E:$E,0)),1,0))</f>
        <v>0</v>
      </c>
      <c r="R163" s="110">
        <f>IF(原始数据!AO163="","",IF(ISERROR(MATCH(原始数据!AO163,各类选项!$C:$C,0)),1,0))</f>
        <v>0</v>
      </c>
      <c r="S163" s="110">
        <f>IF(赛后数据!M163="","",IF(ISERROR(MATCH(赛后数据!M163,(各类选项!J:J),0)),1,0))</f>
        <v>0</v>
      </c>
      <c r="T163" s="110">
        <f>IF(赛后数据!U163="","",IF(ISERROR(MATCH(赛后数据!U163,(各类选项!J:J),0)),1,0))</f>
        <v>0</v>
      </c>
      <c r="U163" s="110">
        <f>IF(赛后数据!AC163="","",IF(ISERROR(MATCH(赛后数据!AC163,(各类选项!J:J),0)),1,0))</f>
        <v>0</v>
      </c>
      <c r="V163" s="110">
        <f>IF(赛后数据!AK163="","",IF(ISERROR(MATCH(赛后数据!AK163,(各类选项!J:J),0)),1,0))</f>
        <v>0</v>
      </c>
    </row>
    <row r="164" spans="1:22">
      <c r="A164" s="110">
        <f t="shared" si="4"/>
        <v>0</v>
      </c>
      <c r="B164" s="110">
        <f t="shared" si="5"/>
        <v>0</v>
      </c>
      <c r="C164" s="110">
        <f>IF(原始数据!K164="","",IF(ISERROR(MATCH(原始数据!K164,原始数据!E164:F164,0)),1,0)-IF(原始数据!K164="",1,0))</f>
        <v>0</v>
      </c>
      <c r="D164" s="110">
        <f>IF(原始数据!L164="","",IF(ISERROR(MATCH(原始数据!L164,各类选项!L:L,0)),1,0)-IF(原始数据!L164="",1,0))</f>
        <v>0</v>
      </c>
      <c r="E164" s="110">
        <f>IF(原始数据!V164="","",IF(ISERROR(MATCH(原始数据!V164,各类选项!G:G,0)),1,0))</f>
        <v>0</v>
      </c>
      <c r="F164" s="110">
        <f>IF(原始数据!W164="","",IF(ISERROR(MATCH(原始数据!W164,各类选项!G:G,0)),1,0))</f>
        <v>0</v>
      </c>
      <c r="G164" s="110">
        <f>IF(原始数据!AD164="","",IF(ISERROR(MATCH(原始数据!AD164,各类选项!$E:$E,0)),1,0))</f>
        <v>0</v>
      </c>
      <c r="H164" s="110">
        <f>IF(原始数据!AE164="","",IF(ISERROR(MATCH(原始数据!AE164,各类选项!$E:$E,0)),1,0))</f>
        <v>0</v>
      </c>
      <c r="I164" s="110">
        <f>IF(原始数据!AK164="","",IF(ISERROR(MATCH(原始数据!AK164,各类选项!$E:$E,0)),1,0))</f>
        <v>0</v>
      </c>
      <c r="J164" s="110">
        <f>IF(原始数据!AM164="","",IF(ISERROR(MATCH(原始数据!AM164,各类选项!$E:$E,0)),1,0))</f>
        <v>0</v>
      </c>
      <c r="K164" s="110">
        <f>IF(原始数据!AF164="","",IF(ISERROR(MATCH(原始数据!AF164,各类选项!$C:$C,0)),1,0))</f>
        <v>0</v>
      </c>
      <c r="L164" s="110" t="str">
        <f>IF(原始数据!AG164="","",IF(ISERROR(MATCH(原始数据!AG164,各类选项!$C:$C,0)),1,0))</f>
        <v/>
      </c>
      <c r="M164" s="110" t="str">
        <f>IF(原始数据!AH164="","",IF(ISERROR(MATCH(原始数据!AH164,各类选项!$C:$C,0)),1,0))</f>
        <v/>
      </c>
      <c r="N164" s="110">
        <f>IF(原始数据!AI164="","",IF(ISERROR(MATCH(原始数据!AI164,各类选项!$E:$E,0)),1,0))</f>
        <v>0</v>
      </c>
      <c r="O164" s="110">
        <f>IF(原始数据!AJ164="","",IF(ISERROR(MATCH(原始数据!AJ164,各类选项!$E:$E,0)),1,0))</f>
        <v>0</v>
      </c>
      <c r="P164" s="110">
        <f>IF(原始数据!AK164="","",IF(ISERROR(MATCH(原始数据!AK164,各类选项!$E:$E,0)),1,0))</f>
        <v>0</v>
      </c>
      <c r="Q164" s="110">
        <f>IF(原始数据!AL164="","",IF(ISERROR(MATCH(原始数据!AL164,各类选项!$E:$E,0)),1,0))</f>
        <v>0</v>
      </c>
      <c r="R164" s="110">
        <f>IF(原始数据!AO164="","",IF(ISERROR(MATCH(原始数据!AO164,各类选项!$C:$C,0)),1,0))</f>
        <v>0</v>
      </c>
      <c r="S164" s="110">
        <f>IF(赛后数据!M164="","",IF(ISERROR(MATCH(赛后数据!M164,(各类选项!J:J),0)),1,0))</f>
        <v>0</v>
      </c>
      <c r="T164" s="110">
        <f>IF(赛后数据!U164="","",IF(ISERROR(MATCH(赛后数据!U164,(各类选项!J:J),0)),1,0))</f>
        <v>0</v>
      </c>
      <c r="U164" s="110">
        <f>IF(赛后数据!AC164="","",IF(ISERROR(MATCH(赛后数据!AC164,(各类选项!J:J),0)),1,0))</f>
        <v>0</v>
      </c>
      <c r="V164" s="110">
        <f>IF(赛后数据!AK164="","",IF(ISERROR(MATCH(赛后数据!AK164,(各类选项!J:J),0)),1,0))</f>
        <v>0</v>
      </c>
    </row>
    <row r="165" spans="1:22">
      <c r="A165" s="110">
        <f t="shared" si="4"/>
        <v>0</v>
      </c>
      <c r="B165" s="110">
        <f t="shared" si="5"/>
        <v>0</v>
      </c>
      <c r="C165" s="110">
        <f>IF(原始数据!K165="","",IF(ISERROR(MATCH(原始数据!K165,原始数据!E165:F165,0)),1,0)-IF(原始数据!K165="",1,0))</f>
        <v>0</v>
      </c>
      <c r="D165" s="110">
        <f>IF(原始数据!L165="","",IF(ISERROR(MATCH(原始数据!L165,各类选项!L:L,0)),1,0)-IF(原始数据!L165="",1,0))</f>
        <v>0</v>
      </c>
      <c r="E165" s="110">
        <f>IF(原始数据!V165="","",IF(ISERROR(MATCH(原始数据!V165,各类选项!G:G,0)),1,0))</f>
        <v>0</v>
      </c>
      <c r="F165" s="110">
        <f>IF(原始数据!W165="","",IF(ISERROR(MATCH(原始数据!W165,各类选项!G:G,0)),1,0))</f>
        <v>0</v>
      </c>
      <c r="G165" s="110">
        <f>IF(原始数据!AD165="","",IF(ISERROR(MATCH(原始数据!AD165,各类选项!$E:$E,0)),1,0))</f>
        <v>0</v>
      </c>
      <c r="H165" s="110">
        <f>IF(原始数据!AE165="","",IF(ISERROR(MATCH(原始数据!AE165,各类选项!$E:$E,0)),1,0))</f>
        <v>0</v>
      </c>
      <c r="I165" s="110">
        <f>IF(原始数据!AK165="","",IF(ISERROR(MATCH(原始数据!AK165,各类选项!$E:$E,0)),1,0))</f>
        <v>0</v>
      </c>
      <c r="J165" s="110">
        <f>IF(原始数据!AM165="","",IF(ISERROR(MATCH(原始数据!AM165,各类选项!$E:$E,0)),1,0))</f>
        <v>0</v>
      </c>
      <c r="K165" s="110">
        <f>IF(原始数据!AF165="","",IF(ISERROR(MATCH(原始数据!AF165,各类选项!$C:$C,0)),1,0))</f>
        <v>0</v>
      </c>
      <c r="L165" s="110" t="str">
        <f>IF(原始数据!AG165="","",IF(ISERROR(MATCH(原始数据!AG165,各类选项!$C:$C,0)),1,0))</f>
        <v/>
      </c>
      <c r="M165" s="110" t="str">
        <f>IF(原始数据!AH165="","",IF(ISERROR(MATCH(原始数据!AH165,各类选项!$C:$C,0)),1,0))</f>
        <v/>
      </c>
      <c r="N165" s="110">
        <f>IF(原始数据!AI165="","",IF(ISERROR(MATCH(原始数据!AI165,各类选项!$E:$E,0)),1,0))</f>
        <v>0</v>
      </c>
      <c r="O165" s="110">
        <f>IF(原始数据!AJ165="","",IF(ISERROR(MATCH(原始数据!AJ165,各类选项!$E:$E,0)),1,0))</f>
        <v>0</v>
      </c>
      <c r="P165" s="110">
        <f>IF(原始数据!AK165="","",IF(ISERROR(MATCH(原始数据!AK165,各类选项!$E:$E,0)),1,0))</f>
        <v>0</v>
      </c>
      <c r="Q165" s="110">
        <f>IF(原始数据!AL165="","",IF(ISERROR(MATCH(原始数据!AL165,各类选项!$E:$E,0)),1,0))</f>
        <v>0</v>
      </c>
      <c r="R165" s="110">
        <f>IF(原始数据!AO165="","",IF(ISERROR(MATCH(原始数据!AO165,各类选项!$C:$C,0)),1,0))</f>
        <v>0</v>
      </c>
      <c r="S165" s="110">
        <f>IF(赛后数据!M165="","",IF(ISERROR(MATCH(赛后数据!M165,(各类选项!J:J),0)),1,0))</f>
        <v>0</v>
      </c>
      <c r="T165" s="110">
        <f>IF(赛后数据!U165="","",IF(ISERROR(MATCH(赛后数据!U165,(各类选项!J:J),0)),1,0))</f>
        <v>0</v>
      </c>
      <c r="U165" s="110">
        <f>IF(赛后数据!AC165="","",IF(ISERROR(MATCH(赛后数据!AC165,(各类选项!J:J),0)),1,0))</f>
        <v>0</v>
      </c>
      <c r="V165" s="110">
        <f>IF(赛后数据!AK165="","",IF(ISERROR(MATCH(赛后数据!AK165,(各类选项!J:J),0)),1,0))</f>
        <v>0</v>
      </c>
    </row>
    <row r="166" spans="1:22">
      <c r="A166" s="110">
        <f t="shared" si="4"/>
        <v>0</v>
      </c>
      <c r="B166" s="110">
        <f t="shared" si="5"/>
        <v>0</v>
      </c>
      <c r="C166" s="110">
        <f>IF(原始数据!K166="","",IF(ISERROR(MATCH(原始数据!K166,原始数据!E166:F166,0)),1,0)-IF(原始数据!K166="",1,0))</f>
        <v>0</v>
      </c>
      <c r="D166" s="110">
        <f>IF(原始数据!L166="","",IF(ISERROR(MATCH(原始数据!L166,各类选项!L:L,0)),1,0)-IF(原始数据!L166="",1,0))</f>
        <v>0</v>
      </c>
      <c r="E166" s="110" t="str">
        <f>IF(原始数据!V166="","",IF(ISERROR(MATCH(原始数据!V166,各类选项!G:G,0)),1,0))</f>
        <v/>
      </c>
      <c r="F166" s="110">
        <f>IF(原始数据!W166="","",IF(ISERROR(MATCH(原始数据!W166,各类选项!G:G,0)),1,0))</f>
        <v>0</v>
      </c>
      <c r="G166" s="110">
        <f>IF(原始数据!AD166="","",IF(ISERROR(MATCH(原始数据!AD166,各类选项!$E:$E,0)),1,0))</f>
        <v>0</v>
      </c>
      <c r="H166" s="110">
        <f>IF(原始数据!AE166="","",IF(ISERROR(MATCH(原始数据!AE166,各类选项!$E:$E,0)),1,0))</f>
        <v>0</v>
      </c>
      <c r="I166" s="110">
        <f>IF(原始数据!AK166="","",IF(ISERROR(MATCH(原始数据!AK166,各类选项!$E:$E,0)),1,0))</f>
        <v>0</v>
      </c>
      <c r="J166" s="110">
        <f>IF(原始数据!AM166="","",IF(ISERROR(MATCH(原始数据!AM166,各类选项!$E:$E,0)),1,0))</f>
        <v>0</v>
      </c>
      <c r="K166" s="110">
        <f>IF(原始数据!AF166="","",IF(ISERROR(MATCH(原始数据!AF166,各类选项!$C:$C,0)),1,0))</f>
        <v>0</v>
      </c>
      <c r="L166" s="110">
        <f>IF(原始数据!AG166="","",IF(ISERROR(MATCH(原始数据!AG166,各类选项!$C:$C,0)),1,0))</f>
        <v>0</v>
      </c>
      <c r="M166" s="110" t="str">
        <f>IF(原始数据!AH166="","",IF(ISERROR(MATCH(原始数据!AH166,各类选项!$C:$C,0)),1,0))</f>
        <v/>
      </c>
      <c r="N166" s="110">
        <f>IF(原始数据!AI166="","",IF(ISERROR(MATCH(原始数据!AI166,各类选项!$E:$E,0)),1,0))</f>
        <v>0</v>
      </c>
      <c r="O166" s="110">
        <f>IF(原始数据!AJ166="","",IF(ISERROR(MATCH(原始数据!AJ166,各类选项!$E:$E,0)),1,0))</f>
        <v>0</v>
      </c>
      <c r="P166" s="110">
        <f>IF(原始数据!AK166="","",IF(ISERROR(MATCH(原始数据!AK166,各类选项!$E:$E,0)),1,0))</f>
        <v>0</v>
      </c>
      <c r="Q166" s="110">
        <f>IF(原始数据!AL166="","",IF(ISERROR(MATCH(原始数据!AL166,各类选项!$E:$E,0)),1,0))</f>
        <v>0</v>
      </c>
      <c r="R166" s="110">
        <f>IF(原始数据!AO166="","",IF(ISERROR(MATCH(原始数据!AO166,各类选项!$C:$C,0)),1,0))</f>
        <v>0</v>
      </c>
      <c r="S166" s="110">
        <f>IF(赛后数据!M166="","",IF(ISERROR(MATCH(赛后数据!M166,(各类选项!J:J),0)),1,0))</f>
        <v>0</v>
      </c>
      <c r="T166" s="110">
        <f>IF(赛后数据!U166="","",IF(ISERROR(MATCH(赛后数据!U166,(各类选项!J:J),0)),1,0))</f>
        <v>0</v>
      </c>
      <c r="U166" s="110">
        <f>IF(赛后数据!AC166="","",IF(ISERROR(MATCH(赛后数据!AC166,(各类选项!J:J),0)),1,0))</f>
        <v>0</v>
      </c>
      <c r="V166" s="110">
        <f>IF(赛后数据!AK166="","",IF(ISERROR(MATCH(赛后数据!AK166,(各类选项!J:J),0)),1,0))</f>
        <v>0</v>
      </c>
    </row>
    <row r="167" spans="1:22">
      <c r="A167" s="110">
        <f t="shared" si="4"/>
        <v>0</v>
      </c>
      <c r="B167" s="110">
        <f t="shared" si="5"/>
        <v>0</v>
      </c>
      <c r="C167" s="110">
        <f>IF(原始数据!K167="","",IF(ISERROR(MATCH(原始数据!K167,原始数据!E167:F167,0)),1,0)-IF(原始数据!K167="",1,0))</f>
        <v>0</v>
      </c>
      <c r="D167" s="110">
        <f>IF(原始数据!L167="","",IF(ISERROR(MATCH(原始数据!L167,各类选项!L:L,0)),1,0)-IF(原始数据!L167="",1,0))</f>
        <v>0</v>
      </c>
      <c r="E167" s="110" t="str">
        <f>IF(原始数据!V167="","",IF(ISERROR(MATCH(原始数据!V167,各类选项!G:G,0)),1,0))</f>
        <v/>
      </c>
      <c r="F167" s="110">
        <f>IF(原始数据!W167="","",IF(ISERROR(MATCH(原始数据!W167,各类选项!G:G,0)),1,0))</f>
        <v>0</v>
      </c>
      <c r="G167" s="110">
        <f>IF(原始数据!AD167="","",IF(ISERROR(MATCH(原始数据!AD167,各类选项!$E:$E,0)),1,0))</f>
        <v>0</v>
      </c>
      <c r="H167" s="110">
        <f>IF(原始数据!AE167="","",IF(ISERROR(MATCH(原始数据!AE167,各类选项!$E:$E,0)),1,0))</f>
        <v>0</v>
      </c>
      <c r="I167" s="110">
        <f>IF(原始数据!AK167="","",IF(ISERROR(MATCH(原始数据!AK167,各类选项!$E:$E,0)),1,0))</f>
        <v>0</v>
      </c>
      <c r="J167" s="110">
        <f>IF(原始数据!AM167="","",IF(ISERROR(MATCH(原始数据!AM167,各类选项!$E:$E,0)),1,0))</f>
        <v>0</v>
      </c>
      <c r="K167" s="110">
        <f>IF(原始数据!AF167="","",IF(ISERROR(MATCH(原始数据!AF167,各类选项!$C:$C,0)),1,0))</f>
        <v>0</v>
      </c>
      <c r="L167" s="110">
        <f>IF(原始数据!AG167="","",IF(ISERROR(MATCH(原始数据!AG167,各类选项!$C:$C,0)),1,0))</f>
        <v>0</v>
      </c>
      <c r="M167" s="110" t="str">
        <f>IF(原始数据!AH167="","",IF(ISERROR(MATCH(原始数据!AH167,各类选项!$C:$C,0)),1,0))</f>
        <v/>
      </c>
      <c r="N167" s="110">
        <f>IF(原始数据!AI167="","",IF(ISERROR(MATCH(原始数据!AI167,各类选项!$E:$E,0)),1,0))</f>
        <v>0</v>
      </c>
      <c r="O167" s="110">
        <f>IF(原始数据!AJ167="","",IF(ISERROR(MATCH(原始数据!AJ167,各类选项!$E:$E,0)),1,0))</f>
        <v>0</v>
      </c>
      <c r="P167" s="110">
        <f>IF(原始数据!AK167="","",IF(ISERROR(MATCH(原始数据!AK167,各类选项!$E:$E,0)),1,0))</f>
        <v>0</v>
      </c>
      <c r="Q167" s="110">
        <f>IF(原始数据!AL167="","",IF(ISERROR(MATCH(原始数据!AL167,各类选项!$E:$E,0)),1,0))</f>
        <v>0</v>
      </c>
      <c r="R167" s="110">
        <f>IF(原始数据!AO167="","",IF(ISERROR(MATCH(原始数据!AO167,各类选项!$C:$C,0)),1,0))</f>
        <v>0</v>
      </c>
      <c r="S167" s="110">
        <f>IF(赛后数据!M167="","",IF(ISERROR(MATCH(赛后数据!M167,(各类选项!J:J),0)),1,0))</f>
        <v>0</v>
      </c>
      <c r="T167" s="110">
        <f>IF(赛后数据!U167="","",IF(ISERROR(MATCH(赛后数据!U167,(各类选项!J:J),0)),1,0))</f>
        <v>0</v>
      </c>
      <c r="U167" s="110">
        <f>IF(赛后数据!AC167="","",IF(ISERROR(MATCH(赛后数据!AC167,(各类选项!J:J),0)),1,0))</f>
        <v>0</v>
      </c>
      <c r="V167" s="110">
        <f>IF(赛后数据!AK167="","",IF(ISERROR(MATCH(赛后数据!AK167,(各类选项!J:J),0)),1,0))</f>
        <v>0</v>
      </c>
    </row>
    <row r="168" spans="1:22">
      <c r="A168" s="110">
        <f t="shared" si="4"/>
        <v>0</v>
      </c>
      <c r="B168" s="110">
        <f t="shared" si="5"/>
        <v>0</v>
      </c>
      <c r="C168" s="110">
        <f>IF(原始数据!K168="","",IF(ISERROR(MATCH(原始数据!K168,原始数据!E168:F168,0)),1,0)-IF(原始数据!K168="",1,0))</f>
        <v>0</v>
      </c>
      <c r="D168" s="110">
        <f>IF(原始数据!L168="","",IF(ISERROR(MATCH(原始数据!L168,各类选项!L:L,0)),1,0)-IF(原始数据!L168="",1,0))</f>
        <v>0</v>
      </c>
      <c r="E168" s="110" t="str">
        <f>IF(原始数据!V168="","",IF(ISERROR(MATCH(原始数据!V168,各类选项!G:G,0)),1,0))</f>
        <v/>
      </c>
      <c r="F168" s="110">
        <f>IF(原始数据!W168="","",IF(ISERROR(MATCH(原始数据!W168,各类选项!G:G,0)),1,0))</f>
        <v>0</v>
      </c>
      <c r="G168" s="110">
        <f>IF(原始数据!AD168="","",IF(ISERROR(MATCH(原始数据!AD168,各类选项!$E:$E,0)),1,0))</f>
        <v>0</v>
      </c>
      <c r="H168" s="110">
        <f>IF(原始数据!AE168="","",IF(ISERROR(MATCH(原始数据!AE168,各类选项!$E:$E,0)),1,0))</f>
        <v>0</v>
      </c>
      <c r="I168" s="110">
        <f>IF(原始数据!AK168="","",IF(ISERROR(MATCH(原始数据!AK168,各类选项!$E:$E,0)),1,0))</f>
        <v>0</v>
      </c>
      <c r="J168" s="110">
        <f>IF(原始数据!AM168="","",IF(ISERROR(MATCH(原始数据!AM168,各类选项!$E:$E,0)),1,0))</f>
        <v>0</v>
      </c>
      <c r="K168" s="110">
        <f>IF(原始数据!AF168="","",IF(ISERROR(MATCH(原始数据!AF168,各类选项!$C:$C,0)),1,0))</f>
        <v>0</v>
      </c>
      <c r="L168" s="110">
        <f>IF(原始数据!AG168="","",IF(ISERROR(MATCH(原始数据!AG168,各类选项!$C:$C,0)),1,0))</f>
        <v>0</v>
      </c>
      <c r="M168" s="110">
        <f>IF(原始数据!AH168="","",IF(ISERROR(MATCH(原始数据!AH168,各类选项!$C:$C,0)),1,0))</f>
        <v>0</v>
      </c>
      <c r="N168" s="110">
        <f>IF(原始数据!AI168="","",IF(ISERROR(MATCH(原始数据!AI168,各类选项!$E:$E,0)),1,0))</f>
        <v>0</v>
      </c>
      <c r="O168" s="110">
        <f>IF(原始数据!AJ168="","",IF(ISERROR(MATCH(原始数据!AJ168,各类选项!$E:$E,0)),1,0))</f>
        <v>0</v>
      </c>
      <c r="P168" s="110">
        <f>IF(原始数据!AK168="","",IF(ISERROR(MATCH(原始数据!AK168,各类选项!$E:$E,0)),1,0))</f>
        <v>0</v>
      </c>
      <c r="Q168" s="110">
        <f>IF(原始数据!AL168="","",IF(ISERROR(MATCH(原始数据!AL168,各类选项!$E:$E,0)),1,0))</f>
        <v>0</v>
      </c>
      <c r="R168" s="110">
        <f>IF(原始数据!AO168="","",IF(ISERROR(MATCH(原始数据!AO168,各类选项!$C:$C,0)),1,0))</f>
        <v>0</v>
      </c>
      <c r="S168" s="110">
        <f>IF(赛后数据!M168="","",IF(ISERROR(MATCH(赛后数据!M168,(各类选项!J:J),0)),1,0))</f>
        <v>0</v>
      </c>
      <c r="T168" s="110">
        <f>IF(赛后数据!U168="","",IF(ISERROR(MATCH(赛后数据!U168,(各类选项!J:J),0)),1,0))</f>
        <v>0</v>
      </c>
      <c r="U168" s="110">
        <f>IF(赛后数据!AC168="","",IF(ISERROR(MATCH(赛后数据!AC168,(各类选项!J:J),0)),1,0))</f>
        <v>0</v>
      </c>
      <c r="V168" s="110">
        <f>IF(赛后数据!AK168="","",IF(ISERROR(MATCH(赛后数据!AK168,(各类选项!J:J),0)),1,0))</f>
        <v>0</v>
      </c>
    </row>
    <row r="169" spans="1:22">
      <c r="A169" s="110">
        <f t="shared" si="4"/>
        <v>0</v>
      </c>
      <c r="B169" s="110">
        <f t="shared" si="5"/>
        <v>0</v>
      </c>
      <c r="C169" s="110">
        <f>IF(原始数据!K169="","",IF(ISERROR(MATCH(原始数据!K169,原始数据!E169:F169,0)),1,0)-IF(原始数据!K169="",1,0))</f>
        <v>0</v>
      </c>
      <c r="D169" s="110">
        <f>IF(原始数据!L169="","",IF(ISERROR(MATCH(原始数据!L169,各类选项!L:L,0)),1,0)-IF(原始数据!L169="",1,0))</f>
        <v>0</v>
      </c>
      <c r="E169" s="110" t="str">
        <f>IF(原始数据!V169="","",IF(ISERROR(MATCH(原始数据!V169,各类选项!G:G,0)),1,0))</f>
        <v/>
      </c>
      <c r="F169" s="110">
        <f>IF(原始数据!W169="","",IF(ISERROR(MATCH(原始数据!W169,各类选项!G:G,0)),1,0))</f>
        <v>0</v>
      </c>
      <c r="G169" s="110">
        <f>IF(原始数据!AD169="","",IF(ISERROR(MATCH(原始数据!AD169,各类选项!$E:$E,0)),1,0))</f>
        <v>0</v>
      </c>
      <c r="H169" s="110">
        <f>IF(原始数据!AE169="","",IF(ISERROR(MATCH(原始数据!AE169,各类选项!$E:$E,0)),1,0))</f>
        <v>0</v>
      </c>
      <c r="I169" s="110">
        <f>IF(原始数据!AK169="","",IF(ISERROR(MATCH(原始数据!AK169,各类选项!$E:$E,0)),1,0))</f>
        <v>0</v>
      </c>
      <c r="J169" s="110">
        <f>IF(原始数据!AM169="","",IF(ISERROR(MATCH(原始数据!AM169,各类选项!$E:$E,0)),1,0))</f>
        <v>0</v>
      </c>
      <c r="K169" s="110">
        <f>IF(原始数据!AF169="","",IF(ISERROR(MATCH(原始数据!AF169,各类选项!$C:$C,0)),1,0))</f>
        <v>0</v>
      </c>
      <c r="L169" s="110">
        <f>IF(原始数据!AG169="","",IF(ISERROR(MATCH(原始数据!AG169,各类选项!$C:$C,0)),1,0))</f>
        <v>0</v>
      </c>
      <c r="M169" s="110">
        <f>IF(原始数据!AH169="","",IF(ISERROR(MATCH(原始数据!AH169,各类选项!$C:$C,0)),1,0))</f>
        <v>0</v>
      </c>
      <c r="N169" s="110">
        <f>IF(原始数据!AI169="","",IF(ISERROR(MATCH(原始数据!AI169,各类选项!$E:$E,0)),1,0))</f>
        <v>0</v>
      </c>
      <c r="O169" s="110">
        <f>IF(原始数据!AJ169="","",IF(ISERROR(MATCH(原始数据!AJ169,各类选项!$E:$E,0)),1,0))</f>
        <v>0</v>
      </c>
      <c r="P169" s="110">
        <f>IF(原始数据!AK169="","",IF(ISERROR(MATCH(原始数据!AK169,各类选项!$E:$E,0)),1,0))</f>
        <v>0</v>
      </c>
      <c r="Q169" s="110">
        <f>IF(原始数据!AL169="","",IF(ISERROR(MATCH(原始数据!AL169,各类选项!$E:$E,0)),1,0))</f>
        <v>0</v>
      </c>
      <c r="R169" s="110">
        <f>IF(原始数据!AO169="","",IF(ISERROR(MATCH(原始数据!AO169,各类选项!$C:$C,0)),1,0))</f>
        <v>0</v>
      </c>
      <c r="S169" s="110">
        <f>IF(赛后数据!M169="","",IF(ISERROR(MATCH(赛后数据!M169,(各类选项!J:J),0)),1,0))</f>
        <v>0</v>
      </c>
      <c r="T169" s="110">
        <f>IF(赛后数据!U169="","",IF(ISERROR(MATCH(赛后数据!U169,(各类选项!J:J),0)),1,0))</f>
        <v>0</v>
      </c>
      <c r="U169" s="110">
        <f>IF(赛后数据!AC169="","",IF(ISERROR(MATCH(赛后数据!AC169,(各类选项!J:J),0)),1,0))</f>
        <v>0</v>
      </c>
      <c r="V169" s="110">
        <f>IF(赛后数据!AK169="","",IF(ISERROR(MATCH(赛后数据!AK169,(各类选项!J:J),0)),1,0))</f>
        <v>0</v>
      </c>
    </row>
    <row r="170" spans="1:22">
      <c r="A170" s="110">
        <f t="shared" si="4"/>
        <v>0</v>
      </c>
      <c r="B170" s="110">
        <f t="shared" si="5"/>
        <v>0</v>
      </c>
      <c r="C170" s="110">
        <f>IF(原始数据!K170="","",IF(ISERROR(MATCH(原始数据!K170,原始数据!E170:F170,0)),1,0)-IF(原始数据!K170="",1,0))</f>
        <v>0</v>
      </c>
      <c r="D170" s="110">
        <f>IF(原始数据!L170="","",IF(ISERROR(MATCH(原始数据!L170,各类选项!L:L,0)),1,0)-IF(原始数据!L170="",1,0))</f>
        <v>0</v>
      </c>
      <c r="E170" s="110">
        <f>IF(原始数据!V170="","",IF(ISERROR(MATCH(原始数据!V170,各类选项!G:G,0)),1,0))</f>
        <v>0</v>
      </c>
      <c r="F170" s="110">
        <f>IF(原始数据!W170="","",IF(ISERROR(MATCH(原始数据!W170,各类选项!G:G,0)),1,0))</f>
        <v>0</v>
      </c>
      <c r="G170" s="110">
        <f>IF(原始数据!AD170="","",IF(ISERROR(MATCH(原始数据!AD170,各类选项!$E:$E,0)),1,0))</f>
        <v>0</v>
      </c>
      <c r="H170" s="110">
        <f>IF(原始数据!AE170="","",IF(ISERROR(MATCH(原始数据!AE170,各类选项!$E:$E,0)),1,0))</f>
        <v>0</v>
      </c>
      <c r="I170" s="110">
        <f>IF(原始数据!AK170="","",IF(ISERROR(MATCH(原始数据!AK170,各类选项!$E:$E,0)),1,0))</f>
        <v>0</v>
      </c>
      <c r="J170" s="110">
        <f>IF(原始数据!AM170="","",IF(ISERROR(MATCH(原始数据!AM170,各类选项!$E:$E,0)),1,0))</f>
        <v>0</v>
      </c>
      <c r="K170" s="110" t="str">
        <f>IF(原始数据!AF170="","",IF(ISERROR(MATCH(原始数据!AF170,各类选项!$C:$C,0)),1,0))</f>
        <v/>
      </c>
      <c r="L170" s="110" t="str">
        <f>IF(原始数据!AG170="","",IF(ISERROR(MATCH(原始数据!AG170,各类选项!$C:$C,0)),1,0))</f>
        <v/>
      </c>
      <c r="M170" s="110" t="str">
        <f>IF(原始数据!AH170="","",IF(ISERROR(MATCH(原始数据!AH170,各类选项!$C:$C,0)),1,0))</f>
        <v/>
      </c>
      <c r="N170" s="110">
        <f>IF(原始数据!AI170="","",IF(ISERROR(MATCH(原始数据!AI170,各类选项!$E:$E,0)),1,0))</f>
        <v>0</v>
      </c>
      <c r="O170" s="110">
        <f>IF(原始数据!AJ170="","",IF(ISERROR(MATCH(原始数据!AJ170,各类选项!$E:$E,0)),1,0))</f>
        <v>0</v>
      </c>
      <c r="P170" s="110">
        <f>IF(原始数据!AK170="","",IF(ISERROR(MATCH(原始数据!AK170,各类选项!$E:$E,0)),1,0))</f>
        <v>0</v>
      </c>
      <c r="Q170" s="110">
        <f>IF(原始数据!AL170="","",IF(ISERROR(MATCH(原始数据!AL170,各类选项!$E:$E,0)),1,0))</f>
        <v>0</v>
      </c>
      <c r="R170" s="110">
        <f>IF(原始数据!AO170="","",IF(ISERROR(MATCH(原始数据!AO170,各类选项!$C:$C,0)),1,0))</f>
        <v>0</v>
      </c>
      <c r="S170" s="110">
        <f>IF(赛后数据!M170="","",IF(ISERROR(MATCH(赛后数据!M170,(各类选项!J:J),0)),1,0))</f>
        <v>0</v>
      </c>
      <c r="T170" s="110">
        <f>IF(赛后数据!U170="","",IF(ISERROR(MATCH(赛后数据!U170,(各类选项!J:J),0)),1,0))</f>
        <v>0</v>
      </c>
      <c r="U170" s="110">
        <f>IF(赛后数据!AC170="","",IF(ISERROR(MATCH(赛后数据!AC170,(各类选项!J:J),0)),1,0))</f>
        <v>0</v>
      </c>
      <c r="V170" s="110">
        <f>IF(赛后数据!AK170="","",IF(ISERROR(MATCH(赛后数据!AK170,(各类选项!J:J),0)),1,0))</f>
        <v>0</v>
      </c>
    </row>
    <row r="171" spans="1:22">
      <c r="A171" s="110">
        <f t="shared" si="4"/>
        <v>0</v>
      </c>
      <c r="B171" s="110">
        <f t="shared" si="5"/>
        <v>0</v>
      </c>
      <c r="C171" s="110">
        <f>IF(原始数据!K171="","",IF(ISERROR(MATCH(原始数据!K171,原始数据!E171:F171,0)),1,0)-IF(原始数据!K171="",1,0))</f>
        <v>0</v>
      </c>
      <c r="D171" s="110">
        <f>IF(原始数据!L171="","",IF(ISERROR(MATCH(原始数据!L171,各类选项!L:L,0)),1,0)-IF(原始数据!L171="",1,0))</f>
        <v>0</v>
      </c>
      <c r="E171" s="110">
        <f>IF(原始数据!V171="","",IF(ISERROR(MATCH(原始数据!V171,各类选项!G:G,0)),1,0))</f>
        <v>0</v>
      </c>
      <c r="F171" s="110">
        <f>IF(原始数据!W171="","",IF(ISERROR(MATCH(原始数据!W171,各类选项!G:G,0)),1,0))</f>
        <v>0</v>
      </c>
      <c r="G171" s="110">
        <f>IF(原始数据!AD171="","",IF(ISERROR(MATCH(原始数据!AD171,各类选项!$E:$E,0)),1,0))</f>
        <v>0</v>
      </c>
      <c r="H171" s="110">
        <f>IF(原始数据!AE171="","",IF(ISERROR(MATCH(原始数据!AE171,各类选项!$E:$E,0)),1,0))</f>
        <v>0</v>
      </c>
      <c r="I171" s="110">
        <f>IF(原始数据!AK171="","",IF(ISERROR(MATCH(原始数据!AK171,各类选项!$E:$E,0)),1,0))</f>
        <v>0</v>
      </c>
      <c r="J171" s="110">
        <f>IF(原始数据!AM171="","",IF(ISERROR(MATCH(原始数据!AM171,各类选项!$E:$E,0)),1,0))</f>
        <v>0</v>
      </c>
      <c r="K171" s="110" t="str">
        <f>IF(原始数据!AF171="","",IF(ISERROR(MATCH(原始数据!AF171,各类选项!$C:$C,0)),1,0))</f>
        <v/>
      </c>
      <c r="L171" s="110" t="str">
        <f>IF(原始数据!AG171="","",IF(ISERROR(MATCH(原始数据!AG171,各类选项!$C:$C,0)),1,0))</f>
        <v/>
      </c>
      <c r="M171" s="110" t="str">
        <f>IF(原始数据!AH171="","",IF(ISERROR(MATCH(原始数据!AH171,各类选项!$C:$C,0)),1,0))</f>
        <v/>
      </c>
      <c r="N171" s="110">
        <f>IF(原始数据!AI171="","",IF(ISERROR(MATCH(原始数据!AI171,各类选项!$E:$E,0)),1,0))</f>
        <v>0</v>
      </c>
      <c r="O171" s="110">
        <f>IF(原始数据!AJ171="","",IF(ISERROR(MATCH(原始数据!AJ171,各类选项!$E:$E,0)),1,0))</f>
        <v>0</v>
      </c>
      <c r="P171" s="110">
        <f>IF(原始数据!AK171="","",IF(ISERROR(MATCH(原始数据!AK171,各类选项!$E:$E,0)),1,0))</f>
        <v>0</v>
      </c>
      <c r="Q171" s="110">
        <f>IF(原始数据!AL171="","",IF(ISERROR(MATCH(原始数据!AL171,各类选项!$E:$E,0)),1,0))</f>
        <v>0</v>
      </c>
      <c r="R171" s="110">
        <f>IF(原始数据!AO171="","",IF(ISERROR(MATCH(原始数据!AO171,各类选项!$C:$C,0)),1,0))</f>
        <v>0</v>
      </c>
      <c r="S171" s="110">
        <f>IF(赛后数据!M171="","",IF(ISERROR(MATCH(赛后数据!M171,(各类选项!J:J),0)),1,0))</f>
        <v>0</v>
      </c>
      <c r="T171" s="110">
        <f>IF(赛后数据!U171="","",IF(ISERROR(MATCH(赛后数据!U171,(各类选项!J:J),0)),1,0))</f>
        <v>0</v>
      </c>
      <c r="U171" s="110">
        <f>IF(赛后数据!AC171="","",IF(ISERROR(MATCH(赛后数据!AC171,(各类选项!J:J),0)),1,0))</f>
        <v>0</v>
      </c>
      <c r="V171" s="110">
        <f>IF(赛后数据!AK171="","",IF(ISERROR(MATCH(赛后数据!AK171,(各类选项!J:J),0)),1,0))</f>
        <v>0</v>
      </c>
    </row>
    <row r="172" spans="1:22">
      <c r="A172" s="110">
        <f t="shared" si="4"/>
        <v>0</v>
      </c>
      <c r="B172" s="110">
        <f t="shared" si="5"/>
        <v>0</v>
      </c>
      <c r="C172" s="110">
        <f>IF(原始数据!K172="","",IF(ISERROR(MATCH(原始数据!K172,原始数据!E172:F172,0)),1,0)-IF(原始数据!K172="",1,0))</f>
        <v>0</v>
      </c>
      <c r="D172" s="110">
        <f>IF(原始数据!L172="","",IF(ISERROR(MATCH(原始数据!L172,各类选项!L:L,0)),1,0)-IF(原始数据!L172="",1,0))</f>
        <v>0</v>
      </c>
      <c r="E172" s="110">
        <f>IF(原始数据!V172="","",IF(ISERROR(MATCH(原始数据!V172,各类选项!G:G,0)),1,0))</f>
        <v>0</v>
      </c>
      <c r="F172" s="110">
        <f>IF(原始数据!W172="","",IF(ISERROR(MATCH(原始数据!W172,各类选项!G:G,0)),1,0))</f>
        <v>0</v>
      </c>
      <c r="G172" s="110">
        <f>IF(原始数据!AD172="","",IF(ISERROR(MATCH(原始数据!AD172,各类选项!$E:$E,0)),1,0))</f>
        <v>0</v>
      </c>
      <c r="H172" s="110">
        <f>IF(原始数据!AE172="","",IF(ISERROR(MATCH(原始数据!AE172,各类选项!$E:$E,0)),1,0))</f>
        <v>0</v>
      </c>
      <c r="I172" s="110">
        <f>IF(原始数据!AK172="","",IF(ISERROR(MATCH(原始数据!AK172,各类选项!$E:$E,0)),1,0))</f>
        <v>0</v>
      </c>
      <c r="J172" s="110">
        <f>IF(原始数据!AM172="","",IF(ISERROR(MATCH(原始数据!AM172,各类选项!$E:$E,0)),1,0))</f>
        <v>0</v>
      </c>
      <c r="K172" s="110">
        <f>IF(原始数据!AF172="","",IF(ISERROR(MATCH(原始数据!AF172,各类选项!$C:$C,0)),1,0))</f>
        <v>0</v>
      </c>
      <c r="L172" s="110" t="str">
        <f>IF(原始数据!AG172="","",IF(ISERROR(MATCH(原始数据!AG172,各类选项!$C:$C,0)),1,0))</f>
        <v/>
      </c>
      <c r="M172" s="110" t="str">
        <f>IF(原始数据!AH172="","",IF(ISERROR(MATCH(原始数据!AH172,各类选项!$C:$C,0)),1,0))</f>
        <v/>
      </c>
      <c r="N172" s="110">
        <f>IF(原始数据!AI172="","",IF(ISERROR(MATCH(原始数据!AI172,各类选项!$E:$E,0)),1,0))</f>
        <v>0</v>
      </c>
      <c r="O172" s="110">
        <f>IF(原始数据!AJ172="","",IF(ISERROR(MATCH(原始数据!AJ172,各类选项!$E:$E,0)),1,0))</f>
        <v>0</v>
      </c>
      <c r="P172" s="110">
        <f>IF(原始数据!AK172="","",IF(ISERROR(MATCH(原始数据!AK172,各类选项!$E:$E,0)),1,0))</f>
        <v>0</v>
      </c>
      <c r="Q172" s="110">
        <f>IF(原始数据!AL172="","",IF(ISERROR(MATCH(原始数据!AL172,各类选项!$E:$E,0)),1,0))</f>
        <v>0</v>
      </c>
      <c r="R172" s="110">
        <f>IF(原始数据!AO172="","",IF(ISERROR(MATCH(原始数据!AO172,各类选项!$C:$C,0)),1,0))</f>
        <v>0</v>
      </c>
      <c r="S172" s="110">
        <f>IF(赛后数据!M172="","",IF(ISERROR(MATCH(赛后数据!M172,(各类选项!J:J),0)),1,0))</f>
        <v>0</v>
      </c>
      <c r="T172" s="110">
        <f>IF(赛后数据!U172="","",IF(ISERROR(MATCH(赛后数据!U172,(各类选项!J:J),0)),1,0))</f>
        <v>0</v>
      </c>
      <c r="U172" s="110">
        <f>IF(赛后数据!AC172="","",IF(ISERROR(MATCH(赛后数据!AC172,(各类选项!J:J),0)),1,0))</f>
        <v>0</v>
      </c>
      <c r="V172" s="110">
        <f>IF(赛后数据!AK172="","",IF(ISERROR(MATCH(赛后数据!AK172,(各类选项!J:J),0)),1,0))</f>
        <v>0</v>
      </c>
    </row>
    <row r="173" spans="1:22">
      <c r="A173" s="110">
        <f t="shared" si="4"/>
        <v>0</v>
      </c>
      <c r="B173" s="110">
        <f t="shared" si="5"/>
        <v>0</v>
      </c>
      <c r="C173" s="110">
        <f>IF(原始数据!K173="","",IF(ISERROR(MATCH(原始数据!K173,原始数据!E173:F173,0)),1,0)-IF(原始数据!K173="",1,0))</f>
        <v>0</v>
      </c>
      <c r="D173" s="110">
        <f>IF(原始数据!L173="","",IF(ISERROR(MATCH(原始数据!L173,各类选项!L:L,0)),1,0)-IF(原始数据!L173="",1,0))</f>
        <v>0</v>
      </c>
      <c r="E173" s="110">
        <f>IF(原始数据!V173="","",IF(ISERROR(MATCH(原始数据!V173,各类选项!G:G,0)),1,0))</f>
        <v>0</v>
      </c>
      <c r="F173" s="110">
        <f>IF(原始数据!W173="","",IF(ISERROR(MATCH(原始数据!W173,各类选项!G:G,0)),1,0))</f>
        <v>0</v>
      </c>
      <c r="G173" s="110">
        <f>IF(原始数据!AD173="","",IF(ISERROR(MATCH(原始数据!AD173,各类选项!$E:$E,0)),1,0))</f>
        <v>0</v>
      </c>
      <c r="H173" s="110">
        <f>IF(原始数据!AE173="","",IF(ISERROR(MATCH(原始数据!AE173,各类选项!$E:$E,0)),1,0))</f>
        <v>0</v>
      </c>
      <c r="I173" s="110">
        <f>IF(原始数据!AK173="","",IF(ISERROR(MATCH(原始数据!AK173,各类选项!$E:$E,0)),1,0))</f>
        <v>0</v>
      </c>
      <c r="J173" s="110">
        <f>IF(原始数据!AM173="","",IF(ISERROR(MATCH(原始数据!AM173,各类选项!$E:$E,0)),1,0))</f>
        <v>0</v>
      </c>
      <c r="K173" s="110">
        <f>IF(原始数据!AF173="","",IF(ISERROR(MATCH(原始数据!AF173,各类选项!$C:$C,0)),1,0))</f>
        <v>0</v>
      </c>
      <c r="L173" s="110" t="str">
        <f>IF(原始数据!AG173="","",IF(ISERROR(MATCH(原始数据!AG173,各类选项!$C:$C,0)),1,0))</f>
        <v/>
      </c>
      <c r="M173" s="110" t="str">
        <f>IF(原始数据!AH173="","",IF(ISERROR(MATCH(原始数据!AH173,各类选项!$C:$C,0)),1,0))</f>
        <v/>
      </c>
      <c r="N173" s="110">
        <f>IF(原始数据!AI173="","",IF(ISERROR(MATCH(原始数据!AI173,各类选项!$E:$E,0)),1,0))</f>
        <v>0</v>
      </c>
      <c r="O173" s="110">
        <f>IF(原始数据!AJ173="","",IF(ISERROR(MATCH(原始数据!AJ173,各类选项!$E:$E,0)),1,0))</f>
        <v>0</v>
      </c>
      <c r="P173" s="110">
        <f>IF(原始数据!AK173="","",IF(ISERROR(MATCH(原始数据!AK173,各类选项!$E:$E,0)),1,0))</f>
        <v>0</v>
      </c>
      <c r="Q173" s="110">
        <f>IF(原始数据!AL173="","",IF(ISERROR(MATCH(原始数据!AL173,各类选项!$E:$E,0)),1,0))</f>
        <v>0</v>
      </c>
      <c r="R173" s="110">
        <f>IF(原始数据!AO173="","",IF(ISERROR(MATCH(原始数据!AO173,各类选项!$C:$C,0)),1,0))</f>
        <v>0</v>
      </c>
      <c r="S173" s="110">
        <f>IF(赛后数据!M173="","",IF(ISERROR(MATCH(赛后数据!M173,(各类选项!J:J),0)),1,0))</f>
        <v>0</v>
      </c>
      <c r="T173" s="110">
        <f>IF(赛后数据!U173="","",IF(ISERROR(MATCH(赛后数据!U173,(各类选项!J:J),0)),1,0))</f>
        <v>0</v>
      </c>
      <c r="U173" s="110">
        <f>IF(赛后数据!AC173="","",IF(ISERROR(MATCH(赛后数据!AC173,(各类选项!J:J),0)),1,0))</f>
        <v>0</v>
      </c>
      <c r="V173" s="110">
        <f>IF(赛后数据!AK173="","",IF(ISERROR(MATCH(赛后数据!AK173,(各类选项!J:J),0)),1,0))</f>
        <v>0</v>
      </c>
    </row>
    <row r="174" spans="1:22">
      <c r="A174" s="110">
        <f t="shared" si="4"/>
        <v>0</v>
      </c>
      <c r="B174" s="110">
        <f t="shared" si="5"/>
        <v>0</v>
      </c>
      <c r="C174" s="110">
        <f>IF(原始数据!K174="","",IF(ISERROR(MATCH(原始数据!K174,原始数据!E174:F174,0)),1,0)-IF(原始数据!K174="",1,0))</f>
        <v>0</v>
      </c>
      <c r="D174" s="110">
        <f>IF(原始数据!L174="","",IF(ISERROR(MATCH(原始数据!L174,各类选项!L:L,0)),1,0)-IF(原始数据!L174="",1,0))</f>
        <v>0</v>
      </c>
      <c r="E174" s="110" t="str">
        <f>IF(原始数据!V174="","",IF(ISERROR(MATCH(原始数据!V174,各类选项!G:G,0)),1,0))</f>
        <v/>
      </c>
      <c r="F174" s="110">
        <f>IF(原始数据!W174="","",IF(ISERROR(MATCH(原始数据!W174,各类选项!G:G,0)),1,0))</f>
        <v>0</v>
      </c>
      <c r="G174" s="110">
        <f>IF(原始数据!AD174="","",IF(ISERROR(MATCH(原始数据!AD174,各类选项!$E:$E,0)),1,0))</f>
        <v>0</v>
      </c>
      <c r="H174" s="110">
        <f>IF(原始数据!AE174="","",IF(ISERROR(MATCH(原始数据!AE174,各类选项!$E:$E,0)),1,0))</f>
        <v>0</v>
      </c>
      <c r="I174" s="110">
        <f>IF(原始数据!AK174="","",IF(ISERROR(MATCH(原始数据!AK174,各类选项!$E:$E,0)),1,0))</f>
        <v>0</v>
      </c>
      <c r="J174" s="110">
        <f>IF(原始数据!AM174="","",IF(ISERROR(MATCH(原始数据!AM174,各类选项!$E:$E,0)),1,0))</f>
        <v>0</v>
      </c>
      <c r="K174" s="110">
        <f>IF(原始数据!AF174="","",IF(ISERROR(MATCH(原始数据!AF174,各类选项!$C:$C,0)),1,0))</f>
        <v>0</v>
      </c>
      <c r="L174" s="110">
        <f>IF(原始数据!AG174="","",IF(ISERROR(MATCH(原始数据!AG174,各类选项!$C:$C,0)),1,0))</f>
        <v>0</v>
      </c>
      <c r="M174" s="110" t="str">
        <f>IF(原始数据!AH174="","",IF(ISERROR(MATCH(原始数据!AH174,各类选项!$C:$C,0)),1,0))</f>
        <v/>
      </c>
      <c r="N174" s="110">
        <f>IF(原始数据!AI174="","",IF(ISERROR(MATCH(原始数据!AI174,各类选项!$E:$E,0)),1,0))</f>
        <v>0</v>
      </c>
      <c r="O174" s="110">
        <f>IF(原始数据!AJ174="","",IF(ISERROR(MATCH(原始数据!AJ174,各类选项!$E:$E,0)),1,0))</f>
        <v>0</v>
      </c>
      <c r="P174" s="110">
        <f>IF(原始数据!AK174="","",IF(ISERROR(MATCH(原始数据!AK174,各类选项!$E:$E,0)),1,0))</f>
        <v>0</v>
      </c>
      <c r="Q174" s="110">
        <f>IF(原始数据!AL174="","",IF(ISERROR(MATCH(原始数据!AL174,各类选项!$E:$E,0)),1,0))</f>
        <v>0</v>
      </c>
      <c r="R174" s="110">
        <f>IF(原始数据!AO174="","",IF(ISERROR(MATCH(原始数据!AO174,各类选项!$C:$C,0)),1,0))</f>
        <v>0</v>
      </c>
      <c r="S174" s="110">
        <f>IF(赛后数据!M174="","",IF(ISERROR(MATCH(赛后数据!M174,(各类选项!J:J),0)),1,0))</f>
        <v>0</v>
      </c>
      <c r="T174" s="110">
        <f>IF(赛后数据!U174="","",IF(ISERROR(MATCH(赛后数据!U174,(各类选项!J:J),0)),1,0))</f>
        <v>0</v>
      </c>
      <c r="U174" s="110">
        <f>IF(赛后数据!AC174="","",IF(ISERROR(MATCH(赛后数据!AC174,(各类选项!J:J),0)),1,0))</f>
        <v>0</v>
      </c>
      <c r="V174" s="110">
        <f>IF(赛后数据!AK174="","",IF(ISERROR(MATCH(赛后数据!AK174,(各类选项!J:J),0)),1,0))</f>
        <v>0</v>
      </c>
    </row>
    <row r="175" spans="1:22">
      <c r="A175" s="110">
        <f t="shared" si="4"/>
        <v>0</v>
      </c>
      <c r="B175" s="110">
        <f t="shared" si="5"/>
        <v>0</v>
      </c>
      <c r="C175" s="110">
        <f>IF(原始数据!K175="","",IF(ISERROR(MATCH(原始数据!K175,原始数据!E175:F175,0)),1,0)-IF(原始数据!K175="",1,0))</f>
        <v>0</v>
      </c>
      <c r="D175" s="110">
        <f>IF(原始数据!L175="","",IF(ISERROR(MATCH(原始数据!L175,各类选项!L:L,0)),1,0)-IF(原始数据!L175="",1,0))</f>
        <v>0</v>
      </c>
      <c r="E175" s="110" t="str">
        <f>IF(原始数据!V175="","",IF(ISERROR(MATCH(原始数据!V175,各类选项!G:G,0)),1,0))</f>
        <v/>
      </c>
      <c r="F175" s="110">
        <f>IF(原始数据!W175="","",IF(ISERROR(MATCH(原始数据!W175,各类选项!G:G,0)),1,0))</f>
        <v>0</v>
      </c>
      <c r="G175" s="110">
        <f>IF(原始数据!AD175="","",IF(ISERROR(MATCH(原始数据!AD175,各类选项!$E:$E,0)),1,0))</f>
        <v>0</v>
      </c>
      <c r="H175" s="110">
        <f>IF(原始数据!AE175="","",IF(ISERROR(MATCH(原始数据!AE175,各类选项!$E:$E,0)),1,0))</f>
        <v>0</v>
      </c>
      <c r="I175" s="110">
        <f>IF(原始数据!AK175="","",IF(ISERROR(MATCH(原始数据!AK175,各类选项!$E:$E,0)),1,0))</f>
        <v>0</v>
      </c>
      <c r="J175" s="110">
        <f>IF(原始数据!AM175="","",IF(ISERROR(MATCH(原始数据!AM175,各类选项!$E:$E,0)),1,0))</f>
        <v>0</v>
      </c>
      <c r="K175" s="110">
        <f>IF(原始数据!AF175="","",IF(ISERROR(MATCH(原始数据!AF175,各类选项!$C:$C,0)),1,0))</f>
        <v>0</v>
      </c>
      <c r="L175" s="110">
        <f>IF(原始数据!AG175="","",IF(ISERROR(MATCH(原始数据!AG175,各类选项!$C:$C,0)),1,0))</f>
        <v>0</v>
      </c>
      <c r="M175" s="110" t="str">
        <f>IF(原始数据!AH175="","",IF(ISERROR(MATCH(原始数据!AH175,各类选项!$C:$C,0)),1,0))</f>
        <v/>
      </c>
      <c r="N175" s="110">
        <f>IF(原始数据!AI175="","",IF(ISERROR(MATCH(原始数据!AI175,各类选项!$E:$E,0)),1,0))</f>
        <v>0</v>
      </c>
      <c r="O175" s="110">
        <f>IF(原始数据!AJ175="","",IF(ISERROR(MATCH(原始数据!AJ175,各类选项!$E:$E,0)),1,0))</f>
        <v>0</v>
      </c>
      <c r="P175" s="110">
        <f>IF(原始数据!AK175="","",IF(ISERROR(MATCH(原始数据!AK175,各类选项!$E:$E,0)),1,0))</f>
        <v>0</v>
      </c>
      <c r="Q175" s="110">
        <f>IF(原始数据!AL175="","",IF(ISERROR(MATCH(原始数据!AL175,各类选项!$E:$E,0)),1,0))</f>
        <v>0</v>
      </c>
      <c r="R175" s="110">
        <f>IF(原始数据!AO175="","",IF(ISERROR(MATCH(原始数据!AO175,各类选项!$C:$C,0)),1,0))</f>
        <v>0</v>
      </c>
      <c r="S175" s="110">
        <f>IF(赛后数据!M175="","",IF(ISERROR(MATCH(赛后数据!M175,(各类选项!J:J),0)),1,0))</f>
        <v>0</v>
      </c>
      <c r="T175" s="110">
        <f>IF(赛后数据!U175="","",IF(ISERROR(MATCH(赛后数据!U175,(各类选项!J:J),0)),1,0))</f>
        <v>0</v>
      </c>
      <c r="U175" s="110">
        <f>IF(赛后数据!AC175="","",IF(ISERROR(MATCH(赛后数据!AC175,(各类选项!J:J),0)),1,0))</f>
        <v>0</v>
      </c>
      <c r="V175" s="110">
        <f>IF(赛后数据!AK175="","",IF(ISERROR(MATCH(赛后数据!AK175,(各类选项!J:J),0)),1,0))</f>
        <v>0</v>
      </c>
    </row>
    <row r="176" spans="1:22">
      <c r="A176" s="110">
        <f t="shared" si="4"/>
        <v>0</v>
      </c>
      <c r="B176" s="110">
        <f t="shared" si="5"/>
        <v>0</v>
      </c>
      <c r="C176" s="110" t="str">
        <f>IF(原始数据!K176="","",IF(ISERROR(MATCH(原始数据!K176,原始数据!E176:F176,0)),1,0)-IF(原始数据!K176="",1,0))</f>
        <v/>
      </c>
      <c r="D176" s="110" t="str">
        <f>IF(原始数据!L176="","",IF(ISERROR(MATCH(原始数据!L176,各类选项!L:L,0)),1,0)-IF(原始数据!L176="",1,0))</f>
        <v/>
      </c>
      <c r="E176" s="110" t="str">
        <f>IF(原始数据!V176="","",IF(ISERROR(MATCH(原始数据!V176,各类选项!G:G,0)),1,0))</f>
        <v/>
      </c>
      <c r="F176" s="110" t="str">
        <f>IF(原始数据!W176="","",IF(ISERROR(MATCH(原始数据!W176,各类选项!G:G,0)),1,0))</f>
        <v/>
      </c>
      <c r="G176" s="110" t="str">
        <f>IF(原始数据!AD176="","",IF(ISERROR(MATCH(原始数据!AD176,各类选项!$E:$E,0)),1,0))</f>
        <v/>
      </c>
      <c r="H176" s="110" t="str">
        <f>IF(原始数据!AE176="","",IF(ISERROR(MATCH(原始数据!AE176,各类选项!$E:$E,0)),1,0))</f>
        <v/>
      </c>
      <c r="I176" s="110" t="str">
        <f>IF(原始数据!AK176="","",IF(ISERROR(MATCH(原始数据!AK176,各类选项!$E:$E,0)),1,0))</f>
        <v/>
      </c>
      <c r="J176" s="110" t="str">
        <f>IF(原始数据!AM176="","",IF(ISERROR(MATCH(原始数据!AM176,各类选项!$E:$E,0)),1,0))</f>
        <v/>
      </c>
      <c r="K176" s="110" t="str">
        <f>IF(原始数据!AF176="","",IF(ISERROR(MATCH(原始数据!AF176,各类选项!$C:$C,0)),1,0))</f>
        <v/>
      </c>
      <c r="L176" s="110" t="str">
        <f>IF(原始数据!AG176="","",IF(ISERROR(MATCH(原始数据!AG176,各类选项!$C:$C,0)),1,0))</f>
        <v/>
      </c>
      <c r="M176" s="110" t="str">
        <f>IF(原始数据!AH176="","",IF(ISERROR(MATCH(原始数据!AH176,各类选项!$C:$C,0)),1,0))</f>
        <v/>
      </c>
      <c r="N176" s="110" t="str">
        <f>IF(原始数据!AI176="","",IF(ISERROR(MATCH(原始数据!AI176,各类选项!$E:$E,0)),1,0))</f>
        <v/>
      </c>
      <c r="O176" s="110" t="str">
        <f>IF(原始数据!AJ176="","",IF(ISERROR(MATCH(原始数据!AJ176,各类选项!$E:$E,0)),1,0))</f>
        <v/>
      </c>
      <c r="P176" s="110" t="str">
        <f>IF(原始数据!AK176="","",IF(ISERROR(MATCH(原始数据!AK176,各类选项!$E:$E,0)),1,0))</f>
        <v/>
      </c>
      <c r="Q176" s="110" t="str">
        <f>IF(原始数据!AL176="","",IF(ISERROR(MATCH(原始数据!AL176,各类选项!$E:$E,0)),1,0))</f>
        <v/>
      </c>
      <c r="R176" s="110" t="str">
        <f>IF(原始数据!AO176="","",IF(ISERROR(MATCH(原始数据!AO176,各类选项!$C:$C,0)),1,0))</f>
        <v/>
      </c>
      <c r="S176" s="110" t="str">
        <f>IF(赛后数据!M176="","",IF(ISERROR(MATCH(赛后数据!M176,(各类选项!J:J),0)),1,0))</f>
        <v/>
      </c>
      <c r="T176" s="110" t="str">
        <f>IF(赛后数据!U176="","",IF(ISERROR(MATCH(赛后数据!U176,(各类选项!J:J),0)),1,0))</f>
        <v/>
      </c>
      <c r="U176" s="110" t="str">
        <f>IF(赛后数据!AC176="","",IF(ISERROR(MATCH(赛后数据!AC176,(各类选项!J:J),0)),1,0))</f>
        <v/>
      </c>
      <c r="V176" s="110" t="str">
        <f>IF(赛后数据!AK176="","",IF(ISERROR(MATCH(赛后数据!AK176,(各类选项!J:J),0)),1,0))</f>
        <v/>
      </c>
    </row>
    <row r="177" spans="1:22">
      <c r="A177" s="110">
        <f t="shared" si="4"/>
        <v>0</v>
      </c>
      <c r="B177" s="110">
        <f t="shared" si="5"/>
        <v>0</v>
      </c>
      <c r="C177" s="110" t="str">
        <f>IF(原始数据!K177="","",IF(ISERROR(MATCH(原始数据!K177,原始数据!E177:F177,0)),1,0)-IF(原始数据!K177="",1,0))</f>
        <v/>
      </c>
      <c r="D177" s="110" t="str">
        <f>IF(原始数据!L177="","",IF(ISERROR(MATCH(原始数据!L177,各类选项!L:L,0)),1,0)-IF(原始数据!L177="",1,0))</f>
        <v/>
      </c>
      <c r="E177" s="110" t="str">
        <f>IF(原始数据!V177="","",IF(ISERROR(MATCH(原始数据!V177,各类选项!G:G,0)),1,0))</f>
        <v/>
      </c>
      <c r="F177" s="110" t="str">
        <f>IF(原始数据!W177="","",IF(ISERROR(MATCH(原始数据!W177,各类选项!G:G,0)),1,0))</f>
        <v/>
      </c>
      <c r="G177" s="110" t="str">
        <f>IF(原始数据!AD177="","",IF(ISERROR(MATCH(原始数据!AD177,各类选项!$E:$E,0)),1,0))</f>
        <v/>
      </c>
      <c r="H177" s="110" t="str">
        <f>IF(原始数据!AE177="","",IF(ISERROR(MATCH(原始数据!AE177,各类选项!$E:$E,0)),1,0))</f>
        <v/>
      </c>
      <c r="I177" s="110" t="str">
        <f>IF(原始数据!AK177="","",IF(ISERROR(MATCH(原始数据!AK177,各类选项!$E:$E,0)),1,0))</f>
        <v/>
      </c>
      <c r="J177" s="110" t="str">
        <f>IF(原始数据!AM177="","",IF(ISERROR(MATCH(原始数据!AM177,各类选项!$E:$E,0)),1,0))</f>
        <v/>
      </c>
      <c r="K177" s="110" t="str">
        <f>IF(原始数据!AF177="","",IF(ISERROR(MATCH(原始数据!AF177,各类选项!$C:$C,0)),1,0))</f>
        <v/>
      </c>
      <c r="L177" s="110" t="str">
        <f>IF(原始数据!AG177="","",IF(ISERROR(MATCH(原始数据!AG177,各类选项!$C:$C,0)),1,0))</f>
        <v/>
      </c>
      <c r="M177" s="110" t="str">
        <f>IF(原始数据!AH177="","",IF(ISERROR(MATCH(原始数据!AH177,各类选项!$C:$C,0)),1,0))</f>
        <v/>
      </c>
      <c r="N177" s="110" t="str">
        <f>IF(原始数据!AI177="","",IF(ISERROR(MATCH(原始数据!AI177,各类选项!$E:$E,0)),1,0))</f>
        <v/>
      </c>
      <c r="O177" s="110" t="str">
        <f>IF(原始数据!AJ177="","",IF(ISERROR(MATCH(原始数据!AJ177,各类选项!$E:$E,0)),1,0))</f>
        <v/>
      </c>
      <c r="P177" s="110" t="str">
        <f>IF(原始数据!AK177="","",IF(ISERROR(MATCH(原始数据!AK177,各类选项!$E:$E,0)),1,0))</f>
        <v/>
      </c>
      <c r="Q177" s="110" t="str">
        <f>IF(原始数据!AL177="","",IF(ISERROR(MATCH(原始数据!AL177,各类选项!$E:$E,0)),1,0))</f>
        <v/>
      </c>
      <c r="R177" s="110" t="str">
        <f>IF(原始数据!AO177="","",IF(ISERROR(MATCH(原始数据!AO177,各类选项!$C:$C,0)),1,0))</f>
        <v/>
      </c>
      <c r="S177" s="110" t="str">
        <f>IF(赛后数据!M177="","",IF(ISERROR(MATCH(赛后数据!M177,(各类选项!J:J),0)),1,0))</f>
        <v/>
      </c>
      <c r="T177" s="110" t="str">
        <f>IF(赛后数据!U177="","",IF(ISERROR(MATCH(赛后数据!U177,(各类选项!J:J),0)),1,0))</f>
        <v/>
      </c>
      <c r="U177" s="110" t="str">
        <f>IF(赛后数据!AC177="","",IF(ISERROR(MATCH(赛后数据!AC177,(各类选项!J:J),0)),1,0))</f>
        <v/>
      </c>
      <c r="V177" s="110" t="str">
        <f>IF(赛后数据!AK177="","",IF(ISERROR(MATCH(赛后数据!AK177,(各类选项!J:J),0)),1,0))</f>
        <v/>
      </c>
    </row>
    <row r="178" spans="1:22">
      <c r="A178" s="110">
        <f t="shared" si="4"/>
        <v>0</v>
      </c>
      <c r="B178" s="110">
        <f t="shared" si="5"/>
        <v>0</v>
      </c>
      <c r="C178" s="110">
        <f>IF(原始数据!K178="","",IF(ISERROR(MATCH(原始数据!K178,原始数据!E178:F178,0)),1,0)-IF(原始数据!K178="",1,0))</f>
        <v>0</v>
      </c>
      <c r="D178" s="110">
        <f>IF(原始数据!L178="","",IF(ISERROR(MATCH(原始数据!L178,各类选项!L:L,0)),1,0)-IF(原始数据!L178="",1,0))</f>
        <v>0</v>
      </c>
      <c r="E178" s="110">
        <f>IF(原始数据!V178="","",IF(ISERROR(MATCH(原始数据!V178,各类选项!G:G,0)),1,0))</f>
        <v>0</v>
      </c>
      <c r="F178" s="110">
        <f>IF(原始数据!W178="","",IF(ISERROR(MATCH(原始数据!W178,各类选项!G:G,0)),1,0))</f>
        <v>0</v>
      </c>
      <c r="G178" s="110">
        <f>IF(原始数据!AD178="","",IF(ISERROR(MATCH(原始数据!AD178,各类选项!$E:$E,0)),1,0))</f>
        <v>0</v>
      </c>
      <c r="H178" s="110">
        <f>IF(原始数据!AE178="","",IF(ISERROR(MATCH(原始数据!AE178,各类选项!$E:$E,0)),1,0))</f>
        <v>0</v>
      </c>
      <c r="I178" s="110">
        <f>IF(原始数据!AK178="","",IF(ISERROR(MATCH(原始数据!AK178,各类选项!$E:$E,0)),1,0))</f>
        <v>0</v>
      </c>
      <c r="J178" s="110">
        <f>IF(原始数据!AM178="","",IF(ISERROR(MATCH(原始数据!AM178,各类选项!$E:$E,0)),1,0))</f>
        <v>0</v>
      </c>
      <c r="K178" s="110" t="str">
        <f>IF(原始数据!AF178="","",IF(ISERROR(MATCH(原始数据!AF178,各类选项!$C:$C,0)),1,0))</f>
        <v/>
      </c>
      <c r="L178" s="110" t="str">
        <f>IF(原始数据!AG178="","",IF(ISERROR(MATCH(原始数据!AG178,各类选项!$C:$C,0)),1,0))</f>
        <v/>
      </c>
      <c r="M178" s="110" t="str">
        <f>IF(原始数据!AH178="","",IF(ISERROR(MATCH(原始数据!AH178,各类选项!$C:$C,0)),1,0))</f>
        <v/>
      </c>
      <c r="N178" s="110">
        <f>IF(原始数据!AI178="","",IF(ISERROR(MATCH(原始数据!AI178,各类选项!$E:$E,0)),1,0))</f>
        <v>0</v>
      </c>
      <c r="O178" s="110">
        <f>IF(原始数据!AJ178="","",IF(ISERROR(MATCH(原始数据!AJ178,各类选项!$E:$E,0)),1,0))</f>
        <v>0</v>
      </c>
      <c r="P178" s="110">
        <f>IF(原始数据!AK178="","",IF(ISERROR(MATCH(原始数据!AK178,各类选项!$E:$E,0)),1,0))</f>
        <v>0</v>
      </c>
      <c r="Q178" s="110">
        <f>IF(原始数据!AL178="","",IF(ISERROR(MATCH(原始数据!AL178,各类选项!$E:$E,0)),1,0))</f>
        <v>0</v>
      </c>
      <c r="R178" s="110">
        <f>IF(原始数据!AO178="","",IF(ISERROR(MATCH(原始数据!AO178,各类选项!$C:$C,0)),1,0))</f>
        <v>0</v>
      </c>
      <c r="S178" s="110">
        <f>IF(赛后数据!M178="","",IF(ISERROR(MATCH(赛后数据!M178,(各类选项!J:J),0)),1,0))</f>
        <v>0</v>
      </c>
      <c r="T178" s="110">
        <f>IF(赛后数据!U178="","",IF(ISERROR(MATCH(赛后数据!U178,(各类选项!J:J),0)),1,0))</f>
        <v>0</v>
      </c>
      <c r="U178" s="110">
        <f>IF(赛后数据!AC178="","",IF(ISERROR(MATCH(赛后数据!AC178,(各类选项!J:J),0)),1,0))</f>
        <v>0</v>
      </c>
      <c r="V178" s="110">
        <f>IF(赛后数据!AK178="","",IF(ISERROR(MATCH(赛后数据!AK178,(各类选项!J:J),0)),1,0))</f>
        <v>0</v>
      </c>
    </row>
    <row r="179" spans="1:22">
      <c r="A179" s="110">
        <f t="shared" si="4"/>
        <v>0</v>
      </c>
      <c r="B179" s="110">
        <f t="shared" si="5"/>
        <v>0</v>
      </c>
      <c r="C179" s="110">
        <f>IF(原始数据!K179="","",IF(ISERROR(MATCH(原始数据!K179,原始数据!E179:F179,0)),1,0)-IF(原始数据!K179="",1,0))</f>
        <v>0</v>
      </c>
      <c r="D179" s="110">
        <f>IF(原始数据!L179="","",IF(ISERROR(MATCH(原始数据!L179,各类选项!L:L,0)),1,0)-IF(原始数据!L179="",1,0))</f>
        <v>0</v>
      </c>
      <c r="E179" s="110">
        <f>IF(原始数据!V179="","",IF(ISERROR(MATCH(原始数据!V179,各类选项!G:G,0)),1,0))</f>
        <v>0</v>
      </c>
      <c r="F179" s="110">
        <f>IF(原始数据!W179="","",IF(ISERROR(MATCH(原始数据!W179,各类选项!G:G,0)),1,0))</f>
        <v>0</v>
      </c>
      <c r="G179" s="110">
        <f>IF(原始数据!AD179="","",IF(ISERROR(MATCH(原始数据!AD179,各类选项!$E:$E,0)),1,0))</f>
        <v>0</v>
      </c>
      <c r="H179" s="110">
        <f>IF(原始数据!AE179="","",IF(ISERROR(MATCH(原始数据!AE179,各类选项!$E:$E,0)),1,0))</f>
        <v>0</v>
      </c>
      <c r="I179" s="110">
        <f>IF(原始数据!AK179="","",IF(ISERROR(MATCH(原始数据!AK179,各类选项!$E:$E,0)),1,0))</f>
        <v>0</v>
      </c>
      <c r="J179" s="110">
        <f>IF(原始数据!AM179="","",IF(ISERROR(MATCH(原始数据!AM179,各类选项!$E:$E,0)),1,0))</f>
        <v>0</v>
      </c>
      <c r="K179" s="110" t="str">
        <f>IF(原始数据!AF179="","",IF(ISERROR(MATCH(原始数据!AF179,各类选项!$C:$C,0)),1,0))</f>
        <v/>
      </c>
      <c r="L179" s="110" t="str">
        <f>IF(原始数据!AG179="","",IF(ISERROR(MATCH(原始数据!AG179,各类选项!$C:$C,0)),1,0))</f>
        <v/>
      </c>
      <c r="M179" s="110" t="str">
        <f>IF(原始数据!AH179="","",IF(ISERROR(MATCH(原始数据!AH179,各类选项!$C:$C,0)),1,0))</f>
        <v/>
      </c>
      <c r="N179" s="110">
        <f>IF(原始数据!AI179="","",IF(ISERROR(MATCH(原始数据!AI179,各类选项!$E:$E,0)),1,0))</f>
        <v>0</v>
      </c>
      <c r="O179" s="110">
        <f>IF(原始数据!AJ179="","",IF(ISERROR(MATCH(原始数据!AJ179,各类选项!$E:$E,0)),1,0))</f>
        <v>0</v>
      </c>
      <c r="P179" s="110">
        <f>IF(原始数据!AK179="","",IF(ISERROR(MATCH(原始数据!AK179,各类选项!$E:$E,0)),1,0))</f>
        <v>0</v>
      </c>
      <c r="Q179" s="110">
        <f>IF(原始数据!AL179="","",IF(ISERROR(MATCH(原始数据!AL179,各类选项!$E:$E,0)),1,0))</f>
        <v>0</v>
      </c>
      <c r="R179" s="110">
        <f>IF(原始数据!AO179="","",IF(ISERROR(MATCH(原始数据!AO179,各类选项!$C:$C,0)),1,0))</f>
        <v>0</v>
      </c>
      <c r="S179" s="110">
        <f>IF(赛后数据!M179="","",IF(ISERROR(MATCH(赛后数据!M179,(各类选项!J:J),0)),1,0))</f>
        <v>0</v>
      </c>
      <c r="T179" s="110">
        <f>IF(赛后数据!U179="","",IF(ISERROR(MATCH(赛后数据!U179,(各类选项!J:J),0)),1,0))</f>
        <v>0</v>
      </c>
      <c r="U179" s="110">
        <f>IF(赛后数据!AC179="","",IF(ISERROR(MATCH(赛后数据!AC179,(各类选项!J:J),0)),1,0))</f>
        <v>0</v>
      </c>
      <c r="V179" s="110">
        <f>IF(赛后数据!AK179="","",IF(ISERROR(MATCH(赛后数据!AK179,(各类选项!J:J),0)),1,0))</f>
        <v>0</v>
      </c>
    </row>
    <row r="180" spans="1:22">
      <c r="A180" s="110">
        <f t="shared" si="4"/>
        <v>0</v>
      </c>
      <c r="B180" s="110">
        <f t="shared" si="5"/>
        <v>0</v>
      </c>
      <c r="C180" s="110">
        <f>IF(原始数据!K180="","",IF(ISERROR(MATCH(原始数据!K180,原始数据!E180:F180,0)),1,0)-IF(原始数据!K180="",1,0))</f>
        <v>0</v>
      </c>
      <c r="D180" s="110">
        <f>IF(原始数据!L180="","",IF(ISERROR(MATCH(原始数据!L180,各类选项!L:L,0)),1,0)-IF(原始数据!L180="",1,0))</f>
        <v>0</v>
      </c>
      <c r="E180" s="110">
        <f>IF(原始数据!V180="","",IF(ISERROR(MATCH(原始数据!V180,各类选项!G:G,0)),1,0))</f>
        <v>0</v>
      </c>
      <c r="F180" s="110">
        <f>IF(原始数据!W180="","",IF(ISERROR(MATCH(原始数据!W180,各类选项!G:G,0)),1,0))</f>
        <v>0</v>
      </c>
      <c r="G180" s="110">
        <f>IF(原始数据!AD180="","",IF(ISERROR(MATCH(原始数据!AD180,各类选项!$E:$E,0)),1,0))</f>
        <v>0</v>
      </c>
      <c r="H180" s="110">
        <f>IF(原始数据!AE180="","",IF(ISERROR(MATCH(原始数据!AE180,各类选项!$E:$E,0)),1,0))</f>
        <v>0</v>
      </c>
      <c r="I180" s="110">
        <f>IF(原始数据!AK180="","",IF(ISERROR(MATCH(原始数据!AK180,各类选项!$E:$E,0)),1,0))</f>
        <v>0</v>
      </c>
      <c r="J180" s="110">
        <f>IF(原始数据!AM180="","",IF(ISERROR(MATCH(原始数据!AM180,各类选项!$E:$E,0)),1,0))</f>
        <v>0</v>
      </c>
      <c r="K180" s="110">
        <f>IF(原始数据!AF180="","",IF(ISERROR(MATCH(原始数据!AF180,各类选项!$C:$C,0)),1,0))</f>
        <v>0</v>
      </c>
      <c r="L180" s="110" t="str">
        <f>IF(原始数据!AG180="","",IF(ISERROR(MATCH(原始数据!AG180,各类选项!$C:$C,0)),1,0))</f>
        <v/>
      </c>
      <c r="M180" s="110" t="str">
        <f>IF(原始数据!AH180="","",IF(ISERROR(MATCH(原始数据!AH180,各类选项!$C:$C,0)),1,0))</f>
        <v/>
      </c>
      <c r="N180" s="110">
        <f>IF(原始数据!AI180="","",IF(ISERROR(MATCH(原始数据!AI180,各类选项!$E:$E,0)),1,0))</f>
        <v>0</v>
      </c>
      <c r="O180" s="110">
        <f>IF(原始数据!AJ180="","",IF(ISERROR(MATCH(原始数据!AJ180,各类选项!$E:$E,0)),1,0))</f>
        <v>0</v>
      </c>
      <c r="P180" s="110">
        <f>IF(原始数据!AK180="","",IF(ISERROR(MATCH(原始数据!AK180,各类选项!$E:$E,0)),1,0))</f>
        <v>0</v>
      </c>
      <c r="Q180" s="110">
        <f>IF(原始数据!AL180="","",IF(ISERROR(MATCH(原始数据!AL180,各类选项!$E:$E,0)),1,0))</f>
        <v>0</v>
      </c>
      <c r="R180" s="110">
        <f>IF(原始数据!AO180="","",IF(ISERROR(MATCH(原始数据!AO180,各类选项!$C:$C,0)),1,0))</f>
        <v>0</v>
      </c>
      <c r="S180" s="110">
        <f>IF(赛后数据!M180="","",IF(ISERROR(MATCH(赛后数据!M180,(各类选项!J:J),0)),1,0))</f>
        <v>0</v>
      </c>
      <c r="T180" s="110">
        <f>IF(赛后数据!U180="","",IF(ISERROR(MATCH(赛后数据!U180,(各类选项!J:J),0)),1,0))</f>
        <v>0</v>
      </c>
      <c r="U180" s="110">
        <f>IF(赛后数据!AC180="","",IF(ISERROR(MATCH(赛后数据!AC180,(各类选项!J:J),0)),1,0))</f>
        <v>0</v>
      </c>
      <c r="V180" s="110">
        <f>IF(赛后数据!AK180="","",IF(ISERROR(MATCH(赛后数据!AK180,(各类选项!J:J),0)),1,0))</f>
        <v>0</v>
      </c>
    </row>
    <row r="181" spans="1:22">
      <c r="A181" s="110">
        <f t="shared" si="4"/>
        <v>0</v>
      </c>
      <c r="B181" s="110">
        <f t="shared" si="5"/>
        <v>0</v>
      </c>
      <c r="C181" s="110">
        <f>IF(原始数据!K181="","",IF(ISERROR(MATCH(原始数据!K181,原始数据!E181:F181,0)),1,0)-IF(原始数据!K181="",1,0))</f>
        <v>0</v>
      </c>
      <c r="D181" s="110">
        <f>IF(原始数据!L181="","",IF(ISERROR(MATCH(原始数据!L181,各类选项!L:L,0)),1,0)-IF(原始数据!L181="",1,0))</f>
        <v>0</v>
      </c>
      <c r="E181" s="110">
        <f>IF(原始数据!V181="","",IF(ISERROR(MATCH(原始数据!V181,各类选项!G:G,0)),1,0))</f>
        <v>0</v>
      </c>
      <c r="F181" s="110">
        <f>IF(原始数据!W181="","",IF(ISERROR(MATCH(原始数据!W181,各类选项!G:G,0)),1,0))</f>
        <v>0</v>
      </c>
      <c r="G181" s="110">
        <f>IF(原始数据!AD181="","",IF(ISERROR(MATCH(原始数据!AD181,各类选项!$E:$E,0)),1,0))</f>
        <v>0</v>
      </c>
      <c r="H181" s="110">
        <f>IF(原始数据!AE181="","",IF(ISERROR(MATCH(原始数据!AE181,各类选项!$E:$E,0)),1,0))</f>
        <v>0</v>
      </c>
      <c r="I181" s="110">
        <f>IF(原始数据!AK181="","",IF(ISERROR(MATCH(原始数据!AK181,各类选项!$E:$E,0)),1,0))</f>
        <v>0</v>
      </c>
      <c r="J181" s="110">
        <f>IF(原始数据!AM181="","",IF(ISERROR(MATCH(原始数据!AM181,各类选项!$E:$E,0)),1,0))</f>
        <v>0</v>
      </c>
      <c r="K181" s="110">
        <f>IF(原始数据!AF181="","",IF(ISERROR(MATCH(原始数据!AF181,各类选项!$C:$C,0)),1,0))</f>
        <v>0</v>
      </c>
      <c r="L181" s="110" t="str">
        <f>IF(原始数据!AG181="","",IF(ISERROR(MATCH(原始数据!AG181,各类选项!$C:$C,0)),1,0))</f>
        <v/>
      </c>
      <c r="M181" s="110" t="str">
        <f>IF(原始数据!AH181="","",IF(ISERROR(MATCH(原始数据!AH181,各类选项!$C:$C,0)),1,0))</f>
        <v/>
      </c>
      <c r="N181" s="110">
        <f>IF(原始数据!AI181="","",IF(ISERROR(MATCH(原始数据!AI181,各类选项!$E:$E,0)),1,0))</f>
        <v>0</v>
      </c>
      <c r="O181" s="110">
        <f>IF(原始数据!AJ181="","",IF(ISERROR(MATCH(原始数据!AJ181,各类选项!$E:$E,0)),1,0))</f>
        <v>0</v>
      </c>
      <c r="P181" s="110">
        <f>IF(原始数据!AK181="","",IF(ISERROR(MATCH(原始数据!AK181,各类选项!$E:$E,0)),1,0))</f>
        <v>0</v>
      </c>
      <c r="Q181" s="110">
        <f>IF(原始数据!AL181="","",IF(ISERROR(MATCH(原始数据!AL181,各类选项!$E:$E,0)),1,0))</f>
        <v>0</v>
      </c>
      <c r="R181" s="110">
        <f>IF(原始数据!AO181="","",IF(ISERROR(MATCH(原始数据!AO181,各类选项!$C:$C,0)),1,0))</f>
        <v>0</v>
      </c>
      <c r="S181" s="110">
        <f>IF(赛后数据!M181="","",IF(ISERROR(MATCH(赛后数据!M181,(各类选项!J:J),0)),1,0))</f>
        <v>0</v>
      </c>
      <c r="T181" s="110">
        <f>IF(赛后数据!U181="","",IF(ISERROR(MATCH(赛后数据!U181,(各类选项!J:J),0)),1,0))</f>
        <v>0</v>
      </c>
      <c r="U181" s="110">
        <f>IF(赛后数据!AC181="","",IF(ISERROR(MATCH(赛后数据!AC181,(各类选项!J:J),0)),1,0))</f>
        <v>0</v>
      </c>
      <c r="V181" s="110">
        <f>IF(赛后数据!AK181="","",IF(ISERROR(MATCH(赛后数据!AK181,(各类选项!J:J),0)),1,0))</f>
        <v>0</v>
      </c>
    </row>
    <row r="182" spans="1:22">
      <c r="A182" s="110">
        <f t="shared" si="4"/>
        <v>0</v>
      </c>
      <c r="B182" s="110">
        <f t="shared" si="5"/>
        <v>0</v>
      </c>
      <c r="C182" s="110">
        <f>IF(原始数据!K182="","",IF(ISERROR(MATCH(原始数据!K182,原始数据!E182:F182,0)),1,0)-IF(原始数据!K182="",1,0))</f>
        <v>0</v>
      </c>
      <c r="D182" s="110">
        <f>IF(原始数据!L182="","",IF(ISERROR(MATCH(原始数据!L182,各类选项!L:L,0)),1,0)-IF(原始数据!L182="",1,0))</f>
        <v>0</v>
      </c>
      <c r="E182" s="110" t="str">
        <f>IF(原始数据!V182="","",IF(ISERROR(MATCH(原始数据!V182,各类选项!G:G,0)),1,0))</f>
        <v/>
      </c>
      <c r="F182" s="110">
        <f>IF(原始数据!W182="","",IF(ISERROR(MATCH(原始数据!W182,各类选项!G:G,0)),1,0))</f>
        <v>0</v>
      </c>
      <c r="G182" s="110">
        <f>IF(原始数据!AD182="","",IF(ISERROR(MATCH(原始数据!AD182,各类选项!$E:$E,0)),1,0))</f>
        <v>0</v>
      </c>
      <c r="H182" s="110">
        <f>IF(原始数据!AE182="","",IF(ISERROR(MATCH(原始数据!AE182,各类选项!$E:$E,0)),1,0))</f>
        <v>0</v>
      </c>
      <c r="I182" s="110">
        <f>IF(原始数据!AK182="","",IF(ISERROR(MATCH(原始数据!AK182,各类选项!$E:$E,0)),1,0))</f>
        <v>0</v>
      </c>
      <c r="J182" s="110">
        <f>IF(原始数据!AM182="","",IF(ISERROR(MATCH(原始数据!AM182,各类选项!$E:$E,0)),1,0))</f>
        <v>0</v>
      </c>
      <c r="K182" s="110">
        <f>IF(原始数据!AF182="","",IF(ISERROR(MATCH(原始数据!AF182,各类选项!$C:$C,0)),1,0))</f>
        <v>0</v>
      </c>
      <c r="L182" s="110">
        <f>IF(原始数据!AG182="","",IF(ISERROR(MATCH(原始数据!AG182,各类选项!$C:$C,0)),1,0))</f>
        <v>0</v>
      </c>
      <c r="M182" s="110" t="str">
        <f>IF(原始数据!AH182="","",IF(ISERROR(MATCH(原始数据!AH182,各类选项!$C:$C,0)),1,0))</f>
        <v/>
      </c>
      <c r="N182" s="110">
        <f>IF(原始数据!AI182="","",IF(ISERROR(MATCH(原始数据!AI182,各类选项!$E:$E,0)),1,0))</f>
        <v>0</v>
      </c>
      <c r="O182" s="110">
        <f>IF(原始数据!AJ182="","",IF(ISERROR(MATCH(原始数据!AJ182,各类选项!$E:$E,0)),1,0))</f>
        <v>0</v>
      </c>
      <c r="P182" s="110">
        <f>IF(原始数据!AK182="","",IF(ISERROR(MATCH(原始数据!AK182,各类选项!$E:$E,0)),1,0))</f>
        <v>0</v>
      </c>
      <c r="Q182" s="110">
        <f>IF(原始数据!AL182="","",IF(ISERROR(MATCH(原始数据!AL182,各类选项!$E:$E,0)),1,0))</f>
        <v>0</v>
      </c>
      <c r="R182" s="110">
        <f>IF(原始数据!AO182="","",IF(ISERROR(MATCH(原始数据!AO182,各类选项!$C:$C,0)),1,0))</f>
        <v>0</v>
      </c>
      <c r="S182" s="110">
        <f>IF(赛后数据!M182="","",IF(ISERROR(MATCH(赛后数据!M182,(各类选项!J:J),0)),1,0))</f>
        <v>0</v>
      </c>
      <c r="T182" s="110">
        <f>IF(赛后数据!U182="","",IF(ISERROR(MATCH(赛后数据!U182,(各类选项!J:J),0)),1,0))</f>
        <v>0</v>
      </c>
      <c r="U182" s="110">
        <f>IF(赛后数据!AC182="","",IF(ISERROR(MATCH(赛后数据!AC182,(各类选项!J:J),0)),1,0))</f>
        <v>0</v>
      </c>
      <c r="V182" s="110">
        <f>IF(赛后数据!AK182="","",IF(ISERROR(MATCH(赛后数据!AK182,(各类选项!J:J),0)),1,0))</f>
        <v>0</v>
      </c>
    </row>
    <row r="183" spans="1:22">
      <c r="A183" s="110">
        <f t="shared" si="4"/>
        <v>0</v>
      </c>
      <c r="B183" s="110">
        <f t="shared" si="5"/>
        <v>0</v>
      </c>
      <c r="C183" s="110">
        <f>IF(原始数据!K183="","",IF(ISERROR(MATCH(原始数据!K183,原始数据!E183:F183,0)),1,0)-IF(原始数据!K183="",1,0))</f>
        <v>0</v>
      </c>
      <c r="D183" s="110">
        <f>IF(原始数据!L183="","",IF(ISERROR(MATCH(原始数据!L183,各类选项!L:L,0)),1,0)-IF(原始数据!L183="",1,0))</f>
        <v>0</v>
      </c>
      <c r="E183" s="110" t="str">
        <f>IF(原始数据!V183="","",IF(ISERROR(MATCH(原始数据!V183,各类选项!G:G,0)),1,0))</f>
        <v/>
      </c>
      <c r="F183" s="110">
        <f>IF(原始数据!W183="","",IF(ISERROR(MATCH(原始数据!W183,各类选项!G:G,0)),1,0))</f>
        <v>0</v>
      </c>
      <c r="G183" s="110">
        <f>IF(原始数据!AD183="","",IF(ISERROR(MATCH(原始数据!AD183,各类选项!$E:$E,0)),1,0))</f>
        <v>0</v>
      </c>
      <c r="H183" s="110">
        <f>IF(原始数据!AE183="","",IF(ISERROR(MATCH(原始数据!AE183,各类选项!$E:$E,0)),1,0))</f>
        <v>0</v>
      </c>
      <c r="I183" s="110">
        <f>IF(原始数据!AK183="","",IF(ISERROR(MATCH(原始数据!AK183,各类选项!$E:$E,0)),1,0))</f>
        <v>0</v>
      </c>
      <c r="J183" s="110">
        <f>IF(原始数据!AM183="","",IF(ISERROR(MATCH(原始数据!AM183,各类选项!$E:$E,0)),1,0))</f>
        <v>0</v>
      </c>
      <c r="K183" s="110">
        <f>IF(原始数据!AF183="","",IF(ISERROR(MATCH(原始数据!AF183,各类选项!$C:$C,0)),1,0))</f>
        <v>0</v>
      </c>
      <c r="L183" s="110">
        <f>IF(原始数据!AG183="","",IF(ISERROR(MATCH(原始数据!AG183,各类选项!$C:$C,0)),1,0))</f>
        <v>0</v>
      </c>
      <c r="M183" s="110" t="str">
        <f>IF(原始数据!AH183="","",IF(ISERROR(MATCH(原始数据!AH183,各类选项!$C:$C,0)),1,0))</f>
        <v/>
      </c>
      <c r="N183" s="110">
        <f>IF(原始数据!AI183="","",IF(ISERROR(MATCH(原始数据!AI183,各类选项!$E:$E,0)),1,0))</f>
        <v>0</v>
      </c>
      <c r="O183" s="110">
        <f>IF(原始数据!AJ183="","",IF(ISERROR(MATCH(原始数据!AJ183,各类选项!$E:$E,0)),1,0))</f>
        <v>0</v>
      </c>
      <c r="P183" s="110">
        <f>IF(原始数据!AK183="","",IF(ISERROR(MATCH(原始数据!AK183,各类选项!$E:$E,0)),1,0))</f>
        <v>0</v>
      </c>
      <c r="Q183" s="110">
        <f>IF(原始数据!AL183="","",IF(ISERROR(MATCH(原始数据!AL183,各类选项!$E:$E,0)),1,0))</f>
        <v>0</v>
      </c>
      <c r="R183" s="110">
        <f>IF(原始数据!AO183="","",IF(ISERROR(MATCH(原始数据!AO183,各类选项!$C:$C,0)),1,0))</f>
        <v>0</v>
      </c>
      <c r="S183" s="110">
        <f>IF(赛后数据!M183="","",IF(ISERROR(MATCH(赛后数据!M183,(各类选项!J:J),0)),1,0))</f>
        <v>0</v>
      </c>
      <c r="T183" s="110">
        <f>IF(赛后数据!U183="","",IF(ISERROR(MATCH(赛后数据!U183,(各类选项!J:J),0)),1,0))</f>
        <v>0</v>
      </c>
      <c r="U183" s="110">
        <f>IF(赛后数据!AC183="","",IF(ISERROR(MATCH(赛后数据!AC183,(各类选项!J:J),0)),1,0))</f>
        <v>0</v>
      </c>
      <c r="V183" s="110">
        <f>IF(赛后数据!AK183="","",IF(ISERROR(MATCH(赛后数据!AK183,(各类选项!J:J),0)),1,0))</f>
        <v>0</v>
      </c>
    </row>
    <row r="184" spans="1:22">
      <c r="A184" s="110">
        <f t="shared" si="4"/>
        <v>0</v>
      </c>
      <c r="B184" s="110">
        <f t="shared" si="5"/>
        <v>0</v>
      </c>
      <c r="C184" s="110" t="str">
        <f>IF(原始数据!K184="","",IF(ISERROR(MATCH(原始数据!K184,原始数据!E184:F184,0)),1,0)-IF(原始数据!K184="",1,0))</f>
        <v/>
      </c>
      <c r="D184" s="110" t="str">
        <f>IF(原始数据!L184="","",IF(ISERROR(MATCH(原始数据!L184,各类选项!L:L,0)),1,0)-IF(原始数据!L184="",1,0))</f>
        <v/>
      </c>
      <c r="E184" s="110" t="str">
        <f>IF(原始数据!V184="","",IF(ISERROR(MATCH(原始数据!V184,各类选项!G:G,0)),1,0))</f>
        <v/>
      </c>
      <c r="F184" s="110" t="str">
        <f>IF(原始数据!W184="","",IF(ISERROR(MATCH(原始数据!W184,各类选项!G:G,0)),1,0))</f>
        <v/>
      </c>
      <c r="G184" s="110" t="str">
        <f>IF(原始数据!AD184="","",IF(ISERROR(MATCH(原始数据!AD184,各类选项!$E:$E,0)),1,0))</f>
        <v/>
      </c>
      <c r="H184" s="110" t="str">
        <f>IF(原始数据!AE184="","",IF(ISERROR(MATCH(原始数据!AE184,各类选项!$E:$E,0)),1,0))</f>
        <v/>
      </c>
      <c r="I184" s="110" t="str">
        <f>IF(原始数据!AK184="","",IF(ISERROR(MATCH(原始数据!AK184,各类选项!$E:$E,0)),1,0))</f>
        <v/>
      </c>
      <c r="J184" s="110" t="str">
        <f>IF(原始数据!AM184="","",IF(ISERROR(MATCH(原始数据!AM184,各类选项!$E:$E,0)),1,0))</f>
        <v/>
      </c>
      <c r="K184" s="110" t="str">
        <f>IF(原始数据!AF184="","",IF(ISERROR(MATCH(原始数据!AF184,各类选项!$C:$C,0)),1,0))</f>
        <v/>
      </c>
      <c r="L184" s="110" t="str">
        <f>IF(原始数据!AG184="","",IF(ISERROR(MATCH(原始数据!AG184,各类选项!$C:$C,0)),1,0))</f>
        <v/>
      </c>
      <c r="M184" s="110" t="str">
        <f>IF(原始数据!AH184="","",IF(ISERROR(MATCH(原始数据!AH184,各类选项!$C:$C,0)),1,0))</f>
        <v/>
      </c>
      <c r="N184" s="110" t="str">
        <f>IF(原始数据!AI184="","",IF(ISERROR(MATCH(原始数据!AI184,各类选项!$E:$E,0)),1,0))</f>
        <v/>
      </c>
      <c r="O184" s="110" t="str">
        <f>IF(原始数据!AJ184="","",IF(ISERROR(MATCH(原始数据!AJ184,各类选项!$E:$E,0)),1,0))</f>
        <v/>
      </c>
      <c r="P184" s="110" t="str">
        <f>IF(原始数据!AK184="","",IF(ISERROR(MATCH(原始数据!AK184,各类选项!$E:$E,0)),1,0))</f>
        <v/>
      </c>
      <c r="Q184" s="110" t="str">
        <f>IF(原始数据!AL184="","",IF(ISERROR(MATCH(原始数据!AL184,各类选项!$E:$E,0)),1,0))</f>
        <v/>
      </c>
      <c r="R184" s="110" t="str">
        <f>IF(原始数据!AO184="","",IF(ISERROR(MATCH(原始数据!AO184,各类选项!$C:$C,0)),1,0))</f>
        <v/>
      </c>
      <c r="S184" s="110" t="str">
        <f>IF(赛后数据!M184="","",IF(ISERROR(MATCH(赛后数据!M184,(各类选项!J:J),0)),1,0))</f>
        <v/>
      </c>
      <c r="T184" s="110" t="str">
        <f>IF(赛后数据!U184="","",IF(ISERROR(MATCH(赛后数据!U184,(各类选项!J:J),0)),1,0))</f>
        <v/>
      </c>
      <c r="U184" s="110" t="str">
        <f>IF(赛后数据!AC184="","",IF(ISERROR(MATCH(赛后数据!AC184,(各类选项!J:J),0)),1,0))</f>
        <v/>
      </c>
      <c r="V184" s="110" t="str">
        <f>IF(赛后数据!AK184="","",IF(ISERROR(MATCH(赛后数据!AK184,(各类选项!J:J),0)),1,0))</f>
        <v/>
      </c>
    </row>
    <row r="185" spans="1:22">
      <c r="A185" s="110">
        <f t="shared" si="4"/>
        <v>0</v>
      </c>
      <c r="B185" s="110">
        <f t="shared" si="5"/>
        <v>0</v>
      </c>
      <c r="C185" s="110" t="str">
        <f>IF(原始数据!K185="","",IF(ISERROR(MATCH(原始数据!K185,原始数据!E185:F185,0)),1,0)-IF(原始数据!K185="",1,0))</f>
        <v/>
      </c>
      <c r="D185" s="110" t="str">
        <f>IF(原始数据!L185="","",IF(ISERROR(MATCH(原始数据!L185,各类选项!L:L,0)),1,0)-IF(原始数据!L185="",1,0))</f>
        <v/>
      </c>
      <c r="E185" s="110" t="str">
        <f>IF(原始数据!V185="","",IF(ISERROR(MATCH(原始数据!V185,各类选项!G:G,0)),1,0))</f>
        <v/>
      </c>
      <c r="F185" s="110" t="str">
        <f>IF(原始数据!W185="","",IF(ISERROR(MATCH(原始数据!W185,各类选项!G:G,0)),1,0))</f>
        <v/>
      </c>
      <c r="G185" s="110" t="str">
        <f>IF(原始数据!AD185="","",IF(ISERROR(MATCH(原始数据!AD185,各类选项!$E:$E,0)),1,0))</f>
        <v/>
      </c>
      <c r="H185" s="110" t="str">
        <f>IF(原始数据!AE185="","",IF(ISERROR(MATCH(原始数据!AE185,各类选项!$E:$E,0)),1,0))</f>
        <v/>
      </c>
      <c r="I185" s="110" t="str">
        <f>IF(原始数据!AK185="","",IF(ISERROR(MATCH(原始数据!AK185,各类选项!$E:$E,0)),1,0))</f>
        <v/>
      </c>
      <c r="J185" s="110" t="str">
        <f>IF(原始数据!AM185="","",IF(ISERROR(MATCH(原始数据!AM185,各类选项!$E:$E,0)),1,0))</f>
        <v/>
      </c>
      <c r="K185" s="110" t="str">
        <f>IF(原始数据!AF185="","",IF(ISERROR(MATCH(原始数据!AF185,各类选项!$C:$C,0)),1,0))</f>
        <v/>
      </c>
      <c r="L185" s="110" t="str">
        <f>IF(原始数据!AG185="","",IF(ISERROR(MATCH(原始数据!AG185,各类选项!$C:$C,0)),1,0))</f>
        <v/>
      </c>
      <c r="M185" s="110" t="str">
        <f>IF(原始数据!AH185="","",IF(ISERROR(MATCH(原始数据!AH185,各类选项!$C:$C,0)),1,0))</f>
        <v/>
      </c>
      <c r="N185" s="110" t="str">
        <f>IF(原始数据!AI185="","",IF(ISERROR(MATCH(原始数据!AI185,各类选项!$E:$E,0)),1,0))</f>
        <v/>
      </c>
      <c r="O185" s="110" t="str">
        <f>IF(原始数据!AJ185="","",IF(ISERROR(MATCH(原始数据!AJ185,各类选项!$E:$E,0)),1,0))</f>
        <v/>
      </c>
      <c r="P185" s="110" t="str">
        <f>IF(原始数据!AK185="","",IF(ISERROR(MATCH(原始数据!AK185,各类选项!$E:$E,0)),1,0))</f>
        <v/>
      </c>
      <c r="Q185" s="110" t="str">
        <f>IF(原始数据!AL185="","",IF(ISERROR(MATCH(原始数据!AL185,各类选项!$E:$E,0)),1,0))</f>
        <v/>
      </c>
      <c r="R185" s="110" t="str">
        <f>IF(原始数据!AO185="","",IF(ISERROR(MATCH(原始数据!AO185,各类选项!$C:$C,0)),1,0))</f>
        <v/>
      </c>
      <c r="S185" s="110" t="str">
        <f>IF(赛后数据!M185="","",IF(ISERROR(MATCH(赛后数据!M185,(各类选项!J:J),0)),1,0))</f>
        <v/>
      </c>
      <c r="T185" s="110" t="str">
        <f>IF(赛后数据!U185="","",IF(ISERROR(MATCH(赛后数据!U185,(各类选项!J:J),0)),1,0))</f>
        <v/>
      </c>
      <c r="U185" s="110" t="str">
        <f>IF(赛后数据!AC185="","",IF(ISERROR(MATCH(赛后数据!AC185,(各类选项!J:J),0)),1,0))</f>
        <v/>
      </c>
      <c r="V185" s="110" t="str">
        <f>IF(赛后数据!AK185="","",IF(ISERROR(MATCH(赛后数据!AK185,(各类选项!J:J),0)),1,0))</f>
        <v/>
      </c>
    </row>
    <row r="186" spans="1:22">
      <c r="A186" s="110">
        <f t="shared" si="4"/>
        <v>0</v>
      </c>
      <c r="B186" s="110">
        <f t="shared" si="5"/>
        <v>0</v>
      </c>
      <c r="C186" s="110">
        <f>IF(原始数据!K186="","",IF(ISERROR(MATCH(原始数据!K186,原始数据!E186:F186,0)),1,0)-IF(原始数据!K186="",1,0))</f>
        <v>0</v>
      </c>
      <c r="D186" s="110">
        <f>IF(原始数据!L186="","",IF(ISERROR(MATCH(原始数据!L186,各类选项!L:L,0)),1,0)-IF(原始数据!L186="",1,0))</f>
        <v>0</v>
      </c>
      <c r="E186" s="110">
        <f>IF(原始数据!V186="","",IF(ISERROR(MATCH(原始数据!V186,各类选项!G:G,0)),1,0))</f>
        <v>0</v>
      </c>
      <c r="F186" s="110">
        <f>IF(原始数据!W186="","",IF(ISERROR(MATCH(原始数据!W186,各类选项!G:G,0)),1,0))</f>
        <v>0</v>
      </c>
      <c r="G186" s="110">
        <f>IF(原始数据!AD186="","",IF(ISERROR(MATCH(原始数据!AD186,各类选项!$E:$E,0)),1,0))</f>
        <v>0</v>
      </c>
      <c r="H186" s="110">
        <f>IF(原始数据!AE186="","",IF(ISERROR(MATCH(原始数据!AE186,各类选项!$E:$E,0)),1,0))</f>
        <v>0</v>
      </c>
      <c r="I186" s="110">
        <f>IF(原始数据!AK186="","",IF(ISERROR(MATCH(原始数据!AK186,各类选项!$E:$E,0)),1,0))</f>
        <v>0</v>
      </c>
      <c r="J186" s="110">
        <f>IF(原始数据!AM186="","",IF(ISERROR(MATCH(原始数据!AM186,各类选项!$E:$E,0)),1,0))</f>
        <v>0</v>
      </c>
      <c r="K186" s="110" t="str">
        <f>IF(原始数据!AF186="","",IF(ISERROR(MATCH(原始数据!AF186,各类选项!$C:$C,0)),1,0))</f>
        <v/>
      </c>
      <c r="L186" s="110" t="str">
        <f>IF(原始数据!AG186="","",IF(ISERROR(MATCH(原始数据!AG186,各类选项!$C:$C,0)),1,0))</f>
        <v/>
      </c>
      <c r="M186" s="110" t="str">
        <f>IF(原始数据!AH186="","",IF(ISERROR(MATCH(原始数据!AH186,各类选项!$C:$C,0)),1,0))</f>
        <v/>
      </c>
      <c r="N186" s="110">
        <f>IF(原始数据!AI186="","",IF(ISERROR(MATCH(原始数据!AI186,各类选项!$E:$E,0)),1,0))</f>
        <v>0</v>
      </c>
      <c r="O186" s="110">
        <f>IF(原始数据!AJ186="","",IF(ISERROR(MATCH(原始数据!AJ186,各类选项!$E:$E,0)),1,0))</f>
        <v>0</v>
      </c>
      <c r="P186" s="110">
        <f>IF(原始数据!AK186="","",IF(ISERROR(MATCH(原始数据!AK186,各类选项!$E:$E,0)),1,0))</f>
        <v>0</v>
      </c>
      <c r="Q186" s="110">
        <f>IF(原始数据!AL186="","",IF(ISERROR(MATCH(原始数据!AL186,各类选项!$E:$E,0)),1,0))</f>
        <v>0</v>
      </c>
      <c r="R186" s="110">
        <f>IF(原始数据!AO186="","",IF(ISERROR(MATCH(原始数据!AO186,各类选项!$C:$C,0)),1,0))</f>
        <v>0</v>
      </c>
      <c r="S186" s="110">
        <f>IF(赛后数据!M186="","",IF(ISERROR(MATCH(赛后数据!M186,(各类选项!J:J),0)),1,0))</f>
        <v>0</v>
      </c>
      <c r="T186" s="110">
        <f>IF(赛后数据!U186="","",IF(ISERROR(MATCH(赛后数据!U186,(各类选项!J:J),0)),1,0))</f>
        <v>0</v>
      </c>
      <c r="U186" s="110">
        <f>IF(赛后数据!AC186="","",IF(ISERROR(MATCH(赛后数据!AC186,(各类选项!J:J),0)),1,0))</f>
        <v>0</v>
      </c>
      <c r="V186" s="110">
        <f>IF(赛后数据!AK186="","",IF(ISERROR(MATCH(赛后数据!AK186,(各类选项!J:J),0)),1,0))</f>
        <v>0</v>
      </c>
    </row>
    <row r="187" spans="1:22">
      <c r="A187" s="110">
        <f t="shared" si="4"/>
        <v>0</v>
      </c>
      <c r="B187" s="110">
        <f t="shared" si="5"/>
        <v>0</v>
      </c>
      <c r="C187" s="110">
        <f>IF(原始数据!K187="","",IF(ISERROR(MATCH(原始数据!K187,原始数据!E187:F187,0)),1,0)-IF(原始数据!K187="",1,0))</f>
        <v>0</v>
      </c>
      <c r="D187" s="110">
        <f>IF(原始数据!L187="","",IF(ISERROR(MATCH(原始数据!L187,各类选项!L:L,0)),1,0)-IF(原始数据!L187="",1,0))</f>
        <v>0</v>
      </c>
      <c r="E187" s="110">
        <f>IF(原始数据!V187="","",IF(ISERROR(MATCH(原始数据!V187,各类选项!G:G,0)),1,0))</f>
        <v>0</v>
      </c>
      <c r="F187" s="110">
        <f>IF(原始数据!W187="","",IF(ISERROR(MATCH(原始数据!W187,各类选项!G:G,0)),1,0))</f>
        <v>0</v>
      </c>
      <c r="G187" s="110">
        <f>IF(原始数据!AD187="","",IF(ISERROR(MATCH(原始数据!AD187,各类选项!$E:$E,0)),1,0))</f>
        <v>0</v>
      </c>
      <c r="H187" s="110">
        <f>IF(原始数据!AE187="","",IF(ISERROR(MATCH(原始数据!AE187,各类选项!$E:$E,0)),1,0))</f>
        <v>0</v>
      </c>
      <c r="I187" s="110">
        <f>IF(原始数据!AK187="","",IF(ISERROR(MATCH(原始数据!AK187,各类选项!$E:$E,0)),1,0))</f>
        <v>0</v>
      </c>
      <c r="J187" s="110">
        <f>IF(原始数据!AM187="","",IF(ISERROR(MATCH(原始数据!AM187,各类选项!$E:$E,0)),1,0))</f>
        <v>0</v>
      </c>
      <c r="K187" s="110" t="str">
        <f>IF(原始数据!AF187="","",IF(ISERROR(MATCH(原始数据!AF187,各类选项!$C:$C,0)),1,0))</f>
        <v/>
      </c>
      <c r="L187" s="110" t="str">
        <f>IF(原始数据!AG187="","",IF(ISERROR(MATCH(原始数据!AG187,各类选项!$C:$C,0)),1,0))</f>
        <v/>
      </c>
      <c r="M187" s="110" t="str">
        <f>IF(原始数据!AH187="","",IF(ISERROR(MATCH(原始数据!AH187,各类选项!$C:$C,0)),1,0))</f>
        <v/>
      </c>
      <c r="N187" s="110">
        <f>IF(原始数据!AI187="","",IF(ISERROR(MATCH(原始数据!AI187,各类选项!$E:$E,0)),1,0))</f>
        <v>0</v>
      </c>
      <c r="O187" s="110">
        <f>IF(原始数据!AJ187="","",IF(ISERROR(MATCH(原始数据!AJ187,各类选项!$E:$E,0)),1,0))</f>
        <v>0</v>
      </c>
      <c r="P187" s="110">
        <f>IF(原始数据!AK187="","",IF(ISERROR(MATCH(原始数据!AK187,各类选项!$E:$E,0)),1,0))</f>
        <v>0</v>
      </c>
      <c r="Q187" s="110">
        <f>IF(原始数据!AL187="","",IF(ISERROR(MATCH(原始数据!AL187,各类选项!$E:$E,0)),1,0))</f>
        <v>0</v>
      </c>
      <c r="R187" s="110">
        <f>IF(原始数据!AO187="","",IF(ISERROR(MATCH(原始数据!AO187,各类选项!$C:$C,0)),1,0))</f>
        <v>0</v>
      </c>
      <c r="S187" s="110">
        <f>IF(赛后数据!M187="","",IF(ISERROR(MATCH(赛后数据!M187,(各类选项!J:J),0)),1,0))</f>
        <v>0</v>
      </c>
      <c r="T187" s="110">
        <f>IF(赛后数据!U187="","",IF(ISERROR(MATCH(赛后数据!U187,(各类选项!J:J),0)),1,0))</f>
        <v>0</v>
      </c>
      <c r="U187" s="110">
        <f>IF(赛后数据!AC187="","",IF(ISERROR(MATCH(赛后数据!AC187,(各类选项!J:J),0)),1,0))</f>
        <v>0</v>
      </c>
      <c r="V187" s="110">
        <f>IF(赛后数据!AK187="","",IF(ISERROR(MATCH(赛后数据!AK187,(各类选项!J:J),0)),1,0))</f>
        <v>0</v>
      </c>
    </row>
    <row r="188" spans="1:22">
      <c r="A188" s="110">
        <f t="shared" si="4"/>
        <v>0</v>
      </c>
      <c r="B188" s="110">
        <f t="shared" si="5"/>
        <v>0</v>
      </c>
      <c r="C188" s="110">
        <f>IF(原始数据!K188="","",IF(ISERROR(MATCH(原始数据!K188,原始数据!E188:F188,0)),1,0)-IF(原始数据!K188="",1,0))</f>
        <v>0</v>
      </c>
      <c r="D188" s="110">
        <f>IF(原始数据!L188="","",IF(ISERROR(MATCH(原始数据!L188,各类选项!L:L,0)),1,0)-IF(原始数据!L188="",1,0))</f>
        <v>0</v>
      </c>
      <c r="E188" s="110">
        <f>IF(原始数据!V188="","",IF(ISERROR(MATCH(原始数据!V188,各类选项!G:G,0)),1,0))</f>
        <v>0</v>
      </c>
      <c r="F188" s="110">
        <f>IF(原始数据!W188="","",IF(ISERROR(MATCH(原始数据!W188,各类选项!G:G,0)),1,0))</f>
        <v>0</v>
      </c>
      <c r="G188" s="110">
        <f>IF(原始数据!AD188="","",IF(ISERROR(MATCH(原始数据!AD188,各类选项!$E:$E,0)),1,0))</f>
        <v>0</v>
      </c>
      <c r="H188" s="110">
        <f>IF(原始数据!AE188="","",IF(ISERROR(MATCH(原始数据!AE188,各类选项!$E:$E,0)),1,0))</f>
        <v>0</v>
      </c>
      <c r="I188" s="110">
        <f>IF(原始数据!AK188="","",IF(ISERROR(MATCH(原始数据!AK188,各类选项!$E:$E,0)),1,0))</f>
        <v>0</v>
      </c>
      <c r="J188" s="110">
        <f>IF(原始数据!AM188="","",IF(ISERROR(MATCH(原始数据!AM188,各类选项!$E:$E,0)),1,0))</f>
        <v>0</v>
      </c>
      <c r="K188" s="110">
        <f>IF(原始数据!AF188="","",IF(ISERROR(MATCH(原始数据!AF188,各类选项!$C:$C,0)),1,0))</f>
        <v>0</v>
      </c>
      <c r="L188" s="110" t="str">
        <f>IF(原始数据!AG188="","",IF(ISERROR(MATCH(原始数据!AG188,各类选项!$C:$C,0)),1,0))</f>
        <v/>
      </c>
      <c r="M188" s="110" t="str">
        <f>IF(原始数据!AH188="","",IF(ISERROR(MATCH(原始数据!AH188,各类选项!$C:$C,0)),1,0))</f>
        <v/>
      </c>
      <c r="N188" s="110">
        <f>IF(原始数据!AI188="","",IF(ISERROR(MATCH(原始数据!AI188,各类选项!$E:$E,0)),1,0))</f>
        <v>0</v>
      </c>
      <c r="O188" s="110">
        <f>IF(原始数据!AJ188="","",IF(ISERROR(MATCH(原始数据!AJ188,各类选项!$E:$E,0)),1,0))</f>
        <v>0</v>
      </c>
      <c r="P188" s="110">
        <f>IF(原始数据!AK188="","",IF(ISERROR(MATCH(原始数据!AK188,各类选项!$E:$E,0)),1,0))</f>
        <v>0</v>
      </c>
      <c r="Q188" s="110">
        <f>IF(原始数据!AL188="","",IF(ISERROR(MATCH(原始数据!AL188,各类选项!$E:$E,0)),1,0))</f>
        <v>0</v>
      </c>
      <c r="R188" s="110">
        <f>IF(原始数据!AO188="","",IF(ISERROR(MATCH(原始数据!AO188,各类选项!$C:$C,0)),1,0))</f>
        <v>0</v>
      </c>
      <c r="S188" s="110">
        <f>IF(赛后数据!M188="","",IF(ISERROR(MATCH(赛后数据!M188,(各类选项!J:J),0)),1,0))</f>
        <v>0</v>
      </c>
      <c r="T188" s="110">
        <f>IF(赛后数据!U188="","",IF(ISERROR(MATCH(赛后数据!U188,(各类选项!J:J),0)),1,0))</f>
        <v>0</v>
      </c>
      <c r="U188" s="110">
        <f>IF(赛后数据!AC188="","",IF(ISERROR(MATCH(赛后数据!AC188,(各类选项!J:J),0)),1,0))</f>
        <v>0</v>
      </c>
      <c r="V188" s="110">
        <f>IF(赛后数据!AK188="","",IF(ISERROR(MATCH(赛后数据!AK188,(各类选项!J:J),0)),1,0))</f>
        <v>0</v>
      </c>
    </row>
    <row r="189" spans="1:22">
      <c r="A189" s="110">
        <f t="shared" si="4"/>
        <v>0</v>
      </c>
      <c r="B189" s="110">
        <f t="shared" si="5"/>
        <v>0</v>
      </c>
      <c r="C189" s="110">
        <f>IF(原始数据!K189="","",IF(ISERROR(MATCH(原始数据!K189,原始数据!E189:F189,0)),1,0)-IF(原始数据!K189="",1,0))</f>
        <v>0</v>
      </c>
      <c r="D189" s="110">
        <f>IF(原始数据!L189="","",IF(ISERROR(MATCH(原始数据!L189,各类选项!L:L,0)),1,0)-IF(原始数据!L189="",1,0))</f>
        <v>0</v>
      </c>
      <c r="E189" s="110">
        <f>IF(原始数据!V189="","",IF(ISERROR(MATCH(原始数据!V189,各类选项!G:G,0)),1,0))</f>
        <v>0</v>
      </c>
      <c r="F189" s="110">
        <f>IF(原始数据!W189="","",IF(ISERROR(MATCH(原始数据!W189,各类选项!G:G,0)),1,0))</f>
        <v>0</v>
      </c>
      <c r="G189" s="110">
        <f>IF(原始数据!AD189="","",IF(ISERROR(MATCH(原始数据!AD189,各类选项!$E:$E,0)),1,0))</f>
        <v>0</v>
      </c>
      <c r="H189" s="110">
        <f>IF(原始数据!AE189="","",IF(ISERROR(MATCH(原始数据!AE189,各类选项!$E:$E,0)),1,0))</f>
        <v>0</v>
      </c>
      <c r="I189" s="110">
        <f>IF(原始数据!AK189="","",IF(ISERROR(MATCH(原始数据!AK189,各类选项!$E:$E,0)),1,0))</f>
        <v>0</v>
      </c>
      <c r="J189" s="110">
        <f>IF(原始数据!AM189="","",IF(ISERROR(MATCH(原始数据!AM189,各类选项!$E:$E,0)),1,0))</f>
        <v>0</v>
      </c>
      <c r="K189" s="110">
        <f>IF(原始数据!AF189="","",IF(ISERROR(MATCH(原始数据!AF189,各类选项!$C:$C,0)),1,0))</f>
        <v>0</v>
      </c>
      <c r="L189" s="110" t="str">
        <f>IF(原始数据!AG189="","",IF(ISERROR(MATCH(原始数据!AG189,各类选项!$C:$C,0)),1,0))</f>
        <v/>
      </c>
      <c r="M189" s="110" t="str">
        <f>IF(原始数据!AH189="","",IF(ISERROR(MATCH(原始数据!AH189,各类选项!$C:$C,0)),1,0))</f>
        <v/>
      </c>
      <c r="N189" s="110">
        <f>IF(原始数据!AI189="","",IF(ISERROR(MATCH(原始数据!AI189,各类选项!$E:$E,0)),1,0))</f>
        <v>0</v>
      </c>
      <c r="O189" s="110">
        <f>IF(原始数据!AJ189="","",IF(ISERROR(MATCH(原始数据!AJ189,各类选项!$E:$E,0)),1,0))</f>
        <v>0</v>
      </c>
      <c r="P189" s="110">
        <f>IF(原始数据!AK189="","",IF(ISERROR(MATCH(原始数据!AK189,各类选项!$E:$E,0)),1,0))</f>
        <v>0</v>
      </c>
      <c r="Q189" s="110">
        <f>IF(原始数据!AL189="","",IF(ISERROR(MATCH(原始数据!AL189,各类选项!$E:$E,0)),1,0))</f>
        <v>0</v>
      </c>
      <c r="R189" s="110">
        <f>IF(原始数据!AO189="","",IF(ISERROR(MATCH(原始数据!AO189,各类选项!$C:$C,0)),1,0))</f>
        <v>0</v>
      </c>
      <c r="S189" s="110">
        <f>IF(赛后数据!M189="","",IF(ISERROR(MATCH(赛后数据!M189,(各类选项!J:J),0)),1,0))</f>
        <v>0</v>
      </c>
      <c r="T189" s="110">
        <f>IF(赛后数据!U189="","",IF(ISERROR(MATCH(赛后数据!U189,(各类选项!J:J),0)),1,0))</f>
        <v>0</v>
      </c>
      <c r="U189" s="110">
        <f>IF(赛后数据!AC189="","",IF(ISERROR(MATCH(赛后数据!AC189,(各类选项!J:J),0)),1,0))</f>
        <v>0</v>
      </c>
      <c r="V189" s="110">
        <f>IF(赛后数据!AK189="","",IF(ISERROR(MATCH(赛后数据!AK189,(各类选项!J:J),0)),1,0))</f>
        <v>0</v>
      </c>
    </row>
    <row r="190" spans="1:22">
      <c r="A190" s="110">
        <f t="shared" si="4"/>
        <v>0</v>
      </c>
      <c r="B190" s="110">
        <f t="shared" si="5"/>
        <v>0</v>
      </c>
      <c r="C190" s="110">
        <f>IF(原始数据!K190="","",IF(ISERROR(MATCH(原始数据!K190,原始数据!E190:F190,0)),1,0)-IF(原始数据!K190="",1,0))</f>
        <v>0</v>
      </c>
      <c r="D190" s="110">
        <f>IF(原始数据!L190="","",IF(ISERROR(MATCH(原始数据!L190,各类选项!L:L,0)),1,0)-IF(原始数据!L190="",1,0))</f>
        <v>0</v>
      </c>
      <c r="E190" s="110" t="str">
        <f>IF(原始数据!V190="","",IF(ISERROR(MATCH(原始数据!V190,各类选项!G:G,0)),1,0))</f>
        <v/>
      </c>
      <c r="F190" s="110">
        <f>IF(原始数据!W190="","",IF(ISERROR(MATCH(原始数据!W190,各类选项!G:G,0)),1,0))</f>
        <v>0</v>
      </c>
      <c r="G190" s="110">
        <f>IF(原始数据!AD190="","",IF(ISERROR(MATCH(原始数据!AD190,各类选项!$E:$E,0)),1,0))</f>
        <v>0</v>
      </c>
      <c r="H190" s="110">
        <f>IF(原始数据!AE190="","",IF(ISERROR(MATCH(原始数据!AE190,各类选项!$E:$E,0)),1,0))</f>
        <v>0</v>
      </c>
      <c r="I190" s="110">
        <f>IF(原始数据!AK190="","",IF(ISERROR(MATCH(原始数据!AK190,各类选项!$E:$E,0)),1,0))</f>
        <v>0</v>
      </c>
      <c r="J190" s="110">
        <f>IF(原始数据!AM190="","",IF(ISERROR(MATCH(原始数据!AM190,各类选项!$E:$E,0)),1,0))</f>
        <v>0</v>
      </c>
      <c r="K190" s="110">
        <f>IF(原始数据!AF190="","",IF(ISERROR(MATCH(原始数据!AF190,各类选项!$C:$C,0)),1,0))</f>
        <v>0</v>
      </c>
      <c r="L190" s="110">
        <f>IF(原始数据!AG190="","",IF(ISERROR(MATCH(原始数据!AG190,各类选项!$C:$C,0)),1,0))</f>
        <v>0</v>
      </c>
      <c r="M190" s="110" t="str">
        <f>IF(原始数据!AH190="","",IF(ISERROR(MATCH(原始数据!AH190,各类选项!$C:$C,0)),1,0))</f>
        <v/>
      </c>
      <c r="N190" s="110">
        <f>IF(原始数据!AI190="","",IF(ISERROR(MATCH(原始数据!AI190,各类选项!$E:$E,0)),1,0))</f>
        <v>0</v>
      </c>
      <c r="O190" s="110">
        <f>IF(原始数据!AJ190="","",IF(ISERROR(MATCH(原始数据!AJ190,各类选项!$E:$E,0)),1,0))</f>
        <v>0</v>
      </c>
      <c r="P190" s="110">
        <f>IF(原始数据!AK190="","",IF(ISERROR(MATCH(原始数据!AK190,各类选项!$E:$E,0)),1,0))</f>
        <v>0</v>
      </c>
      <c r="Q190" s="110">
        <f>IF(原始数据!AL190="","",IF(ISERROR(MATCH(原始数据!AL190,各类选项!$E:$E,0)),1,0))</f>
        <v>0</v>
      </c>
      <c r="R190" s="110">
        <f>IF(原始数据!AO190="","",IF(ISERROR(MATCH(原始数据!AO190,各类选项!$C:$C,0)),1,0))</f>
        <v>0</v>
      </c>
      <c r="S190" s="110">
        <f>IF(赛后数据!M190="","",IF(ISERROR(MATCH(赛后数据!M190,(各类选项!J:J),0)),1,0))</f>
        <v>0</v>
      </c>
      <c r="T190" s="110">
        <f>IF(赛后数据!U190="","",IF(ISERROR(MATCH(赛后数据!U190,(各类选项!J:J),0)),1,0))</f>
        <v>0</v>
      </c>
      <c r="U190" s="110">
        <f>IF(赛后数据!AC190="","",IF(ISERROR(MATCH(赛后数据!AC190,(各类选项!J:J),0)),1,0))</f>
        <v>0</v>
      </c>
      <c r="V190" s="110">
        <f>IF(赛后数据!AK190="","",IF(ISERROR(MATCH(赛后数据!AK190,(各类选项!J:J),0)),1,0))</f>
        <v>0</v>
      </c>
    </row>
    <row r="191" spans="1:22">
      <c r="A191" s="110">
        <f t="shared" si="4"/>
        <v>0</v>
      </c>
      <c r="B191" s="110">
        <f t="shared" si="5"/>
        <v>0</v>
      </c>
      <c r="C191" s="110">
        <f>IF(原始数据!K191="","",IF(ISERROR(MATCH(原始数据!K191,原始数据!E191:F191,0)),1,0)-IF(原始数据!K191="",1,0))</f>
        <v>0</v>
      </c>
      <c r="D191" s="110">
        <f>IF(原始数据!L191="","",IF(ISERROR(MATCH(原始数据!L191,各类选项!L:L,0)),1,0)-IF(原始数据!L191="",1,0))</f>
        <v>0</v>
      </c>
      <c r="E191" s="110" t="str">
        <f>IF(原始数据!V191="","",IF(ISERROR(MATCH(原始数据!V191,各类选项!G:G,0)),1,0))</f>
        <v/>
      </c>
      <c r="F191" s="110">
        <f>IF(原始数据!W191="","",IF(ISERROR(MATCH(原始数据!W191,各类选项!G:G,0)),1,0))</f>
        <v>0</v>
      </c>
      <c r="G191" s="110">
        <f>IF(原始数据!AD191="","",IF(ISERROR(MATCH(原始数据!AD191,各类选项!$E:$E,0)),1,0))</f>
        <v>0</v>
      </c>
      <c r="H191" s="110">
        <f>IF(原始数据!AE191="","",IF(ISERROR(MATCH(原始数据!AE191,各类选项!$E:$E,0)),1,0))</f>
        <v>0</v>
      </c>
      <c r="I191" s="110">
        <f>IF(原始数据!AK191="","",IF(ISERROR(MATCH(原始数据!AK191,各类选项!$E:$E,0)),1,0))</f>
        <v>0</v>
      </c>
      <c r="J191" s="110">
        <f>IF(原始数据!AM191="","",IF(ISERROR(MATCH(原始数据!AM191,各类选项!$E:$E,0)),1,0))</f>
        <v>0</v>
      </c>
      <c r="K191" s="110">
        <f>IF(原始数据!AF191="","",IF(ISERROR(MATCH(原始数据!AF191,各类选项!$C:$C,0)),1,0))</f>
        <v>0</v>
      </c>
      <c r="L191" s="110">
        <f>IF(原始数据!AG191="","",IF(ISERROR(MATCH(原始数据!AG191,各类选项!$C:$C,0)),1,0))</f>
        <v>0</v>
      </c>
      <c r="M191" s="110" t="str">
        <f>IF(原始数据!AH191="","",IF(ISERROR(MATCH(原始数据!AH191,各类选项!$C:$C,0)),1,0))</f>
        <v/>
      </c>
      <c r="N191" s="110">
        <f>IF(原始数据!AI191="","",IF(ISERROR(MATCH(原始数据!AI191,各类选项!$E:$E,0)),1,0))</f>
        <v>0</v>
      </c>
      <c r="O191" s="110">
        <f>IF(原始数据!AJ191="","",IF(ISERROR(MATCH(原始数据!AJ191,各类选项!$E:$E,0)),1,0))</f>
        <v>0</v>
      </c>
      <c r="P191" s="110">
        <f>IF(原始数据!AK191="","",IF(ISERROR(MATCH(原始数据!AK191,各类选项!$E:$E,0)),1,0))</f>
        <v>0</v>
      </c>
      <c r="Q191" s="110">
        <f>IF(原始数据!AL191="","",IF(ISERROR(MATCH(原始数据!AL191,各类选项!$E:$E,0)),1,0))</f>
        <v>0</v>
      </c>
      <c r="R191" s="110">
        <f>IF(原始数据!AO191="","",IF(ISERROR(MATCH(原始数据!AO191,各类选项!$C:$C,0)),1,0))</f>
        <v>0</v>
      </c>
      <c r="S191" s="110">
        <f>IF(赛后数据!M191="","",IF(ISERROR(MATCH(赛后数据!M191,(各类选项!J:J),0)),1,0))</f>
        <v>0</v>
      </c>
      <c r="T191" s="110">
        <f>IF(赛后数据!U191="","",IF(ISERROR(MATCH(赛后数据!U191,(各类选项!J:J),0)),1,0))</f>
        <v>0</v>
      </c>
      <c r="U191" s="110">
        <f>IF(赛后数据!AC191="","",IF(ISERROR(MATCH(赛后数据!AC191,(各类选项!J:J),0)),1,0))</f>
        <v>0</v>
      </c>
      <c r="V191" s="110">
        <f>IF(赛后数据!AK191="","",IF(ISERROR(MATCH(赛后数据!AK191,(各类选项!J:J),0)),1,0))</f>
        <v>0</v>
      </c>
    </row>
    <row r="192" spans="1:22">
      <c r="A192" s="110">
        <f t="shared" si="4"/>
        <v>0</v>
      </c>
      <c r="B192" s="110">
        <f t="shared" si="5"/>
        <v>0</v>
      </c>
      <c r="C192" s="110" t="str">
        <f>IF(原始数据!K192="","",IF(ISERROR(MATCH(原始数据!K192,原始数据!E192:F192,0)),1,0)-IF(原始数据!K192="",1,0))</f>
        <v/>
      </c>
      <c r="D192" s="110" t="str">
        <f>IF(原始数据!L192="","",IF(ISERROR(MATCH(原始数据!L192,各类选项!L:L,0)),1,0)-IF(原始数据!L192="",1,0))</f>
        <v/>
      </c>
      <c r="E192" s="110" t="str">
        <f>IF(原始数据!V192="","",IF(ISERROR(MATCH(原始数据!V192,各类选项!G:G,0)),1,0))</f>
        <v/>
      </c>
      <c r="F192" s="110" t="str">
        <f>IF(原始数据!W192="","",IF(ISERROR(MATCH(原始数据!W192,各类选项!G:G,0)),1,0))</f>
        <v/>
      </c>
      <c r="G192" s="110" t="str">
        <f>IF(原始数据!AD192="","",IF(ISERROR(MATCH(原始数据!AD192,各类选项!$E:$E,0)),1,0))</f>
        <v/>
      </c>
      <c r="H192" s="110" t="str">
        <f>IF(原始数据!AE192="","",IF(ISERROR(MATCH(原始数据!AE192,各类选项!$E:$E,0)),1,0))</f>
        <v/>
      </c>
      <c r="I192" s="110" t="str">
        <f>IF(原始数据!AK192="","",IF(ISERROR(MATCH(原始数据!AK192,各类选项!$E:$E,0)),1,0))</f>
        <v/>
      </c>
      <c r="J192" s="110" t="str">
        <f>IF(原始数据!AM192="","",IF(ISERROR(MATCH(原始数据!AM192,各类选项!$E:$E,0)),1,0))</f>
        <v/>
      </c>
      <c r="K192" s="110" t="str">
        <f>IF(原始数据!AF192="","",IF(ISERROR(MATCH(原始数据!AF192,各类选项!$C:$C,0)),1,0))</f>
        <v/>
      </c>
      <c r="L192" s="110" t="str">
        <f>IF(原始数据!AG192="","",IF(ISERROR(MATCH(原始数据!AG192,各类选项!$C:$C,0)),1,0))</f>
        <v/>
      </c>
      <c r="M192" s="110" t="str">
        <f>IF(原始数据!AH192="","",IF(ISERROR(MATCH(原始数据!AH192,各类选项!$C:$C,0)),1,0))</f>
        <v/>
      </c>
      <c r="N192" s="110" t="str">
        <f>IF(原始数据!AI192="","",IF(ISERROR(MATCH(原始数据!AI192,各类选项!$E:$E,0)),1,0))</f>
        <v/>
      </c>
      <c r="O192" s="110" t="str">
        <f>IF(原始数据!AJ192="","",IF(ISERROR(MATCH(原始数据!AJ192,各类选项!$E:$E,0)),1,0))</f>
        <v/>
      </c>
      <c r="P192" s="110" t="str">
        <f>IF(原始数据!AK192="","",IF(ISERROR(MATCH(原始数据!AK192,各类选项!$E:$E,0)),1,0))</f>
        <v/>
      </c>
      <c r="Q192" s="110" t="str">
        <f>IF(原始数据!AL192="","",IF(ISERROR(MATCH(原始数据!AL192,各类选项!$E:$E,0)),1,0))</f>
        <v/>
      </c>
      <c r="R192" s="110" t="str">
        <f>IF(原始数据!AO192="","",IF(ISERROR(MATCH(原始数据!AO192,各类选项!$C:$C,0)),1,0))</f>
        <v/>
      </c>
      <c r="S192" s="110" t="str">
        <f>IF(赛后数据!M192="","",IF(ISERROR(MATCH(赛后数据!M192,(各类选项!J:J),0)),1,0))</f>
        <v/>
      </c>
      <c r="T192" s="110" t="str">
        <f>IF(赛后数据!U192="","",IF(ISERROR(MATCH(赛后数据!U192,(各类选项!J:J),0)),1,0))</f>
        <v/>
      </c>
      <c r="U192" s="110" t="str">
        <f>IF(赛后数据!AC192="","",IF(ISERROR(MATCH(赛后数据!AC192,(各类选项!J:J),0)),1,0))</f>
        <v/>
      </c>
      <c r="V192" s="110" t="str">
        <f>IF(赛后数据!AK192="","",IF(ISERROR(MATCH(赛后数据!AK192,(各类选项!J:J),0)),1,0))</f>
        <v/>
      </c>
    </row>
    <row r="193" spans="1:22">
      <c r="A193" s="110">
        <f t="shared" si="4"/>
        <v>0</v>
      </c>
      <c r="B193" s="110">
        <f t="shared" si="5"/>
        <v>0</v>
      </c>
      <c r="C193" s="110" t="str">
        <f>IF(原始数据!K193="","",IF(ISERROR(MATCH(原始数据!K193,原始数据!E193:F193,0)),1,0)-IF(原始数据!K193="",1,0))</f>
        <v/>
      </c>
      <c r="D193" s="110" t="str">
        <f>IF(原始数据!L193="","",IF(ISERROR(MATCH(原始数据!L193,各类选项!L:L,0)),1,0)-IF(原始数据!L193="",1,0))</f>
        <v/>
      </c>
      <c r="E193" s="110" t="str">
        <f>IF(原始数据!V193="","",IF(ISERROR(MATCH(原始数据!V193,各类选项!G:G,0)),1,0))</f>
        <v/>
      </c>
      <c r="F193" s="110" t="str">
        <f>IF(原始数据!W193="","",IF(ISERROR(MATCH(原始数据!W193,各类选项!G:G,0)),1,0))</f>
        <v/>
      </c>
      <c r="G193" s="110" t="str">
        <f>IF(原始数据!AD193="","",IF(ISERROR(MATCH(原始数据!AD193,各类选项!$E:$E,0)),1,0))</f>
        <v/>
      </c>
      <c r="H193" s="110" t="str">
        <f>IF(原始数据!AE193="","",IF(ISERROR(MATCH(原始数据!AE193,各类选项!$E:$E,0)),1,0))</f>
        <v/>
      </c>
      <c r="I193" s="110" t="str">
        <f>IF(原始数据!AK193="","",IF(ISERROR(MATCH(原始数据!AK193,各类选项!$E:$E,0)),1,0))</f>
        <v/>
      </c>
      <c r="J193" s="110" t="str">
        <f>IF(原始数据!AM193="","",IF(ISERROR(MATCH(原始数据!AM193,各类选项!$E:$E,0)),1,0))</f>
        <v/>
      </c>
      <c r="K193" s="110" t="str">
        <f>IF(原始数据!AF193="","",IF(ISERROR(MATCH(原始数据!AF193,各类选项!$C:$C,0)),1,0))</f>
        <v/>
      </c>
      <c r="L193" s="110" t="str">
        <f>IF(原始数据!AG193="","",IF(ISERROR(MATCH(原始数据!AG193,各类选项!$C:$C,0)),1,0))</f>
        <v/>
      </c>
      <c r="M193" s="110" t="str">
        <f>IF(原始数据!AH193="","",IF(ISERROR(MATCH(原始数据!AH193,各类选项!$C:$C,0)),1,0))</f>
        <v/>
      </c>
      <c r="N193" s="110" t="str">
        <f>IF(原始数据!AI193="","",IF(ISERROR(MATCH(原始数据!AI193,各类选项!$E:$E,0)),1,0))</f>
        <v/>
      </c>
      <c r="O193" s="110" t="str">
        <f>IF(原始数据!AJ193="","",IF(ISERROR(MATCH(原始数据!AJ193,各类选项!$E:$E,0)),1,0))</f>
        <v/>
      </c>
      <c r="P193" s="110" t="str">
        <f>IF(原始数据!AK193="","",IF(ISERROR(MATCH(原始数据!AK193,各类选项!$E:$E,0)),1,0))</f>
        <v/>
      </c>
      <c r="Q193" s="110" t="str">
        <f>IF(原始数据!AL193="","",IF(ISERROR(MATCH(原始数据!AL193,各类选项!$E:$E,0)),1,0))</f>
        <v/>
      </c>
      <c r="R193" s="110" t="str">
        <f>IF(原始数据!AO193="","",IF(ISERROR(MATCH(原始数据!AO193,各类选项!$C:$C,0)),1,0))</f>
        <v/>
      </c>
      <c r="S193" s="110" t="str">
        <f>IF(赛后数据!M193="","",IF(ISERROR(MATCH(赛后数据!M193,(各类选项!J:J),0)),1,0))</f>
        <v/>
      </c>
      <c r="T193" s="110" t="str">
        <f>IF(赛后数据!U193="","",IF(ISERROR(MATCH(赛后数据!U193,(各类选项!J:J),0)),1,0))</f>
        <v/>
      </c>
      <c r="U193" s="110" t="str">
        <f>IF(赛后数据!AC193="","",IF(ISERROR(MATCH(赛后数据!AC193,(各类选项!J:J),0)),1,0))</f>
        <v/>
      </c>
      <c r="V193" s="110" t="str">
        <f>IF(赛后数据!AK193="","",IF(ISERROR(MATCH(赛后数据!AK193,(各类选项!J:J),0)),1,0))</f>
        <v/>
      </c>
    </row>
    <row r="194" spans="1:22">
      <c r="A194" s="110">
        <f t="shared" si="4"/>
        <v>0</v>
      </c>
      <c r="B194" s="110">
        <f t="shared" si="5"/>
        <v>0</v>
      </c>
      <c r="C194" s="110">
        <f>IF(原始数据!K194="","",IF(ISERROR(MATCH(原始数据!K194,原始数据!E194:F194,0)),1,0)-IF(原始数据!K194="",1,0))</f>
        <v>0</v>
      </c>
      <c r="D194" s="110">
        <f>IF(原始数据!L194="","",IF(ISERROR(MATCH(原始数据!L194,各类选项!L:L,0)),1,0)-IF(原始数据!L194="",1,0))</f>
        <v>0</v>
      </c>
      <c r="E194" s="110">
        <f>IF(原始数据!V194="","",IF(ISERROR(MATCH(原始数据!V194,各类选项!G:G,0)),1,0))</f>
        <v>0</v>
      </c>
      <c r="F194" s="110">
        <f>IF(原始数据!W194="","",IF(ISERROR(MATCH(原始数据!W194,各类选项!G:G,0)),1,0))</f>
        <v>0</v>
      </c>
      <c r="G194" s="110">
        <f>IF(原始数据!AD194="","",IF(ISERROR(MATCH(原始数据!AD194,各类选项!$E:$E,0)),1,0))</f>
        <v>0</v>
      </c>
      <c r="H194" s="110">
        <f>IF(原始数据!AE194="","",IF(ISERROR(MATCH(原始数据!AE194,各类选项!$E:$E,0)),1,0))</f>
        <v>0</v>
      </c>
      <c r="I194" s="110">
        <f>IF(原始数据!AK194="","",IF(ISERROR(MATCH(原始数据!AK194,各类选项!$E:$E,0)),1,0))</f>
        <v>0</v>
      </c>
      <c r="J194" s="110">
        <f>IF(原始数据!AM194="","",IF(ISERROR(MATCH(原始数据!AM194,各类选项!$E:$E,0)),1,0))</f>
        <v>0</v>
      </c>
      <c r="K194" s="110" t="str">
        <f>IF(原始数据!AF194="","",IF(ISERROR(MATCH(原始数据!AF194,各类选项!$C:$C,0)),1,0))</f>
        <v/>
      </c>
      <c r="L194" s="110" t="str">
        <f>IF(原始数据!AG194="","",IF(ISERROR(MATCH(原始数据!AG194,各类选项!$C:$C,0)),1,0))</f>
        <v/>
      </c>
      <c r="M194" s="110" t="str">
        <f>IF(原始数据!AH194="","",IF(ISERROR(MATCH(原始数据!AH194,各类选项!$C:$C,0)),1,0))</f>
        <v/>
      </c>
      <c r="N194" s="110">
        <f>IF(原始数据!AI194="","",IF(ISERROR(MATCH(原始数据!AI194,各类选项!$E:$E,0)),1,0))</f>
        <v>0</v>
      </c>
      <c r="O194" s="110">
        <f>IF(原始数据!AJ194="","",IF(ISERROR(MATCH(原始数据!AJ194,各类选项!$E:$E,0)),1,0))</f>
        <v>0</v>
      </c>
      <c r="P194" s="110">
        <f>IF(原始数据!AK194="","",IF(ISERROR(MATCH(原始数据!AK194,各类选项!$E:$E,0)),1,0))</f>
        <v>0</v>
      </c>
      <c r="Q194" s="110">
        <f>IF(原始数据!AL194="","",IF(ISERROR(MATCH(原始数据!AL194,各类选项!$E:$E,0)),1,0))</f>
        <v>0</v>
      </c>
      <c r="R194" s="110">
        <f>IF(原始数据!AO194="","",IF(ISERROR(MATCH(原始数据!AO194,各类选项!$C:$C,0)),1,0))</f>
        <v>0</v>
      </c>
      <c r="S194" s="110">
        <f>IF(赛后数据!M194="","",IF(ISERROR(MATCH(赛后数据!M194,(各类选项!J:J),0)),1,0))</f>
        <v>0</v>
      </c>
      <c r="T194" s="110">
        <f>IF(赛后数据!U194="","",IF(ISERROR(MATCH(赛后数据!U194,(各类选项!J:J),0)),1,0))</f>
        <v>0</v>
      </c>
      <c r="U194" s="110">
        <f>IF(赛后数据!AC194="","",IF(ISERROR(MATCH(赛后数据!AC194,(各类选项!J:J),0)),1,0))</f>
        <v>0</v>
      </c>
      <c r="V194" s="110">
        <f>IF(赛后数据!AK194="","",IF(ISERROR(MATCH(赛后数据!AK194,(各类选项!J:J),0)),1,0))</f>
        <v>0</v>
      </c>
    </row>
    <row r="195" spans="1:22">
      <c r="A195" s="110">
        <f t="shared" ref="A195:A258" si="6">COUNTIF(C195:R195,"&gt;0")</f>
        <v>0</v>
      </c>
      <c r="B195" s="110">
        <f t="shared" ref="B195:B258" si="7">COUNTIF(S195:V195,"&gt;0")</f>
        <v>0</v>
      </c>
      <c r="C195" s="110">
        <f>IF(原始数据!K195="","",IF(ISERROR(MATCH(原始数据!K195,原始数据!E195:F195,0)),1,0)-IF(原始数据!K195="",1,0))</f>
        <v>0</v>
      </c>
      <c r="D195" s="110">
        <f>IF(原始数据!L195="","",IF(ISERROR(MATCH(原始数据!L195,各类选项!L:L,0)),1,0)-IF(原始数据!L195="",1,0))</f>
        <v>0</v>
      </c>
      <c r="E195" s="110">
        <f>IF(原始数据!V195="","",IF(ISERROR(MATCH(原始数据!V195,各类选项!G:G,0)),1,0))</f>
        <v>0</v>
      </c>
      <c r="F195" s="110">
        <f>IF(原始数据!W195="","",IF(ISERROR(MATCH(原始数据!W195,各类选项!G:G,0)),1,0))</f>
        <v>0</v>
      </c>
      <c r="G195" s="110">
        <f>IF(原始数据!AD195="","",IF(ISERROR(MATCH(原始数据!AD195,各类选项!$E:$E,0)),1,0))</f>
        <v>0</v>
      </c>
      <c r="H195" s="110">
        <f>IF(原始数据!AE195="","",IF(ISERROR(MATCH(原始数据!AE195,各类选项!$E:$E,0)),1,0))</f>
        <v>0</v>
      </c>
      <c r="I195" s="110">
        <f>IF(原始数据!AK195="","",IF(ISERROR(MATCH(原始数据!AK195,各类选项!$E:$E,0)),1,0))</f>
        <v>0</v>
      </c>
      <c r="J195" s="110">
        <f>IF(原始数据!AM195="","",IF(ISERROR(MATCH(原始数据!AM195,各类选项!$E:$E,0)),1,0))</f>
        <v>0</v>
      </c>
      <c r="K195" s="110" t="str">
        <f>IF(原始数据!AF195="","",IF(ISERROR(MATCH(原始数据!AF195,各类选项!$C:$C,0)),1,0))</f>
        <v/>
      </c>
      <c r="L195" s="110" t="str">
        <f>IF(原始数据!AG195="","",IF(ISERROR(MATCH(原始数据!AG195,各类选项!$C:$C,0)),1,0))</f>
        <v/>
      </c>
      <c r="M195" s="110" t="str">
        <f>IF(原始数据!AH195="","",IF(ISERROR(MATCH(原始数据!AH195,各类选项!$C:$C,0)),1,0))</f>
        <v/>
      </c>
      <c r="N195" s="110">
        <f>IF(原始数据!AI195="","",IF(ISERROR(MATCH(原始数据!AI195,各类选项!$E:$E,0)),1,0))</f>
        <v>0</v>
      </c>
      <c r="O195" s="110">
        <f>IF(原始数据!AJ195="","",IF(ISERROR(MATCH(原始数据!AJ195,各类选项!$E:$E,0)),1,0))</f>
        <v>0</v>
      </c>
      <c r="P195" s="110">
        <f>IF(原始数据!AK195="","",IF(ISERROR(MATCH(原始数据!AK195,各类选项!$E:$E,0)),1,0))</f>
        <v>0</v>
      </c>
      <c r="Q195" s="110">
        <f>IF(原始数据!AL195="","",IF(ISERROR(MATCH(原始数据!AL195,各类选项!$E:$E,0)),1,0))</f>
        <v>0</v>
      </c>
      <c r="R195" s="110">
        <f>IF(原始数据!AO195="","",IF(ISERROR(MATCH(原始数据!AO195,各类选项!$C:$C,0)),1,0))</f>
        <v>0</v>
      </c>
      <c r="S195" s="110">
        <f>IF(赛后数据!M195="","",IF(ISERROR(MATCH(赛后数据!M195,(各类选项!J:J),0)),1,0))</f>
        <v>0</v>
      </c>
      <c r="T195" s="110">
        <f>IF(赛后数据!U195="","",IF(ISERROR(MATCH(赛后数据!U195,(各类选项!J:J),0)),1,0))</f>
        <v>0</v>
      </c>
      <c r="U195" s="110">
        <f>IF(赛后数据!AC195="","",IF(ISERROR(MATCH(赛后数据!AC195,(各类选项!J:J),0)),1,0))</f>
        <v>0</v>
      </c>
      <c r="V195" s="110">
        <f>IF(赛后数据!AK195="","",IF(ISERROR(MATCH(赛后数据!AK195,(各类选项!J:J),0)),1,0))</f>
        <v>0</v>
      </c>
    </row>
    <row r="196" spans="1:22">
      <c r="A196" s="110">
        <f t="shared" si="6"/>
        <v>0</v>
      </c>
      <c r="B196" s="110">
        <f t="shared" si="7"/>
        <v>0</v>
      </c>
      <c r="C196" s="110">
        <f>IF(原始数据!K196="","",IF(ISERROR(MATCH(原始数据!K196,原始数据!E196:F196,0)),1,0)-IF(原始数据!K196="",1,0))</f>
        <v>0</v>
      </c>
      <c r="D196" s="110">
        <f>IF(原始数据!L196="","",IF(ISERROR(MATCH(原始数据!L196,各类选项!L:L,0)),1,0)-IF(原始数据!L196="",1,0))</f>
        <v>0</v>
      </c>
      <c r="E196" s="110">
        <f>IF(原始数据!V196="","",IF(ISERROR(MATCH(原始数据!V196,各类选项!G:G,0)),1,0))</f>
        <v>0</v>
      </c>
      <c r="F196" s="110">
        <f>IF(原始数据!W196="","",IF(ISERROR(MATCH(原始数据!W196,各类选项!G:G,0)),1,0))</f>
        <v>0</v>
      </c>
      <c r="G196" s="110">
        <f>IF(原始数据!AD196="","",IF(ISERROR(MATCH(原始数据!AD196,各类选项!$E:$E,0)),1,0))</f>
        <v>0</v>
      </c>
      <c r="H196" s="110">
        <f>IF(原始数据!AE196="","",IF(ISERROR(MATCH(原始数据!AE196,各类选项!$E:$E,0)),1,0))</f>
        <v>0</v>
      </c>
      <c r="I196" s="110">
        <f>IF(原始数据!AK196="","",IF(ISERROR(MATCH(原始数据!AK196,各类选项!$E:$E,0)),1,0))</f>
        <v>0</v>
      </c>
      <c r="J196" s="110">
        <f>IF(原始数据!AM196="","",IF(ISERROR(MATCH(原始数据!AM196,各类选项!$E:$E,0)),1,0))</f>
        <v>0</v>
      </c>
      <c r="K196" s="110">
        <f>IF(原始数据!AF196="","",IF(ISERROR(MATCH(原始数据!AF196,各类选项!$C:$C,0)),1,0))</f>
        <v>0</v>
      </c>
      <c r="L196" s="110" t="str">
        <f>IF(原始数据!AG196="","",IF(ISERROR(MATCH(原始数据!AG196,各类选项!$C:$C,0)),1,0))</f>
        <v/>
      </c>
      <c r="M196" s="110" t="str">
        <f>IF(原始数据!AH196="","",IF(ISERROR(MATCH(原始数据!AH196,各类选项!$C:$C,0)),1,0))</f>
        <v/>
      </c>
      <c r="N196" s="110">
        <f>IF(原始数据!AI196="","",IF(ISERROR(MATCH(原始数据!AI196,各类选项!$E:$E,0)),1,0))</f>
        <v>0</v>
      </c>
      <c r="O196" s="110">
        <f>IF(原始数据!AJ196="","",IF(ISERROR(MATCH(原始数据!AJ196,各类选项!$E:$E,0)),1,0))</f>
        <v>0</v>
      </c>
      <c r="P196" s="110">
        <f>IF(原始数据!AK196="","",IF(ISERROR(MATCH(原始数据!AK196,各类选项!$E:$E,0)),1,0))</f>
        <v>0</v>
      </c>
      <c r="Q196" s="110">
        <f>IF(原始数据!AL196="","",IF(ISERROR(MATCH(原始数据!AL196,各类选项!$E:$E,0)),1,0))</f>
        <v>0</v>
      </c>
      <c r="R196" s="110">
        <f>IF(原始数据!AO196="","",IF(ISERROR(MATCH(原始数据!AO196,各类选项!$C:$C,0)),1,0))</f>
        <v>0</v>
      </c>
      <c r="S196" s="110">
        <f>IF(赛后数据!M196="","",IF(ISERROR(MATCH(赛后数据!M196,(各类选项!J:J),0)),1,0))</f>
        <v>0</v>
      </c>
      <c r="T196" s="110">
        <f>IF(赛后数据!U196="","",IF(ISERROR(MATCH(赛后数据!U196,(各类选项!J:J),0)),1,0))</f>
        <v>0</v>
      </c>
      <c r="U196" s="110">
        <f>IF(赛后数据!AC196="","",IF(ISERROR(MATCH(赛后数据!AC196,(各类选项!J:J),0)),1,0))</f>
        <v>0</v>
      </c>
      <c r="V196" s="110">
        <f>IF(赛后数据!AK196="","",IF(ISERROR(MATCH(赛后数据!AK196,(各类选项!J:J),0)),1,0))</f>
        <v>0</v>
      </c>
    </row>
    <row r="197" spans="1:22">
      <c r="A197" s="110">
        <f t="shared" si="6"/>
        <v>0</v>
      </c>
      <c r="B197" s="110">
        <f t="shared" si="7"/>
        <v>0</v>
      </c>
      <c r="C197" s="110">
        <f>IF(原始数据!K197="","",IF(ISERROR(MATCH(原始数据!K197,原始数据!E197:F197,0)),1,0)-IF(原始数据!K197="",1,0))</f>
        <v>0</v>
      </c>
      <c r="D197" s="110">
        <f>IF(原始数据!L197="","",IF(ISERROR(MATCH(原始数据!L197,各类选项!L:L,0)),1,0)-IF(原始数据!L197="",1,0))</f>
        <v>0</v>
      </c>
      <c r="E197" s="110">
        <f>IF(原始数据!V197="","",IF(ISERROR(MATCH(原始数据!V197,各类选项!G:G,0)),1,0))</f>
        <v>0</v>
      </c>
      <c r="F197" s="110">
        <f>IF(原始数据!W197="","",IF(ISERROR(MATCH(原始数据!W197,各类选项!G:G,0)),1,0))</f>
        <v>0</v>
      </c>
      <c r="G197" s="110">
        <f>IF(原始数据!AD197="","",IF(ISERROR(MATCH(原始数据!AD197,各类选项!$E:$E,0)),1,0))</f>
        <v>0</v>
      </c>
      <c r="H197" s="110">
        <f>IF(原始数据!AE197="","",IF(ISERROR(MATCH(原始数据!AE197,各类选项!$E:$E,0)),1,0))</f>
        <v>0</v>
      </c>
      <c r="I197" s="110">
        <f>IF(原始数据!AK197="","",IF(ISERROR(MATCH(原始数据!AK197,各类选项!$E:$E,0)),1,0))</f>
        <v>0</v>
      </c>
      <c r="J197" s="110">
        <f>IF(原始数据!AM197="","",IF(ISERROR(MATCH(原始数据!AM197,各类选项!$E:$E,0)),1,0))</f>
        <v>0</v>
      </c>
      <c r="K197" s="110">
        <f>IF(原始数据!AF197="","",IF(ISERROR(MATCH(原始数据!AF197,各类选项!$C:$C,0)),1,0))</f>
        <v>0</v>
      </c>
      <c r="L197" s="110" t="str">
        <f>IF(原始数据!AG197="","",IF(ISERROR(MATCH(原始数据!AG197,各类选项!$C:$C,0)),1,0))</f>
        <v/>
      </c>
      <c r="M197" s="110" t="str">
        <f>IF(原始数据!AH197="","",IF(ISERROR(MATCH(原始数据!AH197,各类选项!$C:$C,0)),1,0))</f>
        <v/>
      </c>
      <c r="N197" s="110">
        <f>IF(原始数据!AI197="","",IF(ISERROR(MATCH(原始数据!AI197,各类选项!$E:$E,0)),1,0))</f>
        <v>0</v>
      </c>
      <c r="O197" s="110">
        <f>IF(原始数据!AJ197="","",IF(ISERROR(MATCH(原始数据!AJ197,各类选项!$E:$E,0)),1,0))</f>
        <v>0</v>
      </c>
      <c r="P197" s="110">
        <f>IF(原始数据!AK197="","",IF(ISERROR(MATCH(原始数据!AK197,各类选项!$E:$E,0)),1,0))</f>
        <v>0</v>
      </c>
      <c r="Q197" s="110">
        <f>IF(原始数据!AL197="","",IF(ISERROR(MATCH(原始数据!AL197,各类选项!$E:$E,0)),1,0))</f>
        <v>0</v>
      </c>
      <c r="R197" s="110">
        <f>IF(原始数据!AO197="","",IF(ISERROR(MATCH(原始数据!AO197,各类选项!$C:$C,0)),1,0))</f>
        <v>0</v>
      </c>
      <c r="S197" s="110">
        <f>IF(赛后数据!M197="","",IF(ISERROR(MATCH(赛后数据!M197,(各类选项!J:J),0)),1,0))</f>
        <v>0</v>
      </c>
      <c r="T197" s="110">
        <f>IF(赛后数据!U197="","",IF(ISERROR(MATCH(赛后数据!U197,(各类选项!J:J),0)),1,0))</f>
        <v>0</v>
      </c>
      <c r="U197" s="110">
        <f>IF(赛后数据!AC197="","",IF(ISERROR(MATCH(赛后数据!AC197,(各类选项!J:J),0)),1,0))</f>
        <v>0</v>
      </c>
      <c r="V197" s="110">
        <f>IF(赛后数据!AK197="","",IF(ISERROR(MATCH(赛后数据!AK197,(各类选项!J:J),0)),1,0))</f>
        <v>0</v>
      </c>
    </row>
    <row r="198" spans="1:22">
      <c r="A198" s="110">
        <f t="shared" si="6"/>
        <v>0</v>
      </c>
      <c r="B198" s="110">
        <f t="shared" si="7"/>
        <v>0</v>
      </c>
      <c r="C198" s="110" t="str">
        <f>IF(原始数据!K198="","",IF(ISERROR(MATCH(原始数据!K198,原始数据!E198:F198,0)),1,0)-IF(原始数据!K198="",1,0))</f>
        <v/>
      </c>
      <c r="D198" s="110" t="str">
        <f>IF(原始数据!L198="","",IF(ISERROR(MATCH(原始数据!L198,各类选项!L:L,0)),1,0)-IF(原始数据!L198="",1,0))</f>
        <v/>
      </c>
      <c r="E198" s="110" t="str">
        <f>IF(原始数据!V198="","",IF(ISERROR(MATCH(原始数据!V198,各类选项!G:G,0)),1,0))</f>
        <v/>
      </c>
      <c r="F198" s="110" t="str">
        <f>IF(原始数据!W198="","",IF(ISERROR(MATCH(原始数据!W198,各类选项!G:G,0)),1,0))</f>
        <v/>
      </c>
      <c r="G198" s="110" t="str">
        <f>IF(原始数据!AD198="","",IF(ISERROR(MATCH(原始数据!AD198,各类选项!$E:$E,0)),1,0))</f>
        <v/>
      </c>
      <c r="H198" s="110" t="str">
        <f>IF(原始数据!AE198="","",IF(ISERROR(MATCH(原始数据!AE198,各类选项!$E:$E,0)),1,0))</f>
        <v/>
      </c>
      <c r="I198" s="110" t="str">
        <f>IF(原始数据!AK198="","",IF(ISERROR(MATCH(原始数据!AK198,各类选项!$E:$E,0)),1,0))</f>
        <v/>
      </c>
      <c r="J198" s="110" t="str">
        <f>IF(原始数据!AM198="","",IF(ISERROR(MATCH(原始数据!AM198,各类选项!$E:$E,0)),1,0))</f>
        <v/>
      </c>
      <c r="K198" s="110" t="str">
        <f>IF(原始数据!AF198="","",IF(ISERROR(MATCH(原始数据!AF198,各类选项!$C:$C,0)),1,0))</f>
        <v/>
      </c>
      <c r="L198" s="110" t="str">
        <f>IF(原始数据!AG198="","",IF(ISERROR(MATCH(原始数据!AG198,各类选项!$C:$C,0)),1,0))</f>
        <v/>
      </c>
      <c r="M198" s="110" t="str">
        <f>IF(原始数据!AH198="","",IF(ISERROR(MATCH(原始数据!AH198,各类选项!$C:$C,0)),1,0))</f>
        <v/>
      </c>
      <c r="N198" s="110" t="str">
        <f>IF(原始数据!AI198="","",IF(ISERROR(MATCH(原始数据!AI198,各类选项!$E:$E,0)),1,0))</f>
        <v/>
      </c>
      <c r="O198" s="110" t="str">
        <f>IF(原始数据!AJ198="","",IF(ISERROR(MATCH(原始数据!AJ198,各类选项!$E:$E,0)),1,0))</f>
        <v/>
      </c>
      <c r="P198" s="110" t="str">
        <f>IF(原始数据!AK198="","",IF(ISERROR(MATCH(原始数据!AK198,各类选项!$E:$E,0)),1,0))</f>
        <v/>
      </c>
      <c r="Q198" s="110" t="str">
        <f>IF(原始数据!AL198="","",IF(ISERROR(MATCH(原始数据!AL198,各类选项!$E:$E,0)),1,0))</f>
        <v/>
      </c>
      <c r="R198" s="110" t="str">
        <f>IF(原始数据!AO198="","",IF(ISERROR(MATCH(原始数据!AO198,各类选项!$C:$C,0)),1,0))</f>
        <v/>
      </c>
      <c r="S198" s="110" t="str">
        <f>IF(赛后数据!M198="","",IF(ISERROR(MATCH(赛后数据!M198,(各类选项!J:J),0)),1,0))</f>
        <v/>
      </c>
      <c r="T198" s="110" t="str">
        <f>IF(赛后数据!U198="","",IF(ISERROR(MATCH(赛后数据!U198,(各类选项!J:J),0)),1,0))</f>
        <v/>
      </c>
      <c r="U198" s="110" t="str">
        <f>IF(赛后数据!AC198="","",IF(ISERROR(MATCH(赛后数据!AC198,(各类选项!J:J),0)),1,0))</f>
        <v/>
      </c>
      <c r="V198" s="110" t="str">
        <f>IF(赛后数据!AK198="","",IF(ISERROR(MATCH(赛后数据!AK198,(各类选项!J:J),0)),1,0))</f>
        <v/>
      </c>
    </row>
    <row r="199" spans="1:22">
      <c r="A199" s="110">
        <f t="shared" si="6"/>
        <v>0</v>
      </c>
      <c r="B199" s="110">
        <f t="shared" si="7"/>
        <v>0</v>
      </c>
      <c r="C199" s="110" t="str">
        <f>IF(原始数据!K199="","",IF(ISERROR(MATCH(原始数据!K199,原始数据!E199:F199,0)),1,0)-IF(原始数据!K199="",1,0))</f>
        <v/>
      </c>
      <c r="D199" s="110" t="str">
        <f>IF(原始数据!L199="","",IF(ISERROR(MATCH(原始数据!L199,各类选项!L:L,0)),1,0)-IF(原始数据!L199="",1,0))</f>
        <v/>
      </c>
      <c r="E199" s="110" t="str">
        <f>IF(原始数据!V199="","",IF(ISERROR(MATCH(原始数据!V199,各类选项!G:G,0)),1,0))</f>
        <v/>
      </c>
      <c r="F199" s="110" t="str">
        <f>IF(原始数据!W199="","",IF(ISERROR(MATCH(原始数据!W199,各类选项!G:G,0)),1,0))</f>
        <v/>
      </c>
      <c r="G199" s="110" t="str">
        <f>IF(原始数据!AD199="","",IF(ISERROR(MATCH(原始数据!AD199,各类选项!$E:$E,0)),1,0))</f>
        <v/>
      </c>
      <c r="H199" s="110" t="str">
        <f>IF(原始数据!AE199="","",IF(ISERROR(MATCH(原始数据!AE199,各类选项!$E:$E,0)),1,0))</f>
        <v/>
      </c>
      <c r="I199" s="110" t="str">
        <f>IF(原始数据!AK199="","",IF(ISERROR(MATCH(原始数据!AK199,各类选项!$E:$E,0)),1,0))</f>
        <v/>
      </c>
      <c r="J199" s="110" t="str">
        <f>IF(原始数据!AM199="","",IF(ISERROR(MATCH(原始数据!AM199,各类选项!$E:$E,0)),1,0))</f>
        <v/>
      </c>
      <c r="K199" s="110" t="str">
        <f>IF(原始数据!AF199="","",IF(ISERROR(MATCH(原始数据!AF199,各类选项!$C:$C,0)),1,0))</f>
        <v/>
      </c>
      <c r="L199" s="110" t="str">
        <f>IF(原始数据!AG199="","",IF(ISERROR(MATCH(原始数据!AG199,各类选项!$C:$C,0)),1,0))</f>
        <v/>
      </c>
      <c r="M199" s="110" t="str">
        <f>IF(原始数据!AH199="","",IF(ISERROR(MATCH(原始数据!AH199,各类选项!$C:$C,0)),1,0))</f>
        <v/>
      </c>
      <c r="N199" s="110" t="str">
        <f>IF(原始数据!AI199="","",IF(ISERROR(MATCH(原始数据!AI199,各类选项!$E:$E,0)),1,0))</f>
        <v/>
      </c>
      <c r="O199" s="110" t="str">
        <f>IF(原始数据!AJ199="","",IF(ISERROR(MATCH(原始数据!AJ199,各类选项!$E:$E,0)),1,0))</f>
        <v/>
      </c>
      <c r="P199" s="110" t="str">
        <f>IF(原始数据!AK199="","",IF(ISERROR(MATCH(原始数据!AK199,各类选项!$E:$E,0)),1,0))</f>
        <v/>
      </c>
      <c r="Q199" s="110" t="str">
        <f>IF(原始数据!AL199="","",IF(ISERROR(MATCH(原始数据!AL199,各类选项!$E:$E,0)),1,0))</f>
        <v/>
      </c>
      <c r="R199" s="110" t="str">
        <f>IF(原始数据!AO199="","",IF(ISERROR(MATCH(原始数据!AO199,各类选项!$C:$C,0)),1,0))</f>
        <v/>
      </c>
      <c r="S199" s="110" t="str">
        <f>IF(赛后数据!M199="","",IF(ISERROR(MATCH(赛后数据!M199,(各类选项!J:J),0)),1,0))</f>
        <v/>
      </c>
      <c r="T199" s="110" t="str">
        <f>IF(赛后数据!U199="","",IF(ISERROR(MATCH(赛后数据!U199,(各类选项!J:J),0)),1,0))</f>
        <v/>
      </c>
      <c r="U199" s="110" t="str">
        <f>IF(赛后数据!AC199="","",IF(ISERROR(MATCH(赛后数据!AC199,(各类选项!J:J),0)),1,0))</f>
        <v/>
      </c>
      <c r="V199" s="110" t="str">
        <f>IF(赛后数据!AK199="","",IF(ISERROR(MATCH(赛后数据!AK199,(各类选项!J:J),0)),1,0))</f>
        <v/>
      </c>
    </row>
    <row r="200" spans="1:22">
      <c r="A200" s="110">
        <f t="shared" si="6"/>
        <v>0</v>
      </c>
      <c r="B200" s="110">
        <f t="shared" si="7"/>
        <v>0</v>
      </c>
      <c r="C200" s="110" t="str">
        <f>IF(原始数据!K200="","",IF(ISERROR(MATCH(原始数据!K200,原始数据!E200:F200,0)),1,0)-IF(原始数据!K200="",1,0))</f>
        <v/>
      </c>
      <c r="D200" s="110" t="str">
        <f>IF(原始数据!L200="","",IF(ISERROR(MATCH(原始数据!L200,各类选项!L:L,0)),1,0)-IF(原始数据!L200="",1,0))</f>
        <v/>
      </c>
      <c r="E200" s="110" t="str">
        <f>IF(原始数据!V200="","",IF(ISERROR(MATCH(原始数据!V200,各类选项!G:G,0)),1,0))</f>
        <v/>
      </c>
      <c r="F200" s="110" t="str">
        <f>IF(原始数据!W200="","",IF(ISERROR(MATCH(原始数据!W200,各类选项!G:G,0)),1,0))</f>
        <v/>
      </c>
      <c r="G200" s="110" t="str">
        <f>IF(原始数据!AD200="","",IF(ISERROR(MATCH(原始数据!AD200,各类选项!$E:$E,0)),1,0))</f>
        <v/>
      </c>
      <c r="H200" s="110" t="str">
        <f>IF(原始数据!AE200="","",IF(ISERROR(MATCH(原始数据!AE200,各类选项!$E:$E,0)),1,0))</f>
        <v/>
      </c>
      <c r="I200" s="110" t="str">
        <f>IF(原始数据!AK200="","",IF(ISERROR(MATCH(原始数据!AK200,各类选项!$E:$E,0)),1,0))</f>
        <v/>
      </c>
      <c r="J200" s="110" t="str">
        <f>IF(原始数据!AM200="","",IF(ISERROR(MATCH(原始数据!AM200,各类选项!$E:$E,0)),1,0))</f>
        <v/>
      </c>
      <c r="K200" s="110" t="str">
        <f>IF(原始数据!AF200="","",IF(ISERROR(MATCH(原始数据!AF200,各类选项!$C:$C,0)),1,0))</f>
        <v/>
      </c>
      <c r="L200" s="110" t="str">
        <f>IF(原始数据!AG200="","",IF(ISERROR(MATCH(原始数据!AG200,各类选项!$C:$C,0)),1,0))</f>
        <v/>
      </c>
      <c r="M200" s="110" t="str">
        <f>IF(原始数据!AH200="","",IF(ISERROR(MATCH(原始数据!AH200,各类选项!$C:$C,0)),1,0))</f>
        <v/>
      </c>
      <c r="N200" s="110" t="str">
        <f>IF(原始数据!AI200="","",IF(ISERROR(MATCH(原始数据!AI200,各类选项!$E:$E,0)),1,0))</f>
        <v/>
      </c>
      <c r="O200" s="110" t="str">
        <f>IF(原始数据!AJ200="","",IF(ISERROR(MATCH(原始数据!AJ200,各类选项!$E:$E,0)),1,0))</f>
        <v/>
      </c>
      <c r="P200" s="110" t="str">
        <f>IF(原始数据!AK200="","",IF(ISERROR(MATCH(原始数据!AK200,各类选项!$E:$E,0)),1,0))</f>
        <v/>
      </c>
      <c r="Q200" s="110" t="str">
        <f>IF(原始数据!AL200="","",IF(ISERROR(MATCH(原始数据!AL200,各类选项!$E:$E,0)),1,0))</f>
        <v/>
      </c>
      <c r="R200" s="110" t="str">
        <f>IF(原始数据!AO200="","",IF(ISERROR(MATCH(原始数据!AO200,各类选项!$C:$C,0)),1,0))</f>
        <v/>
      </c>
      <c r="S200" s="110" t="str">
        <f>IF(赛后数据!M200="","",IF(ISERROR(MATCH(赛后数据!M200,(各类选项!J:J),0)),1,0))</f>
        <v/>
      </c>
      <c r="T200" s="110" t="str">
        <f>IF(赛后数据!U200="","",IF(ISERROR(MATCH(赛后数据!U200,(各类选项!J:J),0)),1,0))</f>
        <v/>
      </c>
      <c r="U200" s="110" t="str">
        <f>IF(赛后数据!AC200="","",IF(ISERROR(MATCH(赛后数据!AC200,(各类选项!J:J),0)),1,0))</f>
        <v/>
      </c>
      <c r="V200" s="110" t="str">
        <f>IF(赛后数据!AK200="","",IF(ISERROR(MATCH(赛后数据!AK200,(各类选项!J:J),0)),1,0))</f>
        <v/>
      </c>
    </row>
    <row r="201" spans="1:22">
      <c r="A201" s="110">
        <f t="shared" si="6"/>
        <v>0</v>
      </c>
      <c r="B201" s="110">
        <f t="shared" si="7"/>
        <v>0</v>
      </c>
      <c r="C201" s="110" t="str">
        <f>IF(原始数据!K201="","",IF(ISERROR(MATCH(原始数据!K201,原始数据!E201:F201,0)),1,0)-IF(原始数据!K201="",1,0))</f>
        <v/>
      </c>
      <c r="D201" s="110" t="str">
        <f>IF(原始数据!L201="","",IF(ISERROR(MATCH(原始数据!L201,各类选项!L:L,0)),1,0)-IF(原始数据!L201="",1,0))</f>
        <v/>
      </c>
      <c r="E201" s="110" t="str">
        <f>IF(原始数据!V201="","",IF(ISERROR(MATCH(原始数据!V201,各类选项!G:G,0)),1,0))</f>
        <v/>
      </c>
      <c r="F201" s="110" t="str">
        <f>IF(原始数据!W201="","",IF(ISERROR(MATCH(原始数据!W201,各类选项!G:G,0)),1,0))</f>
        <v/>
      </c>
      <c r="G201" s="110" t="str">
        <f>IF(原始数据!AD201="","",IF(ISERROR(MATCH(原始数据!AD201,各类选项!$E:$E,0)),1,0))</f>
        <v/>
      </c>
      <c r="H201" s="110" t="str">
        <f>IF(原始数据!AE201="","",IF(ISERROR(MATCH(原始数据!AE201,各类选项!$E:$E,0)),1,0))</f>
        <v/>
      </c>
      <c r="I201" s="110" t="str">
        <f>IF(原始数据!AK201="","",IF(ISERROR(MATCH(原始数据!AK201,各类选项!$E:$E,0)),1,0))</f>
        <v/>
      </c>
      <c r="J201" s="110" t="str">
        <f>IF(原始数据!AM201="","",IF(ISERROR(MATCH(原始数据!AM201,各类选项!$E:$E,0)),1,0))</f>
        <v/>
      </c>
      <c r="K201" s="110" t="str">
        <f>IF(原始数据!AF201="","",IF(ISERROR(MATCH(原始数据!AF201,各类选项!$C:$C,0)),1,0))</f>
        <v/>
      </c>
      <c r="L201" s="110" t="str">
        <f>IF(原始数据!AG201="","",IF(ISERROR(MATCH(原始数据!AG201,各类选项!$C:$C,0)),1,0))</f>
        <v/>
      </c>
      <c r="M201" s="110" t="str">
        <f>IF(原始数据!AH201="","",IF(ISERROR(MATCH(原始数据!AH201,各类选项!$C:$C,0)),1,0))</f>
        <v/>
      </c>
      <c r="N201" s="110" t="str">
        <f>IF(原始数据!AI201="","",IF(ISERROR(MATCH(原始数据!AI201,各类选项!$E:$E,0)),1,0))</f>
        <v/>
      </c>
      <c r="O201" s="110" t="str">
        <f>IF(原始数据!AJ201="","",IF(ISERROR(MATCH(原始数据!AJ201,各类选项!$E:$E,0)),1,0))</f>
        <v/>
      </c>
      <c r="P201" s="110" t="str">
        <f>IF(原始数据!AK201="","",IF(ISERROR(MATCH(原始数据!AK201,各类选项!$E:$E,0)),1,0))</f>
        <v/>
      </c>
      <c r="Q201" s="110" t="str">
        <f>IF(原始数据!AL201="","",IF(ISERROR(MATCH(原始数据!AL201,各类选项!$E:$E,0)),1,0))</f>
        <v/>
      </c>
      <c r="R201" s="110" t="str">
        <f>IF(原始数据!AO201="","",IF(ISERROR(MATCH(原始数据!AO201,各类选项!$C:$C,0)),1,0))</f>
        <v/>
      </c>
      <c r="S201" s="110" t="str">
        <f>IF(赛后数据!M201="","",IF(ISERROR(MATCH(赛后数据!M201,(各类选项!J:J),0)),1,0))</f>
        <v/>
      </c>
      <c r="T201" s="110" t="str">
        <f>IF(赛后数据!U201="","",IF(ISERROR(MATCH(赛后数据!U201,(各类选项!J:J),0)),1,0))</f>
        <v/>
      </c>
      <c r="U201" s="110" t="str">
        <f>IF(赛后数据!AC201="","",IF(ISERROR(MATCH(赛后数据!AC201,(各类选项!J:J),0)),1,0))</f>
        <v/>
      </c>
      <c r="V201" s="110" t="str">
        <f>IF(赛后数据!AK201="","",IF(ISERROR(MATCH(赛后数据!AK201,(各类选项!J:J),0)),1,0))</f>
        <v/>
      </c>
    </row>
    <row r="202" spans="1:22">
      <c r="A202" s="110">
        <f t="shared" si="6"/>
        <v>0</v>
      </c>
      <c r="B202" s="110">
        <f t="shared" si="7"/>
        <v>0</v>
      </c>
      <c r="C202" s="110">
        <f>IF(原始数据!K202="","",IF(ISERROR(MATCH(原始数据!K202,原始数据!E202:F202,0)),1,0)-IF(原始数据!K202="",1,0))</f>
        <v>0</v>
      </c>
      <c r="D202" s="110">
        <f>IF(原始数据!L202="","",IF(ISERROR(MATCH(原始数据!L202,各类选项!L:L,0)),1,0)-IF(原始数据!L202="",1,0))</f>
        <v>0</v>
      </c>
      <c r="E202" s="110">
        <f>IF(原始数据!V202="","",IF(ISERROR(MATCH(原始数据!V202,各类选项!G:G,0)),1,0))</f>
        <v>0</v>
      </c>
      <c r="F202" s="110">
        <f>IF(原始数据!W202="","",IF(ISERROR(MATCH(原始数据!W202,各类选项!G:G,0)),1,0))</f>
        <v>0</v>
      </c>
      <c r="G202" s="110">
        <f>IF(原始数据!AD202="","",IF(ISERROR(MATCH(原始数据!AD202,各类选项!$E:$E,0)),1,0))</f>
        <v>0</v>
      </c>
      <c r="H202" s="110">
        <f>IF(原始数据!AE202="","",IF(ISERROR(MATCH(原始数据!AE202,各类选项!$E:$E,0)),1,0))</f>
        <v>0</v>
      </c>
      <c r="I202" s="110">
        <f>IF(原始数据!AK202="","",IF(ISERROR(MATCH(原始数据!AK202,各类选项!$E:$E,0)),1,0))</f>
        <v>0</v>
      </c>
      <c r="J202" s="110">
        <f>IF(原始数据!AM202="","",IF(ISERROR(MATCH(原始数据!AM202,各类选项!$E:$E,0)),1,0))</f>
        <v>0</v>
      </c>
      <c r="K202" s="110" t="str">
        <f>IF(原始数据!AF202="","",IF(ISERROR(MATCH(原始数据!AF202,各类选项!$C:$C,0)),1,0))</f>
        <v/>
      </c>
      <c r="L202" s="110" t="str">
        <f>IF(原始数据!AG202="","",IF(ISERROR(MATCH(原始数据!AG202,各类选项!$C:$C,0)),1,0))</f>
        <v/>
      </c>
      <c r="M202" s="110" t="str">
        <f>IF(原始数据!AH202="","",IF(ISERROR(MATCH(原始数据!AH202,各类选项!$C:$C,0)),1,0))</f>
        <v/>
      </c>
      <c r="N202" s="110">
        <f>IF(原始数据!AI202="","",IF(ISERROR(MATCH(原始数据!AI202,各类选项!$E:$E,0)),1,0))</f>
        <v>0</v>
      </c>
      <c r="O202" s="110">
        <f>IF(原始数据!AJ202="","",IF(ISERROR(MATCH(原始数据!AJ202,各类选项!$E:$E,0)),1,0))</f>
        <v>0</v>
      </c>
      <c r="P202" s="110">
        <f>IF(原始数据!AK202="","",IF(ISERROR(MATCH(原始数据!AK202,各类选项!$E:$E,0)),1,0))</f>
        <v>0</v>
      </c>
      <c r="Q202" s="110">
        <f>IF(原始数据!AL202="","",IF(ISERROR(MATCH(原始数据!AL202,各类选项!$E:$E,0)),1,0))</f>
        <v>0</v>
      </c>
      <c r="R202" s="110">
        <f>IF(原始数据!AO202="","",IF(ISERROR(MATCH(原始数据!AO202,各类选项!$C:$C,0)),1,0))</f>
        <v>0</v>
      </c>
      <c r="S202" s="110">
        <f>IF(赛后数据!M202="","",IF(ISERROR(MATCH(赛后数据!M202,(各类选项!J:J),0)),1,0))</f>
        <v>0</v>
      </c>
      <c r="T202" s="110">
        <f>IF(赛后数据!U202="","",IF(ISERROR(MATCH(赛后数据!U202,(各类选项!J:J),0)),1,0))</f>
        <v>0</v>
      </c>
      <c r="U202" s="110">
        <f>IF(赛后数据!AC202="","",IF(ISERROR(MATCH(赛后数据!AC202,(各类选项!J:J),0)),1,0))</f>
        <v>0</v>
      </c>
      <c r="V202" s="110">
        <f>IF(赛后数据!AK202="","",IF(ISERROR(MATCH(赛后数据!AK202,(各类选项!J:J),0)),1,0))</f>
        <v>0</v>
      </c>
    </row>
    <row r="203" spans="1:22">
      <c r="A203" s="110">
        <f t="shared" si="6"/>
        <v>0</v>
      </c>
      <c r="B203" s="110">
        <f t="shared" si="7"/>
        <v>0</v>
      </c>
      <c r="C203" s="110">
        <f>IF(原始数据!K203="","",IF(ISERROR(MATCH(原始数据!K203,原始数据!E203:F203,0)),1,0)-IF(原始数据!K203="",1,0))</f>
        <v>0</v>
      </c>
      <c r="D203" s="110">
        <f>IF(原始数据!L203="","",IF(ISERROR(MATCH(原始数据!L203,各类选项!L:L,0)),1,0)-IF(原始数据!L203="",1,0))</f>
        <v>0</v>
      </c>
      <c r="E203" s="110">
        <f>IF(原始数据!V203="","",IF(ISERROR(MATCH(原始数据!V203,各类选项!G:G,0)),1,0))</f>
        <v>0</v>
      </c>
      <c r="F203" s="110">
        <f>IF(原始数据!W203="","",IF(ISERROR(MATCH(原始数据!W203,各类选项!G:G,0)),1,0))</f>
        <v>0</v>
      </c>
      <c r="G203" s="110">
        <f>IF(原始数据!AD203="","",IF(ISERROR(MATCH(原始数据!AD203,各类选项!$E:$E,0)),1,0))</f>
        <v>0</v>
      </c>
      <c r="H203" s="110">
        <f>IF(原始数据!AE203="","",IF(ISERROR(MATCH(原始数据!AE203,各类选项!$E:$E,0)),1,0))</f>
        <v>0</v>
      </c>
      <c r="I203" s="110">
        <f>IF(原始数据!AK203="","",IF(ISERROR(MATCH(原始数据!AK203,各类选项!$E:$E,0)),1,0))</f>
        <v>0</v>
      </c>
      <c r="J203" s="110">
        <f>IF(原始数据!AM203="","",IF(ISERROR(MATCH(原始数据!AM203,各类选项!$E:$E,0)),1,0))</f>
        <v>0</v>
      </c>
      <c r="K203" s="110" t="str">
        <f>IF(原始数据!AF203="","",IF(ISERROR(MATCH(原始数据!AF203,各类选项!$C:$C,0)),1,0))</f>
        <v/>
      </c>
      <c r="L203" s="110" t="str">
        <f>IF(原始数据!AG203="","",IF(ISERROR(MATCH(原始数据!AG203,各类选项!$C:$C,0)),1,0))</f>
        <v/>
      </c>
      <c r="M203" s="110" t="str">
        <f>IF(原始数据!AH203="","",IF(ISERROR(MATCH(原始数据!AH203,各类选项!$C:$C,0)),1,0))</f>
        <v/>
      </c>
      <c r="N203" s="110">
        <f>IF(原始数据!AI203="","",IF(ISERROR(MATCH(原始数据!AI203,各类选项!$E:$E,0)),1,0))</f>
        <v>0</v>
      </c>
      <c r="O203" s="110">
        <f>IF(原始数据!AJ203="","",IF(ISERROR(MATCH(原始数据!AJ203,各类选项!$E:$E,0)),1,0))</f>
        <v>0</v>
      </c>
      <c r="P203" s="110">
        <f>IF(原始数据!AK203="","",IF(ISERROR(MATCH(原始数据!AK203,各类选项!$E:$E,0)),1,0))</f>
        <v>0</v>
      </c>
      <c r="Q203" s="110">
        <f>IF(原始数据!AL203="","",IF(ISERROR(MATCH(原始数据!AL203,各类选项!$E:$E,0)),1,0))</f>
        <v>0</v>
      </c>
      <c r="R203" s="110">
        <f>IF(原始数据!AO203="","",IF(ISERROR(MATCH(原始数据!AO203,各类选项!$C:$C,0)),1,0))</f>
        <v>0</v>
      </c>
      <c r="S203" s="110">
        <f>IF(赛后数据!M203="","",IF(ISERROR(MATCH(赛后数据!M203,(各类选项!J:J),0)),1,0))</f>
        <v>0</v>
      </c>
      <c r="T203" s="110">
        <f>IF(赛后数据!U203="","",IF(ISERROR(MATCH(赛后数据!U203,(各类选项!J:J),0)),1,0))</f>
        <v>0</v>
      </c>
      <c r="U203" s="110">
        <f>IF(赛后数据!AC203="","",IF(ISERROR(MATCH(赛后数据!AC203,(各类选项!J:J),0)),1,0))</f>
        <v>0</v>
      </c>
      <c r="V203" s="110">
        <f>IF(赛后数据!AK203="","",IF(ISERROR(MATCH(赛后数据!AK203,(各类选项!J:J),0)),1,0))</f>
        <v>0</v>
      </c>
    </row>
    <row r="204" spans="1:22">
      <c r="A204" s="110">
        <f t="shared" si="6"/>
        <v>0</v>
      </c>
      <c r="B204" s="110">
        <f t="shared" si="7"/>
        <v>0</v>
      </c>
      <c r="C204" s="110">
        <f>IF(原始数据!K204="","",IF(ISERROR(MATCH(原始数据!K204,原始数据!E204:F204,0)),1,0)-IF(原始数据!K204="",1,0))</f>
        <v>0</v>
      </c>
      <c r="D204" s="110">
        <f>IF(原始数据!L204="","",IF(ISERROR(MATCH(原始数据!L204,各类选项!L:L,0)),1,0)-IF(原始数据!L204="",1,0))</f>
        <v>0</v>
      </c>
      <c r="E204" s="110">
        <f>IF(原始数据!V204="","",IF(ISERROR(MATCH(原始数据!V204,各类选项!G:G,0)),1,0))</f>
        <v>0</v>
      </c>
      <c r="F204" s="110">
        <f>IF(原始数据!W204="","",IF(ISERROR(MATCH(原始数据!W204,各类选项!G:G,0)),1,0))</f>
        <v>0</v>
      </c>
      <c r="G204" s="110">
        <f>IF(原始数据!AD204="","",IF(ISERROR(MATCH(原始数据!AD204,各类选项!$E:$E,0)),1,0))</f>
        <v>0</v>
      </c>
      <c r="H204" s="110">
        <f>IF(原始数据!AE204="","",IF(ISERROR(MATCH(原始数据!AE204,各类选项!$E:$E,0)),1,0))</f>
        <v>0</v>
      </c>
      <c r="I204" s="110">
        <f>IF(原始数据!AK204="","",IF(ISERROR(MATCH(原始数据!AK204,各类选项!$E:$E,0)),1,0))</f>
        <v>0</v>
      </c>
      <c r="J204" s="110">
        <f>IF(原始数据!AM204="","",IF(ISERROR(MATCH(原始数据!AM204,各类选项!$E:$E,0)),1,0))</f>
        <v>0</v>
      </c>
      <c r="K204" s="110">
        <f>IF(原始数据!AF204="","",IF(ISERROR(MATCH(原始数据!AF204,各类选项!$C:$C,0)),1,0))</f>
        <v>0</v>
      </c>
      <c r="L204" s="110" t="str">
        <f>IF(原始数据!AG204="","",IF(ISERROR(MATCH(原始数据!AG204,各类选项!$C:$C,0)),1,0))</f>
        <v/>
      </c>
      <c r="M204" s="110" t="str">
        <f>IF(原始数据!AH204="","",IF(ISERROR(MATCH(原始数据!AH204,各类选项!$C:$C,0)),1,0))</f>
        <v/>
      </c>
      <c r="N204" s="110">
        <f>IF(原始数据!AI204="","",IF(ISERROR(MATCH(原始数据!AI204,各类选项!$E:$E,0)),1,0))</f>
        <v>0</v>
      </c>
      <c r="O204" s="110">
        <f>IF(原始数据!AJ204="","",IF(ISERROR(MATCH(原始数据!AJ204,各类选项!$E:$E,0)),1,0))</f>
        <v>0</v>
      </c>
      <c r="P204" s="110">
        <f>IF(原始数据!AK204="","",IF(ISERROR(MATCH(原始数据!AK204,各类选项!$E:$E,0)),1,0))</f>
        <v>0</v>
      </c>
      <c r="Q204" s="110">
        <f>IF(原始数据!AL204="","",IF(ISERROR(MATCH(原始数据!AL204,各类选项!$E:$E,0)),1,0))</f>
        <v>0</v>
      </c>
      <c r="R204" s="110">
        <f>IF(原始数据!AO204="","",IF(ISERROR(MATCH(原始数据!AO204,各类选项!$C:$C,0)),1,0))</f>
        <v>0</v>
      </c>
      <c r="S204" s="110">
        <f>IF(赛后数据!M204="","",IF(ISERROR(MATCH(赛后数据!M204,(各类选项!J:J),0)),1,0))</f>
        <v>0</v>
      </c>
      <c r="T204" s="110">
        <f>IF(赛后数据!U204="","",IF(ISERROR(MATCH(赛后数据!U204,(各类选项!J:J),0)),1,0))</f>
        <v>0</v>
      </c>
      <c r="U204" s="110">
        <f>IF(赛后数据!AC204="","",IF(ISERROR(MATCH(赛后数据!AC204,(各类选项!J:J),0)),1,0))</f>
        <v>0</v>
      </c>
      <c r="V204" s="110">
        <f>IF(赛后数据!AK204="","",IF(ISERROR(MATCH(赛后数据!AK204,(各类选项!J:J),0)),1,0))</f>
        <v>0</v>
      </c>
    </row>
    <row r="205" spans="1:22">
      <c r="A205" s="110">
        <f t="shared" si="6"/>
        <v>0</v>
      </c>
      <c r="B205" s="110">
        <f t="shared" si="7"/>
        <v>0</v>
      </c>
      <c r="C205" s="110">
        <f>IF(原始数据!K205="","",IF(ISERROR(MATCH(原始数据!K205,原始数据!E205:F205,0)),1,0)-IF(原始数据!K205="",1,0))</f>
        <v>0</v>
      </c>
      <c r="D205" s="110">
        <f>IF(原始数据!L205="","",IF(ISERROR(MATCH(原始数据!L205,各类选项!L:L,0)),1,0)-IF(原始数据!L205="",1,0))</f>
        <v>0</v>
      </c>
      <c r="E205" s="110">
        <f>IF(原始数据!V205="","",IF(ISERROR(MATCH(原始数据!V205,各类选项!G:G,0)),1,0))</f>
        <v>0</v>
      </c>
      <c r="F205" s="110">
        <f>IF(原始数据!W205="","",IF(ISERROR(MATCH(原始数据!W205,各类选项!G:G,0)),1,0))</f>
        <v>0</v>
      </c>
      <c r="G205" s="110">
        <f>IF(原始数据!AD205="","",IF(ISERROR(MATCH(原始数据!AD205,各类选项!$E:$E,0)),1,0))</f>
        <v>0</v>
      </c>
      <c r="H205" s="110">
        <f>IF(原始数据!AE205="","",IF(ISERROR(MATCH(原始数据!AE205,各类选项!$E:$E,0)),1,0))</f>
        <v>0</v>
      </c>
      <c r="I205" s="110">
        <f>IF(原始数据!AK205="","",IF(ISERROR(MATCH(原始数据!AK205,各类选项!$E:$E,0)),1,0))</f>
        <v>0</v>
      </c>
      <c r="J205" s="110">
        <f>IF(原始数据!AM205="","",IF(ISERROR(MATCH(原始数据!AM205,各类选项!$E:$E,0)),1,0))</f>
        <v>0</v>
      </c>
      <c r="K205" s="110">
        <f>IF(原始数据!AF205="","",IF(ISERROR(MATCH(原始数据!AF205,各类选项!$C:$C,0)),1,0))</f>
        <v>0</v>
      </c>
      <c r="L205" s="110" t="str">
        <f>IF(原始数据!AG205="","",IF(ISERROR(MATCH(原始数据!AG205,各类选项!$C:$C,0)),1,0))</f>
        <v/>
      </c>
      <c r="M205" s="110" t="str">
        <f>IF(原始数据!AH205="","",IF(ISERROR(MATCH(原始数据!AH205,各类选项!$C:$C,0)),1,0))</f>
        <v/>
      </c>
      <c r="N205" s="110">
        <f>IF(原始数据!AI205="","",IF(ISERROR(MATCH(原始数据!AI205,各类选项!$E:$E,0)),1,0))</f>
        <v>0</v>
      </c>
      <c r="O205" s="110">
        <f>IF(原始数据!AJ205="","",IF(ISERROR(MATCH(原始数据!AJ205,各类选项!$E:$E,0)),1,0))</f>
        <v>0</v>
      </c>
      <c r="P205" s="110">
        <f>IF(原始数据!AK205="","",IF(ISERROR(MATCH(原始数据!AK205,各类选项!$E:$E,0)),1,0))</f>
        <v>0</v>
      </c>
      <c r="Q205" s="110">
        <f>IF(原始数据!AL205="","",IF(ISERROR(MATCH(原始数据!AL205,各类选项!$E:$E,0)),1,0))</f>
        <v>0</v>
      </c>
      <c r="R205" s="110">
        <f>IF(原始数据!AO205="","",IF(ISERROR(MATCH(原始数据!AO205,各类选项!$C:$C,0)),1,0))</f>
        <v>0</v>
      </c>
      <c r="S205" s="110">
        <f>IF(赛后数据!M205="","",IF(ISERROR(MATCH(赛后数据!M205,(各类选项!J:J),0)),1,0))</f>
        <v>0</v>
      </c>
      <c r="T205" s="110">
        <f>IF(赛后数据!U205="","",IF(ISERROR(MATCH(赛后数据!U205,(各类选项!J:J),0)),1,0))</f>
        <v>0</v>
      </c>
      <c r="U205" s="110">
        <f>IF(赛后数据!AC205="","",IF(ISERROR(MATCH(赛后数据!AC205,(各类选项!J:J),0)),1,0))</f>
        <v>0</v>
      </c>
      <c r="V205" s="110">
        <f>IF(赛后数据!AK205="","",IF(ISERROR(MATCH(赛后数据!AK205,(各类选项!J:J),0)),1,0))</f>
        <v>0</v>
      </c>
    </row>
    <row r="206" spans="1:22">
      <c r="A206" s="110">
        <f t="shared" si="6"/>
        <v>0</v>
      </c>
      <c r="B206" s="110">
        <f t="shared" si="7"/>
        <v>0</v>
      </c>
      <c r="C206" s="110">
        <f>IF(原始数据!K206="","",IF(ISERROR(MATCH(原始数据!K206,原始数据!E206:F206,0)),1,0)-IF(原始数据!K206="",1,0))</f>
        <v>0</v>
      </c>
      <c r="D206" s="110">
        <f>IF(原始数据!L206="","",IF(ISERROR(MATCH(原始数据!L206,各类选项!L:L,0)),1,0)-IF(原始数据!L206="",1,0))</f>
        <v>0</v>
      </c>
      <c r="E206" s="110" t="str">
        <f>IF(原始数据!V206="","",IF(ISERROR(MATCH(原始数据!V206,各类选项!G:G,0)),1,0))</f>
        <v/>
      </c>
      <c r="F206" s="110">
        <f>IF(原始数据!W206="","",IF(ISERROR(MATCH(原始数据!W206,各类选项!G:G,0)),1,0))</f>
        <v>0</v>
      </c>
      <c r="G206" s="110">
        <f>IF(原始数据!AD206="","",IF(ISERROR(MATCH(原始数据!AD206,各类选项!$E:$E,0)),1,0))</f>
        <v>0</v>
      </c>
      <c r="H206" s="110">
        <f>IF(原始数据!AE206="","",IF(ISERROR(MATCH(原始数据!AE206,各类选项!$E:$E,0)),1,0))</f>
        <v>0</v>
      </c>
      <c r="I206" s="110">
        <f>IF(原始数据!AK206="","",IF(ISERROR(MATCH(原始数据!AK206,各类选项!$E:$E,0)),1,0))</f>
        <v>0</v>
      </c>
      <c r="J206" s="110">
        <f>IF(原始数据!AM206="","",IF(ISERROR(MATCH(原始数据!AM206,各类选项!$E:$E,0)),1,0))</f>
        <v>0</v>
      </c>
      <c r="K206" s="110">
        <f>IF(原始数据!AF206="","",IF(ISERROR(MATCH(原始数据!AF206,各类选项!$C:$C,0)),1,0))</f>
        <v>0</v>
      </c>
      <c r="L206" s="110">
        <f>IF(原始数据!AG206="","",IF(ISERROR(MATCH(原始数据!AG206,各类选项!$C:$C,0)),1,0))</f>
        <v>0</v>
      </c>
      <c r="M206" s="110" t="str">
        <f>IF(原始数据!AH206="","",IF(ISERROR(MATCH(原始数据!AH206,各类选项!$C:$C,0)),1,0))</f>
        <v/>
      </c>
      <c r="N206" s="110">
        <f>IF(原始数据!AI206="","",IF(ISERROR(MATCH(原始数据!AI206,各类选项!$E:$E,0)),1,0))</f>
        <v>0</v>
      </c>
      <c r="O206" s="110">
        <f>IF(原始数据!AJ206="","",IF(ISERROR(MATCH(原始数据!AJ206,各类选项!$E:$E,0)),1,0))</f>
        <v>0</v>
      </c>
      <c r="P206" s="110">
        <f>IF(原始数据!AK206="","",IF(ISERROR(MATCH(原始数据!AK206,各类选项!$E:$E,0)),1,0))</f>
        <v>0</v>
      </c>
      <c r="Q206" s="110">
        <f>IF(原始数据!AL206="","",IF(ISERROR(MATCH(原始数据!AL206,各类选项!$E:$E,0)),1,0))</f>
        <v>0</v>
      </c>
      <c r="R206" s="110">
        <f>IF(原始数据!AO206="","",IF(ISERROR(MATCH(原始数据!AO206,各类选项!$C:$C,0)),1,0))</f>
        <v>0</v>
      </c>
      <c r="S206" s="110">
        <f>IF(赛后数据!M206="","",IF(ISERROR(MATCH(赛后数据!M206,(各类选项!J:J),0)),1,0))</f>
        <v>0</v>
      </c>
      <c r="T206" s="110">
        <f>IF(赛后数据!U206="","",IF(ISERROR(MATCH(赛后数据!U206,(各类选项!J:J),0)),1,0))</f>
        <v>0</v>
      </c>
      <c r="U206" s="110">
        <f>IF(赛后数据!AC206="","",IF(ISERROR(MATCH(赛后数据!AC206,(各类选项!J:J),0)),1,0))</f>
        <v>0</v>
      </c>
      <c r="V206" s="110">
        <f>IF(赛后数据!AK206="","",IF(ISERROR(MATCH(赛后数据!AK206,(各类选项!J:J),0)),1,0))</f>
        <v>0</v>
      </c>
    </row>
    <row r="207" spans="1:22">
      <c r="A207" s="110">
        <f t="shared" si="6"/>
        <v>0</v>
      </c>
      <c r="B207" s="110">
        <f t="shared" si="7"/>
        <v>0</v>
      </c>
      <c r="C207" s="110">
        <f>IF(原始数据!K207="","",IF(ISERROR(MATCH(原始数据!K207,原始数据!E207:F207,0)),1,0)-IF(原始数据!K207="",1,0))</f>
        <v>0</v>
      </c>
      <c r="D207" s="110">
        <f>IF(原始数据!L207="","",IF(ISERROR(MATCH(原始数据!L207,各类选项!L:L,0)),1,0)-IF(原始数据!L207="",1,0))</f>
        <v>0</v>
      </c>
      <c r="E207" s="110" t="str">
        <f>IF(原始数据!V207="","",IF(ISERROR(MATCH(原始数据!V207,各类选项!G:G,0)),1,0))</f>
        <v/>
      </c>
      <c r="F207" s="110">
        <f>IF(原始数据!W207="","",IF(ISERROR(MATCH(原始数据!W207,各类选项!G:G,0)),1,0))</f>
        <v>0</v>
      </c>
      <c r="G207" s="110">
        <f>IF(原始数据!AD207="","",IF(ISERROR(MATCH(原始数据!AD207,各类选项!$E:$E,0)),1,0))</f>
        <v>0</v>
      </c>
      <c r="H207" s="110">
        <f>IF(原始数据!AE207="","",IF(ISERROR(MATCH(原始数据!AE207,各类选项!$E:$E,0)),1,0))</f>
        <v>0</v>
      </c>
      <c r="I207" s="110">
        <f>IF(原始数据!AK207="","",IF(ISERROR(MATCH(原始数据!AK207,各类选项!$E:$E,0)),1,0))</f>
        <v>0</v>
      </c>
      <c r="J207" s="110">
        <f>IF(原始数据!AM207="","",IF(ISERROR(MATCH(原始数据!AM207,各类选项!$E:$E,0)),1,0))</f>
        <v>0</v>
      </c>
      <c r="K207" s="110">
        <f>IF(原始数据!AF207="","",IF(ISERROR(MATCH(原始数据!AF207,各类选项!$C:$C,0)),1,0))</f>
        <v>0</v>
      </c>
      <c r="L207" s="110">
        <f>IF(原始数据!AG207="","",IF(ISERROR(MATCH(原始数据!AG207,各类选项!$C:$C,0)),1,0))</f>
        <v>0</v>
      </c>
      <c r="M207" s="110" t="str">
        <f>IF(原始数据!AH207="","",IF(ISERROR(MATCH(原始数据!AH207,各类选项!$C:$C,0)),1,0))</f>
        <v/>
      </c>
      <c r="N207" s="110">
        <f>IF(原始数据!AI207="","",IF(ISERROR(MATCH(原始数据!AI207,各类选项!$E:$E,0)),1,0))</f>
        <v>0</v>
      </c>
      <c r="O207" s="110">
        <f>IF(原始数据!AJ207="","",IF(ISERROR(MATCH(原始数据!AJ207,各类选项!$E:$E,0)),1,0))</f>
        <v>0</v>
      </c>
      <c r="P207" s="110">
        <f>IF(原始数据!AK207="","",IF(ISERROR(MATCH(原始数据!AK207,各类选项!$E:$E,0)),1,0))</f>
        <v>0</v>
      </c>
      <c r="Q207" s="110">
        <f>IF(原始数据!AL207="","",IF(ISERROR(MATCH(原始数据!AL207,各类选项!$E:$E,0)),1,0))</f>
        <v>0</v>
      </c>
      <c r="R207" s="110">
        <f>IF(原始数据!AO207="","",IF(ISERROR(MATCH(原始数据!AO207,各类选项!$C:$C,0)),1,0))</f>
        <v>0</v>
      </c>
      <c r="S207" s="110">
        <f>IF(赛后数据!M207="","",IF(ISERROR(MATCH(赛后数据!M207,(各类选项!J:J),0)),1,0))</f>
        <v>0</v>
      </c>
      <c r="T207" s="110">
        <f>IF(赛后数据!U207="","",IF(ISERROR(MATCH(赛后数据!U207,(各类选项!J:J),0)),1,0))</f>
        <v>0</v>
      </c>
      <c r="U207" s="110">
        <f>IF(赛后数据!AC207="","",IF(ISERROR(MATCH(赛后数据!AC207,(各类选项!J:J),0)),1,0))</f>
        <v>0</v>
      </c>
      <c r="V207" s="110">
        <f>IF(赛后数据!AK207="","",IF(ISERROR(MATCH(赛后数据!AK207,(各类选项!J:J),0)),1,0))</f>
        <v>0</v>
      </c>
    </row>
    <row r="208" spans="1:22">
      <c r="A208" s="110">
        <f t="shared" si="6"/>
        <v>0</v>
      </c>
      <c r="B208" s="110">
        <f t="shared" si="7"/>
        <v>0</v>
      </c>
      <c r="C208" s="110" t="str">
        <f>IF(原始数据!K208="","",IF(ISERROR(MATCH(原始数据!K208,原始数据!E208:F208,0)),1,0)-IF(原始数据!K208="",1,0))</f>
        <v/>
      </c>
      <c r="D208" s="110" t="str">
        <f>IF(原始数据!L208="","",IF(ISERROR(MATCH(原始数据!L208,各类选项!L:L,0)),1,0)-IF(原始数据!L208="",1,0))</f>
        <v/>
      </c>
      <c r="E208" s="110" t="str">
        <f>IF(原始数据!V208="","",IF(ISERROR(MATCH(原始数据!V208,各类选项!G:G,0)),1,0))</f>
        <v/>
      </c>
      <c r="F208" s="110" t="str">
        <f>IF(原始数据!W208="","",IF(ISERROR(MATCH(原始数据!W208,各类选项!G:G,0)),1,0))</f>
        <v/>
      </c>
      <c r="G208" s="110" t="str">
        <f>IF(原始数据!AD208="","",IF(ISERROR(MATCH(原始数据!AD208,各类选项!$E:$E,0)),1,0))</f>
        <v/>
      </c>
      <c r="H208" s="110" t="str">
        <f>IF(原始数据!AE208="","",IF(ISERROR(MATCH(原始数据!AE208,各类选项!$E:$E,0)),1,0))</f>
        <v/>
      </c>
      <c r="I208" s="110" t="str">
        <f>IF(原始数据!AK208="","",IF(ISERROR(MATCH(原始数据!AK208,各类选项!$E:$E,0)),1,0))</f>
        <v/>
      </c>
      <c r="J208" s="110" t="str">
        <f>IF(原始数据!AM208="","",IF(ISERROR(MATCH(原始数据!AM208,各类选项!$E:$E,0)),1,0))</f>
        <v/>
      </c>
      <c r="K208" s="110" t="str">
        <f>IF(原始数据!AF208="","",IF(ISERROR(MATCH(原始数据!AF208,各类选项!$C:$C,0)),1,0))</f>
        <v/>
      </c>
      <c r="L208" s="110" t="str">
        <f>IF(原始数据!AG208="","",IF(ISERROR(MATCH(原始数据!AG208,各类选项!$C:$C,0)),1,0))</f>
        <v/>
      </c>
      <c r="M208" s="110" t="str">
        <f>IF(原始数据!AH208="","",IF(ISERROR(MATCH(原始数据!AH208,各类选项!$C:$C,0)),1,0))</f>
        <v/>
      </c>
      <c r="N208" s="110" t="str">
        <f>IF(原始数据!AI208="","",IF(ISERROR(MATCH(原始数据!AI208,各类选项!$E:$E,0)),1,0))</f>
        <v/>
      </c>
      <c r="O208" s="110" t="str">
        <f>IF(原始数据!AJ208="","",IF(ISERROR(MATCH(原始数据!AJ208,各类选项!$E:$E,0)),1,0))</f>
        <v/>
      </c>
      <c r="P208" s="110" t="str">
        <f>IF(原始数据!AK208="","",IF(ISERROR(MATCH(原始数据!AK208,各类选项!$E:$E,0)),1,0))</f>
        <v/>
      </c>
      <c r="Q208" s="110" t="str">
        <f>IF(原始数据!AL208="","",IF(ISERROR(MATCH(原始数据!AL208,各类选项!$E:$E,0)),1,0))</f>
        <v/>
      </c>
      <c r="R208" s="110" t="str">
        <f>IF(原始数据!AO208="","",IF(ISERROR(MATCH(原始数据!AO208,各类选项!$C:$C,0)),1,0))</f>
        <v/>
      </c>
      <c r="S208" s="110" t="str">
        <f>IF(赛后数据!M208="","",IF(ISERROR(MATCH(赛后数据!M208,(各类选项!J:J),0)),1,0))</f>
        <v/>
      </c>
      <c r="T208" s="110" t="str">
        <f>IF(赛后数据!U208="","",IF(ISERROR(MATCH(赛后数据!U208,(各类选项!J:J),0)),1,0))</f>
        <v/>
      </c>
      <c r="U208" s="110" t="str">
        <f>IF(赛后数据!AC208="","",IF(ISERROR(MATCH(赛后数据!AC208,(各类选项!J:J),0)),1,0))</f>
        <v/>
      </c>
      <c r="V208" s="110" t="str">
        <f>IF(赛后数据!AK208="","",IF(ISERROR(MATCH(赛后数据!AK208,(各类选项!J:J),0)),1,0))</f>
        <v/>
      </c>
    </row>
    <row r="209" spans="1:22">
      <c r="A209" s="110">
        <f t="shared" si="6"/>
        <v>0</v>
      </c>
      <c r="B209" s="110">
        <f t="shared" si="7"/>
        <v>0</v>
      </c>
      <c r="C209" s="110" t="str">
        <f>IF(原始数据!K209="","",IF(ISERROR(MATCH(原始数据!K209,原始数据!E209:F209,0)),1,0)-IF(原始数据!K209="",1,0))</f>
        <v/>
      </c>
      <c r="D209" s="110" t="str">
        <f>IF(原始数据!L209="","",IF(ISERROR(MATCH(原始数据!L209,各类选项!L:L,0)),1,0)-IF(原始数据!L209="",1,0))</f>
        <v/>
      </c>
      <c r="E209" s="110" t="str">
        <f>IF(原始数据!V209="","",IF(ISERROR(MATCH(原始数据!V209,各类选项!G:G,0)),1,0))</f>
        <v/>
      </c>
      <c r="F209" s="110" t="str">
        <f>IF(原始数据!W209="","",IF(ISERROR(MATCH(原始数据!W209,各类选项!G:G,0)),1,0))</f>
        <v/>
      </c>
      <c r="G209" s="110" t="str">
        <f>IF(原始数据!AD209="","",IF(ISERROR(MATCH(原始数据!AD209,各类选项!$E:$E,0)),1,0))</f>
        <v/>
      </c>
      <c r="H209" s="110" t="str">
        <f>IF(原始数据!AE209="","",IF(ISERROR(MATCH(原始数据!AE209,各类选项!$E:$E,0)),1,0))</f>
        <v/>
      </c>
      <c r="I209" s="110" t="str">
        <f>IF(原始数据!AK209="","",IF(ISERROR(MATCH(原始数据!AK209,各类选项!$E:$E,0)),1,0))</f>
        <v/>
      </c>
      <c r="J209" s="110" t="str">
        <f>IF(原始数据!AM209="","",IF(ISERROR(MATCH(原始数据!AM209,各类选项!$E:$E,0)),1,0))</f>
        <v/>
      </c>
      <c r="K209" s="110" t="str">
        <f>IF(原始数据!AF209="","",IF(ISERROR(MATCH(原始数据!AF209,各类选项!$C:$C,0)),1,0))</f>
        <v/>
      </c>
      <c r="L209" s="110" t="str">
        <f>IF(原始数据!AG209="","",IF(ISERROR(MATCH(原始数据!AG209,各类选项!$C:$C,0)),1,0))</f>
        <v/>
      </c>
      <c r="M209" s="110" t="str">
        <f>IF(原始数据!AH209="","",IF(ISERROR(MATCH(原始数据!AH209,各类选项!$C:$C,0)),1,0))</f>
        <v/>
      </c>
      <c r="N209" s="110" t="str">
        <f>IF(原始数据!AI209="","",IF(ISERROR(MATCH(原始数据!AI209,各类选项!$E:$E,0)),1,0))</f>
        <v/>
      </c>
      <c r="O209" s="110" t="str">
        <f>IF(原始数据!AJ209="","",IF(ISERROR(MATCH(原始数据!AJ209,各类选项!$E:$E,0)),1,0))</f>
        <v/>
      </c>
      <c r="P209" s="110" t="str">
        <f>IF(原始数据!AK209="","",IF(ISERROR(MATCH(原始数据!AK209,各类选项!$E:$E,0)),1,0))</f>
        <v/>
      </c>
      <c r="Q209" s="110" t="str">
        <f>IF(原始数据!AL209="","",IF(ISERROR(MATCH(原始数据!AL209,各类选项!$E:$E,0)),1,0))</f>
        <v/>
      </c>
      <c r="R209" s="110" t="str">
        <f>IF(原始数据!AO209="","",IF(ISERROR(MATCH(原始数据!AO209,各类选项!$C:$C,0)),1,0))</f>
        <v/>
      </c>
      <c r="S209" s="110" t="str">
        <f>IF(赛后数据!M209="","",IF(ISERROR(MATCH(赛后数据!M209,(各类选项!J:J),0)),1,0))</f>
        <v/>
      </c>
      <c r="T209" s="110" t="str">
        <f>IF(赛后数据!U209="","",IF(ISERROR(MATCH(赛后数据!U209,(各类选项!J:J),0)),1,0))</f>
        <v/>
      </c>
      <c r="U209" s="110" t="str">
        <f>IF(赛后数据!AC209="","",IF(ISERROR(MATCH(赛后数据!AC209,(各类选项!J:J),0)),1,0))</f>
        <v/>
      </c>
      <c r="V209" s="110" t="str">
        <f>IF(赛后数据!AK209="","",IF(ISERROR(MATCH(赛后数据!AK209,(各类选项!J:J),0)),1,0))</f>
        <v/>
      </c>
    </row>
    <row r="210" spans="1:22">
      <c r="A210" s="110">
        <f t="shared" si="6"/>
        <v>0</v>
      </c>
      <c r="B210" s="110">
        <f t="shared" si="7"/>
        <v>0</v>
      </c>
      <c r="C210" s="110">
        <f>IF(原始数据!K210="","",IF(ISERROR(MATCH(原始数据!K210,原始数据!E210:F210,0)),1,0)-IF(原始数据!K210="",1,0))</f>
        <v>0</v>
      </c>
      <c r="D210" s="110">
        <f>IF(原始数据!L210="","",IF(ISERROR(MATCH(原始数据!L210,各类选项!L:L,0)),1,0)-IF(原始数据!L210="",1,0))</f>
        <v>0</v>
      </c>
      <c r="E210" s="110">
        <f>IF(原始数据!V210="","",IF(ISERROR(MATCH(原始数据!V210,各类选项!G:G,0)),1,0))</f>
        <v>0</v>
      </c>
      <c r="F210" s="110">
        <f>IF(原始数据!W210="","",IF(ISERROR(MATCH(原始数据!W210,各类选项!G:G,0)),1,0))</f>
        <v>0</v>
      </c>
      <c r="G210" s="110">
        <f>IF(原始数据!AD210="","",IF(ISERROR(MATCH(原始数据!AD210,各类选项!$E:$E,0)),1,0))</f>
        <v>0</v>
      </c>
      <c r="H210" s="110">
        <f>IF(原始数据!AE210="","",IF(ISERROR(MATCH(原始数据!AE210,各类选项!$E:$E,0)),1,0))</f>
        <v>0</v>
      </c>
      <c r="I210" s="110">
        <f>IF(原始数据!AK210="","",IF(ISERROR(MATCH(原始数据!AK210,各类选项!$E:$E,0)),1,0))</f>
        <v>0</v>
      </c>
      <c r="J210" s="110">
        <f>IF(原始数据!AM210="","",IF(ISERROR(MATCH(原始数据!AM210,各类选项!$E:$E,0)),1,0))</f>
        <v>0</v>
      </c>
      <c r="K210" s="110" t="str">
        <f>IF(原始数据!AF210="","",IF(ISERROR(MATCH(原始数据!AF210,各类选项!$C:$C,0)),1,0))</f>
        <v/>
      </c>
      <c r="L210" s="110" t="str">
        <f>IF(原始数据!AG210="","",IF(ISERROR(MATCH(原始数据!AG210,各类选项!$C:$C,0)),1,0))</f>
        <v/>
      </c>
      <c r="M210" s="110" t="str">
        <f>IF(原始数据!AH210="","",IF(ISERROR(MATCH(原始数据!AH210,各类选项!$C:$C,0)),1,0))</f>
        <v/>
      </c>
      <c r="N210" s="110">
        <f>IF(原始数据!AI210="","",IF(ISERROR(MATCH(原始数据!AI210,各类选项!$E:$E,0)),1,0))</f>
        <v>0</v>
      </c>
      <c r="O210" s="110">
        <f>IF(原始数据!AJ210="","",IF(ISERROR(MATCH(原始数据!AJ210,各类选项!$E:$E,0)),1,0))</f>
        <v>0</v>
      </c>
      <c r="P210" s="110">
        <f>IF(原始数据!AK210="","",IF(ISERROR(MATCH(原始数据!AK210,各类选项!$E:$E,0)),1,0))</f>
        <v>0</v>
      </c>
      <c r="Q210" s="110">
        <f>IF(原始数据!AL210="","",IF(ISERROR(MATCH(原始数据!AL210,各类选项!$E:$E,0)),1,0))</f>
        <v>0</v>
      </c>
      <c r="R210" s="110">
        <f>IF(原始数据!AO210="","",IF(ISERROR(MATCH(原始数据!AO210,各类选项!$C:$C,0)),1,0))</f>
        <v>0</v>
      </c>
      <c r="S210" s="110">
        <f>IF(赛后数据!M210="","",IF(ISERROR(MATCH(赛后数据!M210,(各类选项!J:J),0)),1,0))</f>
        <v>0</v>
      </c>
      <c r="T210" s="110">
        <f>IF(赛后数据!U210="","",IF(ISERROR(MATCH(赛后数据!U210,(各类选项!J:J),0)),1,0))</f>
        <v>0</v>
      </c>
      <c r="U210" s="110">
        <f>IF(赛后数据!AC210="","",IF(ISERROR(MATCH(赛后数据!AC210,(各类选项!J:J),0)),1,0))</f>
        <v>0</v>
      </c>
      <c r="V210" s="110">
        <f>IF(赛后数据!AK210="","",IF(ISERROR(MATCH(赛后数据!AK210,(各类选项!J:J),0)),1,0))</f>
        <v>0</v>
      </c>
    </row>
    <row r="211" spans="1:22">
      <c r="A211" s="110">
        <f t="shared" si="6"/>
        <v>0</v>
      </c>
      <c r="B211" s="110">
        <f t="shared" si="7"/>
        <v>0</v>
      </c>
      <c r="C211" s="110">
        <f>IF(原始数据!K211="","",IF(ISERROR(MATCH(原始数据!K211,原始数据!E211:F211,0)),1,0)-IF(原始数据!K211="",1,0))</f>
        <v>0</v>
      </c>
      <c r="D211" s="110">
        <f>IF(原始数据!L211="","",IF(ISERROR(MATCH(原始数据!L211,各类选项!L:L,0)),1,0)-IF(原始数据!L211="",1,0))</f>
        <v>0</v>
      </c>
      <c r="E211" s="110">
        <f>IF(原始数据!V211="","",IF(ISERROR(MATCH(原始数据!V211,各类选项!G:G,0)),1,0))</f>
        <v>0</v>
      </c>
      <c r="F211" s="110">
        <f>IF(原始数据!W211="","",IF(ISERROR(MATCH(原始数据!W211,各类选项!G:G,0)),1,0))</f>
        <v>0</v>
      </c>
      <c r="G211" s="110">
        <f>IF(原始数据!AD211="","",IF(ISERROR(MATCH(原始数据!AD211,各类选项!$E:$E,0)),1,0))</f>
        <v>0</v>
      </c>
      <c r="H211" s="110">
        <f>IF(原始数据!AE211="","",IF(ISERROR(MATCH(原始数据!AE211,各类选项!$E:$E,0)),1,0))</f>
        <v>0</v>
      </c>
      <c r="I211" s="110">
        <f>IF(原始数据!AK211="","",IF(ISERROR(MATCH(原始数据!AK211,各类选项!$E:$E,0)),1,0))</f>
        <v>0</v>
      </c>
      <c r="J211" s="110">
        <f>IF(原始数据!AM211="","",IF(ISERROR(MATCH(原始数据!AM211,各类选项!$E:$E,0)),1,0))</f>
        <v>0</v>
      </c>
      <c r="K211" s="110" t="str">
        <f>IF(原始数据!AF211="","",IF(ISERROR(MATCH(原始数据!AF211,各类选项!$C:$C,0)),1,0))</f>
        <v/>
      </c>
      <c r="L211" s="110" t="str">
        <f>IF(原始数据!AG211="","",IF(ISERROR(MATCH(原始数据!AG211,各类选项!$C:$C,0)),1,0))</f>
        <v/>
      </c>
      <c r="M211" s="110" t="str">
        <f>IF(原始数据!AH211="","",IF(ISERROR(MATCH(原始数据!AH211,各类选项!$C:$C,0)),1,0))</f>
        <v/>
      </c>
      <c r="N211" s="110">
        <f>IF(原始数据!AI211="","",IF(ISERROR(MATCH(原始数据!AI211,各类选项!$E:$E,0)),1,0))</f>
        <v>0</v>
      </c>
      <c r="O211" s="110">
        <f>IF(原始数据!AJ211="","",IF(ISERROR(MATCH(原始数据!AJ211,各类选项!$E:$E,0)),1,0))</f>
        <v>0</v>
      </c>
      <c r="P211" s="110">
        <f>IF(原始数据!AK211="","",IF(ISERROR(MATCH(原始数据!AK211,各类选项!$E:$E,0)),1,0))</f>
        <v>0</v>
      </c>
      <c r="Q211" s="110">
        <f>IF(原始数据!AL211="","",IF(ISERROR(MATCH(原始数据!AL211,各类选项!$E:$E,0)),1,0))</f>
        <v>0</v>
      </c>
      <c r="R211" s="110">
        <f>IF(原始数据!AO211="","",IF(ISERROR(MATCH(原始数据!AO211,各类选项!$C:$C,0)),1,0))</f>
        <v>0</v>
      </c>
      <c r="S211" s="110">
        <f>IF(赛后数据!M211="","",IF(ISERROR(MATCH(赛后数据!M211,(各类选项!J:J),0)),1,0))</f>
        <v>0</v>
      </c>
      <c r="T211" s="110">
        <f>IF(赛后数据!U211="","",IF(ISERROR(MATCH(赛后数据!U211,(各类选项!J:J),0)),1,0))</f>
        <v>0</v>
      </c>
      <c r="U211" s="110">
        <f>IF(赛后数据!AC211="","",IF(ISERROR(MATCH(赛后数据!AC211,(各类选项!J:J),0)),1,0))</f>
        <v>0</v>
      </c>
      <c r="V211" s="110">
        <f>IF(赛后数据!AK211="","",IF(ISERROR(MATCH(赛后数据!AK211,(各类选项!J:J),0)),1,0))</f>
        <v>0</v>
      </c>
    </row>
    <row r="212" spans="1:22">
      <c r="A212" s="110">
        <f t="shared" si="6"/>
        <v>0</v>
      </c>
      <c r="B212" s="110">
        <f t="shared" si="7"/>
        <v>0</v>
      </c>
      <c r="C212" s="110">
        <f>IF(原始数据!K212="","",IF(ISERROR(MATCH(原始数据!K212,原始数据!E212:F212,0)),1,0)-IF(原始数据!K212="",1,0))</f>
        <v>0</v>
      </c>
      <c r="D212" s="110">
        <f>IF(原始数据!L212="","",IF(ISERROR(MATCH(原始数据!L212,各类选项!L:L,0)),1,0)-IF(原始数据!L212="",1,0))</f>
        <v>0</v>
      </c>
      <c r="E212" s="110">
        <f>IF(原始数据!V212="","",IF(ISERROR(MATCH(原始数据!V212,各类选项!G:G,0)),1,0))</f>
        <v>0</v>
      </c>
      <c r="F212" s="110">
        <f>IF(原始数据!W212="","",IF(ISERROR(MATCH(原始数据!W212,各类选项!G:G,0)),1,0))</f>
        <v>0</v>
      </c>
      <c r="G212" s="110">
        <f>IF(原始数据!AD212="","",IF(ISERROR(MATCH(原始数据!AD212,各类选项!$E:$E,0)),1,0))</f>
        <v>0</v>
      </c>
      <c r="H212" s="110">
        <f>IF(原始数据!AE212="","",IF(ISERROR(MATCH(原始数据!AE212,各类选项!$E:$E,0)),1,0))</f>
        <v>0</v>
      </c>
      <c r="I212" s="110">
        <f>IF(原始数据!AK212="","",IF(ISERROR(MATCH(原始数据!AK212,各类选项!$E:$E,0)),1,0))</f>
        <v>0</v>
      </c>
      <c r="J212" s="110">
        <f>IF(原始数据!AM212="","",IF(ISERROR(MATCH(原始数据!AM212,各类选项!$E:$E,0)),1,0))</f>
        <v>0</v>
      </c>
      <c r="K212" s="110">
        <f>IF(原始数据!AF212="","",IF(ISERROR(MATCH(原始数据!AF212,各类选项!$C:$C,0)),1,0))</f>
        <v>0</v>
      </c>
      <c r="L212" s="110" t="str">
        <f>IF(原始数据!AG212="","",IF(ISERROR(MATCH(原始数据!AG212,各类选项!$C:$C,0)),1,0))</f>
        <v/>
      </c>
      <c r="M212" s="110" t="str">
        <f>IF(原始数据!AH212="","",IF(ISERROR(MATCH(原始数据!AH212,各类选项!$C:$C,0)),1,0))</f>
        <v/>
      </c>
      <c r="N212" s="110">
        <f>IF(原始数据!AI212="","",IF(ISERROR(MATCH(原始数据!AI212,各类选项!$E:$E,0)),1,0))</f>
        <v>0</v>
      </c>
      <c r="O212" s="110">
        <f>IF(原始数据!AJ212="","",IF(ISERROR(MATCH(原始数据!AJ212,各类选项!$E:$E,0)),1,0))</f>
        <v>0</v>
      </c>
      <c r="P212" s="110">
        <f>IF(原始数据!AK212="","",IF(ISERROR(MATCH(原始数据!AK212,各类选项!$E:$E,0)),1,0))</f>
        <v>0</v>
      </c>
      <c r="Q212" s="110">
        <f>IF(原始数据!AL212="","",IF(ISERROR(MATCH(原始数据!AL212,各类选项!$E:$E,0)),1,0))</f>
        <v>0</v>
      </c>
      <c r="R212" s="110">
        <f>IF(原始数据!AO212="","",IF(ISERROR(MATCH(原始数据!AO212,各类选项!$C:$C,0)),1,0))</f>
        <v>0</v>
      </c>
      <c r="S212" s="110">
        <f>IF(赛后数据!M212="","",IF(ISERROR(MATCH(赛后数据!M212,(各类选项!J:J),0)),1,0))</f>
        <v>0</v>
      </c>
      <c r="T212" s="110">
        <f>IF(赛后数据!U212="","",IF(ISERROR(MATCH(赛后数据!U212,(各类选项!J:J),0)),1,0))</f>
        <v>0</v>
      </c>
      <c r="U212" s="110">
        <f>IF(赛后数据!AC212="","",IF(ISERROR(MATCH(赛后数据!AC212,(各类选项!J:J),0)),1,0))</f>
        <v>0</v>
      </c>
      <c r="V212" s="110">
        <f>IF(赛后数据!AK212="","",IF(ISERROR(MATCH(赛后数据!AK212,(各类选项!J:J),0)),1,0))</f>
        <v>0</v>
      </c>
    </row>
    <row r="213" spans="1:22">
      <c r="A213" s="110">
        <f t="shared" si="6"/>
        <v>0</v>
      </c>
      <c r="B213" s="110">
        <f t="shared" si="7"/>
        <v>0</v>
      </c>
      <c r="C213" s="110">
        <f>IF(原始数据!K213="","",IF(ISERROR(MATCH(原始数据!K213,原始数据!E213:F213,0)),1,0)-IF(原始数据!K213="",1,0))</f>
        <v>0</v>
      </c>
      <c r="D213" s="110">
        <f>IF(原始数据!L213="","",IF(ISERROR(MATCH(原始数据!L213,各类选项!L:L,0)),1,0)-IF(原始数据!L213="",1,0))</f>
        <v>0</v>
      </c>
      <c r="E213" s="110">
        <f>IF(原始数据!V213="","",IF(ISERROR(MATCH(原始数据!V213,各类选项!G:G,0)),1,0))</f>
        <v>0</v>
      </c>
      <c r="F213" s="110">
        <f>IF(原始数据!W213="","",IF(ISERROR(MATCH(原始数据!W213,各类选项!G:G,0)),1,0))</f>
        <v>0</v>
      </c>
      <c r="G213" s="110">
        <f>IF(原始数据!AD213="","",IF(ISERROR(MATCH(原始数据!AD213,各类选项!$E:$E,0)),1,0))</f>
        <v>0</v>
      </c>
      <c r="H213" s="110">
        <f>IF(原始数据!AE213="","",IF(ISERROR(MATCH(原始数据!AE213,各类选项!$E:$E,0)),1,0))</f>
        <v>0</v>
      </c>
      <c r="I213" s="110">
        <f>IF(原始数据!AK213="","",IF(ISERROR(MATCH(原始数据!AK213,各类选项!$E:$E,0)),1,0))</f>
        <v>0</v>
      </c>
      <c r="J213" s="110">
        <f>IF(原始数据!AM213="","",IF(ISERROR(MATCH(原始数据!AM213,各类选项!$E:$E,0)),1,0))</f>
        <v>0</v>
      </c>
      <c r="K213" s="110">
        <f>IF(原始数据!AF213="","",IF(ISERROR(MATCH(原始数据!AF213,各类选项!$C:$C,0)),1,0))</f>
        <v>0</v>
      </c>
      <c r="L213" s="110" t="str">
        <f>IF(原始数据!AG213="","",IF(ISERROR(MATCH(原始数据!AG213,各类选项!$C:$C,0)),1,0))</f>
        <v/>
      </c>
      <c r="M213" s="110" t="str">
        <f>IF(原始数据!AH213="","",IF(ISERROR(MATCH(原始数据!AH213,各类选项!$C:$C,0)),1,0))</f>
        <v/>
      </c>
      <c r="N213" s="110">
        <f>IF(原始数据!AI213="","",IF(ISERROR(MATCH(原始数据!AI213,各类选项!$E:$E,0)),1,0))</f>
        <v>0</v>
      </c>
      <c r="O213" s="110">
        <f>IF(原始数据!AJ213="","",IF(ISERROR(MATCH(原始数据!AJ213,各类选项!$E:$E,0)),1,0))</f>
        <v>0</v>
      </c>
      <c r="P213" s="110">
        <f>IF(原始数据!AK213="","",IF(ISERROR(MATCH(原始数据!AK213,各类选项!$E:$E,0)),1,0))</f>
        <v>0</v>
      </c>
      <c r="Q213" s="110">
        <f>IF(原始数据!AL213="","",IF(ISERROR(MATCH(原始数据!AL213,各类选项!$E:$E,0)),1,0))</f>
        <v>0</v>
      </c>
      <c r="R213" s="110">
        <f>IF(原始数据!AO213="","",IF(ISERROR(MATCH(原始数据!AO213,各类选项!$C:$C,0)),1,0))</f>
        <v>0</v>
      </c>
      <c r="S213" s="110">
        <f>IF(赛后数据!M213="","",IF(ISERROR(MATCH(赛后数据!M213,(各类选项!J:J),0)),1,0))</f>
        <v>0</v>
      </c>
      <c r="T213" s="110">
        <f>IF(赛后数据!U213="","",IF(ISERROR(MATCH(赛后数据!U213,(各类选项!J:J),0)),1,0))</f>
        <v>0</v>
      </c>
      <c r="U213" s="110">
        <f>IF(赛后数据!AC213="","",IF(ISERROR(MATCH(赛后数据!AC213,(各类选项!J:J),0)),1,0))</f>
        <v>0</v>
      </c>
      <c r="V213" s="110">
        <f>IF(赛后数据!AK213="","",IF(ISERROR(MATCH(赛后数据!AK213,(各类选项!J:J),0)),1,0))</f>
        <v>0</v>
      </c>
    </row>
    <row r="214" spans="1:22">
      <c r="A214" s="110">
        <f t="shared" si="6"/>
        <v>0</v>
      </c>
      <c r="B214" s="110">
        <f t="shared" si="7"/>
        <v>0</v>
      </c>
      <c r="C214" s="110">
        <f>IF(原始数据!K214="","",IF(ISERROR(MATCH(原始数据!K214,原始数据!E214:F214,0)),1,0)-IF(原始数据!K214="",1,0))</f>
        <v>0</v>
      </c>
      <c r="D214" s="110">
        <f>IF(原始数据!L214="","",IF(ISERROR(MATCH(原始数据!L214,各类选项!L:L,0)),1,0)-IF(原始数据!L214="",1,0))</f>
        <v>0</v>
      </c>
      <c r="E214" s="110" t="str">
        <f>IF(原始数据!V214="","",IF(ISERROR(MATCH(原始数据!V214,各类选项!G:G,0)),1,0))</f>
        <v/>
      </c>
      <c r="F214" s="110">
        <f>IF(原始数据!W214="","",IF(ISERROR(MATCH(原始数据!W214,各类选项!G:G,0)),1,0))</f>
        <v>0</v>
      </c>
      <c r="G214" s="110">
        <f>IF(原始数据!AD214="","",IF(ISERROR(MATCH(原始数据!AD214,各类选项!$E:$E,0)),1,0))</f>
        <v>0</v>
      </c>
      <c r="H214" s="110">
        <f>IF(原始数据!AE214="","",IF(ISERROR(MATCH(原始数据!AE214,各类选项!$E:$E,0)),1,0))</f>
        <v>0</v>
      </c>
      <c r="I214" s="110">
        <f>IF(原始数据!AK214="","",IF(ISERROR(MATCH(原始数据!AK214,各类选项!$E:$E,0)),1,0))</f>
        <v>0</v>
      </c>
      <c r="J214" s="110">
        <f>IF(原始数据!AM214="","",IF(ISERROR(MATCH(原始数据!AM214,各类选项!$E:$E,0)),1,0))</f>
        <v>0</v>
      </c>
      <c r="K214" s="110">
        <f>IF(原始数据!AF214="","",IF(ISERROR(MATCH(原始数据!AF214,各类选项!$C:$C,0)),1,0))</f>
        <v>0</v>
      </c>
      <c r="L214" s="110">
        <f>IF(原始数据!AG214="","",IF(ISERROR(MATCH(原始数据!AG214,各类选项!$C:$C,0)),1,0))</f>
        <v>0</v>
      </c>
      <c r="M214" s="110" t="str">
        <f>IF(原始数据!AH214="","",IF(ISERROR(MATCH(原始数据!AH214,各类选项!$C:$C,0)),1,0))</f>
        <v/>
      </c>
      <c r="N214" s="110">
        <f>IF(原始数据!AI214="","",IF(ISERROR(MATCH(原始数据!AI214,各类选项!$E:$E,0)),1,0))</f>
        <v>0</v>
      </c>
      <c r="O214" s="110">
        <f>IF(原始数据!AJ214="","",IF(ISERROR(MATCH(原始数据!AJ214,各类选项!$E:$E,0)),1,0))</f>
        <v>0</v>
      </c>
      <c r="P214" s="110">
        <f>IF(原始数据!AK214="","",IF(ISERROR(MATCH(原始数据!AK214,各类选项!$E:$E,0)),1,0))</f>
        <v>0</v>
      </c>
      <c r="Q214" s="110">
        <f>IF(原始数据!AL214="","",IF(ISERROR(MATCH(原始数据!AL214,各类选项!$E:$E,0)),1,0))</f>
        <v>0</v>
      </c>
      <c r="R214" s="110">
        <f>IF(原始数据!AO214="","",IF(ISERROR(MATCH(原始数据!AO214,各类选项!$C:$C,0)),1,0))</f>
        <v>0</v>
      </c>
      <c r="S214" s="110">
        <f>IF(赛后数据!M214="","",IF(ISERROR(MATCH(赛后数据!M214,(各类选项!J:J),0)),1,0))</f>
        <v>0</v>
      </c>
      <c r="T214" s="110">
        <f>IF(赛后数据!U214="","",IF(ISERROR(MATCH(赛后数据!U214,(各类选项!J:J),0)),1,0))</f>
        <v>0</v>
      </c>
      <c r="U214" s="110">
        <f>IF(赛后数据!AC214="","",IF(ISERROR(MATCH(赛后数据!AC214,(各类选项!J:J),0)),1,0))</f>
        <v>0</v>
      </c>
      <c r="V214" s="110">
        <f>IF(赛后数据!AK214="","",IF(ISERROR(MATCH(赛后数据!AK214,(各类选项!J:J),0)),1,0))</f>
        <v>0</v>
      </c>
    </row>
    <row r="215" spans="1:22">
      <c r="A215" s="110">
        <f t="shared" si="6"/>
        <v>0</v>
      </c>
      <c r="B215" s="110">
        <f t="shared" si="7"/>
        <v>0</v>
      </c>
      <c r="C215" s="110">
        <f>IF(原始数据!K215="","",IF(ISERROR(MATCH(原始数据!K215,原始数据!E215:F215,0)),1,0)-IF(原始数据!K215="",1,0))</f>
        <v>0</v>
      </c>
      <c r="D215" s="110">
        <f>IF(原始数据!L215="","",IF(ISERROR(MATCH(原始数据!L215,各类选项!L:L,0)),1,0)-IF(原始数据!L215="",1,0))</f>
        <v>0</v>
      </c>
      <c r="E215" s="110" t="str">
        <f>IF(原始数据!V215="","",IF(ISERROR(MATCH(原始数据!V215,各类选项!G:G,0)),1,0))</f>
        <v/>
      </c>
      <c r="F215" s="110">
        <f>IF(原始数据!W215="","",IF(ISERROR(MATCH(原始数据!W215,各类选项!G:G,0)),1,0))</f>
        <v>0</v>
      </c>
      <c r="G215" s="110">
        <f>IF(原始数据!AD215="","",IF(ISERROR(MATCH(原始数据!AD215,各类选项!$E:$E,0)),1,0))</f>
        <v>0</v>
      </c>
      <c r="H215" s="110">
        <f>IF(原始数据!AE215="","",IF(ISERROR(MATCH(原始数据!AE215,各类选项!$E:$E,0)),1,0))</f>
        <v>0</v>
      </c>
      <c r="I215" s="110">
        <f>IF(原始数据!AK215="","",IF(ISERROR(MATCH(原始数据!AK215,各类选项!$E:$E,0)),1,0))</f>
        <v>0</v>
      </c>
      <c r="J215" s="110">
        <f>IF(原始数据!AM215="","",IF(ISERROR(MATCH(原始数据!AM215,各类选项!$E:$E,0)),1,0))</f>
        <v>0</v>
      </c>
      <c r="K215" s="110">
        <f>IF(原始数据!AF215="","",IF(ISERROR(MATCH(原始数据!AF215,各类选项!$C:$C,0)),1,0))</f>
        <v>0</v>
      </c>
      <c r="L215" s="110">
        <f>IF(原始数据!AG215="","",IF(ISERROR(MATCH(原始数据!AG215,各类选项!$C:$C,0)),1,0))</f>
        <v>0</v>
      </c>
      <c r="M215" s="110" t="str">
        <f>IF(原始数据!AH215="","",IF(ISERROR(MATCH(原始数据!AH215,各类选项!$C:$C,0)),1,0))</f>
        <v/>
      </c>
      <c r="N215" s="110">
        <f>IF(原始数据!AI215="","",IF(ISERROR(MATCH(原始数据!AI215,各类选项!$E:$E,0)),1,0))</f>
        <v>0</v>
      </c>
      <c r="O215" s="110">
        <f>IF(原始数据!AJ215="","",IF(ISERROR(MATCH(原始数据!AJ215,各类选项!$E:$E,0)),1,0))</f>
        <v>0</v>
      </c>
      <c r="P215" s="110">
        <f>IF(原始数据!AK215="","",IF(ISERROR(MATCH(原始数据!AK215,各类选项!$E:$E,0)),1,0))</f>
        <v>0</v>
      </c>
      <c r="Q215" s="110">
        <f>IF(原始数据!AL215="","",IF(ISERROR(MATCH(原始数据!AL215,各类选项!$E:$E,0)),1,0))</f>
        <v>0</v>
      </c>
      <c r="R215" s="110">
        <f>IF(原始数据!AO215="","",IF(ISERROR(MATCH(原始数据!AO215,各类选项!$C:$C,0)),1,0))</f>
        <v>0</v>
      </c>
      <c r="S215" s="110">
        <f>IF(赛后数据!M215="","",IF(ISERROR(MATCH(赛后数据!M215,(各类选项!J:J),0)),1,0))</f>
        <v>0</v>
      </c>
      <c r="T215" s="110">
        <f>IF(赛后数据!U215="","",IF(ISERROR(MATCH(赛后数据!U215,(各类选项!J:J),0)),1,0))</f>
        <v>0</v>
      </c>
      <c r="U215" s="110">
        <f>IF(赛后数据!AC215="","",IF(ISERROR(MATCH(赛后数据!AC215,(各类选项!J:J),0)),1,0))</f>
        <v>0</v>
      </c>
      <c r="V215" s="110">
        <f>IF(赛后数据!AK215="","",IF(ISERROR(MATCH(赛后数据!AK215,(各类选项!J:J),0)),1,0))</f>
        <v>0</v>
      </c>
    </row>
    <row r="216" spans="1:22">
      <c r="A216" s="110">
        <f t="shared" si="6"/>
        <v>0</v>
      </c>
      <c r="B216" s="110">
        <f t="shared" si="7"/>
        <v>0</v>
      </c>
      <c r="C216" s="110" t="str">
        <f>IF(原始数据!K216="","",IF(ISERROR(MATCH(原始数据!K216,原始数据!E216:F216,0)),1,0)-IF(原始数据!K216="",1,0))</f>
        <v/>
      </c>
      <c r="D216" s="110" t="str">
        <f>IF(原始数据!L216="","",IF(ISERROR(MATCH(原始数据!L216,各类选项!L:L,0)),1,0)-IF(原始数据!L216="",1,0))</f>
        <v/>
      </c>
      <c r="E216" s="110" t="str">
        <f>IF(原始数据!V216="","",IF(ISERROR(MATCH(原始数据!V216,各类选项!G:G,0)),1,0))</f>
        <v/>
      </c>
      <c r="F216" s="110" t="str">
        <f>IF(原始数据!W216="","",IF(ISERROR(MATCH(原始数据!W216,各类选项!G:G,0)),1,0))</f>
        <v/>
      </c>
      <c r="G216" s="110" t="str">
        <f>IF(原始数据!AD216="","",IF(ISERROR(MATCH(原始数据!AD216,各类选项!$E:$E,0)),1,0))</f>
        <v/>
      </c>
      <c r="H216" s="110" t="str">
        <f>IF(原始数据!AE216="","",IF(ISERROR(MATCH(原始数据!AE216,各类选项!$E:$E,0)),1,0))</f>
        <v/>
      </c>
      <c r="I216" s="110" t="str">
        <f>IF(原始数据!AK216="","",IF(ISERROR(MATCH(原始数据!AK216,各类选项!$E:$E,0)),1,0))</f>
        <v/>
      </c>
      <c r="J216" s="110" t="str">
        <f>IF(原始数据!AM216="","",IF(ISERROR(MATCH(原始数据!AM216,各类选项!$E:$E,0)),1,0))</f>
        <v/>
      </c>
      <c r="K216" s="110" t="str">
        <f>IF(原始数据!AF216="","",IF(ISERROR(MATCH(原始数据!AF216,各类选项!$C:$C,0)),1,0))</f>
        <v/>
      </c>
      <c r="L216" s="110" t="str">
        <f>IF(原始数据!AG216="","",IF(ISERROR(MATCH(原始数据!AG216,各类选项!$C:$C,0)),1,0))</f>
        <v/>
      </c>
      <c r="M216" s="110" t="str">
        <f>IF(原始数据!AH216="","",IF(ISERROR(MATCH(原始数据!AH216,各类选项!$C:$C,0)),1,0))</f>
        <v/>
      </c>
      <c r="N216" s="110" t="str">
        <f>IF(原始数据!AI216="","",IF(ISERROR(MATCH(原始数据!AI216,各类选项!$E:$E,0)),1,0))</f>
        <v/>
      </c>
      <c r="O216" s="110" t="str">
        <f>IF(原始数据!AJ216="","",IF(ISERROR(MATCH(原始数据!AJ216,各类选项!$E:$E,0)),1,0))</f>
        <v/>
      </c>
      <c r="P216" s="110" t="str">
        <f>IF(原始数据!AK216="","",IF(ISERROR(MATCH(原始数据!AK216,各类选项!$E:$E,0)),1,0))</f>
        <v/>
      </c>
      <c r="Q216" s="110" t="str">
        <f>IF(原始数据!AL216="","",IF(ISERROR(MATCH(原始数据!AL216,各类选项!$E:$E,0)),1,0))</f>
        <v/>
      </c>
      <c r="R216" s="110" t="str">
        <f>IF(原始数据!AO216="","",IF(ISERROR(MATCH(原始数据!AO216,各类选项!$C:$C,0)),1,0))</f>
        <v/>
      </c>
      <c r="S216" s="110" t="str">
        <f>IF(赛后数据!M216="","",IF(ISERROR(MATCH(赛后数据!M216,(各类选项!J:J),0)),1,0))</f>
        <v/>
      </c>
      <c r="T216" s="110" t="str">
        <f>IF(赛后数据!U216="","",IF(ISERROR(MATCH(赛后数据!U216,(各类选项!J:J),0)),1,0))</f>
        <v/>
      </c>
      <c r="U216" s="110" t="str">
        <f>IF(赛后数据!AC216="","",IF(ISERROR(MATCH(赛后数据!AC216,(各类选项!J:J),0)),1,0))</f>
        <v/>
      </c>
      <c r="V216" s="110" t="str">
        <f>IF(赛后数据!AK216="","",IF(ISERROR(MATCH(赛后数据!AK216,(各类选项!J:J),0)),1,0))</f>
        <v/>
      </c>
    </row>
    <row r="217" spans="1:22">
      <c r="A217" s="110">
        <f t="shared" si="6"/>
        <v>0</v>
      </c>
      <c r="B217" s="110">
        <f t="shared" si="7"/>
        <v>0</v>
      </c>
      <c r="C217" s="110" t="str">
        <f>IF(原始数据!K217="","",IF(ISERROR(MATCH(原始数据!K217,原始数据!E217:F217,0)),1,0)-IF(原始数据!K217="",1,0))</f>
        <v/>
      </c>
      <c r="D217" s="110" t="str">
        <f>IF(原始数据!L217="","",IF(ISERROR(MATCH(原始数据!L217,各类选项!L:L,0)),1,0)-IF(原始数据!L217="",1,0))</f>
        <v/>
      </c>
      <c r="E217" s="110" t="str">
        <f>IF(原始数据!V217="","",IF(ISERROR(MATCH(原始数据!V217,各类选项!G:G,0)),1,0))</f>
        <v/>
      </c>
      <c r="F217" s="110" t="str">
        <f>IF(原始数据!W217="","",IF(ISERROR(MATCH(原始数据!W217,各类选项!G:G,0)),1,0))</f>
        <v/>
      </c>
      <c r="G217" s="110" t="str">
        <f>IF(原始数据!AD217="","",IF(ISERROR(MATCH(原始数据!AD217,各类选项!$E:$E,0)),1,0))</f>
        <v/>
      </c>
      <c r="H217" s="110" t="str">
        <f>IF(原始数据!AE217="","",IF(ISERROR(MATCH(原始数据!AE217,各类选项!$E:$E,0)),1,0))</f>
        <v/>
      </c>
      <c r="I217" s="110" t="str">
        <f>IF(原始数据!AK217="","",IF(ISERROR(MATCH(原始数据!AK217,各类选项!$E:$E,0)),1,0))</f>
        <v/>
      </c>
      <c r="J217" s="110" t="str">
        <f>IF(原始数据!AM217="","",IF(ISERROR(MATCH(原始数据!AM217,各类选项!$E:$E,0)),1,0))</f>
        <v/>
      </c>
      <c r="K217" s="110" t="str">
        <f>IF(原始数据!AF217="","",IF(ISERROR(MATCH(原始数据!AF217,各类选项!$C:$C,0)),1,0))</f>
        <v/>
      </c>
      <c r="L217" s="110" t="str">
        <f>IF(原始数据!AG217="","",IF(ISERROR(MATCH(原始数据!AG217,各类选项!$C:$C,0)),1,0))</f>
        <v/>
      </c>
      <c r="M217" s="110" t="str">
        <f>IF(原始数据!AH217="","",IF(ISERROR(MATCH(原始数据!AH217,各类选项!$C:$C,0)),1,0))</f>
        <v/>
      </c>
      <c r="N217" s="110" t="str">
        <f>IF(原始数据!AI217="","",IF(ISERROR(MATCH(原始数据!AI217,各类选项!$E:$E,0)),1,0))</f>
        <v/>
      </c>
      <c r="O217" s="110" t="str">
        <f>IF(原始数据!AJ217="","",IF(ISERROR(MATCH(原始数据!AJ217,各类选项!$E:$E,0)),1,0))</f>
        <v/>
      </c>
      <c r="P217" s="110" t="str">
        <f>IF(原始数据!AK217="","",IF(ISERROR(MATCH(原始数据!AK217,各类选项!$E:$E,0)),1,0))</f>
        <v/>
      </c>
      <c r="Q217" s="110" t="str">
        <f>IF(原始数据!AL217="","",IF(ISERROR(MATCH(原始数据!AL217,各类选项!$E:$E,0)),1,0))</f>
        <v/>
      </c>
      <c r="R217" s="110" t="str">
        <f>IF(原始数据!AO217="","",IF(ISERROR(MATCH(原始数据!AO217,各类选项!$C:$C,0)),1,0))</f>
        <v/>
      </c>
      <c r="S217" s="110" t="str">
        <f>IF(赛后数据!M217="","",IF(ISERROR(MATCH(赛后数据!M217,(各类选项!J:J),0)),1,0))</f>
        <v/>
      </c>
      <c r="T217" s="110" t="str">
        <f>IF(赛后数据!U217="","",IF(ISERROR(MATCH(赛后数据!U217,(各类选项!J:J),0)),1,0))</f>
        <v/>
      </c>
      <c r="U217" s="110" t="str">
        <f>IF(赛后数据!AC217="","",IF(ISERROR(MATCH(赛后数据!AC217,(各类选项!J:J),0)),1,0))</f>
        <v/>
      </c>
      <c r="V217" s="110" t="str">
        <f>IF(赛后数据!AK217="","",IF(ISERROR(MATCH(赛后数据!AK217,(各类选项!J:J),0)),1,0))</f>
        <v/>
      </c>
    </row>
    <row r="218" spans="1:22">
      <c r="A218" s="110">
        <f t="shared" si="6"/>
        <v>0</v>
      </c>
      <c r="B218" s="110">
        <f t="shared" si="7"/>
        <v>0</v>
      </c>
      <c r="C218" s="110">
        <f>IF(原始数据!K218="","",IF(ISERROR(MATCH(原始数据!K218,原始数据!E218:F218,0)),1,0)-IF(原始数据!K218="",1,0))</f>
        <v>0</v>
      </c>
      <c r="D218" s="110">
        <f>IF(原始数据!L218="","",IF(ISERROR(MATCH(原始数据!L218,各类选项!L:L,0)),1,0)-IF(原始数据!L218="",1,0))</f>
        <v>0</v>
      </c>
      <c r="E218" s="110">
        <f>IF(原始数据!V218="","",IF(ISERROR(MATCH(原始数据!V218,各类选项!G:G,0)),1,0))</f>
        <v>0</v>
      </c>
      <c r="F218" s="110">
        <f>IF(原始数据!W218="","",IF(ISERROR(MATCH(原始数据!W218,各类选项!G:G,0)),1,0))</f>
        <v>0</v>
      </c>
      <c r="G218" s="110">
        <f>IF(原始数据!AD218="","",IF(ISERROR(MATCH(原始数据!AD218,各类选项!$E:$E,0)),1,0))</f>
        <v>0</v>
      </c>
      <c r="H218" s="110">
        <f>IF(原始数据!AE218="","",IF(ISERROR(MATCH(原始数据!AE218,各类选项!$E:$E,0)),1,0))</f>
        <v>0</v>
      </c>
      <c r="I218" s="110">
        <f>IF(原始数据!AK218="","",IF(ISERROR(MATCH(原始数据!AK218,各类选项!$E:$E,0)),1,0))</f>
        <v>0</v>
      </c>
      <c r="J218" s="110">
        <f>IF(原始数据!AM218="","",IF(ISERROR(MATCH(原始数据!AM218,各类选项!$E:$E,0)),1,0))</f>
        <v>0</v>
      </c>
      <c r="K218" s="110" t="str">
        <f>IF(原始数据!AF218="","",IF(ISERROR(MATCH(原始数据!AF218,各类选项!$C:$C,0)),1,0))</f>
        <v/>
      </c>
      <c r="L218" s="110" t="str">
        <f>IF(原始数据!AG218="","",IF(ISERROR(MATCH(原始数据!AG218,各类选项!$C:$C,0)),1,0))</f>
        <v/>
      </c>
      <c r="M218" s="110" t="str">
        <f>IF(原始数据!AH218="","",IF(ISERROR(MATCH(原始数据!AH218,各类选项!$C:$C,0)),1,0))</f>
        <v/>
      </c>
      <c r="N218" s="110">
        <f>IF(原始数据!AI218="","",IF(ISERROR(MATCH(原始数据!AI218,各类选项!$E:$E,0)),1,0))</f>
        <v>0</v>
      </c>
      <c r="O218" s="110">
        <f>IF(原始数据!AJ218="","",IF(ISERROR(MATCH(原始数据!AJ218,各类选项!$E:$E,0)),1,0))</f>
        <v>0</v>
      </c>
      <c r="P218" s="110">
        <f>IF(原始数据!AK218="","",IF(ISERROR(MATCH(原始数据!AK218,各类选项!$E:$E,0)),1,0))</f>
        <v>0</v>
      </c>
      <c r="Q218" s="110">
        <f>IF(原始数据!AL218="","",IF(ISERROR(MATCH(原始数据!AL218,各类选项!$E:$E,0)),1,0))</f>
        <v>0</v>
      </c>
      <c r="R218" s="110">
        <f>IF(原始数据!AO218="","",IF(ISERROR(MATCH(原始数据!AO218,各类选项!$C:$C,0)),1,0))</f>
        <v>0</v>
      </c>
      <c r="S218" s="110">
        <f>IF(赛后数据!M218="","",IF(ISERROR(MATCH(赛后数据!M218,(各类选项!J:J),0)),1,0))</f>
        <v>0</v>
      </c>
      <c r="T218" s="110">
        <f>IF(赛后数据!U218="","",IF(ISERROR(MATCH(赛后数据!U218,(各类选项!J:J),0)),1,0))</f>
        <v>0</v>
      </c>
      <c r="U218" s="110">
        <f>IF(赛后数据!AC218="","",IF(ISERROR(MATCH(赛后数据!AC218,(各类选项!J:J),0)),1,0))</f>
        <v>0</v>
      </c>
      <c r="V218" s="110">
        <f>IF(赛后数据!AK218="","",IF(ISERROR(MATCH(赛后数据!AK218,(各类选项!J:J),0)),1,0))</f>
        <v>0</v>
      </c>
    </row>
    <row r="219" spans="1:22">
      <c r="A219" s="110">
        <f t="shared" si="6"/>
        <v>0</v>
      </c>
      <c r="B219" s="110">
        <f t="shared" si="7"/>
        <v>0</v>
      </c>
      <c r="C219" s="110">
        <f>IF(原始数据!K219="","",IF(ISERROR(MATCH(原始数据!K219,原始数据!E219:F219,0)),1,0)-IF(原始数据!K219="",1,0))</f>
        <v>0</v>
      </c>
      <c r="D219" s="110">
        <f>IF(原始数据!L219="","",IF(ISERROR(MATCH(原始数据!L219,各类选项!L:L,0)),1,0)-IF(原始数据!L219="",1,0))</f>
        <v>0</v>
      </c>
      <c r="E219" s="110">
        <f>IF(原始数据!V219="","",IF(ISERROR(MATCH(原始数据!V219,各类选项!G:G,0)),1,0))</f>
        <v>0</v>
      </c>
      <c r="F219" s="110">
        <f>IF(原始数据!W219="","",IF(ISERROR(MATCH(原始数据!W219,各类选项!G:G,0)),1,0))</f>
        <v>0</v>
      </c>
      <c r="G219" s="110">
        <f>IF(原始数据!AD219="","",IF(ISERROR(MATCH(原始数据!AD219,各类选项!$E:$E,0)),1,0))</f>
        <v>0</v>
      </c>
      <c r="H219" s="110">
        <f>IF(原始数据!AE219="","",IF(ISERROR(MATCH(原始数据!AE219,各类选项!$E:$E,0)),1,0))</f>
        <v>0</v>
      </c>
      <c r="I219" s="110">
        <f>IF(原始数据!AK219="","",IF(ISERROR(MATCH(原始数据!AK219,各类选项!$E:$E,0)),1,0))</f>
        <v>0</v>
      </c>
      <c r="J219" s="110">
        <f>IF(原始数据!AM219="","",IF(ISERROR(MATCH(原始数据!AM219,各类选项!$E:$E,0)),1,0))</f>
        <v>0</v>
      </c>
      <c r="K219" s="110" t="str">
        <f>IF(原始数据!AF219="","",IF(ISERROR(MATCH(原始数据!AF219,各类选项!$C:$C,0)),1,0))</f>
        <v/>
      </c>
      <c r="L219" s="110" t="str">
        <f>IF(原始数据!AG219="","",IF(ISERROR(MATCH(原始数据!AG219,各类选项!$C:$C,0)),1,0))</f>
        <v/>
      </c>
      <c r="M219" s="110" t="str">
        <f>IF(原始数据!AH219="","",IF(ISERROR(MATCH(原始数据!AH219,各类选项!$C:$C,0)),1,0))</f>
        <v/>
      </c>
      <c r="N219" s="110">
        <f>IF(原始数据!AI219="","",IF(ISERROR(MATCH(原始数据!AI219,各类选项!$E:$E,0)),1,0))</f>
        <v>0</v>
      </c>
      <c r="O219" s="110">
        <f>IF(原始数据!AJ219="","",IF(ISERROR(MATCH(原始数据!AJ219,各类选项!$E:$E,0)),1,0))</f>
        <v>0</v>
      </c>
      <c r="P219" s="110">
        <f>IF(原始数据!AK219="","",IF(ISERROR(MATCH(原始数据!AK219,各类选项!$E:$E,0)),1,0))</f>
        <v>0</v>
      </c>
      <c r="Q219" s="110">
        <f>IF(原始数据!AL219="","",IF(ISERROR(MATCH(原始数据!AL219,各类选项!$E:$E,0)),1,0))</f>
        <v>0</v>
      </c>
      <c r="R219" s="110">
        <f>IF(原始数据!AO219="","",IF(ISERROR(MATCH(原始数据!AO219,各类选项!$C:$C,0)),1,0))</f>
        <v>0</v>
      </c>
      <c r="S219" s="110">
        <f>IF(赛后数据!M219="","",IF(ISERROR(MATCH(赛后数据!M219,(各类选项!J:J),0)),1,0))</f>
        <v>0</v>
      </c>
      <c r="T219" s="110">
        <f>IF(赛后数据!U219="","",IF(ISERROR(MATCH(赛后数据!U219,(各类选项!J:J),0)),1,0))</f>
        <v>0</v>
      </c>
      <c r="U219" s="110">
        <f>IF(赛后数据!AC219="","",IF(ISERROR(MATCH(赛后数据!AC219,(各类选项!J:J),0)),1,0))</f>
        <v>0</v>
      </c>
      <c r="V219" s="110">
        <f>IF(赛后数据!AK219="","",IF(ISERROR(MATCH(赛后数据!AK219,(各类选项!J:J),0)),1,0))</f>
        <v>0</v>
      </c>
    </row>
    <row r="220" spans="1:22">
      <c r="A220" s="110">
        <f t="shared" si="6"/>
        <v>0</v>
      </c>
      <c r="B220" s="110">
        <f t="shared" si="7"/>
        <v>0</v>
      </c>
      <c r="C220" s="110">
        <f>IF(原始数据!K220="","",IF(ISERROR(MATCH(原始数据!K220,原始数据!E220:F220,0)),1,0)-IF(原始数据!K220="",1,0))</f>
        <v>0</v>
      </c>
      <c r="D220" s="110">
        <f>IF(原始数据!L220="","",IF(ISERROR(MATCH(原始数据!L220,各类选项!L:L,0)),1,0)-IF(原始数据!L220="",1,0))</f>
        <v>0</v>
      </c>
      <c r="E220" s="110">
        <f>IF(原始数据!V220="","",IF(ISERROR(MATCH(原始数据!V220,各类选项!G:G,0)),1,0))</f>
        <v>0</v>
      </c>
      <c r="F220" s="110">
        <f>IF(原始数据!W220="","",IF(ISERROR(MATCH(原始数据!W220,各类选项!G:G,0)),1,0))</f>
        <v>0</v>
      </c>
      <c r="G220" s="110">
        <f>IF(原始数据!AD220="","",IF(ISERROR(MATCH(原始数据!AD220,各类选项!$E:$E,0)),1,0))</f>
        <v>0</v>
      </c>
      <c r="H220" s="110">
        <f>IF(原始数据!AE220="","",IF(ISERROR(MATCH(原始数据!AE220,各类选项!$E:$E,0)),1,0))</f>
        <v>0</v>
      </c>
      <c r="I220" s="110">
        <f>IF(原始数据!AK220="","",IF(ISERROR(MATCH(原始数据!AK220,各类选项!$E:$E,0)),1,0))</f>
        <v>0</v>
      </c>
      <c r="J220" s="110">
        <f>IF(原始数据!AM220="","",IF(ISERROR(MATCH(原始数据!AM220,各类选项!$E:$E,0)),1,0))</f>
        <v>0</v>
      </c>
      <c r="K220" s="110">
        <f>IF(原始数据!AF220="","",IF(ISERROR(MATCH(原始数据!AF220,各类选项!$C:$C,0)),1,0))</f>
        <v>0</v>
      </c>
      <c r="L220" s="110" t="str">
        <f>IF(原始数据!AG220="","",IF(ISERROR(MATCH(原始数据!AG220,各类选项!$C:$C,0)),1,0))</f>
        <v/>
      </c>
      <c r="M220" s="110" t="str">
        <f>IF(原始数据!AH220="","",IF(ISERROR(MATCH(原始数据!AH220,各类选项!$C:$C,0)),1,0))</f>
        <v/>
      </c>
      <c r="N220" s="110">
        <f>IF(原始数据!AI220="","",IF(ISERROR(MATCH(原始数据!AI220,各类选项!$E:$E,0)),1,0))</f>
        <v>0</v>
      </c>
      <c r="O220" s="110">
        <f>IF(原始数据!AJ220="","",IF(ISERROR(MATCH(原始数据!AJ220,各类选项!$E:$E,0)),1,0))</f>
        <v>0</v>
      </c>
      <c r="P220" s="110">
        <f>IF(原始数据!AK220="","",IF(ISERROR(MATCH(原始数据!AK220,各类选项!$E:$E,0)),1,0))</f>
        <v>0</v>
      </c>
      <c r="Q220" s="110">
        <f>IF(原始数据!AL220="","",IF(ISERROR(MATCH(原始数据!AL220,各类选项!$E:$E,0)),1,0))</f>
        <v>0</v>
      </c>
      <c r="R220" s="110">
        <f>IF(原始数据!AO220="","",IF(ISERROR(MATCH(原始数据!AO220,各类选项!$C:$C,0)),1,0))</f>
        <v>0</v>
      </c>
      <c r="S220" s="110">
        <f>IF(赛后数据!M220="","",IF(ISERROR(MATCH(赛后数据!M220,(各类选项!J:J),0)),1,0))</f>
        <v>0</v>
      </c>
      <c r="T220" s="110">
        <f>IF(赛后数据!U220="","",IF(ISERROR(MATCH(赛后数据!U220,(各类选项!J:J),0)),1,0))</f>
        <v>0</v>
      </c>
      <c r="U220" s="110">
        <f>IF(赛后数据!AC220="","",IF(ISERROR(MATCH(赛后数据!AC220,(各类选项!J:J),0)),1,0))</f>
        <v>0</v>
      </c>
      <c r="V220" s="110">
        <f>IF(赛后数据!AK220="","",IF(ISERROR(MATCH(赛后数据!AK220,(各类选项!J:J),0)),1,0))</f>
        <v>0</v>
      </c>
    </row>
    <row r="221" spans="1:22">
      <c r="A221" s="110">
        <f t="shared" si="6"/>
        <v>0</v>
      </c>
      <c r="B221" s="110">
        <f t="shared" si="7"/>
        <v>0</v>
      </c>
      <c r="C221" s="110">
        <f>IF(原始数据!K221="","",IF(ISERROR(MATCH(原始数据!K221,原始数据!E221:F221,0)),1,0)-IF(原始数据!K221="",1,0))</f>
        <v>0</v>
      </c>
      <c r="D221" s="110">
        <f>IF(原始数据!L221="","",IF(ISERROR(MATCH(原始数据!L221,各类选项!L:L,0)),1,0)-IF(原始数据!L221="",1,0))</f>
        <v>0</v>
      </c>
      <c r="E221" s="110">
        <f>IF(原始数据!V221="","",IF(ISERROR(MATCH(原始数据!V221,各类选项!G:G,0)),1,0))</f>
        <v>0</v>
      </c>
      <c r="F221" s="110">
        <f>IF(原始数据!W221="","",IF(ISERROR(MATCH(原始数据!W221,各类选项!G:G,0)),1,0))</f>
        <v>0</v>
      </c>
      <c r="G221" s="110">
        <f>IF(原始数据!AD221="","",IF(ISERROR(MATCH(原始数据!AD221,各类选项!$E:$E,0)),1,0))</f>
        <v>0</v>
      </c>
      <c r="H221" s="110">
        <f>IF(原始数据!AE221="","",IF(ISERROR(MATCH(原始数据!AE221,各类选项!$E:$E,0)),1,0))</f>
        <v>0</v>
      </c>
      <c r="I221" s="110">
        <f>IF(原始数据!AK221="","",IF(ISERROR(MATCH(原始数据!AK221,各类选项!$E:$E,0)),1,0))</f>
        <v>0</v>
      </c>
      <c r="J221" s="110">
        <f>IF(原始数据!AM221="","",IF(ISERROR(MATCH(原始数据!AM221,各类选项!$E:$E,0)),1,0))</f>
        <v>0</v>
      </c>
      <c r="K221" s="110">
        <f>IF(原始数据!AF221="","",IF(ISERROR(MATCH(原始数据!AF221,各类选项!$C:$C,0)),1,0))</f>
        <v>0</v>
      </c>
      <c r="L221" s="110" t="str">
        <f>IF(原始数据!AG221="","",IF(ISERROR(MATCH(原始数据!AG221,各类选项!$C:$C,0)),1,0))</f>
        <v/>
      </c>
      <c r="M221" s="110" t="str">
        <f>IF(原始数据!AH221="","",IF(ISERROR(MATCH(原始数据!AH221,各类选项!$C:$C,0)),1,0))</f>
        <v/>
      </c>
      <c r="N221" s="110">
        <f>IF(原始数据!AI221="","",IF(ISERROR(MATCH(原始数据!AI221,各类选项!$E:$E,0)),1,0))</f>
        <v>0</v>
      </c>
      <c r="O221" s="110">
        <f>IF(原始数据!AJ221="","",IF(ISERROR(MATCH(原始数据!AJ221,各类选项!$E:$E,0)),1,0))</f>
        <v>0</v>
      </c>
      <c r="P221" s="110">
        <f>IF(原始数据!AK221="","",IF(ISERROR(MATCH(原始数据!AK221,各类选项!$E:$E,0)),1,0))</f>
        <v>0</v>
      </c>
      <c r="Q221" s="110">
        <f>IF(原始数据!AL221="","",IF(ISERROR(MATCH(原始数据!AL221,各类选项!$E:$E,0)),1,0))</f>
        <v>0</v>
      </c>
      <c r="R221" s="110">
        <f>IF(原始数据!AO221="","",IF(ISERROR(MATCH(原始数据!AO221,各类选项!$C:$C,0)),1,0))</f>
        <v>0</v>
      </c>
      <c r="S221" s="110">
        <f>IF(赛后数据!M221="","",IF(ISERROR(MATCH(赛后数据!M221,(各类选项!J:J),0)),1,0))</f>
        <v>0</v>
      </c>
      <c r="T221" s="110">
        <f>IF(赛后数据!U221="","",IF(ISERROR(MATCH(赛后数据!U221,(各类选项!J:J),0)),1,0))</f>
        <v>0</v>
      </c>
      <c r="U221" s="110">
        <f>IF(赛后数据!AC221="","",IF(ISERROR(MATCH(赛后数据!AC221,(各类选项!J:J),0)),1,0))</f>
        <v>0</v>
      </c>
      <c r="V221" s="110">
        <f>IF(赛后数据!AK221="","",IF(ISERROR(MATCH(赛后数据!AK221,(各类选项!J:J),0)),1,0))</f>
        <v>0</v>
      </c>
    </row>
    <row r="222" spans="1:22">
      <c r="A222" s="110">
        <f t="shared" si="6"/>
        <v>0</v>
      </c>
      <c r="B222" s="110">
        <f t="shared" si="7"/>
        <v>0</v>
      </c>
      <c r="C222" s="110">
        <f>IF(原始数据!K222="","",IF(ISERROR(MATCH(原始数据!K222,原始数据!E222:F222,0)),1,0)-IF(原始数据!K222="",1,0))</f>
        <v>0</v>
      </c>
      <c r="D222" s="110">
        <f>IF(原始数据!L222="","",IF(ISERROR(MATCH(原始数据!L222,各类选项!L:L,0)),1,0)-IF(原始数据!L222="",1,0))</f>
        <v>0</v>
      </c>
      <c r="E222" s="110" t="str">
        <f>IF(原始数据!V222="","",IF(ISERROR(MATCH(原始数据!V222,各类选项!G:G,0)),1,0))</f>
        <v/>
      </c>
      <c r="F222" s="110">
        <f>IF(原始数据!W222="","",IF(ISERROR(MATCH(原始数据!W222,各类选项!G:G,0)),1,0))</f>
        <v>0</v>
      </c>
      <c r="G222" s="110">
        <f>IF(原始数据!AD222="","",IF(ISERROR(MATCH(原始数据!AD222,各类选项!$E:$E,0)),1,0))</f>
        <v>0</v>
      </c>
      <c r="H222" s="110">
        <f>IF(原始数据!AE222="","",IF(ISERROR(MATCH(原始数据!AE222,各类选项!$E:$E,0)),1,0))</f>
        <v>0</v>
      </c>
      <c r="I222" s="110">
        <f>IF(原始数据!AK222="","",IF(ISERROR(MATCH(原始数据!AK222,各类选项!$E:$E,0)),1,0))</f>
        <v>0</v>
      </c>
      <c r="J222" s="110">
        <f>IF(原始数据!AM222="","",IF(ISERROR(MATCH(原始数据!AM222,各类选项!$E:$E,0)),1,0))</f>
        <v>0</v>
      </c>
      <c r="K222" s="110">
        <f>IF(原始数据!AF222="","",IF(ISERROR(MATCH(原始数据!AF222,各类选项!$C:$C,0)),1,0))</f>
        <v>0</v>
      </c>
      <c r="L222" s="110">
        <f>IF(原始数据!AG222="","",IF(ISERROR(MATCH(原始数据!AG222,各类选项!$C:$C,0)),1,0))</f>
        <v>0</v>
      </c>
      <c r="M222" s="110" t="str">
        <f>IF(原始数据!AH222="","",IF(ISERROR(MATCH(原始数据!AH222,各类选项!$C:$C,0)),1,0))</f>
        <v/>
      </c>
      <c r="N222" s="110">
        <f>IF(原始数据!AI222="","",IF(ISERROR(MATCH(原始数据!AI222,各类选项!$E:$E,0)),1,0))</f>
        <v>0</v>
      </c>
      <c r="O222" s="110">
        <f>IF(原始数据!AJ222="","",IF(ISERROR(MATCH(原始数据!AJ222,各类选项!$E:$E,0)),1,0))</f>
        <v>0</v>
      </c>
      <c r="P222" s="110">
        <f>IF(原始数据!AK222="","",IF(ISERROR(MATCH(原始数据!AK222,各类选项!$E:$E,0)),1,0))</f>
        <v>0</v>
      </c>
      <c r="Q222" s="110">
        <f>IF(原始数据!AL222="","",IF(ISERROR(MATCH(原始数据!AL222,各类选项!$E:$E,0)),1,0))</f>
        <v>0</v>
      </c>
      <c r="R222" s="110">
        <f>IF(原始数据!AO222="","",IF(ISERROR(MATCH(原始数据!AO222,各类选项!$C:$C,0)),1,0))</f>
        <v>0</v>
      </c>
      <c r="S222" s="110">
        <f>IF(赛后数据!M222="","",IF(ISERROR(MATCH(赛后数据!M222,(各类选项!J:J),0)),1,0))</f>
        <v>0</v>
      </c>
      <c r="T222" s="110">
        <f>IF(赛后数据!U222="","",IF(ISERROR(MATCH(赛后数据!U222,(各类选项!J:J),0)),1,0))</f>
        <v>0</v>
      </c>
      <c r="U222" s="110">
        <f>IF(赛后数据!AC222="","",IF(ISERROR(MATCH(赛后数据!AC222,(各类选项!J:J),0)),1,0))</f>
        <v>0</v>
      </c>
      <c r="V222" s="110">
        <f>IF(赛后数据!AK222="","",IF(ISERROR(MATCH(赛后数据!AK222,(各类选项!J:J),0)),1,0))</f>
        <v>0</v>
      </c>
    </row>
    <row r="223" spans="1:22">
      <c r="A223" s="110">
        <f t="shared" si="6"/>
        <v>0</v>
      </c>
      <c r="B223" s="110">
        <f t="shared" si="7"/>
        <v>0</v>
      </c>
      <c r="C223" s="110">
        <f>IF(原始数据!K223="","",IF(ISERROR(MATCH(原始数据!K223,原始数据!E223:F223,0)),1,0)-IF(原始数据!K223="",1,0))</f>
        <v>0</v>
      </c>
      <c r="D223" s="110">
        <f>IF(原始数据!L223="","",IF(ISERROR(MATCH(原始数据!L223,各类选项!L:L,0)),1,0)-IF(原始数据!L223="",1,0))</f>
        <v>0</v>
      </c>
      <c r="E223" s="110" t="str">
        <f>IF(原始数据!V223="","",IF(ISERROR(MATCH(原始数据!V223,各类选项!G:G,0)),1,0))</f>
        <v/>
      </c>
      <c r="F223" s="110">
        <f>IF(原始数据!W223="","",IF(ISERROR(MATCH(原始数据!W223,各类选项!G:G,0)),1,0))</f>
        <v>0</v>
      </c>
      <c r="G223" s="110">
        <f>IF(原始数据!AD223="","",IF(ISERROR(MATCH(原始数据!AD223,各类选项!$E:$E,0)),1,0))</f>
        <v>0</v>
      </c>
      <c r="H223" s="110">
        <f>IF(原始数据!AE223="","",IF(ISERROR(MATCH(原始数据!AE223,各类选项!$E:$E,0)),1,0))</f>
        <v>0</v>
      </c>
      <c r="I223" s="110">
        <f>IF(原始数据!AK223="","",IF(ISERROR(MATCH(原始数据!AK223,各类选项!$E:$E,0)),1,0))</f>
        <v>0</v>
      </c>
      <c r="J223" s="110">
        <f>IF(原始数据!AM223="","",IF(ISERROR(MATCH(原始数据!AM223,各类选项!$E:$E,0)),1,0))</f>
        <v>0</v>
      </c>
      <c r="K223" s="110">
        <f>IF(原始数据!AF223="","",IF(ISERROR(MATCH(原始数据!AF223,各类选项!$C:$C,0)),1,0))</f>
        <v>0</v>
      </c>
      <c r="L223" s="110">
        <f>IF(原始数据!AG223="","",IF(ISERROR(MATCH(原始数据!AG223,各类选项!$C:$C,0)),1,0))</f>
        <v>0</v>
      </c>
      <c r="M223" s="110" t="str">
        <f>IF(原始数据!AH223="","",IF(ISERROR(MATCH(原始数据!AH223,各类选项!$C:$C,0)),1,0))</f>
        <v/>
      </c>
      <c r="N223" s="110">
        <f>IF(原始数据!AI223="","",IF(ISERROR(MATCH(原始数据!AI223,各类选项!$E:$E,0)),1,0))</f>
        <v>0</v>
      </c>
      <c r="O223" s="110">
        <f>IF(原始数据!AJ223="","",IF(ISERROR(MATCH(原始数据!AJ223,各类选项!$E:$E,0)),1,0))</f>
        <v>0</v>
      </c>
      <c r="P223" s="110">
        <f>IF(原始数据!AK223="","",IF(ISERROR(MATCH(原始数据!AK223,各类选项!$E:$E,0)),1,0))</f>
        <v>0</v>
      </c>
      <c r="Q223" s="110">
        <f>IF(原始数据!AL223="","",IF(ISERROR(MATCH(原始数据!AL223,各类选项!$E:$E,0)),1,0))</f>
        <v>0</v>
      </c>
      <c r="R223" s="110">
        <f>IF(原始数据!AO223="","",IF(ISERROR(MATCH(原始数据!AO223,各类选项!$C:$C,0)),1,0))</f>
        <v>0</v>
      </c>
      <c r="S223" s="110">
        <f>IF(赛后数据!M223="","",IF(ISERROR(MATCH(赛后数据!M223,(各类选项!J:J),0)),1,0))</f>
        <v>0</v>
      </c>
      <c r="T223" s="110">
        <f>IF(赛后数据!U223="","",IF(ISERROR(MATCH(赛后数据!U223,(各类选项!J:J),0)),1,0))</f>
        <v>0</v>
      </c>
      <c r="U223" s="110">
        <f>IF(赛后数据!AC223="","",IF(ISERROR(MATCH(赛后数据!AC223,(各类选项!J:J),0)),1,0))</f>
        <v>0</v>
      </c>
      <c r="V223" s="110">
        <f>IF(赛后数据!AK223="","",IF(ISERROR(MATCH(赛后数据!AK223,(各类选项!J:J),0)),1,0))</f>
        <v>0</v>
      </c>
    </row>
    <row r="224" spans="1:22">
      <c r="A224" s="110">
        <f t="shared" si="6"/>
        <v>0</v>
      </c>
      <c r="B224" s="110">
        <f t="shared" si="7"/>
        <v>0</v>
      </c>
      <c r="C224" s="110" t="str">
        <f>IF(原始数据!K224="","",IF(ISERROR(MATCH(原始数据!K224,原始数据!E224:F224,0)),1,0)-IF(原始数据!K224="",1,0))</f>
        <v/>
      </c>
      <c r="D224" s="110" t="str">
        <f>IF(原始数据!L224="","",IF(ISERROR(MATCH(原始数据!L224,各类选项!L:L,0)),1,0)-IF(原始数据!L224="",1,0))</f>
        <v/>
      </c>
      <c r="E224" s="110" t="str">
        <f>IF(原始数据!V224="","",IF(ISERROR(MATCH(原始数据!V224,各类选项!G:G,0)),1,0))</f>
        <v/>
      </c>
      <c r="F224" s="110" t="str">
        <f>IF(原始数据!W224="","",IF(ISERROR(MATCH(原始数据!W224,各类选项!G:G,0)),1,0))</f>
        <v/>
      </c>
      <c r="G224" s="110" t="str">
        <f>IF(原始数据!AD224="","",IF(ISERROR(MATCH(原始数据!AD224,各类选项!$E:$E,0)),1,0))</f>
        <v/>
      </c>
      <c r="H224" s="110" t="str">
        <f>IF(原始数据!AE224="","",IF(ISERROR(MATCH(原始数据!AE224,各类选项!$E:$E,0)),1,0))</f>
        <v/>
      </c>
      <c r="I224" s="110" t="str">
        <f>IF(原始数据!AK224="","",IF(ISERROR(MATCH(原始数据!AK224,各类选项!$E:$E,0)),1,0))</f>
        <v/>
      </c>
      <c r="J224" s="110" t="str">
        <f>IF(原始数据!AM224="","",IF(ISERROR(MATCH(原始数据!AM224,各类选项!$E:$E,0)),1,0))</f>
        <v/>
      </c>
      <c r="K224" s="110" t="str">
        <f>IF(原始数据!AF224="","",IF(ISERROR(MATCH(原始数据!AF224,各类选项!$C:$C,0)),1,0))</f>
        <v/>
      </c>
      <c r="L224" s="110" t="str">
        <f>IF(原始数据!AG224="","",IF(ISERROR(MATCH(原始数据!AG224,各类选项!$C:$C,0)),1,0))</f>
        <v/>
      </c>
      <c r="M224" s="110" t="str">
        <f>IF(原始数据!AH224="","",IF(ISERROR(MATCH(原始数据!AH224,各类选项!$C:$C,0)),1,0))</f>
        <v/>
      </c>
      <c r="N224" s="110" t="str">
        <f>IF(原始数据!AI224="","",IF(ISERROR(MATCH(原始数据!AI224,各类选项!$E:$E,0)),1,0))</f>
        <v/>
      </c>
      <c r="O224" s="110" t="str">
        <f>IF(原始数据!AJ224="","",IF(ISERROR(MATCH(原始数据!AJ224,各类选项!$E:$E,0)),1,0))</f>
        <v/>
      </c>
      <c r="P224" s="110" t="str">
        <f>IF(原始数据!AK224="","",IF(ISERROR(MATCH(原始数据!AK224,各类选项!$E:$E,0)),1,0))</f>
        <v/>
      </c>
      <c r="Q224" s="110" t="str">
        <f>IF(原始数据!AL224="","",IF(ISERROR(MATCH(原始数据!AL224,各类选项!$E:$E,0)),1,0))</f>
        <v/>
      </c>
      <c r="R224" s="110" t="str">
        <f>IF(原始数据!AO224="","",IF(ISERROR(MATCH(原始数据!AO224,各类选项!$C:$C,0)),1,0))</f>
        <v/>
      </c>
      <c r="S224" s="110" t="str">
        <f>IF(赛后数据!M224="","",IF(ISERROR(MATCH(赛后数据!M224,(各类选项!J:J),0)),1,0))</f>
        <v/>
      </c>
      <c r="T224" s="110" t="str">
        <f>IF(赛后数据!U224="","",IF(ISERROR(MATCH(赛后数据!U224,(各类选项!J:J),0)),1,0))</f>
        <v/>
      </c>
      <c r="U224" s="110" t="str">
        <f>IF(赛后数据!AC224="","",IF(ISERROR(MATCH(赛后数据!AC224,(各类选项!J:J),0)),1,0))</f>
        <v/>
      </c>
      <c r="V224" s="110" t="str">
        <f>IF(赛后数据!AK224="","",IF(ISERROR(MATCH(赛后数据!AK224,(各类选项!J:J),0)),1,0))</f>
        <v/>
      </c>
    </row>
    <row r="225" spans="1:22">
      <c r="A225" s="110">
        <f t="shared" si="6"/>
        <v>0</v>
      </c>
      <c r="B225" s="110">
        <f t="shared" si="7"/>
        <v>0</v>
      </c>
      <c r="C225" s="110" t="str">
        <f>IF(原始数据!K225="","",IF(ISERROR(MATCH(原始数据!K225,原始数据!E225:F225,0)),1,0)-IF(原始数据!K225="",1,0))</f>
        <v/>
      </c>
      <c r="D225" s="110" t="str">
        <f>IF(原始数据!L225="","",IF(ISERROR(MATCH(原始数据!L225,各类选项!L:L,0)),1,0)-IF(原始数据!L225="",1,0))</f>
        <v/>
      </c>
      <c r="E225" s="110" t="str">
        <f>IF(原始数据!V225="","",IF(ISERROR(MATCH(原始数据!V225,各类选项!G:G,0)),1,0))</f>
        <v/>
      </c>
      <c r="F225" s="110" t="str">
        <f>IF(原始数据!W225="","",IF(ISERROR(MATCH(原始数据!W225,各类选项!G:G,0)),1,0))</f>
        <v/>
      </c>
      <c r="G225" s="110" t="str">
        <f>IF(原始数据!AD225="","",IF(ISERROR(MATCH(原始数据!AD225,各类选项!$E:$E,0)),1,0))</f>
        <v/>
      </c>
      <c r="H225" s="110" t="str">
        <f>IF(原始数据!AE225="","",IF(ISERROR(MATCH(原始数据!AE225,各类选项!$E:$E,0)),1,0))</f>
        <v/>
      </c>
      <c r="I225" s="110" t="str">
        <f>IF(原始数据!AK225="","",IF(ISERROR(MATCH(原始数据!AK225,各类选项!$E:$E,0)),1,0))</f>
        <v/>
      </c>
      <c r="J225" s="110" t="str">
        <f>IF(原始数据!AM225="","",IF(ISERROR(MATCH(原始数据!AM225,各类选项!$E:$E,0)),1,0))</f>
        <v/>
      </c>
      <c r="K225" s="110" t="str">
        <f>IF(原始数据!AF225="","",IF(ISERROR(MATCH(原始数据!AF225,各类选项!$C:$C,0)),1,0))</f>
        <v/>
      </c>
      <c r="L225" s="110" t="str">
        <f>IF(原始数据!AG225="","",IF(ISERROR(MATCH(原始数据!AG225,各类选项!$C:$C,0)),1,0))</f>
        <v/>
      </c>
      <c r="M225" s="110" t="str">
        <f>IF(原始数据!AH225="","",IF(ISERROR(MATCH(原始数据!AH225,各类选项!$C:$C,0)),1,0))</f>
        <v/>
      </c>
      <c r="N225" s="110" t="str">
        <f>IF(原始数据!AI225="","",IF(ISERROR(MATCH(原始数据!AI225,各类选项!$E:$E,0)),1,0))</f>
        <v/>
      </c>
      <c r="O225" s="110" t="str">
        <f>IF(原始数据!AJ225="","",IF(ISERROR(MATCH(原始数据!AJ225,各类选项!$E:$E,0)),1,0))</f>
        <v/>
      </c>
      <c r="P225" s="110" t="str">
        <f>IF(原始数据!AK225="","",IF(ISERROR(MATCH(原始数据!AK225,各类选项!$E:$E,0)),1,0))</f>
        <v/>
      </c>
      <c r="Q225" s="110" t="str">
        <f>IF(原始数据!AL225="","",IF(ISERROR(MATCH(原始数据!AL225,各类选项!$E:$E,0)),1,0))</f>
        <v/>
      </c>
      <c r="R225" s="110" t="str">
        <f>IF(原始数据!AO225="","",IF(ISERROR(MATCH(原始数据!AO225,各类选项!$C:$C,0)),1,0))</f>
        <v/>
      </c>
      <c r="S225" s="110" t="str">
        <f>IF(赛后数据!M225="","",IF(ISERROR(MATCH(赛后数据!M225,(各类选项!J:J),0)),1,0))</f>
        <v/>
      </c>
      <c r="T225" s="110" t="str">
        <f>IF(赛后数据!U225="","",IF(ISERROR(MATCH(赛后数据!U225,(各类选项!J:J),0)),1,0))</f>
        <v/>
      </c>
      <c r="U225" s="110" t="str">
        <f>IF(赛后数据!AC225="","",IF(ISERROR(MATCH(赛后数据!AC225,(各类选项!J:J),0)),1,0))</f>
        <v/>
      </c>
      <c r="V225" s="110" t="str">
        <f>IF(赛后数据!AK225="","",IF(ISERROR(MATCH(赛后数据!AK225,(各类选项!J:J),0)),1,0))</f>
        <v/>
      </c>
    </row>
    <row r="226" spans="1:22">
      <c r="A226" s="110">
        <f t="shared" si="6"/>
        <v>0</v>
      </c>
      <c r="B226" s="110">
        <f t="shared" si="7"/>
        <v>0</v>
      </c>
      <c r="C226" s="110">
        <f>IF(原始数据!K226="","",IF(ISERROR(MATCH(原始数据!K226,原始数据!E226:F226,0)),1,0)-IF(原始数据!K226="",1,0))</f>
        <v>0</v>
      </c>
      <c r="D226" s="110">
        <f>IF(原始数据!L226="","",IF(ISERROR(MATCH(原始数据!L226,各类选项!L:L,0)),1,0)-IF(原始数据!L226="",1,0))</f>
        <v>0</v>
      </c>
      <c r="E226" s="110">
        <f>IF(原始数据!V226="","",IF(ISERROR(MATCH(原始数据!V226,各类选项!G:G,0)),1,0))</f>
        <v>0</v>
      </c>
      <c r="F226" s="110">
        <f>IF(原始数据!W226="","",IF(ISERROR(MATCH(原始数据!W226,各类选项!G:G,0)),1,0))</f>
        <v>0</v>
      </c>
      <c r="G226" s="110">
        <f>IF(原始数据!AD226="","",IF(ISERROR(MATCH(原始数据!AD226,各类选项!$E:$E,0)),1,0))</f>
        <v>0</v>
      </c>
      <c r="H226" s="110">
        <f>IF(原始数据!AE226="","",IF(ISERROR(MATCH(原始数据!AE226,各类选项!$E:$E,0)),1,0))</f>
        <v>0</v>
      </c>
      <c r="I226" s="110">
        <f>IF(原始数据!AK226="","",IF(ISERROR(MATCH(原始数据!AK226,各类选项!$E:$E,0)),1,0))</f>
        <v>0</v>
      </c>
      <c r="J226" s="110">
        <f>IF(原始数据!AM226="","",IF(ISERROR(MATCH(原始数据!AM226,各类选项!$E:$E,0)),1,0))</f>
        <v>0</v>
      </c>
      <c r="K226" s="110" t="str">
        <f>IF(原始数据!AF226="","",IF(ISERROR(MATCH(原始数据!AF226,各类选项!$C:$C,0)),1,0))</f>
        <v/>
      </c>
      <c r="L226" s="110" t="str">
        <f>IF(原始数据!AG226="","",IF(ISERROR(MATCH(原始数据!AG226,各类选项!$C:$C,0)),1,0))</f>
        <v/>
      </c>
      <c r="M226" s="110" t="str">
        <f>IF(原始数据!AH226="","",IF(ISERROR(MATCH(原始数据!AH226,各类选项!$C:$C,0)),1,0))</f>
        <v/>
      </c>
      <c r="N226" s="110">
        <f>IF(原始数据!AI226="","",IF(ISERROR(MATCH(原始数据!AI226,各类选项!$E:$E,0)),1,0))</f>
        <v>0</v>
      </c>
      <c r="O226" s="110">
        <f>IF(原始数据!AJ226="","",IF(ISERROR(MATCH(原始数据!AJ226,各类选项!$E:$E,0)),1,0))</f>
        <v>0</v>
      </c>
      <c r="P226" s="110">
        <f>IF(原始数据!AK226="","",IF(ISERROR(MATCH(原始数据!AK226,各类选项!$E:$E,0)),1,0))</f>
        <v>0</v>
      </c>
      <c r="Q226" s="110">
        <f>IF(原始数据!AL226="","",IF(ISERROR(MATCH(原始数据!AL226,各类选项!$E:$E,0)),1,0))</f>
        <v>0</v>
      </c>
      <c r="R226" s="110">
        <f>IF(原始数据!AO226="","",IF(ISERROR(MATCH(原始数据!AO226,各类选项!$C:$C,0)),1,0))</f>
        <v>0</v>
      </c>
      <c r="S226" s="110">
        <f>IF(赛后数据!M226="","",IF(ISERROR(MATCH(赛后数据!M226,(各类选项!J:J),0)),1,0))</f>
        <v>0</v>
      </c>
      <c r="T226" s="110">
        <f>IF(赛后数据!U226="","",IF(ISERROR(MATCH(赛后数据!U226,(各类选项!J:J),0)),1,0))</f>
        <v>0</v>
      </c>
      <c r="U226" s="110">
        <f>IF(赛后数据!AC226="","",IF(ISERROR(MATCH(赛后数据!AC226,(各类选项!J:J),0)),1,0))</f>
        <v>0</v>
      </c>
      <c r="V226" s="110">
        <f>IF(赛后数据!AK226="","",IF(ISERROR(MATCH(赛后数据!AK226,(各类选项!J:J),0)),1,0))</f>
        <v>0</v>
      </c>
    </row>
    <row r="227" spans="1:22">
      <c r="A227" s="110">
        <f t="shared" si="6"/>
        <v>0</v>
      </c>
      <c r="B227" s="110">
        <f t="shared" si="7"/>
        <v>0</v>
      </c>
      <c r="C227" s="110">
        <f>IF(原始数据!K227="","",IF(ISERROR(MATCH(原始数据!K227,原始数据!E227:F227,0)),1,0)-IF(原始数据!K227="",1,0))</f>
        <v>0</v>
      </c>
      <c r="D227" s="110">
        <f>IF(原始数据!L227="","",IF(ISERROR(MATCH(原始数据!L227,各类选项!L:L,0)),1,0)-IF(原始数据!L227="",1,0))</f>
        <v>0</v>
      </c>
      <c r="E227" s="110">
        <f>IF(原始数据!V227="","",IF(ISERROR(MATCH(原始数据!V227,各类选项!G:G,0)),1,0))</f>
        <v>0</v>
      </c>
      <c r="F227" s="110">
        <f>IF(原始数据!W227="","",IF(ISERROR(MATCH(原始数据!W227,各类选项!G:G,0)),1,0))</f>
        <v>0</v>
      </c>
      <c r="G227" s="110">
        <f>IF(原始数据!AD227="","",IF(ISERROR(MATCH(原始数据!AD227,各类选项!$E:$E,0)),1,0))</f>
        <v>0</v>
      </c>
      <c r="H227" s="110">
        <f>IF(原始数据!AE227="","",IF(ISERROR(MATCH(原始数据!AE227,各类选项!$E:$E,0)),1,0))</f>
        <v>0</v>
      </c>
      <c r="I227" s="110">
        <f>IF(原始数据!AK227="","",IF(ISERROR(MATCH(原始数据!AK227,各类选项!$E:$E,0)),1,0))</f>
        <v>0</v>
      </c>
      <c r="J227" s="110">
        <f>IF(原始数据!AM227="","",IF(ISERROR(MATCH(原始数据!AM227,各类选项!$E:$E,0)),1,0))</f>
        <v>0</v>
      </c>
      <c r="K227" s="110" t="str">
        <f>IF(原始数据!AF227="","",IF(ISERROR(MATCH(原始数据!AF227,各类选项!$C:$C,0)),1,0))</f>
        <v/>
      </c>
      <c r="L227" s="110" t="str">
        <f>IF(原始数据!AG227="","",IF(ISERROR(MATCH(原始数据!AG227,各类选项!$C:$C,0)),1,0))</f>
        <v/>
      </c>
      <c r="M227" s="110" t="str">
        <f>IF(原始数据!AH227="","",IF(ISERROR(MATCH(原始数据!AH227,各类选项!$C:$C,0)),1,0))</f>
        <v/>
      </c>
      <c r="N227" s="110">
        <f>IF(原始数据!AI227="","",IF(ISERROR(MATCH(原始数据!AI227,各类选项!$E:$E,0)),1,0))</f>
        <v>0</v>
      </c>
      <c r="O227" s="110">
        <f>IF(原始数据!AJ227="","",IF(ISERROR(MATCH(原始数据!AJ227,各类选项!$E:$E,0)),1,0))</f>
        <v>0</v>
      </c>
      <c r="P227" s="110">
        <f>IF(原始数据!AK227="","",IF(ISERROR(MATCH(原始数据!AK227,各类选项!$E:$E,0)),1,0))</f>
        <v>0</v>
      </c>
      <c r="Q227" s="110">
        <f>IF(原始数据!AL227="","",IF(ISERROR(MATCH(原始数据!AL227,各类选项!$E:$E,0)),1,0))</f>
        <v>0</v>
      </c>
      <c r="R227" s="110">
        <f>IF(原始数据!AO227="","",IF(ISERROR(MATCH(原始数据!AO227,各类选项!$C:$C,0)),1,0))</f>
        <v>0</v>
      </c>
      <c r="S227" s="110">
        <f>IF(赛后数据!M227="","",IF(ISERROR(MATCH(赛后数据!M227,(各类选项!J:J),0)),1,0))</f>
        <v>0</v>
      </c>
      <c r="T227" s="110">
        <f>IF(赛后数据!U227="","",IF(ISERROR(MATCH(赛后数据!U227,(各类选项!J:J),0)),1,0))</f>
        <v>0</v>
      </c>
      <c r="U227" s="110">
        <f>IF(赛后数据!AC227="","",IF(ISERROR(MATCH(赛后数据!AC227,(各类选项!J:J),0)),1,0))</f>
        <v>0</v>
      </c>
      <c r="V227" s="110">
        <f>IF(赛后数据!AK227="","",IF(ISERROR(MATCH(赛后数据!AK227,(各类选项!J:J),0)),1,0))</f>
        <v>0</v>
      </c>
    </row>
    <row r="228" spans="1:22">
      <c r="A228" s="110">
        <f t="shared" si="6"/>
        <v>0</v>
      </c>
      <c r="B228" s="110">
        <f t="shared" si="7"/>
        <v>0</v>
      </c>
      <c r="C228" s="110">
        <f>IF(原始数据!K228="","",IF(ISERROR(MATCH(原始数据!K228,原始数据!E228:F228,0)),1,0)-IF(原始数据!K228="",1,0))</f>
        <v>0</v>
      </c>
      <c r="D228" s="110">
        <f>IF(原始数据!L228="","",IF(ISERROR(MATCH(原始数据!L228,各类选项!L:L,0)),1,0)-IF(原始数据!L228="",1,0))</f>
        <v>0</v>
      </c>
      <c r="E228" s="110">
        <f>IF(原始数据!V228="","",IF(ISERROR(MATCH(原始数据!V228,各类选项!G:G,0)),1,0))</f>
        <v>0</v>
      </c>
      <c r="F228" s="110">
        <f>IF(原始数据!W228="","",IF(ISERROR(MATCH(原始数据!W228,各类选项!G:G,0)),1,0))</f>
        <v>0</v>
      </c>
      <c r="G228" s="110">
        <f>IF(原始数据!AD228="","",IF(ISERROR(MATCH(原始数据!AD228,各类选项!$E:$E,0)),1,0))</f>
        <v>0</v>
      </c>
      <c r="H228" s="110">
        <f>IF(原始数据!AE228="","",IF(ISERROR(MATCH(原始数据!AE228,各类选项!$E:$E,0)),1,0))</f>
        <v>0</v>
      </c>
      <c r="I228" s="110">
        <f>IF(原始数据!AK228="","",IF(ISERROR(MATCH(原始数据!AK228,各类选项!$E:$E,0)),1,0))</f>
        <v>0</v>
      </c>
      <c r="J228" s="110">
        <f>IF(原始数据!AM228="","",IF(ISERROR(MATCH(原始数据!AM228,各类选项!$E:$E,0)),1,0))</f>
        <v>0</v>
      </c>
      <c r="K228" s="110">
        <f>IF(原始数据!AF228="","",IF(ISERROR(MATCH(原始数据!AF228,各类选项!$C:$C,0)),1,0))</f>
        <v>0</v>
      </c>
      <c r="L228" s="110" t="str">
        <f>IF(原始数据!AG228="","",IF(ISERROR(MATCH(原始数据!AG228,各类选项!$C:$C,0)),1,0))</f>
        <v/>
      </c>
      <c r="M228" s="110" t="str">
        <f>IF(原始数据!AH228="","",IF(ISERROR(MATCH(原始数据!AH228,各类选项!$C:$C,0)),1,0))</f>
        <v/>
      </c>
      <c r="N228" s="110">
        <f>IF(原始数据!AI228="","",IF(ISERROR(MATCH(原始数据!AI228,各类选项!$E:$E,0)),1,0))</f>
        <v>0</v>
      </c>
      <c r="O228" s="110">
        <f>IF(原始数据!AJ228="","",IF(ISERROR(MATCH(原始数据!AJ228,各类选项!$E:$E,0)),1,0))</f>
        <v>0</v>
      </c>
      <c r="P228" s="110">
        <f>IF(原始数据!AK228="","",IF(ISERROR(MATCH(原始数据!AK228,各类选项!$E:$E,0)),1,0))</f>
        <v>0</v>
      </c>
      <c r="Q228" s="110">
        <f>IF(原始数据!AL228="","",IF(ISERROR(MATCH(原始数据!AL228,各类选项!$E:$E,0)),1,0))</f>
        <v>0</v>
      </c>
      <c r="R228" s="110">
        <f>IF(原始数据!AO228="","",IF(ISERROR(MATCH(原始数据!AO228,各类选项!$C:$C,0)),1,0))</f>
        <v>0</v>
      </c>
      <c r="S228" s="110">
        <f>IF(赛后数据!M228="","",IF(ISERROR(MATCH(赛后数据!M228,(各类选项!J:J),0)),1,0))</f>
        <v>0</v>
      </c>
      <c r="T228" s="110">
        <f>IF(赛后数据!U228="","",IF(ISERROR(MATCH(赛后数据!U228,(各类选项!J:J),0)),1,0))</f>
        <v>0</v>
      </c>
      <c r="U228" s="110">
        <f>IF(赛后数据!AC228="","",IF(ISERROR(MATCH(赛后数据!AC228,(各类选项!J:J),0)),1,0))</f>
        <v>0</v>
      </c>
      <c r="V228" s="110">
        <f>IF(赛后数据!AK228="","",IF(ISERROR(MATCH(赛后数据!AK228,(各类选项!J:J),0)),1,0))</f>
        <v>0</v>
      </c>
    </row>
    <row r="229" spans="1:22">
      <c r="A229" s="110">
        <f t="shared" si="6"/>
        <v>0</v>
      </c>
      <c r="B229" s="110">
        <f t="shared" si="7"/>
        <v>0</v>
      </c>
      <c r="C229" s="110">
        <f>IF(原始数据!K229="","",IF(ISERROR(MATCH(原始数据!K229,原始数据!E229:F229,0)),1,0)-IF(原始数据!K229="",1,0))</f>
        <v>0</v>
      </c>
      <c r="D229" s="110">
        <f>IF(原始数据!L229="","",IF(ISERROR(MATCH(原始数据!L229,各类选项!L:L,0)),1,0)-IF(原始数据!L229="",1,0))</f>
        <v>0</v>
      </c>
      <c r="E229" s="110">
        <f>IF(原始数据!V229="","",IF(ISERROR(MATCH(原始数据!V229,各类选项!G:G,0)),1,0))</f>
        <v>0</v>
      </c>
      <c r="F229" s="110">
        <f>IF(原始数据!W229="","",IF(ISERROR(MATCH(原始数据!W229,各类选项!G:G,0)),1,0))</f>
        <v>0</v>
      </c>
      <c r="G229" s="110">
        <f>IF(原始数据!AD229="","",IF(ISERROR(MATCH(原始数据!AD229,各类选项!$E:$E,0)),1,0))</f>
        <v>0</v>
      </c>
      <c r="H229" s="110">
        <f>IF(原始数据!AE229="","",IF(ISERROR(MATCH(原始数据!AE229,各类选项!$E:$E,0)),1,0))</f>
        <v>0</v>
      </c>
      <c r="I229" s="110">
        <f>IF(原始数据!AK229="","",IF(ISERROR(MATCH(原始数据!AK229,各类选项!$E:$E,0)),1,0))</f>
        <v>0</v>
      </c>
      <c r="J229" s="110">
        <f>IF(原始数据!AM229="","",IF(ISERROR(MATCH(原始数据!AM229,各类选项!$E:$E,0)),1,0))</f>
        <v>0</v>
      </c>
      <c r="K229" s="110">
        <f>IF(原始数据!AF229="","",IF(ISERROR(MATCH(原始数据!AF229,各类选项!$C:$C,0)),1,0))</f>
        <v>0</v>
      </c>
      <c r="L229" s="110" t="str">
        <f>IF(原始数据!AG229="","",IF(ISERROR(MATCH(原始数据!AG229,各类选项!$C:$C,0)),1,0))</f>
        <v/>
      </c>
      <c r="M229" s="110" t="str">
        <f>IF(原始数据!AH229="","",IF(ISERROR(MATCH(原始数据!AH229,各类选项!$C:$C,0)),1,0))</f>
        <v/>
      </c>
      <c r="N229" s="110">
        <f>IF(原始数据!AI229="","",IF(ISERROR(MATCH(原始数据!AI229,各类选项!$E:$E,0)),1,0))</f>
        <v>0</v>
      </c>
      <c r="O229" s="110">
        <f>IF(原始数据!AJ229="","",IF(ISERROR(MATCH(原始数据!AJ229,各类选项!$E:$E,0)),1,0))</f>
        <v>0</v>
      </c>
      <c r="P229" s="110">
        <f>IF(原始数据!AK229="","",IF(ISERROR(MATCH(原始数据!AK229,各类选项!$E:$E,0)),1,0))</f>
        <v>0</v>
      </c>
      <c r="Q229" s="110">
        <f>IF(原始数据!AL229="","",IF(ISERROR(MATCH(原始数据!AL229,各类选项!$E:$E,0)),1,0))</f>
        <v>0</v>
      </c>
      <c r="R229" s="110">
        <f>IF(原始数据!AO229="","",IF(ISERROR(MATCH(原始数据!AO229,各类选项!$C:$C,0)),1,0))</f>
        <v>0</v>
      </c>
      <c r="S229" s="110">
        <f>IF(赛后数据!M229="","",IF(ISERROR(MATCH(赛后数据!M229,(各类选项!J:J),0)),1,0))</f>
        <v>0</v>
      </c>
      <c r="T229" s="110">
        <f>IF(赛后数据!U229="","",IF(ISERROR(MATCH(赛后数据!U229,(各类选项!J:J),0)),1,0))</f>
        <v>0</v>
      </c>
      <c r="U229" s="110">
        <f>IF(赛后数据!AC229="","",IF(ISERROR(MATCH(赛后数据!AC229,(各类选项!J:J),0)),1,0))</f>
        <v>0</v>
      </c>
      <c r="V229" s="110">
        <f>IF(赛后数据!AK229="","",IF(ISERROR(MATCH(赛后数据!AK229,(各类选项!J:J),0)),1,0))</f>
        <v>0</v>
      </c>
    </row>
    <row r="230" spans="1:22">
      <c r="A230" s="110">
        <f t="shared" si="6"/>
        <v>0</v>
      </c>
      <c r="B230" s="110">
        <f t="shared" si="7"/>
        <v>0</v>
      </c>
      <c r="C230" s="110">
        <f>IF(原始数据!K230="","",IF(ISERROR(MATCH(原始数据!K230,原始数据!E230:F230,0)),1,0)-IF(原始数据!K230="",1,0))</f>
        <v>0</v>
      </c>
      <c r="D230" s="110">
        <f>IF(原始数据!L230="","",IF(ISERROR(MATCH(原始数据!L230,各类选项!L:L,0)),1,0)-IF(原始数据!L230="",1,0))</f>
        <v>0</v>
      </c>
      <c r="E230" s="110" t="str">
        <f>IF(原始数据!V230="","",IF(ISERROR(MATCH(原始数据!V230,各类选项!G:G,0)),1,0))</f>
        <v/>
      </c>
      <c r="F230" s="110">
        <f>IF(原始数据!W230="","",IF(ISERROR(MATCH(原始数据!W230,各类选项!G:G,0)),1,0))</f>
        <v>0</v>
      </c>
      <c r="G230" s="110">
        <f>IF(原始数据!AD230="","",IF(ISERROR(MATCH(原始数据!AD230,各类选项!$E:$E,0)),1,0))</f>
        <v>0</v>
      </c>
      <c r="H230" s="110">
        <f>IF(原始数据!AE230="","",IF(ISERROR(MATCH(原始数据!AE230,各类选项!$E:$E,0)),1,0))</f>
        <v>0</v>
      </c>
      <c r="I230" s="110">
        <f>IF(原始数据!AK230="","",IF(ISERROR(MATCH(原始数据!AK230,各类选项!$E:$E,0)),1,0))</f>
        <v>0</v>
      </c>
      <c r="J230" s="110">
        <f>IF(原始数据!AM230="","",IF(ISERROR(MATCH(原始数据!AM230,各类选项!$E:$E,0)),1,0))</f>
        <v>0</v>
      </c>
      <c r="K230" s="110">
        <f>IF(原始数据!AF230="","",IF(ISERROR(MATCH(原始数据!AF230,各类选项!$C:$C,0)),1,0))</f>
        <v>0</v>
      </c>
      <c r="L230" s="110">
        <f>IF(原始数据!AG230="","",IF(ISERROR(MATCH(原始数据!AG230,各类选项!$C:$C,0)),1,0))</f>
        <v>0</v>
      </c>
      <c r="M230" s="110" t="str">
        <f>IF(原始数据!AH230="","",IF(ISERROR(MATCH(原始数据!AH230,各类选项!$C:$C,0)),1,0))</f>
        <v/>
      </c>
      <c r="N230" s="110">
        <f>IF(原始数据!AI230="","",IF(ISERROR(MATCH(原始数据!AI230,各类选项!$E:$E,0)),1,0))</f>
        <v>0</v>
      </c>
      <c r="O230" s="110">
        <f>IF(原始数据!AJ230="","",IF(ISERROR(MATCH(原始数据!AJ230,各类选项!$E:$E,0)),1,0))</f>
        <v>0</v>
      </c>
      <c r="P230" s="110">
        <f>IF(原始数据!AK230="","",IF(ISERROR(MATCH(原始数据!AK230,各类选项!$E:$E,0)),1,0))</f>
        <v>0</v>
      </c>
      <c r="Q230" s="110">
        <f>IF(原始数据!AL230="","",IF(ISERROR(MATCH(原始数据!AL230,各类选项!$E:$E,0)),1,0))</f>
        <v>0</v>
      </c>
      <c r="R230" s="110">
        <f>IF(原始数据!AO230="","",IF(ISERROR(MATCH(原始数据!AO230,各类选项!$C:$C,0)),1,0))</f>
        <v>0</v>
      </c>
      <c r="S230" s="110">
        <f>IF(赛后数据!M230="","",IF(ISERROR(MATCH(赛后数据!M230,(各类选项!J:J),0)),1,0))</f>
        <v>0</v>
      </c>
      <c r="T230" s="110">
        <f>IF(赛后数据!U230="","",IF(ISERROR(MATCH(赛后数据!U230,(各类选项!J:J),0)),1,0))</f>
        <v>0</v>
      </c>
      <c r="U230" s="110">
        <f>IF(赛后数据!AC230="","",IF(ISERROR(MATCH(赛后数据!AC230,(各类选项!J:J),0)),1,0))</f>
        <v>0</v>
      </c>
      <c r="V230" s="110">
        <f>IF(赛后数据!AK230="","",IF(ISERROR(MATCH(赛后数据!AK230,(各类选项!J:J),0)),1,0))</f>
        <v>0</v>
      </c>
    </row>
    <row r="231" spans="1:22">
      <c r="A231" s="110">
        <f t="shared" si="6"/>
        <v>0</v>
      </c>
      <c r="B231" s="110">
        <f t="shared" si="7"/>
        <v>0</v>
      </c>
      <c r="C231" s="110">
        <f>IF(原始数据!K231="","",IF(ISERROR(MATCH(原始数据!K231,原始数据!E231:F231,0)),1,0)-IF(原始数据!K231="",1,0))</f>
        <v>0</v>
      </c>
      <c r="D231" s="110">
        <f>IF(原始数据!L231="","",IF(ISERROR(MATCH(原始数据!L231,各类选项!L:L,0)),1,0)-IF(原始数据!L231="",1,0))</f>
        <v>0</v>
      </c>
      <c r="E231" s="110" t="str">
        <f>IF(原始数据!V231="","",IF(ISERROR(MATCH(原始数据!V231,各类选项!G:G,0)),1,0))</f>
        <v/>
      </c>
      <c r="F231" s="110">
        <f>IF(原始数据!W231="","",IF(ISERROR(MATCH(原始数据!W231,各类选项!G:G,0)),1,0))</f>
        <v>0</v>
      </c>
      <c r="G231" s="110">
        <f>IF(原始数据!AD231="","",IF(ISERROR(MATCH(原始数据!AD231,各类选项!$E:$E,0)),1,0))</f>
        <v>0</v>
      </c>
      <c r="H231" s="110">
        <f>IF(原始数据!AE231="","",IF(ISERROR(MATCH(原始数据!AE231,各类选项!$E:$E,0)),1,0))</f>
        <v>0</v>
      </c>
      <c r="I231" s="110">
        <f>IF(原始数据!AK231="","",IF(ISERROR(MATCH(原始数据!AK231,各类选项!$E:$E,0)),1,0))</f>
        <v>0</v>
      </c>
      <c r="J231" s="110">
        <f>IF(原始数据!AM231="","",IF(ISERROR(MATCH(原始数据!AM231,各类选项!$E:$E,0)),1,0))</f>
        <v>0</v>
      </c>
      <c r="K231" s="110">
        <f>IF(原始数据!AF231="","",IF(ISERROR(MATCH(原始数据!AF231,各类选项!$C:$C,0)),1,0))</f>
        <v>0</v>
      </c>
      <c r="L231" s="110">
        <f>IF(原始数据!AG231="","",IF(ISERROR(MATCH(原始数据!AG231,各类选项!$C:$C,0)),1,0))</f>
        <v>0</v>
      </c>
      <c r="M231" s="110" t="str">
        <f>IF(原始数据!AH231="","",IF(ISERROR(MATCH(原始数据!AH231,各类选项!$C:$C,0)),1,0))</f>
        <v/>
      </c>
      <c r="N231" s="110">
        <f>IF(原始数据!AI231="","",IF(ISERROR(MATCH(原始数据!AI231,各类选项!$E:$E,0)),1,0))</f>
        <v>0</v>
      </c>
      <c r="O231" s="110">
        <f>IF(原始数据!AJ231="","",IF(ISERROR(MATCH(原始数据!AJ231,各类选项!$E:$E,0)),1,0))</f>
        <v>0</v>
      </c>
      <c r="P231" s="110">
        <f>IF(原始数据!AK231="","",IF(ISERROR(MATCH(原始数据!AK231,各类选项!$E:$E,0)),1,0))</f>
        <v>0</v>
      </c>
      <c r="Q231" s="110">
        <f>IF(原始数据!AL231="","",IF(ISERROR(MATCH(原始数据!AL231,各类选项!$E:$E,0)),1,0))</f>
        <v>0</v>
      </c>
      <c r="R231" s="110">
        <f>IF(原始数据!AO231="","",IF(ISERROR(MATCH(原始数据!AO231,各类选项!$C:$C,0)),1,0))</f>
        <v>0</v>
      </c>
      <c r="S231" s="110">
        <f>IF(赛后数据!M231="","",IF(ISERROR(MATCH(赛后数据!M231,(各类选项!J:J),0)),1,0))</f>
        <v>0</v>
      </c>
      <c r="T231" s="110">
        <f>IF(赛后数据!U231="","",IF(ISERROR(MATCH(赛后数据!U231,(各类选项!J:J),0)),1,0))</f>
        <v>0</v>
      </c>
      <c r="U231" s="110">
        <f>IF(赛后数据!AC231="","",IF(ISERROR(MATCH(赛后数据!AC231,(各类选项!J:J),0)),1,0))</f>
        <v>0</v>
      </c>
      <c r="V231" s="110">
        <f>IF(赛后数据!AK231="","",IF(ISERROR(MATCH(赛后数据!AK231,(各类选项!J:J),0)),1,0))</f>
        <v>0</v>
      </c>
    </row>
    <row r="232" spans="1:22">
      <c r="A232" s="110">
        <f t="shared" si="6"/>
        <v>0</v>
      </c>
      <c r="B232" s="110">
        <f t="shared" si="7"/>
        <v>0</v>
      </c>
      <c r="C232" s="110">
        <f>IF(原始数据!K232="","",IF(ISERROR(MATCH(原始数据!K232,原始数据!E232:F232,0)),1,0)-IF(原始数据!K232="",1,0))</f>
        <v>0</v>
      </c>
      <c r="D232" s="110">
        <f>IF(原始数据!L232="","",IF(ISERROR(MATCH(原始数据!L232,各类选项!L:L,0)),1,0)-IF(原始数据!L232="",1,0))</f>
        <v>0</v>
      </c>
      <c r="E232" s="110" t="str">
        <f>IF(原始数据!V232="","",IF(ISERROR(MATCH(原始数据!V232,各类选项!G:G,0)),1,0))</f>
        <v/>
      </c>
      <c r="F232" s="110">
        <f>IF(原始数据!W232="","",IF(ISERROR(MATCH(原始数据!W232,各类选项!G:G,0)),1,0))</f>
        <v>0</v>
      </c>
      <c r="G232" s="110">
        <f>IF(原始数据!AD232="","",IF(ISERROR(MATCH(原始数据!AD232,各类选项!$E:$E,0)),1,0))</f>
        <v>0</v>
      </c>
      <c r="H232" s="110">
        <f>IF(原始数据!AE232="","",IF(ISERROR(MATCH(原始数据!AE232,各类选项!$E:$E,0)),1,0))</f>
        <v>0</v>
      </c>
      <c r="I232" s="110">
        <f>IF(原始数据!AK232="","",IF(ISERROR(MATCH(原始数据!AK232,各类选项!$E:$E,0)),1,0))</f>
        <v>0</v>
      </c>
      <c r="J232" s="110">
        <f>IF(原始数据!AM232="","",IF(ISERROR(MATCH(原始数据!AM232,各类选项!$E:$E,0)),1,0))</f>
        <v>0</v>
      </c>
      <c r="K232" s="110">
        <f>IF(原始数据!AF232="","",IF(ISERROR(MATCH(原始数据!AF232,各类选项!$C:$C,0)),1,0))</f>
        <v>0</v>
      </c>
      <c r="L232" s="110">
        <f>IF(原始数据!AG232="","",IF(ISERROR(MATCH(原始数据!AG232,各类选项!$C:$C,0)),1,0))</f>
        <v>0</v>
      </c>
      <c r="M232" s="110">
        <f>IF(原始数据!AH232="","",IF(ISERROR(MATCH(原始数据!AH232,各类选项!$C:$C,0)),1,0))</f>
        <v>0</v>
      </c>
      <c r="N232" s="110">
        <f>IF(原始数据!AI232="","",IF(ISERROR(MATCH(原始数据!AI232,各类选项!$E:$E,0)),1,0))</f>
        <v>0</v>
      </c>
      <c r="O232" s="110">
        <f>IF(原始数据!AJ232="","",IF(ISERROR(MATCH(原始数据!AJ232,各类选项!$E:$E,0)),1,0))</f>
        <v>0</v>
      </c>
      <c r="P232" s="110">
        <f>IF(原始数据!AK232="","",IF(ISERROR(MATCH(原始数据!AK232,各类选项!$E:$E,0)),1,0))</f>
        <v>0</v>
      </c>
      <c r="Q232" s="110">
        <f>IF(原始数据!AL232="","",IF(ISERROR(MATCH(原始数据!AL232,各类选项!$E:$E,0)),1,0))</f>
        <v>0</v>
      </c>
      <c r="R232" s="110">
        <f>IF(原始数据!AO232="","",IF(ISERROR(MATCH(原始数据!AO232,各类选项!$C:$C,0)),1,0))</f>
        <v>0</v>
      </c>
      <c r="S232" s="110">
        <f>IF(赛后数据!M232="","",IF(ISERROR(MATCH(赛后数据!M232,(各类选项!J:J),0)),1,0))</f>
        <v>0</v>
      </c>
      <c r="T232" s="110">
        <f>IF(赛后数据!U232="","",IF(ISERROR(MATCH(赛后数据!U232,(各类选项!J:J),0)),1,0))</f>
        <v>0</v>
      </c>
      <c r="U232" s="110">
        <f>IF(赛后数据!AC232="","",IF(ISERROR(MATCH(赛后数据!AC232,(各类选项!J:J),0)),1,0))</f>
        <v>0</v>
      </c>
      <c r="V232" s="110">
        <f>IF(赛后数据!AK232="","",IF(ISERROR(MATCH(赛后数据!AK232,(各类选项!J:J),0)),1,0))</f>
        <v>0</v>
      </c>
    </row>
    <row r="233" spans="1:22">
      <c r="A233" s="110">
        <f t="shared" si="6"/>
        <v>0</v>
      </c>
      <c r="B233" s="110">
        <f t="shared" si="7"/>
        <v>0</v>
      </c>
      <c r="C233" s="110">
        <f>IF(原始数据!K233="","",IF(ISERROR(MATCH(原始数据!K233,原始数据!E233:F233,0)),1,0)-IF(原始数据!K233="",1,0))</f>
        <v>0</v>
      </c>
      <c r="D233" s="110">
        <f>IF(原始数据!L233="","",IF(ISERROR(MATCH(原始数据!L233,各类选项!L:L,0)),1,0)-IF(原始数据!L233="",1,0))</f>
        <v>0</v>
      </c>
      <c r="E233" s="110" t="str">
        <f>IF(原始数据!V233="","",IF(ISERROR(MATCH(原始数据!V233,各类选项!G:G,0)),1,0))</f>
        <v/>
      </c>
      <c r="F233" s="110">
        <f>IF(原始数据!W233="","",IF(ISERROR(MATCH(原始数据!W233,各类选项!G:G,0)),1,0))</f>
        <v>0</v>
      </c>
      <c r="G233" s="110">
        <f>IF(原始数据!AD233="","",IF(ISERROR(MATCH(原始数据!AD233,各类选项!$E:$E,0)),1,0))</f>
        <v>0</v>
      </c>
      <c r="H233" s="110">
        <f>IF(原始数据!AE233="","",IF(ISERROR(MATCH(原始数据!AE233,各类选项!$E:$E,0)),1,0))</f>
        <v>0</v>
      </c>
      <c r="I233" s="110">
        <f>IF(原始数据!AK233="","",IF(ISERROR(MATCH(原始数据!AK233,各类选项!$E:$E,0)),1,0))</f>
        <v>0</v>
      </c>
      <c r="J233" s="110">
        <f>IF(原始数据!AM233="","",IF(ISERROR(MATCH(原始数据!AM233,各类选项!$E:$E,0)),1,0))</f>
        <v>0</v>
      </c>
      <c r="K233" s="110">
        <f>IF(原始数据!AF233="","",IF(ISERROR(MATCH(原始数据!AF233,各类选项!$C:$C,0)),1,0))</f>
        <v>0</v>
      </c>
      <c r="L233" s="110">
        <f>IF(原始数据!AG233="","",IF(ISERROR(MATCH(原始数据!AG233,各类选项!$C:$C,0)),1,0))</f>
        <v>0</v>
      </c>
      <c r="M233" s="110">
        <f>IF(原始数据!AH233="","",IF(ISERROR(MATCH(原始数据!AH233,各类选项!$C:$C,0)),1,0))</f>
        <v>0</v>
      </c>
      <c r="N233" s="110">
        <f>IF(原始数据!AI233="","",IF(ISERROR(MATCH(原始数据!AI233,各类选项!$E:$E,0)),1,0))</f>
        <v>0</v>
      </c>
      <c r="O233" s="110">
        <f>IF(原始数据!AJ233="","",IF(ISERROR(MATCH(原始数据!AJ233,各类选项!$E:$E,0)),1,0))</f>
        <v>0</v>
      </c>
      <c r="P233" s="110">
        <f>IF(原始数据!AK233="","",IF(ISERROR(MATCH(原始数据!AK233,各类选项!$E:$E,0)),1,0))</f>
        <v>0</v>
      </c>
      <c r="Q233" s="110">
        <f>IF(原始数据!AL233="","",IF(ISERROR(MATCH(原始数据!AL233,各类选项!$E:$E,0)),1,0))</f>
        <v>0</v>
      </c>
      <c r="R233" s="110">
        <f>IF(原始数据!AO233="","",IF(ISERROR(MATCH(原始数据!AO233,各类选项!$C:$C,0)),1,0))</f>
        <v>0</v>
      </c>
      <c r="S233" s="110">
        <f>IF(赛后数据!M233="","",IF(ISERROR(MATCH(赛后数据!M233,(各类选项!J:J),0)),1,0))</f>
        <v>0</v>
      </c>
      <c r="T233" s="110">
        <f>IF(赛后数据!U233="","",IF(ISERROR(MATCH(赛后数据!U233,(各类选项!J:J),0)),1,0))</f>
        <v>0</v>
      </c>
      <c r="U233" s="110">
        <f>IF(赛后数据!AC233="","",IF(ISERROR(MATCH(赛后数据!AC233,(各类选项!J:J),0)),1,0))</f>
        <v>0</v>
      </c>
      <c r="V233" s="110">
        <f>IF(赛后数据!AK233="","",IF(ISERROR(MATCH(赛后数据!AK233,(各类选项!J:J),0)),1,0))</f>
        <v>0</v>
      </c>
    </row>
    <row r="234" spans="1:22">
      <c r="A234" s="110">
        <f t="shared" si="6"/>
        <v>0</v>
      </c>
      <c r="B234" s="110">
        <f t="shared" si="7"/>
        <v>0</v>
      </c>
      <c r="C234" s="110">
        <f>IF(原始数据!K234="","",IF(ISERROR(MATCH(原始数据!K234,原始数据!E234:F234,0)),1,0)-IF(原始数据!K234="",1,0))</f>
        <v>0</v>
      </c>
      <c r="D234" s="110">
        <f>IF(原始数据!L234="","",IF(ISERROR(MATCH(原始数据!L234,各类选项!L:L,0)),1,0)-IF(原始数据!L234="",1,0))</f>
        <v>0</v>
      </c>
      <c r="E234" s="110">
        <f>IF(原始数据!V234="","",IF(ISERROR(MATCH(原始数据!V234,各类选项!G:G,0)),1,0))</f>
        <v>0</v>
      </c>
      <c r="F234" s="110">
        <f>IF(原始数据!W234="","",IF(ISERROR(MATCH(原始数据!W234,各类选项!G:G,0)),1,0))</f>
        <v>0</v>
      </c>
      <c r="G234" s="110">
        <f>IF(原始数据!AD234="","",IF(ISERROR(MATCH(原始数据!AD234,各类选项!$E:$E,0)),1,0))</f>
        <v>0</v>
      </c>
      <c r="H234" s="110">
        <f>IF(原始数据!AE234="","",IF(ISERROR(MATCH(原始数据!AE234,各类选项!$E:$E,0)),1,0))</f>
        <v>0</v>
      </c>
      <c r="I234" s="110">
        <f>IF(原始数据!AK234="","",IF(ISERROR(MATCH(原始数据!AK234,各类选项!$E:$E,0)),1,0))</f>
        <v>0</v>
      </c>
      <c r="J234" s="110">
        <f>IF(原始数据!AM234="","",IF(ISERROR(MATCH(原始数据!AM234,各类选项!$E:$E,0)),1,0))</f>
        <v>0</v>
      </c>
      <c r="K234" s="110" t="str">
        <f>IF(原始数据!AF234="","",IF(ISERROR(MATCH(原始数据!AF234,各类选项!$C:$C,0)),1,0))</f>
        <v/>
      </c>
      <c r="L234" s="110" t="str">
        <f>IF(原始数据!AG234="","",IF(ISERROR(MATCH(原始数据!AG234,各类选项!$C:$C,0)),1,0))</f>
        <v/>
      </c>
      <c r="M234" s="110" t="str">
        <f>IF(原始数据!AH234="","",IF(ISERROR(MATCH(原始数据!AH234,各类选项!$C:$C,0)),1,0))</f>
        <v/>
      </c>
      <c r="N234" s="110">
        <f>IF(原始数据!AI234="","",IF(ISERROR(MATCH(原始数据!AI234,各类选项!$E:$E,0)),1,0))</f>
        <v>0</v>
      </c>
      <c r="O234" s="110">
        <f>IF(原始数据!AJ234="","",IF(ISERROR(MATCH(原始数据!AJ234,各类选项!$E:$E,0)),1,0))</f>
        <v>0</v>
      </c>
      <c r="P234" s="110">
        <f>IF(原始数据!AK234="","",IF(ISERROR(MATCH(原始数据!AK234,各类选项!$E:$E,0)),1,0))</f>
        <v>0</v>
      </c>
      <c r="Q234" s="110">
        <f>IF(原始数据!AL234="","",IF(ISERROR(MATCH(原始数据!AL234,各类选项!$E:$E,0)),1,0))</f>
        <v>0</v>
      </c>
      <c r="R234" s="110">
        <f>IF(原始数据!AO234="","",IF(ISERROR(MATCH(原始数据!AO234,各类选项!$C:$C,0)),1,0))</f>
        <v>0</v>
      </c>
      <c r="S234" s="110">
        <f>IF(赛后数据!M234="","",IF(ISERROR(MATCH(赛后数据!M234,(各类选项!J:J),0)),1,0))</f>
        <v>0</v>
      </c>
      <c r="T234" s="110">
        <f>IF(赛后数据!U234="","",IF(ISERROR(MATCH(赛后数据!U234,(各类选项!J:J),0)),1,0))</f>
        <v>0</v>
      </c>
      <c r="U234" s="110">
        <f>IF(赛后数据!AC234="","",IF(ISERROR(MATCH(赛后数据!AC234,(各类选项!J:J),0)),1,0))</f>
        <v>0</v>
      </c>
      <c r="V234" s="110">
        <f>IF(赛后数据!AK234="","",IF(ISERROR(MATCH(赛后数据!AK234,(各类选项!J:J),0)),1,0))</f>
        <v>0</v>
      </c>
    </row>
    <row r="235" spans="1:22">
      <c r="A235" s="110">
        <f t="shared" si="6"/>
        <v>0</v>
      </c>
      <c r="B235" s="110">
        <f t="shared" si="7"/>
        <v>0</v>
      </c>
      <c r="C235" s="110">
        <f>IF(原始数据!K235="","",IF(ISERROR(MATCH(原始数据!K235,原始数据!E235:F235,0)),1,0)-IF(原始数据!K235="",1,0))</f>
        <v>0</v>
      </c>
      <c r="D235" s="110">
        <f>IF(原始数据!L235="","",IF(ISERROR(MATCH(原始数据!L235,各类选项!L:L,0)),1,0)-IF(原始数据!L235="",1,0))</f>
        <v>0</v>
      </c>
      <c r="E235" s="110">
        <f>IF(原始数据!V235="","",IF(ISERROR(MATCH(原始数据!V235,各类选项!G:G,0)),1,0))</f>
        <v>0</v>
      </c>
      <c r="F235" s="110">
        <f>IF(原始数据!W235="","",IF(ISERROR(MATCH(原始数据!W235,各类选项!G:G,0)),1,0))</f>
        <v>0</v>
      </c>
      <c r="G235" s="110">
        <f>IF(原始数据!AD235="","",IF(ISERROR(MATCH(原始数据!AD235,各类选项!$E:$E,0)),1,0))</f>
        <v>0</v>
      </c>
      <c r="H235" s="110">
        <f>IF(原始数据!AE235="","",IF(ISERROR(MATCH(原始数据!AE235,各类选项!$E:$E,0)),1,0))</f>
        <v>0</v>
      </c>
      <c r="I235" s="110">
        <f>IF(原始数据!AK235="","",IF(ISERROR(MATCH(原始数据!AK235,各类选项!$E:$E,0)),1,0))</f>
        <v>0</v>
      </c>
      <c r="J235" s="110">
        <f>IF(原始数据!AM235="","",IF(ISERROR(MATCH(原始数据!AM235,各类选项!$E:$E,0)),1,0))</f>
        <v>0</v>
      </c>
      <c r="K235" s="110" t="str">
        <f>IF(原始数据!AF235="","",IF(ISERROR(MATCH(原始数据!AF235,各类选项!$C:$C,0)),1,0))</f>
        <v/>
      </c>
      <c r="L235" s="110" t="str">
        <f>IF(原始数据!AG235="","",IF(ISERROR(MATCH(原始数据!AG235,各类选项!$C:$C,0)),1,0))</f>
        <v/>
      </c>
      <c r="M235" s="110" t="str">
        <f>IF(原始数据!AH235="","",IF(ISERROR(MATCH(原始数据!AH235,各类选项!$C:$C,0)),1,0))</f>
        <v/>
      </c>
      <c r="N235" s="110">
        <f>IF(原始数据!AI235="","",IF(ISERROR(MATCH(原始数据!AI235,各类选项!$E:$E,0)),1,0))</f>
        <v>0</v>
      </c>
      <c r="O235" s="110">
        <f>IF(原始数据!AJ235="","",IF(ISERROR(MATCH(原始数据!AJ235,各类选项!$E:$E,0)),1,0))</f>
        <v>0</v>
      </c>
      <c r="P235" s="110">
        <f>IF(原始数据!AK235="","",IF(ISERROR(MATCH(原始数据!AK235,各类选项!$E:$E,0)),1,0))</f>
        <v>0</v>
      </c>
      <c r="Q235" s="110">
        <f>IF(原始数据!AL235="","",IF(ISERROR(MATCH(原始数据!AL235,各类选项!$E:$E,0)),1,0))</f>
        <v>0</v>
      </c>
      <c r="R235" s="110">
        <f>IF(原始数据!AO235="","",IF(ISERROR(MATCH(原始数据!AO235,各类选项!$C:$C,0)),1,0))</f>
        <v>0</v>
      </c>
      <c r="S235" s="110">
        <f>IF(赛后数据!M235="","",IF(ISERROR(MATCH(赛后数据!M235,(各类选项!J:J),0)),1,0))</f>
        <v>0</v>
      </c>
      <c r="T235" s="110">
        <f>IF(赛后数据!U235="","",IF(ISERROR(MATCH(赛后数据!U235,(各类选项!J:J),0)),1,0))</f>
        <v>0</v>
      </c>
      <c r="U235" s="110">
        <f>IF(赛后数据!AC235="","",IF(ISERROR(MATCH(赛后数据!AC235,(各类选项!J:J),0)),1,0))</f>
        <v>0</v>
      </c>
      <c r="V235" s="110">
        <f>IF(赛后数据!AK235="","",IF(ISERROR(MATCH(赛后数据!AK235,(各类选项!J:J),0)),1,0))</f>
        <v>0</v>
      </c>
    </row>
    <row r="236" spans="1:22">
      <c r="A236" s="110">
        <f t="shared" si="6"/>
        <v>0</v>
      </c>
      <c r="B236" s="110">
        <f t="shared" si="7"/>
        <v>0</v>
      </c>
      <c r="C236" s="110">
        <f>IF(原始数据!K236="","",IF(ISERROR(MATCH(原始数据!K236,原始数据!E236:F236,0)),1,0)-IF(原始数据!K236="",1,0))</f>
        <v>0</v>
      </c>
      <c r="D236" s="110">
        <f>IF(原始数据!L236="","",IF(ISERROR(MATCH(原始数据!L236,各类选项!L:L,0)),1,0)-IF(原始数据!L236="",1,0))</f>
        <v>0</v>
      </c>
      <c r="E236" s="110">
        <f>IF(原始数据!V236="","",IF(ISERROR(MATCH(原始数据!V236,各类选项!G:G,0)),1,0))</f>
        <v>0</v>
      </c>
      <c r="F236" s="110">
        <f>IF(原始数据!W236="","",IF(ISERROR(MATCH(原始数据!W236,各类选项!G:G,0)),1,0))</f>
        <v>0</v>
      </c>
      <c r="G236" s="110">
        <f>IF(原始数据!AD236="","",IF(ISERROR(MATCH(原始数据!AD236,各类选项!$E:$E,0)),1,0))</f>
        <v>0</v>
      </c>
      <c r="H236" s="110">
        <f>IF(原始数据!AE236="","",IF(ISERROR(MATCH(原始数据!AE236,各类选项!$E:$E,0)),1,0))</f>
        <v>0</v>
      </c>
      <c r="I236" s="110">
        <f>IF(原始数据!AK236="","",IF(ISERROR(MATCH(原始数据!AK236,各类选项!$E:$E,0)),1,0))</f>
        <v>0</v>
      </c>
      <c r="J236" s="110">
        <f>IF(原始数据!AM236="","",IF(ISERROR(MATCH(原始数据!AM236,各类选项!$E:$E,0)),1,0))</f>
        <v>0</v>
      </c>
      <c r="K236" s="110">
        <f>IF(原始数据!AF236="","",IF(ISERROR(MATCH(原始数据!AF236,各类选项!$C:$C,0)),1,0))</f>
        <v>0</v>
      </c>
      <c r="L236" s="110" t="str">
        <f>IF(原始数据!AG236="","",IF(ISERROR(MATCH(原始数据!AG236,各类选项!$C:$C,0)),1,0))</f>
        <v/>
      </c>
      <c r="M236" s="110" t="str">
        <f>IF(原始数据!AH236="","",IF(ISERROR(MATCH(原始数据!AH236,各类选项!$C:$C,0)),1,0))</f>
        <v/>
      </c>
      <c r="N236" s="110">
        <f>IF(原始数据!AI236="","",IF(ISERROR(MATCH(原始数据!AI236,各类选项!$E:$E,0)),1,0))</f>
        <v>0</v>
      </c>
      <c r="O236" s="110">
        <f>IF(原始数据!AJ236="","",IF(ISERROR(MATCH(原始数据!AJ236,各类选项!$E:$E,0)),1,0))</f>
        <v>0</v>
      </c>
      <c r="P236" s="110">
        <f>IF(原始数据!AK236="","",IF(ISERROR(MATCH(原始数据!AK236,各类选项!$E:$E,0)),1,0))</f>
        <v>0</v>
      </c>
      <c r="Q236" s="110">
        <f>IF(原始数据!AL236="","",IF(ISERROR(MATCH(原始数据!AL236,各类选项!$E:$E,0)),1,0))</f>
        <v>0</v>
      </c>
      <c r="R236" s="110">
        <f>IF(原始数据!AO236="","",IF(ISERROR(MATCH(原始数据!AO236,各类选项!$C:$C,0)),1,0))</f>
        <v>0</v>
      </c>
      <c r="S236" s="110">
        <f>IF(赛后数据!M236="","",IF(ISERROR(MATCH(赛后数据!M236,(各类选项!J:J),0)),1,0))</f>
        <v>0</v>
      </c>
      <c r="T236" s="110">
        <f>IF(赛后数据!U236="","",IF(ISERROR(MATCH(赛后数据!U236,(各类选项!J:J),0)),1,0))</f>
        <v>0</v>
      </c>
      <c r="U236" s="110">
        <f>IF(赛后数据!AC236="","",IF(ISERROR(MATCH(赛后数据!AC236,(各类选项!J:J),0)),1,0))</f>
        <v>0</v>
      </c>
      <c r="V236" s="110">
        <f>IF(赛后数据!AK236="","",IF(ISERROR(MATCH(赛后数据!AK236,(各类选项!J:J),0)),1,0))</f>
        <v>0</v>
      </c>
    </row>
    <row r="237" spans="1:22">
      <c r="A237" s="110">
        <f t="shared" si="6"/>
        <v>0</v>
      </c>
      <c r="B237" s="110">
        <f t="shared" si="7"/>
        <v>0</v>
      </c>
      <c r="C237" s="110">
        <f>IF(原始数据!K237="","",IF(ISERROR(MATCH(原始数据!K237,原始数据!E237:F237,0)),1,0)-IF(原始数据!K237="",1,0))</f>
        <v>0</v>
      </c>
      <c r="D237" s="110">
        <f>IF(原始数据!L237="","",IF(ISERROR(MATCH(原始数据!L237,各类选项!L:L,0)),1,0)-IF(原始数据!L237="",1,0))</f>
        <v>0</v>
      </c>
      <c r="E237" s="110">
        <f>IF(原始数据!V237="","",IF(ISERROR(MATCH(原始数据!V237,各类选项!G:G,0)),1,0))</f>
        <v>0</v>
      </c>
      <c r="F237" s="110">
        <f>IF(原始数据!W237="","",IF(ISERROR(MATCH(原始数据!W237,各类选项!G:G,0)),1,0))</f>
        <v>0</v>
      </c>
      <c r="G237" s="110">
        <f>IF(原始数据!AD237="","",IF(ISERROR(MATCH(原始数据!AD237,各类选项!$E:$E,0)),1,0))</f>
        <v>0</v>
      </c>
      <c r="H237" s="110">
        <f>IF(原始数据!AE237="","",IF(ISERROR(MATCH(原始数据!AE237,各类选项!$E:$E,0)),1,0))</f>
        <v>0</v>
      </c>
      <c r="I237" s="110">
        <f>IF(原始数据!AK237="","",IF(ISERROR(MATCH(原始数据!AK237,各类选项!$E:$E,0)),1,0))</f>
        <v>0</v>
      </c>
      <c r="J237" s="110">
        <f>IF(原始数据!AM237="","",IF(ISERROR(MATCH(原始数据!AM237,各类选项!$E:$E,0)),1,0))</f>
        <v>0</v>
      </c>
      <c r="K237" s="110">
        <f>IF(原始数据!AF237="","",IF(ISERROR(MATCH(原始数据!AF237,各类选项!$C:$C,0)),1,0))</f>
        <v>0</v>
      </c>
      <c r="L237" s="110" t="str">
        <f>IF(原始数据!AG237="","",IF(ISERROR(MATCH(原始数据!AG237,各类选项!$C:$C,0)),1,0))</f>
        <v/>
      </c>
      <c r="M237" s="110" t="str">
        <f>IF(原始数据!AH237="","",IF(ISERROR(MATCH(原始数据!AH237,各类选项!$C:$C,0)),1,0))</f>
        <v/>
      </c>
      <c r="N237" s="110">
        <f>IF(原始数据!AI237="","",IF(ISERROR(MATCH(原始数据!AI237,各类选项!$E:$E,0)),1,0))</f>
        <v>0</v>
      </c>
      <c r="O237" s="110">
        <f>IF(原始数据!AJ237="","",IF(ISERROR(MATCH(原始数据!AJ237,各类选项!$E:$E,0)),1,0))</f>
        <v>0</v>
      </c>
      <c r="P237" s="110">
        <f>IF(原始数据!AK237="","",IF(ISERROR(MATCH(原始数据!AK237,各类选项!$E:$E,0)),1,0))</f>
        <v>0</v>
      </c>
      <c r="Q237" s="110">
        <f>IF(原始数据!AL237="","",IF(ISERROR(MATCH(原始数据!AL237,各类选项!$E:$E,0)),1,0))</f>
        <v>0</v>
      </c>
      <c r="R237" s="110">
        <f>IF(原始数据!AO237="","",IF(ISERROR(MATCH(原始数据!AO237,各类选项!$C:$C,0)),1,0))</f>
        <v>0</v>
      </c>
      <c r="S237" s="110">
        <f>IF(赛后数据!M237="","",IF(ISERROR(MATCH(赛后数据!M237,(各类选项!J:J),0)),1,0))</f>
        <v>0</v>
      </c>
      <c r="T237" s="110">
        <f>IF(赛后数据!U237="","",IF(ISERROR(MATCH(赛后数据!U237,(各类选项!J:J),0)),1,0))</f>
        <v>0</v>
      </c>
      <c r="U237" s="110">
        <f>IF(赛后数据!AC237="","",IF(ISERROR(MATCH(赛后数据!AC237,(各类选项!J:J),0)),1,0))</f>
        <v>0</v>
      </c>
      <c r="V237" s="110">
        <f>IF(赛后数据!AK237="","",IF(ISERROR(MATCH(赛后数据!AK237,(各类选项!J:J),0)),1,0))</f>
        <v>0</v>
      </c>
    </row>
    <row r="238" spans="1:22">
      <c r="A238" s="110">
        <f t="shared" si="6"/>
        <v>0</v>
      </c>
      <c r="B238" s="110">
        <f t="shared" si="7"/>
        <v>0</v>
      </c>
      <c r="C238" s="110">
        <f>IF(原始数据!K238="","",IF(ISERROR(MATCH(原始数据!K238,原始数据!E238:F238,0)),1,0)-IF(原始数据!K238="",1,0))</f>
        <v>0</v>
      </c>
      <c r="D238" s="110">
        <f>IF(原始数据!L238="","",IF(ISERROR(MATCH(原始数据!L238,各类选项!L:L,0)),1,0)-IF(原始数据!L238="",1,0))</f>
        <v>0</v>
      </c>
      <c r="E238" s="110" t="str">
        <f>IF(原始数据!V238="","",IF(ISERROR(MATCH(原始数据!V238,各类选项!G:G,0)),1,0))</f>
        <v/>
      </c>
      <c r="F238" s="110">
        <f>IF(原始数据!W238="","",IF(ISERROR(MATCH(原始数据!W238,各类选项!G:G,0)),1,0))</f>
        <v>0</v>
      </c>
      <c r="G238" s="110">
        <f>IF(原始数据!AD238="","",IF(ISERROR(MATCH(原始数据!AD238,各类选项!$E:$E,0)),1,0))</f>
        <v>0</v>
      </c>
      <c r="H238" s="110">
        <f>IF(原始数据!AE238="","",IF(ISERROR(MATCH(原始数据!AE238,各类选项!$E:$E,0)),1,0))</f>
        <v>0</v>
      </c>
      <c r="I238" s="110">
        <f>IF(原始数据!AK238="","",IF(ISERROR(MATCH(原始数据!AK238,各类选项!$E:$E,0)),1,0))</f>
        <v>0</v>
      </c>
      <c r="J238" s="110">
        <f>IF(原始数据!AM238="","",IF(ISERROR(MATCH(原始数据!AM238,各类选项!$E:$E,0)),1,0))</f>
        <v>0</v>
      </c>
      <c r="K238" s="110">
        <f>IF(原始数据!AF238="","",IF(ISERROR(MATCH(原始数据!AF238,各类选项!$C:$C,0)),1,0))</f>
        <v>0</v>
      </c>
      <c r="L238" s="110">
        <f>IF(原始数据!AG238="","",IF(ISERROR(MATCH(原始数据!AG238,各类选项!$C:$C,0)),1,0))</f>
        <v>0</v>
      </c>
      <c r="M238" s="110" t="str">
        <f>IF(原始数据!AH238="","",IF(ISERROR(MATCH(原始数据!AH238,各类选项!$C:$C,0)),1,0))</f>
        <v/>
      </c>
      <c r="N238" s="110">
        <f>IF(原始数据!AI238="","",IF(ISERROR(MATCH(原始数据!AI238,各类选项!$E:$E,0)),1,0))</f>
        <v>0</v>
      </c>
      <c r="O238" s="110">
        <f>IF(原始数据!AJ238="","",IF(ISERROR(MATCH(原始数据!AJ238,各类选项!$E:$E,0)),1,0))</f>
        <v>0</v>
      </c>
      <c r="P238" s="110">
        <f>IF(原始数据!AK238="","",IF(ISERROR(MATCH(原始数据!AK238,各类选项!$E:$E,0)),1,0))</f>
        <v>0</v>
      </c>
      <c r="Q238" s="110">
        <f>IF(原始数据!AL238="","",IF(ISERROR(MATCH(原始数据!AL238,各类选项!$E:$E,0)),1,0))</f>
        <v>0</v>
      </c>
      <c r="R238" s="110">
        <f>IF(原始数据!AO238="","",IF(ISERROR(MATCH(原始数据!AO238,各类选项!$C:$C,0)),1,0))</f>
        <v>0</v>
      </c>
      <c r="S238" s="110">
        <f>IF(赛后数据!M238="","",IF(ISERROR(MATCH(赛后数据!M238,(各类选项!J:J),0)),1,0))</f>
        <v>0</v>
      </c>
      <c r="T238" s="110">
        <f>IF(赛后数据!U238="","",IF(ISERROR(MATCH(赛后数据!U238,(各类选项!J:J),0)),1,0))</f>
        <v>0</v>
      </c>
      <c r="U238" s="110">
        <f>IF(赛后数据!AC238="","",IF(ISERROR(MATCH(赛后数据!AC238,(各类选项!J:J),0)),1,0))</f>
        <v>0</v>
      </c>
      <c r="V238" s="110">
        <f>IF(赛后数据!AK238="","",IF(ISERROR(MATCH(赛后数据!AK238,(各类选项!J:J),0)),1,0))</f>
        <v>0</v>
      </c>
    </row>
    <row r="239" spans="1:22">
      <c r="A239" s="110">
        <f t="shared" si="6"/>
        <v>0</v>
      </c>
      <c r="B239" s="110">
        <f t="shared" si="7"/>
        <v>0</v>
      </c>
      <c r="C239" s="110">
        <f>IF(原始数据!K239="","",IF(ISERROR(MATCH(原始数据!K239,原始数据!E239:F239,0)),1,0)-IF(原始数据!K239="",1,0))</f>
        <v>0</v>
      </c>
      <c r="D239" s="110">
        <f>IF(原始数据!L239="","",IF(ISERROR(MATCH(原始数据!L239,各类选项!L:L,0)),1,0)-IF(原始数据!L239="",1,0))</f>
        <v>0</v>
      </c>
      <c r="E239" s="110" t="str">
        <f>IF(原始数据!V239="","",IF(ISERROR(MATCH(原始数据!V239,各类选项!G:G,0)),1,0))</f>
        <v/>
      </c>
      <c r="F239" s="110">
        <f>IF(原始数据!W239="","",IF(ISERROR(MATCH(原始数据!W239,各类选项!G:G,0)),1,0))</f>
        <v>0</v>
      </c>
      <c r="G239" s="110">
        <f>IF(原始数据!AD239="","",IF(ISERROR(MATCH(原始数据!AD239,各类选项!$E:$E,0)),1,0))</f>
        <v>0</v>
      </c>
      <c r="H239" s="110">
        <f>IF(原始数据!AE239="","",IF(ISERROR(MATCH(原始数据!AE239,各类选项!$E:$E,0)),1,0))</f>
        <v>0</v>
      </c>
      <c r="I239" s="110">
        <f>IF(原始数据!AK239="","",IF(ISERROR(MATCH(原始数据!AK239,各类选项!$E:$E,0)),1,0))</f>
        <v>0</v>
      </c>
      <c r="J239" s="110">
        <f>IF(原始数据!AM239="","",IF(ISERROR(MATCH(原始数据!AM239,各类选项!$E:$E,0)),1,0))</f>
        <v>0</v>
      </c>
      <c r="K239" s="110">
        <f>IF(原始数据!AF239="","",IF(ISERROR(MATCH(原始数据!AF239,各类选项!$C:$C,0)),1,0))</f>
        <v>0</v>
      </c>
      <c r="L239" s="110">
        <f>IF(原始数据!AG239="","",IF(ISERROR(MATCH(原始数据!AG239,各类选项!$C:$C,0)),1,0))</f>
        <v>0</v>
      </c>
      <c r="M239" s="110" t="str">
        <f>IF(原始数据!AH239="","",IF(ISERROR(MATCH(原始数据!AH239,各类选项!$C:$C,0)),1,0))</f>
        <v/>
      </c>
      <c r="N239" s="110">
        <f>IF(原始数据!AI239="","",IF(ISERROR(MATCH(原始数据!AI239,各类选项!$E:$E,0)),1,0))</f>
        <v>0</v>
      </c>
      <c r="O239" s="110">
        <f>IF(原始数据!AJ239="","",IF(ISERROR(MATCH(原始数据!AJ239,各类选项!$E:$E,0)),1,0))</f>
        <v>0</v>
      </c>
      <c r="P239" s="110">
        <f>IF(原始数据!AK239="","",IF(ISERROR(MATCH(原始数据!AK239,各类选项!$E:$E,0)),1,0))</f>
        <v>0</v>
      </c>
      <c r="Q239" s="110">
        <f>IF(原始数据!AL239="","",IF(ISERROR(MATCH(原始数据!AL239,各类选项!$E:$E,0)),1,0))</f>
        <v>0</v>
      </c>
      <c r="R239" s="110">
        <f>IF(原始数据!AO239="","",IF(ISERROR(MATCH(原始数据!AO239,各类选项!$C:$C,0)),1,0))</f>
        <v>0</v>
      </c>
      <c r="S239" s="110">
        <f>IF(赛后数据!M239="","",IF(ISERROR(MATCH(赛后数据!M239,(各类选项!J:J),0)),1,0))</f>
        <v>0</v>
      </c>
      <c r="T239" s="110">
        <f>IF(赛后数据!U239="","",IF(ISERROR(MATCH(赛后数据!U239,(各类选项!J:J),0)),1,0))</f>
        <v>0</v>
      </c>
      <c r="U239" s="110">
        <f>IF(赛后数据!AC239="","",IF(ISERROR(MATCH(赛后数据!AC239,(各类选项!J:J),0)),1,0))</f>
        <v>0</v>
      </c>
      <c r="V239" s="110">
        <f>IF(赛后数据!AK239="","",IF(ISERROR(MATCH(赛后数据!AK239,(各类选项!J:J),0)),1,0))</f>
        <v>0</v>
      </c>
    </row>
    <row r="240" spans="1:22">
      <c r="A240" s="110">
        <f t="shared" si="6"/>
        <v>0</v>
      </c>
      <c r="B240" s="110">
        <f t="shared" si="7"/>
        <v>0</v>
      </c>
      <c r="C240" s="110" t="str">
        <f>IF(原始数据!K240="","",IF(ISERROR(MATCH(原始数据!K240,原始数据!E240:F240,0)),1,0)-IF(原始数据!K240="",1,0))</f>
        <v/>
      </c>
      <c r="D240" s="110" t="str">
        <f>IF(原始数据!L240="","",IF(ISERROR(MATCH(原始数据!L240,各类选项!L:L,0)),1,0)-IF(原始数据!L240="",1,0))</f>
        <v/>
      </c>
      <c r="E240" s="110" t="str">
        <f>IF(原始数据!V240="","",IF(ISERROR(MATCH(原始数据!V240,各类选项!G:G,0)),1,0))</f>
        <v/>
      </c>
      <c r="F240" s="110" t="str">
        <f>IF(原始数据!W240="","",IF(ISERROR(MATCH(原始数据!W240,各类选项!G:G,0)),1,0))</f>
        <v/>
      </c>
      <c r="G240" s="110" t="str">
        <f>IF(原始数据!AD240="","",IF(ISERROR(MATCH(原始数据!AD240,各类选项!$E:$E,0)),1,0))</f>
        <v/>
      </c>
      <c r="H240" s="110" t="str">
        <f>IF(原始数据!AE240="","",IF(ISERROR(MATCH(原始数据!AE240,各类选项!$E:$E,0)),1,0))</f>
        <v/>
      </c>
      <c r="I240" s="110" t="str">
        <f>IF(原始数据!AK240="","",IF(ISERROR(MATCH(原始数据!AK240,各类选项!$E:$E,0)),1,0))</f>
        <v/>
      </c>
      <c r="J240" s="110" t="str">
        <f>IF(原始数据!AM240="","",IF(ISERROR(MATCH(原始数据!AM240,各类选项!$E:$E,0)),1,0))</f>
        <v/>
      </c>
      <c r="K240" s="110" t="str">
        <f>IF(原始数据!AF240="","",IF(ISERROR(MATCH(原始数据!AF240,各类选项!$C:$C,0)),1,0))</f>
        <v/>
      </c>
      <c r="L240" s="110" t="str">
        <f>IF(原始数据!AG240="","",IF(ISERROR(MATCH(原始数据!AG240,各类选项!$C:$C,0)),1,0))</f>
        <v/>
      </c>
      <c r="M240" s="110" t="str">
        <f>IF(原始数据!AH240="","",IF(ISERROR(MATCH(原始数据!AH240,各类选项!$C:$C,0)),1,0))</f>
        <v/>
      </c>
      <c r="N240" s="110" t="str">
        <f>IF(原始数据!AI240="","",IF(ISERROR(MATCH(原始数据!AI240,各类选项!$E:$E,0)),1,0))</f>
        <v/>
      </c>
      <c r="O240" s="110" t="str">
        <f>IF(原始数据!AJ240="","",IF(ISERROR(MATCH(原始数据!AJ240,各类选项!$E:$E,0)),1,0))</f>
        <v/>
      </c>
      <c r="P240" s="110" t="str">
        <f>IF(原始数据!AK240="","",IF(ISERROR(MATCH(原始数据!AK240,各类选项!$E:$E,0)),1,0))</f>
        <v/>
      </c>
      <c r="Q240" s="110" t="str">
        <f>IF(原始数据!AL240="","",IF(ISERROR(MATCH(原始数据!AL240,各类选项!$E:$E,0)),1,0))</f>
        <v/>
      </c>
      <c r="R240" s="110" t="str">
        <f>IF(原始数据!AO240="","",IF(ISERROR(MATCH(原始数据!AO240,各类选项!$C:$C,0)),1,0))</f>
        <v/>
      </c>
      <c r="S240" s="110" t="str">
        <f>IF(赛后数据!M240="","",IF(ISERROR(MATCH(赛后数据!M240,(各类选项!J:J),0)),1,0))</f>
        <v/>
      </c>
      <c r="T240" s="110" t="str">
        <f>IF(赛后数据!U240="","",IF(ISERROR(MATCH(赛后数据!U240,(各类选项!J:J),0)),1,0))</f>
        <v/>
      </c>
      <c r="U240" s="110" t="str">
        <f>IF(赛后数据!AC240="","",IF(ISERROR(MATCH(赛后数据!AC240,(各类选项!J:J),0)),1,0))</f>
        <v/>
      </c>
      <c r="V240" s="110" t="str">
        <f>IF(赛后数据!AK240="","",IF(ISERROR(MATCH(赛后数据!AK240,(各类选项!J:J),0)),1,0))</f>
        <v/>
      </c>
    </row>
    <row r="241" spans="1:22">
      <c r="A241" s="110">
        <f t="shared" si="6"/>
        <v>0</v>
      </c>
      <c r="B241" s="110">
        <f t="shared" si="7"/>
        <v>0</v>
      </c>
      <c r="C241" s="110" t="str">
        <f>IF(原始数据!K241="","",IF(ISERROR(MATCH(原始数据!K241,原始数据!E241:F241,0)),1,0)-IF(原始数据!K241="",1,0))</f>
        <v/>
      </c>
      <c r="D241" s="110" t="str">
        <f>IF(原始数据!L241="","",IF(ISERROR(MATCH(原始数据!L241,各类选项!L:L,0)),1,0)-IF(原始数据!L241="",1,0))</f>
        <v/>
      </c>
      <c r="E241" s="110" t="str">
        <f>IF(原始数据!V241="","",IF(ISERROR(MATCH(原始数据!V241,各类选项!G:G,0)),1,0))</f>
        <v/>
      </c>
      <c r="F241" s="110" t="str">
        <f>IF(原始数据!W241="","",IF(ISERROR(MATCH(原始数据!W241,各类选项!G:G,0)),1,0))</f>
        <v/>
      </c>
      <c r="G241" s="110" t="str">
        <f>IF(原始数据!AD241="","",IF(ISERROR(MATCH(原始数据!AD241,各类选项!$E:$E,0)),1,0))</f>
        <v/>
      </c>
      <c r="H241" s="110" t="str">
        <f>IF(原始数据!AE241="","",IF(ISERROR(MATCH(原始数据!AE241,各类选项!$E:$E,0)),1,0))</f>
        <v/>
      </c>
      <c r="I241" s="110" t="str">
        <f>IF(原始数据!AK241="","",IF(ISERROR(MATCH(原始数据!AK241,各类选项!$E:$E,0)),1,0))</f>
        <v/>
      </c>
      <c r="J241" s="110" t="str">
        <f>IF(原始数据!AM241="","",IF(ISERROR(MATCH(原始数据!AM241,各类选项!$E:$E,0)),1,0))</f>
        <v/>
      </c>
      <c r="K241" s="110" t="str">
        <f>IF(原始数据!AF241="","",IF(ISERROR(MATCH(原始数据!AF241,各类选项!$C:$C,0)),1,0))</f>
        <v/>
      </c>
      <c r="L241" s="110" t="str">
        <f>IF(原始数据!AG241="","",IF(ISERROR(MATCH(原始数据!AG241,各类选项!$C:$C,0)),1,0))</f>
        <v/>
      </c>
      <c r="M241" s="110" t="str">
        <f>IF(原始数据!AH241="","",IF(ISERROR(MATCH(原始数据!AH241,各类选项!$C:$C,0)),1,0))</f>
        <v/>
      </c>
      <c r="N241" s="110" t="str">
        <f>IF(原始数据!AI241="","",IF(ISERROR(MATCH(原始数据!AI241,各类选项!$E:$E,0)),1,0))</f>
        <v/>
      </c>
      <c r="O241" s="110" t="str">
        <f>IF(原始数据!AJ241="","",IF(ISERROR(MATCH(原始数据!AJ241,各类选项!$E:$E,0)),1,0))</f>
        <v/>
      </c>
      <c r="P241" s="110" t="str">
        <f>IF(原始数据!AK241="","",IF(ISERROR(MATCH(原始数据!AK241,各类选项!$E:$E,0)),1,0))</f>
        <v/>
      </c>
      <c r="Q241" s="110" t="str">
        <f>IF(原始数据!AL241="","",IF(ISERROR(MATCH(原始数据!AL241,各类选项!$E:$E,0)),1,0))</f>
        <v/>
      </c>
      <c r="R241" s="110" t="str">
        <f>IF(原始数据!AO241="","",IF(ISERROR(MATCH(原始数据!AO241,各类选项!$C:$C,0)),1,0))</f>
        <v/>
      </c>
      <c r="S241" s="110" t="str">
        <f>IF(赛后数据!M241="","",IF(ISERROR(MATCH(赛后数据!M241,(各类选项!J:J),0)),1,0))</f>
        <v/>
      </c>
      <c r="T241" s="110" t="str">
        <f>IF(赛后数据!U241="","",IF(ISERROR(MATCH(赛后数据!U241,(各类选项!J:J),0)),1,0))</f>
        <v/>
      </c>
      <c r="U241" s="110" t="str">
        <f>IF(赛后数据!AC241="","",IF(ISERROR(MATCH(赛后数据!AC241,(各类选项!J:J),0)),1,0))</f>
        <v/>
      </c>
      <c r="V241" s="110" t="str">
        <f>IF(赛后数据!AK241="","",IF(ISERROR(MATCH(赛后数据!AK241,(各类选项!J:J),0)),1,0))</f>
        <v/>
      </c>
    </row>
    <row r="242" spans="1:22">
      <c r="A242" s="110">
        <f t="shared" si="6"/>
        <v>0</v>
      </c>
      <c r="B242" s="110">
        <f t="shared" si="7"/>
        <v>0</v>
      </c>
      <c r="C242" s="110">
        <f>IF(原始数据!K242="","",IF(ISERROR(MATCH(原始数据!K242,原始数据!E242:F242,0)),1,0)-IF(原始数据!K242="",1,0))</f>
        <v>0</v>
      </c>
      <c r="D242" s="110">
        <f>IF(原始数据!L242="","",IF(ISERROR(MATCH(原始数据!L242,各类选项!L:L,0)),1,0)-IF(原始数据!L242="",1,0))</f>
        <v>0</v>
      </c>
      <c r="E242" s="110">
        <f>IF(原始数据!V242="","",IF(ISERROR(MATCH(原始数据!V242,各类选项!G:G,0)),1,0))</f>
        <v>0</v>
      </c>
      <c r="F242" s="110">
        <f>IF(原始数据!W242="","",IF(ISERROR(MATCH(原始数据!W242,各类选项!G:G,0)),1,0))</f>
        <v>0</v>
      </c>
      <c r="G242" s="110">
        <f>IF(原始数据!AD242="","",IF(ISERROR(MATCH(原始数据!AD242,各类选项!$E:$E,0)),1,0))</f>
        <v>0</v>
      </c>
      <c r="H242" s="110">
        <f>IF(原始数据!AE242="","",IF(ISERROR(MATCH(原始数据!AE242,各类选项!$E:$E,0)),1,0))</f>
        <v>0</v>
      </c>
      <c r="I242" s="110">
        <f>IF(原始数据!AK242="","",IF(ISERROR(MATCH(原始数据!AK242,各类选项!$E:$E,0)),1,0))</f>
        <v>0</v>
      </c>
      <c r="J242" s="110">
        <f>IF(原始数据!AM242="","",IF(ISERROR(MATCH(原始数据!AM242,各类选项!$E:$E,0)),1,0))</f>
        <v>0</v>
      </c>
      <c r="K242" s="110" t="str">
        <f>IF(原始数据!AF242="","",IF(ISERROR(MATCH(原始数据!AF242,各类选项!$C:$C,0)),1,0))</f>
        <v/>
      </c>
      <c r="L242" s="110" t="str">
        <f>IF(原始数据!AG242="","",IF(ISERROR(MATCH(原始数据!AG242,各类选项!$C:$C,0)),1,0))</f>
        <v/>
      </c>
      <c r="M242" s="110" t="str">
        <f>IF(原始数据!AH242="","",IF(ISERROR(MATCH(原始数据!AH242,各类选项!$C:$C,0)),1,0))</f>
        <v/>
      </c>
      <c r="N242" s="110">
        <f>IF(原始数据!AI242="","",IF(ISERROR(MATCH(原始数据!AI242,各类选项!$E:$E,0)),1,0))</f>
        <v>0</v>
      </c>
      <c r="O242" s="110">
        <f>IF(原始数据!AJ242="","",IF(ISERROR(MATCH(原始数据!AJ242,各类选项!$E:$E,0)),1,0))</f>
        <v>0</v>
      </c>
      <c r="P242" s="110">
        <f>IF(原始数据!AK242="","",IF(ISERROR(MATCH(原始数据!AK242,各类选项!$E:$E,0)),1,0))</f>
        <v>0</v>
      </c>
      <c r="Q242" s="110">
        <f>IF(原始数据!AL242="","",IF(ISERROR(MATCH(原始数据!AL242,各类选项!$E:$E,0)),1,0))</f>
        <v>0</v>
      </c>
      <c r="R242" s="110">
        <f>IF(原始数据!AO242="","",IF(ISERROR(MATCH(原始数据!AO242,各类选项!$C:$C,0)),1,0))</f>
        <v>0</v>
      </c>
      <c r="S242" s="110">
        <f>IF(赛后数据!M242="","",IF(ISERROR(MATCH(赛后数据!M242,(各类选项!J:J),0)),1,0))</f>
        <v>0</v>
      </c>
      <c r="T242" s="110">
        <f>IF(赛后数据!U242="","",IF(ISERROR(MATCH(赛后数据!U242,(各类选项!J:J),0)),1,0))</f>
        <v>0</v>
      </c>
      <c r="U242" s="110">
        <f>IF(赛后数据!AC242="","",IF(ISERROR(MATCH(赛后数据!AC242,(各类选项!J:J),0)),1,0))</f>
        <v>0</v>
      </c>
      <c r="V242" s="110">
        <f>IF(赛后数据!AK242="","",IF(ISERROR(MATCH(赛后数据!AK242,(各类选项!J:J),0)),1,0))</f>
        <v>0</v>
      </c>
    </row>
    <row r="243" spans="1:22">
      <c r="A243" s="110">
        <f t="shared" si="6"/>
        <v>0</v>
      </c>
      <c r="B243" s="110">
        <f t="shared" si="7"/>
        <v>0</v>
      </c>
      <c r="C243" s="110">
        <f>IF(原始数据!K243="","",IF(ISERROR(MATCH(原始数据!K243,原始数据!E243:F243,0)),1,0)-IF(原始数据!K243="",1,0))</f>
        <v>0</v>
      </c>
      <c r="D243" s="110">
        <f>IF(原始数据!L243="","",IF(ISERROR(MATCH(原始数据!L243,各类选项!L:L,0)),1,0)-IF(原始数据!L243="",1,0))</f>
        <v>0</v>
      </c>
      <c r="E243" s="110">
        <f>IF(原始数据!V243="","",IF(ISERROR(MATCH(原始数据!V243,各类选项!G:G,0)),1,0))</f>
        <v>0</v>
      </c>
      <c r="F243" s="110">
        <f>IF(原始数据!W243="","",IF(ISERROR(MATCH(原始数据!W243,各类选项!G:G,0)),1,0))</f>
        <v>0</v>
      </c>
      <c r="G243" s="110">
        <f>IF(原始数据!AD243="","",IF(ISERROR(MATCH(原始数据!AD243,各类选项!$E:$E,0)),1,0))</f>
        <v>0</v>
      </c>
      <c r="H243" s="110">
        <f>IF(原始数据!AE243="","",IF(ISERROR(MATCH(原始数据!AE243,各类选项!$E:$E,0)),1,0))</f>
        <v>0</v>
      </c>
      <c r="I243" s="110">
        <f>IF(原始数据!AK243="","",IF(ISERROR(MATCH(原始数据!AK243,各类选项!$E:$E,0)),1,0))</f>
        <v>0</v>
      </c>
      <c r="J243" s="110">
        <f>IF(原始数据!AM243="","",IF(ISERROR(MATCH(原始数据!AM243,各类选项!$E:$E,0)),1,0))</f>
        <v>0</v>
      </c>
      <c r="K243" s="110" t="str">
        <f>IF(原始数据!AF243="","",IF(ISERROR(MATCH(原始数据!AF243,各类选项!$C:$C,0)),1,0))</f>
        <v/>
      </c>
      <c r="L243" s="110" t="str">
        <f>IF(原始数据!AG243="","",IF(ISERROR(MATCH(原始数据!AG243,各类选项!$C:$C,0)),1,0))</f>
        <v/>
      </c>
      <c r="M243" s="110" t="str">
        <f>IF(原始数据!AH243="","",IF(ISERROR(MATCH(原始数据!AH243,各类选项!$C:$C,0)),1,0))</f>
        <v/>
      </c>
      <c r="N243" s="110">
        <f>IF(原始数据!AI243="","",IF(ISERROR(MATCH(原始数据!AI243,各类选项!$E:$E,0)),1,0))</f>
        <v>0</v>
      </c>
      <c r="O243" s="110">
        <f>IF(原始数据!AJ243="","",IF(ISERROR(MATCH(原始数据!AJ243,各类选项!$E:$E,0)),1,0))</f>
        <v>0</v>
      </c>
      <c r="P243" s="110">
        <f>IF(原始数据!AK243="","",IF(ISERROR(MATCH(原始数据!AK243,各类选项!$E:$E,0)),1,0))</f>
        <v>0</v>
      </c>
      <c r="Q243" s="110">
        <f>IF(原始数据!AL243="","",IF(ISERROR(MATCH(原始数据!AL243,各类选项!$E:$E,0)),1,0))</f>
        <v>0</v>
      </c>
      <c r="R243" s="110">
        <f>IF(原始数据!AO243="","",IF(ISERROR(MATCH(原始数据!AO243,各类选项!$C:$C,0)),1,0))</f>
        <v>0</v>
      </c>
      <c r="S243" s="110">
        <f>IF(赛后数据!M243="","",IF(ISERROR(MATCH(赛后数据!M243,(各类选项!J:J),0)),1,0))</f>
        <v>0</v>
      </c>
      <c r="T243" s="110">
        <f>IF(赛后数据!U243="","",IF(ISERROR(MATCH(赛后数据!U243,(各类选项!J:J),0)),1,0))</f>
        <v>0</v>
      </c>
      <c r="U243" s="110">
        <f>IF(赛后数据!AC243="","",IF(ISERROR(MATCH(赛后数据!AC243,(各类选项!J:J),0)),1,0))</f>
        <v>0</v>
      </c>
      <c r="V243" s="110">
        <f>IF(赛后数据!AK243="","",IF(ISERROR(MATCH(赛后数据!AK243,(各类选项!J:J),0)),1,0))</f>
        <v>0</v>
      </c>
    </row>
    <row r="244" spans="1:22">
      <c r="A244" s="110">
        <f t="shared" si="6"/>
        <v>0</v>
      </c>
      <c r="B244" s="110">
        <f t="shared" si="7"/>
        <v>0</v>
      </c>
      <c r="C244" s="110">
        <f>IF(原始数据!K244="","",IF(ISERROR(MATCH(原始数据!K244,原始数据!E244:F244,0)),1,0)-IF(原始数据!K244="",1,0))</f>
        <v>0</v>
      </c>
      <c r="D244" s="110">
        <f>IF(原始数据!L244="","",IF(ISERROR(MATCH(原始数据!L244,各类选项!L:L,0)),1,0)-IF(原始数据!L244="",1,0))</f>
        <v>0</v>
      </c>
      <c r="E244" s="110">
        <f>IF(原始数据!V244="","",IF(ISERROR(MATCH(原始数据!V244,各类选项!G:G,0)),1,0))</f>
        <v>0</v>
      </c>
      <c r="F244" s="110">
        <f>IF(原始数据!W244="","",IF(ISERROR(MATCH(原始数据!W244,各类选项!G:G,0)),1,0))</f>
        <v>0</v>
      </c>
      <c r="G244" s="110">
        <f>IF(原始数据!AD244="","",IF(ISERROR(MATCH(原始数据!AD244,各类选项!$E:$E,0)),1,0))</f>
        <v>0</v>
      </c>
      <c r="H244" s="110">
        <f>IF(原始数据!AE244="","",IF(ISERROR(MATCH(原始数据!AE244,各类选项!$E:$E,0)),1,0))</f>
        <v>0</v>
      </c>
      <c r="I244" s="110">
        <f>IF(原始数据!AK244="","",IF(ISERROR(MATCH(原始数据!AK244,各类选项!$E:$E,0)),1,0))</f>
        <v>0</v>
      </c>
      <c r="J244" s="110">
        <f>IF(原始数据!AM244="","",IF(ISERROR(MATCH(原始数据!AM244,各类选项!$E:$E,0)),1,0))</f>
        <v>0</v>
      </c>
      <c r="K244" s="110">
        <f>IF(原始数据!AF244="","",IF(ISERROR(MATCH(原始数据!AF244,各类选项!$C:$C,0)),1,0))</f>
        <v>0</v>
      </c>
      <c r="L244" s="110" t="str">
        <f>IF(原始数据!AG244="","",IF(ISERROR(MATCH(原始数据!AG244,各类选项!$C:$C,0)),1,0))</f>
        <v/>
      </c>
      <c r="M244" s="110" t="str">
        <f>IF(原始数据!AH244="","",IF(ISERROR(MATCH(原始数据!AH244,各类选项!$C:$C,0)),1,0))</f>
        <v/>
      </c>
      <c r="N244" s="110">
        <f>IF(原始数据!AI244="","",IF(ISERROR(MATCH(原始数据!AI244,各类选项!$E:$E,0)),1,0))</f>
        <v>0</v>
      </c>
      <c r="O244" s="110">
        <f>IF(原始数据!AJ244="","",IF(ISERROR(MATCH(原始数据!AJ244,各类选项!$E:$E,0)),1,0))</f>
        <v>0</v>
      </c>
      <c r="P244" s="110">
        <f>IF(原始数据!AK244="","",IF(ISERROR(MATCH(原始数据!AK244,各类选项!$E:$E,0)),1,0))</f>
        <v>0</v>
      </c>
      <c r="Q244" s="110">
        <f>IF(原始数据!AL244="","",IF(ISERROR(MATCH(原始数据!AL244,各类选项!$E:$E,0)),1,0))</f>
        <v>0</v>
      </c>
      <c r="R244" s="110">
        <f>IF(原始数据!AO244="","",IF(ISERROR(MATCH(原始数据!AO244,各类选项!$C:$C,0)),1,0))</f>
        <v>0</v>
      </c>
      <c r="S244" s="110">
        <f>IF(赛后数据!M244="","",IF(ISERROR(MATCH(赛后数据!M244,(各类选项!J:J),0)),1,0))</f>
        <v>0</v>
      </c>
      <c r="T244" s="110">
        <f>IF(赛后数据!U244="","",IF(ISERROR(MATCH(赛后数据!U244,(各类选项!J:J),0)),1,0))</f>
        <v>0</v>
      </c>
      <c r="U244" s="110">
        <f>IF(赛后数据!AC244="","",IF(ISERROR(MATCH(赛后数据!AC244,(各类选项!J:J),0)),1,0))</f>
        <v>0</v>
      </c>
      <c r="V244" s="110">
        <f>IF(赛后数据!AK244="","",IF(ISERROR(MATCH(赛后数据!AK244,(各类选项!J:J),0)),1,0))</f>
        <v>0</v>
      </c>
    </row>
    <row r="245" spans="1:22">
      <c r="A245" s="110">
        <f t="shared" si="6"/>
        <v>0</v>
      </c>
      <c r="B245" s="110">
        <f t="shared" si="7"/>
        <v>0</v>
      </c>
      <c r="C245" s="110">
        <f>IF(原始数据!K245="","",IF(ISERROR(MATCH(原始数据!K245,原始数据!E245:F245,0)),1,0)-IF(原始数据!K245="",1,0))</f>
        <v>0</v>
      </c>
      <c r="D245" s="110">
        <f>IF(原始数据!L245="","",IF(ISERROR(MATCH(原始数据!L245,各类选项!L:L,0)),1,0)-IF(原始数据!L245="",1,0))</f>
        <v>0</v>
      </c>
      <c r="E245" s="110">
        <f>IF(原始数据!V245="","",IF(ISERROR(MATCH(原始数据!V245,各类选项!G:G,0)),1,0))</f>
        <v>0</v>
      </c>
      <c r="F245" s="110">
        <f>IF(原始数据!W245="","",IF(ISERROR(MATCH(原始数据!W245,各类选项!G:G,0)),1,0))</f>
        <v>0</v>
      </c>
      <c r="G245" s="110">
        <f>IF(原始数据!AD245="","",IF(ISERROR(MATCH(原始数据!AD245,各类选项!$E:$E,0)),1,0))</f>
        <v>0</v>
      </c>
      <c r="H245" s="110">
        <f>IF(原始数据!AE245="","",IF(ISERROR(MATCH(原始数据!AE245,各类选项!$E:$E,0)),1,0))</f>
        <v>0</v>
      </c>
      <c r="I245" s="110">
        <f>IF(原始数据!AK245="","",IF(ISERROR(MATCH(原始数据!AK245,各类选项!$E:$E,0)),1,0))</f>
        <v>0</v>
      </c>
      <c r="J245" s="110">
        <f>IF(原始数据!AM245="","",IF(ISERROR(MATCH(原始数据!AM245,各类选项!$E:$E,0)),1,0))</f>
        <v>0</v>
      </c>
      <c r="K245" s="110">
        <f>IF(原始数据!AF245="","",IF(ISERROR(MATCH(原始数据!AF245,各类选项!$C:$C,0)),1,0))</f>
        <v>0</v>
      </c>
      <c r="L245" s="110" t="str">
        <f>IF(原始数据!AG245="","",IF(ISERROR(MATCH(原始数据!AG245,各类选项!$C:$C,0)),1,0))</f>
        <v/>
      </c>
      <c r="M245" s="110" t="str">
        <f>IF(原始数据!AH245="","",IF(ISERROR(MATCH(原始数据!AH245,各类选项!$C:$C,0)),1,0))</f>
        <v/>
      </c>
      <c r="N245" s="110">
        <f>IF(原始数据!AI245="","",IF(ISERROR(MATCH(原始数据!AI245,各类选项!$E:$E,0)),1,0))</f>
        <v>0</v>
      </c>
      <c r="O245" s="110">
        <f>IF(原始数据!AJ245="","",IF(ISERROR(MATCH(原始数据!AJ245,各类选项!$E:$E,0)),1,0))</f>
        <v>0</v>
      </c>
      <c r="P245" s="110">
        <f>IF(原始数据!AK245="","",IF(ISERROR(MATCH(原始数据!AK245,各类选项!$E:$E,0)),1,0))</f>
        <v>0</v>
      </c>
      <c r="Q245" s="110">
        <f>IF(原始数据!AL245="","",IF(ISERROR(MATCH(原始数据!AL245,各类选项!$E:$E,0)),1,0))</f>
        <v>0</v>
      </c>
      <c r="R245" s="110">
        <f>IF(原始数据!AO245="","",IF(ISERROR(MATCH(原始数据!AO245,各类选项!$C:$C,0)),1,0))</f>
        <v>0</v>
      </c>
      <c r="S245" s="110">
        <f>IF(赛后数据!M245="","",IF(ISERROR(MATCH(赛后数据!M245,(各类选项!J:J),0)),1,0))</f>
        <v>0</v>
      </c>
      <c r="T245" s="110">
        <f>IF(赛后数据!U245="","",IF(ISERROR(MATCH(赛后数据!U245,(各类选项!J:J),0)),1,0))</f>
        <v>0</v>
      </c>
      <c r="U245" s="110">
        <f>IF(赛后数据!AC245="","",IF(ISERROR(MATCH(赛后数据!AC245,(各类选项!J:J),0)),1,0))</f>
        <v>0</v>
      </c>
      <c r="V245" s="110">
        <f>IF(赛后数据!AK245="","",IF(ISERROR(MATCH(赛后数据!AK245,(各类选项!J:J),0)),1,0))</f>
        <v>0</v>
      </c>
    </row>
    <row r="246" spans="1:22">
      <c r="A246" s="110">
        <f t="shared" si="6"/>
        <v>0</v>
      </c>
      <c r="B246" s="110">
        <f t="shared" si="7"/>
        <v>0</v>
      </c>
      <c r="C246" s="110" t="str">
        <f>IF(原始数据!K246="","",IF(ISERROR(MATCH(原始数据!K246,原始数据!E246:F246,0)),1,0)-IF(原始数据!K246="",1,0))</f>
        <v/>
      </c>
      <c r="D246" s="110" t="str">
        <f>IF(原始数据!L246="","",IF(ISERROR(MATCH(原始数据!L246,各类选项!L:L,0)),1,0)-IF(原始数据!L246="",1,0))</f>
        <v/>
      </c>
      <c r="E246" s="110" t="str">
        <f>IF(原始数据!V246="","",IF(ISERROR(MATCH(原始数据!V246,各类选项!G:G,0)),1,0))</f>
        <v/>
      </c>
      <c r="F246" s="110" t="str">
        <f>IF(原始数据!W246="","",IF(ISERROR(MATCH(原始数据!W246,各类选项!G:G,0)),1,0))</f>
        <v/>
      </c>
      <c r="G246" s="110" t="str">
        <f>IF(原始数据!AD246="","",IF(ISERROR(MATCH(原始数据!AD246,各类选项!$E:$E,0)),1,0))</f>
        <v/>
      </c>
      <c r="H246" s="110" t="str">
        <f>IF(原始数据!AE246="","",IF(ISERROR(MATCH(原始数据!AE246,各类选项!$E:$E,0)),1,0))</f>
        <v/>
      </c>
      <c r="I246" s="110" t="str">
        <f>IF(原始数据!AK246="","",IF(ISERROR(MATCH(原始数据!AK246,各类选项!$E:$E,0)),1,0))</f>
        <v/>
      </c>
      <c r="J246" s="110" t="str">
        <f>IF(原始数据!AM246="","",IF(ISERROR(MATCH(原始数据!AM246,各类选项!$E:$E,0)),1,0))</f>
        <v/>
      </c>
      <c r="K246" s="110" t="str">
        <f>IF(原始数据!AF246="","",IF(ISERROR(MATCH(原始数据!AF246,各类选项!$C:$C,0)),1,0))</f>
        <v/>
      </c>
      <c r="L246" s="110" t="str">
        <f>IF(原始数据!AG246="","",IF(ISERROR(MATCH(原始数据!AG246,各类选项!$C:$C,0)),1,0))</f>
        <v/>
      </c>
      <c r="M246" s="110" t="str">
        <f>IF(原始数据!AH246="","",IF(ISERROR(MATCH(原始数据!AH246,各类选项!$C:$C,0)),1,0))</f>
        <v/>
      </c>
      <c r="N246" s="110" t="str">
        <f>IF(原始数据!AI246="","",IF(ISERROR(MATCH(原始数据!AI246,各类选项!$E:$E,0)),1,0))</f>
        <v/>
      </c>
      <c r="O246" s="110" t="str">
        <f>IF(原始数据!AJ246="","",IF(ISERROR(MATCH(原始数据!AJ246,各类选项!$E:$E,0)),1,0))</f>
        <v/>
      </c>
      <c r="P246" s="110" t="str">
        <f>IF(原始数据!AK246="","",IF(ISERROR(MATCH(原始数据!AK246,各类选项!$E:$E,0)),1,0))</f>
        <v/>
      </c>
      <c r="Q246" s="110" t="str">
        <f>IF(原始数据!AL246="","",IF(ISERROR(MATCH(原始数据!AL246,各类选项!$E:$E,0)),1,0))</f>
        <v/>
      </c>
      <c r="R246" s="110" t="str">
        <f>IF(原始数据!AO246="","",IF(ISERROR(MATCH(原始数据!AO246,各类选项!$C:$C,0)),1,0))</f>
        <v/>
      </c>
      <c r="S246" s="110" t="str">
        <f>IF(赛后数据!M246="","",IF(ISERROR(MATCH(赛后数据!M246,(各类选项!J:J),0)),1,0))</f>
        <v/>
      </c>
      <c r="T246" s="110" t="str">
        <f>IF(赛后数据!U246="","",IF(ISERROR(MATCH(赛后数据!U246,(各类选项!J:J),0)),1,0))</f>
        <v/>
      </c>
      <c r="U246" s="110" t="str">
        <f>IF(赛后数据!AC246="","",IF(ISERROR(MATCH(赛后数据!AC246,(各类选项!J:J),0)),1,0))</f>
        <v/>
      </c>
      <c r="V246" s="110" t="str">
        <f>IF(赛后数据!AK246="","",IF(ISERROR(MATCH(赛后数据!AK246,(各类选项!J:J),0)),1,0))</f>
        <v/>
      </c>
    </row>
    <row r="247" spans="1:22">
      <c r="A247" s="110">
        <f t="shared" si="6"/>
        <v>0</v>
      </c>
      <c r="B247" s="110">
        <f t="shared" si="7"/>
        <v>0</v>
      </c>
      <c r="C247" s="110" t="str">
        <f>IF(原始数据!K247="","",IF(ISERROR(MATCH(原始数据!K247,原始数据!E247:F247,0)),1,0)-IF(原始数据!K247="",1,0))</f>
        <v/>
      </c>
      <c r="D247" s="110" t="str">
        <f>IF(原始数据!L247="","",IF(ISERROR(MATCH(原始数据!L247,各类选项!L:L,0)),1,0)-IF(原始数据!L247="",1,0))</f>
        <v/>
      </c>
      <c r="E247" s="110" t="str">
        <f>IF(原始数据!V247="","",IF(ISERROR(MATCH(原始数据!V247,各类选项!G:G,0)),1,0))</f>
        <v/>
      </c>
      <c r="F247" s="110" t="str">
        <f>IF(原始数据!W247="","",IF(ISERROR(MATCH(原始数据!W247,各类选项!G:G,0)),1,0))</f>
        <v/>
      </c>
      <c r="G247" s="110" t="str">
        <f>IF(原始数据!AD247="","",IF(ISERROR(MATCH(原始数据!AD247,各类选项!$E:$E,0)),1,0))</f>
        <v/>
      </c>
      <c r="H247" s="110" t="str">
        <f>IF(原始数据!AE247="","",IF(ISERROR(MATCH(原始数据!AE247,各类选项!$E:$E,0)),1,0))</f>
        <v/>
      </c>
      <c r="I247" s="110" t="str">
        <f>IF(原始数据!AK247="","",IF(ISERROR(MATCH(原始数据!AK247,各类选项!$E:$E,0)),1,0))</f>
        <v/>
      </c>
      <c r="J247" s="110" t="str">
        <f>IF(原始数据!AM247="","",IF(ISERROR(MATCH(原始数据!AM247,各类选项!$E:$E,0)),1,0))</f>
        <v/>
      </c>
      <c r="K247" s="110" t="str">
        <f>IF(原始数据!AF247="","",IF(ISERROR(MATCH(原始数据!AF247,各类选项!$C:$C,0)),1,0))</f>
        <v/>
      </c>
      <c r="L247" s="110" t="str">
        <f>IF(原始数据!AG247="","",IF(ISERROR(MATCH(原始数据!AG247,各类选项!$C:$C,0)),1,0))</f>
        <v/>
      </c>
      <c r="M247" s="110" t="str">
        <f>IF(原始数据!AH247="","",IF(ISERROR(MATCH(原始数据!AH247,各类选项!$C:$C,0)),1,0))</f>
        <v/>
      </c>
      <c r="N247" s="110" t="str">
        <f>IF(原始数据!AI247="","",IF(ISERROR(MATCH(原始数据!AI247,各类选项!$E:$E,0)),1,0))</f>
        <v/>
      </c>
      <c r="O247" s="110" t="str">
        <f>IF(原始数据!AJ247="","",IF(ISERROR(MATCH(原始数据!AJ247,各类选项!$E:$E,0)),1,0))</f>
        <v/>
      </c>
      <c r="P247" s="110" t="str">
        <f>IF(原始数据!AK247="","",IF(ISERROR(MATCH(原始数据!AK247,各类选项!$E:$E,0)),1,0))</f>
        <v/>
      </c>
      <c r="Q247" s="110" t="str">
        <f>IF(原始数据!AL247="","",IF(ISERROR(MATCH(原始数据!AL247,各类选项!$E:$E,0)),1,0))</f>
        <v/>
      </c>
      <c r="R247" s="110" t="str">
        <f>IF(原始数据!AO247="","",IF(ISERROR(MATCH(原始数据!AO247,各类选项!$C:$C,0)),1,0))</f>
        <v/>
      </c>
      <c r="S247" s="110" t="str">
        <f>IF(赛后数据!M247="","",IF(ISERROR(MATCH(赛后数据!M247,(各类选项!J:J),0)),1,0))</f>
        <v/>
      </c>
      <c r="T247" s="110" t="str">
        <f>IF(赛后数据!U247="","",IF(ISERROR(MATCH(赛后数据!U247,(各类选项!J:J),0)),1,0))</f>
        <v/>
      </c>
      <c r="U247" s="110" t="str">
        <f>IF(赛后数据!AC247="","",IF(ISERROR(MATCH(赛后数据!AC247,(各类选项!J:J),0)),1,0))</f>
        <v/>
      </c>
      <c r="V247" s="110" t="str">
        <f>IF(赛后数据!AK247="","",IF(ISERROR(MATCH(赛后数据!AK247,(各类选项!J:J),0)),1,0))</f>
        <v/>
      </c>
    </row>
    <row r="248" spans="1:22">
      <c r="A248" s="110">
        <f t="shared" si="6"/>
        <v>0</v>
      </c>
      <c r="B248" s="110">
        <f t="shared" si="7"/>
        <v>0</v>
      </c>
      <c r="C248" s="110" t="str">
        <f>IF(原始数据!K248="","",IF(ISERROR(MATCH(原始数据!K248,原始数据!E248:F248,0)),1,0)-IF(原始数据!K248="",1,0))</f>
        <v/>
      </c>
      <c r="D248" s="110" t="str">
        <f>IF(原始数据!L248="","",IF(ISERROR(MATCH(原始数据!L248,各类选项!L:L,0)),1,0)-IF(原始数据!L248="",1,0))</f>
        <v/>
      </c>
      <c r="E248" s="110" t="str">
        <f>IF(原始数据!V248="","",IF(ISERROR(MATCH(原始数据!V248,各类选项!G:G,0)),1,0))</f>
        <v/>
      </c>
      <c r="F248" s="110" t="str">
        <f>IF(原始数据!W248="","",IF(ISERROR(MATCH(原始数据!W248,各类选项!G:G,0)),1,0))</f>
        <v/>
      </c>
      <c r="G248" s="110" t="str">
        <f>IF(原始数据!AD248="","",IF(ISERROR(MATCH(原始数据!AD248,各类选项!$E:$E,0)),1,0))</f>
        <v/>
      </c>
      <c r="H248" s="110" t="str">
        <f>IF(原始数据!AE248="","",IF(ISERROR(MATCH(原始数据!AE248,各类选项!$E:$E,0)),1,0))</f>
        <v/>
      </c>
      <c r="I248" s="110" t="str">
        <f>IF(原始数据!AK248="","",IF(ISERROR(MATCH(原始数据!AK248,各类选项!$E:$E,0)),1,0))</f>
        <v/>
      </c>
      <c r="J248" s="110" t="str">
        <f>IF(原始数据!AM248="","",IF(ISERROR(MATCH(原始数据!AM248,各类选项!$E:$E,0)),1,0))</f>
        <v/>
      </c>
      <c r="K248" s="110" t="str">
        <f>IF(原始数据!AF248="","",IF(ISERROR(MATCH(原始数据!AF248,各类选项!$C:$C,0)),1,0))</f>
        <v/>
      </c>
      <c r="L248" s="110" t="str">
        <f>IF(原始数据!AG248="","",IF(ISERROR(MATCH(原始数据!AG248,各类选项!$C:$C,0)),1,0))</f>
        <v/>
      </c>
      <c r="M248" s="110" t="str">
        <f>IF(原始数据!AH248="","",IF(ISERROR(MATCH(原始数据!AH248,各类选项!$C:$C,0)),1,0))</f>
        <v/>
      </c>
      <c r="N248" s="110" t="str">
        <f>IF(原始数据!AI248="","",IF(ISERROR(MATCH(原始数据!AI248,各类选项!$E:$E,0)),1,0))</f>
        <v/>
      </c>
      <c r="O248" s="110" t="str">
        <f>IF(原始数据!AJ248="","",IF(ISERROR(MATCH(原始数据!AJ248,各类选项!$E:$E,0)),1,0))</f>
        <v/>
      </c>
      <c r="P248" s="110" t="str">
        <f>IF(原始数据!AK248="","",IF(ISERROR(MATCH(原始数据!AK248,各类选项!$E:$E,0)),1,0))</f>
        <v/>
      </c>
      <c r="Q248" s="110" t="str">
        <f>IF(原始数据!AL248="","",IF(ISERROR(MATCH(原始数据!AL248,各类选项!$E:$E,0)),1,0))</f>
        <v/>
      </c>
      <c r="R248" s="110" t="str">
        <f>IF(原始数据!AO248="","",IF(ISERROR(MATCH(原始数据!AO248,各类选项!$C:$C,0)),1,0))</f>
        <v/>
      </c>
      <c r="S248" s="110" t="str">
        <f>IF(赛后数据!M248="","",IF(ISERROR(MATCH(赛后数据!M248,(各类选项!J:J),0)),1,0))</f>
        <v/>
      </c>
      <c r="T248" s="110" t="str">
        <f>IF(赛后数据!U248="","",IF(ISERROR(MATCH(赛后数据!U248,(各类选项!J:J),0)),1,0))</f>
        <v/>
      </c>
      <c r="U248" s="110" t="str">
        <f>IF(赛后数据!AC248="","",IF(ISERROR(MATCH(赛后数据!AC248,(各类选项!J:J),0)),1,0))</f>
        <v/>
      </c>
      <c r="V248" s="110" t="str">
        <f>IF(赛后数据!AK248="","",IF(ISERROR(MATCH(赛后数据!AK248,(各类选项!J:J),0)),1,0))</f>
        <v/>
      </c>
    </row>
    <row r="249" spans="1:22">
      <c r="A249" s="110">
        <f t="shared" si="6"/>
        <v>0</v>
      </c>
      <c r="B249" s="110">
        <f t="shared" si="7"/>
        <v>0</v>
      </c>
      <c r="C249" s="110" t="str">
        <f>IF(原始数据!K249="","",IF(ISERROR(MATCH(原始数据!K249,原始数据!E249:F249,0)),1,0)-IF(原始数据!K249="",1,0))</f>
        <v/>
      </c>
      <c r="D249" s="110" t="str">
        <f>IF(原始数据!L249="","",IF(ISERROR(MATCH(原始数据!L249,各类选项!L:L,0)),1,0)-IF(原始数据!L249="",1,0))</f>
        <v/>
      </c>
      <c r="E249" s="110" t="str">
        <f>IF(原始数据!V249="","",IF(ISERROR(MATCH(原始数据!V249,各类选项!G:G,0)),1,0))</f>
        <v/>
      </c>
      <c r="F249" s="110" t="str">
        <f>IF(原始数据!W249="","",IF(ISERROR(MATCH(原始数据!W249,各类选项!G:G,0)),1,0))</f>
        <v/>
      </c>
      <c r="G249" s="110" t="str">
        <f>IF(原始数据!AD249="","",IF(ISERROR(MATCH(原始数据!AD249,各类选项!$E:$E,0)),1,0))</f>
        <v/>
      </c>
      <c r="H249" s="110" t="str">
        <f>IF(原始数据!AE249="","",IF(ISERROR(MATCH(原始数据!AE249,各类选项!$E:$E,0)),1,0))</f>
        <v/>
      </c>
      <c r="I249" s="110" t="str">
        <f>IF(原始数据!AK249="","",IF(ISERROR(MATCH(原始数据!AK249,各类选项!$E:$E,0)),1,0))</f>
        <v/>
      </c>
      <c r="J249" s="110" t="str">
        <f>IF(原始数据!AM249="","",IF(ISERROR(MATCH(原始数据!AM249,各类选项!$E:$E,0)),1,0))</f>
        <v/>
      </c>
      <c r="K249" s="110" t="str">
        <f>IF(原始数据!AF249="","",IF(ISERROR(MATCH(原始数据!AF249,各类选项!$C:$C,0)),1,0))</f>
        <v/>
      </c>
      <c r="L249" s="110" t="str">
        <f>IF(原始数据!AG249="","",IF(ISERROR(MATCH(原始数据!AG249,各类选项!$C:$C,0)),1,0))</f>
        <v/>
      </c>
      <c r="M249" s="110" t="str">
        <f>IF(原始数据!AH249="","",IF(ISERROR(MATCH(原始数据!AH249,各类选项!$C:$C,0)),1,0))</f>
        <v/>
      </c>
      <c r="N249" s="110" t="str">
        <f>IF(原始数据!AI249="","",IF(ISERROR(MATCH(原始数据!AI249,各类选项!$E:$E,0)),1,0))</f>
        <v/>
      </c>
      <c r="O249" s="110" t="str">
        <f>IF(原始数据!AJ249="","",IF(ISERROR(MATCH(原始数据!AJ249,各类选项!$E:$E,0)),1,0))</f>
        <v/>
      </c>
      <c r="P249" s="110" t="str">
        <f>IF(原始数据!AK249="","",IF(ISERROR(MATCH(原始数据!AK249,各类选项!$E:$E,0)),1,0))</f>
        <v/>
      </c>
      <c r="Q249" s="110" t="str">
        <f>IF(原始数据!AL249="","",IF(ISERROR(MATCH(原始数据!AL249,各类选项!$E:$E,0)),1,0))</f>
        <v/>
      </c>
      <c r="R249" s="110" t="str">
        <f>IF(原始数据!AO249="","",IF(ISERROR(MATCH(原始数据!AO249,各类选项!$C:$C,0)),1,0))</f>
        <v/>
      </c>
      <c r="S249" s="110" t="str">
        <f>IF(赛后数据!M249="","",IF(ISERROR(MATCH(赛后数据!M249,(各类选项!J:J),0)),1,0))</f>
        <v/>
      </c>
      <c r="T249" s="110" t="str">
        <f>IF(赛后数据!U249="","",IF(ISERROR(MATCH(赛后数据!U249,(各类选项!J:J),0)),1,0))</f>
        <v/>
      </c>
      <c r="U249" s="110" t="str">
        <f>IF(赛后数据!AC249="","",IF(ISERROR(MATCH(赛后数据!AC249,(各类选项!J:J),0)),1,0))</f>
        <v/>
      </c>
      <c r="V249" s="110" t="str">
        <f>IF(赛后数据!AK249="","",IF(ISERROR(MATCH(赛后数据!AK249,(各类选项!J:J),0)),1,0))</f>
        <v/>
      </c>
    </row>
    <row r="250" spans="1:22">
      <c r="A250" s="110">
        <f t="shared" si="6"/>
        <v>0</v>
      </c>
      <c r="B250" s="110">
        <f t="shared" si="7"/>
        <v>0</v>
      </c>
      <c r="C250" s="110">
        <f>IF(原始数据!K250="","",IF(ISERROR(MATCH(原始数据!K250,原始数据!E250:F250,0)),1,0)-IF(原始数据!K250="",1,0))</f>
        <v>0</v>
      </c>
      <c r="D250" s="110">
        <f>IF(原始数据!L250="","",IF(ISERROR(MATCH(原始数据!L250,各类选项!L:L,0)),1,0)-IF(原始数据!L250="",1,0))</f>
        <v>0</v>
      </c>
      <c r="E250" s="110">
        <f>IF(原始数据!V250="","",IF(ISERROR(MATCH(原始数据!V250,各类选项!G:G,0)),1,0))</f>
        <v>0</v>
      </c>
      <c r="F250" s="110">
        <f>IF(原始数据!W250="","",IF(ISERROR(MATCH(原始数据!W250,各类选项!G:G,0)),1,0))</f>
        <v>0</v>
      </c>
      <c r="G250" s="110">
        <f>IF(原始数据!AD250="","",IF(ISERROR(MATCH(原始数据!AD250,各类选项!$E:$E,0)),1,0))</f>
        <v>0</v>
      </c>
      <c r="H250" s="110">
        <f>IF(原始数据!AE250="","",IF(ISERROR(MATCH(原始数据!AE250,各类选项!$E:$E,0)),1,0))</f>
        <v>0</v>
      </c>
      <c r="I250" s="110">
        <f>IF(原始数据!AK250="","",IF(ISERROR(MATCH(原始数据!AK250,各类选项!$E:$E,0)),1,0))</f>
        <v>0</v>
      </c>
      <c r="J250" s="110">
        <f>IF(原始数据!AM250="","",IF(ISERROR(MATCH(原始数据!AM250,各类选项!$E:$E,0)),1,0))</f>
        <v>0</v>
      </c>
      <c r="K250" s="110" t="str">
        <f>IF(原始数据!AF250="","",IF(ISERROR(MATCH(原始数据!AF250,各类选项!$C:$C,0)),1,0))</f>
        <v/>
      </c>
      <c r="L250" s="110" t="str">
        <f>IF(原始数据!AG250="","",IF(ISERROR(MATCH(原始数据!AG250,各类选项!$C:$C,0)),1,0))</f>
        <v/>
      </c>
      <c r="M250" s="110" t="str">
        <f>IF(原始数据!AH250="","",IF(ISERROR(MATCH(原始数据!AH250,各类选项!$C:$C,0)),1,0))</f>
        <v/>
      </c>
      <c r="N250" s="110">
        <f>IF(原始数据!AI250="","",IF(ISERROR(MATCH(原始数据!AI250,各类选项!$E:$E,0)),1,0))</f>
        <v>0</v>
      </c>
      <c r="O250" s="110">
        <f>IF(原始数据!AJ250="","",IF(ISERROR(MATCH(原始数据!AJ250,各类选项!$E:$E,0)),1,0))</f>
        <v>0</v>
      </c>
      <c r="P250" s="110">
        <f>IF(原始数据!AK250="","",IF(ISERROR(MATCH(原始数据!AK250,各类选项!$E:$E,0)),1,0))</f>
        <v>0</v>
      </c>
      <c r="Q250" s="110">
        <f>IF(原始数据!AL250="","",IF(ISERROR(MATCH(原始数据!AL250,各类选项!$E:$E,0)),1,0))</f>
        <v>0</v>
      </c>
      <c r="R250" s="110">
        <f>IF(原始数据!AO250="","",IF(ISERROR(MATCH(原始数据!AO250,各类选项!$C:$C,0)),1,0))</f>
        <v>0</v>
      </c>
      <c r="S250" s="110">
        <f>IF(赛后数据!M250="","",IF(ISERROR(MATCH(赛后数据!M250,(各类选项!J:J),0)),1,0))</f>
        <v>0</v>
      </c>
      <c r="T250" s="110">
        <f>IF(赛后数据!U250="","",IF(ISERROR(MATCH(赛后数据!U250,(各类选项!J:J),0)),1,0))</f>
        <v>0</v>
      </c>
      <c r="U250" s="110">
        <f>IF(赛后数据!AC250="","",IF(ISERROR(MATCH(赛后数据!AC250,(各类选项!J:J),0)),1,0))</f>
        <v>0</v>
      </c>
      <c r="V250" s="110">
        <f>IF(赛后数据!AK250="","",IF(ISERROR(MATCH(赛后数据!AK250,(各类选项!J:J),0)),1,0))</f>
        <v>0</v>
      </c>
    </row>
    <row r="251" spans="1:22">
      <c r="A251" s="110">
        <f t="shared" si="6"/>
        <v>0</v>
      </c>
      <c r="B251" s="110">
        <f t="shared" si="7"/>
        <v>0</v>
      </c>
      <c r="C251" s="110">
        <f>IF(原始数据!K251="","",IF(ISERROR(MATCH(原始数据!K251,原始数据!E251:F251,0)),1,0)-IF(原始数据!K251="",1,0))</f>
        <v>0</v>
      </c>
      <c r="D251" s="110">
        <f>IF(原始数据!L251="","",IF(ISERROR(MATCH(原始数据!L251,各类选项!L:L,0)),1,0)-IF(原始数据!L251="",1,0))</f>
        <v>0</v>
      </c>
      <c r="E251" s="110">
        <f>IF(原始数据!V251="","",IF(ISERROR(MATCH(原始数据!V251,各类选项!G:G,0)),1,0))</f>
        <v>0</v>
      </c>
      <c r="F251" s="110">
        <f>IF(原始数据!W251="","",IF(ISERROR(MATCH(原始数据!W251,各类选项!G:G,0)),1,0))</f>
        <v>0</v>
      </c>
      <c r="G251" s="110">
        <f>IF(原始数据!AD251="","",IF(ISERROR(MATCH(原始数据!AD251,各类选项!$E:$E,0)),1,0))</f>
        <v>0</v>
      </c>
      <c r="H251" s="110">
        <f>IF(原始数据!AE251="","",IF(ISERROR(MATCH(原始数据!AE251,各类选项!$E:$E,0)),1,0))</f>
        <v>0</v>
      </c>
      <c r="I251" s="110">
        <f>IF(原始数据!AK251="","",IF(ISERROR(MATCH(原始数据!AK251,各类选项!$E:$E,0)),1,0))</f>
        <v>0</v>
      </c>
      <c r="J251" s="110">
        <f>IF(原始数据!AM251="","",IF(ISERROR(MATCH(原始数据!AM251,各类选项!$E:$E,0)),1,0))</f>
        <v>0</v>
      </c>
      <c r="K251" s="110" t="str">
        <f>IF(原始数据!AF251="","",IF(ISERROR(MATCH(原始数据!AF251,各类选项!$C:$C,0)),1,0))</f>
        <v/>
      </c>
      <c r="L251" s="110" t="str">
        <f>IF(原始数据!AG251="","",IF(ISERROR(MATCH(原始数据!AG251,各类选项!$C:$C,0)),1,0))</f>
        <v/>
      </c>
      <c r="M251" s="110" t="str">
        <f>IF(原始数据!AH251="","",IF(ISERROR(MATCH(原始数据!AH251,各类选项!$C:$C,0)),1,0))</f>
        <v/>
      </c>
      <c r="N251" s="110">
        <f>IF(原始数据!AI251="","",IF(ISERROR(MATCH(原始数据!AI251,各类选项!$E:$E,0)),1,0))</f>
        <v>0</v>
      </c>
      <c r="O251" s="110">
        <f>IF(原始数据!AJ251="","",IF(ISERROR(MATCH(原始数据!AJ251,各类选项!$E:$E,0)),1,0))</f>
        <v>0</v>
      </c>
      <c r="P251" s="110">
        <f>IF(原始数据!AK251="","",IF(ISERROR(MATCH(原始数据!AK251,各类选项!$E:$E,0)),1,0))</f>
        <v>0</v>
      </c>
      <c r="Q251" s="110">
        <f>IF(原始数据!AL251="","",IF(ISERROR(MATCH(原始数据!AL251,各类选项!$E:$E,0)),1,0))</f>
        <v>0</v>
      </c>
      <c r="R251" s="110">
        <f>IF(原始数据!AO251="","",IF(ISERROR(MATCH(原始数据!AO251,各类选项!$C:$C,0)),1,0))</f>
        <v>0</v>
      </c>
      <c r="S251" s="110">
        <f>IF(赛后数据!M251="","",IF(ISERROR(MATCH(赛后数据!M251,(各类选项!J:J),0)),1,0))</f>
        <v>0</v>
      </c>
      <c r="T251" s="110">
        <f>IF(赛后数据!U251="","",IF(ISERROR(MATCH(赛后数据!U251,(各类选项!J:J),0)),1,0))</f>
        <v>0</v>
      </c>
      <c r="U251" s="110">
        <f>IF(赛后数据!AC251="","",IF(ISERROR(MATCH(赛后数据!AC251,(各类选项!J:J),0)),1,0))</f>
        <v>0</v>
      </c>
      <c r="V251" s="110">
        <f>IF(赛后数据!AK251="","",IF(ISERROR(MATCH(赛后数据!AK251,(各类选项!J:J),0)),1,0))</f>
        <v>0</v>
      </c>
    </row>
    <row r="252" spans="1:22">
      <c r="A252" s="110">
        <f t="shared" si="6"/>
        <v>0</v>
      </c>
      <c r="B252" s="110">
        <f t="shared" si="7"/>
        <v>0</v>
      </c>
      <c r="C252" s="110">
        <f>IF(原始数据!K252="","",IF(ISERROR(MATCH(原始数据!K252,原始数据!E252:F252,0)),1,0)-IF(原始数据!K252="",1,0))</f>
        <v>0</v>
      </c>
      <c r="D252" s="110">
        <f>IF(原始数据!L252="","",IF(ISERROR(MATCH(原始数据!L252,各类选项!L:L,0)),1,0)-IF(原始数据!L252="",1,0))</f>
        <v>0</v>
      </c>
      <c r="E252" s="110">
        <f>IF(原始数据!V252="","",IF(ISERROR(MATCH(原始数据!V252,各类选项!G:G,0)),1,0))</f>
        <v>0</v>
      </c>
      <c r="F252" s="110">
        <f>IF(原始数据!W252="","",IF(ISERROR(MATCH(原始数据!W252,各类选项!G:G,0)),1,0))</f>
        <v>0</v>
      </c>
      <c r="G252" s="110">
        <f>IF(原始数据!AD252="","",IF(ISERROR(MATCH(原始数据!AD252,各类选项!$E:$E,0)),1,0))</f>
        <v>0</v>
      </c>
      <c r="H252" s="110">
        <f>IF(原始数据!AE252="","",IF(ISERROR(MATCH(原始数据!AE252,各类选项!$E:$E,0)),1,0))</f>
        <v>0</v>
      </c>
      <c r="I252" s="110">
        <f>IF(原始数据!AK252="","",IF(ISERROR(MATCH(原始数据!AK252,各类选项!$E:$E,0)),1,0))</f>
        <v>0</v>
      </c>
      <c r="J252" s="110">
        <f>IF(原始数据!AM252="","",IF(ISERROR(MATCH(原始数据!AM252,各类选项!$E:$E,0)),1,0))</f>
        <v>0</v>
      </c>
      <c r="K252" s="110">
        <f>IF(原始数据!AF252="","",IF(ISERROR(MATCH(原始数据!AF252,各类选项!$C:$C,0)),1,0))</f>
        <v>0</v>
      </c>
      <c r="L252" s="110" t="str">
        <f>IF(原始数据!AG252="","",IF(ISERROR(MATCH(原始数据!AG252,各类选项!$C:$C,0)),1,0))</f>
        <v/>
      </c>
      <c r="M252" s="110" t="str">
        <f>IF(原始数据!AH252="","",IF(ISERROR(MATCH(原始数据!AH252,各类选项!$C:$C,0)),1,0))</f>
        <v/>
      </c>
      <c r="N252" s="110">
        <f>IF(原始数据!AI252="","",IF(ISERROR(MATCH(原始数据!AI252,各类选项!$E:$E,0)),1,0))</f>
        <v>0</v>
      </c>
      <c r="O252" s="110">
        <f>IF(原始数据!AJ252="","",IF(ISERROR(MATCH(原始数据!AJ252,各类选项!$E:$E,0)),1,0))</f>
        <v>0</v>
      </c>
      <c r="P252" s="110">
        <f>IF(原始数据!AK252="","",IF(ISERROR(MATCH(原始数据!AK252,各类选项!$E:$E,0)),1,0))</f>
        <v>0</v>
      </c>
      <c r="Q252" s="110">
        <f>IF(原始数据!AL252="","",IF(ISERROR(MATCH(原始数据!AL252,各类选项!$E:$E,0)),1,0))</f>
        <v>0</v>
      </c>
      <c r="R252" s="110">
        <f>IF(原始数据!AO252="","",IF(ISERROR(MATCH(原始数据!AO252,各类选项!$C:$C,0)),1,0))</f>
        <v>0</v>
      </c>
      <c r="S252" s="110">
        <f>IF(赛后数据!M252="","",IF(ISERROR(MATCH(赛后数据!M252,(各类选项!J:J),0)),1,0))</f>
        <v>0</v>
      </c>
      <c r="T252" s="110">
        <f>IF(赛后数据!U252="","",IF(ISERROR(MATCH(赛后数据!U252,(各类选项!J:J),0)),1,0))</f>
        <v>0</v>
      </c>
      <c r="U252" s="110">
        <f>IF(赛后数据!AC252="","",IF(ISERROR(MATCH(赛后数据!AC252,(各类选项!J:J),0)),1,0))</f>
        <v>0</v>
      </c>
      <c r="V252" s="110">
        <f>IF(赛后数据!AK252="","",IF(ISERROR(MATCH(赛后数据!AK252,(各类选项!J:J),0)),1,0))</f>
        <v>0</v>
      </c>
    </row>
    <row r="253" spans="1:22">
      <c r="A253" s="110">
        <f t="shared" si="6"/>
        <v>0</v>
      </c>
      <c r="B253" s="110">
        <f t="shared" si="7"/>
        <v>0</v>
      </c>
      <c r="C253" s="110">
        <f>IF(原始数据!K253="","",IF(ISERROR(MATCH(原始数据!K253,原始数据!E253:F253,0)),1,0)-IF(原始数据!K253="",1,0))</f>
        <v>0</v>
      </c>
      <c r="D253" s="110">
        <f>IF(原始数据!L253="","",IF(ISERROR(MATCH(原始数据!L253,各类选项!L:L,0)),1,0)-IF(原始数据!L253="",1,0))</f>
        <v>0</v>
      </c>
      <c r="E253" s="110">
        <f>IF(原始数据!V253="","",IF(ISERROR(MATCH(原始数据!V253,各类选项!G:G,0)),1,0))</f>
        <v>0</v>
      </c>
      <c r="F253" s="110">
        <f>IF(原始数据!W253="","",IF(ISERROR(MATCH(原始数据!W253,各类选项!G:G,0)),1,0))</f>
        <v>0</v>
      </c>
      <c r="G253" s="110">
        <f>IF(原始数据!AD253="","",IF(ISERROR(MATCH(原始数据!AD253,各类选项!$E:$E,0)),1,0))</f>
        <v>0</v>
      </c>
      <c r="H253" s="110">
        <f>IF(原始数据!AE253="","",IF(ISERROR(MATCH(原始数据!AE253,各类选项!$E:$E,0)),1,0))</f>
        <v>0</v>
      </c>
      <c r="I253" s="110">
        <f>IF(原始数据!AK253="","",IF(ISERROR(MATCH(原始数据!AK253,各类选项!$E:$E,0)),1,0))</f>
        <v>0</v>
      </c>
      <c r="J253" s="110">
        <f>IF(原始数据!AM253="","",IF(ISERROR(MATCH(原始数据!AM253,各类选项!$E:$E,0)),1,0))</f>
        <v>0</v>
      </c>
      <c r="K253" s="110">
        <f>IF(原始数据!AF253="","",IF(ISERROR(MATCH(原始数据!AF253,各类选项!$C:$C,0)),1,0))</f>
        <v>0</v>
      </c>
      <c r="L253" s="110" t="str">
        <f>IF(原始数据!AG253="","",IF(ISERROR(MATCH(原始数据!AG253,各类选项!$C:$C,0)),1,0))</f>
        <v/>
      </c>
      <c r="M253" s="110" t="str">
        <f>IF(原始数据!AH253="","",IF(ISERROR(MATCH(原始数据!AH253,各类选项!$C:$C,0)),1,0))</f>
        <v/>
      </c>
      <c r="N253" s="110">
        <f>IF(原始数据!AI253="","",IF(ISERROR(MATCH(原始数据!AI253,各类选项!$E:$E,0)),1,0))</f>
        <v>0</v>
      </c>
      <c r="O253" s="110">
        <f>IF(原始数据!AJ253="","",IF(ISERROR(MATCH(原始数据!AJ253,各类选项!$E:$E,0)),1,0))</f>
        <v>0</v>
      </c>
      <c r="P253" s="110">
        <f>IF(原始数据!AK253="","",IF(ISERROR(MATCH(原始数据!AK253,各类选项!$E:$E,0)),1,0))</f>
        <v>0</v>
      </c>
      <c r="Q253" s="110">
        <f>IF(原始数据!AL253="","",IF(ISERROR(MATCH(原始数据!AL253,各类选项!$E:$E,0)),1,0))</f>
        <v>0</v>
      </c>
      <c r="R253" s="110">
        <f>IF(原始数据!AO253="","",IF(ISERROR(MATCH(原始数据!AO253,各类选项!$C:$C,0)),1,0))</f>
        <v>0</v>
      </c>
      <c r="S253" s="110">
        <f>IF(赛后数据!M253="","",IF(ISERROR(MATCH(赛后数据!M253,(各类选项!J:J),0)),1,0))</f>
        <v>0</v>
      </c>
      <c r="T253" s="110">
        <f>IF(赛后数据!U253="","",IF(ISERROR(MATCH(赛后数据!U253,(各类选项!J:J),0)),1,0))</f>
        <v>0</v>
      </c>
      <c r="U253" s="110">
        <f>IF(赛后数据!AC253="","",IF(ISERROR(MATCH(赛后数据!AC253,(各类选项!J:J),0)),1,0))</f>
        <v>0</v>
      </c>
      <c r="V253" s="110">
        <f>IF(赛后数据!AK253="","",IF(ISERROR(MATCH(赛后数据!AK253,(各类选项!J:J),0)),1,0))</f>
        <v>0</v>
      </c>
    </row>
    <row r="254" spans="1:22">
      <c r="A254" s="110">
        <f t="shared" si="6"/>
        <v>0</v>
      </c>
      <c r="B254" s="110">
        <f t="shared" si="7"/>
        <v>0</v>
      </c>
      <c r="C254" s="110">
        <f>IF(原始数据!K254="","",IF(ISERROR(MATCH(原始数据!K254,原始数据!E254:F254,0)),1,0)-IF(原始数据!K254="",1,0))</f>
        <v>0</v>
      </c>
      <c r="D254" s="110">
        <f>IF(原始数据!L254="","",IF(ISERROR(MATCH(原始数据!L254,各类选项!L:L,0)),1,0)-IF(原始数据!L254="",1,0))</f>
        <v>0</v>
      </c>
      <c r="E254" s="110" t="str">
        <f>IF(原始数据!V254="","",IF(ISERROR(MATCH(原始数据!V254,各类选项!G:G,0)),1,0))</f>
        <v/>
      </c>
      <c r="F254" s="110">
        <f>IF(原始数据!W254="","",IF(ISERROR(MATCH(原始数据!W254,各类选项!G:G,0)),1,0))</f>
        <v>0</v>
      </c>
      <c r="G254" s="110">
        <f>IF(原始数据!AD254="","",IF(ISERROR(MATCH(原始数据!AD254,各类选项!$E:$E,0)),1,0))</f>
        <v>0</v>
      </c>
      <c r="H254" s="110">
        <f>IF(原始数据!AE254="","",IF(ISERROR(MATCH(原始数据!AE254,各类选项!$E:$E,0)),1,0))</f>
        <v>0</v>
      </c>
      <c r="I254" s="110">
        <f>IF(原始数据!AK254="","",IF(ISERROR(MATCH(原始数据!AK254,各类选项!$E:$E,0)),1,0))</f>
        <v>0</v>
      </c>
      <c r="J254" s="110">
        <f>IF(原始数据!AM254="","",IF(ISERROR(MATCH(原始数据!AM254,各类选项!$E:$E,0)),1,0))</f>
        <v>0</v>
      </c>
      <c r="K254" s="110">
        <f>IF(原始数据!AF254="","",IF(ISERROR(MATCH(原始数据!AF254,各类选项!$C:$C,0)),1,0))</f>
        <v>0</v>
      </c>
      <c r="L254" s="110">
        <f>IF(原始数据!AG254="","",IF(ISERROR(MATCH(原始数据!AG254,各类选项!$C:$C,0)),1,0))</f>
        <v>0</v>
      </c>
      <c r="M254" s="110" t="str">
        <f>IF(原始数据!AH254="","",IF(ISERROR(MATCH(原始数据!AH254,各类选项!$C:$C,0)),1,0))</f>
        <v/>
      </c>
      <c r="N254" s="110">
        <f>IF(原始数据!AI254="","",IF(ISERROR(MATCH(原始数据!AI254,各类选项!$E:$E,0)),1,0))</f>
        <v>0</v>
      </c>
      <c r="O254" s="110">
        <f>IF(原始数据!AJ254="","",IF(ISERROR(MATCH(原始数据!AJ254,各类选项!$E:$E,0)),1,0))</f>
        <v>0</v>
      </c>
      <c r="P254" s="110">
        <f>IF(原始数据!AK254="","",IF(ISERROR(MATCH(原始数据!AK254,各类选项!$E:$E,0)),1,0))</f>
        <v>0</v>
      </c>
      <c r="Q254" s="110">
        <f>IF(原始数据!AL254="","",IF(ISERROR(MATCH(原始数据!AL254,各类选项!$E:$E,0)),1,0))</f>
        <v>0</v>
      </c>
      <c r="R254" s="110">
        <f>IF(原始数据!AO254="","",IF(ISERROR(MATCH(原始数据!AO254,各类选项!$C:$C,0)),1,0))</f>
        <v>0</v>
      </c>
      <c r="S254" s="110">
        <f>IF(赛后数据!M254="","",IF(ISERROR(MATCH(赛后数据!M254,(各类选项!J:J),0)),1,0))</f>
        <v>0</v>
      </c>
      <c r="T254" s="110">
        <f>IF(赛后数据!U254="","",IF(ISERROR(MATCH(赛后数据!U254,(各类选项!J:J),0)),1,0))</f>
        <v>0</v>
      </c>
      <c r="U254" s="110">
        <f>IF(赛后数据!AC254="","",IF(ISERROR(MATCH(赛后数据!AC254,(各类选项!J:J),0)),1,0))</f>
        <v>0</v>
      </c>
      <c r="V254" s="110">
        <f>IF(赛后数据!AK254="","",IF(ISERROR(MATCH(赛后数据!AK254,(各类选项!J:J),0)),1,0))</f>
        <v>0</v>
      </c>
    </row>
    <row r="255" spans="1:22">
      <c r="A255" s="110">
        <f t="shared" si="6"/>
        <v>0</v>
      </c>
      <c r="B255" s="110">
        <f t="shared" si="7"/>
        <v>0</v>
      </c>
      <c r="C255" s="110">
        <f>IF(原始数据!K255="","",IF(ISERROR(MATCH(原始数据!K255,原始数据!E255:F255,0)),1,0)-IF(原始数据!K255="",1,0))</f>
        <v>0</v>
      </c>
      <c r="D255" s="110">
        <f>IF(原始数据!L255="","",IF(ISERROR(MATCH(原始数据!L255,各类选项!L:L,0)),1,0)-IF(原始数据!L255="",1,0))</f>
        <v>0</v>
      </c>
      <c r="E255" s="110" t="str">
        <f>IF(原始数据!V255="","",IF(ISERROR(MATCH(原始数据!V255,各类选项!G:G,0)),1,0))</f>
        <v/>
      </c>
      <c r="F255" s="110">
        <f>IF(原始数据!W255="","",IF(ISERROR(MATCH(原始数据!W255,各类选项!G:G,0)),1,0))</f>
        <v>0</v>
      </c>
      <c r="G255" s="110">
        <f>IF(原始数据!AD255="","",IF(ISERROR(MATCH(原始数据!AD255,各类选项!$E:$E,0)),1,0))</f>
        <v>0</v>
      </c>
      <c r="H255" s="110">
        <f>IF(原始数据!AE255="","",IF(ISERROR(MATCH(原始数据!AE255,各类选项!$E:$E,0)),1,0))</f>
        <v>0</v>
      </c>
      <c r="I255" s="110">
        <f>IF(原始数据!AK255="","",IF(ISERROR(MATCH(原始数据!AK255,各类选项!$E:$E,0)),1,0))</f>
        <v>0</v>
      </c>
      <c r="J255" s="110">
        <f>IF(原始数据!AM255="","",IF(ISERROR(MATCH(原始数据!AM255,各类选项!$E:$E,0)),1,0))</f>
        <v>0</v>
      </c>
      <c r="K255" s="110">
        <f>IF(原始数据!AF255="","",IF(ISERROR(MATCH(原始数据!AF255,各类选项!$C:$C,0)),1,0))</f>
        <v>0</v>
      </c>
      <c r="L255" s="110">
        <f>IF(原始数据!AG255="","",IF(ISERROR(MATCH(原始数据!AG255,各类选项!$C:$C,0)),1,0))</f>
        <v>0</v>
      </c>
      <c r="M255" s="110" t="str">
        <f>IF(原始数据!AH255="","",IF(ISERROR(MATCH(原始数据!AH255,各类选项!$C:$C,0)),1,0))</f>
        <v/>
      </c>
      <c r="N255" s="110">
        <f>IF(原始数据!AI255="","",IF(ISERROR(MATCH(原始数据!AI255,各类选项!$E:$E,0)),1,0))</f>
        <v>0</v>
      </c>
      <c r="O255" s="110">
        <f>IF(原始数据!AJ255="","",IF(ISERROR(MATCH(原始数据!AJ255,各类选项!$E:$E,0)),1,0))</f>
        <v>0</v>
      </c>
      <c r="P255" s="110">
        <f>IF(原始数据!AK255="","",IF(ISERROR(MATCH(原始数据!AK255,各类选项!$E:$E,0)),1,0))</f>
        <v>0</v>
      </c>
      <c r="Q255" s="110">
        <f>IF(原始数据!AL255="","",IF(ISERROR(MATCH(原始数据!AL255,各类选项!$E:$E,0)),1,0))</f>
        <v>0</v>
      </c>
      <c r="R255" s="110">
        <f>IF(原始数据!AO255="","",IF(ISERROR(MATCH(原始数据!AO255,各类选项!$C:$C,0)),1,0))</f>
        <v>0</v>
      </c>
      <c r="S255" s="110">
        <f>IF(赛后数据!M255="","",IF(ISERROR(MATCH(赛后数据!M255,(各类选项!J:J),0)),1,0))</f>
        <v>0</v>
      </c>
      <c r="T255" s="110">
        <f>IF(赛后数据!U255="","",IF(ISERROR(MATCH(赛后数据!U255,(各类选项!J:J),0)),1,0))</f>
        <v>0</v>
      </c>
      <c r="U255" s="110">
        <f>IF(赛后数据!AC255="","",IF(ISERROR(MATCH(赛后数据!AC255,(各类选项!J:J),0)),1,0))</f>
        <v>0</v>
      </c>
      <c r="V255" s="110">
        <f>IF(赛后数据!AK255="","",IF(ISERROR(MATCH(赛后数据!AK255,(各类选项!J:J),0)),1,0))</f>
        <v>0</v>
      </c>
    </row>
    <row r="256" spans="1:22">
      <c r="A256" s="110">
        <f t="shared" si="6"/>
        <v>0</v>
      </c>
      <c r="B256" s="110">
        <f t="shared" si="7"/>
        <v>0</v>
      </c>
      <c r="C256" s="110" t="str">
        <f>IF(原始数据!K256="","",IF(ISERROR(MATCH(原始数据!K256,原始数据!E256:F256,0)),1,0)-IF(原始数据!K256="",1,0))</f>
        <v/>
      </c>
      <c r="D256" s="110" t="str">
        <f>IF(原始数据!L256="","",IF(ISERROR(MATCH(原始数据!L256,各类选项!L:L,0)),1,0)-IF(原始数据!L256="",1,0))</f>
        <v/>
      </c>
      <c r="E256" s="110" t="str">
        <f>IF(原始数据!V256="","",IF(ISERROR(MATCH(原始数据!V256,各类选项!G:G,0)),1,0))</f>
        <v/>
      </c>
      <c r="F256" s="110" t="str">
        <f>IF(原始数据!W256="","",IF(ISERROR(MATCH(原始数据!W256,各类选项!G:G,0)),1,0))</f>
        <v/>
      </c>
      <c r="G256" s="110" t="str">
        <f>IF(原始数据!AD256="","",IF(ISERROR(MATCH(原始数据!AD256,各类选项!$E:$E,0)),1,0))</f>
        <v/>
      </c>
      <c r="H256" s="110" t="str">
        <f>IF(原始数据!AE256="","",IF(ISERROR(MATCH(原始数据!AE256,各类选项!$E:$E,0)),1,0))</f>
        <v/>
      </c>
      <c r="I256" s="110" t="str">
        <f>IF(原始数据!AK256="","",IF(ISERROR(MATCH(原始数据!AK256,各类选项!$E:$E,0)),1,0))</f>
        <v/>
      </c>
      <c r="J256" s="110" t="str">
        <f>IF(原始数据!AM256="","",IF(ISERROR(MATCH(原始数据!AM256,各类选项!$E:$E,0)),1,0))</f>
        <v/>
      </c>
      <c r="K256" s="110" t="str">
        <f>IF(原始数据!AF256="","",IF(ISERROR(MATCH(原始数据!AF256,各类选项!$C:$C,0)),1,0))</f>
        <v/>
      </c>
      <c r="L256" s="110" t="str">
        <f>IF(原始数据!AG256="","",IF(ISERROR(MATCH(原始数据!AG256,各类选项!$C:$C,0)),1,0))</f>
        <v/>
      </c>
      <c r="M256" s="110" t="str">
        <f>IF(原始数据!AH256="","",IF(ISERROR(MATCH(原始数据!AH256,各类选项!$C:$C,0)),1,0))</f>
        <v/>
      </c>
      <c r="N256" s="110" t="str">
        <f>IF(原始数据!AI256="","",IF(ISERROR(MATCH(原始数据!AI256,各类选项!$E:$E,0)),1,0))</f>
        <v/>
      </c>
      <c r="O256" s="110" t="str">
        <f>IF(原始数据!AJ256="","",IF(ISERROR(MATCH(原始数据!AJ256,各类选项!$E:$E,0)),1,0))</f>
        <v/>
      </c>
      <c r="P256" s="110" t="str">
        <f>IF(原始数据!AK256="","",IF(ISERROR(MATCH(原始数据!AK256,各类选项!$E:$E,0)),1,0))</f>
        <v/>
      </c>
      <c r="Q256" s="110" t="str">
        <f>IF(原始数据!AL256="","",IF(ISERROR(MATCH(原始数据!AL256,各类选项!$E:$E,0)),1,0))</f>
        <v/>
      </c>
      <c r="R256" s="110" t="str">
        <f>IF(原始数据!AO256="","",IF(ISERROR(MATCH(原始数据!AO256,各类选项!$C:$C,0)),1,0))</f>
        <v/>
      </c>
      <c r="S256" s="110" t="str">
        <f>IF(赛后数据!M256="","",IF(ISERROR(MATCH(赛后数据!M256,(各类选项!J:J),0)),1,0))</f>
        <v/>
      </c>
      <c r="T256" s="110" t="str">
        <f>IF(赛后数据!U256="","",IF(ISERROR(MATCH(赛后数据!U256,(各类选项!J:J),0)),1,0))</f>
        <v/>
      </c>
      <c r="U256" s="110" t="str">
        <f>IF(赛后数据!AC256="","",IF(ISERROR(MATCH(赛后数据!AC256,(各类选项!J:J),0)),1,0))</f>
        <v/>
      </c>
      <c r="V256" s="110" t="str">
        <f>IF(赛后数据!AK256="","",IF(ISERROR(MATCH(赛后数据!AK256,(各类选项!J:J),0)),1,0))</f>
        <v/>
      </c>
    </row>
    <row r="257" spans="1:22">
      <c r="A257" s="110">
        <f t="shared" si="6"/>
        <v>0</v>
      </c>
      <c r="B257" s="110">
        <f t="shared" si="7"/>
        <v>0</v>
      </c>
      <c r="C257" s="110" t="str">
        <f>IF(原始数据!K257="","",IF(ISERROR(MATCH(原始数据!K257,原始数据!E257:F257,0)),1,0)-IF(原始数据!K257="",1,0))</f>
        <v/>
      </c>
      <c r="D257" s="110" t="str">
        <f>IF(原始数据!L257="","",IF(ISERROR(MATCH(原始数据!L257,各类选项!L:L,0)),1,0)-IF(原始数据!L257="",1,0))</f>
        <v/>
      </c>
      <c r="E257" s="110" t="str">
        <f>IF(原始数据!V257="","",IF(ISERROR(MATCH(原始数据!V257,各类选项!G:G,0)),1,0))</f>
        <v/>
      </c>
      <c r="F257" s="110" t="str">
        <f>IF(原始数据!W257="","",IF(ISERROR(MATCH(原始数据!W257,各类选项!G:G,0)),1,0))</f>
        <v/>
      </c>
      <c r="G257" s="110" t="str">
        <f>IF(原始数据!AD257="","",IF(ISERROR(MATCH(原始数据!AD257,各类选项!$E:$E,0)),1,0))</f>
        <v/>
      </c>
      <c r="H257" s="110" t="str">
        <f>IF(原始数据!AE257="","",IF(ISERROR(MATCH(原始数据!AE257,各类选项!$E:$E,0)),1,0))</f>
        <v/>
      </c>
      <c r="I257" s="110" t="str">
        <f>IF(原始数据!AK257="","",IF(ISERROR(MATCH(原始数据!AK257,各类选项!$E:$E,0)),1,0))</f>
        <v/>
      </c>
      <c r="J257" s="110" t="str">
        <f>IF(原始数据!AM257="","",IF(ISERROR(MATCH(原始数据!AM257,各类选项!$E:$E,0)),1,0))</f>
        <v/>
      </c>
      <c r="K257" s="110" t="str">
        <f>IF(原始数据!AF257="","",IF(ISERROR(MATCH(原始数据!AF257,各类选项!$C:$C,0)),1,0))</f>
        <v/>
      </c>
      <c r="L257" s="110" t="str">
        <f>IF(原始数据!AG257="","",IF(ISERROR(MATCH(原始数据!AG257,各类选项!$C:$C,0)),1,0))</f>
        <v/>
      </c>
      <c r="M257" s="110" t="str">
        <f>IF(原始数据!AH257="","",IF(ISERROR(MATCH(原始数据!AH257,各类选项!$C:$C,0)),1,0))</f>
        <v/>
      </c>
      <c r="N257" s="110" t="str">
        <f>IF(原始数据!AI257="","",IF(ISERROR(MATCH(原始数据!AI257,各类选项!$E:$E,0)),1,0))</f>
        <v/>
      </c>
      <c r="O257" s="110" t="str">
        <f>IF(原始数据!AJ257="","",IF(ISERROR(MATCH(原始数据!AJ257,各类选项!$E:$E,0)),1,0))</f>
        <v/>
      </c>
      <c r="P257" s="110" t="str">
        <f>IF(原始数据!AK257="","",IF(ISERROR(MATCH(原始数据!AK257,各类选项!$E:$E,0)),1,0))</f>
        <v/>
      </c>
      <c r="Q257" s="110" t="str">
        <f>IF(原始数据!AL257="","",IF(ISERROR(MATCH(原始数据!AL257,各类选项!$E:$E,0)),1,0))</f>
        <v/>
      </c>
      <c r="R257" s="110" t="str">
        <f>IF(原始数据!AO257="","",IF(ISERROR(MATCH(原始数据!AO257,各类选项!$C:$C,0)),1,0))</f>
        <v/>
      </c>
      <c r="S257" s="110" t="str">
        <f>IF(赛后数据!M257="","",IF(ISERROR(MATCH(赛后数据!M257,(各类选项!J:J),0)),1,0))</f>
        <v/>
      </c>
      <c r="T257" s="110" t="str">
        <f>IF(赛后数据!U257="","",IF(ISERROR(MATCH(赛后数据!U257,(各类选项!J:J),0)),1,0))</f>
        <v/>
      </c>
      <c r="U257" s="110" t="str">
        <f>IF(赛后数据!AC257="","",IF(ISERROR(MATCH(赛后数据!AC257,(各类选项!J:J),0)),1,0))</f>
        <v/>
      </c>
      <c r="V257" s="110" t="str">
        <f>IF(赛后数据!AK257="","",IF(ISERROR(MATCH(赛后数据!AK257,(各类选项!J:J),0)),1,0))</f>
        <v/>
      </c>
    </row>
    <row r="258" spans="1:22">
      <c r="A258" s="110">
        <f t="shared" si="6"/>
        <v>0</v>
      </c>
      <c r="B258" s="110">
        <f t="shared" si="7"/>
        <v>0</v>
      </c>
      <c r="C258" s="110">
        <f>IF(原始数据!K258="","",IF(ISERROR(MATCH(原始数据!K258,原始数据!E258:F258,0)),1,0)-IF(原始数据!K258="",1,0))</f>
        <v>0</v>
      </c>
      <c r="D258" s="110">
        <f>IF(原始数据!L258="","",IF(ISERROR(MATCH(原始数据!L258,各类选项!L:L,0)),1,0)-IF(原始数据!L258="",1,0))</f>
        <v>0</v>
      </c>
      <c r="E258" s="110">
        <f>IF(原始数据!V258="","",IF(ISERROR(MATCH(原始数据!V258,各类选项!G:G,0)),1,0))</f>
        <v>0</v>
      </c>
      <c r="F258" s="110">
        <f>IF(原始数据!W258="","",IF(ISERROR(MATCH(原始数据!W258,各类选项!G:G,0)),1,0))</f>
        <v>0</v>
      </c>
      <c r="G258" s="110">
        <f>IF(原始数据!AD258="","",IF(ISERROR(MATCH(原始数据!AD258,各类选项!$E:$E,0)),1,0))</f>
        <v>0</v>
      </c>
      <c r="H258" s="110">
        <f>IF(原始数据!AE258="","",IF(ISERROR(MATCH(原始数据!AE258,各类选项!$E:$E,0)),1,0))</f>
        <v>0</v>
      </c>
      <c r="I258" s="110">
        <f>IF(原始数据!AK258="","",IF(ISERROR(MATCH(原始数据!AK258,各类选项!$E:$E,0)),1,0))</f>
        <v>0</v>
      </c>
      <c r="J258" s="110">
        <f>IF(原始数据!AM258="","",IF(ISERROR(MATCH(原始数据!AM258,各类选项!$E:$E,0)),1,0))</f>
        <v>0</v>
      </c>
      <c r="K258" s="110" t="str">
        <f>IF(原始数据!AF258="","",IF(ISERROR(MATCH(原始数据!AF258,各类选项!$C:$C,0)),1,0))</f>
        <v/>
      </c>
      <c r="L258" s="110" t="str">
        <f>IF(原始数据!AG258="","",IF(ISERROR(MATCH(原始数据!AG258,各类选项!$C:$C,0)),1,0))</f>
        <v/>
      </c>
      <c r="M258" s="110" t="str">
        <f>IF(原始数据!AH258="","",IF(ISERROR(MATCH(原始数据!AH258,各类选项!$C:$C,0)),1,0))</f>
        <v/>
      </c>
      <c r="N258" s="110">
        <f>IF(原始数据!AI258="","",IF(ISERROR(MATCH(原始数据!AI258,各类选项!$E:$E,0)),1,0))</f>
        <v>0</v>
      </c>
      <c r="O258" s="110">
        <f>IF(原始数据!AJ258="","",IF(ISERROR(MATCH(原始数据!AJ258,各类选项!$E:$E,0)),1,0))</f>
        <v>0</v>
      </c>
      <c r="P258" s="110">
        <f>IF(原始数据!AK258="","",IF(ISERROR(MATCH(原始数据!AK258,各类选项!$E:$E,0)),1,0))</f>
        <v>0</v>
      </c>
      <c r="Q258" s="110">
        <f>IF(原始数据!AL258="","",IF(ISERROR(MATCH(原始数据!AL258,各类选项!$E:$E,0)),1,0))</f>
        <v>0</v>
      </c>
      <c r="R258" s="110">
        <f>IF(原始数据!AO258="","",IF(ISERROR(MATCH(原始数据!AO258,各类选项!$C:$C,0)),1,0))</f>
        <v>0</v>
      </c>
      <c r="S258" s="110">
        <f>IF(赛后数据!M258="","",IF(ISERROR(MATCH(赛后数据!M258,(各类选项!J:J),0)),1,0))</f>
        <v>0</v>
      </c>
      <c r="T258" s="110">
        <f>IF(赛后数据!U258="","",IF(ISERROR(MATCH(赛后数据!U258,(各类选项!J:J),0)),1,0))</f>
        <v>0</v>
      </c>
      <c r="U258" s="110">
        <f>IF(赛后数据!AC258="","",IF(ISERROR(MATCH(赛后数据!AC258,(各类选项!J:J),0)),1,0))</f>
        <v>0</v>
      </c>
      <c r="V258" s="110">
        <f>IF(赛后数据!AK258="","",IF(ISERROR(MATCH(赛后数据!AK258,(各类选项!J:J),0)),1,0))</f>
        <v>0</v>
      </c>
    </row>
    <row r="259" spans="1:22">
      <c r="A259" s="110">
        <f t="shared" ref="A259:A322" si="8">COUNTIF(C259:R259,"&gt;0")</f>
        <v>0</v>
      </c>
      <c r="B259" s="110">
        <f t="shared" ref="B259:B322" si="9">COUNTIF(S259:V259,"&gt;0")</f>
        <v>0</v>
      </c>
      <c r="C259" s="110">
        <f>IF(原始数据!K259="","",IF(ISERROR(MATCH(原始数据!K259,原始数据!E259:F259,0)),1,0)-IF(原始数据!K259="",1,0))</f>
        <v>0</v>
      </c>
      <c r="D259" s="110">
        <f>IF(原始数据!L259="","",IF(ISERROR(MATCH(原始数据!L259,各类选项!L:L,0)),1,0)-IF(原始数据!L259="",1,0))</f>
        <v>0</v>
      </c>
      <c r="E259" s="110">
        <f>IF(原始数据!V259="","",IF(ISERROR(MATCH(原始数据!V259,各类选项!G:G,0)),1,0))</f>
        <v>0</v>
      </c>
      <c r="F259" s="110">
        <f>IF(原始数据!W259="","",IF(ISERROR(MATCH(原始数据!W259,各类选项!G:G,0)),1,0))</f>
        <v>0</v>
      </c>
      <c r="G259" s="110">
        <f>IF(原始数据!AD259="","",IF(ISERROR(MATCH(原始数据!AD259,各类选项!$E:$E,0)),1,0))</f>
        <v>0</v>
      </c>
      <c r="H259" s="110">
        <f>IF(原始数据!AE259="","",IF(ISERROR(MATCH(原始数据!AE259,各类选项!$E:$E,0)),1,0))</f>
        <v>0</v>
      </c>
      <c r="I259" s="110">
        <f>IF(原始数据!AK259="","",IF(ISERROR(MATCH(原始数据!AK259,各类选项!$E:$E,0)),1,0))</f>
        <v>0</v>
      </c>
      <c r="J259" s="110">
        <f>IF(原始数据!AM259="","",IF(ISERROR(MATCH(原始数据!AM259,各类选项!$E:$E,0)),1,0))</f>
        <v>0</v>
      </c>
      <c r="K259" s="110" t="str">
        <f>IF(原始数据!AF259="","",IF(ISERROR(MATCH(原始数据!AF259,各类选项!$C:$C,0)),1,0))</f>
        <v/>
      </c>
      <c r="L259" s="110" t="str">
        <f>IF(原始数据!AG259="","",IF(ISERROR(MATCH(原始数据!AG259,各类选项!$C:$C,0)),1,0))</f>
        <v/>
      </c>
      <c r="M259" s="110" t="str">
        <f>IF(原始数据!AH259="","",IF(ISERROR(MATCH(原始数据!AH259,各类选项!$C:$C,0)),1,0))</f>
        <v/>
      </c>
      <c r="N259" s="110">
        <f>IF(原始数据!AI259="","",IF(ISERROR(MATCH(原始数据!AI259,各类选项!$E:$E,0)),1,0))</f>
        <v>0</v>
      </c>
      <c r="O259" s="110">
        <f>IF(原始数据!AJ259="","",IF(ISERROR(MATCH(原始数据!AJ259,各类选项!$E:$E,0)),1,0))</f>
        <v>0</v>
      </c>
      <c r="P259" s="110">
        <f>IF(原始数据!AK259="","",IF(ISERROR(MATCH(原始数据!AK259,各类选项!$E:$E,0)),1,0))</f>
        <v>0</v>
      </c>
      <c r="Q259" s="110">
        <f>IF(原始数据!AL259="","",IF(ISERROR(MATCH(原始数据!AL259,各类选项!$E:$E,0)),1,0))</f>
        <v>0</v>
      </c>
      <c r="R259" s="110">
        <f>IF(原始数据!AO259="","",IF(ISERROR(MATCH(原始数据!AO259,各类选项!$C:$C,0)),1,0))</f>
        <v>0</v>
      </c>
      <c r="S259" s="110">
        <f>IF(赛后数据!M259="","",IF(ISERROR(MATCH(赛后数据!M259,(各类选项!J:J),0)),1,0))</f>
        <v>0</v>
      </c>
      <c r="T259" s="110">
        <f>IF(赛后数据!U259="","",IF(ISERROR(MATCH(赛后数据!U259,(各类选项!J:J),0)),1,0))</f>
        <v>0</v>
      </c>
      <c r="U259" s="110">
        <f>IF(赛后数据!AC259="","",IF(ISERROR(MATCH(赛后数据!AC259,(各类选项!J:J),0)),1,0))</f>
        <v>0</v>
      </c>
      <c r="V259" s="110">
        <f>IF(赛后数据!AK259="","",IF(ISERROR(MATCH(赛后数据!AK259,(各类选项!J:J),0)),1,0))</f>
        <v>0</v>
      </c>
    </row>
    <row r="260" spans="1:22">
      <c r="A260" s="110">
        <f t="shared" si="8"/>
        <v>0</v>
      </c>
      <c r="B260" s="110">
        <f t="shared" si="9"/>
        <v>0</v>
      </c>
      <c r="C260" s="110">
        <f>IF(原始数据!K260="","",IF(ISERROR(MATCH(原始数据!K260,原始数据!E260:F260,0)),1,0)-IF(原始数据!K260="",1,0))</f>
        <v>0</v>
      </c>
      <c r="D260" s="110">
        <f>IF(原始数据!L260="","",IF(ISERROR(MATCH(原始数据!L260,各类选项!L:L,0)),1,0)-IF(原始数据!L260="",1,0))</f>
        <v>0</v>
      </c>
      <c r="E260" s="110">
        <f>IF(原始数据!V260="","",IF(ISERROR(MATCH(原始数据!V260,各类选项!G:G,0)),1,0))</f>
        <v>0</v>
      </c>
      <c r="F260" s="110">
        <f>IF(原始数据!W260="","",IF(ISERROR(MATCH(原始数据!W260,各类选项!G:G,0)),1,0))</f>
        <v>0</v>
      </c>
      <c r="G260" s="110">
        <f>IF(原始数据!AD260="","",IF(ISERROR(MATCH(原始数据!AD260,各类选项!$E:$E,0)),1,0))</f>
        <v>0</v>
      </c>
      <c r="H260" s="110">
        <f>IF(原始数据!AE260="","",IF(ISERROR(MATCH(原始数据!AE260,各类选项!$E:$E,0)),1,0))</f>
        <v>0</v>
      </c>
      <c r="I260" s="110">
        <f>IF(原始数据!AK260="","",IF(ISERROR(MATCH(原始数据!AK260,各类选项!$E:$E,0)),1,0))</f>
        <v>0</v>
      </c>
      <c r="J260" s="110">
        <f>IF(原始数据!AM260="","",IF(ISERROR(MATCH(原始数据!AM260,各类选项!$E:$E,0)),1,0))</f>
        <v>0</v>
      </c>
      <c r="K260" s="110">
        <f>IF(原始数据!AF260="","",IF(ISERROR(MATCH(原始数据!AF260,各类选项!$C:$C,0)),1,0))</f>
        <v>0</v>
      </c>
      <c r="L260" s="110" t="str">
        <f>IF(原始数据!AG260="","",IF(ISERROR(MATCH(原始数据!AG260,各类选项!$C:$C,0)),1,0))</f>
        <v/>
      </c>
      <c r="M260" s="110" t="str">
        <f>IF(原始数据!AH260="","",IF(ISERROR(MATCH(原始数据!AH260,各类选项!$C:$C,0)),1,0))</f>
        <v/>
      </c>
      <c r="N260" s="110">
        <f>IF(原始数据!AI260="","",IF(ISERROR(MATCH(原始数据!AI260,各类选项!$E:$E,0)),1,0))</f>
        <v>0</v>
      </c>
      <c r="O260" s="110">
        <f>IF(原始数据!AJ260="","",IF(ISERROR(MATCH(原始数据!AJ260,各类选项!$E:$E,0)),1,0))</f>
        <v>0</v>
      </c>
      <c r="P260" s="110">
        <f>IF(原始数据!AK260="","",IF(ISERROR(MATCH(原始数据!AK260,各类选项!$E:$E,0)),1,0))</f>
        <v>0</v>
      </c>
      <c r="Q260" s="110">
        <f>IF(原始数据!AL260="","",IF(ISERROR(MATCH(原始数据!AL260,各类选项!$E:$E,0)),1,0))</f>
        <v>0</v>
      </c>
      <c r="R260" s="110">
        <f>IF(原始数据!AO260="","",IF(ISERROR(MATCH(原始数据!AO260,各类选项!$C:$C,0)),1,0))</f>
        <v>0</v>
      </c>
      <c r="S260" s="110">
        <f>IF(赛后数据!M260="","",IF(ISERROR(MATCH(赛后数据!M260,(各类选项!J:J),0)),1,0))</f>
        <v>0</v>
      </c>
      <c r="T260" s="110">
        <f>IF(赛后数据!U260="","",IF(ISERROR(MATCH(赛后数据!U260,(各类选项!J:J),0)),1,0))</f>
        <v>0</v>
      </c>
      <c r="U260" s="110">
        <f>IF(赛后数据!AC260="","",IF(ISERROR(MATCH(赛后数据!AC260,(各类选项!J:J),0)),1,0))</f>
        <v>0</v>
      </c>
      <c r="V260" s="110">
        <f>IF(赛后数据!AK260="","",IF(ISERROR(MATCH(赛后数据!AK260,(各类选项!J:J),0)),1,0))</f>
        <v>0</v>
      </c>
    </row>
    <row r="261" spans="1:22">
      <c r="A261" s="110">
        <f t="shared" si="8"/>
        <v>0</v>
      </c>
      <c r="B261" s="110">
        <f t="shared" si="9"/>
        <v>0</v>
      </c>
      <c r="C261" s="110">
        <f>IF(原始数据!K261="","",IF(ISERROR(MATCH(原始数据!K261,原始数据!E261:F261,0)),1,0)-IF(原始数据!K261="",1,0))</f>
        <v>0</v>
      </c>
      <c r="D261" s="110">
        <f>IF(原始数据!L261="","",IF(ISERROR(MATCH(原始数据!L261,各类选项!L:L,0)),1,0)-IF(原始数据!L261="",1,0))</f>
        <v>0</v>
      </c>
      <c r="E261" s="110">
        <f>IF(原始数据!V261="","",IF(ISERROR(MATCH(原始数据!V261,各类选项!G:G,0)),1,0))</f>
        <v>0</v>
      </c>
      <c r="F261" s="110">
        <f>IF(原始数据!W261="","",IF(ISERROR(MATCH(原始数据!W261,各类选项!G:G,0)),1,0))</f>
        <v>0</v>
      </c>
      <c r="G261" s="110">
        <f>IF(原始数据!AD261="","",IF(ISERROR(MATCH(原始数据!AD261,各类选项!$E:$E,0)),1,0))</f>
        <v>0</v>
      </c>
      <c r="H261" s="110">
        <f>IF(原始数据!AE261="","",IF(ISERROR(MATCH(原始数据!AE261,各类选项!$E:$E,0)),1,0))</f>
        <v>0</v>
      </c>
      <c r="I261" s="110">
        <f>IF(原始数据!AK261="","",IF(ISERROR(MATCH(原始数据!AK261,各类选项!$E:$E,0)),1,0))</f>
        <v>0</v>
      </c>
      <c r="J261" s="110">
        <f>IF(原始数据!AM261="","",IF(ISERROR(MATCH(原始数据!AM261,各类选项!$E:$E,0)),1,0))</f>
        <v>0</v>
      </c>
      <c r="K261" s="110">
        <f>IF(原始数据!AF261="","",IF(ISERROR(MATCH(原始数据!AF261,各类选项!$C:$C,0)),1,0))</f>
        <v>0</v>
      </c>
      <c r="L261" s="110" t="str">
        <f>IF(原始数据!AG261="","",IF(ISERROR(MATCH(原始数据!AG261,各类选项!$C:$C,0)),1,0))</f>
        <v/>
      </c>
      <c r="M261" s="110" t="str">
        <f>IF(原始数据!AH261="","",IF(ISERROR(MATCH(原始数据!AH261,各类选项!$C:$C,0)),1,0))</f>
        <v/>
      </c>
      <c r="N261" s="110">
        <f>IF(原始数据!AI261="","",IF(ISERROR(MATCH(原始数据!AI261,各类选项!$E:$E,0)),1,0))</f>
        <v>0</v>
      </c>
      <c r="O261" s="110">
        <f>IF(原始数据!AJ261="","",IF(ISERROR(MATCH(原始数据!AJ261,各类选项!$E:$E,0)),1,0))</f>
        <v>0</v>
      </c>
      <c r="P261" s="110">
        <f>IF(原始数据!AK261="","",IF(ISERROR(MATCH(原始数据!AK261,各类选项!$E:$E,0)),1,0))</f>
        <v>0</v>
      </c>
      <c r="Q261" s="110">
        <f>IF(原始数据!AL261="","",IF(ISERROR(MATCH(原始数据!AL261,各类选项!$E:$E,0)),1,0))</f>
        <v>0</v>
      </c>
      <c r="R261" s="110">
        <f>IF(原始数据!AO261="","",IF(ISERROR(MATCH(原始数据!AO261,各类选项!$C:$C,0)),1,0))</f>
        <v>0</v>
      </c>
      <c r="S261" s="110">
        <f>IF(赛后数据!M261="","",IF(ISERROR(MATCH(赛后数据!M261,(各类选项!J:J),0)),1,0))</f>
        <v>0</v>
      </c>
      <c r="T261" s="110">
        <f>IF(赛后数据!U261="","",IF(ISERROR(MATCH(赛后数据!U261,(各类选项!J:J),0)),1,0))</f>
        <v>0</v>
      </c>
      <c r="U261" s="110">
        <f>IF(赛后数据!AC261="","",IF(ISERROR(MATCH(赛后数据!AC261,(各类选项!J:J),0)),1,0))</f>
        <v>0</v>
      </c>
      <c r="V261" s="110">
        <f>IF(赛后数据!AK261="","",IF(ISERROR(MATCH(赛后数据!AK261,(各类选项!J:J),0)),1,0))</f>
        <v>0</v>
      </c>
    </row>
    <row r="262" spans="1:22">
      <c r="A262" s="110">
        <f t="shared" si="8"/>
        <v>0</v>
      </c>
      <c r="B262" s="110">
        <f t="shared" si="9"/>
        <v>0</v>
      </c>
      <c r="C262" s="110" t="str">
        <f>IF(原始数据!K262="","",IF(ISERROR(MATCH(原始数据!K262,原始数据!E262:F262,0)),1,0)-IF(原始数据!K262="",1,0))</f>
        <v/>
      </c>
      <c r="D262" s="110" t="str">
        <f>IF(原始数据!L262="","",IF(ISERROR(MATCH(原始数据!L262,各类选项!L:L,0)),1,0)-IF(原始数据!L262="",1,0))</f>
        <v/>
      </c>
      <c r="E262" s="110" t="str">
        <f>IF(原始数据!V262="","",IF(ISERROR(MATCH(原始数据!V262,各类选项!G:G,0)),1,0))</f>
        <v/>
      </c>
      <c r="F262" s="110" t="str">
        <f>IF(原始数据!W262="","",IF(ISERROR(MATCH(原始数据!W262,各类选项!G:G,0)),1,0))</f>
        <v/>
      </c>
      <c r="G262" s="110" t="str">
        <f>IF(原始数据!AD262="","",IF(ISERROR(MATCH(原始数据!AD262,各类选项!$E:$E,0)),1,0))</f>
        <v/>
      </c>
      <c r="H262" s="110" t="str">
        <f>IF(原始数据!AE262="","",IF(ISERROR(MATCH(原始数据!AE262,各类选项!$E:$E,0)),1,0))</f>
        <v/>
      </c>
      <c r="I262" s="110" t="str">
        <f>IF(原始数据!AK262="","",IF(ISERROR(MATCH(原始数据!AK262,各类选项!$E:$E,0)),1,0))</f>
        <v/>
      </c>
      <c r="J262" s="110" t="str">
        <f>IF(原始数据!AM262="","",IF(ISERROR(MATCH(原始数据!AM262,各类选项!$E:$E,0)),1,0))</f>
        <v/>
      </c>
      <c r="K262" s="110" t="str">
        <f>IF(原始数据!AF262="","",IF(ISERROR(MATCH(原始数据!AF262,各类选项!$C:$C,0)),1,0))</f>
        <v/>
      </c>
      <c r="L262" s="110" t="str">
        <f>IF(原始数据!AG262="","",IF(ISERROR(MATCH(原始数据!AG262,各类选项!$C:$C,0)),1,0))</f>
        <v/>
      </c>
      <c r="M262" s="110" t="str">
        <f>IF(原始数据!AH262="","",IF(ISERROR(MATCH(原始数据!AH262,各类选项!$C:$C,0)),1,0))</f>
        <v/>
      </c>
      <c r="N262" s="110" t="str">
        <f>IF(原始数据!AI262="","",IF(ISERROR(MATCH(原始数据!AI262,各类选项!$E:$E,0)),1,0))</f>
        <v/>
      </c>
      <c r="O262" s="110" t="str">
        <f>IF(原始数据!AJ262="","",IF(ISERROR(MATCH(原始数据!AJ262,各类选项!$E:$E,0)),1,0))</f>
        <v/>
      </c>
      <c r="P262" s="110" t="str">
        <f>IF(原始数据!AK262="","",IF(ISERROR(MATCH(原始数据!AK262,各类选项!$E:$E,0)),1,0))</f>
        <v/>
      </c>
      <c r="Q262" s="110" t="str">
        <f>IF(原始数据!AL262="","",IF(ISERROR(MATCH(原始数据!AL262,各类选项!$E:$E,0)),1,0))</f>
        <v/>
      </c>
      <c r="R262" s="110" t="str">
        <f>IF(原始数据!AO262="","",IF(ISERROR(MATCH(原始数据!AO262,各类选项!$C:$C,0)),1,0))</f>
        <v/>
      </c>
      <c r="S262" s="110" t="str">
        <f>IF(赛后数据!M262="","",IF(ISERROR(MATCH(赛后数据!M262,(各类选项!J:J),0)),1,0))</f>
        <v/>
      </c>
      <c r="T262" s="110" t="str">
        <f>IF(赛后数据!U262="","",IF(ISERROR(MATCH(赛后数据!U262,(各类选项!J:J),0)),1,0))</f>
        <v/>
      </c>
      <c r="U262" s="110" t="str">
        <f>IF(赛后数据!AC262="","",IF(ISERROR(MATCH(赛后数据!AC262,(各类选项!J:J),0)),1,0))</f>
        <v/>
      </c>
      <c r="V262" s="110" t="str">
        <f>IF(赛后数据!AK262="","",IF(ISERROR(MATCH(赛后数据!AK262,(各类选项!J:J),0)),1,0))</f>
        <v/>
      </c>
    </row>
    <row r="263" spans="1:22">
      <c r="A263" s="110">
        <f t="shared" si="8"/>
        <v>0</v>
      </c>
      <c r="B263" s="110">
        <f t="shared" si="9"/>
        <v>0</v>
      </c>
      <c r="C263" s="110" t="str">
        <f>IF(原始数据!K263="","",IF(ISERROR(MATCH(原始数据!K263,原始数据!E263:F263,0)),1,0)-IF(原始数据!K263="",1,0))</f>
        <v/>
      </c>
      <c r="D263" s="110" t="str">
        <f>IF(原始数据!L263="","",IF(ISERROR(MATCH(原始数据!L263,各类选项!L:L,0)),1,0)-IF(原始数据!L263="",1,0))</f>
        <v/>
      </c>
      <c r="E263" s="110" t="str">
        <f>IF(原始数据!V263="","",IF(ISERROR(MATCH(原始数据!V263,各类选项!G:G,0)),1,0))</f>
        <v/>
      </c>
      <c r="F263" s="110" t="str">
        <f>IF(原始数据!W263="","",IF(ISERROR(MATCH(原始数据!W263,各类选项!G:G,0)),1,0))</f>
        <v/>
      </c>
      <c r="G263" s="110" t="str">
        <f>IF(原始数据!AD263="","",IF(ISERROR(MATCH(原始数据!AD263,各类选项!$E:$E,0)),1,0))</f>
        <v/>
      </c>
      <c r="H263" s="110" t="str">
        <f>IF(原始数据!AE263="","",IF(ISERROR(MATCH(原始数据!AE263,各类选项!$E:$E,0)),1,0))</f>
        <v/>
      </c>
      <c r="I263" s="110" t="str">
        <f>IF(原始数据!AK263="","",IF(ISERROR(MATCH(原始数据!AK263,各类选项!$E:$E,0)),1,0))</f>
        <v/>
      </c>
      <c r="J263" s="110" t="str">
        <f>IF(原始数据!AM263="","",IF(ISERROR(MATCH(原始数据!AM263,各类选项!$E:$E,0)),1,0))</f>
        <v/>
      </c>
      <c r="K263" s="110" t="str">
        <f>IF(原始数据!AF263="","",IF(ISERROR(MATCH(原始数据!AF263,各类选项!$C:$C,0)),1,0))</f>
        <v/>
      </c>
      <c r="L263" s="110" t="str">
        <f>IF(原始数据!AG263="","",IF(ISERROR(MATCH(原始数据!AG263,各类选项!$C:$C,0)),1,0))</f>
        <v/>
      </c>
      <c r="M263" s="110" t="str">
        <f>IF(原始数据!AH263="","",IF(ISERROR(MATCH(原始数据!AH263,各类选项!$C:$C,0)),1,0))</f>
        <v/>
      </c>
      <c r="N263" s="110" t="str">
        <f>IF(原始数据!AI263="","",IF(ISERROR(MATCH(原始数据!AI263,各类选项!$E:$E,0)),1,0))</f>
        <v/>
      </c>
      <c r="O263" s="110" t="str">
        <f>IF(原始数据!AJ263="","",IF(ISERROR(MATCH(原始数据!AJ263,各类选项!$E:$E,0)),1,0))</f>
        <v/>
      </c>
      <c r="P263" s="110" t="str">
        <f>IF(原始数据!AK263="","",IF(ISERROR(MATCH(原始数据!AK263,各类选项!$E:$E,0)),1,0))</f>
        <v/>
      </c>
      <c r="Q263" s="110" t="str">
        <f>IF(原始数据!AL263="","",IF(ISERROR(MATCH(原始数据!AL263,各类选项!$E:$E,0)),1,0))</f>
        <v/>
      </c>
      <c r="R263" s="110" t="str">
        <f>IF(原始数据!AO263="","",IF(ISERROR(MATCH(原始数据!AO263,各类选项!$C:$C,0)),1,0))</f>
        <v/>
      </c>
      <c r="S263" s="110" t="str">
        <f>IF(赛后数据!M263="","",IF(ISERROR(MATCH(赛后数据!M263,(各类选项!J:J),0)),1,0))</f>
        <v/>
      </c>
      <c r="T263" s="110" t="str">
        <f>IF(赛后数据!U263="","",IF(ISERROR(MATCH(赛后数据!U263,(各类选项!J:J),0)),1,0))</f>
        <v/>
      </c>
      <c r="U263" s="110" t="str">
        <f>IF(赛后数据!AC263="","",IF(ISERROR(MATCH(赛后数据!AC263,(各类选项!J:J),0)),1,0))</f>
        <v/>
      </c>
      <c r="V263" s="110" t="str">
        <f>IF(赛后数据!AK263="","",IF(ISERROR(MATCH(赛后数据!AK263,(各类选项!J:J),0)),1,0))</f>
        <v/>
      </c>
    </row>
    <row r="264" spans="1:22">
      <c r="A264" s="110">
        <f t="shared" si="8"/>
        <v>0</v>
      </c>
      <c r="B264" s="110">
        <f t="shared" si="9"/>
        <v>0</v>
      </c>
      <c r="C264" s="110" t="str">
        <f>IF(原始数据!K264="","",IF(ISERROR(MATCH(原始数据!K264,原始数据!E264:F264,0)),1,0)-IF(原始数据!K264="",1,0))</f>
        <v/>
      </c>
      <c r="D264" s="110" t="str">
        <f>IF(原始数据!L264="","",IF(ISERROR(MATCH(原始数据!L264,各类选项!L:L,0)),1,0)-IF(原始数据!L264="",1,0))</f>
        <v/>
      </c>
      <c r="E264" s="110" t="str">
        <f>IF(原始数据!V264="","",IF(ISERROR(MATCH(原始数据!V264,各类选项!G:G,0)),1,0))</f>
        <v/>
      </c>
      <c r="F264" s="110" t="str">
        <f>IF(原始数据!W264="","",IF(ISERROR(MATCH(原始数据!W264,各类选项!G:G,0)),1,0))</f>
        <v/>
      </c>
      <c r="G264" s="110" t="str">
        <f>IF(原始数据!AD264="","",IF(ISERROR(MATCH(原始数据!AD264,各类选项!$E:$E,0)),1,0))</f>
        <v/>
      </c>
      <c r="H264" s="110" t="str">
        <f>IF(原始数据!AE264="","",IF(ISERROR(MATCH(原始数据!AE264,各类选项!$E:$E,0)),1,0))</f>
        <v/>
      </c>
      <c r="I264" s="110" t="str">
        <f>IF(原始数据!AK264="","",IF(ISERROR(MATCH(原始数据!AK264,各类选项!$E:$E,0)),1,0))</f>
        <v/>
      </c>
      <c r="J264" s="110" t="str">
        <f>IF(原始数据!AM264="","",IF(ISERROR(MATCH(原始数据!AM264,各类选项!$E:$E,0)),1,0))</f>
        <v/>
      </c>
      <c r="K264" s="110" t="str">
        <f>IF(原始数据!AF264="","",IF(ISERROR(MATCH(原始数据!AF264,各类选项!$C:$C,0)),1,0))</f>
        <v/>
      </c>
      <c r="L264" s="110" t="str">
        <f>IF(原始数据!AG264="","",IF(ISERROR(MATCH(原始数据!AG264,各类选项!$C:$C,0)),1,0))</f>
        <v/>
      </c>
      <c r="M264" s="110" t="str">
        <f>IF(原始数据!AH264="","",IF(ISERROR(MATCH(原始数据!AH264,各类选项!$C:$C,0)),1,0))</f>
        <v/>
      </c>
      <c r="N264" s="110" t="str">
        <f>IF(原始数据!AI264="","",IF(ISERROR(MATCH(原始数据!AI264,各类选项!$E:$E,0)),1,0))</f>
        <v/>
      </c>
      <c r="O264" s="110" t="str">
        <f>IF(原始数据!AJ264="","",IF(ISERROR(MATCH(原始数据!AJ264,各类选项!$E:$E,0)),1,0))</f>
        <v/>
      </c>
      <c r="P264" s="110" t="str">
        <f>IF(原始数据!AK264="","",IF(ISERROR(MATCH(原始数据!AK264,各类选项!$E:$E,0)),1,0))</f>
        <v/>
      </c>
      <c r="Q264" s="110" t="str">
        <f>IF(原始数据!AL264="","",IF(ISERROR(MATCH(原始数据!AL264,各类选项!$E:$E,0)),1,0))</f>
        <v/>
      </c>
      <c r="R264" s="110" t="str">
        <f>IF(原始数据!AO264="","",IF(ISERROR(MATCH(原始数据!AO264,各类选项!$C:$C,0)),1,0))</f>
        <v/>
      </c>
      <c r="S264" s="110" t="str">
        <f>IF(赛后数据!M264="","",IF(ISERROR(MATCH(赛后数据!M264,(各类选项!J:J),0)),1,0))</f>
        <v/>
      </c>
      <c r="T264" s="110" t="str">
        <f>IF(赛后数据!U264="","",IF(ISERROR(MATCH(赛后数据!U264,(各类选项!J:J),0)),1,0))</f>
        <v/>
      </c>
      <c r="U264" s="110" t="str">
        <f>IF(赛后数据!AC264="","",IF(ISERROR(MATCH(赛后数据!AC264,(各类选项!J:J),0)),1,0))</f>
        <v/>
      </c>
      <c r="V264" s="110" t="str">
        <f>IF(赛后数据!AK264="","",IF(ISERROR(MATCH(赛后数据!AK264,(各类选项!J:J),0)),1,0))</f>
        <v/>
      </c>
    </row>
    <row r="265" spans="1:22">
      <c r="A265" s="110">
        <f t="shared" si="8"/>
        <v>0</v>
      </c>
      <c r="B265" s="110">
        <f t="shared" si="9"/>
        <v>0</v>
      </c>
      <c r="C265" s="110" t="str">
        <f>IF(原始数据!K265="","",IF(ISERROR(MATCH(原始数据!K265,原始数据!E265:F265,0)),1,0)-IF(原始数据!K265="",1,0))</f>
        <v/>
      </c>
      <c r="D265" s="110" t="str">
        <f>IF(原始数据!L265="","",IF(ISERROR(MATCH(原始数据!L265,各类选项!L:L,0)),1,0)-IF(原始数据!L265="",1,0))</f>
        <v/>
      </c>
      <c r="E265" s="110" t="str">
        <f>IF(原始数据!V265="","",IF(ISERROR(MATCH(原始数据!V265,各类选项!G:G,0)),1,0))</f>
        <v/>
      </c>
      <c r="F265" s="110" t="str">
        <f>IF(原始数据!W265="","",IF(ISERROR(MATCH(原始数据!W265,各类选项!G:G,0)),1,0))</f>
        <v/>
      </c>
      <c r="G265" s="110" t="str">
        <f>IF(原始数据!AD265="","",IF(ISERROR(MATCH(原始数据!AD265,各类选项!$E:$E,0)),1,0))</f>
        <v/>
      </c>
      <c r="H265" s="110" t="str">
        <f>IF(原始数据!AE265="","",IF(ISERROR(MATCH(原始数据!AE265,各类选项!$E:$E,0)),1,0))</f>
        <v/>
      </c>
      <c r="I265" s="110" t="str">
        <f>IF(原始数据!AK265="","",IF(ISERROR(MATCH(原始数据!AK265,各类选项!$E:$E,0)),1,0))</f>
        <v/>
      </c>
      <c r="J265" s="110" t="str">
        <f>IF(原始数据!AM265="","",IF(ISERROR(MATCH(原始数据!AM265,各类选项!$E:$E,0)),1,0))</f>
        <v/>
      </c>
      <c r="K265" s="110" t="str">
        <f>IF(原始数据!AF265="","",IF(ISERROR(MATCH(原始数据!AF265,各类选项!$C:$C,0)),1,0))</f>
        <v/>
      </c>
      <c r="L265" s="110" t="str">
        <f>IF(原始数据!AG265="","",IF(ISERROR(MATCH(原始数据!AG265,各类选项!$C:$C,0)),1,0))</f>
        <v/>
      </c>
      <c r="M265" s="110" t="str">
        <f>IF(原始数据!AH265="","",IF(ISERROR(MATCH(原始数据!AH265,各类选项!$C:$C,0)),1,0))</f>
        <v/>
      </c>
      <c r="N265" s="110" t="str">
        <f>IF(原始数据!AI265="","",IF(ISERROR(MATCH(原始数据!AI265,各类选项!$E:$E,0)),1,0))</f>
        <v/>
      </c>
      <c r="O265" s="110" t="str">
        <f>IF(原始数据!AJ265="","",IF(ISERROR(MATCH(原始数据!AJ265,各类选项!$E:$E,0)),1,0))</f>
        <v/>
      </c>
      <c r="P265" s="110" t="str">
        <f>IF(原始数据!AK265="","",IF(ISERROR(MATCH(原始数据!AK265,各类选项!$E:$E,0)),1,0))</f>
        <v/>
      </c>
      <c r="Q265" s="110" t="str">
        <f>IF(原始数据!AL265="","",IF(ISERROR(MATCH(原始数据!AL265,各类选项!$E:$E,0)),1,0))</f>
        <v/>
      </c>
      <c r="R265" s="110" t="str">
        <f>IF(原始数据!AO265="","",IF(ISERROR(MATCH(原始数据!AO265,各类选项!$C:$C,0)),1,0))</f>
        <v/>
      </c>
      <c r="S265" s="110" t="str">
        <f>IF(赛后数据!M265="","",IF(ISERROR(MATCH(赛后数据!M265,(各类选项!J:J),0)),1,0))</f>
        <v/>
      </c>
      <c r="T265" s="110" t="str">
        <f>IF(赛后数据!U265="","",IF(ISERROR(MATCH(赛后数据!U265,(各类选项!J:J),0)),1,0))</f>
        <v/>
      </c>
      <c r="U265" s="110" t="str">
        <f>IF(赛后数据!AC265="","",IF(ISERROR(MATCH(赛后数据!AC265,(各类选项!J:J),0)),1,0))</f>
        <v/>
      </c>
      <c r="V265" s="110" t="str">
        <f>IF(赛后数据!AK265="","",IF(ISERROR(MATCH(赛后数据!AK265,(各类选项!J:J),0)),1,0))</f>
        <v/>
      </c>
    </row>
    <row r="266" spans="1:22">
      <c r="A266" s="110">
        <f t="shared" si="8"/>
        <v>0</v>
      </c>
      <c r="B266" s="110">
        <f t="shared" si="9"/>
        <v>0</v>
      </c>
      <c r="C266" s="110">
        <f>IF(原始数据!K266="","",IF(ISERROR(MATCH(原始数据!K266,原始数据!E266:F266,0)),1,0)-IF(原始数据!K266="",1,0))</f>
        <v>0</v>
      </c>
      <c r="D266" s="110">
        <f>IF(原始数据!L266="","",IF(ISERROR(MATCH(原始数据!L266,各类选项!L:L,0)),1,0)-IF(原始数据!L266="",1,0))</f>
        <v>0</v>
      </c>
      <c r="E266" s="110">
        <f>IF(原始数据!V266="","",IF(ISERROR(MATCH(原始数据!V266,各类选项!G:G,0)),1,0))</f>
        <v>0</v>
      </c>
      <c r="F266" s="110">
        <f>IF(原始数据!W266="","",IF(ISERROR(MATCH(原始数据!W266,各类选项!G:G,0)),1,0))</f>
        <v>0</v>
      </c>
      <c r="G266" s="110">
        <f>IF(原始数据!AD266="","",IF(ISERROR(MATCH(原始数据!AD266,各类选项!$E:$E,0)),1,0))</f>
        <v>0</v>
      </c>
      <c r="H266" s="110">
        <f>IF(原始数据!AE266="","",IF(ISERROR(MATCH(原始数据!AE266,各类选项!$E:$E,0)),1,0))</f>
        <v>0</v>
      </c>
      <c r="I266" s="110">
        <f>IF(原始数据!AK266="","",IF(ISERROR(MATCH(原始数据!AK266,各类选项!$E:$E,0)),1,0))</f>
        <v>0</v>
      </c>
      <c r="J266" s="110">
        <f>IF(原始数据!AM266="","",IF(ISERROR(MATCH(原始数据!AM266,各类选项!$E:$E,0)),1,0))</f>
        <v>0</v>
      </c>
      <c r="K266" s="110" t="str">
        <f>IF(原始数据!AF266="","",IF(ISERROR(MATCH(原始数据!AF266,各类选项!$C:$C,0)),1,0))</f>
        <v/>
      </c>
      <c r="L266" s="110" t="str">
        <f>IF(原始数据!AG266="","",IF(ISERROR(MATCH(原始数据!AG266,各类选项!$C:$C,0)),1,0))</f>
        <v/>
      </c>
      <c r="M266" s="110" t="str">
        <f>IF(原始数据!AH266="","",IF(ISERROR(MATCH(原始数据!AH266,各类选项!$C:$C,0)),1,0))</f>
        <v/>
      </c>
      <c r="N266" s="110">
        <f>IF(原始数据!AI266="","",IF(ISERROR(MATCH(原始数据!AI266,各类选项!$E:$E,0)),1,0))</f>
        <v>0</v>
      </c>
      <c r="O266" s="110">
        <f>IF(原始数据!AJ266="","",IF(ISERROR(MATCH(原始数据!AJ266,各类选项!$E:$E,0)),1,0))</f>
        <v>0</v>
      </c>
      <c r="P266" s="110">
        <f>IF(原始数据!AK266="","",IF(ISERROR(MATCH(原始数据!AK266,各类选项!$E:$E,0)),1,0))</f>
        <v>0</v>
      </c>
      <c r="Q266" s="110">
        <f>IF(原始数据!AL266="","",IF(ISERROR(MATCH(原始数据!AL266,各类选项!$E:$E,0)),1,0))</f>
        <v>0</v>
      </c>
      <c r="R266" s="110">
        <f>IF(原始数据!AO266="","",IF(ISERROR(MATCH(原始数据!AO266,各类选项!$C:$C,0)),1,0))</f>
        <v>0</v>
      </c>
      <c r="S266" s="110">
        <f>IF(赛后数据!M266="","",IF(ISERROR(MATCH(赛后数据!M266,(各类选项!J:J),0)),1,0))</f>
        <v>0</v>
      </c>
      <c r="T266" s="110">
        <f>IF(赛后数据!U266="","",IF(ISERROR(MATCH(赛后数据!U266,(各类选项!J:J),0)),1,0))</f>
        <v>0</v>
      </c>
      <c r="U266" s="110">
        <f>IF(赛后数据!AC266="","",IF(ISERROR(MATCH(赛后数据!AC266,(各类选项!J:J),0)),1,0))</f>
        <v>0</v>
      </c>
      <c r="V266" s="110">
        <f>IF(赛后数据!AK266="","",IF(ISERROR(MATCH(赛后数据!AK266,(各类选项!J:J),0)),1,0))</f>
        <v>0</v>
      </c>
    </row>
    <row r="267" spans="1:22">
      <c r="A267" s="110">
        <f t="shared" si="8"/>
        <v>0</v>
      </c>
      <c r="B267" s="110">
        <f t="shared" si="9"/>
        <v>0</v>
      </c>
      <c r="C267" s="110">
        <f>IF(原始数据!K267="","",IF(ISERROR(MATCH(原始数据!K267,原始数据!E267:F267,0)),1,0)-IF(原始数据!K267="",1,0))</f>
        <v>0</v>
      </c>
      <c r="D267" s="110">
        <f>IF(原始数据!L267="","",IF(ISERROR(MATCH(原始数据!L267,各类选项!L:L,0)),1,0)-IF(原始数据!L267="",1,0))</f>
        <v>0</v>
      </c>
      <c r="E267" s="110">
        <f>IF(原始数据!V267="","",IF(ISERROR(MATCH(原始数据!V267,各类选项!G:G,0)),1,0))</f>
        <v>0</v>
      </c>
      <c r="F267" s="110">
        <f>IF(原始数据!W267="","",IF(ISERROR(MATCH(原始数据!W267,各类选项!G:G,0)),1,0))</f>
        <v>0</v>
      </c>
      <c r="G267" s="110">
        <f>IF(原始数据!AD267="","",IF(ISERROR(MATCH(原始数据!AD267,各类选项!$E:$E,0)),1,0))</f>
        <v>0</v>
      </c>
      <c r="H267" s="110">
        <f>IF(原始数据!AE267="","",IF(ISERROR(MATCH(原始数据!AE267,各类选项!$E:$E,0)),1,0))</f>
        <v>0</v>
      </c>
      <c r="I267" s="110">
        <f>IF(原始数据!AK267="","",IF(ISERROR(MATCH(原始数据!AK267,各类选项!$E:$E,0)),1,0))</f>
        <v>0</v>
      </c>
      <c r="J267" s="110">
        <f>IF(原始数据!AM267="","",IF(ISERROR(MATCH(原始数据!AM267,各类选项!$E:$E,0)),1,0))</f>
        <v>0</v>
      </c>
      <c r="K267" s="110" t="str">
        <f>IF(原始数据!AF267="","",IF(ISERROR(MATCH(原始数据!AF267,各类选项!$C:$C,0)),1,0))</f>
        <v/>
      </c>
      <c r="L267" s="110" t="str">
        <f>IF(原始数据!AG267="","",IF(ISERROR(MATCH(原始数据!AG267,各类选项!$C:$C,0)),1,0))</f>
        <v/>
      </c>
      <c r="M267" s="110" t="str">
        <f>IF(原始数据!AH267="","",IF(ISERROR(MATCH(原始数据!AH267,各类选项!$C:$C,0)),1,0))</f>
        <v/>
      </c>
      <c r="N267" s="110">
        <f>IF(原始数据!AI267="","",IF(ISERROR(MATCH(原始数据!AI267,各类选项!$E:$E,0)),1,0))</f>
        <v>0</v>
      </c>
      <c r="O267" s="110">
        <f>IF(原始数据!AJ267="","",IF(ISERROR(MATCH(原始数据!AJ267,各类选项!$E:$E,0)),1,0))</f>
        <v>0</v>
      </c>
      <c r="P267" s="110">
        <f>IF(原始数据!AK267="","",IF(ISERROR(MATCH(原始数据!AK267,各类选项!$E:$E,0)),1,0))</f>
        <v>0</v>
      </c>
      <c r="Q267" s="110">
        <f>IF(原始数据!AL267="","",IF(ISERROR(MATCH(原始数据!AL267,各类选项!$E:$E,0)),1,0))</f>
        <v>0</v>
      </c>
      <c r="R267" s="110">
        <f>IF(原始数据!AO267="","",IF(ISERROR(MATCH(原始数据!AO267,各类选项!$C:$C,0)),1,0))</f>
        <v>0</v>
      </c>
      <c r="S267" s="110">
        <f>IF(赛后数据!M267="","",IF(ISERROR(MATCH(赛后数据!M267,(各类选项!J:J),0)),1,0))</f>
        <v>0</v>
      </c>
      <c r="T267" s="110">
        <f>IF(赛后数据!U267="","",IF(ISERROR(MATCH(赛后数据!U267,(各类选项!J:J),0)),1,0))</f>
        <v>0</v>
      </c>
      <c r="U267" s="110">
        <f>IF(赛后数据!AC267="","",IF(ISERROR(MATCH(赛后数据!AC267,(各类选项!J:J),0)),1,0))</f>
        <v>0</v>
      </c>
      <c r="V267" s="110">
        <f>IF(赛后数据!AK267="","",IF(ISERROR(MATCH(赛后数据!AK267,(各类选项!J:J),0)),1,0))</f>
        <v>0</v>
      </c>
    </row>
    <row r="268" spans="1:22">
      <c r="A268" s="110">
        <f t="shared" si="8"/>
        <v>0</v>
      </c>
      <c r="B268" s="110">
        <f t="shared" si="9"/>
        <v>0</v>
      </c>
      <c r="C268" s="110">
        <f>IF(原始数据!K268="","",IF(ISERROR(MATCH(原始数据!K268,原始数据!E268:F268,0)),1,0)-IF(原始数据!K268="",1,0))</f>
        <v>0</v>
      </c>
      <c r="D268" s="110">
        <f>IF(原始数据!L268="","",IF(ISERROR(MATCH(原始数据!L268,各类选项!L:L,0)),1,0)-IF(原始数据!L268="",1,0))</f>
        <v>0</v>
      </c>
      <c r="E268" s="110">
        <f>IF(原始数据!V268="","",IF(ISERROR(MATCH(原始数据!V268,各类选项!G:G,0)),1,0))</f>
        <v>0</v>
      </c>
      <c r="F268" s="110">
        <f>IF(原始数据!W268="","",IF(ISERROR(MATCH(原始数据!W268,各类选项!G:G,0)),1,0))</f>
        <v>0</v>
      </c>
      <c r="G268" s="110">
        <f>IF(原始数据!AD268="","",IF(ISERROR(MATCH(原始数据!AD268,各类选项!$E:$E,0)),1,0))</f>
        <v>0</v>
      </c>
      <c r="H268" s="110">
        <f>IF(原始数据!AE268="","",IF(ISERROR(MATCH(原始数据!AE268,各类选项!$E:$E,0)),1,0))</f>
        <v>0</v>
      </c>
      <c r="I268" s="110">
        <f>IF(原始数据!AK268="","",IF(ISERROR(MATCH(原始数据!AK268,各类选项!$E:$E,0)),1,0))</f>
        <v>0</v>
      </c>
      <c r="J268" s="110">
        <f>IF(原始数据!AM268="","",IF(ISERROR(MATCH(原始数据!AM268,各类选项!$E:$E,0)),1,0))</f>
        <v>0</v>
      </c>
      <c r="K268" s="110">
        <f>IF(原始数据!AF268="","",IF(ISERROR(MATCH(原始数据!AF268,各类选项!$C:$C,0)),1,0))</f>
        <v>0</v>
      </c>
      <c r="L268" s="110" t="str">
        <f>IF(原始数据!AG268="","",IF(ISERROR(MATCH(原始数据!AG268,各类选项!$C:$C,0)),1,0))</f>
        <v/>
      </c>
      <c r="M268" s="110" t="str">
        <f>IF(原始数据!AH268="","",IF(ISERROR(MATCH(原始数据!AH268,各类选项!$C:$C,0)),1,0))</f>
        <v/>
      </c>
      <c r="N268" s="110">
        <f>IF(原始数据!AI268="","",IF(ISERROR(MATCH(原始数据!AI268,各类选项!$E:$E,0)),1,0))</f>
        <v>0</v>
      </c>
      <c r="O268" s="110">
        <f>IF(原始数据!AJ268="","",IF(ISERROR(MATCH(原始数据!AJ268,各类选项!$E:$E,0)),1,0))</f>
        <v>0</v>
      </c>
      <c r="P268" s="110">
        <f>IF(原始数据!AK268="","",IF(ISERROR(MATCH(原始数据!AK268,各类选项!$E:$E,0)),1,0))</f>
        <v>0</v>
      </c>
      <c r="Q268" s="110">
        <f>IF(原始数据!AL268="","",IF(ISERROR(MATCH(原始数据!AL268,各类选项!$E:$E,0)),1,0))</f>
        <v>0</v>
      </c>
      <c r="R268" s="110">
        <f>IF(原始数据!AO268="","",IF(ISERROR(MATCH(原始数据!AO268,各类选项!$C:$C,0)),1,0))</f>
        <v>0</v>
      </c>
      <c r="S268" s="110">
        <f>IF(赛后数据!M268="","",IF(ISERROR(MATCH(赛后数据!M268,(各类选项!J:J),0)),1,0))</f>
        <v>0</v>
      </c>
      <c r="T268" s="110">
        <f>IF(赛后数据!U268="","",IF(ISERROR(MATCH(赛后数据!U268,(各类选项!J:J),0)),1,0))</f>
        <v>0</v>
      </c>
      <c r="U268" s="110">
        <f>IF(赛后数据!AC268="","",IF(ISERROR(MATCH(赛后数据!AC268,(各类选项!J:J),0)),1,0))</f>
        <v>0</v>
      </c>
      <c r="V268" s="110">
        <f>IF(赛后数据!AK268="","",IF(ISERROR(MATCH(赛后数据!AK268,(各类选项!J:J),0)),1,0))</f>
        <v>0</v>
      </c>
    </row>
    <row r="269" spans="1:22">
      <c r="A269" s="110">
        <f t="shared" si="8"/>
        <v>0</v>
      </c>
      <c r="B269" s="110">
        <f t="shared" si="9"/>
        <v>0</v>
      </c>
      <c r="C269" s="110">
        <f>IF(原始数据!K269="","",IF(ISERROR(MATCH(原始数据!K269,原始数据!E269:F269,0)),1,0)-IF(原始数据!K269="",1,0))</f>
        <v>0</v>
      </c>
      <c r="D269" s="110">
        <f>IF(原始数据!L269="","",IF(ISERROR(MATCH(原始数据!L269,各类选项!L:L,0)),1,0)-IF(原始数据!L269="",1,0))</f>
        <v>0</v>
      </c>
      <c r="E269" s="110">
        <f>IF(原始数据!V269="","",IF(ISERROR(MATCH(原始数据!V269,各类选项!G:G,0)),1,0))</f>
        <v>0</v>
      </c>
      <c r="F269" s="110">
        <f>IF(原始数据!W269="","",IF(ISERROR(MATCH(原始数据!W269,各类选项!G:G,0)),1,0))</f>
        <v>0</v>
      </c>
      <c r="G269" s="110">
        <f>IF(原始数据!AD269="","",IF(ISERROR(MATCH(原始数据!AD269,各类选项!$E:$E,0)),1,0))</f>
        <v>0</v>
      </c>
      <c r="H269" s="110">
        <f>IF(原始数据!AE269="","",IF(ISERROR(MATCH(原始数据!AE269,各类选项!$E:$E,0)),1,0))</f>
        <v>0</v>
      </c>
      <c r="I269" s="110">
        <f>IF(原始数据!AK269="","",IF(ISERROR(MATCH(原始数据!AK269,各类选项!$E:$E,0)),1,0))</f>
        <v>0</v>
      </c>
      <c r="J269" s="110">
        <f>IF(原始数据!AM269="","",IF(ISERROR(MATCH(原始数据!AM269,各类选项!$E:$E,0)),1,0))</f>
        <v>0</v>
      </c>
      <c r="K269" s="110">
        <f>IF(原始数据!AF269="","",IF(ISERROR(MATCH(原始数据!AF269,各类选项!$C:$C,0)),1,0))</f>
        <v>0</v>
      </c>
      <c r="L269" s="110" t="str">
        <f>IF(原始数据!AG269="","",IF(ISERROR(MATCH(原始数据!AG269,各类选项!$C:$C,0)),1,0))</f>
        <v/>
      </c>
      <c r="M269" s="110" t="str">
        <f>IF(原始数据!AH269="","",IF(ISERROR(MATCH(原始数据!AH269,各类选项!$C:$C,0)),1,0))</f>
        <v/>
      </c>
      <c r="N269" s="110">
        <f>IF(原始数据!AI269="","",IF(ISERROR(MATCH(原始数据!AI269,各类选项!$E:$E,0)),1,0))</f>
        <v>0</v>
      </c>
      <c r="O269" s="110">
        <f>IF(原始数据!AJ269="","",IF(ISERROR(MATCH(原始数据!AJ269,各类选项!$E:$E,0)),1,0))</f>
        <v>0</v>
      </c>
      <c r="P269" s="110">
        <f>IF(原始数据!AK269="","",IF(ISERROR(MATCH(原始数据!AK269,各类选项!$E:$E,0)),1,0))</f>
        <v>0</v>
      </c>
      <c r="Q269" s="110">
        <f>IF(原始数据!AL269="","",IF(ISERROR(MATCH(原始数据!AL269,各类选项!$E:$E,0)),1,0))</f>
        <v>0</v>
      </c>
      <c r="R269" s="110">
        <f>IF(原始数据!AO269="","",IF(ISERROR(MATCH(原始数据!AO269,各类选项!$C:$C,0)),1,0))</f>
        <v>0</v>
      </c>
      <c r="S269" s="110">
        <f>IF(赛后数据!M269="","",IF(ISERROR(MATCH(赛后数据!M269,(各类选项!J:J),0)),1,0))</f>
        <v>0</v>
      </c>
      <c r="T269" s="110">
        <f>IF(赛后数据!U269="","",IF(ISERROR(MATCH(赛后数据!U269,(各类选项!J:J),0)),1,0))</f>
        <v>0</v>
      </c>
      <c r="U269" s="110">
        <f>IF(赛后数据!AC269="","",IF(ISERROR(MATCH(赛后数据!AC269,(各类选项!J:J),0)),1,0))</f>
        <v>0</v>
      </c>
      <c r="V269" s="110">
        <f>IF(赛后数据!AK269="","",IF(ISERROR(MATCH(赛后数据!AK269,(各类选项!J:J),0)),1,0))</f>
        <v>0</v>
      </c>
    </row>
    <row r="270" spans="1:22">
      <c r="A270" s="110">
        <f t="shared" si="8"/>
        <v>0</v>
      </c>
      <c r="B270" s="110">
        <f t="shared" si="9"/>
        <v>0</v>
      </c>
      <c r="C270" s="110">
        <f>IF(原始数据!K270="","",IF(ISERROR(MATCH(原始数据!K270,原始数据!E270:F270,0)),1,0)-IF(原始数据!K270="",1,0))</f>
        <v>0</v>
      </c>
      <c r="D270" s="110">
        <f>IF(原始数据!L270="","",IF(ISERROR(MATCH(原始数据!L270,各类选项!L:L,0)),1,0)-IF(原始数据!L270="",1,0))</f>
        <v>0</v>
      </c>
      <c r="E270" s="110" t="str">
        <f>IF(原始数据!V270="","",IF(ISERROR(MATCH(原始数据!V270,各类选项!G:G,0)),1,0))</f>
        <v/>
      </c>
      <c r="F270" s="110">
        <f>IF(原始数据!W270="","",IF(ISERROR(MATCH(原始数据!W270,各类选项!G:G,0)),1,0))</f>
        <v>0</v>
      </c>
      <c r="G270" s="110">
        <f>IF(原始数据!AD270="","",IF(ISERROR(MATCH(原始数据!AD270,各类选项!$E:$E,0)),1,0))</f>
        <v>0</v>
      </c>
      <c r="H270" s="110">
        <f>IF(原始数据!AE270="","",IF(ISERROR(MATCH(原始数据!AE270,各类选项!$E:$E,0)),1,0))</f>
        <v>0</v>
      </c>
      <c r="I270" s="110">
        <f>IF(原始数据!AK270="","",IF(ISERROR(MATCH(原始数据!AK270,各类选项!$E:$E,0)),1,0))</f>
        <v>0</v>
      </c>
      <c r="J270" s="110">
        <f>IF(原始数据!AM270="","",IF(ISERROR(MATCH(原始数据!AM270,各类选项!$E:$E,0)),1,0))</f>
        <v>0</v>
      </c>
      <c r="K270" s="110">
        <f>IF(原始数据!AF270="","",IF(ISERROR(MATCH(原始数据!AF270,各类选项!$C:$C,0)),1,0))</f>
        <v>0</v>
      </c>
      <c r="L270" s="110">
        <f>IF(原始数据!AG270="","",IF(ISERROR(MATCH(原始数据!AG270,各类选项!$C:$C,0)),1,0))</f>
        <v>0</v>
      </c>
      <c r="M270" s="110" t="str">
        <f>IF(原始数据!AH270="","",IF(ISERROR(MATCH(原始数据!AH270,各类选项!$C:$C,0)),1,0))</f>
        <v/>
      </c>
      <c r="N270" s="110">
        <f>IF(原始数据!AI270="","",IF(ISERROR(MATCH(原始数据!AI270,各类选项!$E:$E,0)),1,0))</f>
        <v>0</v>
      </c>
      <c r="O270" s="110">
        <f>IF(原始数据!AJ270="","",IF(ISERROR(MATCH(原始数据!AJ270,各类选项!$E:$E,0)),1,0))</f>
        <v>0</v>
      </c>
      <c r="P270" s="110">
        <f>IF(原始数据!AK270="","",IF(ISERROR(MATCH(原始数据!AK270,各类选项!$E:$E,0)),1,0))</f>
        <v>0</v>
      </c>
      <c r="Q270" s="110">
        <f>IF(原始数据!AL270="","",IF(ISERROR(MATCH(原始数据!AL270,各类选项!$E:$E,0)),1,0))</f>
        <v>0</v>
      </c>
      <c r="R270" s="110">
        <f>IF(原始数据!AO270="","",IF(ISERROR(MATCH(原始数据!AO270,各类选项!$C:$C,0)),1,0))</f>
        <v>0</v>
      </c>
      <c r="S270" s="110">
        <f>IF(赛后数据!M270="","",IF(ISERROR(MATCH(赛后数据!M270,(各类选项!J:J),0)),1,0))</f>
        <v>0</v>
      </c>
      <c r="T270" s="110">
        <f>IF(赛后数据!U270="","",IF(ISERROR(MATCH(赛后数据!U270,(各类选项!J:J),0)),1,0))</f>
        <v>0</v>
      </c>
      <c r="U270" s="110">
        <f>IF(赛后数据!AC270="","",IF(ISERROR(MATCH(赛后数据!AC270,(各类选项!J:J),0)),1,0))</f>
        <v>0</v>
      </c>
      <c r="V270" s="110">
        <f>IF(赛后数据!AK270="","",IF(ISERROR(MATCH(赛后数据!AK270,(各类选项!J:J),0)),1,0))</f>
        <v>0</v>
      </c>
    </row>
    <row r="271" spans="1:22">
      <c r="A271" s="110">
        <f t="shared" si="8"/>
        <v>0</v>
      </c>
      <c r="B271" s="110">
        <f t="shared" si="9"/>
        <v>0</v>
      </c>
      <c r="C271" s="110">
        <f>IF(原始数据!K271="","",IF(ISERROR(MATCH(原始数据!K271,原始数据!E271:F271,0)),1,0)-IF(原始数据!K271="",1,0))</f>
        <v>0</v>
      </c>
      <c r="D271" s="110">
        <f>IF(原始数据!L271="","",IF(ISERROR(MATCH(原始数据!L271,各类选项!L:L,0)),1,0)-IF(原始数据!L271="",1,0))</f>
        <v>0</v>
      </c>
      <c r="E271" s="110" t="str">
        <f>IF(原始数据!V271="","",IF(ISERROR(MATCH(原始数据!V271,各类选项!G:G,0)),1,0))</f>
        <v/>
      </c>
      <c r="F271" s="110">
        <f>IF(原始数据!W271="","",IF(ISERROR(MATCH(原始数据!W271,各类选项!G:G,0)),1,0))</f>
        <v>0</v>
      </c>
      <c r="G271" s="110">
        <f>IF(原始数据!AD271="","",IF(ISERROR(MATCH(原始数据!AD271,各类选项!$E:$E,0)),1,0))</f>
        <v>0</v>
      </c>
      <c r="H271" s="110">
        <f>IF(原始数据!AE271="","",IF(ISERROR(MATCH(原始数据!AE271,各类选项!$E:$E,0)),1,0))</f>
        <v>0</v>
      </c>
      <c r="I271" s="110">
        <f>IF(原始数据!AK271="","",IF(ISERROR(MATCH(原始数据!AK271,各类选项!$E:$E,0)),1,0))</f>
        <v>0</v>
      </c>
      <c r="J271" s="110">
        <f>IF(原始数据!AM271="","",IF(ISERROR(MATCH(原始数据!AM271,各类选项!$E:$E,0)),1,0))</f>
        <v>0</v>
      </c>
      <c r="K271" s="110">
        <f>IF(原始数据!AF271="","",IF(ISERROR(MATCH(原始数据!AF271,各类选项!$C:$C,0)),1,0))</f>
        <v>0</v>
      </c>
      <c r="L271" s="110">
        <f>IF(原始数据!AG271="","",IF(ISERROR(MATCH(原始数据!AG271,各类选项!$C:$C,0)),1,0))</f>
        <v>0</v>
      </c>
      <c r="M271" s="110" t="str">
        <f>IF(原始数据!AH271="","",IF(ISERROR(MATCH(原始数据!AH271,各类选项!$C:$C,0)),1,0))</f>
        <v/>
      </c>
      <c r="N271" s="110">
        <f>IF(原始数据!AI271="","",IF(ISERROR(MATCH(原始数据!AI271,各类选项!$E:$E,0)),1,0))</f>
        <v>0</v>
      </c>
      <c r="O271" s="110">
        <f>IF(原始数据!AJ271="","",IF(ISERROR(MATCH(原始数据!AJ271,各类选项!$E:$E,0)),1,0))</f>
        <v>0</v>
      </c>
      <c r="P271" s="110">
        <f>IF(原始数据!AK271="","",IF(ISERROR(MATCH(原始数据!AK271,各类选项!$E:$E,0)),1,0))</f>
        <v>0</v>
      </c>
      <c r="Q271" s="110">
        <f>IF(原始数据!AL271="","",IF(ISERROR(MATCH(原始数据!AL271,各类选项!$E:$E,0)),1,0))</f>
        <v>0</v>
      </c>
      <c r="R271" s="110">
        <f>IF(原始数据!AO271="","",IF(ISERROR(MATCH(原始数据!AO271,各类选项!$C:$C,0)),1,0))</f>
        <v>0</v>
      </c>
      <c r="S271" s="110">
        <f>IF(赛后数据!M271="","",IF(ISERROR(MATCH(赛后数据!M271,(各类选项!J:J),0)),1,0))</f>
        <v>0</v>
      </c>
      <c r="T271" s="110">
        <f>IF(赛后数据!U271="","",IF(ISERROR(MATCH(赛后数据!U271,(各类选项!J:J),0)),1,0))</f>
        <v>0</v>
      </c>
      <c r="U271" s="110">
        <f>IF(赛后数据!AC271="","",IF(ISERROR(MATCH(赛后数据!AC271,(各类选项!J:J),0)),1,0))</f>
        <v>0</v>
      </c>
      <c r="V271" s="110">
        <f>IF(赛后数据!AK271="","",IF(ISERROR(MATCH(赛后数据!AK271,(各类选项!J:J),0)),1,0))</f>
        <v>0</v>
      </c>
    </row>
    <row r="272" spans="1:22">
      <c r="A272" s="110">
        <f t="shared" si="8"/>
        <v>0</v>
      </c>
      <c r="B272" s="110">
        <f t="shared" si="9"/>
        <v>0</v>
      </c>
      <c r="C272" s="110" t="str">
        <f>IF(原始数据!K272="","",IF(ISERROR(MATCH(原始数据!K272,原始数据!E272:F272,0)),1,0)-IF(原始数据!K272="",1,0))</f>
        <v/>
      </c>
      <c r="D272" s="110" t="str">
        <f>IF(原始数据!L272="","",IF(ISERROR(MATCH(原始数据!L272,各类选项!L:L,0)),1,0)-IF(原始数据!L272="",1,0))</f>
        <v/>
      </c>
      <c r="E272" s="110" t="str">
        <f>IF(原始数据!V272="","",IF(ISERROR(MATCH(原始数据!V272,各类选项!G:G,0)),1,0))</f>
        <v/>
      </c>
      <c r="F272" s="110" t="str">
        <f>IF(原始数据!W272="","",IF(ISERROR(MATCH(原始数据!W272,各类选项!G:G,0)),1,0))</f>
        <v/>
      </c>
      <c r="G272" s="110" t="str">
        <f>IF(原始数据!AD272="","",IF(ISERROR(MATCH(原始数据!AD272,各类选项!$E:$E,0)),1,0))</f>
        <v/>
      </c>
      <c r="H272" s="110" t="str">
        <f>IF(原始数据!AE272="","",IF(ISERROR(MATCH(原始数据!AE272,各类选项!$E:$E,0)),1,0))</f>
        <v/>
      </c>
      <c r="I272" s="110" t="str">
        <f>IF(原始数据!AK272="","",IF(ISERROR(MATCH(原始数据!AK272,各类选项!$E:$E,0)),1,0))</f>
        <v/>
      </c>
      <c r="J272" s="110" t="str">
        <f>IF(原始数据!AM272="","",IF(ISERROR(MATCH(原始数据!AM272,各类选项!$E:$E,0)),1,0))</f>
        <v/>
      </c>
      <c r="K272" s="110" t="str">
        <f>IF(原始数据!AF272="","",IF(ISERROR(MATCH(原始数据!AF272,各类选项!$C:$C,0)),1,0))</f>
        <v/>
      </c>
      <c r="L272" s="110" t="str">
        <f>IF(原始数据!AG272="","",IF(ISERROR(MATCH(原始数据!AG272,各类选项!$C:$C,0)),1,0))</f>
        <v/>
      </c>
      <c r="M272" s="110" t="str">
        <f>IF(原始数据!AH272="","",IF(ISERROR(MATCH(原始数据!AH272,各类选项!$C:$C,0)),1,0))</f>
        <v/>
      </c>
      <c r="N272" s="110" t="str">
        <f>IF(原始数据!AI272="","",IF(ISERROR(MATCH(原始数据!AI272,各类选项!$E:$E,0)),1,0))</f>
        <v/>
      </c>
      <c r="O272" s="110" t="str">
        <f>IF(原始数据!AJ272="","",IF(ISERROR(MATCH(原始数据!AJ272,各类选项!$E:$E,0)),1,0))</f>
        <v/>
      </c>
      <c r="P272" s="110" t="str">
        <f>IF(原始数据!AK272="","",IF(ISERROR(MATCH(原始数据!AK272,各类选项!$E:$E,0)),1,0))</f>
        <v/>
      </c>
      <c r="Q272" s="110" t="str">
        <f>IF(原始数据!AL272="","",IF(ISERROR(MATCH(原始数据!AL272,各类选项!$E:$E,0)),1,0))</f>
        <v/>
      </c>
      <c r="R272" s="110" t="str">
        <f>IF(原始数据!AO272="","",IF(ISERROR(MATCH(原始数据!AO272,各类选项!$C:$C,0)),1,0))</f>
        <v/>
      </c>
      <c r="S272" s="110" t="str">
        <f>IF(赛后数据!M272="","",IF(ISERROR(MATCH(赛后数据!M272,(各类选项!J:J),0)),1,0))</f>
        <v/>
      </c>
      <c r="T272" s="110" t="str">
        <f>IF(赛后数据!U272="","",IF(ISERROR(MATCH(赛后数据!U272,(各类选项!J:J),0)),1,0))</f>
        <v/>
      </c>
      <c r="U272" s="110" t="str">
        <f>IF(赛后数据!AC272="","",IF(ISERROR(MATCH(赛后数据!AC272,(各类选项!J:J),0)),1,0))</f>
        <v/>
      </c>
      <c r="V272" s="110" t="str">
        <f>IF(赛后数据!AK272="","",IF(ISERROR(MATCH(赛后数据!AK272,(各类选项!J:J),0)),1,0))</f>
        <v/>
      </c>
    </row>
    <row r="273" spans="1:22">
      <c r="A273" s="110">
        <f t="shared" si="8"/>
        <v>0</v>
      </c>
      <c r="B273" s="110">
        <f t="shared" si="9"/>
        <v>0</v>
      </c>
      <c r="C273" s="110" t="str">
        <f>IF(原始数据!K273="","",IF(ISERROR(MATCH(原始数据!K273,原始数据!E273:F273,0)),1,0)-IF(原始数据!K273="",1,0))</f>
        <v/>
      </c>
      <c r="D273" s="110" t="str">
        <f>IF(原始数据!L273="","",IF(ISERROR(MATCH(原始数据!L273,各类选项!L:L,0)),1,0)-IF(原始数据!L273="",1,0))</f>
        <v/>
      </c>
      <c r="E273" s="110" t="str">
        <f>IF(原始数据!V273="","",IF(ISERROR(MATCH(原始数据!V273,各类选项!G:G,0)),1,0))</f>
        <v/>
      </c>
      <c r="F273" s="110" t="str">
        <f>IF(原始数据!W273="","",IF(ISERROR(MATCH(原始数据!W273,各类选项!G:G,0)),1,0))</f>
        <v/>
      </c>
      <c r="G273" s="110" t="str">
        <f>IF(原始数据!AD273="","",IF(ISERROR(MATCH(原始数据!AD273,各类选项!$E:$E,0)),1,0))</f>
        <v/>
      </c>
      <c r="H273" s="110" t="str">
        <f>IF(原始数据!AE273="","",IF(ISERROR(MATCH(原始数据!AE273,各类选项!$E:$E,0)),1,0))</f>
        <v/>
      </c>
      <c r="I273" s="110" t="str">
        <f>IF(原始数据!AK273="","",IF(ISERROR(MATCH(原始数据!AK273,各类选项!$E:$E,0)),1,0))</f>
        <v/>
      </c>
      <c r="J273" s="110" t="str">
        <f>IF(原始数据!AM273="","",IF(ISERROR(MATCH(原始数据!AM273,各类选项!$E:$E,0)),1,0))</f>
        <v/>
      </c>
      <c r="K273" s="110" t="str">
        <f>IF(原始数据!AF273="","",IF(ISERROR(MATCH(原始数据!AF273,各类选项!$C:$C,0)),1,0))</f>
        <v/>
      </c>
      <c r="L273" s="110" t="str">
        <f>IF(原始数据!AG273="","",IF(ISERROR(MATCH(原始数据!AG273,各类选项!$C:$C,0)),1,0))</f>
        <v/>
      </c>
      <c r="M273" s="110" t="str">
        <f>IF(原始数据!AH273="","",IF(ISERROR(MATCH(原始数据!AH273,各类选项!$C:$C,0)),1,0))</f>
        <v/>
      </c>
      <c r="N273" s="110" t="str">
        <f>IF(原始数据!AI273="","",IF(ISERROR(MATCH(原始数据!AI273,各类选项!$E:$E,0)),1,0))</f>
        <v/>
      </c>
      <c r="O273" s="110" t="str">
        <f>IF(原始数据!AJ273="","",IF(ISERROR(MATCH(原始数据!AJ273,各类选项!$E:$E,0)),1,0))</f>
        <v/>
      </c>
      <c r="P273" s="110" t="str">
        <f>IF(原始数据!AK273="","",IF(ISERROR(MATCH(原始数据!AK273,各类选项!$E:$E,0)),1,0))</f>
        <v/>
      </c>
      <c r="Q273" s="110" t="str">
        <f>IF(原始数据!AL273="","",IF(ISERROR(MATCH(原始数据!AL273,各类选项!$E:$E,0)),1,0))</f>
        <v/>
      </c>
      <c r="R273" s="110" t="str">
        <f>IF(原始数据!AO273="","",IF(ISERROR(MATCH(原始数据!AO273,各类选项!$C:$C,0)),1,0))</f>
        <v/>
      </c>
      <c r="S273" s="110" t="str">
        <f>IF(赛后数据!M273="","",IF(ISERROR(MATCH(赛后数据!M273,(各类选项!J:J),0)),1,0))</f>
        <v/>
      </c>
      <c r="T273" s="110" t="str">
        <f>IF(赛后数据!U273="","",IF(ISERROR(MATCH(赛后数据!U273,(各类选项!J:J),0)),1,0))</f>
        <v/>
      </c>
      <c r="U273" s="110" t="str">
        <f>IF(赛后数据!AC273="","",IF(ISERROR(MATCH(赛后数据!AC273,(各类选项!J:J),0)),1,0))</f>
        <v/>
      </c>
      <c r="V273" s="110" t="str">
        <f>IF(赛后数据!AK273="","",IF(ISERROR(MATCH(赛后数据!AK273,(各类选项!J:J),0)),1,0))</f>
        <v/>
      </c>
    </row>
    <row r="274" spans="1:22">
      <c r="A274" s="110">
        <f t="shared" si="8"/>
        <v>0</v>
      </c>
      <c r="B274" s="110">
        <f t="shared" si="9"/>
        <v>0</v>
      </c>
      <c r="C274" s="110">
        <f>IF(原始数据!K274="","",IF(ISERROR(MATCH(原始数据!K274,原始数据!E274:F274,0)),1,0)-IF(原始数据!K274="",1,0))</f>
        <v>0</v>
      </c>
      <c r="D274" s="110">
        <f>IF(原始数据!L274="","",IF(ISERROR(MATCH(原始数据!L274,各类选项!L:L,0)),1,0)-IF(原始数据!L274="",1,0))</f>
        <v>0</v>
      </c>
      <c r="E274" s="110">
        <f>IF(原始数据!V274="","",IF(ISERROR(MATCH(原始数据!V274,各类选项!G:G,0)),1,0))</f>
        <v>0</v>
      </c>
      <c r="F274" s="110">
        <f>IF(原始数据!W274="","",IF(ISERROR(MATCH(原始数据!W274,各类选项!G:G,0)),1,0))</f>
        <v>0</v>
      </c>
      <c r="G274" s="110">
        <f>IF(原始数据!AD274="","",IF(ISERROR(MATCH(原始数据!AD274,各类选项!$E:$E,0)),1,0))</f>
        <v>0</v>
      </c>
      <c r="H274" s="110">
        <f>IF(原始数据!AE274="","",IF(ISERROR(MATCH(原始数据!AE274,各类选项!$E:$E,0)),1,0))</f>
        <v>0</v>
      </c>
      <c r="I274" s="110">
        <f>IF(原始数据!AK274="","",IF(ISERROR(MATCH(原始数据!AK274,各类选项!$E:$E,0)),1,0))</f>
        <v>0</v>
      </c>
      <c r="J274" s="110">
        <f>IF(原始数据!AM274="","",IF(ISERROR(MATCH(原始数据!AM274,各类选项!$E:$E,0)),1,0))</f>
        <v>0</v>
      </c>
      <c r="K274" s="110" t="str">
        <f>IF(原始数据!AF274="","",IF(ISERROR(MATCH(原始数据!AF274,各类选项!$C:$C,0)),1,0))</f>
        <v/>
      </c>
      <c r="L274" s="110" t="str">
        <f>IF(原始数据!AG274="","",IF(ISERROR(MATCH(原始数据!AG274,各类选项!$C:$C,0)),1,0))</f>
        <v/>
      </c>
      <c r="M274" s="110" t="str">
        <f>IF(原始数据!AH274="","",IF(ISERROR(MATCH(原始数据!AH274,各类选项!$C:$C,0)),1,0))</f>
        <v/>
      </c>
      <c r="N274" s="110">
        <f>IF(原始数据!AI274="","",IF(ISERROR(MATCH(原始数据!AI274,各类选项!$E:$E,0)),1,0))</f>
        <v>0</v>
      </c>
      <c r="O274" s="110">
        <f>IF(原始数据!AJ274="","",IF(ISERROR(MATCH(原始数据!AJ274,各类选项!$E:$E,0)),1,0))</f>
        <v>0</v>
      </c>
      <c r="P274" s="110">
        <f>IF(原始数据!AK274="","",IF(ISERROR(MATCH(原始数据!AK274,各类选项!$E:$E,0)),1,0))</f>
        <v>0</v>
      </c>
      <c r="Q274" s="110">
        <f>IF(原始数据!AL274="","",IF(ISERROR(MATCH(原始数据!AL274,各类选项!$E:$E,0)),1,0))</f>
        <v>0</v>
      </c>
      <c r="R274" s="110">
        <f>IF(原始数据!AO274="","",IF(ISERROR(MATCH(原始数据!AO274,各类选项!$C:$C,0)),1,0))</f>
        <v>0</v>
      </c>
      <c r="S274" s="110">
        <f>IF(赛后数据!M274="","",IF(ISERROR(MATCH(赛后数据!M274,(各类选项!J:J),0)),1,0))</f>
        <v>0</v>
      </c>
      <c r="T274" s="110">
        <f>IF(赛后数据!U274="","",IF(ISERROR(MATCH(赛后数据!U274,(各类选项!J:J),0)),1,0))</f>
        <v>0</v>
      </c>
      <c r="U274" s="110">
        <f>IF(赛后数据!AC274="","",IF(ISERROR(MATCH(赛后数据!AC274,(各类选项!J:J),0)),1,0))</f>
        <v>0</v>
      </c>
      <c r="V274" s="110">
        <f>IF(赛后数据!AK274="","",IF(ISERROR(MATCH(赛后数据!AK274,(各类选项!J:J),0)),1,0))</f>
        <v>0</v>
      </c>
    </row>
    <row r="275" spans="1:22">
      <c r="A275" s="110">
        <f t="shared" si="8"/>
        <v>0</v>
      </c>
      <c r="B275" s="110">
        <f t="shared" si="9"/>
        <v>0</v>
      </c>
      <c r="C275" s="110">
        <f>IF(原始数据!K275="","",IF(ISERROR(MATCH(原始数据!K275,原始数据!E275:F275,0)),1,0)-IF(原始数据!K275="",1,0))</f>
        <v>0</v>
      </c>
      <c r="D275" s="110">
        <f>IF(原始数据!L275="","",IF(ISERROR(MATCH(原始数据!L275,各类选项!L:L,0)),1,0)-IF(原始数据!L275="",1,0))</f>
        <v>0</v>
      </c>
      <c r="E275" s="110">
        <f>IF(原始数据!V275="","",IF(ISERROR(MATCH(原始数据!V275,各类选项!G:G,0)),1,0))</f>
        <v>0</v>
      </c>
      <c r="F275" s="110">
        <f>IF(原始数据!W275="","",IF(ISERROR(MATCH(原始数据!W275,各类选项!G:G,0)),1,0))</f>
        <v>0</v>
      </c>
      <c r="G275" s="110">
        <f>IF(原始数据!AD275="","",IF(ISERROR(MATCH(原始数据!AD275,各类选项!$E:$E,0)),1,0))</f>
        <v>0</v>
      </c>
      <c r="H275" s="110">
        <f>IF(原始数据!AE275="","",IF(ISERROR(MATCH(原始数据!AE275,各类选项!$E:$E,0)),1,0))</f>
        <v>0</v>
      </c>
      <c r="I275" s="110">
        <f>IF(原始数据!AK275="","",IF(ISERROR(MATCH(原始数据!AK275,各类选项!$E:$E,0)),1,0))</f>
        <v>0</v>
      </c>
      <c r="J275" s="110">
        <f>IF(原始数据!AM275="","",IF(ISERROR(MATCH(原始数据!AM275,各类选项!$E:$E,0)),1,0))</f>
        <v>0</v>
      </c>
      <c r="K275" s="110" t="str">
        <f>IF(原始数据!AF275="","",IF(ISERROR(MATCH(原始数据!AF275,各类选项!$C:$C,0)),1,0))</f>
        <v/>
      </c>
      <c r="L275" s="110" t="str">
        <f>IF(原始数据!AG275="","",IF(ISERROR(MATCH(原始数据!AG275,各类选项!$C:$C,0)),1,0))</f>
        <v/>
      </c>
      <c r="M275" s="110" t="str">
        <f>IF(原始数据!AH275="","",IF(ISERROR(MATCH(原始数据!AH275,各类选项!$C:$C,0)),1,0))</f>
        <v/>
      </c>
      <c r="N275" s="110">
        <f>IF(原始数据!AI275="","",IF(ISERROR(MATCH(原始数据!AI275,各类选项!$E:$E,0)),1,0))</f>
        <v>0</v>
      </c>
      <c r="O275" s="110">
        <f>IF(原始数据!AJ275="","",IF(ISERROR(MATCH(原始数据!AJ275,各类选项!$E:$E,0)),1,0))</f>
        <v>0</v>
      </c>
      <c r="P275" s="110">
        <f>IF(原始数据!AK275="","",IF(ISERROR(MATCH(原始数据!AK275,各类选项!$E:$E,0)),1,0))</f>
        <v>0</v>
      </c>
      <c r="Q275" s="110">
        <f>IF(原始数据!AL275="","",IF(ISERROR(MATCH(原始数据!AL275,各类选项!$E:$E,0)),1,0))</f>
        <v>0</v>
      </c>
      <c r="R275" s="110">
        <f>IF(原始数据!AO275="","",IF(ISERROR(MATCH(原始数据!AO275,各类选项!$C:$C,0)),1,0))</f>
        <v>0</v>
      </c>
      <c r="S275" s="110">
        <f>IF(赛后数据!M275="","",IF(ISERROR(MATCH(赛后数据!M275,(各类选项!J:J),0)),1,0))</f>
        <v>0</v>
      </c>
      <c r="T275" s="110">
        <f>IF(赛后数据!U275="","",IF(ISERROR(MATCH(赛后数据!U275,(各类选项!J:J),0)),1,0))</f>
        <v>0</v>
      </c>
      <c r="U275" s="110">
        <f>IF(赛后数据!AC275="","",IF(ISERROR(MATCH(赛后数据!AC275,(各类选项!J:J),0)),1,0))</f>
        <v>0</v>
      </c>
      <c r="V275" s="110">
        <f>IF(赛后数据!AK275="","",IF(ISERROR(MATCH(赛后数据!AK275,(各类选项!J:J),0)),1,0))</f>
        <v>0</v>
      </c>
    </row>
    <row r="276" spans="1:22">
      <c r="A276" s="110">
        <f t="shared" si="8"/>
        <v>0</v>
      </c>
      <c r="B276" s="110">
        <f t="shared" si="9"/>
        <v>0</v>
      </c>
      <c r="C276" s="110">
        <f>IF(原始数据!K276="","",IF(ISERROR(MATCH(原始数据!K276,原始数据!E276:F276,0)),1,0)-IF(原始数据!K276="",1,0))</f>
        <v>0</v>
      </c>
      <c r="D276" s="110">
        <f>IF(原始数据!L276="","",IF(ISERROR(MATCH(原始数据!L276,各类选项!L:L,0)),1,0)-IF(原始数据!L276="",1,0))</f>
        <v>0</v>
      </c>
      <c r="E276" s="110">
        <f>IF(原始数据!V276="","",IF(ISERROR(MATCH(原始数据!V276,各类选项!G:G,0)),1,0))</f>
        <v>0</v>
      </c>
      <c r="F276" s="110">
        <f>IF(原始数据!W276="","",IF(ISERROR(MATCH(原始数据!W276,各类选项!G:G,0)),1,0))</f>
        <v>0</v>
      </c>
      <c r="G276" s="110">
        <f>IF(原始数据!AD276="","",IF(ISERROR(MATCH(原始数据!AD276,各类选项!$E:$E,0)),1,0))</f>
        <v>0</v>
      </c>
      <c r="H276" s="110">
        <f>IF(原始数据!AE276="","",IF(ISERROR(MATCH(原始数据!AE276,各类选项!$E:$E,0)),1,0))</f>
        <v>0</v>
      </c>
      <c r="I276" s="110">
        <f>IF(原始数据!AK276="","",IF(ISERROR(MATCH(原始数据!AK276,各类选项!$E:$E,0)),1,0))</f>
        <v>0</v>
      </c>
      <c r="J276" s="110">
        <f>IF(原始数据!AM276="","",IF(ISERROR(MATCH(原始数据!AM276,各类选项!$E:$E,0)),1,0))</f>
        <v>0</v>
      </c>
      <c r="K276" s="110">
        <f>IF(原始数据!AF276="","",IF(ISERROR(MATCH(原始数据!AF276,各类选项!$C:$C,0)),1,0))</f>
        <v>0</v>
      </c>
      <c r="L276" s="110" t="str">
        <f>IF(原始数据!AG276="","",IF(ISERROR(MATCH(原始数据!AG276,各类选项!$C:$C,0)),1,0))</f>
        <v/>
      </c>
      <c r="M276" s="110" t="str">
        <f>IF(原始数据!AH276="","",IF(ISERROR(MATCH(原始数据!AH276,各类选项!$C:$C,0)),1,0))</f>
        <v/>
      </c>
      <c r="N276" s="110">
        <f>IF(原始数据!AI276="","",IF(ISERROR(MATCH(原始数据!AI276,各类选项!$E:$E,0)),1,0))</f>
        <v>0</v>
      </c>
      <c r="O276" s="110">
        <f>IF(原始数据!AJ276="","",IF(ISERROR(MATCH(原始数据!AJ276,各类选项!$E:$E,0)),1,0))</f>
        <v>0</v>
      </c>
      <c r="P276" s="110">
        <f>IF(原始数据!AK276="","",IF(ISERROR(MATCH(原始数据!AK276,各类选项!$E:$E,0)),1,0))</f>
        <v>0</v>
      </c>
      <c r="Q276" s="110">
        <f>IF(原始数据!AL276="","",IF(ISERROR(MATCH(原始数据!AL276,各类选项!$E:$E,0)),1,0))</f>
        <v>0</v>
      </c>
      <c r="R276" s="110">
        <f>IF(原始数据!AO276="","",IF(ISERROR(MATCH(原始数据!AO276,各类选项!$C:$C,0)),1,0))</f>
        <v>0</v>
      </c>
      <c r="S276" s="110">
        <f>IF(赛后数据!M276="","",IF(ISERROR(MATCH(赛后数据!M276,(各类选项!J:J),0)),1,0))</f>
        <v>0</v>
      </c>
      <c r="T276" s="110">
        <f>IF(赛后数据!U276="","",IF(ISERROR(MATCH(赛后数据!U276,(各类选项!J:J),0)),1,0))</f>
        <v>0</v>
      </c>
      <c r="U276" s="110">
        <f>IF(赛后数据!AC276="","",IF(ISERROR(MATCH(赛后数据!AC276,(各类选项!J:J),0)),1,0))</f>
        <v>0</v>
      </c>
      <c r="V276" s="110">
        <f>IF(赛后数据!AK276="","",IF(ISERROR(MATCH(赛后数据!AK276,(各类选项!J:J),0)),1,0))</f>
        <v>0</v>
      </c>
    </row>
    <row r="277" spans="1:22">
      <c r="A277" s="110">
        <f t="shared" si="8"/>
        <v>0</v>
      </c>
      <c r="B277" s="110">
        <f t="shared" si="9"/>
        <v>0</v>
      </c>
      <c r="C277" s="110">
        <f>IF(原始数据!K277="","",IF(ISERROR(MATCH(原始数据!K277,原始数据!E277:F277,0)),1,0)-IF(原始数据!K277="",1,0))</f>
        <v>0</v>
      </c>
      <c r="D277" s="110">
        <f>IF(原始数据!L277="","",IF(ISERROR(MATCH(原始数据!L277,各类选项!L:L,0)),1,0)-IF(原始数据!L277="",1,0))</f>
        <v>0</v>
      </c>
      <c r="E277" s="110">
        <f>IF(原始数据!V277="","",IF(ISERROR(MATCH(原始数据!V277,各类选项!G:G,0)),1,0))</f>
        <v>0</v>
      </c>
      <c r="F277" s="110">
        <f>IF(原始数据!W277="","",IF(ISERROR(MATCH(原始数据!W277,各类选项!G:G,0)),1,0))</f>
        <v>0</v>
      </c>
      <c r="G277" s="110">
        <f>IF(原始数据!AD277="","",IF(ISERROR(MATCH(原始数据!AD277,各类选项!$E:$E,0)),1,0))</f>
        <v>0</v>
      </c>
      <c r="H277" s="110">
        <f>IF(原始数据!AE277="","",IF(ISERROR(MATCH(原始数据!AE277,各类选项!$E:$E,0)),1,0))</f>
        <v>0</v>
      </c>
      <c r="I277" s="110">
        <f>IF(原始数据!AK277="","",IF(ISERROR(MATCH(原始数据!AK277,各类选项!$E:$E,0)),1,0))</f>
        <v>0</v>
      </c>
      <c r="J277" s="110">
        <f>IF(原始数据!AM277="","",IF(ISERROR(MATCH(原始数据!AM277,各类选项!$E:$E,0)),1,0))</f>
        <v>0</v>
      </c>
      <c r="K277" s="110">
        <f>IF(原始数据!AF277="","",IF(ISERROR(MATCH(原始数据!AF277,各类选项!$C:$C,0)),1,0))</f>
        <v>0</v>
      </c>
      <c r="L277" s="110" t="str">
        <f>IF(原始数据!AG277="","",IF(ISERROR(MATCH(原始数据!AG277,各类选项!$C:$C,0)),1,0))</f>
        <v/>
      </c>
      <c r="M277" s="110" t="str">
        <f>IF(原始数据!AH277="","",IF(ISERROR(MATCH(原始数据!AH277,各类选项!$C:$C,0)),1,0))</f>
        <v/>
      </c>
      <c r="N277" s="110">
        <f>IF(原始数据!AI277="","",IF(ISERROR(MATCH(原始数据!AI277,各类选项!$E:$E,0)),1,0))</f>
        <v>0</v>
      </c>
      <c r="O277" s="110">
        <f>IF(原始数据!AJ277="","",IF(ISERROR(MATCH(原始数据!AJ277,各类选项!$E:$E,0)),1,0))</f>
        <v>0</v>
      </c>
      <c r="P277" s="110">
        <f>IF(原始数据!AK277="","",IF(ISERROR(MATCH(原始数据!AK277,各类选项!$E:$E,0)),1,0))</f>
        <v>0</v>
      </c>
      <c r="Q277" s="110">
        <f>IF(原始数据!AL277="","",IF(ISERROR(MATCH(原始数据!AL277,各类选项!$E:$E,0)),1,0))</f>
        <v>0</v>
      </c>
      <c r="R277" s="110">
        <f>IF(原始数据!AO277="","",IF(ISERROR(MATCH(原始数据!AO277,各类选项!$C:$C,0)),1,0))</f>
        <v>0</v>
      </c>
      <c r="S277" s="110">
        <f>IF(赛后数据!M277="","",IF(ISERROR(MATCH(赛后数据!M277,(各类选项!J:J),0)),1,0))</f>
        <v>0</v>
      </c>
      <c r="T277" s="110">
        <f>IF(赛后数据!U277="","",IF(ISERROR(MATCH(赛后数据!U277,(各类选项!J:J),0)),1,0))</f>
        <v>0</v>
      </c>
      <c r="U277" s="110">
        <f>IF(赛后数据!AC277="","",IF(ISERROR(MATCH(赛后数据!AC277,(各类选项!J:J),0)),1,0))</f>
        <v>0</v>
      </c>
      <c r="V277" s="110">
        <f>IF(赛后数据!AK277="","",IF(ISERROR(MATCH(赛后数据!AK277,(各类选项!J:J),0)),1,0))</f>
        <v>0</v>
      </c>
    </row>
    <row r="278" spans="1:22">
      <c r="A278" s="110">
        <f t="shared" si="8"/>
        <v>0</v>
      </c>
      <c r="B278" s="110">
        <f t="shared" si="9"/>
        <v>0</v>
      </c>
      <c r="C278" s="110">
        <f>IF(原始数据!K278="","",IF(ISERROR(MATCH(原始数据!K278,原始数据!E278:F278,0)),1,0)-IF(原始数据!K278="",1,0))</f>
        <v>0</v>
      </c>
      <c r="D278" s="110">
        <f>IF(原始数据!L278="","",IF(ISERROR(MATCH(原始数据!L278,各类选项!L:L,0)),1,0)-IF(原始数据!L278="",1,0))</f>
        <v>0</v>
      </c>
      <c r="E278" s="110" t="str">
        <f>IF(原始数据!V278="","",IF(ISERROR(MATCH(原始数据!V278,各类选项!G:G,0)),1,0))</f>
        <v/>
      </c>
      <c r="F278" s="110">
        <f>IF(原始数据!W278="","",IF(ISERROR(MATCH(原始数据!W278,各类选项!G:G,0)),1,0))</f>
        <v>0</v>
      </c>
      <c r="G278" s="110">
        <f>IF(原始数据!AD278="","",IF(ISERROR(MATCH(原始数据!AD278,各类选项!$E:$E,0)),1,0))</f>
        <v>0</v>
      </c>
      <c r="H278" s="110">
        <f>IF(原始数据!AE278="","",IF(ISERROR(MATCH(原始数据!AE278,各类选项!$E:$E,0)),1,0))</f>
        <v>0</v>
      </c>
      <c r="I278" s="110">
        <f>IF(原始数据!AK278="","",IF(ISERROR(MATCH(原始数据!AK278,各类选项!$E:$E,0)),1,0))</f>
        <v>0</v>
      </c>
      <c r="J278" s="110">
        <f>IF(原始数据!AM278="","",IF(ISERROR(MATCH(原始数据!AM278,各类选项!$E:$E,0)),1,0))</f>
        <v>0</v>
      </c>
      <c r="K278" s="110">
        <f>IF(原始数据!AF278="","",IF(ISERROR(MATCH(原始数据!AF278,各类选项!$C:$C,0)),1,0))</f>
        <v>0</v>
      </c>
      <c r="L278" s="110">
        <f>IF(原始数据!AG278="","",IF(ISERROR(MATCH(原始数据!AG278,各类选项!$C:$C,0)),1,0))</f>
        <v>0</v>
      </c>
      <c r="M278" s="110" t="str">
        <f>IF(原始数据!AH278="","",IF(ISERROR(MATCH(原始数据!AH278,各类选项!$C:$C,0)),1,0))</f>
        <v/>
      </c>
      <c r="N278" s="110">
        <f>IF(原始数据!AI278="","",IF(ISERROR(MATCH(原始数据!AI278,各类选项!$E:$E,0)),1,0))</f>
        <v>0</v>
      </c>
      <c r="O278" s="110">
        <f>IF(原始数据!AJ278="","",IF(ISERROR(MATCH(原始数据!AJ278,各类选项!$E:$E,0)),1,0))</f>
        <v>0</v>
      </c>
      <c r="P278" s="110">
        <f>IF(原始数据!AK278="","",IF(ISERROR(MATCH(原始数据!AK278,各类选项!$E:$E,0)),1,0))</f>
        <v>0</v>
      </c>
      <c r="Q278" s="110">
        <f>IF(原始数据!AL278="","",IF(ISERROR(MATCH(原始数据!AL278,各类选项!$E:$E,0)),1,0))</f>
        <v>0</v>
      </c>
      <c r="R278" s="110">
        <f>IF(原始数据!AO278="","",IF(ISERROR(MATCH(原始数据!AO278,各类选项!$C:$C,0)),1,0))</f>
        <v>0</v>
      </c>
      <c r="S278" s="110">
        <f>IF(赛后数据!M278="","",IF(ISERROR(MATCH(赛后数据!M278,(各类选项!J:J),0)),1,0))</f>
        <v>0</v>
      </c>
      <c r="T278" s="110">
        <f>IF(赛后数据!U278="","",IF(ISERROR(MATCH(赛后数据!U278,(各类选项!J:J),0)),1,0))</f>
        <v>0</v>
      </c>
      <c r="U278" s="110">
        <f>IF(赛后数据!AC278="","",IF(ISERROR(MATCH(赛后数据!AC278,(各类选项!J:J),0)),1,0))</f>
        <v>0</v>
      </c>
      <c r="V278" s="110">
        <f>IF(赛后数据!AK278="","",IF(ISERROR(MATCH(赛后数据!AK278,(各类选项!J:J),0)),1,0))</f>
        <v>0</v>
      </c>
    </row>
    <row r="279" spans="1:22">
      <c r="A279" s="110">
        <f t="shared" si="8"/>
        <v>0</v>
      </c>
      <c r="B279" s="110">
        <f t="shared" si="9"/>
        <v>0</v>
      </c>
      <c r="C279" s="110">
        <f>IF(原始数据!K279="","",IF(ISERROR(MATCH(原始数据!K279,原始数据!E279:F279,0)),1,0)-IF(原始数据!K279="",1,0))</f>
        <v>0</v>
      </c>
      <c r="D279" s="110">
        <f>IF(原始数据!L279="","",IF(ISERROR(MATCH(原始数据!L279,各类选项!L:L,0)),1,0)-IF(原始数据!L279="",1,0))</f>
        <v>0</v>
      </c>
      <c r="E279" s="110" t="str">
        <f>IF(原始数据!V279="","",IF(ISERROR(MATCH(原始数据!V279,各类选项!G:G,0)),1,0))</f>
        <v/>
      </c>
      <c r="F279" s="110">
        <f>IF(原始数据!W279="","",IF(ISERROR(MATCH(原始数据!W279,各类选项!G:G,0)),1,0))</f>
        <v>0</v>
      </c>
      <c r="G279" s="110">
        <f>IF(原始数据!AD279="","",IF(ISERROR(MATCH(原始数据!AD279,各类选项!$E:$E,0)),1,0))</f>
        <v>0</v>
      </c>
      <c r="H279" s="110">
        <f>IF(原始数据!AE279="","",IF(ISERROR(MATCH(原始数据!AE279,各类选项!$E:$E,0)),1,0))</f>
        <v>0</v>
      </c>
      <c r="I279" s="110">
        <f>IF(原始数据!AK279="","",IF(ISERROR(MATCH(原始数据!AK279,各类选项!$E:$E,0)),1,0))</f>
        <v>0</v>
      </c>
      <c r="J279" s="110">
        <f>IF(原始数据!AM279="","",IF(ISERROR(MATCH(原始数据!AM279,各类选项!$E:$E,0)),1,0))</f>
        <v>0</v>
      </c>
      <c r="K279" s="110">
        <f>IF(原始数据!AF279="","",IF(ISERROR(MATCH(原始数据!AF279,各类选项!$C:$C,0)),1,0))</f>
        <v>0</v>
      </c>
      <c r="L279" s="110">
        <f>IF(原始数据!AG279="","",IF(ISERROR(MATCH(原始数据!AG279,各类选项!$C:$C,0)),1,0))</f>
        <v>0</v>
      </c>
      <c r="M279" s="110" t="str">
        <f>IF(原始数据!AH279="","",IF(ISERROR(MATCH(原始数据!AH279,各类选项!$C:$C,0)),1,0))</f>
        <v/>
      </c>
      <c r="N279" s="110">
        <f>IF(原始数据!AI279="","",IF(ISERROR(MATCH(原始数据!AI279,各类选项!$E:$E,0)),1,0))</f>
        <v>0</v>
      </c>
      <c r="O279" s="110">
        <f>IF(原始数据!AJ279="","",IF(ISERROR(MATCH(原始数据!AJ279,各类选项!$E:$E,0)),1,0))</f>
        <v>0</v>
      </c>
      <c r="P279" s="110">
        <f>IF(原始数据!AK279="","",IF(ISERROR(MATCH(原始数据!AK279,各类选项!$E:$E,0)),1,0))</f>
        <v>0</v>
      </c>
      <c r="Q279" s="110">
        <f>IF(原始数据!AL279="","",IF(ISERROR(MATCH(原始数据!AL279,各类选项!$E:$E,0)),1,0))</f>
        <v>0</v>
      </c>
      <c r="R279" s="110">
        <f>IF(原始数据!AO279="","",IF(ISERROR(MATCH(原始数据!AO279,各类选项!$C:$C,0)),1,0))</f>
        <v>0</v>
      </c>
      <c r="S279" s="110">
        <f>IF(赛后数据!M279="","",IF(ISERROR(MATCH(赛后数据!M279,(各类选项!J:J),0)),1,0))</f>
        <v>0</v>
      </c>
      <c r="T279" s="110">
        <f>IF(赛后数据!U279="","",IF(ISERROR(MATCH(赛后数据!U279,(各类选项!J:J),0)),1,0))</f>
        <v>0</v>
      </c>
      <c r="U279" s="110">
        <f>IF(赛后数据!AC279="","",IF(ISERROR(MATCH(赛后数据!AC279,(各类选项!J:J),0)),1,0))</f>
        <v>0</v>
      </c>
      <c r="V279" s="110">
        <f>IF(赛后数据!AK279="","",IF(ISERROR(MATCH(赛后数据!AK279,(各类选项!J:J),0)),1,0))</f>
        <v>0</v>
      </c>
    </row>
    <row r="280" spans="1:22">
      <c r="A280" s="110">
        <f t="shared" si="8"/>
        <v>0</v>
      </c>
      <c r="B280" s="110">
        <f t="shared" si="9"/>
        <v>0</v>
      </c>
      <c r="C280" s="110">
        <f>IF(原始数据!K280="","",IF(ISERROR(MATCH(原始数据!K280,原始数据!E280:F280,0)),1,0)-IF(原始数据!K280="",1,0))</f>
        <v>0</v>
      </c>
      <c r="D280" s="110">
        <f>IF(原始数据!L280="","",IF(ISERROR(MATCH(原始数据!L280,各类选项!L:L,0)),1,0)-IF(原始数据!L280="",1,0))</f>
        <v>0</v>
      </c>
      <c r="E280" s="110" t="str">
        <f>IF(原始数据!V280="","",IF(ISERROR(MATCH(原始数据!V280,各类选项!G:G,0)),1,0))</f>
        <v/>
      </c>
      <c r="F280" s="110">
        <f>IF(原始数据!W280="","",IF(ISERROR(MATCH(原始数据!W280,各类选项!G:G,0)),1,0))</f>
        <v>0</v>
      </c>
      <c r="G280" s="110">
        <f>IF(原始数据!AD280="","",IF(ISERROR(MATCH(原始数据!AD280,各类选项!$E:$E,0)),1,0))</f>
        <v>0</v>
      </c>
      <c r="H280" s="110">
        <f>IF(原始数据!AE280="","",IF(ISERROR(MATCH(原始数据!AE280,各类选项!$E:$E,0)),1,0))</f>
        <v>0</v>
      </c>
      <c r="I280" s="110">
        <f>IF(原始数据!AK280="","",IF(ISERROR(MATCH(原始数据!AK280,各类选项!$E:$E,0)),1,0))</f>
        <v>0</v>
      </c>
      <c r="J280" s="110">
        <f>IF(原始数据!AM280="","",IF(ISERROR(MATCH(原始数据!AM280,各类选项!$E:$E,0)),1,0))</f>
        <v>0</v>
      </c>
      <c r="K280" s="110">
        <f>IF(原始数据!AF280="","",IF(ISERROR(MATCH(原始数据!AF280,各类选项!$C:$C,0)),1,0))</f>
        <v>0</v>
      </c>
      <c r="L280" s="110">
        <f>IF(原始数据!AG280="","",IF(ISERROR(MATCH(原始数据!AG280,各类选项!$C:$C,0)),1,0))</f>
        <v>0</v>
      </c>
      <c r="M280" s="110">
        <f>IF(原始数据!AH280="","",IF(ISERROR(MATCH(原始数据!AH280,各类选项!$C:$C,0)),1,0))</f>
        <v>0</v>
      </c>
      <c r="N280" s="110">
        <f>IF(原始数据!AI280="","",IF(ISERROR(MATCH(原始数据!AI280,各类选项!$E:$E,0)),1,0))</f>
        <v>0</v>
      </c>
      <c r="O280" s="110">
        <f>IF(原始数据!AJ280="","",IF(ISERROR(MATCH(原始数据!AJ280,各类选项!$E:$E,0)),1,0))</f>
        <v>0</v>
      </c>
      <c r="P280" s="110">
        <f>IF(原始数据!AK280="","",IF(ISERROR(MATCH(原始数据!AK280,各类选项!$E:$E,0)),1,0))</f>
        <v>0</v>
      </c>
      <c r="Q280" s="110">
        <f>IF(原始数据!AL280="","",IF(ISERROR(MATCH(原始数据!AL280,各类选项!$E:$E,0)),1,0))</f>
        <v>0</v>
      </c>
      <c r="R280" s="110">
        <f>IF(原始数据!AO280="","",IF(ISERROR(MATCH(原始数据!AO280,各类选项!$C:$C,0)),1,0))</f>
        <v>0</v>
      </c>
      <c r="S280" s="110">
        <f>IF(赛后数据!M280="","",IF(ISERROR(MATCH(赛后数据!M280,(各类选项!J:J),0)),1,0))</f>
        <v>0</v>
      </c>
      <c r="T280" s="110">
        <f>IF(赛后数据!U280="","",IF(ISERROR(MATCH(赛后数据!U280,(各类选项!J:J),0)),1,0))</f>
        <v>0</v>
      </c>
      <c r="U280" s="110">
        <f>IF(赛后数据!AC280="","",IF(ISERROR(MATCH(赛后数据!AC280,(各类选项!J:J),0)),1,0))</f>
        <v>0</v>
      </c>
      <c r="V280" s="110">
        <f>IF(赛后数据!AK280="","",IF(ISERROR(MATCH(赛后数据!AK280,(各类选项!J:J),0)),1,0))</f>
        <v>0</v>
      </c>
    </row>
    <row r="281" spans="1:22">
      <c r="A281" s="110">
        <f t="shared" si="8"/>
        <v>0</v>
      </c>
      <c r="B281" s="110">
        <f t="shared" si="9"/>
        <v>0</v>
      </c>
      <c r="C281" s="110">
        <f>IF(原始数据!K281="","",IF(ISERROR(MATCH(原始数据!K281,原始数据!E281:F281,0)),1,0)-IF(原始数据!K281="",1,0))</f>
        <v>0</v>
      </c>
      <c r="D281" s="110">
        <f>IF(原始数据!L281="","",IF(ISERROR(MATCH(原始数据!L281,各类选项!L:L,0)),1,0)-IF(原始数据!L281="",1,0))</f>
        <v>0</v>
      </c>
      <c r="E281" s="110" t="str">
        <f>IF(原始数据!V281="","",IF(ISERROR(MATCH(原始数据!V281,各类选项!G:G,0)),1,0))</f>
        <v/>
      </c>
      <c r="F281" s="110">
        <f>IF(原始数据!W281="","",IF(ISERROR(MATCH(原始数据!W281,各类选项!G:G,0)),1,0))</f>
        <v>0</v>
      </c>
      <c r="G281" s="110">
        <f>IF(原始数据!AD281="","",IF(ISERROR(MATCH(原始数据!AD281,各类选项!$E:$E,0)),1,0))</f>
        <v>0</v>
      </c>
      <c r="H281" s="110">
        <f>IF(原始数据!AE281="","",IF(ISERROR(MATCH(原始数据!AE281,各类选项!$E:$E,0)),1,0))</f>
        <v>0</v>
      </c>
      <c r="I281" s="110">
        <f>IF(原始数据!AK281="","",IF(ISERROR(MATCH(原始数据!AK281,各类选项!$E:$E,0)),1,0))</f>
        <v>0</v>
      </c>
      <c r="J281" s="110">
        <f>IF(原始数据!AM281="","",IF(ISERROR(MATCH(原始数据!AM281,各类选项!$E:$E,0)),1,0))</f>
        <v>0</v>
      </c>
      <c r="K281" s="110">
        <f>IF(原始数据!AF281="","",IF(ISERROR(MATCH(原始数据!AF281,各类选项!$C:$C,0)),1,0))</f>
        <v>0</v>
      </c>
      <c r="L281" s="110">
        <f>IF(原始数据!AG281="","",IF(ISERROR(MATCH(原始数据!AG281,各类选项!$C:$C,0)),1,0))</f>
        <v>0</v>
      </c>
      <c r="M281" s="110">
        <f>IF(原始数据!AH281="","",IF(ISERROR(MATCH(原始数据!AH281,各类选项!$C:$C,0)),1,0))</f>
        <v>0</v>
      </c>
      <c r="N281" s="110">
        <f>IF(原始数据!AI281="","",IF(ISERROR(MATCH(原始数据!AI281,各类选项!$E:$E,0)),1,0))</f>
        <v>0</v>
      </c>
      <c r="O281" s="110">
        <f>IF(原始数据!AJ281="","",IF(ISERROR(MATCH(原始数据!AJ281,各类选项!$E:$E,0)),1,0))</f>
        <v>0</v>
      </c>
      <c r="P281" s="110">
        <f>IF(原始数据!AK281="","",IF(ISERROR(MATCH(原始数据!AK281,各类选项!$E:$E,0)),1,0))</f>
        <v>0</v>
      </c>
      <c r="Q281" s="110">
        <f>IF(原始数据!AL281="","",IF(ISERROR(MATCH(原始数据!AL281,各类选项!$E:$E,0)),1,0))</f>
        <v>0</v>
      </c>
      <c r="R281" s="110">
        <f>IF(原始数据!AO281="","",IF(ISERROR(MATCH(原始数据!AO281,各类选项!$C:$C,0)),1,0))</f>
        <v>0</v>
      </c>
      <c r="S281" s="110">
        <f>IF(赛后数据!M281="","",IF(ISERROR(MATCH(赛后数据!M281,(各类选项!J:J),0)),1,0))</f>
        <v>0</v>
      </c>
      <c r="T281" s="110">
        <f>IF(赛后数据!U281="","",IF(ISERROR(MATCH(赛后数据!U281,(各类选项!J:J),0)),1,0))</f>
        <v>0</v>
      </c>
      <c r="U281" s="110">
        <f>IF(赛后数据!AC281="","",IF(ISERROR(MATCH(赛后数据!AC281,(各类选项!J:J),0)),1,0))</f>
        <v>0</v>
      </c>
      <c r="V281" s="110">
        <f>IF(赛后数据!AK281="","",IF(ISERROR(MATCH(赛后数据!AK281,(各类选项!J:J),0)),1,0))</f>
        <v>0</v>
      </c>
    </row>
    <row r="282" spans="1:22">
      <c r="A282" s="110">
        <f t="shared" si="8"/>
        <v>0</v>
      </c>
      <c r="B282" s="110">
        <f t="shared" si="9"/>
        <v>0</v>
      </c>
      <c r="C282" s="110">
        <f>IF(原始数据!K282="","",IF(ISERROR(MATCH(原始数据!K282,原始数据!E282:F282,0)),1,0)-IF(原始数据!K282="",1,0))</f>
        <v>0</v>
      </c>
      <c r="D282" s="110">
        <f>IF(原始数据!L282="","",IF(ISERROR(MATCH(原始数据!L282,各类选项!L:L,0)),1,0)-IF(原始数据!L282="",1,0))</f>
        <v>0</v>
      </c>
      <c r="E282" s="110">
        <f>IF(原始数据!V282="","",IF(ISERROR(MATCH(原始数据!V282,各类选项!G:G,0)),1,0))</f>
        <v>0</v>
      </c>
      <c r="F282" s="110">
        <f>IF(原始数据!W282="","",IF(ISERROR(MATCH(原始数据!W282,各类选项!G:G,0)),1,0))</f>
        <v>0</v>
      </c>
      <c r="G282" s="110">
        <f>IF(原始数据!AD282="","",IF(ISERROR(MATCH(原始数据!AD282,各类选项!$E:$E,0)),1,0))</f>
        <v>0</v>
      </c>
      <c r="H282" s="110">
        <f>IF(原始数据!AE282="","",IF(ISERROR(MATCH(原始数据!AE282,各类选项!$E:$E,0)),1,0))</f>
        <v>0</v>
      </c>
      <c r="I282" s="110">
        <f>IF(原始数据!AK282="","",IF(ISERROR(MATCH(原始数据!AK282,各类选项!$E:$E,0)),1,0))</f>
        <v>0</v>
      </c>
      <c r="J282" s="110">
        <f>IF(原始数据!AM282="","",IF(ISERROR(MATCH(原始数据!AM282,各类选项!$E:$E,0)),1,0))</f>
        <v>0</v>
      </c>
      <c r="K282" s="110" t="str">
        <f>IF(原始数据!AF282="","",IF(ISERROR(MATCH(原始数据!AF282,各类选项!$C:$C,0)),1,0))</f>
        <v/>
      </c>
      <c r="L282" s="110" t="str">
        <f>IF(原始数据!AG282="","",IF(ISERROR(MATCH(原始数据!AG282,各类选项!$C:$C,0)),1,0))</f>
        <v/>
      </c>
      <c r="M282" s="110" t="str">
        <f>IF(原始数据!AH282="","",IF(ISERROR(MATCH(原始数据!AH282,各类选项!$C:$C,0)),1,0))</f>
        <v/>
      </c>
      <c r="N282" s="110">
        <f>IF(原始数据!AI282="","",IF(ISERROR(MATCH(原始数据!AI282,各类选项!$E:$E,0)),1,0))</f>
        <v>0</v>
      </c>
      <c r="O282" s="110">
        <f>IF(原始数据!AJ282="","",IF(ISERROR(MATCH(原始数据!AJ282,各类选项!$E:$E,0)),1,0))</f>
        <v>0</v>
      </c>
      <c r="P282" s="110">
        <f>IF(原始数据!AK282="","",IF(ISERROR(MATCH(原始数据!AK282,各类选项!$E:$E,0)),1,0))</f>
        <v>0</v>
      </c>
      <c r="Q282" s="110">
        <f>IF(原始数据!AL282="","",IF(ISERROR(MATCH(原始数据!AL282,各类选项!$E:$E,0)),1,0))</f>
        <v>0</v>
      </c>
      <c r="R282" s="110">
        <f>IF(原始数据!AO282="","",IF(ISERROR(MATCH(原始数据!AO282,各类选项!$C:$C,0)),1,0))</f>
        <v>0</v>
      </c>
      <c r="S282" s="110">
        <f>IF(赛后数据!M282="","",IF(ISERROR(MATCH(赛后数据!M282,(各类选项!J:J),0)),1,0))</f>
        <v>0</v>
      </c>
      <c r="T282" s="110">
        <f>IF(赛后数据!U282="","",IF(ISERROR(MATCH(赛后数据!U282,(各类选项!J:J),0)),1,0))</f>
        <v>0</v>
      </c>
      <c r="U282" s="110">
        <f>IF(赛后数据!AC282="","",IF(ISERROR(MATCH(赛后数据!AC282,(各类选项!J:J),0)),1,0))</f>
        <v>0</v>
      </c>
      <c r="V282" s="110">
        <f>IF(赛后数据!AK282="","",IF(ISERROR(MATCH(赛后数据!AK282,(各类选项!J:J),0)),1,0))</f>
        <v>0</v>
      </c>
    </row>
    <row r="283" spans="1:22">
      <c r="A283" s="110">
        <f t="shared" si="8"/>
        <v>0</v>
      </c>
      <c r="B283" s="110">
        <f t="shared" si="9"/>
        <v>0</v>
      </c>
      <c r="C283" s="110">
        <f>IF(原始数据!K283="","",IF(ISERROR(MATCH(原始数据!K283,原始数据!E283:F283,0)),1,0)-IF(原始数据!K283="",1,0))</f>
        <v>0</v>
      </c>
      <c r="D283" s="110">
        <f>IF(原始数据!L283="","",IF(ISERROR(MATCH(原始数据!L283,各类选项!L:L,0)),1,0)-IF(原始数据!L283="",1,0))</f>
        <v>0</v>
      </c>
      <c r="E283" s="110">
        <f>IF(原始数据!V283="","",IF(ISERROR(MATCH(原始数据!V283,各类选项!G:G,0)),1,0))</f>
        <v>0</v>
      </c>
      <c r="F283" s="110">
        <f>IF(原始数据!W283="","",IF(ISERROR(MATCH(原始数据!W283,各类选项!G:G,0)),1,0))</f>
        <v>0</v>
      </c>
      <c r="G283" s="110">
        <f>IF(原始数据!AD283="","",IF(ISERROR(MATCH(原始数据!AD283,各类选项!$E:$E,0)),1,0))</f>
        <v>0</v>
      </c>
      <c r="H283" s="110">
        <f>IF(原始数据!AE283="","",IF(ISERROR(MATCH(原始数据!AE283,各类选项!$E:$E,0)),1,0))</f>
        <v>0</v>
      </c>
      <c r="I283" s="110">
        <f>IF(原始数据!AK283="","",IF(ISERROR(MATCH(原始数据!AK283,各类选项!$E:$E,0)),1,0))</f>
        <v>0</v>
      </c>
      <c r="J283" s="110">
        <f>IF(原始数据!AM283="","",IF(ISERROR(MATCH(原始数据!AM283,各类选项!$E:$E,0)),1,0))</f>
        <v>0</v>
      </c>
      <c r="K283" s="110" t="str">
        <f>IF(原始数据!AF283="","",IF(ISERROR(MATCH(原始数据!AF283,各类选项!$C:$C,0)),1,0))</f>
        <v/>
      </c>
      <c r="L283" s="110" t="str">
        <f>IF(原始数据!AG283="","",IF(ISERROR(MATCH(原始数据!AG283,各类选项!$C:$C,0)),1,0))</f>
        <v/>
      </c>
      <c r="M283" s="110" t="str">
        <f>IF(原始数据!AH283="","",IF(ISERROR(MATCH(原始数据!AH283,各类选项!$C:$C,0)),1,0))</f>
        <v/>
      </c>
      <c r="N283" s="110">
        <f>IF(原始数据!AI283="","",IF(ISERROR(MATCH(原始数据!AI283,各类选项!$E:$E,0)),1,0))</f>
        <v>0</v>
      </c>
      <c r="O283" s="110">
        <f>IF(原始数据!AJ283="","",IF(ISERROR(MATCH(原始数据!AJ283,各类选项!$E:$E,0)),1,0))</f>
        <v>0</v>
      </c>
      <c r="P283" s="110">
        <f>IF(原始数据!AK283="","",IF(ISERROR(MATCH(原始数据!AK283,各类选项!$E:$E,0)),1,0))</f>
        <v>0</v>
      </c>
      <c r="Q283" s="110">
        <f>IF(原始数据!AL283="","",IF(ISERROR(MATCH(原始数据!AL283,各类选项!$E:$E,0)),1,0))</f>
        <v>0</v>
      </c>
      <c r="R283" s="110">
        <f>IF(原始数据!AO283="","",IF(ISERROR(MATCH(原始数据!AO283,各类选项!$C:$C,0)),1,0))</f>
        <v>0</v>
      </c>
      <c r="S283" s="110">
        <f>IF(赛后数据!M283="","",IF(ISERROR(MATCH(赛后数据!M283,(各类选项!J:J),0)),1,0))</f>
        <v>0</v>
      </c>
      <c r="T283" s="110">
        <f>IF(赛后数据!U283="","",IF(ISERROR(MATCH(赛后数据!U283,(各类选项!J:J),0)),1,0))</f>
        <v>0</v>
      </c>
      <c r="U283" s="110">
        <f>IF(赛后数据!AC283="","",IF(ISERROR(MATCH(赛后数据!AC283,(各类选项!J:J),0)),1,0))</f>
        <v>0</v>
      </c>
      <c r="V283" s="110">
        <f>IF(赛后数据!AK283="","",IF(ISERROR(MATCH(赛后数据!AK283,(各类选项!J:J),0)),1,0))</f>
        <v>0</v>
      </c>
    </row>
    <row r="284" spans="1:22">
      <c r="A284" s="110">
        <f t="shared" si="8"/>
        <v>0</v>
      </c>
      <c r="B284" s="110">
        <f t="shared" si="9"/>
        <v>0</v>
      </c>
      <c r="C284" s="110">
        <f>IF(原始数据!K284="","",IF(ISERROR(MATCH(原始数据!K284,原始数据!E284:F284,0)),1,0)-IF(原始数据!K284="",1,0))</f>
        <v>0</v>
      </c>
      <c r="D284" s="110">
        <f>IF(原始数据!L284="","",IF(ISERROR(MATCH(原始数据!L284,各类选项!L:L,0)),1,0)-IF(原始数据!L284="",1,0))</f>
        <v>0</v>
      </c>
      <c r="E284" s="110">
        <f>IF(原始数据!V284="","",IF(ISERROR(MATCH(原始数据!V284,各类选项!G:G,0)),1,0))</f>
        <v>0</v>
      </c>
      <c r="F284" s="110">
        <f>IF(原始数据!W284="","",IF(ISERROR(MATCH(原始数据!W284,各类选项!G:G,0)),1,0))</f>
        <v>0</v>
      </c>
      <c r="G284" s="110">
        <f>IF(原始数据!AD284="","",IF(ISERROR(MATCH(原始数据!AD284,各类选项!$E:$E,0)),1,0))</f>
        <v>0</v>
      </c>
      <c r="H284" s="110">
        <f>IF(原始数据!AE284="","",IF(ISERROR(MATCH(原始数据!AE284,各类选项!$E:$E,0)),1,0))</f>
        <v>0</v>
      </c>
      <c r="I284" s="110">
        <f>IF(原始数据!AK284="","",IF(ISERROR(MATCH(原始数据!AK284,各类选项!$E:$E,0)),1,0))</f>
        <v>0</v>
      </c>
      <c r="J284" s="110">
        <f>IF(原始数据!AM284="","",IF(ISERROR(MATCH(原始数据!AM284,各类选项!$E:$E,0)),1,0))</f>
        <v>0</v>
      </c>
      <c r="K284" s="110">
        <f>IF(原始数据!AF284="","",IF(ISERROR(MATCH(原始数据!AF284,各类选项!$C:$C,0)),1,0))</f>
        <v>0</v>
      </c>
      <c r="L284" s="110" t="str">
        <f>IF(原始数据!AG284="","",IF(ISERROR(MATCH(原始数据!AG284,各类选项!$C:$C,0)),1,0))</f>
        <v/>
      </c>
      <c r="M284" s="110" t="str">
        <f>IF(原始数据!AH284="","",IF(ISERROR(MATCH(原始数据!AH284,各类选项!$C:$C,0)),1,0))</f>
        <v/>
      </c>
      <c r="N284" s="110">
        <f>IF(原始数据!AI284="","",IF(ISERROR(MATCH(原始数据!AI284,各类选项!$E:$E,0)),1,0))</f>
        <v>0</v>
      </c>
      <c r="O284" s="110">
        <f>IF(原始数据!AJ284="","",IF(ISERROR(MATCH(原始数据!AJ284,各类选项!$E:$E,0)),1,0))</f>
        <v>0</v>
      </c>
      <c r="P284" s="110">
        <f>IF(原始数据!AK284="","",IF(ISERROR(MATCH(原始数据!AK284,各类选项!$E:$E,0)),1,0))</f>
        <v>0</v>
      </c>
      <c r="Q284" s="110">
        <f>IF(原始数据!AL284="","",IF(ISERROR(MATCH(原始数据!AL284,各类选项!$E:$E,0)),1,0))</f>
        <v>0</v>
      </c>
      <c r="R284" s="110">
        <f>IF(原始数据!AO284="","",IF(ISERROR(MATCH(原始数据!AO284,各类选项!$C:$C,0)),1,0))</f>
        <v>0</v>
      </c>
      <c r="S284" s="110">
        <f>IF(赛后数据!M284="","",IF(ISERROR(MATCH(赛后数据!M284,(各类选项!J:J),0)),1,0))</f>
        <v>0</v>
      </c>
      <c r="T284" s="110">
        <f>IF(赛后数据!U284="","",IF(ISERROR(MATCH(赛后数据!U284,(各类选项!J:J),0)),1,0))</f>
        <v>0</v>
      </c>
      <c r="U284" s="110">
        <f>IF(赛后数据!AC284="","",IF(ISERROR(MATCH(赛后数据!AC284,(各类选项!J:J),0)),1,0))</f>
        <v>0</v>
      </c>
      <c r="V284" s="110">
        <f>IF(赛后数据!AK284="","",IF(ISERROR(MATCH(赛后数据!AK284,(各类选项!J:J),0)),1,0))</f>
        <v>0</v>
      </c>
    </row>
    <row r="285" spans="1:22">
      <c r="A285" s="110">
        <f t="shared" si="8"/>
        <v>0</v>
      </c>
      <c r="B285" s="110">
        <f t="shared" si="9"/>
        <v>0</v>
      </c>
      <c r="C285" s="110">
        <f>IF(原始数据!K285="","",IF(ISERROR(MATCH(原始数据!K285,原始数据!E285:F285,0)),1,0)-IF(原始数据!K285="",1,0))</f>
        <v>0</v>
      </c>
      <c r="D285" s="110">
        <f>IF(原始数据!L285="","",IF(ISERROR(MATCH(原始数据!L285,各类选项!L:L,0)),1,0)-IF(原始数据!L285="",1,0))</f>
        <v>0</v>
      </c>
      <c r="E285" s="110">
        <f>IF(原始数据!V285="","",IF(ISERROR(MATCH(原始数据!V285,各类选项!G:G,0)),1,0))</f>
        <v>0</v>
      </c>
      <c r="F285" s="110">
        <f>IF(原始数据!W285="","",IF(ISERROR(MATCH(原始数据!W285,各类选项!G:G,0)),1,0))</f>
        <v>0</v>
      </c>
      <c r="G285" s="110">
        <f>IF(原始数据!AD285="","",IF(ISERROR(MATCH(原始数据!AD285,各类选项!$E:$E,0)),1,0))</f>
        <v>0</v>
      </c>
      <c r="H285" s="110">
        <f>IF(原始数据!AE285="","",IF(ISERROR(MATCH(原始数据!AE285,各类选项!$E:$E,0)),1,0))</f>
        <v>0</v>
      </c>
      <c r="I285" s="110">
        <f>IF(原始数据!AK285="","",IF(ISERROR(MATCH(原始数据!AK285,各类选项!$E:$E,0)),1,0))</f>
        <v>0</v>
      </c>
      <c r="J285" s="110">
        <f>IF(原始数据!AM285="","",IF(ISERROR(MATCH(原始数据!AM285,各类选项!$E:$E,0)),1,0))</f>
        <v>0</v>
      </c>
      <c r="K285" s="110">
        <f>IF(原始数据!AF285="","",IF(ISERROR(MATCH(原始数据!AF285,各类选项!$C:$C,0)),1,0))</f>
        <v>0</v>
      </c>
      <c r="L285" s="110" t="str">
        <f>IF(原始数据!AG285="","",IF(ISERROR(MATCH(原始数据!AG285,各类选项!$C:$C,0)),1,0))</f>
        <v/>
      </c>
      <c r="M285" s="110" t="str">
        <f>IF(原始数据!AH285="","",IF(ISERROR(MATCH(原始数据!AH285,各类选项!$C:$C,0)),1,0))</f>
        <v/>
      </c>
      <c r="N285" s="110">
        <f>IF(原始数据!AI285="","",IF(ISERROR(MATCH(原始数据!AI285,各类选项!$E:$E,0)),1,0))</f>
        <v>0</v>
      </c>
      <c r="O285" s="110">
        <f>IF(原始数据!AJ285="","",IF(ISERROR(MATCH(原始数据!AJ285,各类选项!$E:$E,0)),1,0))</f>
        <v>0</v>
      </c>
      <c r="P285" s="110">
        <f>IF(原始数据!AK285="","",IF(ISERROR(MATCH(原始数据!AK285,各类选项!$E:$E,0)),1,0))</f>
        <v>0</v>
      </c>
      <c r="Q285" s="110">
        <f>IF(原始数据!AL285="","",IF(ISERROR(MATCH(原始数据!AL285,各类选项!$E:$E,0)),1,0))</f>
        <v>0</v>
      </c>
      <c r="R285" s="110">
        <f>IF(原始数据!AO285="","",IF(ISERROR(MATCH(原始数据!AO285,各类选项!$C:$C,0)),1,0))</f>
        <v>0</v>
      </c>
      <c r="S285" s="110">
        <f>IF(赛后数据!M285="","",IF(ISERROR(MATCH(赛后数据!M285,(各类选项!J:J),0)),1,0))</f>
        <v>0</v>
      </c>
      <c r="T285" s="110">
        <f>IF(赛后数据!U285="","",IF(ISERROR(MATCH(赛后数据!U285,(各类选项!J:J),0)),1,0))</f>
        <v>0</v>
      </c>
      <c r="U285" s="110">
        <f>IF(赛后数据!AC285="","",IF(ISERROR(MATCH(赛后数据!AC285,(各类选项!J:J),0)),1,0))</f>
        <v>0</v>
      </c>
      <c r="V285" s="110">
        <f>IF(赛后数据!AK285="","",IF(ISERROR(MATCH(赛后数据!AK285,(各类选项!J:J),0)),1,0))</f>
        <v>0</v>
      </c>
    </row>
    <row r="286" spans="1:22">
      <c r="A286" s="110">
        <f t="shared" si="8"/>
        <v>0</v>
      </c>
      <c r="B286" s="110">
        <f t="shared" si="9"/>
        <v>0</v>
      </c>
      <c r="C286" s="110">
        <f>IF(原始数据!K286="","",IF(ISERROR(MATCH(原始数据!K286,原始数据!E286:F286,0)),1,0)-IF(原始数据!K286="",1,0))</f>
        <v>0</v>
      </c>
      <c r="D286" s="110">
        <f>IF(原始数据!L286="","",IF(ISERROR(MATCH(原始数据!L286,各类选项!L:L,0)),1,0)-IF(原始数据!L286="",1,0))</f>
        <v>0</v>
      </c>
      <c r="E286" s="110" t="str">
        <f>IF(原始数据!V286="","",IF(ISERROR(MATCH(原始数据!V286,各类选项!G:G,0)),1,0))</f>
        <v/>
      </c>
      <c r="F286" s="110">
        <f>IF(原始数据!W286="","",IF(ISERROR(MATCH(原始数据!W286,各类选项!G:G,0)),1,0))</f>
        <v>0</v>
      </c>
      <c r="G286" s="110">
        <f>IF(原始数据!AD286="","",IF(ISERROR(MATCH(原始数据!AD286,各类选项!$E:$E,0)),1,0))</f>
        <v>0</v>
      </c>
      <c r="H286" s="110">
        <f>IF(原始数据!AE286="","",IF(ISERROR(MATCH(原始数据!AE286,各类选项!$E:$E,0)),1,0))</f>
        <v>0</v>
      </c>
      <c r="I286" s="110">
        <f>IF(原始数据!AK286="","",IF(ISERROR(MATCH(原始数据!AK286,各类选项!$E:$E,0)),1,0))</f>
        <v>0</v>
      </c>
      <c r="J286" s="110">
        <f>IF(原始数据!AM286="","",IF(ISERROR(MATCH(原始数据!AM286,各类选项!$E:$E,0)),1,0))</f>
        <v>0</v>
      </c>
      <c r="K286" s="110">
        <f>IF(原始数据!AF286="","",IF(ISERROR(MATCH(原始数据!AF286,各类选项!$C:$C,0)),1,0))</f>
        <v>0</v>
      </c>
      <c r="L286" s="110">
        <f>IF(原始数据!AG286="","",IF(ISERROR(MATCH(原始数据!AG286,各类选项!$C:$C,0)),1,0))</f>
        <v>0</v>
      </c>
      <c r="M286" s="110" t="str">
        <f>IF(原始数据!AH286="","",IF(ISERROR(MATCH(原始数据!AH286,各类选项!$C:$C,0)),1,0))</f>
        <v/>
      </c>
      <c r="N286" s="110">
        <f>IF(原始数据!AI286="","",IF(ISERROR(MATCH(原始数据!AI286,各类选项!$E:$E,0)),1,0))</f>
        <v>0</v>
      </c>
      <c r="O286" s="110">
        <f>IF(原始数据!AJ286="","",IF(ISERROR(MATCH(原始数据!AJ286,各类选项!$E:$E,0)),1,0))</f>
        <v>0</v>
      </c>
      <c r="P286" s="110">
        <f>IF(原始数据!AK286="","",IF(ISERROR(MATCH(原始数据!AK286,各类选项!$E:$E,0)),1,0))</f>
        <v>0</v>
      </c>
      <c r="Q286" s="110">
        <f>IF(原始数据!AL286="","",IF(ISERROR(MATCH(原始数据!AL286,各类选项!$E:$E,0)),1,0))</f>
        <v>0</v>
      </c>
      <c r="R286" s="110">
        <f>IF(原始数据!AO286="","",IF(ISERROR(MATCH(原始数据!AO286,各类选项!$C:$C,0)),1,0))</f>
        <v>0</v>
      </c>
      <c r="S286" s="110">
        <f>IF(赛后数据!M286="","",IF(ISERROR(MATCH(赛后数据!M286,(各类选项!J:J),0)),1,0))</f>
        <v>0</v>
      </c>
      <c r="T286" s="110">
        <f>IF(赛后数据!U286="","",IF(ISERROR(MATCH(赛后数据!U286,(各类选项!J:J),0)),1,0))</f>
        <v>0</v>
      </c>
      <c r="U286" s="110">
        <f>IF(赛后数据!AC286="","",IF(ISERROR(MATCH(赛后数据!AC286,(各类选项!J:J),0)),1,0))</f>
        <v>0</v>
      </c>
      <c r="V286" s="110">
        <f>IF(赛后数据!AK286="","",IF(ISERROR(MATCH(赛后数据!AK286,(各类选项!J:J),0)),1,0))</f>
        <v>0</v>
      </c>
    </row>
    <row r="287" spans="1:22">
      <c r="A287" s="110">
        <f t="shared" si="8"/>
        <v>0</v>
      </c>
      <c r="B287" s="110">
        <f t="shared" si="9"/>
        <v>0</v>
      </c>
      <c r="C287" s="110">
        <f>IF(原始数据!K287="","",IF(ISERROR(MATCH(原始数据!K287,原始数据!E287:F287,0)),1,0)-IF(原始数据!K287="",1,0))</f>
        <v>0</v>
      </c>
      <c r="D287" s="110">
        <f>IF(原始数据!L287="","",IF(ISERROR(MATCH(原始数据!L287,各类选项!L:L,0)),1,0)-IF(原始数据!L287="",1,0))</f>
        <v>0</v>
      </c>
      <c r="E287" s="110" t="str">
        <f>IF(原始数据!V287="","",IF(ISERROR(MATCH(原始数据!V287,各类选项!G:G,0)),1,0))</f>
        <v/>
      </c>
      <c r="F287" s="110">
        <f>IF(原始数据!W287="","",IF(ISERROR(MATCH(原始数据!W287,各类选项!G:G,0)),1,0))</f>
        <v>0</v>
      </c>
      <c r="G287" s="110">
        <f>IF(原始数据!AD287="","",IF(ISERROR(MATCH(原始数据!AD287,各类选项!$E:$E,0)),1,0))</f>
        <v>0</v>
      </c>
      <c r="H287" s="110">
        <f>IF(原始数据!AE287="","",IF(ISERROR(MATCH(原始数据!AE287,各类选项!$E:$E,0)),1,0))</f>
        <v>0</v>
      </c>
      <c r="I287" s="110">
        <f>IF(原始数据!AK287="","",IF(ISERROR(MATCH(原始数据!AK287,各类选项!$E:$E,0)),1,0))</f>
        <v>0</v>
      </c>
      <c r="J287" s="110">
        <f>IF(原始数据!AM287="","",IF(ISERROR(MATCH(原始数据!AM287,各类选项!$E:$E,0)),1,0))</f>
        <v>0</v>
      </c>
      <c r="K287" s="110">
        <f>IF(原始数据!AF287="","",IF(ISERROR(MATCH(原始数据!AF287,各类选项!$C:$C,0)),1,0))</f>
        <v>0</v>
      </c>
      <c r="L287" s="110">
        <f>IF(原始数据!AG287="","",IF(ISERROR(MATCH(原始数据!AG287,各类选项!$C:$C,0)),1,0))</f>
        <v>0</v>
      </c>
      <c r="M287" s="110" t="str">
        <f>IF(原始数据!AH287="","",IF(ISERROR(MATCH(原始数据!AH287,各类选项!$C:$C,0)),1,0))</f>
        <v/>
      </c>
      <c r="N287" s="110">
        <f>IF(原始数据!AI287="","",IF(ISERROR(MATCH(原始数据!AI287,各类选项!$E:$E,0)),1,0))</f>
        <v>0</v>
      </c>
      <c r="O287" s="110">
        <f>IF(原始数据!AJ287="","",IF(ISERROR(MATCH(原始数据!AJ287,各类选项!$E:$E,0)),1,0))</f>
        <v>0</v>
      </c>
      <c r="P287" s="110">
        <f>IF(原始数据!AK287="","",IF(ISERROR(MATCH(原始数据!AK287,各类选项!$E:$E,0)),1,0))</f>
        <v>0</v>
      </c>
      <c r="Q287" s="110">
        <f>IF(原始数据!AL287="","",IF(ISERROR(MATCH(原始数据!AL287,各类选项!$E:$E,0)),1,0))</f>
        <v>0</v>
      </c>
      <c r="R287" s="110">
        <f>IF(原始数据!AO287="","",IF(ISERROR(MATCH(原始数据!AO287,各类选项!$C:$C,0)),1,0))</f>
        <v>0</v>
      </c>
      <c r="S287" s="110">
        <f>IF(赛后数据!M287="","",IF(ISERROR(MATCH(赛后数据!M287,(各类选项!J:J),0)),1,0))</f>
        <v>0</v>
      </c>
      <c r="T287" s="110">
        <f>IF(赛后数据!U287="","",IF(ISERROR(MATCH(赛后数据!U287,(各类选项!J:J),0)),1,0))</f>
        <v>0</v>
      </c>
      <c r="U287" s="110">
        <f>IF(赛后数据!AC287="","",IF(ISERROR(MATCH(赛后数据!AC287,(各类选项!J:J),0)),1,0))</f>
        <v>0</v>
      </c>
      <c r="V287" s="110">
        <f>IF(赛后数据!AK287="","",IF(ISERROR(MATCH(赛后数据!AK287,(各类选项!J:J),0)),1,0))</f>
        <v>0</v>
      </c>
    </row>
    <row r="288" spans="1:22">
      <c r="A288" s="110">
        <f t="shared" si="8"/>
        <v>0</v>
      </c>
      <c r="B288" s="110">
        <f t="shared" si="9"/>
        <v>0</v>
      </c>
      <c r="C288" s="110" t="str">
        <f>IF(原始数据!K288="","",IF(ISERROR(MATCH(原始数据!K288,原始数据!E288:F288,0)),1,0)-IF(原始数据!K288="",1,0))</f>
        <v/>
      </c>
      <c r="D288" s="110" t="str">
        <f>IF(原始数据!L288="","",IF(ISERROR(MATCH(原始数据!L288,各类选项!L:L,0)),1,0)-IF(原始数据!L288="",1,0))</f>
        <v/>
      </c>
      <c r="E288" s="110" t="str">
        <f>IF(原始数据!V288="","",IF(ISERROR(MATCH(原始数据!V288,各类选项!G:G,0)),1,0))</f>
        <v/>
      </c>
      <c r="F288" s="110" t="str">
        <f>IF(原始数据!W288="","",IF(ISERROR(MATCH(原始数据!W288,各类选项!G:G,0)),1,0))</f>
        <v/>
      </c>
      <c r="G288" s="110" t="str">
        <f>IF(原始数据!AD288="","",IF(ISERROR(MATCH(原始数据!AD288,各类选项!$E:$E,0)),1,0))</f>
        <v/>
      </c>
      <c r="H288" s="110" t="str">
        <f>IF(原始数据!AE288="","",IF(ISERROR(MATCH(原始数据!AE288,各类选项!$E:$E,0)),1,0))</f>
        <v/>
      </c>
      <c r="I288" s="110" t="str">
        <f>IF(原始数据!AK288="","",IF(ISERROR(MATCH(原始数据!AK288,各类选项!$E:$E,0)),1,0))</f>
        <v/>
      </c>
      <c r="J288" s="110" t="str">
        <f>IF(原始数据!AM288="","",IF(ISERROR(MATCH(原始数据!AM288,各类选项!$E:$E,0)),1,0))</f>
        <v/>
      </c>
      <c r="K288" s="110" t="str">
        <f>IF(原始数据!AF288="","",IF(ISERROR(MATCH(原始数据!AF288,各类选项!$C:$C,0)),1,0))</f>
        <v/>
      </c>
      <c r="L288" s="110" t="str">
        <f>IF(原始数据!AG288="","",IF(ISERROR(MATCH(原始数据!AG288,各类选项!$C:$C,0)),1,0))</f>
        <v/>
      </c>
      <c r="M288" s="110" t="str">
        <f>IF(原始数据!AH288="","",IF(ISERROR(MATCH(原始数据!AH288,各类选项!$C:$C,0)),1,0))</f>
        <v/>
      </c>
      <c r="N288" s="110" t="str">
        <f>IF(原始数据!AI288="","",IF(ISERROR(MATCH(原始数据!AI288,各类选项!$E:$E,0)),1,0))</f>
        <v/>
      </c>
      <c r="O288" s="110" t="str">
        <f>IF(原始数据!AJ288="","",IF(ISERROR(MATCH(原始数据!AJ288,各类选项!$E:$E,0)),1,0))</f>
        <v/>
      </c>
      <c r="P288" s="110" t="str">
        <f>IF(原始数据!AK288="","",IF(ISERROR(MATCH(原始数据!AK288,各类选项!$E:$E,0)),1,0))</f>
        <v/>
      </c>
      <c r="Q288" s="110" t="str">
        <f>IF(原始数据!AL288="","",IF(ISERROR(MATCH(原始数据!AL288,各类选项!$E:$E,0)),1,0))</f>
        <v/>
      </c>
      <c r="R288" s="110" t="str">
        <f>IF(原始数据!AO288="","",IF(ISERROR(MATCH(原始数据!AO288,各类选项!$C:$C,0)),1,0))</f>
        <v/>
      </c>
      <c r="S288" s="110" t="str">
        <f>IF(赛后数据!M288="","",IF(ISERROR(MATCH(赛后数据!M288,(各类选项!J:J),0)),1,0))</f>
        <v/>
      </c>
      <c r="T288" s="110" t="str">
        <f>IF(赛后数据!U288="","",IF(ISERROR(MATCH(赛后数据!U288,(各类选项!J:J),0)),1,0))</f>
        <v/>
      </c>
      <c r="U288" s="110" t="str">
        <f>IF(赛后数据!AC288="","",IF(ISERROR(MATCH(赛后数据!AC288,(各类选项!J:J),0)),1,0))</f>
        <v/>
      </c>
      <c r="V288" s="110" t="str">
        <f>IF(赛后数据!AK288="","",IF(ISERROR(MATCH(赛后数据!AK288,(各类选项!J:J),0)),1,0))</f>
        <v/>
      </c>
    </row>
    <row r="289" spans="1:22">
      <c r="A289" s="110">
        <f t="shared" si="8"/>
        <v>0</v>
      </c>
      <c r="B289" s="110">
        <f t="shared" si="9"/>
        <v>0</v>
      </c>
      <c r="C289" s="110" t="str">
        <f>IF(原始数据!K289="","",IF(ISERROR(MATCH(原始数据!K289,原始数据!E289:F289,0)),1,0)-IF(原始数据!K289="",1,0))</f>
        <v/>
      </c>
      <c r="D289" s="110" t="str">
        <f>IF(原始数据!L289="","",IF(ISERROR(MATCH(原始数据!L289,各类选项!L:L,0)),1,0)-IF(原始数据!L289="",1,0))</f>
        <v/>
      </c>
      <c r="E289" s="110" t="str">
        <f>IF(原始数据!V289="","",IF(ISERROR(MATCH(原始数据!V289,各类选项!G:G,0)),1,0))</f>
        <v/>
      </c>
      <c r="F289" s="110" t="str">
        <f>IF(原始数据!W289="","",IF(ISERROR(MATCH(原始数据!W289,各类选项!G:G,0)),1,0))</f>
        <v/>
      </c>
      <c r="G289" s="110" t="str">
        <f>IF(原始数据!AD289="","",IF(ISERROR(MATCH(原始数据!AD289,各类选项!$E:$E,0)),1,0))</f>
        <v/>
      </c>
      <c r="H289" s="110" t="str">
        <f>IF(原始数据!AE289="","",IF(ISERROR(MATCH(原始数据!AE289,各类选项!$E:$E,0)),1,0))</f>
        <v/>
      </c>
      <c r="I289" s="110" t="str">
        <f>IF(原始数据!AK289="","",IF(ISERROR(MATCH(原始数据!AK289,各类选项!$E:$E,0)),1,0))</f>
        <v/>
      </c>
      <c r="J289" s="110" t="str">
        <f>IF(原始数据!AM289="","",IF(ISERROR(MATCH(原始数据!AM289,各类选项!$E:$E,0)),1,0))</f>
        <v/>
      </c>
      <c r="K289" s="110" t="str">
        <f>IF(原始数据!AF289="","",IF(ISERROR(MATCH(原始数据!AF289,各类选项!$C:$C,0)),1,0))</f>
        <v/>
      </c>
      <c r="L289" s="110" t="str">
        <f>IF(原始数据!AG289="","",IF(ISERROR(MATCH(原始数据!AG289,各类选项!$C:$C,0)),1,0))</f>
        <v/>
      </c>
      <c r="M289" s="110" t="str">
        <f>IF(原始数据!AH289="","",IF(ISERROR(MATCH(原始数据!AH289,各类选项!$C:$C,0)),1,0))</f>
        <v/>
      </c>
      <c r="N289" s="110" t="str">
        <f>IF(原始数据!AI289="","",IF(ISERROR(MATCH(原始数据!AI289,各类选项!$E:$E,0)),1,0))</f>
        <v/>
      </c>
      <c r="O289" s="110" t="str">
        <f>IF(原始数据!AJ289="","",IF(ISERROR(MATCH(原始数据!AJ289,各类选项!$E:$E,0)),1,0))</f>
        <v/>
      </c>
      <c r="P289" s="110" t="str">
        <f>IF(原始数据!AK289="","",IF(ISERROR(MATCH(原始数据!AK289,各类选项!$E:$E,0)),1,0))</f>
        <v/>
      </c>
      <c r="Q289" s="110" t="str">
        <f>IF(原始数据!AL289="","",IF(ISERROR(MATCH(原始数据!AL289,各类选项!$E:$E,0)),1,0))</f>
        <v/>
      </c>
      <c r="R289" s="110" t="str">
        <f>IF(原始数据!AO289="","",IF(ISERROR(MATCH(原始数据!AO289,各类选项!$C:$C,0)),1,0))</f>
        <v/>
      </c>
      <c r="S289" s="110" t="str">
        <f>IF(赛后数据!M289="","",IF(ISERROR(MATCH(赛后数据!M289,(各类选项!J:J),0)),1,0))</f>
        <v/>
      </c>
      <c r="T289" s="110" t="str">
        <f>IF(赛后数据!U289="","",IF(ISERROR(MATCH(赛后数据!U289,(各类选项!J:J),0)),1,0))</f>
        <v/>
      </c>
      <c r="U289" s="110" t="str">
        <f>IF(赛后数据!AC289="","",IF(ISERROR(MATCH(赛后数据!AC289,(各类选项!J:J),0)),1,0))</f>
        <v/>
      </c>
      <c r="V289" s="110" t="str">
        <f>IF(赛后数据!AK289="","",IF(ISERROR(MATCH(赛后数据!AK289,(各类选项!J:J),0)),1,0))</f>
        <v/>
      </c>
    </row>
    <row r="290" spans="1:22">
      <c r="A290" s="110">
        <f t="shared" si="8"/>
        <v>0</v>
      </c>
      <c r="B290" s="110">
        <f t="shared" si="9"/>
        <v>0</v>
      </c>
      <c r="C290" s="110">
        <f>IF(原始数据!K290="","",IF(ISERROR(MATCH(原始数据!K290,原始数据!E290:F290,0)),1,0)-IF(原始数据!K290="",1,0))</f>
        <v>0</v>
      </c>
      <c r="D290" s="110">
        <f>IF(原始数据!L290="","",IF(ISERROR(MATCH(原始数据!L290,各类选项!L:L,0)),1,0)-IF(原始数据!L290="",1,0))</f>
        <v>0</v>
      </c>
      <c r="E290" s="110">
        <f>IF(原始数据!V290="","",IF(ISERROR(MATCH(原始数据!V290,各类选项!G:G,0)),1,0))</f>
        <v>0</v>
      </c>
      <c r="F290" s="110">
        <f>IF(原始数据!W290="","",IF(ISERROR(MATCH(原始数据!W290,各类选项!G:G,0)),1,0))</f>
        <v>0</v>
      </c>
      <c r="G290" s="110">
        <f>IF(原始数据!AD290="","",IF(ISERROR(MATCH(原始数据!AD290,各类选项!$E:$E,0)),1,0))</f>
        <v>0</v>
      </c>
      <c r="H290" s="110">
        <f>IF(原始数据!AE290="","",IF(ISERROR(MATCH(原始数据!AE290,各类选项!$E:$E,0)),1,0))</f>
        <v>0</v>
      </c>
      <c r="I290" s="110">
        <f>IF(原始数据!AK290="","",IF(ISERROR(MATCH(原始数据!AK290,各类选项!$E:$E,0)),1,0))</f>
        <v>0</v>
      </c>
      <c r="J290" s="110">
        <f>IF(原始数据!AM290="","",IF(ISERROR(MATCH(原始数据!AM290,各类选项!$E:$E,0)),1,0))</f>
        <v>0</v>
      </c>
      <c r="K290" s="110" t="str">
        <f>IF(原始数据!AF290="","",IF(ISERROR(MATCH(原始数据!AF290,各类选项!$C:$C,0)),1,0))</f>
        <v/>
      </c>
      <c r="L290" s="110" t="str">
        <f>IF(原始数据!AG290="","",IF(ISERROR(MATCH(原始数据!AG290,各类选项!$C:$C,0)),1,0))</f>
        <v/>
      </c>
      <c r="M290" s="110" t="str">
        <f>IF(原始数据!AH290="","",IF(ISERROR(MATCH(原始数据!AH290,各类选项!$C:$C,0)),1,0))</f>
        <v/>
      </c>
      <c r="N290" s="110">
        <f>IF(原始数据!AI290="","",IF(ISERROR(MATCH(原始数据!AI290,各类选项!$E:$E,0)),1,0))</f>
        <v>0</v>
      </c>
      <c r="O290" s="110">
        <f>IF(原始数据!AJ290="","",IF(ISERROR(MATCH(原始数据!AJ290,各类选项!$E:$E,0)),1,0))</f>
        <v>0</v>
      </c>
      <c r="P290" s="110">
        <f>IF(原始数据!AK290="","",IF(ISERROR(MATCH(原始数据!AK290,各类选项!$E:$E,0)),1,0))</f>
        <v>0</v>
      </c>
      <c r="Q290" s="110">
        <f>IF(原始数据!AL290="","",IF(ISERROR(MATCH(原始数据!AL290,各类选项!$E:$E,0)),1,0))</f>
        <v>0</v>
      </c>
      <c r="R290" s="110">
        <f>IF(原始数据!AO290="","",IF(ISERROR(MATCH(原始数据!AO290,各类选项!$C:$C,0)),1,0))</f>
        <v>0</v>
      </c>
      <c r="S290" s="110">
        <f>IF(赛后数据!M290="","",IF(ISERROR(MATCH(赛后数据!M290,(各类选项!J:J),0)),1,0))</f>
        <v>0</v>
      </c>
      <c r="T290" s="110">
        <f>IF(赛后数据!U290="","",IF(ISERROR(MATCH(赛后数据!U290,(各类选项!J:J),0)),1,0))</f>
        <v>0</v>
      </c>
      <c r="U290" s="110">
        <f>IF(赛后数据!AC290="","",IF(ISERROR(MATCH(赛后数据!AC290,(各类选项!J:J),0)),1,0))</f>
        <v>0</v>
      </c>
      <c r="V290" s="110">
        <f>IF(赛后数据!AK290="","",IF(ISERROR(MATCH(赛后数据!AK290,(各类选项!J:J),0)),1,0))</f>
        <v>0</v>
      </c>
    </row>
    <row r="291" spans="1:22">
      <c r="A291" s="110">
        <f t="shared" si="8"/>
        <v>0</v>
      </c>
      <c r="B291" s="110">
        <f t="shared" si="9"/>
        <v>0</v>
      </c>
      <c r="C291" s="110">
        <f>IF(原始数据!K291="","",IF(ISERROR(MATCH(原始数据!K291,原始数据!E291:F291,0)),1,0)-IF(原始数据!K291="",1,0))</f>
        <v>0</v>
      </c>
      <c r="D291" s="110">
        <f>IF(原始数据!L291="","",IF(ISERROR(MATCH(原始数据!L291,各类选项!L:L,0)),1,0)-IF(原始数据!L291="",1,0))</f>
        <v>0</v>
      </c>
      <c r="E291" s="110">
        <f>IF(原始数据!V291="","",IF(ISERROR(MATCH(原始数据!V291,各类选项!G:G,0)),1,0))</f>
        <v>0</v>
      </c>
      <c r="F291" s="110">
        <f>IF(原始数据!W291="","",IF(ISERROR(MATCH(原始数据!W291,各类选项!G:G,0)),1,0))</f>
        <v>0</v>
      </c>
      <c r="G291" s="110">
        <f>IF(原始数据!AD291="","",IF(ISERROR(MATCH(原始数据!AD291,各类选项!$E:$E,0)),1,0))</f>
        <v>0</v>
      </c>
      <c r="H291" s="110">
        <f>IF(原始数据!AE291="","",IF(ISERROR(MATCH(原始数据!AE291,各类选项!$E:$E,0)),1,0))</f>
        <v>0</v>
      </c>
      <c r="I291" s="110">
        <f>IF(原始数据!AK291="","",IF(ISERROR(MATCH(原始数据!AK291,各类选项!$E:$E,0)),1,0))</f>
        <v>0</v>
      </c>
      <c r="J291" s="110">
        <f>IF(原始数据!AM291="","",IF(ISERROR(MATCH(原始数据!AM291,各类选项!$E:$E,0)),1,0))</f>
        <v>0</v>
      </c>
      <c r="K291" s="110" t="str">
        <f>IF(原始数据!AF291="","",IF(ISERROR(MATCH(原始数据!AF291,各类选项!$C:$C,0)),1,0))</f>
        <v/>
      </c>
      <c r="L291" s="110" t="str">
        <f>IF(原始数据!AG291="","",IF(ISERROR(MATCH(原始数据!AG291,各类选项!$C:$C,0)),1,0))</f>
        <v/>
      </c>
      <c r="M291" s="110" t="str">
        <f>IF(原始数据!AH291="","",IF(ISERROR(MATCH(原始数据!AH291,各类选项!$C:$C,0)),1,0))</f>
        <v/>
      </c>
      <c r="N291" s="110">
        <f>IF(原始数据!AI291="","",IF(ISERROR(MATCH(原始数据!AI291,各类选项!$E:$E,0)),1,0))</f>
        <v>0</v>
      </c>
      <c r="O291" s="110">
        <f>IF(原始数据!AJ291="","",IF(ISERROR(MATCH(原始数据!AJ291,各类选项!$E:$E,0)),1,0))</f>
        <v>0</v>
      </c>
      <c r="P291" s="110">
        <f>IF(原始数据!AK291="","",IF(ISERROR(MATCH(原始数据!AK291,各类选项!$E:$E,0)),1,0))</f>
        <v>0</v>
      </c>
      <c r="Q291" s="110">
        <f>IF(原始数据!AL291="","",IF(ISERROR(MATCH(原始数据!AL291,各类选项!$E:$E,0)),1,0))</f>
        <v>0</v>
      </c>
      <c r="R291" s="110">
        <f>IF(原始数据!AO291="","",IF(ISERROR(MATCH(原始数据!AO291,各类选项!$C:$C,0)),1,0))</f>
        <v>0</v>
      </c>
      <c r="S291" s="110">
        <f>IF(赛后数据!M291="","",IF(ISERROR(MATCH(赛后数据!M291,(各类选项!J:J),0)),1,0))</f>
        <v>0</v>
      </c>
      <c r="T291" s="110">
        <f>IF(赛后数据!U291="","",IF(ISERROR(MATCH(赛后数据!U291,(各类选项!J:J),0)),1,0))</f>
        <v>0</v>
      </c>
      <c r="U291" s="110">
        <f>IF(赛后数据!AC291="","",IF(ISERROR(MATCH(赛后数据!AC291,(各类选项!J:J),0)),1,0))</f>
        <v>0</v>
      </c>
      <c r="V291" s="110">
        <f>IF(赛后数据!AK291="","",IF(ISERROR(MATCH(赛后数据!AK291,(各类选项!J:J),0)),1,0))</f>
        <v>0</v>
      </c>
    </row>
    <row r="292" spans="1:22">
      <c r="A292" s="110">
        <f t="shared" si="8"/>
        <v>0</v>
      </c>
      <c r="B292" s="110">
        <f t="shared" si="9"/>
        <v>0</v>
      </c>
      <c r="C292" s="110">
        <f>IF(原始数据!K292="","",IF(ISERROR(MATCH(原始数据!K292,原始数据!E292:F292,0)),1,0)-IF(原始数据!K292="",1,0))</f>
        <v>0</v>
      </c>
      <c r="D292" s="110">
        <f>IF(原始数据!L292="","",IF(ISERROR(MATCH(原始数据!L292,各类选项!L:L,0)),1,0)-IF(原始数据!L292="",1,0))</f>
        <v>0</v>
      </c>
      <c r="E292" s="110">
        <f>IF(原始数据!V292="","",IF(ISERROR(MATCH(原始数据!V292,各类选项!G:G,0)),1,0))</f>
        <v>0</v>
      </c>
      <c r="F292" s="110">
        <f>IF(原始数据!W292="","",IF(ISERROR(MATCH(原始数据!W292,各类选项!G:G,0)),1,0))</f>
        <v>0</v>
      </c>
      <c r="G292" s="110">
        <f>IF(原始数据!AD292="","",IF(ISERROR(MATCH(原始数据!AD292,各类选项!$E:$E,0)),1,0))</f>
        <v>0</v>
      </c>
      <c r="H292" s="110">
        <f>IF(原始数据!AE292="","",IF(ISERROR(MATCH(原始数据!AE292,各类选项!$E:$E,0)),1,0))</f>
        <v>0</v>
      </c>
      <c r="I292" s="110">
        <f>IF(原始数据!AK292="","",IF(ISERROR(MATCH(原始数据!AK292,各类选项!$E:$E,0)),1,0))</f>
        <v>0</v>
      </c>
      <c r="J292" s="110">
        <f>IF(原始数据!AM292="","",IF(ISERROR(MATCH(原始数据!AM292,各类选项!$E:$E,0)),1,0))</f>
        <v>0</v>
      </c>
      <c r="K292" s="110">
        <f>IF(原始数据!AF292="","",IF(ISERROR(MATCH(原始数据!AF292,各类选项!$C:$C,0)),1,0))</f>
        <v>0</v>
      </c>
      <c r="L292" s="110" t="str">
        <f>IF(原始数据!AG292="","",IF(ISERROR(MATCH(原始数据!AG292,各类选项!$C:$C,0)),1,0))</f>
        <v/>
      </c>
      <c r="M292" s="110" t="str">
        <f>IF(原始数据!AH292="","",IF(ISERROR(MATCH(原始数据!AH292,各类选项!$C:$C,0)),1,0))</f>
        <v/>
      </c>
      <c r="N292" s="110">
        <f>IF(原始数据!AI292="","",IF(ISERROR(MATCH(原始数据!AI292,各类选项!$E:$E,0)),1,0))</f>
        <v>0</v>
      </c>
      <c r="O292" s="110">
        <f>IF(原始数据!AJ292="","",IF(ISERROR(MATCH(原始数据!AJ292,各类选项!$E:$E,0)),1,0))</f>
        <v>0</v>
      </c>
      <c r="P292" s="110">
        <f>IF(原始数据!AK292="","",IF(ISERROR(MATCH(原始数据!AK292,各类选项!$E:$E,0)),1,0))</f>
        <v>0</v>
      </c>
      <c r="Q292" s="110">
        <f>IF(原始数据!AL292="","",IF(ISERROR(MATCH(原始数据!AL292,各类选项!$E:$E,0)),1,0))</f>
        <v>0</v>
      </c>
      <c r="R292" s="110">
        <f>IF(原始数据!AO292="","",IF(ISERROR(MATCH(原始数据!AO292,各类选项!$C:$C,0)),1,0))</f>
        <v>0</v>
      </c>
      <c r="S292" s="110">
        <f>IF(赛后数据!M292="","",IF(ISERROR(MATCH(赛后数据!M292,(各类选项!J:J),0)),1,0))</f>
        <v>0</v>
      </c>
      <c r="T292" s="110">
        <f>IF(赛后数据!U292="","",IF(ISERROR(MATCH(赛后数据!U292,(各类选项!J:J),0)),1,0))</f>
        <v>0</v>
      </c>
      <c r="U292" s="110">
        <f>IF(赛后数据!AC292="","",IF(ISERROR(MATCH(赛后数据!AC292,(各类选项!J:J),0)),1,0))</f>
        <v>0</v>
      </c>
      <c r="V292" s="110">
        <f>IF(赛后数据!AK292="","",IF(ISERROR(MATCH(赛后数据!AK292,(各类选项!J:J),0)),1,0))</f>
        <v>0</v>
      </c>
    </row>
    <row r="293" spans="1:22">
      <c r="A293" s="110">
        <f t="shared" si="8"/>
        <v>0</v>
      </c>
      <c r="B293" s="110">
        <f t="shared" si="9"/>
        <v>0</v>
      </c>
      <c r="C293" s="110">
        <f>IF(原始数据!K293="","",IF(ISERROR(MATCH(原始数据!K293,原始数据!E293:F293,0)),1,0)-IF(原始数据!K293="",1,0))</f>
        <v>0</v>
      </c>
      <c r="D293" s="110">
        <f>IF(原始数据!L293="","",IF(ISERROR(MATCH(原始数据!L293,各类选项!L:L,0)),1,0)-IF(原始数据!L293="",1,0))</f>
        <v>0</v>
      </c>
      <c r="E293" s="110">
        <f>IF(原始数据!V293="","",IF(ISERROR(MATCH(原始数据!V293,各类选项!G:G,0)),1,0))</f>
        <v>0</v>
      </c>
      <c r="F293" s="110">
        <f>IF(原始数据!W293="","",IF(ISERROR(MATCH(原始数据!W293,各类选项!G:G,0)),1,0))</f>
        <v>0</v>
      </c>
      <c r="G293" s="110">
        <f>IF(原始数据!AD293="","",IF(ISERROR(MATCH(原始数据!AD293,各类选项!$E:$E,0)),1,0))</f>
        <v>0</v>
      </c>
      <c r="H293" s="110">
        <f>IF(原始数据!AE293="","",IF(ISERROR(MATCH(原始数据!AE293,各类选项!$E:$E,0)),1,0))</f>
        <v>0</v>
      </c>
      <c r="I293" s="110">
        <f>IF(原始数据!AK293="","",IF(ISERROR(MATCH(原始数据!AK293,各类选项!$E:$E,0)),1,0))</f>
        <v>0</v>
      </c>
      <c r="J293" s="110">
        <f>IF(原始数据!AM293="","",IF(ISERROR(MATCH(原始数据!AM293,各类选项!$E:$E,0)),1,0))</f>
        <v>0</v>
      </c>
      <c r="K293" s="110">
        <f>IF(原始数据!AF293="","",IF(ISERROR(MATCH(原始数据!AF293,各类选项!$C:$C,0)),1,0))</f>
        <v>0</v>
      </c>
      <c r="L293" s="110" t="str">
        <f>IF(原始数据!AG293="","",IF(ISERROR(MATCH(原始数据!AG293,各类选项!$C:$C,0)),1,0))</f>
        <v/>
      </c>
      <c r="M293" s="110" t="str">
        <f>IF(原始数据!AH293="","",IF(ISERROR(MATCH(原始数据!AH293,各类选项!$C:$C,0)),1,0))</f>
        <v/>
      </c>
      <c r="N293" s="110">
        <f>IF(原始数据!AI293="","",IF(ISERROR(MATCH(原始数据!AI293,各类选项!$E:$E,0)),1,0))</f>
        <v>0</v>
      </c>
      <c r="O293" s="110">
        <f>IF(原始数据!AJ293="","",IF(ISERROR(MATCH(原始数据!AJ293,各类选项!$E:$E,0)),1,0))</f>
        <v>0</v>
      </c>
      <c r="P293" s="110">
        <f>IF(原始数据!AK293="","",IF(ISERROR(MATCH(原始数据!AK293,各类选项!$E:$E,0)),1,0))</f>
        <v>0</v>
      </c>
      <c r="Q293" s="110">
        <f>IF(原始数据!AL293="","",IF(ISERROR(MATCH(原始数据!AL293,各类选项!$E:$E,0)),1,0))</f>
        <v>0</v>
      </c>
      <c r="R293" s="110">
        <f>IF(原始数据!AO293="","",IF(ISERROR(MATCH(原始数据!AO293,各类选项!$C:$C,0)),1,0))</f>
        <v>0</v>
      </c>
      <c r="S293" s="110">
        <f>IF(赛后数据!M293="","",IF(ISERROR(MATCH(赛后数据!M293,(各类选项!J:J),0)),1,0))</f>
        <v>0</v>
      </c>
      <c r="T293" s="110">
        <f>IF(赛后数据!U293="","",IF(ISERROR(MATCH(赛后数据!U293,(各类选项!J:J),0)),1,0))</f>
        <v>0</v>
      </c>
      <c r="U293" s="110">
        <f>IF(赛后数据!AC293="","",IF(ISERROR(MATCH(赛后数据!AC293,(各类选项!J:J),0)),1,0))</f>
        <v>0</v>
      </c>
      <c r="V293" s="110">
        <f>IF(赛后数据!AK293="","",IF(ISERROR(MATCH(赛后数据!AK293,(各类选项!J:J),0)),1,0))</f>
        <v>0</v>
      </c>
    </row>
    <row r="294" spans="1:22">
      <c r="A294" s="110">
        <f t="shared" si="8"/>
        <v>0</v>
      </c>
      <c r="B294" s="110">
        <f t="shared" si="9"/>
        <v>0</v>
      </c>
      <c r="C294" s="110">
        <f>IF(原始数据!K294="","",IF(ISERROR(MATCH(原始数据!K294,原始数据!E294:F294,0)),1,0)-IF(原始数据!K294="",1,0))</f>
        <v>0</v>
      </c>
      <c r="D294" s="110">
        <f>IF(原始数据!L294="","",IF(ISERROR(MATCH(原始数据!L294,各类选项!L:L,0)),1,0)-IF(原始数据!L294="",1,0))</f>
        <v>0</v>
      </c>
      <c r="E294" s="110" t="str">
        <f>IF(原始数据!V294="","",IF(ISERROR(MATCH(原始数据!V294,各类选项!G:G,0)),1,0))</f>
        <v/>
      </c>
      <c r="F294" s="110">
        <f>IF(原始数据!W294="","",IF(ISERROR(MATCH(原始数据!W294,各类选项!G:G,0)),1,0))</f>
        <v>0</v>
      </c>
      <c r="G294" s="110">
        <f>IF(原始数据!AD294="","",IF(ISERROR(MATCH(原始数据!AD294,各类选项!$E:$E,0)),1,0))</f>
        <v>0</v>
      </c>
      <c r="H294" s="110">
        <f>IF(原始数据!AE294="","",IF(ISERROR(MATCH(原始数据!AE294,各类选项!$E:$E,0)),1,0))</f>
        <v>0</v>
      </c>
      <c r="I294" s="110">
        <f>IF(原始数据!AK294="","",IF(ISERROR(MATCH(原始数据!AK294,各类选项!$E:$E,0)),1,0))</f>
        <v>0</v>
      </c>
      <c r="J294" s="110">
        <f>IF(原始数据!AM294="","",IF(ISERROR(MATCH(原始数据!AM294,各类选项!$E:$E,0)),1,0))</f>
        <v>0</v>
      </c>
      <c r="K294" s="110">
        <f>IF(原始数据!AF294="","",IF(ISERROR(MATCH(原始数据!AF294,各类选项!$C:$C,0)),1,0))</f>
        <v>0</v>
      </c>
      <c r="L294" s="110">
        <f>IF(原始数据!AG294="","",IF(ISERROR(MATCH(原始数据!AG294,各类选项!$C:$C,0)),1,0))</f>
        <v>0</v>
      </c>
      <c r="M294" s="110" t="str">
        <f>IF(原始数据!AH294="","",IF(ISERROR(MATCH(原始数据!AH294,各类选项!$C:$C,0)),1,0))</f>
        <v/>
      </c>
      <c r="N294" s="110">
        <f>IF(原始数据!AI294="","",IF(ISERROR(MATCH(原始数据!AI294,各类选项!$E:$E,0)),1,0))</f>
        <v>0</v>
      </c>
      <c r="O294" s="110">
        <f>IF(原始数据!AJ294="","",IF(ISERROR(MATCH(原始数据!AJ294,各类选项!$E:$E,0)),1,0))</f>
        <v>0</v>
      </c>
      <c r="P294" s="110">
        <f>IF(原始数据!AK294="","",IF(ISERROR(MATCH(原始数据!AK294,各类选项!$E:$E,0)),1,0))</f>
        <v>0</v>
      </c>
      <c r="Q294" s="110">
        <f>IF(原始数据!AL294="","",IF(ISERROR(MATCH(原始数据!AL294,各类选项!$E:$E,0)),1,0))</f>
        <v>0</v>
      </c>
      <c r="R294" s="110">
        <f>IF(原始数据!AO294="","",IF(ISERROR(MATCH(原始数据!AO294,各类选项!$C:$C,0)),1,0))</f>
        <v>0</v>
      </c>
      <c r="S294" s="110">
        <f>IF(赛后数据!M294="","",IF(ISERROR(MATCH(赛后数据!M294,(各类选项!J:J),0)),1,0))</f>
        <v>0</v>
      </c>
      <c r="T294" s="110">
        <f>IF(赛后数据!U294="","",IF(ISERROR(MATCH(赛后数据!U294,(各类选项!J:J),0)),1,0))</f>
        <v>0</v>
      </c>
      <c r="U294" s="110">
        <f>IF(赛后数据!AC294="","",IF(ISERROR(MATCH(赛后数据!AC294,(各类选项!J:J),0)),1,0))</f>
        <v>0</v>
      </c>
      <c r="V294" s="110">
        <f>IF(赛后数据!AK294="","",IF(ISERROR(MATCH(赛后数据!AK294,(各类选项!J:J),0)),1,0))</f>
        <v>0</v>
      </c>
    </row>
    <row r="295" spans="1:22">
      <c r="A295" s="110">
        <f t="shared" si="8"/>
        <v>0</v>
      </c>
      <c r="B295" s="110">
        <f t="shared" si="9"/>
        <v>0</v>
      </c>
      <c r="C295" s="110">
        <f>IF(原始数据!K295="","",IF(ISERROR(MATCH(原始数据!K295,原始数据!E295:F295,0)),1,0)-IF(原始数据!K295="",1,0))</f>
        <v>0</v>
      </c>
      <c r="D295" s="110">
        <f>IF(原始数据!L295="","",IF(ISERROR(MATCH(原始数据!L295,各类选项!L:L,0)),1,0)-IF(原始数据!L295="",1,0))</f>
        <v>0</v>
      </c>
      <c r="E295" s="110" t="str">
        <f>IF(原始数据!V295="","",IF(ISERROR(MATCH(原始数据!V295,各类选项!G:G,0)),1,0))</f>
        <v/>
      </c>
      <c r="F295" s="110">
        <f>IF(原始数据!W295="","",IF(ISERROR(MATCH(原始数据!W295,各类选项!G:G,0)),1,0))</f>
        <v>0</v>
      </c>
      <c r="G295" s="110">
        <f>IF(原始数据!AD295="","",IF(ISERROR(MATCH(原始数据!AD295,各类选项!$E:$E,0)),1,0))</f>
        <v>0</v>
      </c>
      <c r="H295" s="110">
        <f>IF(原始数据!AE295="","",IF(ISERROR(MATCH(原始数据!AE295,各类选项!$E:$E,0)),1,0))</f>
        <v>0</v>
      </c>
      <c r="I295" s="110">
        <f>IF(原始数据!AK295="","",IF(ISERROR(MATCH(原始数据!AK295,各类选项!$E:$E,0)),1,0))</f>
        <v>0</v>
      </c>
      <c r="J295" s="110">
        <f>IF(原始数据!AM295="","",IF(ISERROR(MATCH(原始数据!AM295,各类选项!$E:$E,0)),1,0))</f>
        <v>0</v>
      </c>
      <c r="K295" s="110">
        <f>IF(原始数据!AF295="","",IF(ISERROR(MATCH(原始数据!AF295,各类选项!$C:$C,0)),1,0))</f>
        <v>0</v>
      </c>
      <c r="L295" s="110">
        <f>IF(原始数据!AG295="","",IF(ISERROR(MATCH(原始数据!AG295,各类选项!$C:$C,0)),1,0))</f>
        <v>0</v>
      </c>
      <c r="M295" s="110" t="str">
        <f>IF(原始数据!AH295="","",IF(ISERROR(MATCH(原始数据!AH295,各类选项!$C:$C,0)),1,0))</f>
        <v/>
      </c>
      <c r="N295" s="110">
        <f>IF(原始数据!AI295="","",IF(ISERROR(MATCH(原始数据!AI295,各类选项!$E:$E,0)),1,0))</f>
        <v>0</v>
      </c>
      <c r="O295" s="110">
        <f>IF(原始数据!AJ295="","",IF(ISERROR(MATCH(原始数据!AJ295,各类选项!$E:$E,0)),1,0))</f>
        <v>0</v>
      </c>
      <c r="P295" s="110">
        <f>IF(原始数据!AK295="","",IF(ISERROR(MATCH(原始数据!AK295,各类选项!$E:$E,0)),1,0))</f>
        <v>0</v>
      </c>
      <c r="Q295" s="110">
        <f>IF(原始数据!AL295="","",IF(ISERROR(MATCH(原始数据!AL295,各类选项!$E:$E,0)),1,0))</f>
        <v>0</v>
      </c>
      <c r="R295" s="110">
        <f>IF(原始数据!AO295="","",IF(ISERROR(MATCH(原始数据!AO295,各类选项!$C:$C,0)),1,0))</f>
        <v>0</v>
      </c>
      <c r="S295" s="110">
        <f>IF(赛后数据!M295="","",IF(ISERROR(MATCH(赛后数据!M295,(各类选项!J:J),0)),1,0))</f>
        <v>0</v>
      </c>
      <c r="T295" s="110">
        <f>IF(赛后数据!U295="","",IF(ISERROR(MATCH(赛后数据!U295,(各类选项!J:J),0)),1,0))</f>
        <v>0</v>
      </c>
      <c r="U295" s="110">
        <f>IF(赛后数据!AC295="","",IF(ISERROR(MATCH(赛后数据!AC295,(各类选项!J:J),0)),1,0))</f>
        <v>0</v>
      </c>
      <c r="V295" s="110">
        <f>IF(赛后数据!AK295="","",IF(ISERROR(MATCH(赛后数据!AK295,(各类选项!J:J),0)),1,0))</f>
        <v>0</v>
      </c>
    </row>
    <row r="296" spans="1:22">
      <c r="A296" s="110">
        <f t="shared" si="8"/>
        <v>0</v>
      </c>
      <c r="B296" s="110">
        <f t="shared" si="9"/>
        <v>0</v>
      </c>
      <c r="C296" s="110" t="str">
        <f>IF(原始数据!K296="","",IF(ISERROR(MATCH(原始数据!K296,原始数据!E296:F296,0)),1,0)-IF(原始数据!K296="",1,0))</f>
        <v/>
      </c>
      <c r="D296" s="110" t="str">
        <f>IF(原始数据!L296="","",IF(ISERROR(MATCH(原始数据!L296,各类选项!L:L,0)),1,0)-IF(原始数据!L296="",1,0))</f>
        <v/>
      </c>
      <c r="E296" s="110" t="str">
        <f>IF(原始数据!V296="","",IF(ISERROR(MATCH(原始数据!V296,各类选项!G:G,0)),1,0))</f>
        <v/>
      </c>
      <c r="F296" s="110" t="str">
        <f>IF(原始数据!W296="","",IF(ISERROR(MATCH(原始数据!W296,各类选项!G:G,0)),1,0))</f>
        <v/>
      </c>
      <c r="G296" s="110" t="str">
        <f>IF(原始数据!AD296="","",IF(ISERROR(MATCH(原始数据!AD296,各类选项!$E:$E,0)),1,0))</f>
        <v/>
      </c>
      <c r="H296" s="110" t="str">
        <f>IF(原始数据!AE296="","",IF(ISERROR(MATCH(原始数据!AE296,各类选项!$E:$E,0)),1,0))</f>
        <v/>
      </c>
      <c r="I296" s="110" t="str">
        <f>IF(原始数据!AK296="","",IF(ISERROR(MATCH(原始数据!AK296,各类选项!$E:$E,0)),1,0))</f>
        <v/>
      </c>
      <c r="J296" s="110" t="str">
        <f>IF(原始数据!AM296="","",IF(ISERROR(MATCH(原始数据!AM296,各类选项!$E:$E,0)),1,0))</f>
        <v/>
      </c>
      <c r="K296" s="110" t="str">
        <f>IF(原始数据!AF296="","",IF(ISERROR(MATCH(原始数据!AF296,各类选项!$C:$C,0)),1,0))</f>
        <v/>
      </c>
      <c r="L296" s="110" t="str">
        <f>IF(原始数据!AG296="","",IF(ISERROR(MATCH(原始数据!AG296,各类选项!$C:$C,0)),1,0))</f>
        <v/>
      </c>
      <c r="M296" s="110" t="str">
        <f>IF(原始数据!AH296="","",IF(ISERROR(MATCH(原始数据!AH296,各类选项!$C:$C,0)),1,0))</f>
        <v/>
      </c>
      <c r="N296" s="110" t="str">
        <f>IF(原始数据!AI296="","",IF(ISERROR(MATCH(原始数据!AI296,各类选项!$E:$E,0)),1,0))</f>
        <v/>
      </c>
      <c r="O296" s="110" t="str">
        <f>IF(原始数据!AJ296="","",IF(ISERROR(MATCH(原始数据!AJ296,各类选项!$E:$E,0)),1,0))</f>
        <v/>
      </c>
      <c r="P296" s="110" t="str">
        <f>IF(原始数据!AK296="","",IF(ISERROR(MATCH(原始数据!AK296,各类选项!$E:$E,0)),1,0))</f>
        <v/>
      </c>
      <c r="Q296" s="110" t="str">
        <f>IF(原始数据!AL296="","",IF(ISERROR(MATCH(原始数据!AL296,各类选项!$E:$E,0)),1,0))</f>
        <v/>
      </c>
      <c r="R296" s="110" t="str">
        <f>IF(原始数据!AO296="","",IF(ISERROR(MATCH(原始数据!AO296,各类选项!$C:$C,0)),1,0))</f>
        <v/>
      </c>
      <c r="S296" s="110" t="str">
        <f>IF(赛后数据!M296="","",IF(ISERROR(MATCH(赛后数据!M296,(各类选项!J:J),0)),1,0))</f>
        <v/>
      </c>
      <c r="T296" s="110" t="str">
        <f>IF(赛后数据!U296="","",IF(ISERROR(MATCH(赛后数据!U296,(各类选项!J:J),0)),1,0))</f>
        <v/>
      </c>
      <c r="U296" s="110" t="str">
        <f>IF(赛后数据!AC296="","",IF(ISERROR(MATCH(赛后数据!AC296,(各类选项!J:J),0)),1,0))</f>
        <v/>
      </c>
      <c r="V296" s="110" t="str">
        <f>IF(赛后数据!AK296="","",IF(ISERROR(MATCH(赛后数据!AK296,(各类选项!J:J),0)),1,0))</f>
        <v/>
      </c>
    </row>
    <row r="297" spans="1:22">
      <c r="A297" s="110">
        <f t="shared" si="8"/>
        <v>0</v>
      </c>
      <c r="B297" s="110">
        <f t="shared" si="9"/>
        <v>0</v>
      </c>
      <c r="C297" s="110" t="str">
        <f>IF(原始数据!K297="","",IF(ISERROR(MATCH(原始数据!K297,原始数据!E297:F297,0)),1,0)-IF(原始数据!K297="",1,0))</f>
        <v/>
      </c>
      <c r="D297" s="110" t="str">
        <f>IF(原始数据!L297="","",IF(ISERROR(MATCH(原始数据!L297,各类选项!L:L,0)),1,0)-IF(原始数据!L297="",1,0))</f>
        <v/>
      </c>
      <c r="E297" s="110" t="str">
        <f>IF(原始数据!V297="","",IF(ISERROR(MATCH(原始数据!V297,各类选项!G:G,0)),1,0))</f>
        <v/>
      </c>
      <c r="F297" s="110" t="str">
        <f>IF(原始数据!W297="","",IF(ISERROR(MATCH(原始数据!W297,各类选项!G:G,0)),1,0))</f>
        <v/>
      </c>
      <c r="G297" s="110" t="str">
        <f>IF(原始数据!AD297="","",IF(ISERROR(MATCH(原始数据!AD297,各类选项!$E:$E,0)),1,0))</f>
        <v/>
      </c>
      <c r="H297" s="110" t="str">
        <f>IF(原始数据!AE297="","",IF(ISERROR(MATCH(原始数据!AE297,各类选项!$E:$E,0)),1,0))</f>
        <v/>
      </c>
      <c r="I297" s="110" t="str">
        <f>IF(原始数据!AK297="","",IF(ISERROR(MATCH(原始数据!AK297,各类选项!$E:$E,0)),1,0))</f>
        <v/>
      </c>
      <c r="J297" s="110" t="str">
        <f>IF(原始数据!AM297="","",IF(ISERROR(MATCH(原始数据!AM297,各类选项!$E:$E,0)),1,0))</f>
        <v/>
      </c>
      <c r="K297" s="110" t="str">
        <f>IF(原始数据!AF297="","",IF(ISERROR(MATCH(原始数据!AF297,各类选项!$C:$C,0)),1,0))</f>
        <v/>
      </c>
      <c r="L297" s="110" t="str">
        <f>IF(原始数据!AG297="","",IF(ISERROR(MATCH(原始数据!AG297,各类选项!$C:$C,0)),1,0))</f>
        <v/>
      </c>
      <c r="M297" s="110" t="str">
        <f>IF(原始数据!AH297="","",IF(ISERROR(MATCH(原始数据!AH297,各类选项!$C:$C,0)),1,0))</f>
        <v/>
      </c>
      <c r="N297" s="110" t="str">
        <f>IF(原始数据!AI297="","",IF(ISERROR(MATCH(原始数据!AI297,各类选项!$E:$E,0)),1,0))</f>
        <v/>
      </c>
      <c r="O297" s="110" t="str">
        <f>IF(原始数据!AJ297="","",IF(ISERROR(MATCH(原始数据!AJ297,各类选项!$E:$E,0)),1,0))</f>
        <v/>
      </c>
      <c r="P297" s="110" t="str">
        <f>IF(原始数据!AK297="","",IF(ISERROR(MATCH(原始数据!AK297,各类选项!$E:$E,0)),1,0))</f>
        <v/>
      </c>
      <c r="Q297" s="110" t="str">
        <f>IF(原始数据!AL297="","",IF(ISERROR(MATCH(原始数据!AL297,各类选项!$E:$E,0)),1,0))</f>
        <v/>
      </c>
      <c r="R297" s="110" t="str">
        <f>IF(原始数据!AO297="","",IF(ISERROR(MATCH(原始数据!AO297,各类选项!$C:$C,0)),1,0))</f>
        <v/>
      </c>
      <c r="S297" s="110" t="str">
        <f>IF(赛后数据!M297="","",IF(ISERROR(MATCH(赛后数据!M297,(各类选项!J:J),0)),1,0))</f>
        <v/>
      </c>
      <c r="T297" s="110" t="str">
        <f>IF(赛后数据!U297="","",IF(ISERROR(MATCH(赛后数据!U297,(各类选项!J:J),0)),1,0))</f>
        <v/>
      </c>
      <c r="U297" s="110" t="str">
        <f>IF(赛后数据!AC297="","",IF(ISERROR(MATCH(赛后数据!AC297,(各类选项!J:J),0)),1,0))</f>
        <v/>
      </c>
      <c r="V297" s="110" t="str">
        <f>IF(赛后数据!AK297="","",IF(ISERROR(MATCH(赛后数据!AK297,(各类选项!J:J),0)),1,0))</f>
        <v/>
      </c>
    </row>
    <row r="298" spans="1:22">
      <c r="A298" s="110">
        <f t="shared" si="8"/>
        <v>0</v>
      </c>
      <c r="B298" s="110">
        <f t="shared" si="9"/>
        <v>0</v>
      </c>
      <c r="C298" s="110">
        <f>IF(原始数据!K298="","",IF(ISERROR(MATCH(原始数据!K298,原始数据!E298:F298,0)),1,0)-IF(原始数据!K298="",1,0))</f>
        <v>0</v>
      </c>
      <c r="D298" s="110">
        <f>IF(原始数据!L298="","",IF(ISERROR(MATCH(原始数据!L298,各类选项!L:L,0)),1,0)-IF(原始数据!L298="",1,0))</f>
        <v>0</v>
      </c>
      <c r="E298" s="110">
        <f>IF(原始数据!V298="","",IF(ISERROR(MATCH(原始数据!V298,各类选项!G:G,0)),1,0))</f>
        <v>0</v>
      </c>
      <c r="F298" s="110">
        <f>IF(原始数据!W298="","",IF(ISERROR(MATCH(原始数据!W298,各类选项!G:G,0)),1,0))</f>
        <v>0</v>
      </c>
      <c r="G298" s="110">
        <f>IF(原始数据!AD298="","",IF(ISERROR(MATCH(原始数据!AD298,各类选项!$E:$E,0)),1,0))</f>
        <v>0</v>
      </c>
      <c r="H298" s="110">
        <f>IF(原始数据!AE298="","",IF(ISERROR(MATCH(原始数据!AE298,各类选项!$E:$E,0)),1,0))</f>
        <v>0</v>
      </c>
      <c r="I298" s="110">
        <f>IF(原始数据!AK298="","",IF(ISERROR(MATCH(原始数据!AK298,各类选项!$E:$E,0)),1,0))</f>
        <v>0</v>
      </c>
      <c r="J298" s="110">
        <f>IF(原始数据!AM298="","",IF(ISERROR(MATCH(原始数据!AM298,各类选项!$E:$E,0)),1,0))</f>
        <v>0</v>
      </c>
      <c r="K298" s="110" t="str">
        <f>IF(原始数据!AF298="","",IF(ISERROR(MATCH(原始数据!AF298,各类选项!$C:$C,0)),1,0))</f>
        <v/>
      </c>
      <c r="L298" s="110" t="str">
        <f>IF(原始数据!AG298="","",IF(ISERROR(MATCH(原始数据!AG298,各类选项!$C:$C,0)),1,0))</f>
        <v/>
      </c>
      <c r="M298" s="110" t="str">
        <f>IF(原始数据!AH298="","",IF(ISERROR(MATCH(原始数据!AH298,各类选项!$C:$C,0)),1,0))</f>
        <v/>
      </c>
      <c r="N298" s="110">
        <f>IF(原始数据!AI298="","",IF(ISERROR(MATCH(原始数据!AI298,各类选项!$E:$E,0)),1,0))</f>
        <v>0</v>
      </c>
      <c r="O298" s="110">
        <f>IF(原始数据!AJ298="","",IF(ISERROR(MATCH(原始数据!AJ298,各类选项!$E:$E,0)),1,0))</f>
        <v>0</v>
      </c>
      <c r="P298" s="110">
        <f>IF(原始数据!AK298="","",IF(ISERROR(MATCH(原始数据!AK298,各类选项!$E:$E,0)),1,0))</f>
        <v>0</v>
      </c>
      <c r="Q298" s="110">
        <f>IF(原始数据!AL298="","",IF(ISERROR(MATCH(原始数据!AL298,各类选项!$E:$E,0)),1,0))</f>
        <v>0</v>
      </c>
      <c r="R298" s="110">
        <f>IF(原始数据!AO298="","",IF(ISERROR(MATCH(原始数据!AO298,各类选项!$C:$C,0)),1,0))</f>
        <v>0</v>
      </c>
      <c r="S298" s="110">
        <f>IF(赛后数据!M298="","",IF(ISERROR(MATCH(赛后数据!M298,(各类选项!J:J),0)),1,0))</f>
        <v>0</v>
      </c>
      <c r="T298" s="110">
        <f>IF(赛后数据!U298="","",IF(ISERROR(MATCH(赛后数据!U298,(各类选项!J:J),0)),1,0))</f>
        <v>0</v>
      </c>
      <c r="U298" s="110">
        <f>IF(赛后数据!AC298="","",IF(ISERROR(MATCH(赛后数据!AC298,(各类选项!J:J),0)),1,0))</f>
        <v>0</v>
      </c>
      <c r="V298" s="110">
        <f>IF(赛后数据!AK298="","",IF(ISERROR(MATCH(赛后数据!AK298,(各类选项!J:J),0)),1,0))</f>
        <v>0</v>
      </c>
    </row>
    <row r="299" spans="1:22">
      <c r="A299" s="110">
        <f t="shared" si="8"/>
        <v>0</v>
      </c>
      <c r="B299" s="110">
        <f t="shared" si="9"/>
        <v>0</v>
      </c>
      <c r="C299" s="110">
        <f>IF(原始数据!K299="","",IF(ISERROR(MATCH(原始数据!K299,原始数据!E299:F299,0)),1,0)-IF(原始数据!K299="",1,0))</f>
        <v>0</v>
      </c>
      <c r="D299" s="110">
        <f>IF(原始数据!L299="","",IF(ISERROR(MATCH(原始数据!L299,各类选项!L:L,0)),1,0)-IF(原始数据!L299="",1,0))</f>
        <v>0</v>
      </c>
      <c r="E299" s="110">
        <f>IF(原始数据!V299="","",IF(ISERROR(MATCH(原始数据!V299,各类选项!G:G,0)),1,0))</f>
        <v>0</v>
      </c>
      <c r="F299" s="110">
        <f>IF(原始数据!W299="","",IF(ISERROR(MATCH(原始数据!W299,各类选项!G:G,0)),1,0))</f>
        <v>0</v>
      </c>
      <c r="G299" s="110">
        <f>IF(原始数据!AD299="","",IF(ISERROR(MATCH(原始数据!AD299,各类选项!$E:$E,0)),1,0))</f>
        <v>0</v>
      </c>
      <c r="H299" s="110">
        <f>IF(原始数据!AE299="","",IF(ISERROR(MATCH(原始数据!AE299,各类选项!$E:$E,0)),1,0))</f>
        <v>0</v>
      </c>
      <c r="I299" s="110">
        <f>IF(原始数据!AK299="","",IF(ISERROR(MATCH(原始数据!AK299,各类选项!$E:$E,0)),1,0))</f>
        <v>0</v>
      </c>
      <c r="J299" s="110">
        <f>IF(原始数据!AM299="","",IF(ISERROR(MATCH(原始数据!AM299,各类选项!$E:$E,0)),1,0))</f>
        <v>0</v>
      </c>
      <c r="K299" s="110" t="str">
        <f>IF(原始数据!AF299="","",IF(ISERROR(MATCH(原始数据!AF299,各类选项!$C:$C,0)),1,0))</f>
        <v/>
      </c>
      <c r="L299" s="110" t="str">
        <f>IF(原始数据!AG299="","",IF(ISERROR(MATCH(原始数据!AG299,各类选项!$C:$C,0)),1,0))</f>
        <v/>
      </c>
      <c r="M299" s="110" t="str">
        <f>IF(原始数据!AH299="","",IF(ISERROR(MATCH(原始数据!AH299,各类选项!$C:$C,0)),1,0))</f>
        <v/>
      </c>
      <c r="N299" s="110">
        <f>IF(原始数据!AI299="","",IF(ISERROR(MATCH(原始数据!AI299,各类选项!$E:$E,0)),1,0))</f>
        <v>0</v>
      </c>
      <c r="O299" s="110">
        <f>IF(原始数据!AJ299="","",IF(ISERROR(MATCH(原始数据!AJ299,各类选项!$E:$E,0)),1,0))</f>
        <v>0</v>
      </c>
      <c r="P299" s="110">
        <f>IF(原始数据!AK299="","",IF(ISERROR(MATCH(原始数据!AK299,各类选项!$E:$E,0)),1,0))</f>
        <v>0</v>
      </c>
      <c r="Q299" s="110">
        <f>IF(原始数据!AL299="","",IF(ISERROR(MATCH(原始数据!AL299,各类选项!$E:$E,0)),1,0))</f>
        <v>0</v>
      </c>
      <c r="R299" s="110">
        <f>IF(原始数据!AO299="","",IF(ISERROR(MATCH(原始数据!AO299,各类选项!$C:$C,0)),1,0))</f>
        <v>0</v>
      </c>
      <c r="S299" s="110">
        <f>IF(赛后数据!M299="","",IF(ISERROR(MATCH(赛后数据!M299,(各类选项!J:J),0)),1,0))</f>
        <v>0</v>
      </c>
      <c r="T299" s="110">
        <f>IF(赛后数据!U299="","",IF(ISERROR(MATCH(赛后数据!U299,(各类选项!J:J),0)),1,0))</f>
        <v>0</v>
      </c>
      <c r="U299" s="110">
        <f>IF(赛后数据!AC299="","",IF(ISERROR(MATCH(赛后数据!AC299,(各类选项!J:J),0)),1,0))</f>
        <v>0</v>
      </c>
      <c r="V299" s="110">
        <f>IF(赛后数据!AK299="","",IF(ISERROR(MATCH(赛后数据!AK299,(各类选项!J:J),0)),1,0))</f>
        <v>0</v>
      </c>
    </row>
    <row r="300" spans="1:22">
      <c r="A300" s="110">
        <f t="shared" si="8"/>
        <v>0</v>
      </c>
      <c r="B300" s="110">
        <f t="shared" si="9"/>
        <v>0</v>
      </c>
      <c r="C300" s="110">
        <f>IF(原始数据!K300="","",IF(ISERROR(MATCH(原始数据!K300,原始数据!E300:F300,0)),1,0)-IF(原始数据!K300="",1,0))</f>
        <v>0</v>
      </c>
      <c r="D300" s="110">
        <f>IF(原始数据!L300="","",IF(ISERROR(MATCH(原始数据!L300,各类选项!L:L,0)),1,0)-IF(原始数据!L300="",1,0))</f>
        <v>0</v>
      </c>
      <c r="E300" s="110">
        <f>IF(原始数据!V300="","",IF(ISERROR(MATCH(原始数据!V300,各类选项!G:G,0)),1,0))</f>
        <v>0</v>
      </c>
      <c r="F300" s="110">
        <f>IF(原始数据!W300="","",IF(ISERROR(MATCH(原始数据!W300,各类选项!G:G,0)),1,0))</f>
        <v>0</v>
      </c>
      <c r="G300" s="110">
        <f>IF(原始数据!AD300="","",IF(ISERROR(MATCH(原始数据!AD300,各类选项!$E:$E,0)),1,0))</f>
        <v>0</v>
      </c>
      <c r="H300" s="110">
        <f>IF(原始数据!AE300="","",IF(ISERROR(MATCH(原始数据!AE300,各类选项!$E:$E,0)),1,0))</f>
        <v>0</v>
      </c>
      <c r="I300" s="110">
        <f>IF(原始数据!AK300="","",IF(ISERROR(MATCH(原始数据!AK300,各类选项!$E:$E,0)),1,0))</f>
        <v>0</v>
      </c>
      <c r="J300" s="110">
        <f>IF(原始数据!AM300="","",IF(ISERROR(MATCH(原始数据!AM300,各类选项!$E:$E,0)),1,0))</f>
        <v>0</v>
      </c>
      <c r="K300" s="110">
        <f>IF(原始数据!AF300="","",IF(ISERROR(MATCH(原始数据!AF300,各类选项!$C:$C,0)),1,0))</f>
        <v>0</v>
      </c>
      <c r="L300" s="110" t="str">
        <f>IF(原始数据!AG300="","",IF(ISERROR(MATCH(原始数据!AG300,各类选项!$C:$C,0)),1,0))</f>
        <v/>
      </c>
      <c r="M300" s="110" t="str">
        <f>IF(原始数据!AH300="","",IF(ISERROR(MATCH(原始数据!AH300,各类选项!$C:$C,0)),1,0))</f>
        <v/>
      </c>
      <c r="N300" s="110">
        <f>IF(原始数据!AI300="","",IF(ISERROR(MATCH(原始数据!AI300,各类选项!$E:$E,0)),1,0))</f>
        <v>0</v>
      </c>
      <c r="O300" s="110">
        <f>IF(原始数据!AJ300="","",IF(ISERROR(MATCH(原始数据!AJ300,各类选项!$E:$E,0)),1,0))</f>
        <v>0</v>
      </c>
      <c r="P300" s="110">
        <f>IF(原始数据!AK300="","",IF(ISERROR(MATCH(原始数据!AK300,各类选项!$E:$E,0)),1,0))</f>
        <v>0</v>
      </c>
      <c r="Q300" s="110">
        <f>IF(原始数据!AL300="","",IF(ISERROR(MATCH(原始数据!AL300,各类选项!$E:$E,0)),1,0))</f>
        <v>0</v>
      </c>
      <c r="R300" s="110">
        <f>IF(原始数据!AO300="","",IF(ISERROR(MATCH(原始数据!AO300,各类选项!$C:$C,0)),1,0))</f>
        <v>0</v>
      </c>
      <c r="S300" s="110">
        <f>IF(赛后数据!M300="","",IF(ISERROR(MATCH(赛后数据!M300,(各类选项!J:J),0)),1,0))</f>
        <v>0</v>
      </c>
      <c r="T300" s="110">
        <f>IF(赛后数据!U300="","",IF(ISERROR(MATCH(赛后数据!U300,(各类选项!J:J),0)),1,0))</f>
        <v>0</v>
      </c>
      <c r="U300" s="110">
        <f>IF(赛后数据!AC300="","",IF(ISERROR(MATCH(赛后数据!AC300,(各类选项!J:J),0)),1,0))</f>
        <v>0</v>
      </c>
      <c r="V300" s="110">
        <f>IF(赛后数据!AK300="","",IF(ISERROR(MATCH(赛后数据!AK300,(各类选项!J:J),0)),1,0))</f>
        <v>0</v>
      </c>
    </row>
    <row r="301" spans="1:22">
      <c r="A301" s="110">
        <f t="shared" si="8"/>
        <v>0</v>
      </c>
      <c r="B301" s="110">
        <f t="shared" si="9"/>
        <v>0</v>
      </c>
      <c r="C301" s="110">
        <f>IF(原始数据!K301="","",IF(ISERROR(MATCH(原始数据!K301,原始数据!E301:F301,0)),1,0)-IF(原始数据!K301="",1,0))</f>
        <v>0</v>
      </c>
      <c r="D301" s="110">
        <f>IF(原始数据!L301="","",IF(ISERROR(MATCH(原始数据!L301,各类选项!L:L,0)),1,0)-IF(原始数据!L301="",1,0))</f>
        <v>0</v>
      </c>
      <c r="E301" s="110">
        <f>IF(原始数据!V301="","",IF(ISERROR(MATCH(原始数据!V301,各类选项!G:G,0)),1,0))</f>
        <v>0</v>
      </c>
      <c r="F301" s="110">
        <f>IF(原始数据!W301="","",IF(ISERROR(MATCH(原始数据!W301,各类选项!G:G,0)),1,0))</f>
        <v>0</v>
      </c>
      <c r="G301" s="110">
        <f>IF(原始数据!AD301="","",IF(ISERROR(MATCH(原始数据!AD301,各类选项!$E:$E,0)),1,0))</f>
        <v>0</v>
      </c>
      <c r="H301" s="110">
        <f>IF(原始数据!AE301="","",IF(ISERROR(MATCH(原始数据!AE301,各类选项!$E:$E,0)),1,0))</f>
        <v>0</v>
      </c>
      <c r="I301" s="110">
        <f>IF(原始数据!AK301="","",IF(ISERROR(MATCH(原始数据!AK301,各类选项!$E:$E,0)),1,0))</f>
        <v>0</v>
      </c>
      <c r="J301" s="110">
        <f>IF(原始数据!AM301="","",IF(ISERROR(MATCH(原始数据!AM301,各类选项!$E:$E,0)),1,0))</f>
        <v>0</v>
      </c>
      <c r="K301" s="110">
        <f>IF(原始数据!AF301="","",IF(ISERROR(MATCH(原始数据!AF301,各类选项!$C:$C,0)),1,0))</f>
        <v>0</v>
      </c>
      <c r="L301" s="110" t="str">
        <f>IF(原始数据!AG301="","",IF(ISERROR(MATCH(原始数据!AG301,各类选项!$C:$C,0)),1,0))</f>
        <v/>
      </c>
      <c r="M301" s="110" t="str">
        <f>IF(原始数据!AH301="","",IF(ISERROR(MATCH(原始数据!AH301,各类选项!$C:$C,0)),1,0))</f>
        <v/>
      </c>
      <c r="N301" s="110">
        <f>IF(原始数据!AI301="","",IF(ISERROR(MATCH(原始数据!AI301,各类选项!$E:$E,0)),1,0))</f>
        <v>0</v>
      </c>
      <c r="O301" s="110">
        <f>IF(原始数据!AJ301="","",IF(ISERROR(MATCH(原始数据!AJ301,各类选项!$E:$E,0)),1,0))</f>
        <v>0</v>
      </c>
      <c r="P301" s="110">
        <f>IF(原始数据!AK301="","",IF(ISERROR(MATCH(原始数据!AK301,各类选项!$E:$E,0)),1,0))</f>
        <v>0</v>
      </c>
      <c r="Q301" s="110">
        <f>IF(原始数据!AL301="","",IF(ISERROR(MATCH(原始数据!AL301,各类选项!$E:$E,0)),1,0))</f>
        <v>0</v>
      </c>
      <c r="R301" s="110">
        <f>IF(原始数据!AO301="","",IF(ISERROR(MATCH(原始数据!AO301,各类选项!$C:$C,0)),1,0))</f>
        <v>0</v>
      </c>
      <c r="S301" s="110">
        <f>IF(赛后数据!M301="","",IF(ISERROR(MATCH(赛后数据!M301,(各类选项!J:J),0)),1,0))</f>
        <v>0</v>
      </c>
      <c r="T301" s="110">
        <f>IF(赛后数据!U301="","",IF(ISERROR(MATCH(赛后数据!U301,(各类选项!J:J),0)),1,0))</f>
        <v>0</v>
      </c>
      <c r="U301" s="110">
        <f>IF(赛后数据!AC301="","",IF(ISERROR(MATCH(赛后数据!AC301,(各类选项!J:J),0)),1,0))</f>
        <v>0</v>
      </c>
      <c r="V301" s="110">
        <f>IF(赛后数据!AK301="","",IF(ISERROR(MATCH(赛后数据!AK301,(各类选项!J:J),0)),1,0))</f>
        <v>0</v>
      </c>
    </row>
    <row r="302" spans="1:22">
      <c r="A302" s="110">
        <f t="shared" si="8"/>
        <v>0</v>
      </c>
      <c r="B302" s="110">
        <f t="shared" si="9"/>
        <v>0</v>
      </c>
      <c r="C302" s="110" t="str">
        <f>IF(原始数据!K302="","",IF(ISERROR(MATCH(原始数据!K302,原始数据!E302:F302,0)),1,0)-IF(原始数据!K302="",1,0))</f>
        <v/>
      </c>
      <c r="D302" s="110" t="str">
        <f>IF(原始数据!L302="","",IF(ISERROR(MATCH(原始数据!L302,各类选项!L:L,0)),1,0)-IF(原始数据!L302="",1,0))</f>
        <v/>
      </c>
      <c r="E302" s="110" t="str">
        <f>IF(原始数据!V302="","",IF(ISERROR(MATCH(原始数据!V302,各类选项!G:G,0)),1,0))</f>
        <v/>
      </c>
      <c r="F302" s="110" t="str">
        <f>IF(原始数据!W302="","",IF(ISERROR(MATCH(原始数据!W302,各类选项!G:G,0)),1,0))</f>
        <v/>
      </c>
      <c r="G302" s="110" t="str">
        <f>IF(原始数据!AD302="","",IF(ISERROR(MATCH(原始数据!AD302,各类选项!$E:$E,0)),1,0))</f>
        <v/>
      </c>
      <c r="H302" s="110" t="str">
        <f>IF(原始数据!AE302="","",IF(ISERROR(MATCH(原始数据!AE302,各类选项!$E:$E,0)),1,0))</f>
        <v/>
      </c>
      <c r="I302" s="110" t="str">
        <f>IF(原始数据!AK302="","",IF(ISERROR(MATCH(原始数据!AK302,各类选项!$E:$E,0)),1,0))</f>
        <v/>
      </c>
      <c r="J302" s="110" t="str">
        <f>IF(原始数据!AM302="","",IF(ISERROR(MATCH(原始数据!AM302,各类选项!$E:$E,0)),1,0))</f>
        <v/>
      </c>
      <c r="K302" s="110" t="str">
        <f>IF(原始数据!AF302="","",IF(ISERROR(MATCH(原始数据!AF302,各类选项!$C:$C,0)),1,0))</f>
        <v/>
      </c>
      <c r="L302" s="110" t="str">
        <f>IF(原始数据!AG302="","",IF(ISERROR(MATCH(原始数据!AG302,各类选项!$C:$C,0)),1,0))</f>
        <v/>
      </c>
      <c r="M302" s="110" t="str">
        <f>IF(原始数据!AH302="","",IF(ISERROR(MATCH(原始数据!AH302,各类选项!$C:$C,0)),1,0))</f>
        <v/>
      </c>
      <c r="N302" s="110" t="str">
        <f>IF(原始数据!AI302="","",IF(ISERROR(MATCH(原始数据!AI302,各类选项!$E:$E,0)),1,0))</f>
        <v/>
      </c>
      <c r="O302" s="110" t="str">
        <f>IF(原始数据!AJ302="","",IF(ISERROR(MATCH(原始数据!AJ302,各类选项!$E:$E,0)),1,0))</f>
        <v/>
      </c>
      <c r="P302" s="110" t="str">
        <f>IF(原始数据!AK302="","",IF(ISERROR(MATCH(原始数据!AK302,各类选项!$E:$E,0)),1,0))</f>
        <v/>
      </c>
      <c r="Q302" s="110" t="str">
        <f>IF(原始数据!AL302="","",IF(ISERROR(MATCH(原始数据!AL302,各类选项!$E:$E,0)),1,0))</f>
        <v/>
      </c>
      <c r="R302" s="110" t="str">
        <f>IF(原始数据!AO302="","",IF(ISERROR(MATCH(原始数据!AO302,各类选项!$C:$C,0)),1,0))</f>
        <v/>
      </c>
      <c r="S302" s="110" t="str">
        <f>IF(赛后数据!M302="","",IF(ISERROR(MATCH(赛后数据!M302,(各类选项!J:J),0)),1,0))</f>
        <v/>
      </c>
      <c r="T302" s="110" t="str">
        <f>IF(赛后数据!U302="","",IF(ISERROR(MATCH(赛后数据!U302,(各类选项!J:J),0)),1,0))</f>
        <v/>
      </c>
      <c r="U302" s="110" t="str">
        <f>IF(赛后数据!AC302="","",IF(ISERROR(MATCH(赛后数据!AC302,(各类选项!J:J),0)),1,0))</f>
        <v/>
      </c>
      <c r="V302" s="110" t="str">
        <f>IF(赛后数据!AK302="","",IF(ISERROR(MATCH(赛后数据!AK302,(各类选项!J:J),0)),1,0))</f>
        <v/>
      </c>
    </row>
    <row r="303" spans="1:22">
      <c r="A303" s="110">
        <f t="shared" si="8"/>
        <v>0</v>
      </c>
      <c r="B303" s="110">
        <f t="shared" si="9"/>
        <v>0</v>
      </c>
      <c r="C303" s="110" t="str">
        <f>IF(原始数据!K303="","",IF(ISERROR(MATCH(原始数据!K303,原始数据!E303:F303,0)),1,0)-IF(原始数据!K303="",1,0))</f>
        <v/>
      </c>
      <c r="D303" s="110" t="str">
        <f>IF(原始数据!L303="","",IF(ISERROR(MATCH(原始数据!L303,各类选项!L:L,0)),1,0)-IF(原始数据!L303="",1,0))</f>
        <v/>
      </c>
      <c r="E303" s="110" t="str">
        <f>IF(原始数据!V303="","",IF(ISERROR(MATCH(原始数据!V303,各类选项!G:G,0)),1,0))</f>
        <v/>
      </c>
      <c r="F303" s="110" t="str">
        <f>IF(原始数据!W303="","",IF(ISERROR(MATCH(原始数据!W303,各类选项!G:G,0)),1,0))</f>
        <v/>
      </c>
      <c r="G303" s="110" t="str">
        <f>IF(原始数据!AD303="","",IF(ISERROR(MATCH(原始数据!AD303,各类选项!$E:$E,0)),1,0))</f>
        <v/>
      </c>
      <c r="H303" s="110" t="str">
        <f>IF(原始数据!AE303="","",IF(ISERROR(MATCH(原始数据!AE303,各类选项!$E:$E,0)),1,0))</f>
        <v/>
      </c>
      <c r="I303" s="110" t="str">
        <f>IF(原始数据!AK303="","",IF(ISERROR(MATCH(原始数据!AK303,各类选项!$E:$E,0)),1,0))</f>
        <v/>
      </c>
      <c r="J303" s="110" t="str">
        <f>IF(原始数据!AM303="","",IF(ISERROR(MATCH(原始数据!AM303,各类选项!$E:$E,0)),1,0))</f>
        <v/>
      </c>
      <c r="K303" s="110" t="str">
        <f>IF(原始数据!AF303="","",IF(ISERROR(MATCH(原始数据!AF303,各类选项!$C:$C,0)),1,0))</f>
        <v/>
      </c>
      <c r="L303" s="110" t="str">
        <f>IF(原始数据!AG303="","",IF(ISERROR(MATCH(原始数据!AG303,各类选项!$C:$C,0)),1,0))</f>
        <v/>
      </c>
      <c r="M303" s="110" t="str">
        <f>IF(原始数据!AH303="","",IF(ISERROR(MATCH(原始数据!AH303,各类选项!$C:$C,0)),1,0))</f>
        <v/>
      </c>
      <c r="N303" s="110" t="str">
        <f>IF(原始数据!AI303="","",IF(ISERROR(MATCH(原始数据!AI303,各类选项!$E:$E,0)),1,0))</f>
        <v/>
      </c>
      <c r="O303" s="110" t="str">
        <f>IF(原始数据!AJ303="","",IF(ISERROR(MATCH(原始数据!AJ303,各类选项!$E:$E,0)),1,0))</f>
        <v/>
      </c>
      <c r="P303" s="110" t="str">
        <f>IF(原始数据!AK303="","",IF(ISERROR(MATCH(原始数据!AK303,各类选项!$E:$E,0)),1,0))</f>
        <v/>
      </c>
      <c r="Q303" s="110" t="str">
        <f>IF(原始数据!AL303="","",IF(ISERROR(MATCH(原始数据!AL303,各类选项!$E:$E,0)),1,0))</f>
        <v/>
      </c>
      <c r="R303" s="110" t="str">
        <f>IF(原始数据!AO303="","",IF(ISERROR(MATCH(原始数据!AO303,各类选项!$C:$C,0)),1,0))</f>
        <v/>
      </c>
      <c r="S303" s="110" t="str">
        <f>IF(赛后数据!M303="","",IF(ISERROR(MATCH(赛后数据!M303,(各类选项!J:J),0)),1,0))</f>
        <v/>
      </c>
      <c r="T303" s="110" t="str">
        <f>IF(赛后数据!U303="","",IF(ISERROR(MATCH(赛后数据!U303,(各类选项!J:J),0)),1,0))</f>
        <v/>
      </c>
      <c r="U303" s="110" t="str">
        <f>IF(赛后数据!AC303="","",IF(ISERROR(MATCH(赛后数据!AC303,(各类选项!J:J),0)),1,0))</f>
        <v/>
      </c>
      <c r="V303" s="110" t="str">
        <f>IF(赛后数据!AK303="","",IF(ISERROR(MATCH(赛后数据!AK303,(各类选项!J:J),0)),1,0))</f>
        <v/>
      </c>
    </row>
    <row r="304" spans="1:22">
      <c r="A304" s="110">
        <f t="shared" si="8"/>
        <v>0</v>
      </c>
      <c r="B304" s="110">
        <f t="shared" si="9"/>
        <v>0</v>
      </c>
      <c r="C304" s="110" t="str">
        <f>IF(原始数据!K304="","",IF(ISERROR(MATCH(原始数据!K304,原始数据!E304:F304,0)),1,0)-IF(原始数据!K304="",1,0))</f>
        <v/>
      </c>
      <c r="D304" s="110" t="str">
        <f>IF(原始数据!L304="","",IF(ISERROR(MATCH(原始数据!L304,各类选项!L:L,0)),1,0)-IF(原始数据!L304="",1,0))</f>
        <v/>
      </c>
      <c r="E304" s="110" t="str">
        <f>IF(原始数据!V304="","",IF(ISERROR(MATCH(原始数据!V304,各类选项!G:G,0)),1,0))</f>
        <v/>
      </c>
      <c r="F304" s="110" t="str">
        <f>IF(原始数据!W304="","",IF(ISERROR(MATCH(原始数据!W304,各类选项!G:G,0)),1,0))</f>
        <v/>
      </c>
      <c r="G304" s="110" t="str">
        <f>IF(原始数据!AD304="","",IF(ISERROR(MATCH(原始数据!AD304,各类选项!$E:$E,0)),1,0))</f>
        <v/>
      </c>
      <c r="H304" s="110" t="str">
        <f>IF(原始数据!AE304="","",IF(ISERROR(MATCH(原始数据!AE304,各类选项!$E:$E,0)),1,0))</f>
        <v/>
      </c>
      <c r="I304" s="110" t="str">
        <f>IF(原始数据!AK304="","",IF(ISERROR(MATCH(原始数据!AK304,各类选项!$E:$E,0)),1,0))</f>
        <v/>
      </c>
      <c r="J304" s="110" t="str">
        <f>IF(原始数据!AM304="","",IF(ISERROR(MATCH(原始数据!AM304,各类选项!$E:$E,0)),1,0))</f>
        <v/>
      </c>
      <c r="K304" s="110" t="str">
        <f>IF(原始数据!AF304="","",IF(ISERROR(MATCH(原始数据!AF304,各类选项!$C:$C,0)),1,0))</f>
        <v/>
      </c>
      <c r="L304" s="110" t="str">
        <f>IF(原始数据!AG304="","",IF(ISERROR(MATCH(原始数据!AG304,各类选项!$C:$C,0)),1,0))</f>
        <v/>
      </c>
      <c r="M304" s="110" t="str">
        <f>IF(原始数据!AH304="","",IF(ISERROR(MATCH(原始数据!AH304,各类选项!$C:$C,0)),1,0))</f>
        <v/>
      </c>
      <c r="N304" s="110" t="str">
        <f>IF(原始数据!AI304="","",IF(ISERROR(MATCH(原始数据!AI304,各类选项!$E:$E,0)),1,0))</f>
        <v/>
      </c>
      <c r="O304" s="110" t="str">
        <f>IF(原始数据!AJ304="","",IF(ISERROR(MATCH(原始数据!AJ304,各类选项!$E:$E,0)),1,0))</f>
        <v/>
      </c>
      <c r="P304" s="110" t="str">
        <f>IF(原始数据!AK304="","",IF(ISERROR(MATCH(原始数据!AK304,各类选项!$E:$E,0)),1,0))</f>
        <v/>
      </c>
      <c r="Q304" s="110" t="str">
        <f>IF(原始数据!AL304="","",IF(ISERROR(MATCH(原始数据!AL304,各类选项!$E:$E,0)),1,0))</f>
        <v/>
      </c>
      <c r="R304" s="110" t="str">
        <f>IF(原始数据!AO304="","",IF(ISERROR(MATCH(原始数据!AO304,各类选项!$C:$C,0)),1,0))</f>
        <v/>
      </c>
      <c r="S304" s="110" t="str">
        <f>IF(赛后数据!M304="","",IF(ISERROR(MATCH(赛后数据!M304,(各类选项!J:J),0)),1,0))</f>
        <v/>
      </c>
      <c r="T304" s="110" t="str">
        <f>IF(赛后数据!U304="","",IF(ISERROR(MATCH(赛后数据!U304,(各类选项!J:J),0)),1,0))</f>
        <v/>
      </c>
      <c r="U304" s="110" t="str">
        <f>IF(赛后数据!AC304="","",IF(ISERROR(MATCH(赛后数据!AC304,(各类选项!J:J),0)),1,0))</f>
        <v/>
      </c>
      <c r="V304" s="110" t="str">
        <f>IF(赛后数据!AK304="","",IF(ISERROR(MATCH(赛后数据!AK304,(各类选项!J:J),0)),1,0))</f>
        <v/>
      </c>
    </row>
    <row r="305" spans="1:22">
      <c r="A305" s="110">
        <f t="shared" si="8"/>
        <v>0</v>
      </c>
      <c r="B305" s="110">
        <f t="shared" si="9"/>
        <v>0</v>
      </c>
      <c r="C305" s="110" t="str">
        <f>IF(原始数据!K305="","",IF(ISERROR(MATCH(原始数据!K305,原始数据!E305:F305,0)),1,0)-IF(原始数据!K305="",1,0))</f>
        <v/>
      </c>
      <c r="D305" s="110" t="str">
        <f>IF(原始数据!L305="","",IF(ISERROR(MATCH(原始数据!L305,各类选项!L:L,0)),1,0)-IF(原始数据!L305="",1,0))</f>
        <v/>
      </c>
      <c r="E305" s="110" t="str">
        <f>IF(原始数据!V305="","",IF(ISERROR(MATCH(原始数据!V305,各类选项!G:G,0)),1,0))</f>
        <v/>
      </c>
      <c r="F305" s="110" t="str">
        <f>IF(原始数据!W305="","",IF(ISERROR(MATCH(原始数据!W305,各类选项!G:G,0)),1,0))</f>
        <v/>
      </c>
      <c r="G305" s="110" t="str">
        <f>IF(原始数据!AD305="","",IF(ISERROR(MATCH(原始数据!AD305,各类选项!$E:$E,0)),1,0))</f>
        <v/>
      </c>
      <c r="H305" s="110" t="str">
        <f>IF(原始数据!AE305="","",IF(ISERROR(MATCH(原始数据!AE305,各类选项!$E:$E,0)),1,0))</f>
        <v/>
      </c>
      <c r="I305" s="110" t="str">
        <f>IF(原始数据!AK305="","",IF(ISERROR(MATCH(原始数据!AK305,各类选项!$E:$E,0)),1,0))</f>
        <v/>
      </c>
      <c r="J305" s="110" t="str">
        <f>IF(原始数据!AM305="","",IF(ISERROR(MATCH(原始数据!AM305,各类选项!$E:$E,0)),1,0))</f>
        <v/>
      </c>
      <c r="K305" s="110" t="str">
        <f>IF(原始数据!AF305="","",IF(ISERROR(MATCH(原始数据!AF305,各类选项!$C:$C,0)),1,0))</f>
        <v/>
      </c>
      <c r="L305" s="110" t="str">
        <f>IF(原始数据!AG305="","",IF(ISERROR(MATCH(原始数据!AG305,各类选项!$C:$C,0)),1,0))</f>
        <v/>
      </c>
      <c r="M305" s="110" t="str">
        <f>IF(原始数据!AH305="","",IF(ISERROR(MATCH(原始数据!AH305,各类选项!$C:$C,0)),1,0))</f>
        <v/>
      </c>
      <c r="N305" s="110" t="str">
        <f>IF(原始数据!AI305="","",IF(ISERROR(MATCH(原始数据!AI305,各类选项!$E:$E,0)),1,0))</f>
        <v/>
      </c>
      <c r="O305" s="110" t="str">
        <f>IF(原始数据!AJ305="","",IF(ISERROR(MATCH(原始数据!AJ305,各类选项!$E:$E,0)),1,0))</f>
        <v/>
      </c>
      <c r="P305" s="110" t="str">
        <f>IF(原始数据!AK305="","",IF(ISERROR(MATCH(原始数据!AK305,各类选项!$E:$E,0)),1,0))</f>
        <v/>
      </c>
      <c r="Q305" s="110" t="str">
        <f>IF(原始数据!AL305="","",IF(ISERROR(MATCH(原始数据!AL305,各类选项!$E:$E,0)),1,0))</f>
        <v/>
      </c>
      <c r="R305" s="110" t="str">
        <f>IF(原始数据!AO305="","",IF(ISERROR(MATCH(原始数据!AO305,各类选项!$C:$C,0)),1,0))</f>
        <v/>
      </c>
      <c r="S305" s="110" t="str">
        <f>IF(赛后数据!M305="","",IF(ISERROR(MATCH(赛后数据!M305,(各类选项!J:J),0)),1,0))</f>
        <v/>
      </c>
      <c r="T305" s="110" t="str">
        <f>IF(赛后数据!U305="","",IF(ISERROR(MATCH(赛后数据!U305,(各类选项!J:J),0)),1,0))</f>
        <v/>
      </c>
      <c r="U305" s="110" t="str">
        <f>IF(赛后数据!AC305="","",IF(ISERROR(MATCH(赛后数据!AC305,(各类选项!J:J),0)),1,0))</f>
        <v/>
      </c>
      <c r="V305" s="110" t="str">
        <f>IF(赛后数据!AK305="","",IF(ISERROR(MATCH(赛后数据!AK305,(各类选项!J:J),0)),1,0))</f>
        <v/>
      </c>
    </row>
    <row r="306" spans="1:22">
      <c r="A306" s="110">
        <f t="shared" si="8"/>
        <v>0</v>
      </c>
      <c r="B306" s="110">
        <f t="shared" si="9"/>
        <v>0</v>
      </c>
      <c r="C306" s="110">
        <f>IF(原始数据!K306="","",IF(ISERROR(MATCH(原始数据!K306,原始数据!E306:F306,0)),1,0)-IF(原始数据!K306="",1,0))</f>
        <v>0</v>
      </c>
      <c r="D306" s="110">
        <f>IF(原始数据!L306="","",IF(ISERROR(MATCH(原始数据!L306,各类选项!L:L,0)),1,0)-IF(原始数据!L306="",1,0))</f>
        <v>0</v>
      </c>
      <c r="E306" s="110">
        <f>IF(原始数据!V306="","",IF(ISERROR(MATCH(原始数据!V306,各类选项!G:G,0)),1,0))</f>
        <v>0</v>
      </c>
      <c r="F306" s="110">
        <f>IF(原始数据!W306="","",IF(ISERROR(MATCH(原始数据!W306,各类选项!G:G,0)),1,0))</f>
        <v>0</v>
      </c>
      <c r="G306" s="110">
        <f>IF(原始数据!AD306="","",IF(ISERROR(MATCH(原始数据!AD306,各类选项!$E:$E,0)),1,0))</f>
        <v>0</v>
      </c>
      <c r="H306" s="110">
        <f>IF(原始数据!AE306="","",IF(ISERROR(MATCH(原始数据!AE306,各类选项!$E:$E,0)),1,0))</f>
        <v>0</v>
      </c>
      <c r="I306" s="110">
        <f>IF(原始数据!AK306="","",IF(ISERROR(MATCH(原始数据!AK306,各类选项!$E:$E,0)),1,0))</f>
        <v>0</v>
      </c>
      <c r="J306" s="110">
        <f>IF(原始数据!AM306="","",IF(ISERROR(MATCH(原始数据!AM306,各类选项!$E:$E,0)),1,0))</f>
        <v>0</v>
      </c>
      <c r="K306" s="110" t="str">
        <f>IF(原始数据!AF306="","",IF(ISERROR(MATCH(原始数据!AF306,各类选项!$C:$C,0)),1,0))</f>
        <v/>
      </c>
      <c r="L306" s="110" t="str">
        <f>IF(原始数据!AG306="","",IF(ISERROR(MATCH(原始数据!AG306,各类选项!$C:$C,0)),1,0))</f>
        <v/>
      </c>
      <c r="M306" s="110" t="str">
        <f>IF(原始数据!AH306="","",IF(ISERROR(MATCH(原始数据!AH306,各类选项!$C:$C,0)),1,0))</f>
        <v/>
      </c>
      <c r="N306" s="110">
        <f>IF(原始数据!AI306="","",IF(ISERROR(MATCH(原始数据!AI306,各类选项!$E:$E,0)),1,0))</f>
        <v>0</v>
      </c>
      <c r="O306" s="110">
        <f>IF(原始数据!AJ306="","",IF(ISERROR(MATCH(原始数据!AJ306,各类选项!$E:$E,0)),1,0))</f>
        <v>0</v>
      </c>
      <c r="P306" s="110">
        <f>IF(原始数据!AK306="","",IF(ISERROR(MATCH(原始数据!AK306,各类选项!$E:$E,0)),1,0))</f>
        <v>0</v>
      </c>
      <c r="Q306" s="110">
        <f>IF(原始数据!AL306="","",IF(ISERROR(MATCH(原始数据!AL306,各类选项!$E:$E,0)),1,0))</f>
        <v>0</v>
      </c>
      <c r="R306" s="110">
        <f>IF(原始数据!AO306="","",IF(ISERROR(MATCH(原始数据!AO306,各类选项!$C:$C,0)),1,0))</f>
        <v>0</v>
      </c>
      <c r="S306" s="110">
        <f>IF(赛后数据!M306="","",IF(ISERROR(MATCH(赛后数据!M306,(各类选项!J:J),0)),1,0))</f>
        <v>0</v>
      </c>
      <c r="T306" s="110">
        <f>IF(赛后数据!U306="","",IF(ISERROR(MATCH(赛后数据!U306,(各类选项!J:J),0)),1,0))</f>
        <v>0</v>
      </c>
      <c r="U306" s="110">
        <f>IF(赛后数据!AC306="","",IF(ISERROR(MATCH(赛后数据!AC306,(各类选项!J:J),0)),1,0))</f>
        <v>0</v>
      </c>
      <c r="V306" s="110">
        <f>IF(赛后数据!AK306="","",IF(ISERROR(MATCH(赛后数据!AK306,(各类选项!J:J),0)),1,0))</f>
        <v>0</v>
      </c>
    </row>
    <row r="307" spans="1:22">
      <c r="A307" s="110">
        <f t="shared" si="8"/>
        <v>0</v>
      </c>
      <c r="B307" s="110">
        <f t="shared" si="9"/>
        <v>0</v>
      </c>
      <c r="C307" s="110">
        <f>IF(原始数据!K307="","",IF(ISERROR(MATCH(原始数据!K307,原始数据!E307:F307,0)),1,0)-IF(原始数据!K307="",1,0))</f>
        <v>0</v>
      </c>
      <c r="D307" s="110">
        <f>IF(原始数据!L307="","",IF(ISERROR(MATCH(原始数据!L307,各类选项!L:L,0)),1,0)-IF(原始数据!L307="",1,0))</f>
        <v>0</v>
      </c>
      <c r="E307" s="110">
        <f>IF(原始数据!V307="","",IF(ISERROR(MATCH(原始数据!V307,各类选项!G:G,0)),1,0))</f>
        <v>0</v>
      </c>
      <c r="F307" s="110">
        <f>IF(原始数据!W307="","",IF(ISERROR(MATCH(原始数据!W307,各类选项!G:G,0)),1,0))</f>
        <v>0</v>
      </c>
      <c r="G307" s="110">
        <f>IF(原始数据!AD307="","",IF(ISERROR(MATCH(原始数据!AD307,各类选项!$E:$E,0)),1,0))</f>
        <v>0</v>
      </c>
      <c r="H307" s="110">
        <f>IF(原始数据!AE307="","",IF(ISERROR(MATCH(原始数据!AE307,各类选项!$E:$E,0)),1,0))</f>
        <v>0</v>
      </c>
      <c r="I307" s="110">
        <f>IF(原始数据!AK307="","",IF(ISERROR(MATCH(原始数据!AK307,各类选项!$E:$E,0)),1,0))</f>
        <v>0</v>
      </c>
      <c r="J307" s="110">
        <f>IF(原始数据!AM307="","",IF(ISERROR(MATCH(原始数据!AM307,各类选项!$E:$E,0)),1,0))</f>
        <v>0</v>
      </c>
      <c r="K307" s="110" t="str">
        <f>IF(原始数据!AF307="","",IF(ISERROR(MATCH(原始数据!AF307,各类选项!$C:$C,0)),1,0))</f>
        <v/>
      </c>
      <c r="L307" s="110" t="str">
        <f>IF(原始数据!AG307="","",IF(ISERROR(MATCH(原始数据!AG307,各类选项!$C:$C,0)),1,0))</f>
        <v/>
      </c>
      <c r="M307" s="110" t="str">
        <f>IF(原始数据!AH307="","",IF(ISERROR(MATCH(原始数据!AH307,各类选项!$C:$C,0)),1,0))</f>
        <v/>
      </c>
      <c r="N307" s="110">
        <f>IF(原始数据!AI307="","",IF(ISERROR(MATCH(原始数据!AI307,各类选项!$E:$E,0)),1,0))</f>
        <v>0</v>
      </c>
      <c r="O307" s="110">
        <f>IF(原始数据!AJ307="","",IF(ISERROR(MATCH(原始数据!AJ307,各类选项!$E:$E,0)),1,0))</f>
        <v>0</v>
      </c>
      <c r="P307" s="110">
        <f>IF(原始数据!AK307="","",IF(ISERROR(MATCH(原始数据!AK307,各类选项!$E:$E,0)),1,0))</f>
        <v>0</v>
      </c>
      <c r="Q307" s="110">
        <f>IF(原始数据!AL307="","",IF(ISERROR(MATCH(原始数据!AL307,各类选项!$E:$E,0)),1,0))</f>
        <v>0</v>
      </c>
      <c r="R307" s="110">
        <f>IF(原始数据!AO307="","",IF(ISERROR(MATCH(原始数据!AO307,各类选项!$C:$C,0)),1,0))</f>
        <v>0</v>
      </c>
      <c r="S307" s="110">
        <f>IF(赛后数据!M307="","",IF(ISERROR(MATCH(赛后数据!M307,(各类选项!J:J),0)),1,0))</f>
        <v>0</v>
      </c>
      <c r="T307" s="110">
        <f>IF(赛后数据!U307="","",IF(ISERROR(MATCH(赛后数据!U307,(各类选项!J:J),0)),1,0))</f>
        <v>0</v>
      </c>
      <c r="U307" s="110">
        <f>IF(赛后数据!AC307="","",IF(ISERROR(MATCH(赛后数据!AC307,(各类选项!J:J),0)),1,0))</f>
        <v>0</v>
      </c>
      <c r="V307" s="110">
        <f>IF(赛后数据!AK307="","",IF(ISERROR(MATCH(赛后数据!AK307,(各类选项!J:J),0)),1,0))</f>
        <v>0</v>
      </c>
    </row>
    <row r="308" spans="1:22">
      <c r="A308" s="110">
        <f t="shared" si="8"/>
        <v>0</v>
      </c>
      <c r="B308" s="110">
        <f t="shared" si="9"/>
        <v>0</v>
      </c>
      <c r="C308" s="110">
        <f>IF(原始数据!K308="","",IF(ISERROR(MATCH(原始数据!K308,原始数据!E308:F308,0)),1,0)-IF(原始数据!K308="",1,0))</f>
        <v>0</v>
      </c>
      <c r="D308" s="110">
        <f>IF(原始数据!L308="","",IF(ISERROR(MATCH(原始数据!L308,各类选项!L:L,0)),1,0)-IF(原始数据!L308="",1,0))</f>
        <v>0</v>
      </c>
      <c r="E308" s="110">
        <f>IF(原始数据!V308="","",IF(ISERROR(MATCH(原始数据!V308,各类选项!G:G,0)),1,0))</f>
        <v>0</v>
      </c>
      <c r="F308" s="110">
        <f>IF(原始数据!W308="","",IF(ISERROR(MATCH(原始数据!W308,各类选项!G:G,0)),1,0))</f>
        <v>0</v>
      </c>
      <c r="G308" s="110">
        <f>IF(原始数据!AD308="","",IF(ISERROR(MATCH(原始数据!AD308,各类选项!$E:$E,0)),1,0))</f>
        <v>0</v>
      </c>
      <c r="H308" s="110">
        <f>IF(原始数据!AE308="","",IF(ISERROR(MATCH(原始数据!AE308,各类选项!$E:$E,0)),1,0))</f>
        <v>0</v>
      </c>
      <c r="I308" s="110">
        <f>IF(原始数据!AK308="","",IF(ISERROR(MATCH(原始数据!AK308,各类选项!$E:$E,0)),1,0))</f>
        <v>0</v>
      </c>
      <c r="J308" s="110">
        <f>IF(原始数据!AM308="","",IF(ISERROR(MATCH(原始数据!AM308,各类选项!$E:$E,0)),1,0))</f>
        <v>0</v>
      </c>
      <c r="K308" s="110">
        <f>IF(原始数据!AF308="","",IF(ISERROR(MATCH(原始数据!AF308,各类选项!$C:$C,0)),1,0))</f>
        <v>0</v>
      </c>
      <c r="L308" s="110" t="str">
        <f>IF(原始数据!AG308="","",IF(ISERROR(MATCH(原始数据!AG308,各类选项!$C:$C,0)),1,0))</f>
        <v/>
      </c>
      <c r="M308" s="110" t="str">
        <f>IF(原始数据!AH308="","",IF(ISERROR(MATCH(原始数据!AH308,各类选项!$C:$C,0)),1,0))</f>
        <v/>
      </c>
      <c r="N308" s="110">
        <f>IF(原始数据!AI308="","",IF(ISERROR(MATCH(原始数据!AI308,各类选项!$E:$E,0)),1,0))</f>
        <v>0</v>
      </c>
      <c r="O308" s="110">
        <f>IF(原始数据!AJ308="","",IF(ISERROR(MATCH(原始数据!AJ308,各类选项!$E:$E,0)),1,0))</f>
        <v>0</v>
      </c>
      <c r="P308" s="110">
        <f>IF(原始数据!AK308="","",IF(ISERROR(MATCH(原始数据!AK308,各类选项!$E:$E,0)),1,0))</f>
        <v>0</v>
      </c>
      <c r="Q308" s="110">
        <f>IF(原始数据!AL308="","",IF(ISERROR(MATCH(原始数据!AL308,各类选项!$E:$E,0)),1,0))</f>
        <v>0</v>
      </c>
      <c r="R308" s="110">
        <f>IF(原始数据!AO308="","",IF(ISERROR(MATCH(原始数据!AO308,各类选项!$C:$C,0)),1,0))</f>
        <v>0</v>
      </c>
      <c r="S308" s="110">
        <f>IF(赛后数据!M308="","",IF(ISERROR(MATCH(赛后数据!M308,(各类选项!J:J),0)),1,0))</f>
        <v>0</v>
      </c>
      <c r="T308" s="110">
        <f>IF(赛后数据!U308="","",IF(ISERROR(MATCH(赛后数据!U308,(各类选项!J:J),0)),1,0))</f>
        <v>0</v>
      </c>
      <c r="U308" s="110">
        <f>IF(赛后数据!AC308="","",IF(ISERROR(MATCH(赛后数据!AC308,(各类选项!J:J),0)),1,0))</f>
        <v>0</v>
      </c>
      <c r="V308" s="110">
        <f>IF(赛后数据!AK308="","",IF(ISERROR(MATCH(赛后数据!AK308,(各类选项!J:J),0)),1,0))</f>
        <v>0</v>
      </c>
    </row>
    <row r="309" spans="1:22">
      <c r="A309" s="110">
        <f t="shared" si="8"/>
        <v>0</v>
      </c>
      <c r="B309" s="110">
        <f t="shared" si="9"/>
        <v>0</v>
      </c>
      <c r="C309" s="110">
        <f>IF(原始数据!K309="","",IF(ISERROR(MATCH(原始数据!K309,原始数据!E309:F309,0)),1,0)-IF(原始数据!K309="",1,0))</f>
        <v>0</v>
      </c>
      <c r="D309" s="110">
        <f>IF(原始数据!L309="","",IF(ISERROR(MATCH(原始数据!L309,各类选项!L:L,0)),1,0)-IF(原始数据!L309="",1,0))</f>
        <v>0</v>
      </c>
      <c r="E309" s="110">
        <f>IF(原始数据!V309="","",IF(ISERROR(MATCH(原始数据!V309,各类选项!G:G,0)),1,0))</f>
        <v>0</v>
      </c>
      <c r="F309" s="110">
        <f>IF(原始数据!W309="","",IF(ISERROR(MATCH(原始数据!W309,各类选项!G:G,0)),1,0))</f>
        <v>0</v>
      </c>
      <c r="G309" s="110">
        <f>IF(原始数据!AD309="","",IF(ISERROR(MATCH(原始数据!AD309,各类选项!$E:$E,0)),1,0))</f>
        <v>0</v>
      </c>
      <c r="H309" s="110">
        <f>IF(原始数据!AE309="","",IF(ISERROR(MATCH(原始数据!AE309,各类选项!$E:$E,0)),1,0))</f>
        <v>0</v>
      </c>
      <c r="I309" s="110">
        <f>IF(原始数据!AK309="","",IF(ISERROR(MATCH(原始数据!AK309,各类选项!$E:$E,0)),1,0))</f>
        <v>0</v>
      </c>
      <c r="J309" s="110">
        <f>IF(原始数据!AM309="","",IF(ISERROR(MATCH(原始数据!AM309,各类选项!$E:$E,0)),1,0))</f>
        <v>0</v>
      </c>
      <c r="K309" s="110">
        <f>IF(原始数据!AF309="","",IF(ISERROR(MATCH(原始数据!AF309,各类选项!$C:$C,0)),1,0))</f>
        <v>0</v>
      </c>
      <c r="L309" s="110" t="str">
        <f>IF(原始数据!AG309="","",IF(ISERROR(MATCH(原始数据!AG309,各类选项!$C:$C,0)),1,0))</f>
        <v/>
      </c>
      <c r="M309" s="110" t="str">
        <f>IF(原始数据!AH309="","",IF(ISERROR(MATCH(原始数据!AH309,各类选项!$C:$C,0)),1,0))</f>
        <v/>
      </c>
      <c r="N309" s="110">
        <f>IF(原始数据!AI309="","",IF(ISERROR(MATCH(原始数据!AI309,各类选项!$E:$E,0)),1,0))</f>
        <v>0</v>
      </c>
      <c r="O309" s="110">
        <f>IF(原始数据!AJ309="","",IF(ISERROR(MATCH(原始数据!AJ309,各类选项!$E:$E,0)),1,0))</f>
        <v>0</v>
      </c>
      <c r="P309" s="110">
        <f>IF(原始数据!AK309="","",IF(ISERROR(MATCH(原始数据!AK309,各类选项!$E:$E,0)),1,0))</f>
        <v>0</v>
      </c>
      <c r="Q309" s="110">
        <f>IF(原始数据!AL309="","",IF(ISERROR(MATCH(原始数据!AL309,各类选项!$E:$E,0)),1,0))</f>
        <v>0</v>
      </c>
      <c r="R309" s="110">
        <f>IF(原始数据!AO309="","",IF(ISERROR(MATCH(原始数据!AO309,各类选项!$C:$C,0)),1,0))</f>
        <v>0</v>
      </c>
      <c r="S309" s="110">
        <f>IF(赛后数据!M309="","",IF(ISERROR(MATCH(赛后数据!M309,(各类选项!J:J),0)),1,0))</f>
        <v>0</v>
      </c>
      <c r="T309" s="110">
        <f>IF(赛后数据!U309="","",IF(ISERROR(MATCH(赛后数据!U309,(各类选项!J:J),0)),1,0))</f>
        <v>0</v>
      </c>
      <c r="U309" s="110">
        <f>IF(赛后数据!AC309="","",IF(ISERROR(MATCH(赛后数据!AC309,(各类选项!J:J),0)),1,0))</f>
        <v>0</v>
      </c>
      <c r="V309" s="110">
        <f>IF(赛后数据!AK309="","",IF(ISERROR(MATCH(赛后数据!AK309,(各类选项!J:J),0)),1,0))</f>
        <v>0</v>
      </c>
    </row>
    <row r="310" spans="1:22">
      <c r="A310" s="110">
        <f t="shared" si="8"/>
        <v>0</v>
      </c>
      <c r="B310" s="110">
        <f t="shared" si="9"/>
        <v>0</v>
      </c>
      <c r="C310" s="110" t="str">
        <f>IF(原始数据!K310="","",IF(ISERROR(MATCH(原始数据!K310,原始数据!E310:F310,0)),1,0)-IF(原始数据!K310="",1,0))</f>
        <v/>
      </c>
      <c r="D310" s="110" t="str">
        <f>IF(原始数据!L310="","",IF(ISERROR(MATCH(原始数据!L310,各类选项!L:L,0)),1,0)-IF(原始数据!L310="",1,0))</f>
        <v/>
      </c>
      <c r="E310" s="110" t="str">
        <f>IF(原始数据!V310="","",IF(ISERROR(MATCH(原始数据!V310,各类选项!G:G,0)),1,0))</f>
        <v/>
      </c>
      <c r="F310" s="110" t="str">
        <f>IF(原始数据!W310="","",IF(ISERROR(MATCH(原始数据!W310,各类选项!G:G,0)),1,0))</f>
        <v/>
      </c>
      <c r="G310" s="110" t="str">
        <f>IF(原始数据!AD310="","",IF(ISERROR(MATCH(原始数据!AD310,各类选项!$E:$E,0)),1,0))</f>
        <v/>
      </c>
      <c r="H310" s="110" t="str">
        <f>IF(原始数据!AE310="","",IF(ISERROR(MATCH(原始数据!AE310,各类选项!$E:$E,0)),1,0))</f>
        <v/>
      </c>
      <c r="I310" s="110" t="str">
        <f>IF(原始数据!AK310="","",IF(ISERROR(MATCH(原始数据!AK310,各类选项!$E:$E,0)),1,0))</f>
        <v/>
      </c>
      <c r="J310" s="110" t="str">
        <f>IF(原始数据!AM310="","",IF(ISERROR(MATCH(原始数据!AM310,各类选项!$E:$E,0)),1,0))</f>
        <v/>
      </c>
      <c r="K310" s="110" t="str">
        <f>IF(原始数据!AF310="","",IF(ISERROR(MATCH(原始数据!AF310,各类选项!$C:$C,0)),1,0))</f>
        <v/>
      </c>
      <c r="L310" s="110" t="str">
        <f>IF(原始数据!AG310="","",IF(ISERROR(MATCH(原始数据!AG310,各类选项!$C:$C,0)),1,0))</f>
        <v/>
      </c>
      <c r="M310" s="110" t="str">
        <f>IF(原始数据!AH310="","",IF(ISERROR(MATCH(原始数据!AH310,各类选项!$C:$C,0)),1,0))</f>
        <v/>
      </c>
      <c r="N310" s="110" t="str">
        <f>IF(原始数据!AI310="","",IF(ISERROR(MATCH(原始数据!AI310,各类选项!$E:$E,0)),1,0))</f>
        <v/>
      </c>
      <c r="O310" s="110" t="str">
        <f>IF(原始数据!AJ310="","",IF(ISERROR(MATCH(原始数据!AJ310,各类选项!$E:$E,0)),1,0))</f>
        <v/>
      </c>
      <c r="P310" s="110" t="str">
        <f>IF(原始数据!AK310="","",IF(ISERROR(MATCH(原始数据!AK310,各类选项!$E:$E,0)),1,0))</f>
        <v/>
      </c>
      <c r="Q310" s="110" t="str">
        <f>IF(原始数据!AL310="","",IF(ISERROR(MATCH(原始数据!AL310,各类选项!$E:$E,0)),1,0))</f>
        <v/>
      </c>
      <c r="R310" s="110" t="str">
        <f>IF(原始数据!AO310="","",IF(ISERROR(MATCH(原始数据!AO310,各类选项!$C:$C,0)),1,0))</f>
        <v/>
      </c>
      <c r="S310" s="110" t="str">
        <f>IF(赛后数据!M310="","",IF(ISERROR(MATCH(赛后数据!M310,(各类选项!J:J),0)),1,0))</f>
        <v/>
      </c>
      <c r="T310" s="110" t="str">
        <f>IF(赛后数据!U310="","",IF(ISERROR(MATCH(赛后数据!U310,(各类选项!J:J),0)),1,0))</f>
        <v/>
      </c>
      <c r="U310" s="110" t="str">
        <f>IF(赛后数据!AC310="","",IF(ISERROR(MATCH(赛后数据!AC310,(各类选项!J:J),0)),1,0))</f>
        <v/>
      </c>
      <c r="V310" s="110" t="str">
        <f>IF(赛后数据!AK310="","",IF(ISERROR(MATCH(赛后数据!AK310,(各类选项!J:J),0)),1,0))</f>
        <v/>
      </c>
    </row>
    <row r="311" spans="1:22">
      <c r="A311" s="110">
        <f t="shared" si="8"/>
        <v>0</v>
      </c>
      <c r="B311" s="110">
        <f t="shared" si="9"/>
        <v>0</v>
      </c>
      <c r="C311" s="110" t="str">
        <f>IF(原始数据!K311="","",IF(ISERROR(MATCH(原始数据!K311,原始数据!E311:F311,0)),1,0)-IF(原始数据!K311="",1,0))</f>
        <v/>
      </c>
      <c r="D311" s="110" t="str">
        <f>IF(原始数据!L311="","",IF(ISERROR(MATCH(原始数据!L311,各类选项!L:L,0)),1,0)-IF(原始数据!L311="",1,0))</f>
        <v/>
      </c>
      <c r="E311" s="110" t="str">
        <f>IF(原始数据!V311="","",IF(ISERROR(MATCH(原始数据!V311,各类选项!G:G,0)),1,0))</f>
        <v/>
      </c>
      <c r="F311" s="110" t="str">
        <f>IF(原始数据!W311="","",IF(ISERROR(MATCH(原始数据!W311,各类选项!G:G,0)),1,0))</f>
        <v/>
      </c>
      <c r="G311" s="110" t="str">
        <f>IF(原始数据!AD311="","",IF(ISERROR(MATCH(原始数据!AD311,各类选项!$E:$E,0)),1,0))</f>
        <v/>
      </c>
      <c r="H311" s="110" t="str">
        <f>IF(原始数据!AE311="","",IF(ISERROR(MATCH(原始数据!AE311,各类选项!$E:$E,0)),1,0))</f>
        <v/>
      </c>
      <c r="I311" s="110" t="str">
        <f>IF(原始数据!AK311="","",IF(ISERROR(MATCH(原始数据!AK311,各类选项!$E:$E,0)),1,0))</f>
        <v/>
      </c>
      <c r="J311" s="110" t="str">
        <f>IF(原始数据!AM311="","",IF(ISERROR(MATCH(原始数据!AM311,各类选项!$E:$E,0)),1,0))</f>
        <v/>
      </c>
      <c r="K311" s="110" t="str">
        <f>IF(原始数据!AF311="","",IF(ISERROR(MATCH(原始数据!AF311,各类选项!$C:$C,0)),1,0))</f>
        <v/>
      </c>
      <c r="L311" s="110" t="str">
        <f>IF(原始数据!AG311="","",IF(ISERROR(MATCH(原始数据!AG311,各类选项!$C:$C,0)),1,0))</f>
        <v/>
      </c>
      <c r="M311" s="110" t="str">
        <f>IF(原始数据!AH311="","",IF(ISERROR(MATCH(原始数据!AH311,各类选项!$C:$C,0)),1,0))</f>
        <v/>
      </c>
      <c r="N311" s="110" t="str">
        <f>IF(原始数据!AI311="","",IF(ISERROR(MATCH(原始数据!AI311,各类选项!$E:$E,0)),1,0))</f>
        <v/>
      </c>
      <c r="O311" s="110" t="str">
        <f>IF(原始数据!AJ311="","",IF(ISERROR(MATCH(原始数据!AJ311,各类选项!$E:$E,0)),1,0))</f>
        <v/>
      </c>
      <c r="P311" s="110" t="str">
        <f>IF(原始数据!AK311="","",IF(ISERROR(MATCH(原始数据!AK311,各类选项!$E:$E,0)),1,0))</f>
        <v/>
      </c>
      <c r="Q311" s="110" t="str">
        <f>IF(原始数据!AL311="","",IF(ISERROR(MATCH(原始数据!AL311,各类选项!$E:$E,0)),1,0))</f>
        <v/>
      </c>
      <c r="R311" s="110" t="str">
        <f>IF(原始数据!AO311="","",IF(ISERROR(MATCH(原始数据!AO311,各类选项!$C:$C,0)),1,0))</f>
        <v/>
      </c>
      <c r="S311" s="110" t="str">
        <f>IF(赛后数据!M311="","",IF(ISERROR(MATCH(赛后数据!M311,(各类选项!J:J),0)),1,0))</f>
        <v/>
      </c>
      <c r="T311" s="110" t="str">
        <f>IF(赛后数据!U311="","",IF(ISERROR(MATCH(赛后数据!U311,(各类选项!J:J),0)),1,0))</f>
        <v/>
      </c>
      <c r="U311" s="110" t="str">
        <f>IF(赛后数据!AC311="","",IF(ISERROR(MATCH(赛后数据!AC311,(各类选项!J:J),0)),1,0))</f>
        <v/>
      </c>
      <c r="V311" s="110" t="str">
        <f>IF(赛后数据!AK311="","",IF(ISERROR(MATCH(赛后数据!AK311,(各类选项!J:J),0)),1,0))</f>
        <v/>
      </c>
    </row>
    <row r="312" spans="1:22">
      <c r="A312" s="110">
        <f t="shared" si="8"/>
        <v>0</v>
      </c>
      <c r="B312" s="110">
        <f t="shared" si="9"/>
        <v>0</v>
      </c>
      <c r="C312" s="110" t="str">
        <f>IF(原始数据!K312="","",IF(ISERROR(MATCH(原始数据!K312,原始数据!E312:F312,0)),1,0)-IF(原始数据!K312="",1,0))</f>
        <v/>
      </c>
      <c r="D312" s="110" t="str">
        <f>IF(原始数据!L312="","",IF(ISERROR(MATCH(原始数据!L312,各类选项!L:L,0)),1,0)-IF(原始数据!L312="",1,0))</f>
        <v/>
      </c>
      <c r="E312" s="110" t="str">
        <f>IF(原始数据!V312="","",IF(ISERROR(MATCH(原始数据!V312,各类选项!G:G,0)),1,0))</f>
        <v/>
      </c>
      <c r="F312" s="110" t="str">
        <f>IF(原始数据!W312="","",IF(ISERROR(MATCH(原始数据!W312,各类选项!G:G,0)),1,0))</f>
        <v/>
      </c>
      <c r="G312" s="110" t="str">
        <f>IF(原始数据!AD312="","",IF(ISERROR(MATCH(原始数据!AD312,各类选项!$E:$E,0)),1,0))</f>
        <v/>
      </c>
      <c r="H312" s="110" t="str">
        <f>IF(原始数据!AE312="","",IF(ISERROR(MATCH(原始数据!AE312,各类选项!$E:$E,0)),1,0))</f>
        <v/>
      </c>
      <c r="I312" s="110" t="str">
        <f>IF(原始数据!AK312="","",IF(ISERROR(MATCH(原始数据!AK312,各类选项!$E:$E,0)),1,0))</f>
        <v/>
      </c>
      <c r="J312" s="110" t="str">
        <f>IF(原始数据!AM312="","",IF(ISERROR(MATCH(原始数据!AM312,各类选项!$E:$E,0)),1,0))</f>
        <v/>
      </c>
      <c r="K312" s="110" t="str">
        <f>IF(原始数据!AF312="","",IF(ISERROR(MATCH(原始数据!AF312,各类选项!$C:$C,0)),1,0))</f>
        <v/>
      </c>
      <c r="L312" s="110" t="str">
        <f>IF(原始数据!AG312="","",IF(ISERROR(MATCH(原始数据!AG312,各类选项!$C:$C,0)),1,0))</f>
        <v/>
      </c>
      <c r="M312" s="110" t="str">
        <f>IF(原始数据!AH312="","",IF(ISERROR(MATCH(原始数据!AH312,各类选项!$C:$C,0)),1,0))</f>
        <v/>
      </c>
      <c r="N312" s="110" t="str">
        <f>IF(原始数据!AI312="","",IF(ISERROR(MATCH(原始数据!AI312,各类选项!$E:$E,0)),1,0))</f>
        <v/>
      </c>
      <c r="O312" s="110" t="str">
        <f>IF(原始数据!AJ312="","",IF(ISERROR(MATCH(原始数据!AJ312,各类选项!$E:$E,0)),1,0))</f>
        <v/>
      </c>
      <c r="P312" s="110" t="str">
        <f>IF(原始数据!AK312="","",IF(ISERROR(MATCH(原始数据!AK312,各类选项!$E:$E,0)),1,0))</f>
        <v/>
      </c>
      <c r="Q312" s="110" t="str">
        <f>IF(原始数据!AL312="","",IF(ISERROR(MATCH(原始数据!AL312,各类选项!$E:$E,0)),1,0))</f>
        <v/>
      </c>
      <c r="R312" s="110" t="str">
        <f>IF(原始数据!AO312="","",IF(ISERROR(MATCH(原始数据!AO312,各类选项!$C:$C,0)),1,0))</f>
        <v/>
      </c>
      <c r="S312" s="110" t="str">
        <f>IF(赛后数据!M312="","",IF(ISERROR(MATCH(赛后数据!M312,(各类选项!J:J),0)),1,0))</f>
        <v/>
      </c>
      <c r="T312" s="110" t="str">
        <f>IF(赛后数据!U312="","",IF(ISERROR(MATCH(赛后数据!U312,(各类选项!J:J),0)),1,0))</f>
        <v/>
      </c>
      <c r="U312" s="110" t="str">
        <f>IF(赛后数据!AC312="","",IF(ISERROR(MATCH(赛后数据!AC312,(各类选项!J:J),0)),1,0))</f>
        <v/>
      </c>
      <c r="V312" s="110" t="str">
        <f>IF(赛后数据!AK312="","",IF(ISERROR(MATCH(赛后数据!AK312,(各类选项!J:J),0)),1,0))</f>
        <v/>
      </c>
    </row>
    <row r="313" spans="1:22">
      <c r="A313" s="110">
        <f t="shared" si="8"/>
        <v>0</v>
      </c>
      <c r="B313" s="110">
        <f t="shared" si="9"/>
        <v>0</v>
      </c>
      <c r="C313" s="110" t="str">
        <f>IF(原始数据!K313="","",IF(ISERROR(MATCH(原始数据!K313,原始数据!E313:F313,0)),1,0)-IF(原始数据!K313="",1,0))</f>
        <v/>
      </c>
      <c r="D313" s="110" t="str">
        <f>IF(原始数据!L313="","",IF(ISERROR(MATCH(原始数据!L313,各类选项!L:L,0)),1,0)-IF(原始数据!L313="",1,0))</f>
        <v/>
      </c>
      <c r="E313" s="110" t="str">
        <f>IF(原始数据!V313="","",IF(ISERROR(MATCH(原始数据!V313,各类选项!G:G,0)),1,0))</f>
        <v/>
      </c>
      <c r="F313" s="110" t="str">
        <f>IF(原始数据!W313="","",IF(ISERROR(MATCH(原始数据!W313,各类选项!G:G,0)),1,0))</f>
        <v/>
      </c>
      <c r="G313" s="110" t="str">
        <f>IF(原始数据!AD313="","",IF(ISERROR(MATCH(原始数据!AD313,各类选项!$E:$E,0)),1,0))</f>
        <v/>
      </c>
      <c r="H313" s="110" t="str">
        <f>IF(原始数据!AE313="","",IF(ISERROR(MATCH(原始数据!AE313,各类选项!$E:$E,0)),1,0))</f>
        <v/>
      </c>
      <c r="I313" s="110" t="str">
        <f>IF(原始数据!AK313="","",IF(ISERROR(MATCH(原始数据!AK313,各类选项!$E:$E,0)),1,0))</f>
        <v/>
      </c>
      <c r="J313" s="110" t="str">
        <f>IF(原始数据!AM313="","",IF(ISERROR(MATCH(原始数据!AM313,各类选项!$E:$E,0)),1,0))</f>
        <v/>
      </c>
      <c r="K313" s="110" t="str">
        <f>IF(原始数据!AF313="","",IF(ISERROR(MATCH(原始数据!AF313,各类选项!$C:$C,0)),1,0))</f>
        <v/>
      </c>
      <c r="L313" s="110" t="str">
        <f>IF(原始数据!AG313="","",IF(ISERROR(MATCH(原始数据!AG313,各类选项!$C:$C,0)),1,0))</f>
        <v/>
      </c>
      <c r="M313" s="110" t="str">
        <f>IF(原始数据!AH313="","",IF(ISERROR(MATCH(原始数据!AH313,各类选项!$C:$C,0)),1,0))</f>
        <v/>
      </c>
      <c r="N313" s="110" t="str">
        <f>IF(原始数据!AI313="","",IF(ISERROR(MATCH(原始数据!AI313,各类选项!$E:$E,0)),1,0))</f>
        <v/>
      </c>
      <c r="O313" s="110" t="str">
        <f>IF(原始数据!AJ313="","",IF(ISERROR(MATCH(原始数据!AJ313,各类选项!$E:$E,0)),1,0))</f>
        <v/>
      </c>
      <c r="P313" s="110" t="str">
        <f>IF(原始数据!AK313="","",IF(ISERROR(MATCH(原始数据!AK313,各类选项!$E:$E,0)),1,0))</f>
        <v/>
      </c>
      <c r="Q313" s="110" t="str">
        <f>IF(原始数据!AL313="","",IF(ISERROR(MATCH(原始数据!AL313,各类选项!$E:$E,0)),1,0))</f>
        <v/>
      </c>
      <c r="R313" s="110" t="str">
        <f>IF(原始数据!AO313="","",IF(ISERROR(MATCH(原始数据!AO313,各类选项!$C:$C,0)),1,0))</f>
        <v/>
      </c>
      <c r="S313" s="110" t="str">
        <f>IF(赛后数据!M313="","",IF(ISERROR(MATCH(赛后数据!M313,(各类选项!J:J),0)),1,0))</f>
        <v/>
      </c>
      <c r="T313" s="110" t="str">
        <f>IF(赛后数据!U313="","",IF(ISERROR(MATCH(赛后数据!U313,(各类选项!J:J),0)),1,0))</f>
        <v/>
      </c>
      <c r="U313" s="110" t="str">
        <f>IF(赛后数据!AC313="","",IF(ISERROR(MATCH(赛后数据!AC313,(各类选项!J:J),0)),1,0))</f>
        <v/>
      </c>
      <c r="V313" s="110" t="str">
        <f>IF(赛后数据!AK313="","",IF(ISERROR(MATCH(赛后数据!AK313,(各类选项!J:J),0)),1,0))</f>
        <v/>
      </c>
    </row>
    <row r="314" spans="1:22">
      <c r="A314" s="110">
        <f t="shared" si="8"/>
        <v>0</v>
      </c>
      <c r="B314" s="110">
        <f t="shared" si="9"/>
        <v>0</v>
      </c>
      <c r="C314" s="110">
        <f>IF(原始数据!K314="","",IF(ISERROR(MATCH(原始数据!K314,原始数据!E314:F314,0)),1,0)-IF(原始数据!K314="",1,0))</f>
        <v>0</v>
      </c>
      <c r="D314" s="110">
        <f>IF(原始数据!L314="","",IF(ISERROR(MATCH(原始数据!L314,各类选项!L:L,0)),1,0)-IF(原始数据!L314="",1,0))</f>
        <v>0</v>
      </c>
      <c r="E314" s="110">
        <f>IF(原始数据!V314="","",IF(ISERROR(MATCH(原始数据!V314,各类选项!G:G,0)),1,0))</f>
        <v>0</v>
      </c>
      <c r="F314" s="110">
        <f>IF(原始数据!W314="","",IF(ISERROR(MATCH(原始数据!W314,各类选项!G:G,0)),1,0))</f>
        <v>0</v>
      </c>
      <c r="G314" s="110">
        <f>IF(原始数据!AD314="","",IF(ISERROR(MATCH(原始数据!AD314,各类选项!$E:$E,0)),1,0))</f>
        <v>0</v>
      </c>
      <c r="H314" s="110">
        <f>IF(原始数据!AE314="","",IF(ISERROR(MATCH(原始数据!AE314,各类选项!$E:$E,0)),1,0))</f>
        <v>0</v>
      </c>
      <c r="I314" s="110">
        <f>IF(原始数据!AK314="","",IF(ISERROR(MATCH(原始数据!AK314,各类选项!$E:$E,0)),1,0))</f>
        <v>0</v>
      </c>
      <c r="J314" s="110">
        <f>IF(原始数据!AM314="","",IF(ISERROR(MATCH(原始数据!AM314,各类选项!$E:$E,0)),1,0))</f>
        <v>0</v>
      </c>
      <c r="K314" s="110" t="str">
        <f>IF(原始数据!AF314="","",IF(ISERROR(MATCH(原始数据!AF314,各类选项!$C:$C,0)),1,0))</f>
        <v/>
      </c>
      <c r="L314" s="110" t="str">
        <f>IF(原始数据!AG314="","",IF(ISERROR(MATCH(原始数据!AG314,各类选项!$C:$C,0)),1,0))</f>
        <v/>
      </c>
      <c r="M314" s="110" t="str">
        <f>IF(原始数据!AH314="","",IF(ISERROR(MATCH(原始数据!AH314,各类选项!$C:$C,0)),1,0))</f>
        <v/>
      </c>
      <c r="N314" s="110">
        <f>IF(原始数据!AI314="","",IF(ISERROR(MATCH(原始数据!AI314,各类选项!$E:$E,0)),1,0))</f>
        <v>0</v>
      </c>
      <c r="O314" s="110">
        <f>IF(原始数据!AJ314="","",IF(ISERROR(MATCH(原始数据!AJ314,各类选项!$E:$E,0)),1,0))</f>
        <v>0</v>
      </c>
      <c r="P314" s="110">
        <f>IF(原始数据!AK314="","",IF(ISERROR(MATCH(原始数据!AK314,各类选项!$E:$E,0)),1,0))</f>
        <v>0</v>
      </c>
      <c r="Q314" s="110">
        <f>IF(原始数据!AL314="","",IF(ISERROR(MATCH(原始数据!AL314,各类选项!$E:$E,0)),1,0))</f>
        <v>0</v>
      </c>
      <c r="R314" s="110">
        <f>IF(原始数据!AO314="","",IF(ISERROR(MATCH(原始数据!AO314,各类选项!$C:$C,0)),1,0))</f>
        <v>0</v>
      </c>
      <c r="S314" s="110">
        <f>IF(赛后数据!M314="","",IF(ISERROR(MATCH(赛后数据!M314,(各类选项!J:J),0)),1,0))</f>
        <v>0</v>
      </c>
      <c r="T314" s="110">
        <f>IF(赛后数据!U314="","",IF(ISERROR(MATCH(赛后数据!U314,(各类选项!J:J),0)),1,0))</f>
        <v>0</v>
      </c>
      <c r="U314" s="110">
        <f>IF(赛后数据!AC314="","",IF(ISERROR(MATCH(赛后数据!AC314,(各类选项!J:J),0)),1,0))</f>
        <v>0</v>
      </c>
      <c r="V314" s="110">
        <f>IF(赛后数据!AK314="","",IF(ISERROR(MATCH(赛后数据!AK314,(各类选项!J:J),0)),1,0))</f>
        <v>0</v>
      </c>
    </row>
    <row r="315" spans="1:22">
      <c r="A315" s="110">
        <f t="shared" si="8"/>
        <v>0</v>
      </c>
      <c r="B315" s="110">
        <f t="shared" si="9"/>
        <v>0</v>
      </c>
      <c r="C315" s="110">
        <f>IF(原始数据!K315="","",IF(ISERROR(MATCH(原始数据!K315,原始数据!E315:F315,0)),1,0)-IF(原始数据!K315="",1,0))</f>
        <v>0</v>
      </c>
      <c r="D315" s="110">
        <f>IF(原始数据!L315="","",IF(ISERROR(MATCH(原始数据!L315,各类选项!L:L,0)),1,0)-IF(原始数据!L315="",1,0))</f>
        <v>0</v>
      </c>
      <c r="E315" s="110">
        <f>IF(原始数据!V315="","",IF(ISERROR(MATCH(原始数据!V315,各类选项!G:G,0)),1,0))</f>
        <v>0</v>
      </c>
      <c r="F315" s="110">
        <f>IF(原始数据!W315="","",IF(ISERROR(MATCH(原始数据!W315,各类选项!G:G,0)),1,0))</f>
        <v>0</v>
      </c>
      <c r="G315" s="110">
        <f>IF(原始数据!AD315="","",IF(ISERROR(MATCH(原始数据!AD315,各类选项!$E:$E,0)),1,0))</f>
        <v>0</v>
      </c>
      <c r="H315" s="110">
        <f>IF(原始数据!AE315="","",IF(ISERROR(MATCH(原始数据!AE315,各类选项!$E:$E,0)),1,0))</f>
        <v>0</v>
      </c>
      <c r="I315" s="110">
        <f>IF(原始数据!AK315="","",IF(ISERROR(MATCH(原始数据!AK315,各类选项!$E:$E,0)),1,0))</f>
        <v>0</v>
      </c>
      <c r="J315" s="110">
        <f>IF(原始数据!AM315="","",IF(ISERROR(MATCH(原始数据!AM315,各类选项!$E:$E,0)),1,0))</f>
        <v>0</v>
      </c>
      <c r="K315" s="110" t="str">
        <f>IF(原始数据!AF315="","",IF(ISERROR(MATCH(原始数据!AF315,各类选项!$C:$C,0)),1,0))</f>
        <v/>
      </c>
      <c r="L315" s="110" t="str">
        <f>IF(原始数据!AG315="","",IF(ISERROR(MATCH(原始数据!AG315,各类选项!$C:$C,0)),1,0))</f>
        <v/>
      </c>
      <c r="M315" s="110" t="str">
        <f>IF(原始数据!AH315="","",IF(ISERROR(MATCH(原始数据!AH315,各类选项!$C:$C,0)),1,0))</f>
        <v/>
      </c>
      <c r="N315" s="110">
        <f>IF(原始数据!AI315="","",IF(ISERROR(MATCH(原始数据!AI315,各类选项!$E:$E,0)),1,0))</f>
        <v>0</v>
      </c>
      <c r="O315" s="110">
        <f>IF(原始数据!AJ315="","",IF(ISERROR(MATCH(原始数据!AJ315,各类选项!$E:$E,0)),1,0))</f>
        <v>0</v>
      </c>
      <c r="P315" s="110">
        <f>IF(原始数据!AK315="","",IF(ISERROR(MATCH(原始数据!AK315,各类选项!$E:$E,0)),1,0))</f>
        <v>0</v>
      </c>
      <c r="Q315" s="110">
        <f>IF(原始数据!AL315="","",IF(ISERROR(MATCH(原始数据!AL315,各类选项!$E:$E,0)),1,0))</f>
        <v>0</v>
      </c>
      <c r="R315" s="110">
        <f>IF(原始数据!AO315="","",IF(ISERROR(MATCH(原始数据!AO315,各类选项!$C:$C,0)),1,0))</f>
        <v>0</v>
      </c>
      <c r="S315" s="110">
        <f>IF(赛后数据!M315="","",IF(ISERROR(MATCH(赛后数据!M315,(各类选项!J:J),0)),1,0))</f>
        <v>0</v>
      </c>
      <c r="T315" s="110">
        <f>IF(赛后数据!U315="","",IF(ISERROR(MATCH(赛后数据!U315,(各类选项!J:J),0)),1,0))</f>
        <v>0</v>
      </c>
      <c r="U315" s="110">
        <f>IF(赛后数据!AC315="","",IF(ISERROR(MATCH(赛后数据!AC315,(各类选项!J:J),0)),1,0))</f>
        <v>0</v>
      </c>
      <c r="V315" s="110">
        <f>IF(赛后数据!AK315="","",IF(ISERROR(MATCH(赛后数据!AK315,(各类选项!J:J),0)),1,0))</f>
        <v>0</v>
      </c>
    </row>
    <row r="316" spans="1:22">
      <c r="A316" s="110">
        <f t="shared" si="8"/>
        <v>0</v>
      </c>
      <c r="B316" s="110">
        <f t="shared" si="9"/>
        <v>0</v>
      </c>
      <c r="C316" s="110">
        <f>IF(原始数据!K316="","",IF(ISERROR(MATCH(原始数据!K316,原始数据!E316:F316,0)),1,0)-IF(原始数据!K316="",1,0))</f>
        <v>0</v>
      </c>
      <c r="D316" s="110">
        <f>IF(原始数据!L316="","",IF(ISERROR(MATCH(原始数据!L316,各类选项!L:L,0)),1,0)-IF(原始数据!L316="",1,0))</f>
        <v>0</v>
      </c>
      <c r="E316" s="110">
        <f>IF(原始数据!V316="","",IF(ISERROR(MATCH(原始数据!V316,各类选项!G:G,0)),1,0))</f>
        <v>0</v>
      </c>
      <c r="F316" s="110">
        <f>IF(原始数据!W316="","",IF(ISERROR(MATCH(原始数据!W316,各类选项!G:G,0)),1,0))</f>
        <v>0</v>
      </c>
      <c r="G316" s="110">
        <f>IF(原始数据!AD316="","",IF(ISERROR(MATCH(原始数据!AD316,各类选项!$E:$E,0)),1,0))</f>
        <v>0</v>
      </c>
      <c r="H316" s="110">
        <f>IF(原始数据!AE316="","",IF(ISERROR(MATCH(原始数据!AE316,各类选项!$E:$E,0)),1,0))</f>
        <v>0</v>
      </c>
      <c r="I316" s="110">
        <f>IF(原始数据!AK316="","",IF(ISERROR(MATCH(原始数据!AK316,各类选项!$E:$E,0)),1,0))</f>
        <v>0</v>
      </c>
      <c r="J316" s="110">
        <f>IF(原始数据!AM316="","",IF(ISERROR(MATCH(原始数据!AM316,各类选项!$E:$E,0)),1,0))</f>
        <v>0</v>
      </c>
      <c r="K316" s="110">
        <f>IF(原始数据!AF316="","",IF(ISERROR(MATCH(原始数据!AF316,各类选项!$C:$C,0)),1,0))</f>
        <v>0</v>
      </c>
      <c r="L316" s="110" t="str">
        <f>IF(原始数据!AG316="","",IF(ISERROR(MATCH(原始数据!AG316,各类选项!$C:$C,0)),1,0))</f>
        <v/>
      </c>
      <c r="M316" s="110" t="str">
        <f>IF(原始数据!AH316="","",IF(ISERROR(MATCH(原始数据!AH316,各类选项!$C:$C,0)),1,0))</f>
        <v/>
      </c>
      <c r="N316" s="110">
        <f>IF(原始数据!AI316="","",IF(ISERROR(MATCH(原始数据!AI316,各类选项!$E:$E,0)),1,0))</f>
        <v>0</v>
      </c>
      <c r="O316" s="110">
        <f>IF(原始数据!AJ316="","",IF(ISERROR(MATCH(原始数据!AJ316,各类选项!$E:$E,0)),1,0))</f>
        <v>0</v>
      </c>
      <c r="P316" s="110">
        <f>IF(原始数据!AK316="","",IF(ISERROR(MATCH(原始数据!AK316,各类选项!$E:$E,0)),1,0))</f>
        <v>0</v>
      </c>
      <c r="Q316" s="110">
        <f>IF(原始数据!AL316="","",IF(ISERROR(MATCH(原始数据!AL316,各类选项!$E:$E,0)),1,0))</f>
        <v>0</v>
      </c>
      <c r="R316" s="110">
        <f>IF(原始数据!AO316="","",IF(ISERROR(MATCH(原始数据!AO316,各类选项!$C:$C,0)),1,0))</f>
        <v>0</v>
      </c>
      <c r="S316" s="110">
        <f>IF(赛后数据!M316="","",IF(ISERROR(MATCH(赛后数据!M316,(各类选项!J:J),0)),1,0))</f>
        <v>0</v>
      </c>
      <c r="T316" s="110">
        <f>IF(赛后数据!U316="","",IF(ISERROR(MATCH(赛后数据!U316,(各类选项!J:J),0)),1,0))</f>
        <v>0</v>
      </c>
      <c r="U316" s="110">
        <f>IF(赛后数据!AC316="","",IF(ISERROR(MATCH(赛后数据!AC316,(各类选项!J:J),0)),1,0))</f>
        <v>0</v>
      </c>
      <c r="V316" s="110">
        <f>IF(赛后数据!AK316="","",IF(ISERROR(MATCH(赛后数据!AK316,(各类选项!J:J),0)),1,0))</f>
        <v>0</v>
      </c>
    </row>
    <row r="317" spans="1:22">
      <c r="A317" s="110">
        <f t="shared" si="8"/>
        <v>0</v>
      </c>
      <c r="B317" s="110">
        <f t="shared" si="9"/>
        <v>0</v>
      </c>
      <c r="C317" s="110">
        <f>IF(原始数据!K317="","",IF(ISERROR(MATCH(原始数据!K317,原始数据!E317:F317,0)),1,0)-IF(原始数据!K317="",1,0))</f>
        <v>0</v>
      </c>
      <c r="D317" s="110">
        <f>IF(原始数据!L317="","",IF(ISERROR(MATCH(原始数据!L317,各类选项!L:L,0)),1,0)-IF(原始数据!L317="",1,0))</f>
        <v>0</v>
      </c>
      <c r="E317" s="110">
        <f>IF(原始数据!V317="","",IF(ISERROR(MATCH(原始数据!V317,各类选项!G:G,0)),1,0))</f>
        <v>0</v>
      </c>
      <c r="F317" s="110">
        <f>IF(原始数据!W317="","",IF(ISERROR(MATCH(原始数据!W317,各类选项!G:G,0)),1,0))</f>
        <v>0</v>
      </c>
      <c r="G317" s="110">
        <f>IF(原始数据!AD317="","",IF(ISERROR(MATCH(原始数据!AD317,各类选项!$E:$E,0)),1,0))</f>
        <v>0</v>
      </c>
      <c r="H317" s="110">
        <f>IF(原始数据!AE317="","",IF(ISERROR(MATCH(原始数据!AE317,各类选项!$E:$E,0)),1,0))</f>
        <v>0</v>
      </c>
      <c r="I317" s="110">
        <f>IF(原始数据!AK317="","",IF(ISERROR(MATCH(原始数据!AK317,各类选项!$E:$E,0)),1,0))</f>
        <v>0</v>
      </c>
      <c r="J317" s="110">
        <f>IF(原始数据!AM317="","",IF(ISERROR(MATCH(原始数据!AM317,各类选项!$E:$E,0)),1,0))</f>
        <v>0</v>
      </c>
      <c r="K317" s="110">
        <f>IF(原始数据!AF317="","",IF(ISERROR(MATCH(原始数据!AF317,各类选项!$C:$C,0)),1,0))</f>
        <v>0</v>
      </c>
      <c r="L317" s="110" t="str">
        <f>IF(原始数据!AG317="","",IF(ISERROR(MATCH(原始数据!AG317,各类选项!$C:$C,0)),1,0))</f>
        <v/>
      </c>
      <c r="M317" s="110" t="str">
        <f>IF(原始数据!AH317="","",IF(ISERROR(MATCH(原始数据!AH317,各类选项!$C:$C,0)),1,0))</f>
        <v/>
      </c>
      <c r="N317" s="110">
        <f>IF(原始数据!AI317="","",IF(ISERROR(MATCH(原始数据!AI317,各类选项!$E:$E,0)),1,0))</f>
        <v>0</v>
      </c>
      <c r="O317" s="110">
        <f>IF(原始数据!AJ317="","",IF(ISERROR(MATCH(原始数据!AJ317,各类选项!$E:$E,0)),1,0))</f>
        <v>0</v>
      </c>
      <c r="P317" s="110">
        <f>IF(原始数据!AK317="","",IF(ISERROR(MATCH(原始数据!AK317,各类选项!$E:$E,0)),1,0))</f>
        <v>0</v>
      </c>
      <c r="Q317" s="110">
        <f>IF(原始数据!AL317="","",IF(ISERROR(MATCH(原始数据!AL317,各类选项!$E:$E,0)),1,0))</f>
        <v>0</v>
      </c>
      <c r="R317" s="110">
        <f>IF(原始数据!AO317="","",IF(ISERROR(MATCH(原始数据!AO317,各类选项!$C:$C,0)),1,0))</f>
        <v>0</v>
      </c>
      <c r="S317" s="110">
        <f>IF(赛后数据!M317="","",IF(ISERROR(MATCH(赛后数据!M317,(各类选项!J:J),0)),1,0))</f>
        <v>0</v>
      </c>
      <c r="T317" s="110">
        <f>IF(赛后数据!U317="","",IF(ISERROR(MATCH(赛后数据!U317,(各类选项!J:J),0)),1,0))</f>
        <v>0</v>
      </c>
      <c r="U317" s="110">
        <f>IF(赛后数据!AC317="","",IF(ISERROR(MATCH(赛后数据!AC317,(各类选项!J:J),0)),1,0))</f>
        <v>0</v>
      </c>
      <c r="V317" s="110">
        <f>IF(赛后数据!AK317="","",IF(ISERROR(MATCH(赛后数据!AK317,(各类选项!J:J),0)),1,0))</f>
        <v>0</v>
      </c>
    </row>
    <row r="318" spans="1:22">
      <c r="A318" s="110">
        <f t="shared" si="8"/>
        <v>0</v>
      </c>
      <c r="B318" s="110">
        <f t="shared" si="9"/>
        <v>0</v>
      </c>
      <c r="C318" s="110">
        <f>IF(原始数据!K318="","",IF(ISERROR(MATCH(原始数据!K318,原始数据!E318:F318,0)),1,0)-IF(原始数据!K318="",1,0))</f>
        <v>0</v>
      </c>
      <c r="D318" s="110">
        <f>IF(原始数据!L318="","",IF(ISERROR(MATCH(原始数据!L318,各类选项!L:L,0)),1,0)-IF(原始数据!L318="",1,0))</f>
        <v>0</v>
      </c>
      <c r="E318" s="110" t="str">
        <f>IF(原始数据!V318="","",IF(ISERROR(MATCH(原始数据!V318,各类选项!G:G,0)),1,0))</f>
        <v/>
      </c>
      <c r="F318" s="110">
        <f>IF(原始数据!W318="","",IF(ISERROR(MATCH(原始数据!W318,各类选项!G:G,0)),1,0))</f>
        <v>0</v>
      </c>
      <c r="G318" s="110">
        <f>IF(原始数据!AD318="","",IF(ISERROR(MATCH(原始数据!AD318,各类选项!$E:$E,0)),1,0))</f>
        <v>0</v>
      </c>
      <c r="H318" s="110">
        <f>IF(原始数据!AE318="","",IF(ISERROR(MATCH(原始数据!AE318,各类选项!$E:$E,0)),1,0))</f>
        <v>0</v>
      </c>
      <c r="I318" s="110">
        <f>IF(原始数据!AK318="","",IF(ISERROR(MATCH(原始数据!AK318,各类选项!$E:$E,0)),1,0))</f>
        <v>0</v>
      </c>
      <c r="J318" s="110">
        <f>IF(原始数据!AM318="","",IF(ISERROR(MATCH(原始数据!AM318,各类选项!$E:$E,0)),1,0))</f>
        <v>0</v>
      </c>
      <c r="K318" s="110">
        <f>IF(原始数据!AF318="","",IF(ISERROR(MATCH(原始数据!AF318,各类选项!$C:$C,0)),1,0))</f>
        <v>0</v>
      </c>
      <c r="L318" s="110">
        <f>IF(原始数据!AG318="","",IF(ISERROR(MATCH(原始数据!AG318,各类选项!$C:$C,0)),1,0))</f>
        <v>0</v>
      </c>
      <c r="M318" s="110" t="str">
        <f>IF(原始数据!AH318="","",IF(ISERROR(MATCH(原始数据!AH318,各类选项!$C:$C,0)),1,0))</f>
        <v/>
      </c>
      <c r="N318" s="110">
        <f>IF(原始数据!AI318="","",IF(ISERROR(MATCH(原始数据!AI318,各类选项!$E:$E,0)),1,0))</f>
        <v>0</v>
      </c>
      <c r="O318" s="110">
        <f>IF(原始数据!AJ318="","",IF(ISERROR(MATCH(原始数据!AJ318,各类选项!$E:$E,0)),1,0))</f>
        <v>0</v>
      </c>
      <c r="P318" s="110">
        <f>IF(原始数据!AK318="","",IF(ISERROR(MATCH(原始数据!AK318,各类选项!$E:$E,0)),1,0))</f>
        <v>0</v>
      </c>
      <c r="Q318" s="110">
        <f>IF(原始数据!AL318="","",IF(ISERROR(MATCH(原始数据!AL318,各类选项!$E:$E,0)),1,0))</f>
        <v>0</v>
      </c>
      <c r="R318" s="110">
        <f>IF(原始数据!AO318="","",IF(ISERROR(MATCH(原始数据!AO318,各类选项!$C:$C,0)),1,0))</f>
        <v>0</v>
      </c>
      <c r="S318" s="110">
        <f>IF(赛后数据!M318="","",IF(ISERROR(MATCH(赛后数据!M318,(各类选项!J:J),0)),1,0))</f>
        <v>0</v>
      </c>
      <c r="T318" s="110">
        <f>IF(赛后数据!U318="","",IF(ISERROR(MATCH(赛后数据!U318,(各类选项!J:J),0)),1,0))</f>
        <v>0</v>
      </c>
      <c r="U318" s="110">
        <f>IF(赛后数据!AC318="","",IF(ISERROR(MATCH(赛后数据!AC318,(各类选项!J:J),0)),1,0))</f>
        <v>0</v>
      </c>
      <c r="V318" s="110">
        <f>IF(赛后数据!AK318="","",IF(ISERROR(MATCH(赛后数据!AK318,(各类选项!J:J),0)),1,0))</f>
        <v>0</v>
      </c>
    </row>
    <row r="319" spans="1:22">
      <c r="A319" s="110">
        <f t="shared" si="8"/>
        <v>0</v>
      </c>
      <c r="B319" s="110">
        <f t="shared" si="9"/>
        <v>0</v>
      </c>
      <c r="C319" s="110">
        <f>IF(原始数据!K319="","",IF(ISERROR(MATCH(原始数据!K319,原始数据!E319:F319,0)),1,0)-IF(原始数据!K319="",1,0))</f>
        <v>0</v>
      </c>
      <c r="D319" s="110">
        <f>IF(原始数据!L319="","",IF(ISERROR(MATCH(原始数据!L319,各类选项!L:L,0)),1,0)-IF(原始数据!L319="",1,0))</f>
        <v>0</v>
      </c>
      <c r="E319" s="110" t="str">
        <f>IF(原始数据!V319="","",IF(ISERROR(MATCH(原始数据!V319,各类选项!G:G,0)),1,0))</f>
        <v/>
      </c>
      <c r="F319" s="110">
        <f>IF(原始数据!W319="","",IF(ISERROR(MATCH(原始数据!W319,各类选项!G:G,0)),1,0))</f>
        <v>0</v>
      </c>
      <c r="G319" s="110">
        <f>IF(原始数据!AD319="","",IF(ISERROR(MATCH(原始数据!AD319,各类选项!$E:$E,0)),1,0))</f>
        <v>0</v>
      </c>
      <c r="H319" s="110">
        <f>IF(原始数据!AE319="","",IF(ISERROR(MATCH(原始数据!AE319,各类选项!$E:$E,0)),1,0))</f>
        <v>0</v>
      </c>
      <c r="I319" s="110">
        <f>IF(原始数据!AK319="","",IF(ISERROR(MATCH(原始数据!AK319,各类选项!$E:$E,0)),1,0))</f>
        <v>0</v>
      </c>
      <c r="J319" s="110">
        <f>IF(原始数据!AM319="","",IF(ISERROR(MATCH(原始数据!AM319,各类选项!$E:$E,0)),1,0))</f>
        <v>0</v>
      </c>
      <c r="K319" s="110">
        <f>IF(原始数据!AF319="","",IF(ISERROR(MATCH(原始数据!AF319,各类选项!$C:$C,0)),1,0))</f>
        <v>0</v>
      </c>
      <c r="L319" s="110">
        <f>IF(原始数据!AG319="","",IF(ISERROR(MATCH(原始数据!AG319,各类选项!$C:$C,0)),1,0))</f>
        <v>0</v>
      </c>
      <c r="M319" s="110" t="str">
        <f>IF(原始数据!AH319="","",IF(ISERROR(MATCH(原始数据!AH319,各类选项!$C:$C,0)),1,0))</f>
        <v/>
      </c>
      <c r="N319" s="110">
        <f>IF(原始数据!AI319="","",IF(ISERROR(MATCH(原始数据!AI319,各类选项!$E:$E,0)),1,0))</f>
        <v>0</v>
      </c>
      <c r="O319" s="110">
        <f>IF(原始数据!AJ319="","",IF(ISERROR(MATCH(原始数据!AJ319,各类选项!$E:$E,0)),1,0))</f>
        <v>0</v>
      </c>
      <c r="P319" s="110">
        <f>IF(原始数据!AK319="","",IF(ISERROR(MATCH(原始数据!AK319,各类选项!$E:$E,0)),1,0))</f>
        <v>0</v>
      </c>
      <c r="Q319" s="110">
        <f>IF(原始数据!AL319="","",IF(ISERROR(MATCH(原始数据!AL319,各类选项!$E:$E,0)),1,0))</f>
        <v>0</v>
      </c>
      <c r="R319" s="110">
        <f>IF(原始数据!AO319="","",IF(ISERROR(MATCH(原始数据!AO319,各类选项!$C:$C,0)),1,0))</f>
        <v>0</v>
      </c>
      <c r="S319" s="110">
        <f>IF(赛后数据!M319="","",IF(ISERROR(MATCH(赛后数据!M319,(各类选项!J:J),0)),1,0))</f>
        <v>0</v>
      </c>
      <c r="T319" s="110">
        <f>IF(赛后数据!U319="","",IF(ISERROR(MATCH(赛后数据!U319,(各类选项!J:J),0)),1,0))</f>
        <v>0</v>
      </c>
      <c r="U319" s="110">
        <f>IF(赛后数据!AC319="","",IF(ISERROR(MATCH(赛后数据!AC319,(各类选项!J:J),0)),1,0))</f>
        <v>0</v>
      </c>
      <c r="V319" s="110">
        <f>IF(赛后数据!AK319="","",IF(ISERROR(MATCH(赛后数据!AK319,(各类选项!J:J),0)),1,0))</f>
        <v>0</v>
      </c>
    </row>
    <row r="320" spans="1:22">
      <c r="A320" s="110">
        <f t="shared" si="8"/>
        <v>0</v>
      </c>
      <c r="B320" s="110">
        <f t="shared" si="9"/>
        <v>0</v>
      </c>
      <c r="C320" s="110" t="str">
        <f>IF(原始数据!K320="","",IF(ISERROR(MATCH(原始数据!K320,原始数据!E320:F320,0)),1,0)-IF(原始数据!K320="",1,0))</f>
        <v/>
      </c>
      <c r="D320" s="110" t="str">
        <f>IF(原始数据!L320="","",IF(ISERROR(MATCH(原始数据!L320,各类选项!L:L,0)),1,0)-IF(原始数据!L320="",1,0))</f>
        <v/>
      </c>
      <c r="E320" s="110" t="str">
        <f>IF(原始数据!V320="","",IF(ISERROR(MATCH(原始数据!V320,各类选项!G:G,0)),1,0))</f>
        <v/>
      </c>
      <c r="F320" s="110" t="str">
        <f>IF(原始数据!W320="","",IF(ISERROR(MATCH(原始数据!W320,各类选项!G:G,0)),1,0))</f>
        <v/>
      </c>
      <c r="G320" s="110" t="str">
        <f>IF(原始数据!AD320="","",IF(ISERROR(MATCH(原始数据!AD320,各类选项!$E:$E,0)),1,0))</f>
        <v/>
      </c>
      <c r="H320" s="110" t="str">
        <f>IF(原始数据!AE320="","",IF(ISERROR(MATCH(原始数据!AE320,各类选项!$E:$E,0)),1,0))</f>
        <v/>
      </c>
      <c r="I320" s="110" t="str">
        <f>IF(原始数据!AK320="","",IF(ISERROR(MATCH(原始数据!AK320,各类选项!$E:$E,0)),1,0))</f>
        <v/>
      </c>
      <c r="J320" s="110" t="str">
        <f>IF(原始数据!AM320="","",IF(ISERROR(MATCH(原始数据!AM320,各类选项!$E:$E,0)),1,0))</f>
        <v/>
      </c>
      <c r="K320" s="110" t="str">
        <f>IF(原始数据!AF320="","",IF(ISERROR(MATCH(原始数据!AF320,各类选项!$C:$C,0)),1,0))</f>
        <v/>
      </c>
      <c r="L320" s="110" t="str">
        <f>IF(原始数据!AG320="","",IF(ISERROR(MATCH(原始数据!AG320,各类选项!$C:$C,0)),1,0))</f>
        <v/>
      </c>
      <c r="M320" s="110" t="str">
        <f>IF(原始数据!AH320="","",IF(ISERROR(MATCH(原始数据!AH320,各类选项!$C:$C,0)),1,0))</f>
        <v/>
      </c>
      <c r="N320" s="110" t="str">
        <f>IF(原始数据!AI320="","",IF(ISERROR(MATCH(原始数据!AI320,各类选项!$E:$E,0)),1,0))</f>
        <v/>
      </c>
      <c r="O320" s="110" t="str">
        <f>IF(原始数据!AJ320="","",IF(ISERROR(MATCH(原始数据!AJ320,各类选项!$E:$E,0)),1,0))</f>
        <v/>
      </c>
      <c r="P320" s="110" t="str">
        <f>IF(原始数据!AK320="","",IF(ISERROR(MATCH(原始数据!AK320,各类选项!$E:$E,0)),1,0))</f>
        <v/>
      </c>
      <c r="Q320" s="110" t="str">
        <f>IF(原始数据!AL320="","",IF(ISERROR(MATCH(原始数据!AL320,各类选项!$E:$E,0)),1,0))</f>
        <v/>
      </c>
      <c r="R320" s="110" t="str">
        <f>IF(原始数据!AO320="","",IF(ISERROR(MATCH(原始数据!AO320,各类选项!$C:$C,0)),1,0))</f>
        <v/>
      </c>
      <c r="S320" s="110" t="str">
        <f>IF(赛后数据!M320="","",IF(ISERROR(MATCH(赛后数据!M320,(各类选项!J:J),0)),1,0))</f>
        <v/>
      </c>
      <c r="T320" s="110" t="str">
        <f>IF(赛后数据!U320="","",IF(ISERROR(MATCH(赛后数据!U320,(各类选项!J:J),0)),1,0))</f>
        <v/>
      </c>
      <c r="U320" s="110" t="str">
        <f>IF(赛后数据!AC320="","",IF(ISERROR(MATCH(赛后数据!AC320,(各类选项!J:J),0)),1,0))</f>
        <v/>
      </c>
      <c r="V320" s="110" t="str">
        <f>IF(赛后数据!AK320="","",IF(ISERROR(MATCH(赛后数据!AK320,(各类选项!J:J),0)),1,0))</f>
        <v/>
      </c>
    </row>
    <row r="321" spans="1:22">
      <c r="A321" s="110">
        <f t="shared" si="8"/>
        <v>0</v>
      </c>
      <c r="B321" s="110">
        <f t="shared" si="9"/>
        <v>0</v>
      </c>
      <c r="C321" s="110" t="str">
        <f>IF(原始数据!K321="","",IF(ISERROR(MATCH(原始数据!K321,原始数据!E321:F321,0)),1,0)-IF(原始数据!K321="",1,0))</f>
        <v/>
      </c>
      <c r="D321" s="110" t="str">
        <f>IF(原始数据!L321="","",IF(ISERROR(MATCH(原始数据!L321,各类选项!L:L,0)),1,0)-IF(原始数据!L321="",1,0))</f>
        <v/>
      </c>
      <c r="E321" s="110" t="str">
        <f>IF(原始数据!V321="","",IF(ISERROR(MATCH(原始数据!V321,各类选项!G:G,0)),1,0))</f>
        <v/>
      </c>
      <c r="F321" s="110" t="str">
        <f>IF(原始数据!W321="","",IF(ISERROR(MATCH(原始数据!W321,各类选项!G:G,0)),1,0))</f>
        <v/>
      </c>
      <c r="G321" s="110" t="str">
        <f>IF(原始数据!AD321="","",IF(ISERROR(MATCH(原始数据!AD321,各类选项!$E:$E,0)),1,0))</f>
        <v/>
      </c>
      <c r="H321" s="110" t="str">
        <f>IF(原始数据!AE321="","",IF(ISERROR(MATCH(原始数据!AE321,各类选项!$E:$E,0)),1,0))</f>
        <v/>
      </c>
      <c r="I321" s="110" t="str">
        <f>IF(原始数据!AK321="","",IF(ISERROR(MATCH(原始数据!AK321,各类选项!$E:$E,0)),1,0))</f>
        <v/>
      </c>
      <c r="J321" s="110" t="str">
        <f>IF(原始数据!AM321="","",IF(ISERROR(MATCH(原始数据!AM321,各类选项!$E:$E,0)),1,0))</f>
        <v/>
      </c>
      <c r="K321" s="110" t="str">
        <f>IF(原始数据!AF321="","",IF(ISERROR(MATCH(原始数据!AF321,各类选项!$C:$C,0)),1,0))</f>
        <v/>
      </c>
      <c r="L321" s="110" t="str">
        <f>IF(原始数据!AG321="","",IF(ISERROR(MATCH(原始数据!AG321,各类选项!$C:$C,0)),1,0))</f>
        <v/>
      </c>
      <c r="M321" s="110" t="str">
        <f>IF(原始数据!AH321="","",IF(ISERROR(MATCH(原始数据!AH321,各类选项!$C:$C,0)),1,0))</f>
        <v/>
      </c>
      <c r="N321" s="110" t="str">
        <f>IF(原始数据!AI321="","",IF(ISERROR(MATCH(原始数据!AI321,各类选项!$E:$E,0)),1,0))</f>
        <v/>
      </c>
      <c r="O321" s="110" t="str">
        <f>IF(原始数据!AJ321="","",IF(ISERROR(MATCH(原始数据!AJ321,各类选项!$E:$E,0)),1,0))</f>
        <v/>
      </c>
      <c r="P321" s="110" t="str">
        <f>IF(原始数据!AK321="","",IF(ISERROR(MATCH(原始数据!AK321,各类选项!$E:$E,0)),1,0))</f>
        <v/>
      </c>
      <c r="Q321" s="110" t="str">
        <f>IF(原始数据!AL321="","",IF(ISERROR(MATCH(原始数据!AL321,各类选项!$E:$E,0)),1,0))</f>
        <v/>
      </c>
      <c r="R321" s="110" t="str">
        <f>IF(原始数据!AO321="","",IF(ISERROR(MATCH(原始数据!AO321,各类选项!$C:$C,0)),1,0))</f>
        <v/>
      </c>
      <c r="S321" s="110" t="str">
        <f>IF(赛后数据!M321="","",IF(ISERROR(MATCH(赛后数据!M321,(各类选项!J:J),0)),1,0))</f>
        <v/>
      </c>
      <c r="T321" s="110" t="str">
        <f>IF(赛后数据!U321="","",IF(ISERROR(MATCH(赛后数据!U321,(各类选项!J:J),0)),1,0))</f>
        <v/>
      </c>
      <c r="U321" s="110" t="str">
        <f>IF(赛后数据!AC321="","",IF(ISERROR(MATCH(赛后数据!AC321,(各类选项!J:J),0)),1,0))</f>
        <v/>
      </c>
      <c r="V321" s="110" t="str">
        <f>IF(赛后数据!AK321="","",IF(ISERROR(MATCH(赛后数据!AK321,(各类选项!J:J),0)),1,0))</f>
        <v/>
      </c>
    </row>
    <row r="322" spans="1:22">
      <c r="A322" s="110">
        <f t="shared" si="8"/>
        <v>0</v>
      </c>
      <c r="B322" s="110">
        <f t="shared" si="9"/>
        <v>0</v>
      </c>
      <c r="C322" s="110">
        <f>IF(原始数据!K322="","",IF(ISERROR(MATCH(原始数据!K322,原始数据!E322:F322,0)),1,0)-IF(原始数据!K322="",1,0))</f>
        <v>0</v>
      </c>
      <c r="D322" s="110">
        <f>IF(原始数据!L322="","",IF(ISERROR(MATCH(原始数据!L322,各类选项!L:L,0)),1,0)-IF(原始数据!L322="",1,0))</f>
        <v>0</v>
      </c>
      <c r="E322" s="110">
        <f>IF(原始数据!V322="","",IF(ISERROR(MATCH(原始数据!V322,各类选项!G:G,0)),1,0))</f>
        <v>0</v>
      </c>
      <c r="F322" s="110">
        <f>IF(原始数据!W322="","",IF(ISERROR(MATCH(原始数据!W322,各类选项!G:G,0)),1,0))</f>
        <v>0</v>
      </c>
      <c r="G322" s="110">
        <f>IF(原始数据!AD322="","",IF(ISERROR(MATCH(原始数据!AD322,各类选项!$E:$E,0)),1,0))</f>
        <v>0</v>
      </c>
      <c r="H322" s="110">
        <f>IF(原始数据!AE322="","",IF(ISERROR(MATCH(原始数据!AE322,各类选项!$E:$E,0)),1,0))</f>
        <v>0</v>
      </c>
      <c r="I322" s="110">
        <f>IF(原始数据!AK322="","",IF(ISERROR(MATCH(原始数据!AK322,各类选项!$E:$E,0)),1,0))</f>
        <v>0</v>
      </c>
      <c r="J322" s="110">
        <f>IF(原始数据!AM322="","",IF(ISERROR(MATCH(原始数据!AM322,各类选项!$E:$E,0)),1,0))</f>
        <v>0</v>
      </c>
      <c r="K322" s="110" t="str">
        <f>IF(原始数据!AF322="","",IF(ISERROR(MATCH(原始数据!AF322,各类选项!$C:$C,0)),1,0))</f>
        <v/>
      </c>
      <c r="L322" s="110" t="str">
        <f>IF(原始数据!AG322="","",IF(ISERROR(MATCH(原始数据!AG322,各类选项!$C:$C,0)),1,0))</f>
        <v/>
      </c>
      <c r="M322" s="110" t="str">
        <f>IF(原始数据!AH322="","",IF(ISERROR(MATCH(原始数据!AH322,各类选项!$C:$C,0)),1,0))</f>
        <v/>
      </c>
      <c r="N322" s="110">
        <f>IF(原始数据!AI322="","",IF(ISERROR(MATCH(原始数据!AI322,各类选项!$E:$E,0)),1,0))</f>
        <v>0</v>
      </c>
      <c r="O322" s="110">
        <f>IF(原始数据!AJ322="","",IF(ISERROR(MATCH(原始数据!AJ322,各类选项!$E:$E,0)),1,0))</f>
        <v>0</v>
      </c>
      <c r="P322" s="110">
        <f>IF(原始数据!AK322="","",IF(ISERROR(MATCH(原始数据!AK322,各类选项!$E:$E,0)),1,0))</f>
        <v>0</v>
      </c>
      <c r="Q322" s="110">
        <f>IF(原始数据!AL322="","",IF(ISERROR(MATCH(原始数据!AL322,各类选项!$E:$E,0)),1,0))</f>
        <v>0</v>
      </c>
      <c r="R322" s="110">
        <f>IF(原始数据!AO322="","",IF(ISERROR(MATCH(原始数据!AO322,各类选项!$C:$C,0)),1,0))</f>
        <v>0</v>
      </c>
      <c r="S322" s="110">
        <f>IF(赛后数据!M322="","",IF(ISERROR(MATCH(赛后数据!M322,(各类选项!J:J),0)),1,0))</f>
        <v>0</v>
      </c>
      <c r="T322" s="110">
        <f>IF(赛后数据!U322="","",IF(ISERROR(MATCH(赛后数据!U322,(各类选项!J:J),0)),1,0))</f>
        <v>0</v>
      </c>
      <c r="U322" s="110">
        <f>IF(赛后数据!AC322="","",IF(ISERROR(MATCH(赛后数据!AC322,(各类选项!J:J),0)),1,0))</f>
        <v>0</v>
      </c>
      <c r="V322" s="110">
        <f>IF(赛后数据!AK322="","",IF(ISERROR(MATCH(赛后数据!AK322,(各类选项!J:J),0)),1,0))</f>
        <v>0</v>
      </c>
    </row>
    <row r="323" spans="1:22">
      <c r="A323" s="110">
        <f t="shared" ref="A323:A386" si="10">COUNTIF(C323:R323,"&gt;0")</f>
        <v>0</v>
      </c>
      <c r="B323" s="110">
        <f t="shared" ref="B323:B386" si="11">COUNTIF(S323:V323,"&gt;0")</f>
        <v>0</v>
      </c>
      <c r="C323" s="110">
        <f>IF(原始数据!K323="","",IF(ISERROR(MATCH(原始数据!K323,原始数据!E323:F323,0)),1,0)-IF(原始数据!K323="",1,0))</f>
        <v>0</v>
      </c>
      <c r="D323" s="110">
        <f>IF(原始数据!L323="","",IF(ISERROR(MATCH(原始数据!L323,各类选项!L:L,0)),1,0)-IF(原始数据!L323="",1,0))</f>
        <v>0</v>
      </c>
      <c r="E323" s="110">
        <f>IF(原始数据!V323="","",IF(ISERROR(MATCH(原始数据!V323,各类选项!G:G,0)),1,0))</f>
        <v>0</v>
      </c>
      <c r="F323" s="110">
        <f>IF(原始数据!W323="","",IF(ISERROR(MATCH(原始数据!W323,各类选项!G:G,0)),1,0))</f>
        <v>0</v>
      </c>
      <c r="G323" s="110">
        <f>IF(原始数据!AD323="","",IF(ISERROR(MATCH(原始数据!AD323,各类选项!$E:$E,0)),1,0))</f>
        <v>0</v>
      </c>
      <c r="H323" s="110">
        <f>IF(原始数据!AE323="","",IF(ISERROR(MATCH(原始数据!AE323,各类选项!$E:$E,0)),1,0))</f>
        <v>0</v>
      </c>
      <c r="I323" s="110">
        <f>IF(原始数据!AK323="","",IF(ISERROR(MATCH(原始数据!AK323,各类选项!$E:$E,0)),1,0))</f>
        <v>0</v>
      </c>
      <c r="J323" s="110">
        <f>IF(原始数据!AM323="","",IF(ISERROR(MATCH(原始数据!AM323,各类选项!$E:$E,0)),1,0))</f>
        <v>0</v>
      </c>
      <c r="K323" s="110" t="str">
        <f>IF(原始数据!AF323="","",IF(ISERROR(MATCH(原始数据!AF323,各类选项!$C:$C,0)),1,0))</f>
        <v/>
      </c>
      <c r="L323" s="110" t="str">
        <f>IF(原始数据!AG323="","",IF(ISERROR(MATCH(原始数据!AG323,各类选项!$C:$C,0)),1,0))</f>
        <v/>
      </c>
      <c r="M323" s="110" t="str">
        <f>IF(原始数据!AH323="","",IF(ISERROR(MATCH(原始数据!AH323,各类选项!$C:$C,0)),1,0))</f>
        <v/>
      </c>
      <c r="N323" s="110">
        <f>IF(原始数据!AI323="","",IF(ISERROR(MATCH(原始数据!AI323,各类选项!$E:$E,0)),1,0))</f>
        <v>0</v>
      </c>
      <c r="O323" s="110">
        <f>IF(原始数据!AJ323="","",IF(ISERROR(MATCH(原始数据!AJ323,各类选项!$E:$E,0)),1,0))</f>
        <v>0</v>
      </c>
      <c r="P323" s="110">
        <f>IF(原始数据!AK323="","",IF(ISERROR(MATCH(原始数据!AK323,各类选项!$E:$E,0)),1,0))</f>
        <v>0</v>
      </c>
      <c r="Q323" s="110">
        <f>IF(原始数据!AL323="","",IF(ISERROR(MATCH(原始数据!AL323,各类选项!$E:$E,0)),1,0))</f>
        <v>0</v>
      </c>
      <c r="R323" s="110">
        <f>IF(原始数据!AO323="","",IF(ISERROR(MATCH(原始数据!AO323,各类选项!$C:$C,0)),1,0))</f>
        <v>0</v>
      </c>
      <c r="S323" s="110">
        <f>IF(赛后数据!M323="","",IF(ISERROR(MATCH(赛后数据!M323,(各类选项!J:J),0)),1,0))</f>
        <v>0</v>
      </c>
      <c r="T323" s="110">
        <f>IF(赛后数据!U323="","",IF(ISERROR(MATCH(赛后数据!U323,(各类选项!J:J),0)),1,0))</f>
        <v>0</v>
      </c>
      <c r="U323" s="110">
        <f>IF(赛后数据!AC323="","",IF(ISERROR(MATCH(赛后数据!AC323,(各类选项!J:J),0)),1,0))</f>
        <v>0</v>
      </c>
      <c r="V323" s="110">
        <f>IF(赛后数据!AK323="","",IF(ISERROR(MATCH(赛后数据!AK323,(各类选项!J:J),0)),1,0))</f>
        <v>0</v>
      </c>
    </row>
    <row r="324" spans="1:22">
      <c r="A324" s="110">
        <f t="shared" si="10"/>
        <v>0</v>
      </c>
      <c r="B324" s="110">
        <f t="shared" si="11"/>
        <v>0</v>
      </c>
      <c r="C324" s="110">
        <f>IF(原始数据!K324="","",IF(ISERROR(MATCH(原始数据!K324,原始数据!E324:F324,0)),1,0)-IF(原始数据!K324="",1,0))</f>
        <v>0</v>
      </c>
      <c r="D324" s="110">
        <f>IF(原始数据!L324="","",IF(ISERROR(MATCH(原始数据!L324,各类选项!L:L,0)),1,0)-IF(原始数据!L324="",1,0))</f>
        <v>0</v>
      </c>
      <c r="E324" s="110">
        <f>IF(原始数据!V324="","",IF(ISERROR(MATCH(原始数据!V324,各类选项!G:G,0)),1,0))</f>
        <v>0</v>
      </c>
      <c r="F324" s="110">
        <f>IF(原始数据!W324="","",IF(ISERROR(MATCH(原始数据!W324,各类选项!G:G,0)),1,0))</f>
        <v>0</v>
      </c>
      <c r="G324" s="110">
        <f>IF(原始数据!AD324="","",IF(ISERROR(MATCH(原始数据!AD324,各类选项!$E:$E,0)),1,0))</f>
        <v>0</v>
      </c>
      <c r="H324" s="110">
        <f>IF(原始数据!AE324="","",IF(ISERROR(MATCH(原始数据!AE324,各类选项!$E:$E,0)),1,0))</f>
        <v>0</v>
      </c>
      <c r="I324" s="110">
        <f>IF(原始数据!AK324="","",IF(ISERROR(MATCH(原始数据!AK324,各类选项!$E:$E,0)),1,0))</f>
        <v>0</v>
      </c>
      <c r="J324" s="110">
        <f>IF(原始数据!AM324="","",IF(ISERROR(MATCH(原始数据!AM324,各类选项!$E:$E,0)),1,0))</f>
        <v>0</v>
      </c>
      <c r="K324" s="110">
        <f>IF(原始数据!AF324="","",IF(ISERROR(MATCH(原始数据!AF324,各类选项!$C:$C,0)),1,0))</f>
        <v>0</v>
      </c>
      <c r="L324" s="110" t="str">
        <f>IF(原始数据!AG324="","",IF(ISERROR(MATCH(原始数据!AG324,各类选项!$C:$C,0)),1,0))</f>
        <v/>
      </c>
      <c r="M324" s="110" t="str">
        <f>IF(原始数据!AH324="","",IF(ISERROR(MATCH(原始数据!AH324,各类选项!$C:$C,0)),1,0))</f>
        <v/>
      </c>
      <c r="N324" s="110">
        <f>IF(原始数据!AI324="","",IF(ISERROR(MATCH(原始数据!AI324,各类选项!$E:$E,0)),1,0))</f>
        <v>0</v>
      </c>
      <c r="O324" s="110">
        <f>IF(原始数据!AJ324="","",IF(ISERROR(MATCH(原始数据!AJ324,各类选项!$E:$E,0)),1,0))</f>
        <v>0</v>
      </c>
      <c r="P324" s="110">
        <f>IF(原始数据!AK324="","",IF(ISERROR(MATCH(原始数据!AK324,各类选项!$E:$E,0)),1,0))</f>
        <v>0</v>
      </c>
      <c r="Q324" s="110">
        <f>IF(原始数据!AL324="","",IF(ISERROR(MATCH(原始数据!AL324,各类选项!$E:$E,0)),1,0))</f>
        <v>0</v>
      </c>
      <c r="R324" s="110">
        <f>IF(原始数据!AO324="","",IF(ISERROR(MATCH(原始数据!AO324,各类选项!$C:$C,0)),1,0))</f>
        <v>0</v>
      </c>
      <c r="S324" s="110">
        <f>IF(赛后数据!M324="","",IF(ISERROR(MATCH(赛后数据!M324,(各类选项!J:J),0)),1,0))</f>
        <v>0</v>
      </c>
      <c r="T324" s="110">
        <f>IF(赛后数据!U324="","",IF(ISERROR(MATCH(赛后数据!U324,(各类选项!J:J),0)),1,0))</f>
        <v>0</v>
      </c>
      <c r="U324" s="110">
        <f>IF(赛后数据!AC324="","",IF(ISERROR(MATCH(赛后数据!AC324,(各类选项!J:J),0)),1,0))</f>
        <v>0</v>
      </c>
      <c r="V324" s="110">
        <f>IF(赛后数据!AK324="","",IF(ISERROR(MATCH(赛后数据!AK324,(各类选项!J:J),0)),1,0))</f>
        <v>0</v>
      </c>
    </row>
    <row r="325" spans="1:22">
      <c r="A325" s="110">
        <f t="shared" si="10"/>
        <v>0</v>
      </c>
      <c r="B325" s="110">
        <f t="shared" si="11"/>
        <v>0</v>
      </c>
      <c r="C325" s="110">
        <f>IF(原始数据!K325="","",IF(ISERROR(MATCH(原始数据!K325,原始数据!E325:F325,0)),1,0)-IF(原始数据!K325="",1,0))</f>
        <v>0</v>
      </c>
      <c r="D325" s="110">
        <f>IF(原始数据!L325="","",IF(ISERROR(MATCH(原始数据!L325,各类选项!L:L,0)),1,0)-IF(原始数据!L325="",1,0))</f>
        <v>0</v>
      </c>
      <c r="E325" s="110">
        <f>IF(原始数据!V325="","",IF(ISERROR(MATCH(原始数据!V325,各类选项!G:G,0)),1,0))</f>
        <v>0</v>
      </c>
      <c r="F325" s="110">
        <f>IF(原始数据!W325="","",IF(ISERROR(MATCH(原始数据!W325,各类选项!G:G,0)),1,0))</f>
        <v>0</v>
      </c>
      <c r="G325" s="110">
        <f>IF(原始数据!AD325="","",IF(ISERROR(MATCH(原始数据!AD325,各类选项!$E:$E,0)),1,0))</f>
        <v>0</v>
      </c>
      <c r="H325" s="110">
        <f>IF(原始数据!AE325="","",IF(ISERROR(MATCH(原始数据!AE325,各类选项!$E:$E,0)),1,0))</f>
        <v>0</v>
      </c>
      <c r="I325" s="110">
        <f>IF(原始数据!AK325="","",IF(ISERROR(MATCH(原始数据!AK325,各类选项!$E:$E,0)),1,0))</f>
        <v>0</v>
      </c>
      <c r="J325" s="110">
        <f>IF(原始数据!AM325="","",IF(ISERROR(MATCH(原始数据!AM325,各类选项!$E:$E,0)),1,0))</f>
        <v>0</v>
      </c>
      <c r="K325" s="110">
        <f>IF(原始数据!AF325="","",IF(ISERROR(MATCH(原始数据!AF325,各类选项!$C:$C,0)),1,0))</f>
        <v>0</v>
      </c>
      <c r="L325" s="110" t="str">
        <f>IF(原始数据!AG325="","",IF(ISERROR(MATCH(原始数据!AG325,各类选项!$C:$C,0)),1,0))</f>
        <v/>
      </c>
      <c r="M325" s="110" t="str">
        <f>IF(原始数据!AH325="","",IF(ISERROR(MATCH(原始数据!AH325,各类选项!$C:$C,0)),1,0))</f>
        <v/>
      </c>
      <c r="N325" s="110">
        <f>IF(原始数据!AI325="","",IF(ISERROR(MATCH(原始数据!AI325,各类选项!$E:$E,0)),1,0))</f>
        <v>0</v>
      </c>
      <c r="O325" s="110">
        <f>IF(原始数据!AJ325="","",IF(ISERROR(MATCH(原始数据!AJ325,各类选项!$E:$E,0)),1,0))</f>
        <v>0</v>
      </c>
      <c r="P325" s="110">
        <f>IF(原始数据!AK325="","",IF(ISERROR(MATCH(原始数据!AK325,各类选项!$E:$E,0)),1,0))</f>
        <v>0</v>
      </c>
      <c r="Q325" s="110">
        <f>IF(原始数据!AL325="","",IF(ISERROR(MATCH(原始数据!AL325,各类选项!$E:$E,0)),1,0))</f>
        <v>0</v>
      </c>
      <c r="R325" s="110">
        <f>IF(原始数据!AO325="","",IF(ISERROR(MATCH(原始数据!AO325,各类选项!$C:$C,0)),1,0))</f>
        <v>0</v>
      </c>
      <c r="S325" s="110">
        <f>IF(赛后数据!M325="","",IF(ISERROR(MATCH(赛后数据!M325,(各类选项!J:J),0)),1,0))</f>
        <v>0</v>
      </c>
      <c r="T325" s="110">
        <f>IF(赛后数据!U325="","",IF(ISERROR(MATCH(赛后数据!U325,(各类选项!J:J),0)),1,0))</f>
        <v>0</v>
      </c>
      <c r="U325" s="110">
        <f>IF(赛后数据!AC325="","",IF(ISERROR(MATCH(赛后数据!AC325,(各类选项!J:J),0)),1,0))</f>
        <v>0</v>
      </c>
      <c r="V325" s="110">
        <f>IF(赛后数据!AK325="","",IF(ISERROR(MATCH(赛后数据!AK325,(各类选项!J:J),0)),1,0))</f>
        <v>0</v>
      </c>
    </row>
    <row r="326" spans="1:22">
      <c r="A326" s="110">
        <f t="shared" si="10"/>
        <v>0</v>
      </c>
      <c r="B326" s="110">
        <f t="shared" si="11"/>
        <v>0</v>
      </c>
      <c r="C326" s="110">
        <f>IF(原始数据!K326="","",IF(ISERROR(MATCH(原始数据!K326,原始数据!E326:F326,0)),1,0)-IF(原始数据!K326="",1,0))</f>
        <v>0</v>
      </c>
      <c r="D326" s="110">
        <f>IF(原始数据!L326="","",IF(ISERROR(MATCH(原始数据!L326,各类选项!L:L,0)),1,0)-IF(原始数据!L326="",1,0))</f>
        <v>0</v>
      </c>
      <c r="E326" s="110" t="str">
        <f>IF(原始数据!V326="","",IF(ISERROR(MATCH(原始数据!V326,各类选项!G:G,0)),1,0))</f>
        <v/>
      </c>
      <c r="F326" s="110">
        <f>IF(原始数据!W326="","",IF(ISERROR(MATCH(原始数据!W326,各类选项!G:G,0)),1,0))</f>
        <v>0</v>
      </c>
      <c r="G326" s="110">
        <f>IF(原始数据!AD326="","",IF(ISERROR(MATCH(原始数据!AD326,各类选项!$E:$E,0)),1,0))</f>
        <v>0</v>
      </c>
      <c r="H326" s="110">
        <f>IF(原始数据!AE326="","",IF(ISERROR(MATCH(原始数据!AE326,各类选项!$E:$E,0)),1,0))</f>
        <v>0</v>
      </c>
      <c r="I326" s="110">
        <f>IF(原始数据!AK326="","",IF(ISERROR(MATCH(原始数据!AK326,各类选项!$E:$E,0)),1,0))</f>
        <v>0</v>
      </c>
      <c r="J326" s="110">
        <f>IF(原始数据!AM326="","",IF(ISERROR(MATCH(原始数据!AM326,各类选项!$E:$E,0)),1,0))</f>
        <v>0</v>
      </c>
      <c r="K326" s="110">
        <f>IF(原始数据!AF326="","",IF(ISERROR(MATCH(原始数据!AF326,各类选项!$C:$C,0)),1,0))</f>
        <v>0</v>
      </c>
      <c r="L326" s="110">
        <f>IF(原始数据!AG326="","",IF(ISERROR(MATCH(原始数据!AG326,各类选项!$C:$C,0)),1,0))</f>
        <v>0</v>
      </c>
      <c r="M326" s="110" t="str">
        <f>IF(原始数据!AH326="","",IF(ISERROR(MATCH(原始数据!AH326,各类选项!$C:$C,0)),1,0))</f>
        <v/>
      </c>
      <c r="N326" s="110">
        <f>IF(原始数据!AI326="","",IF(ISERROR(MATCH(原始数据!AI326,各类选项!$E:$E,0)),1,0))</f>
        <v>0</v>
      </c>
      <c r="O326" s="110">
        <f>IF(原始数据!AJ326="","",IF(ISERROR(MATCH(原始数据!AJ326,各类选项!$E:$E,0)),1,0))</f>
        <v>0</v>
      </c>
      <c r="P326" s="110">
        <f>IF(原始数据!AK326="","",IF(ISERROR(MATCH(原始数据!AK326,各类选项!$E:$E,0)),1,0))</f>
        <v>0</v>
      </c>
      <c r="Q326" s="110">
        <f>IF(原始数据!AL326="","",IF(ISERROR(MATCH(原始数据!AL326,各类选项!$E:$E,0)),1,0))</f>
        <v>0</v>
      </c>
      <c r="R326" s="110">
        <f>IF(原始数据!AO326="","",IF(ISERROR(MATCH(原始数据!AO326,各类选项!$C:$C,0)),1,0))</f>
        <v>0</v>
      </c>
      <c r="S326" s="110">
        <f>IF(赛后数据!M326="","",IF(ISERROR(MATCH(赛后数据!M326,(各类选项!J:J),0)),1,0))</f>
        <v>0</v>
      </c>
      <c r="T326" s="110">
        <f>IF(赛后数据!U326="","",IF(ISERROR(MATCH(赛后数据!U326,(各类选项!J:J),0)),1,0))</f>
        <v>0</v>
      </c>
      <c r="U326" s="110">
        <f>IF(赛后数据!AC326="","",IF(ISERROR(MATCH(赛后数据!AC326,(各类选项!J:J),0)),1,0))</f>
        <v>0</v>
      </c>
      <c r="V326" s="110">
        <f>IF(赛后数据!AK326="","",IF(ISERROR(MATCH(赛后数据!AK326,(各类选项!J:J),0)),1,0))</f>
        <v>0</v>
      </c>
    </row>
    <row r="327" spans="1:22">
      <c r="A327" s="110">
        <f t="shared" si="10"/>
        <v>0</v>
      </c>
      <c r="B327" s="110">
        <f t="shared" si="11"/>
        <v>0</v>
      </c>
      <c r="C327" s="110">
        <f>IF(原始数据!K327="","",IF(ISERROR(MATCH(原始数据!K327,原始数据!E327:F327,0)),1,0)-IF(原始数据!K327="",1,0))</f>
        <v>0</v>
      </c>
      <c r="D327" s="110">
        <f>IF(原始数据!L327="","",IF(ISERROR(MATCH(原始数据!L327,各类选项!L:L,0)),1,0)-IF(原始数据!L327="",1,0))</f>
        <v>0</v>
      </c>
      <c r="E327" s="110" t="str">
        <f>IF(原始数据!V327="","",IF(ISERROR(MATCH(原始数据!V327,各类选项!G:G,0)),1,0))</f>
        <v/>
      </c>
      <c r="F327" s="110">
        <f>IF(原始数据!W327="","",IF(ISERROR(MATCH(原始数据!W327,各类选项!G:G,0)),1,0))</f>
        <v>0</v>
      </c>
      <c r="G327" s="110">
        <f>IF(原始数据!AD327="","",IF(ISERROR(MATCH(原始数据!AD327,各类选项!$E:$E,0)),1,0))</f>
        <v>0</v>
      </c>
      <c r="H327" s="110">
        <f>IF(原始数据!AE327="","",IF(ISERROR(MATCH(原始数据!AE327,各类选项!$E:$E,0)),1,0))</f>
        <v>0</v>
      </c>
      <c r="I327" s="110">
        <f>IF(原始数据!AK327="","",IF(ISERROR(MATCH(原始数据!AK327,各类选项!$E:$E,0)),1,0))</f>
        <v>0</v>
      </c>
      <c r="J327" s="110">
        <f>IF(原始数据!AM327="","",IF(ISERROR(MATCH(原始数据!AM327,各类选项!$E:$E,0)),1,0))</f>
        <v>0</v>
      </c>
      <c r="K327" s="110">
        <f>IF(原始数据!AF327="","",IF(ISERROR(MATCH(原始数据!AF327,各类选项!$C:$C,0)),1,0))</f>
        <v>0</v>
      </c>
      <c r="L327" s="110">
        <f>IF(原始数据!AG327="","",IF(ISERROR(MATCH(原始数据!AG327,各类选项!$C:$C,0)),1,0))</f>
        <v>0</v>
      </c>
      <c r="M327" s="110" t="str">
        <f>IF(原始数据!AH327="","",IF(ISERROR(MATCH(原始数据!AH327,各类选项!$C:$C,0)),1,0))</f>
        <v/>
      </c>
      <c r="N327" s="110">
        <f>IF(原始数据!AI327="","",IF(ISERROR(MATCH(原始数据!AI327,各类选项!$E:$E,0)),1,0))</f>
        <v>0</v>
      </c>
      <c r="O327" s="110">
        <f>IF(原始数据!AJ327="","",IF(ISERROR(MATCH(原始数据!AJ327,各类选项!$E:$E,0)),1,0))</f>
        <v>0</v>
      </c>
      <c r="P327" s="110">
        <f>IF(原始数据!AK327="","",IF(ISERROR(MATCH(原始数据!AK327,各类选项!$E:$E,0)),1,0))</f>
        <v>0</v>
      </c>
      <c r="Q327" s="110">
        <f>IF(原始数据!AL327="","",IF(ISERROR(MATCH(原始数据!AL327,各类选项!$E:$E,0)),1,0))</f>
        <v>0</v>
      </c>
      <c r="R327" s="110">
        <f>IF(原始数据!AO327="","",IF(ISERROR(MATCH(原始数据!AO327,各类选项!$C:$C,0)),1,0))</f>
        <v>0</v>
      </c>
      <c r="S327" s="110">
        <f>IF(赛后数据!M327="","",IF(ISERROR(MATCH(赛后数据!M327,(各类选项!J:J),0)),1,0))</f>
        <v>0</v>
      </c>
      <c r="T327" s="110">
        <f>IF(赛后数据!U327="","",IF(ISERROR(MATCH(赛后数据!U327,(各类选项!J:J),0)),1,0))</f>
        <v>0</v>
      </c>
      <c r="U327" s="110">
        <f>IF(赛后数据!AC327="","",IF(ISERROR(MATCH(赛后数据!AC327,(各类选项!J:J),0)),1,0))</f>
        <v>0</v>
      </c>
      <c r="V327" s="110">
        <f>IF(赛后数据!AK327="","",IF(ISERROR(MATCH(赛后数据!AK327,(各类选项!J:J),0)),1,0))</f>
        <v>0</v>
      </c>
    </row>
    <row r="328" spans="1:22">
      <c r="A328" s="110">
        <f t="shared" si="10"/>
        <v>0</v>
      </c>
      <c r="B328" s="110">
        <f t="shared" si="11"/>
        <v>0</v>
      </c>
      <c r="C328" s="110" t="str">
        <f>IF(原始数据!K328="","",IF(ISERROR(MATCH(原始数据!K328,原始数据!E328:F328,0)),1,0)-IF(原始数据!K328="",1,0))</f>
        <v/>
      </c>
      <c r="D328" s="110" t="str">
        <f>IF(原始数据!L328="","",IF(ISERROR(MATCH(原始数据!L328,各类选项!L:L,0)),1,0)-IF(原始数据!L328="",1,0))</f>
        <v/>
      </c>
      <c r="E328" s="110" t="str">
        <f>IF(原始数据!V328="","",IF(ISERROR(MATCH(原始数据!V328,各类选项!G:G,0)),1,0))</f>
        <v/>
      </c>
      <c r="F328" s="110" t="str">
        <f>IF(原始数据!W328="","",IF(ISERROR(MATCH(原始数据!W328,各类选项!G:G,0)),1,0))</f>
        <v/>
      </c>
      <c r="G328" s="110" t="str">
        <f>IF(原始数据!AD328="","",IF(ISERROR(MATCH(原始数据!AD328,各类选项!$E:$E,0)),1,0))</f>
        <v/>
      </c>
      <c r="H328" s="110" t="str">
        <f>IF(原始数据!AE328="","",IF(ISERROR(MATCH(原始数据!AE328,各类选项!$E:$E,0)),1,0))</f>
        <v/>
      </c>
      <c r="I328" s="110" t="str">
        <f>IF(原始数据!AK328="","",IF(ISERROR(MATCH(原始数据!AK328,各类选项!$E:$E,0)),1,0))</f>
        <v/>
      </c>
      <c r="J328" s="110" t="str">
        <f>IF(原始数据!AM328="","",IF(ISERROR(MATCH(原始数据!AM328,各类选项!$E:$E,0)),1,0))</f>
        <v/>
      </c>
      <c r="K328" s="110" t="str">
        <f>IF(原始数据!AF328="","",IF(ISERROR(MATCH(原始数据!AF328,各类选项!$C:$C,0)),1,0))</f>
        <v/>
      </c>
      <c r="L328" s="110" t="str">
        <f>IF(原始数据!AG328="","",IF(ISERROR(MATCH(原始数据!AG328,各类选项!$C:$C,0)),1,0))</f>
        <v/>
      </c>
      <c r="M328" s="110" t="str">
        <f>IF(原始数据!AH328="","",IF(ISERROR(MATCH(原始数据!AH328,各类选项!$C:$C,0)),1,0))</f>
        <v/>
      </c>
      <c r="N328" s="110" t="str">
        <f>IF(原始数据!AI328="","",IF(ISERROR(MATCH(原始数据!AI328,各类选项!$E:$E,0)),1,0))</f>
        <v/>
      </c>
      <c r="O328" s="110" t="str">
        <f>IF(原始数据!AJ328="","",IF(ISERROR(MATCH(原始数据!AJ328,各类选项!$E:$E,0)),1,0))</f>
        <v/>
      </c>
      <c r="P328" s="110" t="str">
        <f>IF(原始数据!AK328="","",IF(ISERROR(MATCH(原始数据!AK328,各类选项!$E:$E,0)),1,0))</f>
        <v/>
      </c>
      <c r="Q328" s="110" t="str">
        <f>IF(原始数据!AL328="","",IF(ISERROR(MATCH(原始数据!AL328,各类选项!$E:$E,0)),1,0))</f>
        <v/>
      </c>
      <c r="R328" s="110" t="str">
        <f>IF(原始数据!AO328="","",IF(ISERROR(MATCH(原始数据!AO328,各类选项!$C:$C,0)),1,0))</f>
        <v/>
      </c>
      <c r="S328" s="110" t="str">
        <f>IF(赛后数据!M328="","",IF(ISERROR(MATCH(赛后数据!M328,(各类选项!J:J),0)),1,0))</f>
        <v/>
      </c>
      <c r="T328" s="110" t="str">
        <f>IF(赛后数据!U328="","",IF(ISERROR(MATCH(赛后数据!U328,(各类选项!J:J),0)),1,0))</f>
        <v/>
      </c>
      <c r="U328" s="110" t="str">
        <f>IF(赛后数据!AC328="","",IF(ISERROR(MATCH(赛后数据!AC328,(各类选项!J:J),0)),1,0))</f>
        <v/>
      </c>
      <c r="V328" s="110" t="str">
        <f>IF(赛后数据!AK328="","",IF(ISERROR(MATCH(赛后数据!AK328,(各类选项!J:J),0)),1,0))</f>
        <v/>
      </c>
    </row>
    <row r="329" spans="1:22">
      <c r="A329" s="110">
        <f t="shared" si="10"/>
        <v>0</v>
      </c>
      <c r="B329" s="110">
        <f t="shared" si="11"/>
        <v>0</v>
      </c>
      <c r="C329" s="110" t="str">
        <f>IF(原始数据!K329="","",IF(ISERROR(MATCH(原始数据!K329,原始数据!E329:F329,0)),1,0)-IF(原始数据!K329="",1,0))</f>
        <v/>
      </c>
      <c r="D329" s="110" t="str">
        <f>IF(原始数据!L329="","",IF(ISERROR(MATCH(原始数据!L329,各类选项!L:L,0)),1,0)-IF(原始数据!L329="",1,0))</f>
        <v/>
      </c>
      <c r="E329" s="110" t="str">
        <f>IF(原始数据!V329="","",IF(ISERROR(MATCH(原始数据!V329,各类选项!G:G,0)),1,0))</f>
        <v/>
      </c>
      <c r="F329" s="110" t="str">
        <f>IF(原始数据!W329="","",IF(ISERROR(MATCH(原始数据!W329,各类选项!G:G,0)),1,0))</f>
        <v/>
      </c>
      <c r="G329" s="110" t="str">
        <f>IF(原始数据!AD329="","",IF(ISERROR(MATCH(原始数据!AD329,各类选项!$E:$E,0)),1,0))</f>
        <v/>
      </c>
      <c r="H329" s="110" t="str">
        <f>IF(原始数据!AE329="","",IF(ISERROR(MATCH(原始数据!AE329,各类选项!$E:$E,0)),1,0))</f>
        <v/>
      </c>
      <c r="I329" s="110" t="str">
        <f>IF(原始数据!AK329="","",IF(ISERROR(MATCH(原始数据!AK329,各类选项!$E:$E,0)),1,0))</f>
        <v/>
      </c>
      <c r="J329" s="110" t="str">
        <f>IF(原始数据!AM329="","",IF(ISERROR(MATCH(原始数据!AM329,各类选项!$E:$E,0)),1,0))</f>
        <v/>
      </c>
      <c r="K329" s="110" t="str">
        <f>IF(原始数据!AF329="","",IF(ISERROR(MATCH(原始数据!AF329,各类选项!$C:$C,0)),1,0))</f>
        <v/>
      </c>
      <c r="L329" s="110" t="str">
        <f>IF(原始数据!AG329="","",IF(ISERROR(MATCH(原始数据!AG329,各类选项!$C:$C,0)),1,0))</f>
        <v/>
      </c>
      <c r="M329" s="110" t="str">
        <f>IF(原始数据!AH329="","",IF(ISERROR(MATCH(原始数据!AH329,各类选项!$C:$C,0)),1,0))</f>
        <v/>
      </c>
      <c r="N329" s="110" t="str">
        <f>IF(原始数据!AI329="","",IF(ISERROR(MATCH(原始数据!AI329,各类选项!$E:$E,0)),1,0))</f>
        <v/>
      </c>
      <c r="O329" s="110" t="str">
        <f>IF(原始数据!AJ329="","",IF(ISERROR(MATCH(原始数据!AJ329,各类选项!$E:$E,0)),1,0))</f>
        <v/>
      </c>
      <c r="P329" s="110" t="str">
        <f>IF(原始数据!AK329="","",IF(ISERROR(MATCH(原始数据!AK329,各类选项!$E:$E,0)),1,0))</f>
        <v/>
      </c>
      <c r="Q329" s="110" t="str">
        <f>IF(原始数据!AL329="","",IF(ISERROR(MATCH(原始数据!AL329,各类选项!$E:$E,0)),1,0))</f>
        <v/>
      </c>
      <c r="R329" s="110" t="str">
        <f>IF(原始数据!AO329="","",IF(ISERROR(MATCH(原始数据!AO329,各类选项!$C:$C,0)),1,0))</f>
        <v/>
      </c>
      <c r="S329" s="110" t="str">
        <f>IF(赛后数据!M329="","",IF(ISERROR(MATCH(赛后数据!M329,(各类选项!J:J),0)),1,0))</f>
        <v/>
      </c>
      <c r="T329" s="110" t="str">
        <f>IF(赛后数据!U329="","",IF(ISERROR(MATCH(赛后数据!U329,(各类选项!J:J),0)),1,0))</f>
        <v/>
      </c>
      <c r="U329" s="110" t="str">
        <f>IF(赛后数据!AC329="","",IF(ISERROR(MATCH(赛后数据!AC329,(各类选项!J:J),0)),1,0))</f>
        <v/>
      </c>
      <c r="V329" s="110" t="str">
        <f>IF(赛后数据!AK329="","",IF(ISERROR(MATCH(赛后数据!AK329,(各类选项!J:J),0)),1,0))</f>
        <v/>
      </c>
    </row>
    <row r="330" spans="1:22">
      <c r="A330" s="110">
        <f t="shared" si="10"/>
        <v>0</v>
      </c>
      <c r="B330" s="110">
        <f t="shared" si="11"/>
        <v>0</v>
      </c>
      <c r="C330" s="110">
        <f>IF(原始数据!K330="","",IF(ISERROR(MATCH(原始数据!K330,原始数据!E330:F330,0)),1,0)-IF(原始数据!K330="",1,0))</f>
        <v>0</v>
      </c>
      <c r="D330" s="110">
        <f>IF(原始数据!L330="","",IF(ISERROR(MATCH(原始数据!L330,各类选项!L:L,0)),1,0)-IF(原始数据!L330="",1,0))</f>
        <v>0</v>
      </c>
      <c r="E330" s="110">
        <f>IF(原始数据!V330="","",IF(ISERROR(MATCH(原始数据!V330,各类选项!G:G,0)),1,0))</f>
        <v>0</v>
      </c>
      <c r="F330" s="110">
        <f>IF(原始数据!W330="","",IF(ISERROR(MATCH(原始数据!W330,各类选项!G:G,0)),1,0))</f>
        <v>0</v>
      </c>
      <c r="G330" s="110">
        <f>IF(原始数据!AD330="","",IF(ISERROR(MATCH(原始数据!AD330,各类选项!$E:$E,0)),1,0))</f>
        <v>0</v>
      </c>
      <c r="H330" s="110">
        <f>IF(原始数据!AE330="","",IF(ISERROR(MATCH(原始数据!AE330,各类选项!$E:$E,0)),1,0))</f>
        <v>0</v>
      </c>
      <c r="I330" s="110">
        <f>IF(原始数据!AK330="","",IF(ISERROR(MATCH(原始数据!AK330,各类选项!$E:$E,0)),1,0))</f>
        <v>0</v>
      </c>
      <c r="J330" s="110">
        <f>IF(原始数据!AM330="","",IF(ISERROR(MATCH(原始数据!AM330,各类选项!$E:$E,0)),1,0))</f>
        <v>0</v>
      </c>
      <c r="K330" s="110" t="str">
        <f>IF(原始数据!AF330="","",IF(ISERROR(MATCH(原始数据!AF330,各类选项!$C:$C,0)),1,0))</f>
        <v/>
      </c>
      <c r="L330" s="110" t="str">
        <f>IF(原始数据!AG330="","",IF(ISERROR(MATCH(原始数据!AG330,各类选项!$C:$C,0)),1,0))</f>
        <v/>
      </c>
      <c r="M330" s="110" t="str">
        <f>IF(原始数据!AH330="","",IF(ISERROR(MATCH(原始数据!AH330,各类选项!$C:$C,0)),1,0))</f>
        <v/>
      </c>
      <c r="N330" s="110">
        <f>IF(原始数据!AI330="","",IF(ISERROR(MATCH(原始数据!AI330,各类选项!$E:$E,0)),1,0))</f>
        <v>0</v>
      </c>
      <c r="O330" s="110">
        <f>IF(原始数据!AJ330="","",IF(ISERROR(MATCH(原始数据!AJ330,各类选项!$E:$E,0)),1,0))</f>
        <v>0</v>
      </c>
      <c r="P330" s="110">
        <f>IF(原始数据!AK330="","",IF(ISERROR(MATCH(原始数据!AK330,各类选项!$E:$E,0)),1,0))</f>
        <v>0</v>
      </c>
      <c r="Q330" s="110">
        <f>IF(原始数据!AL330="","",IF(ISERROR(MATCH(原始数据!AL330,各类选项!$E:$E,0)),1,0))</f>
        <v>0</v>
      </c>
      <c r="R330" s="110">
        <f>IF(原始数据!AO330="","",IF(ISERROR(MATCH(原始数据!AO330,各类选项!$C:$C,0)),1,0))</f>
        <v>0</v>
      </c>
      <c r="S330" s="110">
        <f>IF(赛后数据!M330="","",IF(ISERROR(MATCH(赛后数据!M330,(各类选项!J:J),0)),1,0))</f>
        <v>0</v>
      </c>
      <c r="T330" s="110">
        <f>IF(赛后数据!U330="","",IF(ISERROR(MATCH(赛后数据!U330,(各类选项!J:J),0)),1,0))</f>
        <v>0</v>
      </c>
      <c r="U330" s="110">
        <f>IF(赛后数据!AC330="","",IF(ISERROR(MATCH(赛后数据!AC330,(各类选项!J:J),0)),1,0))</f>
        <v>0</v>
      </c>
      <c r="V330" s="110">
        <f>IF(赛后数据!AK330="","",IF(ISERROR(MATCH(赛后数据!AK330,(各类选项!J:J),0)),1,0))</f>
        <v>0</v>
      </c>
    </row>
    <row r="331" spans="1:22">
      <c r="A331" s="110">
        <f t="shared" si="10"/>
        <v>0</v>
      </c>
      <c r="B331" s="110">
        <f t="shared" si="11"/>
        <v>0</v>
      </c>
      <c r="C331" s="110">
        <f>IF(原始数据!K331="","",IF(ISERROR(MATCH(原始数据!K331,原始数据!E331:F331,0)),1,0)-IF(原始数据!K331="",1,0))</f>
        <v>0</v>
      </c>
      <c r="D331" s="110">
        <f>IF(原始数据!L331="","",IF(ISERROR(MATCH(原始数据!L331,各类选项!L:L,0)),1,0)-IF(原始数据!L331="",1,0))</f>
        <v>0</v>
      </c>
      <c r="E331" s="110">
        <f>IF(原始数据!V331="","",IF(ISERROR(MATCH(原始数据!V331,各类选项!G:G,0)),1,0))</f>
        <v>0</v>
      </c>
      <c r="F331" s="110">
        <f>IF(原始数据!W331="","",IF(ISERROR(MATCH(原始数据!W331,各类选项!G:G,0)),1,0))</f>
        <v>0</v>
      </c>
      <c r="G331" s="110">
        <f>IF(原始数据!AD331="","",IF(ISERROR(MATCH(原始数据!AD331,各类选项!$E:$E,0)),1,0))</f>
        <v>0</v>
      </c>
      <c r="H331" s="110">
        <f>IF(原始数据!AE331="","",IF(ISERROR(MATCH(原始数据!AE331,各类选项!$E:$E,0)),1,0))</f>
        <v>0</v>
      </c>
      <c r="I331" s="110">
        <f>IF(原始数据!AK331="","",IF(ISERROR(MATCH(原始数据!AK331,各类选项!$E:$E,0)),1,0))</f>
        <v>0</v>
      </c>
      <c r="J331" s="110">
        <f>IF(原始数据!AM331="","",IF(ISERROR(MATCH(原始数据!AM331,各类选项!$E:$E,0)),1,0))</f>
        <v>0</v>
      </c>
      <c r="K331" s="110" t="str">
        <f>IF(原始数据!AF331="","",IF(ISERROR(MATCH(原始数据!AF331,各类选项!$C:$C,0)),1,0))</f>
        <v/>
      </c>
      <c r="L331" s="110" t="str">
        <f>IF(原始数据!AG331="","",IF(ISERROR(MATCH(原始数据!AG331,各类选项!$C:$C,0)),1,0))</f>
        <v/>
      </c>
      <c r="M331" s="110" t="str">
        <f>IF(原始数据!AH331="","",IF(ISERROR(MATCH(原始数据!AH331,各类选项!$C:$C,0)),1,0))</f>
        <v/>
      </c>
      <c r="N331" s="110">
        <f>IF(原始数据!AI331="","",IF(ISERROR(MATCH(原始数据!AI331,各类选项!$E:$E,0)),1,0))</f>
        <v>0</v>
      </c>
      <c r="O331" s="110">
        <f>IF(原始数据!AJ331="","",IF(ISERROR(MATCH(原始数据!AJ331,各类选项!$E:$E,0)),1,0))</f>
        <v>0</v>
      </c>
      <c r="P331" s="110">
        <f>IF(原始数据!AK331="","",IF(ISERROR(MATCH(原始数据!AK331,各类选项!$E:$E,0)),1,0))</f>
        <v>0</v>
      </c>
      <c r="Q331" s="110">
        <f>IF(原始数据!AL331="","",IF(ISERROR(MATCH(原始数据!AL331,各类选项!$E:$E,0)),1,0))</f>
        <v>0</v>
      </c>
      <c r="R331" s="110">
        <f>IF(原始数据!AO331="","",IF(ISERROR(MATCH(原始数据!AO331,各类选项!$C:$C,0)),1,0))</f>
        <v>0</v>
      </c>
      <c r="S331" s="110">
        <f>IF(赛后数据!M331="","",IF(ISERROR(MATCH(赛后数据!M331,(各类选项!J:J),0)),1,0))</f>
        <v>0</v>
      </c>
      <c r="T331" s="110">
        <f>IF(赛后数据!U331="","",IF(ISERROR(MATCH(赛后数据!U331,(各类选项!J:J),0)),1,0))</f>
        <v>0</v>
      </c>
      <c r="U331" s="110">
        <f>IF(赛后数据!AC331="","",IF(ISERROR(MATCH(赛后数据!AC331,(各类选项!J:J),0)),1,0))</f>
        <v>0</v>
      </c>
      <c r="V331" s="110">
        <f>IF(赛后数据!AK331="","",IF(ISERROR(MATCH(赛后数据!AK331,(各类选项!J:J),0)),1,0))</f>
        <v>0</v>
      </c>
    </row>
    <row r="332" spans="1:22">
      <c r="A332" s="110">
        <f t="shared" si="10"/>
        <v>0</v>
      </c>
      <c r="B332" s="110">
        <f t="shared" si="11"/>
        <v>0</v>
      </c>
      <c r="C332" s="110">
        <f>IF(原始数据!K332="","",IF(ISERROR(MATCH(原始数据!K332,原始数据!E332:F332,0)),1,0)-IF(原始数据!K332="",1,0))</f>
        <v>0</v>
      </c>
      <c r="D332" s="110">
        <f>IF(原始数据!L332="","",IF(ISERROR(MATCH(原始数据!L332,各类选项!L:L,0)),1,0)-IF(原始数据!L332="",1,0))</f>
        <v>0</v>
      </c>
      <c r="E332" s="110">
        <f>IF(原始数据!V332="","",IF(ISERROR(MATCH(原始数据!V332,各类选项!G:G,0)),1,0))</f>
        <v>0</v>
      </c>
      <c r="F332" s="110">
        <f>IF(原始数据!W332="","",IF(ISERROR(MATCH(原始数据!W332,各类选项!G:G,0)),1,0))</f>
        <v>0</v>
      </c>
      <c r="G332" s="110">
        <f>IF(原始数据!AD332="","",IF(ISERROR(MATCH(原始数据!AD332,各类选项!$E:$E,0)),1,0))</f>
        <v>0</v>
      </c>
      <c r="H332" s="110">
        <f>IF(原始数据!AE332="","",IF(ISERROR(MATCH(原始数据!AE332,各类选项!$E:$E,0)),1,0))</f>
        <v>0</v>
      </c>
      <c r="I332" s="110">
        <f>IF(原始数据!AK332="","",IF(ISERROR(MATCH(原始数据!AK332,各类选项!$E:$E,0)),1,0))</f>
        <v>0</v>
      </c>
      <c r="J332" s="110">
        <f>IF(原始数据!AM332="","",IF(ISERROR(MATCH(原始数据!AM332,各类选项!$E:$E,0)),1,0))</f>
        <v>0</v>
      </c>
      <c r="K332" s="110">
        <f>IF(原始数据!AF332="","",IF(ISERROR(MATCH(原始数据!AF332,各类选项!$C:$C,0)),1,0))</f>
        <v>0</v>
      </c>
      <c r="L332" s="110" t="str">
        <f>IF(原始数据!AG332="","",IF(ISERROR(MATCH(原始数据!AG332,各类选项!$C:$C,0)),1,0))</f>
        <v/>
      </c>
      <c r="M332" s="110" t="str">
        <f>IF(原始数据!AH332="","",IF(ISERROR(MATCH(原始数据!AH332,各类选项!$C:$C,0)),1,0))</f>
        <v/>
      </c>
      <c r="N332" s="110">
        <f>IF(原始数据!AI332="","",IF(ISERROR(MATCH(原始数据!AI332,各类选项!$E:$E,0)),1,0))</f>
        <v>0</v>
      </c>
      <c r="O332" s="110">
        <f>IF(原始数据!AJ332="","",IF(ISERROR(MATCH(原始数据!AJ332,各类选项!$E:$E,0)),1,0))</f>
        <v>0</v>
      </c>
      <c r="P332" s="110">
        <f>IF(原始数据!AK332="","",IF(ISERROR(MATCH(原始数据!AK332,各类选项!$E:$E,0)),1,0))</f>
        <v>0</v>
      </c>
      <c r="Q332" s="110">
        <f>IF(原始数据!AL332="","",IF(ISERROR(MATCH(原始数据!AL332,各类选项!$E:$E,0)),1,0))</f>
        <v>0</v>
      </c>
      <c r="R332" s="110">
        <f>IF(原始数据!AO332="","",IF(ISERROR(MATCH(原始数据!AO332,各类选项!$C:$C,0)),1,0))</f>
        <v>0</v>
      </c>
      <c r="S332" s="110">
        <f>IF(赛后数据!M332="","",IF(ISERROR(MATCH(赛后数据!M332,(各类选项!J:J),0)),1,0))</f>
        <v>0</v>
      </c>
      <c r="T332" s="110">
        <f>IF(赛后数据!U332="","",IF(ISERROR(MATCH(赛后数据!U332,(各类选项!J:J),0)),1,0))</f>
        <v>0</v>
      </c>
      <c r="U332" s="110">
        <f>IF(赛后数据!AC332="","",IF(ISERROR(MATCH(赛后数据!AC332,(各类选项!J:J),0)),1,0))</f>
        <v>0</v>
      </c>
      <c r="V332" s="110">
        <f>IF(赛后数据!AK332="","",IF(ISERROR(MATCH(赛后数据!AK332,(各类选项!J:J),0)),1,0))</f>
        <v>0</v>
      </c>
    </row>
    <row r="333" spans="1:22">
      <c r="A333" s="110">
        <f t="shared" si="10"/>
        <v>0</v>
      </c>
      <c r="B333" s="110">
        <f t="shared" si="11"/>
        <v>0</v>
      </c>
      <c r="C333" s="110">
        <f>IF(原始数据!K333="","",IF(ISERROR(MATCH(原始数据!K333,原始数据!E333:F333,0)),1,0)-IF(原始数据!K333="",1,0))</f>
        <v>0</v>
      </c>
      <c r="D333" s="110">
        <f>IF(原始数据!L333="","",IF(ISERROR(MATCH(原始数据!L333,各类选项!L:L,0)),1,0)-IF(原始数据!L333="",1,0))</f>
        <v>0</v>
      </c>
      <c r="E333" s="110">
        <f>IF(原始数据!V333="","",IF(ISERROR(MATCH(原始数据!V333,各类选项!G:G,0)),1,0))</f>
        <v>0</v>
      </c>
      <c r="F333" s="110">
        <f>IF(原始数据!W333="","",IF(ISERROR(MATCH(原始数据!W333,各类选项!G:G,0)),1,0))</f>
        <v>0</v>
      </c>
      <c r="G333" s="110">
        <f>IF(原始数据!AD333="","",IF(ISERROR(MATCH(原始数据!AD333,各类选项!$E:$E,0)),1,0))</f>
        <v>0</v>
      </c>
      <c r="H333" s="110">
        <f>IF(原始数据!AE333="","",IF(ISERROR(MATCH(原始数据!AE333,各类选项!$E:$E,0)),1,0))</f>
        <v>0</v>
      </c>
      <c r="I333" s="110">
        <f>IF(原始数据!AK333="","",IF(ISERROR(MATCH(原始数据!AK333,各类选项!$E:$E,0)),1,0))</f>
        <v>0</v>
      </c>
      <c r="J333" s="110">
        <f>IF(原始数据!AM333="","",IF(ISERROR(MATCH(原始数据!AM333,各类选项!$E:$E,0)),1,0))</f>
        <v>0</v>
      </c>
      <c r="K333" s="110">
        <f>IF(原始数据!AF333="","",IF(ISERROR(MATCH(原始数据!AF333,各类选项!$C:$C,0)),1,0))</f>
        <v>0</v>
      </c>
      <c r="L333" s="110" t="str">
        <f>IF(原始数据!AG333="","",IF(ISERROR(MATCH(原始数据!AG333,各类选项!$C:$C,0)),1,0))</f>
        <v/>
      </c>
      <c r="M333" s="110" t="str">
        <f>IF(原始数据!AH333="","",IF(ISERROR(MATCH(原始数据!AH333,各类选项!$C:$C,0)),1,0))</f>
        <v/>
      </c>
      <c r="N333" s="110">
        <f>IF(原始数据!AI333="","",IF(ISERROR(MATCH(原始数据!AI333,各类选项!$E:$E,0)),1,0))</f>
        <v>0</v>
      </c>
      <c r="O333" s="110">
        <f>IF(原始数据!AJ333="","",IF(ISERROR(MATCH(原始数据!AJ333,各类选项!$E:$E,0)),1,0))</f>
        <v>0</v>
      </c>
      <c r="P333" s="110">
        <f>IF(原始数据!AK333="","",IF(ISERROR(MATCH(原始数据!AK333,各类选项!$E:$E,0)),1,0))</f>
        <v>0</v>
      </c>
      <c r="Q333" s="110">
        <f>IF(原始数据!AL333="","",IF(ISERROR(MATCH(原始数据!AL333,各类选项!$E:$E,0)),1,0))</f>
        <v>0</v>
      </c>
      <c r="R333" s="110">
        <f>IF(原始数据!AO333="","",IF(ISERROR(MATCH(原始数据!AO333,各类选项!$C:$C,0)),1,0))</f>
        <v>0</v>
      </c>
      <c r="S333" s="110">
        <f>IF(赛后数据!M333="","",IF(ISERROR(MATCH(赛后数据!M333,(各类选项!J:J),0)),1,0))</f>
        <v>0</v>
      </c>
      <c r="T333" s="110">
        <f>IF(赛后数据!U333="","",IF(ISERROR(MATCH(赛后数据!U333,(各类选项!J:J),0)),1,0))</f>
        <v>0</v>
      </c>
      <c r="U333" s="110">
        <f>IF(赛后数据!AC333="","",IF(ISERROR(MATCH(赛后数据!AC333,(各类选项!J:J),0)),1,0))</f>
        <v>0</v>
      </c>
      <c r="V333" s="110">
        <f>IF(赛后数据!AK333="","",IF(ISERROR(MATCH(赛后数据!AK333,(各类选项!J:J),0)),1,0))</f>
        <v>0</v>
      </c>
    </row>
    <row r="334" spans="1:22">
      <c r="A334" s="110">
        <f t="shared" si="10"/>
        <v>0</v>
      </c>
      <c r="B334" s="110">
        <f t="shared" si="11"/>
        <v>0</v>
      </c>
      <c r="C334" s="110">
        <f>IF(原始数据!K334="","",IF(ISERROR(MATCH(原始数据!K334,原始数据!E334:F334,0)),1,0)-IF(原始数据!K334="",1,0))</f>
        <v>0</v>
      </c>
      <c r="D334" s="110">
        <f>IF(原始数据!L334="","",IF(ISERROR(MATCH(原始数据!L334,各类选项!L:L,0)),1,0)-IF(原始数据!L334="",1,0))</f>
        <v>0</v>
      </c>
      <c r="E334" s="110" t="str">
        <f>IF(原始数据!V334="","",IF(ISERROR(MATCH(原始数据!V334,各类选项!G:G,0)),1,0))</f>
        <v/>
      </c>
      <c r="F334" s="110">
        <f>IF(原始数据!W334="","",IF(ISERROR(MATCH(原始数据!W334,各类选项!G:G,0)),1,0))</f>
        <v>0</v>
      </c>
      <c r="G334" s="110">
        <f>IF(原始数据!AD334="","",IF(ISERROR(MATCH(原始数据!AD334,各类选项!$E:$E,0)),1,0))</f>
        <v>0</v>
      </c>
      <c r="H334" s="110">
        <f>IF(原始数据!AE334="","",IF(ISERROR(MATCH(原始数据!AE334,各类选项!$E:$E,0)),1,0))</f>
        <v>0</v>
      </c>
      <c r="I334" s="110">
        <f>IF(原始数据!AK334="","",IF(ISERROR(MATCH(原始数据!AK334,各类选项!$E:$E,0)),1,0))</f>
        <v>0</v>
      </c>
      <c r="J334" s="110">
        <f>IF(原始数据!AM334="","",IF(ISERROR(MATCH(原始数据!AM334,各类选项!$E:$E,0)),1,0))</f>
        <v>0</v>
      </c>
      <c r="K334" s="110">
        <f>IF(原始数据!AF334="","",IF(ISERROR(MATCH(原始数据!AF334,各类选项!$C:$C,0)),1,0))</f>
        <v>0</v>
      </c>
      <c r="L334" s="110">
        <f>IF(原始数据!AG334="","",IF(ISERROR(MATCH(原始数据!AG334,各类选项!$C:$C,0)),1,0))</f>
        <v>0</v>
      </c>
      <c r="M334" s="110" t="str">
        <f>IF(原始数据!AH334="","",IF(ISERROR(MATCH(原始数据!AH334,各类选项!$C:$C,0)),1,0))</f>
        <v/>
      </c>
      <c r="N334" s="110">
        <f>IF(原始数据!AI334="","",IF(ISERROR(MATCH(原始数据!AI334,各类选项!$E:$E,0)),1,0))</f>
        <v>0</v>
      </c>
      <c r="O334" s="110">
        <f>IF(原始数据!AJ334="","",IF(ISERROR(MATCH(原始数据!AJ334,各类选项!$E:$E,0)),1,0))</f>
        <v>0</v>
      </c>
      <c r="P334" s="110">
        <f>IF(原始数据!AK334="","",IF(ISERROR(MATCH(原始数据!AK334,各类选项!$E:$E,0)),1,0))</f>
        <v>0</v>
      </c>
      <c r="Q334" s="110">
        <f>IF(原始数据!AL334="","",IF(ISERROR(MATCH(原始数据!AL334,各类选项!$E:$E,0)),1,0))</f>
        <v>0</v>
      </c>
      <c r="R334" s="110">
        <f>IF(原始数据!AO334="","",IF(ISERROR(MATCH(原始数据!AO334,各类选项!$C:$C,0)),1,0))</f>
        <v>0</v>
      </c>
      <c r="S334" s="110">
        <f>IF(赛后数据!M334="","",IF(ISERROR(MATCH(赛后数据!M334,(各类选项!J:J),0)),1,0))</f>
        <v>0</v>
      </c>
      <c r="T334" s="110">
        <f>IF(赛后数据!U334="","",IF(ISERROR(MATCH(赛后数据!U334,(各类选项!J:J),0)),1,0))</f>
        <v>0</v>
      </c>
      <c r="U334" s="110">
        <f>IF(赛后数据!AC334="","",IF(ISERROR(MATCH(赛后数据!AC334,(各类选项!J:J),0)),1,0))</f>
        <v>0</v>
      </c>
      <c r="V334" s="110">
        <f>IF(赛后数据!AK334="","",IF(ISERROR(MATCH(赛后数据!AK334,(各类选项!J:J),0)),1,0))</f>
        <v>0</v>
      </c>
    </row>
    <row r="335" spans="1:22">
      <c r="A335" s="110">
        <f t="shared" si="10"/>
        <v>0</v>
      </c>
      <c r="B335" s="110">
        <f t="shared" si="11"/>
        <v>0</v>
      </c>
      <c r="C335" s="110">
        <f>IF(原始数据!K335="","",IF(ISERROR(MATCH(原始数据!K335,原始数据!E335:F335,0)),1,0)-IF(原始数据!K335="",1,0))</f>
        <v>0</v>
      </c>
      <c r="D335" s="110">
        <f>IF(原始数据!L335="","",IF(ISERROR(MATCH(原始数据!L335,各类选项!L:L,0)),1,0)-IF(原始数据!L335="",1,0))</f>
        <v>0</v>
      </c>
      <c r="E335" s="110" t="str">
        <f>IF(原始数据!V335="","",IF(ISERROR(MATCH(原始数据!V335,各类选项!G:G,0)),1,0))</f>
        <v/>
      </c>
      <c r="F335" s="110">
        <f>IF(原始数据!W335="","",IF(ISERROR(MATCH(原始数据!W335,各类选项!G:G,0)),1,0))</f>
        <v>0</v>
      </c>
      <c r="G335" s="110">
        <f>IF(原始数据!AD335="","",IF(ISERROR(MATCH(原始数据!AD335,各类选项!$E:$E,0)),1,0))</f>
        <v>0</v>
      </c>
      <c r="H335" s="110">
        <f>IF(原始数据!AE335="","",IF(ISERROR(MATCH(原始数据!AE335,各类选项!$E:$E,0)),1,0))</f>
        <v>0</v>
      </c>
      <c r="I335" s="110">
        <f>IF(原始数据!AK335="","",IF(ISERROR(MATCH(原始数据!AK335,各类选项!$E:$E,0)),1,0))</f>
        <v>0</v>
      </c>
      <c r="J335" s="110">
        <f>IF(原始数据!AM335="","",IF(ISERROR(MATCH(原始数据!AM335,各类选项!$E:$E,0)),1,0))</f>
        <v>0</v>
      </c>
      <c r="K335" s="110">
        <f>IF(原始数据!AF335="","",IF(ISERROR(MATCH(原始数据!AF335,各类选项!$C:$C,0)),1,0))</f>
        <v>0</v>
      </c>
      <c r="L335" s="110">
        <f>IF(原始数据!AG335="","",IF(ISERROR(MATCH(原始数据!AG335,各类选项!$C:$C,0)),1,0))</f>
        <v>0</v>
      </c>
      <c r="M335" s="110" t="str">
        <f>IF(原始数据!AH335="","",IF(ISERROR(MATCH(原始数据!AH335,各类选项!$C:$C,0)),1,0))</f>
        <v/>
      </c>
      <c r="N335" s="110">
        <f>IF(原始数据!AI335="","",IF(ISERROR(MATCH(原始数据!AI335,各类选项!$E:$E,0)),1,0))</f>
        <v>0</v>
      </c>
      <c r="O335" s="110">
        <f>IF(原始数据!AJ335="","",IF(ISERROR(MATCH(原始数据!AJ335,各类选项!$E:$E,0)),1,0))</f>
        <v>0</v>
      </c>
      <c r="P335" s="110">
        <f>IF(原始数据!AK335="","",IF(ISERROR(MATCH(原始数据!AK335,各类选项!$E:$E,0)),1,0))</f>
        <v>0</v>
      </c>
      <c r="Q335" s="110">
        <f>IF(原始数据!AL335="","",IF(ISERROR(MATCH(原始数据!AL335,各类选项!$E:$E,0)),1,0))</f>
        <v>0</v>
      </c>
      <c r="R335" s="110">
        <f>IF(原始数据!AO335="","",IF(ISERROR(MATCH(原始数据!AO335,各类选项!$C:$C,0)),1,0))</f>
        <v>0</v>
      </c>
      <c r="S335" s="110">
        <f>IF(赛后数据!M335="","",IF(ISERROR(MATCH(赛后数据!M335,(各类选项!J:J),0)),1,0))</f>
        <v>0</v>
      </c>
      <c r="T335" s="110">
        <f>IF(赛后数据!U335="","",IF(ISERROR(MATCH(赛后数据!U335,(各类选项!J:J),0)),1,0))</f>
        <v>0</v>
      </c>
      <c r="U335" s="110">
        <f>IF(赛后数据!AC335="","",IF(ISERROR(MATCH(赛后数据!AC335,(各类选项!J:J),0)),1,0))</f>
        <v>0</v>
      </c>
      <c r="V335" s="110">
        <f>IF(赛后数据!AK335="","",IF(ISERROR(MATCH(赛后数据!AK335,(各类选项!J:J),0)),1,0))</f>
        <v>0</v>
      </c>
    </row>
    <row r="336" spans="1:22">
      <c r="A336" s="110">
        <f t="shared" si="10"/>
        <v>0</v>
      </c>
      <c r="B336" s="110">
        <f t="shared" si="11"/>
        <v>0</v>
      </c>
      <c r="C336" s="110" t="str">
        <f>IF(原始数据!K336="","",IF(ISERROR(MATCH(原始数据!K336,原始数据!E336:F336,0)),1,0)-IF(原始数据!K336="",1,0))</f>
        <v/>
      </c>
      <c r="D336" s="110" t="str">
        <f>IF(原始数据!L336="","",IF(ISERROR(MATCH(原始数据!L336,各类选项!L:L,0)),1,0)-IF(原始数据!L336="",1,0))</f>
        <v/>
      </c>
      <c r="E336" s="110" t="str">
        <f>IF(原始数据!V336="","",IF(ISERROR(MATCH(原始数据!V336,各类选项!G:G,0)),1,0))</f>
        <v/>
      </c>
      <c r="F336" s="110" t="str">
        <f>IF(原始数据!W336="","",IF(ISERROR(MATCH(原始数据!W336,各类选项!G:G,0)),1,0))</f>
        <v/>
      </c>
      <c r="G336" s="110" t="str">
        <f>IF(原始数据!AD336="","",IF(ISERROR(MATCH(原始数据!AD336,各类选项!$E:$E,0)),1,0))</f>
        <v/>
      </c>
      <c r="H336" s="110" t="str">
        <f>IF(原始数据!AE336="","",IF(ISERROR(MATCH(原始数据!AE336,各类选项!$E:$E,0)),1,0))</f>
        <v/>
      </c>
      <c r="I336" s="110" t="str">
        <f>IF(原始数据!AK336="","",IF(ISERROR(MATCH(原始数据!AK336,各类选项!$E:$E,0)),1,0))</f>
        <v/>
      </c>
      <c r="J336" s="110" t="str">
        <f>IF(原始数据!AM336="","",IF(ISERROR(MATCH(原始数据!AM336,各类选项!$E:$E,0)),1,0))</f>
        <v/>
      </c>
      <c r="K336" s="110" t="str">
        <f>IF(原始数据!AF336="","",IF(ISERROR(MATCH(原始数据!AF336,各类选项!$C:$C,0)),1,0))</f>
        <v/>
      </c>
      <c r="L336" s="110" t="str">
        <f>IF(原始数据!AG336="","",IF(ISERROR(MATCH(原始数据!AG336,各类选项!$C:$C,0)),1,0))</f>
        <v/>
      </c>
      <c r="M336" s="110" t="str">
        <f>IF(原始数据!AH336="","",IF(ISERROR(MATCH(原始数据!AH336,各类选项!$C:$C,0)),1,0))</f>
        <v/>
      </c>
      <c r="N336" s="110" t="str">
        <f>IF(原始数据!AI336="","",IF(ISERROR(MATCH(原始数据!AI336,各类选项!$E:$E,0)),1,0))</f>
        <v/>
      </c>
      <c r="O336" s="110" t="str">
        <f>IF(原始数据!AJ336="","",IF(ISERROR(MATCH(原始数据!AJ336,各类选项!$E:$E,0)),1,0))</f>
        <v/>
      </c>
      <c r="P336" s="110" t="str">
        <f>IF(原始数据!AK336="","",IF(ISERROR(MATCH(原始数据!AK336,各类选项!$E:$E,0)),1,0))</f>
        <v/>
      </c>
      <c r="Q336" s="110" t="str">
        <f>IF(原始数据!AL336="","",IF(ISERROR(MATCH(原始数据!AL336,各类选项!$E:$E,0)),1,0))</f>
        <v/>
      </c>
      <c r="R336" s="110" t="str">
        <f>IF(原始数据!AO336="","",IF(ISERROR(MATCH(原始数据!AO336,各类选项!$C:$C,0)),1,0))</f>
        <v/>
      </c>
      <c r="S336" s="110" t="str">
        <f>IF(赛后数据!M336="","",IF(ISERROR(MATCH(赛后数据!M336,(各类选项!J:J),0)),1,0))</f>
        <v/>
      </c>
      <c r="T336" s="110" t="str">
        <f>IF(赛后数据!U336="","",IF(ISERROR(MATCH(赛后数据!U336,(各类选项!J:J),0)),1,0))</f>
        <v/>
      </c>
      <c r="U336" s="110" t="str">
        <f>IF(赛后数据!AC336="","",IF(ISERROR(MATCH(赛后数据!AC336,(各类选项!J:J),0)),1,0))</f>
        <v/>
      </c>
      <c r="V336" s="110" t="str">
        <f>IF(赛后数据!AK336="","",IF(ISERROR(MATCH(赛后数据!AK336,(各类选项!J:J),0)),1,0))</f>
        <v/>
      </c>
    </row>
    <row r="337" spans="1:22">
      <c r="A337" s="110">
        <f t="shared" si="10"/>
        <v>0</v>
      </c>
      <c r="B337" s="110">
        <f t="shared" si="11"/>
        <v>0</v>
      </c>
      <c r="C337" s="110" t="str">
        <f>IF(原始数据!K337="","",IF(ISERROR(MATCH(原始数据!K337,原始数据!E337:F337,0)),1,0)-IF(原始数据!K337="",1,0))</f>
        <v/>
      </c>
      <c r="D337" s="110" t="str">
        <f>IF(原始数据!L337="","",IF(ISERROR(MATCH(原始数据!L337,各类选项!L:L,0)),1,0)-IF(原始数据!L337="",1,0))</f>
        <v/>
      </c>
      <c r="E337" s="110" t="str">
        <f>IF(原始数据!V337="","",IF(ISERROR(MATCH(原始数据!V337,各类选项!G:G,0)),1,0))</f>
        <v/>
      </c>
      <c r="F337" s="110" t="str">
        <f>IF(原始数据!W337="","",IF(ISERROR(MATCH(原始数据!W337,各类选项!G:G,0)),1,0))</f>
        <v/>
      </c>
      <c r="G337" s="110" t="str">
        <f>IF(原始数据!AD337="","",IF(ISERROR(MATCH(原始数据!AD337,各类选项!$E:$E,0)),1,0))</f>
        <v/>
      </c>
      <c r="H337" s="110" t="str">
        <f>IF(原始数据!AE337="","",IF(ISERROR(MATCH(原始数据!AE337,各类选项!$E:$E,0)),1,0))</f>
        <v/>
      </c>
      <c r="I337" s="110" t="str">
        <f>IF(原始数据!AK337="","",IF(ISERROR(MATCH(原始数据!AK337,各类选项!$E:$E,0)),1,0))</f>
        <v/>
      </c>
      <c r="J337" s="110" t="str">
        <f>IF(原始数据!AM337="","",IF(ISERROR(MATCH(原始数据!AM337,各类选项!$E:$E,0)),1,0))</f>
        <v/>
      </c>
      <c r="K337" s="110" t="str">
        <f>IF(原始数据!AF337="","",IF(ISERROR(MATCH(原始数据!AF337,各类选项!$C:$C,0)),1,0))</f>
        <v/>
      </c>
      <c r="L337" s="110" t="str">
        <f>IF(原始数据!AG337="","",IF(ISERROR(MATCH(原始数据!AG337,各类选项!$C:$C,0)),1,0))</f>
        <v/>
      </c>
      <c r="M337" s="110" t="str">
        <f>IF(原始数据!AH337="","",IF(ISERROR(MATCH(原始数据!AH337,各类选项!$C:$C,0)),1,0))</f>
        <v/>
      </c>
      <c r="N337" s="110" t="str">
        <f>IF(原始数据!AI337="","",IF(ISERROR(MATCH(原始数据!AI337,各类选项!$E:$E,0)),1,0))</f>
        <v/>
      </c>
      <c r="O337" s="110" t="str">
        <f>IF(原始数据!AJ337="","",IF(ISERROR(MATCH(原始数据!AJ337,各类选项!$E:$E,0)),1,0))</f>
        <v/>
      </c>
      <c r="P337" s="110" t="str">
        <f>IF(原始数据!AK337="","",IF(ISERROR(MATCH(原始数据!AK337,各类选项!$E:$E,0)),1,0))</f>
        <v/>
      </c>
      <c r="Q337" s="110" t="str">
        <f>IF(原始数据!AL337="","",IF(ISERROR(MATCH(原始数据!AL337,各类选项!$E:$E,0)),1,0))</f>
        <v/>
      </c>
      <c r="R337" s="110" t="str">
        <f>IF(原始数据!AO337="","",IF(ISERROR(MATCH(原始数据!AO337,各类选项!$C:$C,0)),1,0))</f>
        <v/>
      </c>
      <c r="S337" s="110" t="str">
        <f>IF(赛后数据!M337="","",IF(ISERROR(MATCH(赛后数据!M337,(各类选项!J:J),0)),1,0))</f>
        <v/>
      </c>
      <c r="T337" s="110" t="str">
        <f>IF(赛后数据!U337="","",IF(ISERROR(MATCH(赛后数据!U337,(各类选项!J:J),0)),1,0))</f>
        <v/>
      </c>
      <c r="U337" s="110" t="str">
        <f>IF(赛后数据!AC337="","",IF(ISERROR(MATCH(赛后数据!AC337,(各类选项!J:J),0)),1,0))</f>
        <v/>
      </c>
      <c r="V337" s="110" t="str">
        <f>IF(赛后数据!AK337="","",IF(ISERROR(MATCH(赛后数据!AK337,(各类选项!J:J),0)),1,0))</f>
        <v/>
      </c>
    </row>
    <row r="338" spans="1:22">
      <c r="A338" s="110">
        <f t="shared" si="10"/>
        <v>0</v>
      </c>
      <c r="B338" s="110">
        <f t="shared" si="11"/>
        <v>0</v>
      </c>
      <c r="C338" s="110" t="str">
        <f>IF(原始数据!K338="","",IF(ISERROR(MATCH(原始数据!K338,原始数据!E338:F338,0)),1,0)-IF(原始数据!K338="",1,0))</f>
        <v/>
      </c>
      <c r="D338" s="110" t="str">
        <f>IF(原始数据!L338="","",IF(ISERROR(MATCH(原始数据!L338,各类选项!L:L,0)),1,0)-IF(原始数据!L338="",1,0))</f>
        <v/>
      </c>
      <c r="E338" s="110" t="str">
        <f>IF(原始数据!V338="","",IF(ISERROR(MATCH(原始数据!V338,各类选项!G:G,0)),1,0))</f>
        <v/>
      </c>
      <c r="F338" s="110" t="str">
        <f>IF(原始数据!W338="","",IF(ISERROR(MATCH(原始数据!W338,各类选项!G:G,0)),1,0))</f>
        <v/>
      </c>
      <c r="G338" s="110" t="str">
        <f>IF(原始数据!AD338="","",IF(ISERROR(MATCH(原始数据!AD338,各类选项!$E:$E,0)),1,0))</f>
        <v/>
      </c>
      <c r="H338" s="110" t="str">
        <f>IF(原始数据!AE338="","",IF(ISERROR(MATCH(原始数据!AE338,各类选项!$E:$E,0)),1,0))</f>
        <v/>
      </c>
      <c r="I338" s="110" t="str">
        <f>IF(原始数据!AK338="","",IF(ISERROR(MATCH(原始数据!AK338,各类选项!$E:$E,0)),1,0))</f>
        <v/>
      </c>
      <c r="J338" s="110" t="str">
        <f>IF(原始数据!AM338="","",IF(ISERROR(MATCH(原始数据!AM338,各类选项!$E:$E,0)),1,0))</f>
        <v/>
      </c>
      <c r="K338" s="110" t="str">
        <f>IF(原始数据!AF338="","",IF(ISERROR(MATCH(原始数据!AF338,各类选项!$C:$C,0)),1,0))</f>
        <v/>
      </c>
      <c r="L338" s="110" t="str">
        <f>IF(原始数据!AG338="","",IF(ISERROR(MATCH(原始数据!AG338,各类选项!$C:$C,0)),1,0))</f>
        <v/>
      </c>
      <c r="M338" s="110" t="str">
        <f>IF(原始数据!AH338="","",IF(ISERROR(MATCH(原始数据!AH338,各类选项!$C:$C,0)),1,0))</f>
        <v/>
      </c>
      <c r="N338" s="110" t="str">
        <f>IF(原始数据!AI338="","",IF(ISERROR(MATCH(原始数据!AI338,各类选项!$E:$E,0)),1,0))</f>
        <v/>
      </c>
      <c r="O338" s="110" t="str">
        <f>IF(原始数据!AJ338="","",IF(ISERROR(MATCH(原始数据!AJ338,各类选项!$E:$E,0)),1,0))</f>
        <v/>
      </c>
      <c r="P338" s="110" t="str">
        <f>IF(原始数据!AK338="","",IF(ISERROR(MATCH(原始数据!AK338,各类选项!$E:$E,0)),1,0))</f>
        <v/>
      </c>
      <c r="Q338" s="110" t="str">
        <f>IF(原始数据!AL338="","",IF(ISERROR(MATCH(原始数据!AL338,各类选项!$E:$E,0)),1,0))</f>
        <v/>
      </c>
      <c r="R338" s="110" t="str">
        <f>IF(原始数据!AO338="","",IF(ISERROR(MATCH(原始数据!AO338,各类选项!$C:$C,0)),1,0))</f>
        <v/>
      </c>
      <c r="S338" s="110" t="str">
        <f>IF(赛后数据!M338="","",IF(ISERROR(MATCH(赛后数据!M338,(各类选项!J:J),0)),1,0))</f>
        <v/>
      </c>
      <c r="T338" s="110" t="str">
        <f>IF(赛后数据!U338="","",IF(ISERROR(MATCH(赛后数据!U338,(各类选项!J:J),0)),1,0))</f>
        <v/>
      </c>
      <c r="U338" s="110" t="str">
        <f>IF(赛后数据!AC338="","",IF(ISERROR(MATCH(赛后数据!AC338,(各类选项!J:J),0)),1,0))</f>
        <v/>
      </c>
      <c r="V338" s="110" t="str">
        <f>IF(赛后数据!AK338="","",IF(ISERROR(MATCH(赛后数据!AK338,(各类选项!J:J),0)),1,0))</f>
        <v/>
      </c>
    </row>
    <row r="339" spans="1:22">
      <c r="A339" s="110">
        <f t="shared" si="10"/>
        <v>0</v>
      </c>
      <c r="B339" s="110">
        <f t="shared" si="11"/>
        <v>0</v>
      </c>
      <c r="C339" s="110" t="str">
        <f>IF(原始数据!K339="","",IF(ISERROR(MATCH(原始数据!K339,原始数据!E339:F339,0)),1,0)-IF(原始数据!K339="",1,0))</f>
        <v/>
      </c>
      <c r="D339" s="110" t="str">
        <f>IF(原始数据!L339="","",IF(ISERROR(MATCH(原始数据!L339,各类选项!L:L,0)),1,0)-IF(原始数据!L339="",1,0))</f>
        <v/>
      </c>
      <c r="E339" s="110" t="str">
        <f>IF(原始数据!V339="","",IF(ISERROR(MATCH(原始数据!V339,各类选项!G:G,0)),1,0))</f>
        <v/>
      </c>
      <c r="F339" s="110" t="str">
        <f>IF(原始数据!W339="","",IF(ISERROR(MATCH(原始数据!W339,各类选项!G:G,0)),1,0))</f>
        <v/>
      </c>
      <c r="G339" s="110" t="str">
        <f>IF(原始数据!AD339="","",IF(ISERROR(MATCH(原始数据!AD339,各类选项!$E:$E,0)),1,0))</f>
        <v/>
      </c>
      <c r="H339" s="110" t="str">
        <f>IF(原始数据!AE339="","",IF(ISERROR(MATCH(原始数据!AE339,各类选项!$E:$E,0)),1,0))</f>
        <v/>
      </c>
      <c r="I339" s="110" t="str">
        <f>IF(原始数据!AK339="","",IF(ISERROR(MATCH(原始数据!AK339,各类选项!$E:$E,0)),1,0))</f>
        <v/>
      </c>
      <c r="J339" s="110" t="str">
        <f>IF(原始数据!AM339="","",IF(ISERROR(MATCH(原始数据!AM339,各类选项!$E:$E,0)),1,0))</f>
        <v/>
      </c>
      <c r="K339" s="110" t="str">
        <f>IF(原始数据!AF339="","",IF(ISERROR(MATCH(原始数据!AF339,各类选项!$C:$C,0)),1,0))</f>
        <v/>
      </c>
      <c r="L339" s="110" t="str">
        <f>IF(原始数据!AG339="","",IF(ISERROR(MATCH(原始数据!AG339,各类选项!$C:$C,0)),1,0))</f>
        <v/>
      </c>
      <c r="M339" s="110" t="str">
        <f>IF(原始数据!AH339="","",IF(ISERROR(MATCH(原始数据!AH339,各类选项!$C:$C,0)),1,0))</f>
        <v/>
      </c>
      <c r="N339" s="110" t="str">
        <f>IF(原始数据!AI339="","",IF(ISERROR(MATCH(原始数据!AI339,各类选项!$E:$E,0)),1,0))</f>
        <v/>
      </c>
      <c r="O339" s="110" t="str">
        <f>IF(原始数据!AJ339="","",IF(ISERROR(MATCH(原始数据!AJ339,各类选项!$E:$E,0)),1,0))</f>
        <v/>
      </c>
      <c r="P339" s="110" t="str">
        <f>IF(原始数据!AK339="","",IF(ISERROR(MATCH(原始数据!AK339,各类选项!$E:$E,0)),1,0))</f>
        <v/>
      </c>
      <c r="Q339" s="110" t="str">
        <f>IF(原始数据!AL339="","",IF(ISERROR(MATCH(原始数据!AL339,各类选项!$E:$E,0)),1,0))</f>
        <v/>
      </c>
      <c r="R339" s="110" t="str">
        <f>IF(原始数据!AO339="","",IF(ISERROR(MATCH(原始数据!AO339,各类选项!$C:$C,0)),1,0))</f>
        <v/>
      </c>
      <c r="S339" s="110" t="str">
        <f>IF(赛后数据!M339="","",IF(ISERROR(MATCH(赛后数据!M339,(各类选项!J:J),0)),1,0))</f>
        <v/>
      </c>
      <c r="T339" s="110" t="str">
        <f>IF(赛后数据!U339="","",IF(ISERROR(MATCH(赛后数据!U339,(各类选项!J:J),0)),1,0))</f>
        <v/>
      </c>
      <c r="U339" s="110" t="str">
        <f>IF(赛后数据!AC339="","",IF(ISERROR(MATCH(赛后数据!AC339,(各类选项!J:J),0)),1,0))</f>
        <v/>
      </c>
      <c r="V339" s="110" t="str">
        <f>IF(赛后数据!AK339="","",IF(ISERROR(MATCH(赛后数据!AK339,(各类选项!J:J),0)),1,0))</f>
        <v/>
      </c>
    </row>
    <row r="340" spans="1:22">
      <c r="A340" s="110">
        <f t="shared" si="10"/>
        <v>0</v>
      </c>
      <c r="B340" s="110">
        <f t="shared" si="11"/>
        <v>0</v>
      </c>
      <c r="C340" s="110" t="str">
        <f>IF(原始数据!K340="","",IF(ISERROR(MATCH(原始数据!K340,原始数据!E340:F340,0)),1,0)-IF(原始数据!K340="",1,0))</f>
        <v/>
      </c>
      <c r="D340" s="110" t="str">
        <f>IF(原始数据!L340="","",IF(ISERROR(MATCH(原始数据!L340,各类选项!L:L,0)),1,0)-IF(原始数据!L340="",1,0))</f>
        <v/>
      </c>
      <c r="E340" s="110" t="str">
        <f>IF(原始数据!V340="","",IF(ISERROR(MATCH(原始数据!V340,各类选项!G:G,0)),1,0))</f>
        <v/>
      </c>
      <c r="F340" s="110" t="str">
        <f>IF(原始数据!W340="","",IF(ISERROR(MATCH(原始数据!W340,各类选项!G:G,0)),1,0))</f>
        <v/>
      </c>
      <c r="G340" s="110" t="str">
        <f>IF(原始数据!AD340="","",IF(ISERROR(MATCH(原始数据!AD340,各类选项!$E:$E,0)),1,0))</f>
        <v/>
      </c>
      <c r="H340" s="110" t="str">
        <f>IF(原始数据!AE340="","",IF(ISERROR(MATCH(原始数据!AE340,各类选项!$E:$E,0)),1,0))</f>
        <v/>
      </c>
      <c r="I340" s="110" t="str">
        <f>IF(原始数据!AK340="","",IF(ISERROR(MATCH(原始数据!AK340,各类选项!$E:$E,0)),1,0))</f>
        <v/>
      </c>
      <c r="J340" s="110" t="str">
        <f>IF(原始数据!AM340="","",IF(ISERROR(MATCH(原始数据!AM340,各类选项!$E:$E,0)),1,0))</f>
        <v/>
      </c>
      <c r="K340" s="110" t="str">
        <f>IF(原始数据!AF340="","",IF(ISERROR(MATCH(原始数据!AF340,各类选项!$C:$C,0)),1,0))</f>
        <v/>
      </c>
      <c r="L340" s="110" t="str">
        <f>IF(原始数据!AG340="","",IF(ISERROR(MATCH(原始数据!AG340,各类选项!$C:$C,0)),1,0))</f>
        <v/>
      </c>
      <c r="M340" s="110" t="str">
        <f>IF(原始数据!AH340="","",IF(ISERROR(MATCH(原始数据!AH340,各类选项!$C:$C,0)),1,0))</f>
        <v/>
      </c>
      <c r="N340" s="110" t="str">
        <f>IF(原始数据!AI340="","",IF(ISERROR(MATCH(原始数据!AI340,各类选项!$E:$E,0)),1,0))</f>
        <v/>
      </c>
      <c r="O340" s="110" t="str">
        <f>IF(原始数据!AJ340="","",IF(ISERROR(MATCH(原始数据!AJ340,各类选项!$E:$E,0)),1,0))</f>
        <v/>
      </c>
      <c r="P340" s="110" t="str">
        <f>IF(原始数据!AK340="","",IF(ISERROR(MATCH(原始数据!AK340,各类选项!$E:$E,0)),1,0))</f>
        <v/>
      </c>
      <c r="Q340" s="110" t="str">
        <f>IF(原始数据!AL340="","",IF(ISERROR(MATCH(原始数据!AL340,各类选项!$E:$E,0)),1,0))</f>
        <v/>
      </c>
      <c r="R340" s="110" t="str">
        <f>IF(原始数据!AO340="","",IF(ISERROR(MATCH(原始数据!AO340,各类选项!$C:$C,0)),1,0))</f>
        <v/>
      </c>
      <c r="S340" s="110" t="str">
        <f>IF(赛后数据!M340="","",IF(ISERROR(MATCH(赛后数据!M340,(各类选项!J:J),0)),1,0))</f>
        <v/>
      </c>
      <c r="T340" s="110" t="str">
        <f>IF(赛后数据!U340="","",IF(ISERROR(MATCH(赛后数据!U340,(各类选项!J:J),0)),1,0))</f>
        <v/>
      </c>
      <c r="U340" s="110" t="str">
        <f>IF(赛后数据!AC340="","",IF(ISERROR(MATCH(赛后数据!AC340,(各类选项!J:J),0)),1,0))</f>
        <v/>
      </c>
      <c r="V340" s="110" t="str">
        <f>IF(赛后数据!AK340="","",IF(ISERROR(MATCH(赛后数据!AK340,(各类选项!J:J),0)),1,0))</f>
        <v/>
      </c>
    </row>
    <row r="341" spans="1:22">
      <c r="A341" s="110">
        <f t="shared" si="10"/>
        <v>0</v>
      </c>
      <c r="B341" s="110">
        <f t="shared" si="11"/>
        <v>0</v>
      </c>
      <c r="C341" s="110" t="str">
        <f>IF(原始数据!K341="","",IF(ISERROR(MATCH(原始数据!K341,原始数据!E341:F341,0)),1,0)-IF(原始数据!K341="",1,0))</f>
        <v/>
      </c>
      <c r="D341" s="110" t="str">
        <f>IF(原始数据!L341="","",IF(ISERROR(MATCH(原始数据!L341,各类选项!L:L,0)),1,0)-IF(原始数据!L341="",1,0))</f>
        <v/>
      </c>
      <c r="E341" s="110" t="str">
        <f>IF(原始数据!V341="","",IF(ISERROR(MATCH(原始数据!V341,各类选项!G:G,0)),1,0))</f>
        <v/>
      </c>
      <c r="F341" s="110" t="str">
        <f>IF(原始数据!W341="","",IF(ISERROR(MATCH(原始数据!W341,各类选项!G:G,0)),1,0))</f>
        <v/>
      </c>
      <c r="G341" s="110" t="str">
        <f>IF(原始数据!AD341="","",IF(ISERROR(MATCH(原始数据!AD341,各类选项!$E:$E,0)),1,0))</f>
        <v/>
      </c>
      <c r="H341" s="110" t="str">
        <f>IF(原始数据!AE341="","",IF(ISERROR(MATCH(原始数据!AE341,各类选项!$E:$E,0)),1,0))</f>
        <v/>
      </c>
      <c r="I341" s="110" t="str">
        <f>IF(原始数据!AK341="","",IF(ISERROR(MATCH(原始数据!AK341,各类选项!$E:$E,0)),1,0))</f>
        <v/>
      </c>
      <c r="J341" s="110" t="str">
        <f>IF(原始数据!AM341="","",IF(ISERROR(MATCH(原始数据!AM341,各类选项!$E:$E,0)),1,0))</f>
        <v/>
      </c>
      <c r="K341" s="110" t="str">
        <f>IF(原始数据!AF341="","",IF(ISERROR(MATCH(原始数据!AF341,各类选项!$C:$C,0)),1,0))</f>
        <v/>
      </c>
      <c r="L341" s="110" t="str">
        <f>IF(原始数据!AG341="","",IF(ISERROR(MATCH(原始数据!AG341,各类选项!$C:$C,0)),1,0))</f>
        <v/>
      </c>
      <c r="M341" s="110" t="str">
        <f>IF(原始数据!AH341="","",IF(ISERROR(MATCH(原始数据!AH341,各类选项!$C:$C,0)),1,0))</f>
        <v/>
      </c>
      <c r="N341" s="110" t="str">
        <f>IF(原始数据!AI341="","",IF(ISERROR(MATCH(原始数据!AI341,各类选项!$E:$E,0)),1,0))</f>
        <v/>
      </c>
      <c r="O341" s="110" t="str">
        <f>IF(原始数据!AJ341="","",IF(ISERROR(MATCH(原始数据!AJ341,各类选项!$E:$E,0)),1,0))</f>
        <v/>
      </c>
      <c r="P341" s="110" t="str">
        <f>IF(原始数据!AK341="","",IF(ISERROR(MATCH(原始数据!AK341,各类选项!$E:$E,0)),1,0))</f>
        <v/>
      </c>
      <c r="Q341" s="110" t="str">
        <f>IF(原始数据!AL341="","",IF(ISERROR(MATCH(原始数据!AL341,各类选项!$E:$E,0)),1,0))</f>
        <v/>
      </c>
      <c r="R341" s="110" t="str">
        <f>IF(原始数据!AO341="","",IF(ISERROR(MATCH(原始数据!AO341,各类选项!$C:$C,0)),1,0))</f>
        <v/>
      </c>
      <c r="S341" s="110" t="str">
        <f>IF(赛后数据!M341="","",IF(ISERROR(MATCH(赛后数据!M341,(各类选项!J:J),0)),1,0))</f>
        <v/>
      </c>
      <c r="T341" s="110" t="str">
        <f>IF(赛后数据!U341="","",IF(ISERROR(MATCH(赛后数据!U341,(各类选项!J:J),0)),1,0))</f>
        <v/>
      </c>
      <c r="U341" s="110" t="str">
        <f>IF(赛后数据!AC341="","",IF(ISERROR(MATCH(赛后数据!AC341,(各类选项!J:J),0)),1,0))</f>
        <v/>
      </c>
      <c r="V341" s="110" t="str">
        <f>IF(赛后数据!AK341="","",IF(ISERROR(MATCH(赛后数据!AK341,(各类选项!J:J),0)),1,0))</f>
        <v/>
      </c>
    </row>
    <row r="342" spans="1:22">
      <c r="A342" s="110">
        <f t="shared" si="10"/>
        <v>0</v>
      </c>
      <c r="B342" s="110">
        <f t="shared" si="11"/>
        <v>0</v>
      </c>
      <c r="C342" s="110" t="str">
        <f>IF(原始数据!K342="","",IF(ISERROR(MATCH(原始数据!K342,原始数据!E342:F342,0)),1,0)-IF(原始数据!K342="",1,0))</f>
        <v/>
      </c>
      <c r="D342" s="110" t="str">
        <f>IF(原始数据!L342="","",IF(ISERROR(MATCH(原始数据!L342,各类选项!L:L,0)),1,0)-IF(原始数据!L342="",1,0))</f>
        <v/>
      </c>
      <c r="E342" s="110" t="str">
        <f>IF(原始数据!V342="","",IF(ISERROR(MATCH(原始数据!V342,各类选项!G:G,0)),1,0))</f>
        <v/>
      </c>
      <c r="F342" s="110" t="str">
        <f>IF(原始数据!W342="","",IF(ISERROR(MATCH(原始数据!W342,各类选项!G:G,0)),1,0))</f>
        <v/>
      </c>
      <c r="G342" s="110" t="str">
        <f>IF(原始数据!AD342="","",IF(ISERROR(MATCH(原始数据!AD342,各类选项!$E:$E,0)),1,0))</f>
        <v/>
      </c>
      <c r="H342" s="110" t="str">
        <f>IF(原始数据!AE342="","",IF(ISERROR(MATCH(原始数据!AE342,各类选项!$E:$E,0)),1,0))</f>
        <v/>
      </c>
      <c r="I342" s="110" t="str">
        <f>IF(原始数据!AK342="","",IF(ISERROR(MATCH(原始数据!AK342,各类选项!$E:$E,0)),1,0))</f>
        <v/>
      </c>
      <c r="J342" s="110" t="str">
        <f>IF(原始数据!AM342="","",IF(ISERROR(MATCH(原始数据!AM342,各类选项!$E:$E,0)),1,0))</f>
        <v/>
      </c>
      <c r="K342" s="110" t="str">
        <f>IF(原始数据!AF342="","",IF(ISERROR(MATCH(原始数据!AF342,各类选项!$C:$C,0)),1,0))</f>
        <v/>
      </c>
      <c r="L342" s="110" t="str">
        <f>IF(原始数据!AG342="","",IF(ISERROR(MATCH(原始数据!AG342,各类选项!$C:$C,0)),1,0))</f>
        <v/>
      </c>
      <c r="M342" s="110" t="str">
        <f>IF(原始数据!AH342="","",IF(ISERROR(MATCH(原始数据!AH342,各类选项!$C:$C,0)),1,0))</f>
        <v/>
      </c>
      <c r="N342" s="110" t="str">
        <f>IF(原始数据!AI342="","",IF(ISERROR(MATCH(原始数据!AI342,各类选项!$E:$E,0)),1,0))</f>
        <v/>
      </c>
      <c r="O342" s="110" t="str">
        <f>IF(原始数据!AJ342="","",IF(ISERROR(MATCH(原始数据!AJ342,各类选项!$E:$E,0)),1,0))</f>
        <v/>
      </c>
      <c r="P342" s="110" t="str">
        <f>IF(原始数据!AK342="","",IF(ISERROR(MATCH(原始数据!AK342,各类选项!$E:$E,0)),1,0))</f>
        <v/>
      </c>
      <c r="Q342" s="110" t="str">
        <f>IF(原始数据!AL342="","",IF(ISERROR(MATCH(原始数据!AL342,各类选项!$E:$E,0)),1,0))</f>
        <v/>
      </c>
      <c r="R342" s="110" t="str">
        <f>IF(原始数据!AO342="","",IF(ISERROR(MATCH(原始数据!AO342,各类选项!$C:$C,0)),1,0))</f>
        <v/>
      </c>
      <c r="S342" s="110" t="str">
        <f>IF(赛后数据!M342="","",IF(ISERROR(MATCH(赛后数据!M342,(各类选项!J:J),0)),1,0))</f>
        <v/>
      </c>
      <c r="T342" s="110" t="str">
        <f>IF(赛后数据!U342="","",IF(ISERROR(MATCH(赛后数据!U342,(各类选项!J:J),0)),1,0))</f>
        <v/>
      </c>
      <c r="U342" s="110" t="str">
        <f>IF(赛后数据!AC342="","",IF(ISERROR(MATCH(赛后数据!AC342,(各类选项!J:J),0)),1,0))</f>
        <v/>
      </c>
      <c r="V342" s="110" t="str">
        <f>IF(赛后数据!AK342="","",IF(ISERROR(MATCH(赛后数据!AK342,(各类选项!J:J),0)),1,0))</f>
        <v/>
      </c>
    </row>
    <row r="343" spans="1:22">
      <c r="A343" s="110">
        <f t="shared" si="10"/>
        <v>0</v>
      </c>
      <c r="B343" s="110">
        <f t="shared" si="11"/>
        <v>0</v>
      </c>
      <c r="C343" s="110" t="str">
        <f>IF(原始数据!K343="","",IF(ISERROR(MATCH(原始数据!K343,原始数据!E343:F343,0)),1,0)-IF(原始数据!K343="",1,0))</f>
        <v/>
      </c>
      <c r="D343" s="110" t="str">
        <f>IF(原始数据!L343="","",IF(ISERROR(MATCH(原始数据!L343,各类选项!L:L,0)),1,0)-IF(原始数据!L343="",1,0))</f>
        <v/>
      </c>
      <c r="E343" s="110" t="str">
        <f>IF(原始数据!V343="","",IF(ISERROR(MATCH(原始数据!V343,各类选项!G:G,0)),1,0))</f>
        <v/>
      </c>
      <c r="F343" s="110" t="str">
        <f>IF(原始数据!W343="","",IF(ISERROR(MATCH(原始数据!W343,各类选项!G:G,0)),1,0))</f>
        <v/>
      </c>
      <c r="G343" s="110" t="str">
        <f>IF(原始数据!AD343="","",IF(ISERROR(MATCH(原始数据!AD343,各类选项!$E:$E,0)),1,0))</f>
        <v/>
      </c>
      <c r="H343" s="110" t="str">
        <f>IF(原始数据!AE343="","",IF(ISERROR(MATCH(原始数据!AE343,各类选项!$E:$E,0)),1,0))</f>
        <v/>
      </c>
      <c r="I343" s="110" t="str">
        <f>IF(原始数据!AK343="","",IF(ISERROR(MATCH(原始数据!AK343,各类选项!$E:$E,0)),1,0))</f>
        <v/>
      </c>
      <c r="J343" s="110" t="str">
        <f>IF(原始数据!AM343="","",IF(ISERROR(MATCH(原始数据!AM343,各类选项!$E:$E,0)),1,0))</f>
        <v/>
      </c>
      <c r="K343" s="110" t="str">
        <f>IF(原始数据!AF343="","",IF(ISERROR(MATCH(原始数据!AF343,各类选项!$C:$C,0)),1,0))</f>
        <v/>
      </c>
      <c r="L343" s="110" t="str">
        <f>IF(原始数据!AG343="","",IF(ISERROR(MATCH(原始数据!AG343,各类选项!$C:$C,0)),1,0))</f>
        <v/>
      </c>
      <c r="M343" s="110" t="str">
        <f>IF(原始数据!AH343="","",IF(ISERROR(MATCH(原始数据!AH343,各类选项!$C:$C,0)),1,0))</f>
        <v/>
      </c>
      <c r="N343" s="110" t="str">
        <f>IF(原始数据!AI343="","",IF(ISERROR(MATCH(原始数据!AI343,各类选项!$E:$E,0)),1,0))</f>
        <v/>
      </c>
      <c r="O343" s="110" t="str">
        <f>IF(原始数据!AJ343="","",IF(ISERROR(MATCH(原始数据!AJ343,各类选项!$E:$E,0)),1,0))</f>
        <v/>
      </c>
      <c r="P343" s="110" t="str">
        <f>IF(原始数据!AK343="","",IF(ISERROR(MATCH(原始数据!AK343,各类选项!$E:$E,0)),1,0))</f>
        <v/>
      </c>
      <c r="Q343" s="110" t="str">
        <f>IF(原始数据!AL343="","",IF(ISERROR(MATCH(原始数据!AL343,各类选项!$E:$E,0)),1,0))</f>
        <v/>
      </c>
      <c r="R343" s="110" t="str">
        <f>IF(原始数据!AO343="","",IF(ISERROR(MATCH(原始数据!AO343,各类选项!$C:$C,0)),1,0))</f>
        <v/>
      </c>
      <c r="S343" s="110" t="str">
        <f>IF(赛后数据!M343="","",IF(ISERROR(MATCH(赛后数据!M343,(各类选项!J:J),0)),1,0))</f>
        <v/>
      </c>
      <c r="T343" s="110" t="str">
        <f>IF(赛后数据!U343="","",IF(ISERROR(MATCH(赛后数据!U343,(各类选项!J:J),0)),1,0))</f>
        <v/>
      </c>
      <c r="U343" s="110" t="str">
        <f>IF(赛后数据!AC343="","",IF(ISERROR(MATCH(赛后数据!AC343,(各类选项!J:J),0)),1,0))</f>
        <v/>
      </c>
      <c r="V343" s="110" t="str">
        <f>IF(赛后数据!AK343="","",IF(ISERROR(MATCH(赛后数据!AK343,(各类选项!J:J),0)),1,0))</f>
        <v/>
      </c>
    </row>
    <row r="344" spans="1:22">
      <c r="A344" s="110">
        <f t="shared" si="10"/>
        <v>0</v>
      </c>
      <c r="B344" s="110">
        <f t="shared" si="11"/>
        <v>0</v>
      </c>
      <c r="C344" s="110" t="str">
        <f>IF(原始数据!K344="","",IF(ISERROR(MATCH(原始数据!K344,原始数据!E344:F344,0)),1,0)-IF(原始数据!K344="",1,0))</f>
        <v/>
      </c>
      <c r="D344" s="110" t="str">
        <f>IF(原始数据!L344="","",IF(ISERROR(MATCH(原始数据!L344,各类选项!L:L,0)),1,0)-IF(原始数据!L344="",1,0))</f>
        <v/>
      </c>
      <c r="E344" s="110" t="str">
        <f>IF(原始数据!V344="","",IF(ISERROR(MATCH(原始数据!V344,各类选项!G:G,0)),1,0))</f>
        <v/>
      </c>
      <c r="F344" s="110" t="str">
        <f>IF(原始数据!W344="","",IF(ISERROR(MATCH(原始数据!W344,各类选项!G:G,0)),1,0))</f>
        <v/>
      </c>
      <c r="G344" s="110" t="str">
        <f>IF(原始数据!AD344="","",IF(ISERROR(MATCH(原始数据!AD344,各类选项!$E:$E,0)),1,0))</f>
        <v/>
      </c>
      <c r="H344" s="110" t="str">
        <f>IF(原始数据!AE344="","",IF(ISERROR(MATCH(原始数据!AE344,各类选项!$E:$E,0)),1,0))</f>
        <v/>
      </c>
      <c r="I344" s="110" t="str">
        <f>IF(原始数据!AK344="","",IF(ISERROR(MATCH(原始数据!AK344,各类选项!$E:$E,0)),1,0))</f>
        <v/>
      </c>
      <c r="J344" s="110" t="str">
        <f>IF(原始数据!AM344="","",IF(ISERROR(MATCH(原始数据!AM344,各类选项!$E:$E,0)),1,0))</f>
        <v/>
      </c>
      <c r="K344" s="110" t="str">
        <f>IF(原始数据!AF344="","",IF(ISERROR(MATCH(原始数据!AF344,各类选项!$C:$C,0)),1,0))</f>
        <v/>
      </c>
      <c r="L344" s="110" t="str">
        <f>IF(原始数据!AG344="","",IF(ISERROR(MATCH(原始数据!AG344,各类选项!$C:$C,0)),1,0))</f>
        <v/>
      </c>
      <c r="M344" s="110" t="str">
        <f>IF(原始数据!AH344="","",IF(ISERROR(MATCH(原始数据!AH344,各类选项!$C:$C,0)),1,0))</f>
        <v/>
      </c>
      <c r="N344" s="110" t="str">
        <f>IF(原始数据!AI344="","",IF(ISERROR(MATCH(原始数据!AI344,各类选项!$E:$E,0)),1,0))</f>
        <v/>
      </c>
      <c r="O344" s="110" t="str">
        <f>IF(原始数据!AJ344="","",IF(ISERROR(MATCH(原始数据!AJ344,各类选项!$E:$E,0)),1,0))</f>
        <v/>
      </c>
      <c r="P344" s="110" t="str">
        <f>IF(原始数据!AK344="","",IF(ISERROR(MATCH(原始数据!AK344,各类选项!$E:$E,0)),1,0))</f>
        <v/>
      </c>
      <c r="Q344" s="110" t="str">
        <f>IF(原始数据!AL344="","",IF(ISERROR(MATCH(原始数据!AL344,各类选项!$E:$E,0)),1,0))</f>
        <v/>
      </c>
      <c r="R344" s="110" t="str">
        <f>IF(原始数据!AO344="","",IF(ISERROR(MATCH(原始数据!AO344,各类选项!$C:$C,0)),1,0))</f>
        <v/>
      </c>
      <c r="S344" s="110" t="str">
        <f>IF(赛后数据!M344="","",IF(ISERROR(MATCH(赛后数据!M344,(各类选项!J:J),0)),1,0))</f>
        <v/>
      </c>
      <c r="T344" s="110" t="str">
        <f>IF(赛后数据!U344="","",IF(ISERROR(MATCH(赛后数据!U344,(各类选项!J:J),0)),1,0))</f>
        <v/>
      </c>
      <c r="U344" s="110" t="str">
        <f>IF(赛后数据!AC344="","",IF(ISERROR(MATCH(赛后数据!AC344,(各类选项!J:J),0)),1,0))</f>
        <v/>
      </c>
      <c r="V344" s="110" t="str">
        <f>IF(赛后数据!AK344="","",IF(ISERROR(MATCH(赛后数据!AK344,(各类选项!J:J),0)),1,0))</f>
        <v/>
      </c>
    </row>
    <row r="345" spans="1:22">
      <c r="A345" s="110">
        <f t="shared" si="10"/>
        <v>0</v>
      </c>
      <c r="B345" s="110">
        <f t="shared" si="11"/>
        <v>0</v>
      </c>
      <c r="C345" s="110" t="str">
        <f>IF(原始数据!K345="","",IF(ISERROR(MATCH(原始数据!K345,原始数据!E345:F345,0)),1,0)-IF(原始数据!K345="",1,0))</f>
        <v/>
      </c>
      <c r="D345" s="110" t="str">
        <f>IF(原始数据!L345="","",IF(ISERROR(MATCH(原始数据!L345,各类选项!L:L,0)),1,0)-IF(原始数据!L345="",1,0))</f>
        <v/>
      </c>
      <c r="E345" s="110" t="str">
        <f>IF(原始数据!V345="","",IF(ISERROR(MATCH(原始数据!V345,各类选项!G:G,0)),1,0))</f>
        <v/>
      </c>
      <c r="F345" s="110" t="str">
        <f>IF(原始数据!W345="","",IF(ISERROR(MATCH(原始数据!W345,各类选项!G:G,0)),1,0))</f>
        <v/>
      </c>
      <c r="G345" s="110" t="str">
        <f>IF(原始数据!AD345="","",IF(ISERROR(MATCH(原始数据!AD345,各类选项!$E:$E,0)),1,0))</f>
        <v/>
      </c>
      <c r="H345" s="110" t="str">
        <f>IF(原始数据!AE345="","",IF(ISERROR(MATCH(原始数据!AE345,各类选项!$E:$E,0)),1,0))</f>
        <v/>
      </c>
      <c r="I345" s="110" t="str">
        <f>IF(原始数据!AK345="","",IF(ISERROR(MATCH(原始数据!AK345,各类选项!$E:$E,0)),1,0))</f>
        <v/>
      </c>
      <c r="J345" s="110" t="str">
        <f>IF(原始数据!AM345="","",IF(ISERROR(MATCH(原始数据!AM345,各类选项!$E:$E,0)),1,0))</f>
        <v/>
      </c>
      <c r="K345" s="110" t="str">
        <f>IF(原始数据!AF345="","",IF(ISERROR(MATCH(原始数据!AF345,各类选项!$C:$C,0)),1,0))</f>
        <v/>
      </c>
      <c r="L345" s="110" t="str">
        <f>IF(原始数据!AG345="","",IF(ISERROR(MATCH(原始数据!AG345,各类选项!$C:$C,0)),1,0))</f>
        <v/>
      </c>
      <c r="M345" s="110" t="str">
        <f>IF(原始数据!AH345="","",IF(ISERROR(MATCH(原始数据!AH345,各类选项!$C:$C,0)),1,0))</f>
        <v/>
      </c>
      <c r="N345" s="110" t="str">
        <f>IF(原始数据!AI345="","",IF(ISERROR(MATCH(原始数据!AI345,各类选项!$E:$E,0)),1,0))</f>
        <v/>
      </c>
      <c r="O345" s="110" t="str">
        <f>IF(原始数据!AJ345="","",IF(ISERROR(MATCH(原始数据!AJ345,各类选项!$E:$E,0)),1,0))</f>
        <v/>
      </c>
      <c r="P345" s="110" t="str">
        <f>IF(原始数据!AK345="","",IF(ISERROR(MATCH(原始数据!AK345,各类选项!$E:$E,0)),1,0))</f>
        <v/>
      </c>
      <c r="Q345" s="110" t="str">
        <f>IF(原始数据!AL345="","",IF(ISERROR(MATCH(原始数据!AL345,各类选项!$E:$E,0)),1,0))</f>
        <v/>
      </c>
      <c r="R345" s="110" t="str">
        <f>IF(原始数据!AO345="","",IF(ISERROR(MATCH(原始数据!AO345,各类选项!$C:$C,0)),1,0))</f>
        <v/>
      </c>
      <c r="S345" s="110" t="str">
        <f>IF(赛后数据!M345="","",IF(ISERROR(MATCH(赛后数据!M345,(各类选项!J:J),0)),1,0))</f>
        <v/>
      </c>
      <c r="T345" s="110" t="str">
        <f>IF(赛后数据!U345="","",IF(ISERROR(MATCH(赛后数据!U345,(各类选项!J:J),0)),1,0))</f>
        <v/>
      </c>
      <c r="U345" s="110" t="str">
        <f>IF(赛后数据!AC345="","",IF(ISERROR(MATCH(赛后数据!AC345,(各类选项!J:J),0)),1,0))</f>
        <v/>
      </c>
      <c r="V345" s="110" t="str">
        <f>IF(赛后数据!AK345="","",IF(ISERROR(MATCH(赛后数据!AK345,(各类选项!J:J),0)),1,0))</f>
        <v/>
      </c>
    </row>
    <row r="346" spans="1:22">
      <c r="A346" s="110">
        <f t="shared" si="10"/>
        <v>0</v>
      </c>
      <c r="B346" s="110">
        <f t="shared" si="11"/>
        <v>0</v>
      </c>
      <c r="C346" s="110" t="str">
        <f>IF(原始数据!K346="","",IF(ISERROR(MATCH(原始数据!K346,原始数据!E346:F346,0)),1,0)-IF(原始数据!K346="",1,0))</f>
        <v/>
      </c>
      <c r="D346" s="110" t="str">
        <f>IF(原始数据!L346="","",IF(ISERROR(MATCH(原始数据!L346,各类选项!L:L,0)),1,0)-IF(原始数据!L346="",1,0))</f>
        <v/>
      </c>
      <c r="E346" s="110" t="str">
        <f>IF(原始数据!V346="","",IF(ISERROR(MATCH(原始数据!V346,各类选项!G:G,0)),1,0))</f>
        <v/>
      </c>
      <c r="F346" s="110" t="str">
        <f>IF(原始数据!W346="","",IF(ISERROR(MATCH(原始数据!W346,各类选项!G:G,0)),1,0))</f>
        <v/>
      </c>
      <c r="G346" s="110" t="str">
        <f>IF(原始数据!AD346="","",IF(ISERROR(MATCH(原始数据!AD346,各类选项!$E:$E,0)),1,0))</f>
        <v/>
      </c>
      <c r="H346" s="110" t="str">
        <f>IF(原始数据!AE346="","",IF(ISERROR(MATCH(原始数据!AE346,各类选项!$E:$E,0)),1,0))</f>
        <v/>
      </c>
      <c r="I346" s="110" t="str">
        <f>IF(原始数据!AK346="","",IF(ISERROR(MATCH(原始数据!AK346,各类选项!$E:$E,0)),1,0))</f>
        <v/>
      </c>
      <c r="J346" s="110" t="str">
        <f>IF(原始数据!AM346="","",IF(ISERROR(MATCH(原始数据!AM346,各类选项!$E:$E,0)),1,0))</f>
        <v/>
      </c>
      <c r="K346" s="110" t="str">
        <f>IF(原始数据!AF346="","",IF(ISERROR(MATCH(原始数据!AF346,各类选项!$C:$C,0)),1,0))</f>
        <v/>
      </c>
      <c r="L346" s="110" t="str">
        <f>IF(原始数据!AG346="","",IF(ISERROR(MATCH(原始数据!AG346,各类选项!$C:$C,0)),1,0))</f>
        <v/>
      </c>
      <c r="M346" s="110" t="str">
        <f>IF(原始数据!AH346="","",IF(ISERROR(MATCH(原始数据!AH346,各类选项!$C:$C,0)),1,0))</f>
        <v/>
      </c>
      <c r="N346" s="110" t="str">
        <f>IF(原始数据!AI346="","",IF(ISERROR(MATCH(原始数据!AI346,各类选项!$E:$E,0)),1,0))</f>
        <v/>
      </c>
      <c r="O346" s="110" t="str">
        <f>IF(原始数据!AJ346="","",IF(ISERROR(MATCH(原始数据!AJ346,各类选项!$E:$E,0)),1,0))</f>
        <v/>
      </c>
      <c r="P346" s="110" t="str">
        <f>IF(原始数据!AK346="","",IF(ISERROR(MATCH(原始数据!AK346,各类选项!$E:$E,0)),1,0))</f>
        <v/>
      </c>
      <c r="Q346" s="110" t="str">
        <f>IF(原始数据!AL346="","",IF(ISERROR(MATCH(原始数据!AL346,各类选项!$E:$E,0)),1,0))</f>
        <v/>
      </c>
      <c r="R346" s="110" t="str">
        <f>IF(原始数据!AO346="","",IF(ISERROR(MATCH(原始数据!AO346,各类选项!$C:$C,0)),1,0))</f>
        <v/>
      </c>
      <c r="S346" s="110" t="str">
        <f>IF(赛后数据!M346="","",IF(ISERROR(MATCH(赛后数据!M346,(各类选项!J:J),0)),1,0))</f>
        <v/>
      </c>
      <c r="T346" s="110" t="str">
        <f>IF(赛后数据!U346="","",IF(ISERROR(MATCH(赛后数据!U346,(各类选项!J:J),0)),1,0))</f>
        <v/>
      </c>
      <c r="U346" s="110" t="str">
        <f>IF(赛后数据!AC346="","",IF(ISERROR(MATCH(赛后数据!AC346,(各类选项!J:J),0)),1,0))</f>
        <v/>
      </c>
      <c r="V346" s="110" t="str">
        <f>IF(赛后数据!AK346="","",IF(ISERROR(MATCH(赛后数据!AK346,(各类选项!J:J),0)),1,0))</f>
        <v/>
      </c>
    </row>
    <row r="347" spans="1:22">
      <c r="A347" s="110">
        <f t="shared" si="10"/>
        <v>0</v>
      </c>
      <c r="B347" s="110">
        <f t="shared" si="11"/>
        <v>0</v>
      </c>
      <c r="C347" s="110" t="str">
        <f>IF(原始数据!K347="","",IF(ISERROR(MATCH(原始数据!K347,原始数据!E347:F347,0)),1,0)-IF(原始数据!K347="",1,0))</f>
        <v/>
      </c>
      <c r="D347" s="110" t="str">
        <f>IF(原始数据!L347="","",IF(ISERROR(MATCH(原始数据!L347,各类选项!L:L,0)),1,0)-IF(原始数据!L347="",1,0))</f>
        <v/>
      </c>
      <c r="E347" s="110" t="str">
        <f>IF(原始数据!V347="","",IF(ISERROR(MATCH(原始数据!V347,各类选项!G:G,0)),1,0))</f>
        <v/>
      </c>
      <c r="F347" s="110" t="str">
        <f>IF(原始数据!W347="","",IF(ISERROR(MATCH(原始数据!W347,各类选项!G:G,0)),1,0))</f>
        <v/>
      </c>
      <c r="G347" s="110" t="str">
        <f>IF(原始数据!AD347="","",IF(ISERROR(MATCH(原始数据!AD347,各类选项!$E:$E,0)),1,0))</f>
        <v/>
      </c>
      <c r="H347" s="110" t="str">
        <f>IF(原始数据!AE347="","",IF(ISERROR(MATCH(原始数据!AE347,各类选项!$E:$E,0)),1,0))</f>
        <v/>
      </c>
      <c r="I347" s="110" t="str">
        <f>IF(原始数据!AK347="","",IF(ISERROR(MATCH(原始数据!AK347,各类选项!$E:$E,0)),1,0))</f>
        <v/>
      </c>
      <c r="J347" s="110" t="str">
        <f>IF(原始数据!AM347="","",IF(ISERROR(MATCH(原始数据!AM347,各类选项!$E:$E,0)),1,0))</f>
        <v/>
      </c>
      <c r="K347" s="110" t="str">
        <f>IF(原始数据!AF347="","",IF(ISERROR(MATCH(原始数据!AF347,各类选项!$C:$C,0)),1,0))</f>
        <v/>
      </c>
      <c r="L347" s="110" t="str">
        <f>IF(原始数据!AG347="","",IF(ISERROR(MATCH(原始数据!AG347,各类选项!$C:$C,0)),1,0))</f>
        <v/>
      </c>
      <c r="M347" s="110" t="str">
        <f>IF(原始数据!AH347="","",IF(ISERROR(MATCH(原始数据!AH347,各类选项!$C:$C,0)),1,0))</f>
        <v/>
      </c>
      <c r="N347" s="110" t="str">
        <f>IF(原始数据!AI347="","",IF(ISERROR(MATCH(原始数据!AI347,各类选项!$E:$E,0)),1,0))</f>
        <v/>
      </c>
      <c r="O347" s="110" t="str">
        <f>IF(原始数据!AJ347="","",IF(ISERROR(MATCH(原始数据!AJ347,各类选项!$E:$E,0)),1,0))</f>
        <v/>
      </c>
      <c r="P347" s="110" t="str">
        <f>IF(原始数据!AK347="","",IF(ISERROR(MATCH(原始数据!AK347,各类选项!$E:$E,0)),1,0))</f>
        <v/>
      </c>
      <c r="Q347" s="110" t="str">
        <f>IF(原始数据!AL347="","",IF(ISERROR(MATCH(原始数据!AL347,各类选项!$E:$E,0)),1,0))</f>
        <v/>
      </c>
      <c r="R347" s="110" t="str">
        <f>IF(原始数据!AO347="","",IF(ISERROR(MATCH(原始数据!AO347,各类选项!$C:$C,0)),1,0))</f>
        <v/>
      </c>
      <c r="S347" s="110" t="str">
        <f>IF(赛后数据!M347="","",IF(ISERROR(MATCH(赛后数据!M347,(各类选项!J:J),0)),1,0))</f>
        <v/>
      </c>
      <c r="T347" s="110" t="str">
        <f>IF(赛后数据!U347="","",IF(ISERROR(MATCH(赛后数据!U347,(各类选项!J:J),0)),1,0))</f>
        <v/>
      </c>
      <c r="U347" s="110" t="str">
        <f>IF(赛后数据!AC347="","",IF(ISERROR(MATCH(赛后数据!AC347,(各类选项!J:J),0)),1,0))</f>
        <v/>
      </c>
      <c r="V347" s="110" t="str">
        <f>IF(赛后数据!AK347="","",IF(ISERROR(MATCH(赛后数据!AK347,(各类选项!J:J),0)),1,0))</f>
        <v/>
      </c>
    </row>
    <row r="348" spans="1:22">
      <c r="A348" s="110">
        <f t="shared" si="10"/>
        <v>0</v>
      </c>
      <c r="B348" s="110">
        <f t="shared" si="11"/>
        <v>0</v>
      </c>
      <c r="C348" s="110" t="str">
        <f>IF(原始数据!K348="","",IF(ISERROR(MATCH(原始数据!K348,原始数据!E348:F348,0)),1,0)-IF(原始数据!K348="",1,0))</f>
        <v/>
      </c>
      <c r="D348" s="110" t="str">
        <f>IF(原始数据!L348="","",IF(ISERROR(MATCH(原始数据!L348,各类选项!L:L,0)),1,0)-IF(原始数据!L348="",1,0))</f>
        <v/>
      </c>
      <c r="E348" s="110" t="str">
        <f>IF(原始数据!V348="","",IF(ISERROR(MATCH(原始数据!V348,各类选项!G:G,0)),1,0))</f>
        <v/>
      </c>
      <c r="F348" s="110" t="str">
        <f>IF(原始数据!W348="","",IF(ISERROR(MATCH(原始数据!W348,各类选项!G:G,0)),1,0))</f>
        <v/>
      </c>
      <c r="G348" s="110" t="str">
        <f>IF(原始数据!AD348="","",IF(ISERROR(MATCH(原始数据!AD348,各类选项!$E:$E,0)),1,0))</f>
        <v/>
      </c>
      <c r="H348" s="110" t="str">
        <f>IF(原始数据!AE348="","",IF(ISERROR(MATCH(原始数据!AE348,各类选项!$E:$E,0)),1,0))</f>
        <v/>
      </c>
      <c r="I348" s="110" t="str">
        <f>IF(原始数据!AK348="","",IF(ISERROR(MATCH(原始数据!AK348,各类选项!$E:$E,0)),1,0))</f>
        <v/>
      </c>
      <c r="J348" s="110" t="str">
        <f>IF(原始数据!AM348="","",IF(ISERROR(MATCH(原始数据!AM348,各类选项!$E:$E,0)),1,0))</f>
        <v/>
      </c>
      <c r="K348" s="110" t="str">
        <f>IF(原始数据!AF348="","",IF(ISERROR(MATCH(原始数据!AF348,各类选项!$C:$C,0)),1,0))</f>
        <v/>
      </c>
      <c r="L348" s="110" t="str">
        <f>IF(原始数据!AG348="","",IF(ISERROR(MATCH(原始数据!AG348,各类选项!$C:$C,0)),1,0))</f>
        <v/>
      </c>
      <c r="M348" s="110" t="str">
        <f>IF(原始数据!AH348="","",IF(ISERROR(MATCH(原始数据!AH348,各类选项!$C:$C,0)),1,0))</f>
        <v/>
      </c>
      <c r="N348" s="110" t="str">
        <f>IF(原始数据!AI348="","",IF(ISERROR(MATCH(原始数据!AI348,各类选项!$E:$E,0)),1,0))</f>
        <v/>
      </c>
      <c r="O348" s="110" t="str">
        <f>IF(原始数据!AJ348="","",IF(ISERROR(MATCH(原始数据!AJ348,各类选项!$E:$E,0)),1,0))</f>
        <v/>
      </c>
      <c r="P348" s="110" t="str">
        <f>IF(原始数据!AK348="","",IF(ISERROR(MATCH(原始数据!AK348,各类选项!$E:$E,0)),1,0))</f>
        <v/>
      </c>
      <c r="Q348" s="110" t="str">
        <f>IF(原始数据!AL348="","",IF(ISERROR(MATCH(原始数据!AL348,各类选项!$E:$E,0)),1,0))</f>
        <v/>
      </c>
      <c r="R348" s="110" t="str">
        <f>IF(原始数据!AO348="","",IF(ISERROR(MATCH(原始数据!AO348,各类选项!$C:$C,0)),1,0))</f>
        <v/>
      </c>
      <c r="S348" s="110" t="str">
        <f>IF(赛后数据!M348="","",IF(ISERROR(MATCH(赛后数据!M348,(各类选项!J:J),0)),1,0))</f>
        <v/>
      </c>
      <c r="T348" s="110" t="str">
        <f>IF(赛后数据!U348="","",IF(ISERROR(MATCH(赛后数据!U348,(各类选项!J:J),0)),1,0))</f>
        <v/>
      </c>
      <c r="U348" s="110" t="str">
        <f>IF(赛后数据!AC348="","",IF(ISERROR(MATCH(赛后数据!AC348,(各类选项!J:J),0)),1,0))</f>
        <v/>
      </c>
      <c r="V348" s="110" t="str">
        <f>IF(赛后数据!AK348="","",IF(ISERROR(MATCH(赛后数据!AK348,(各类选项!J:J),0)),1,0))</f>
        <v/>
      </c>
    </row>
    <row r="349" spans="1:22">
      <c r="A349" s="110">
        <f t="shared" si="10"/>
        <v>0</v>
      </c>
      <c r="B349" s="110">
        <f t="shared" si="11"/>
        <v>0</v>
      </c>
      <c r="C349" s="110" t="str">
        <f>IF(原始数据!K349="","",IF(ISERROR(MATCH(原始数据!K349,原始数据!E349:F349,0)),1,0)-IF(原始数据!K349="",1,0))</f>
        <v/>
      </c>
      <c r="D349" s="110" t="str">
        <f>IF(原始数据!L349="","",IF(ISERROR(MATCH(原始数据!L349,各类选项!L:L,0)),1,0)-IF(原始数据!L349="",1,0))</f>
        <v/>
      </c>
      <c r="E349" s="110" t="str">
        <f>IF(原始数据!V349="","",IF(ISERROR(MATCH(原始数据!V349,各类选项!G:G,0)),1,0))</f>
        <v/>
      </c>
      <c r="F349" s="110" t="str">
        <f>IF(原始数据!W349="","",IF(ISERROR(MATCH(原始数据!W349,各类选项!G:G,0)),1,0))</f>
        <v/>
      </c>
      <c r="G349" s="110" t="str">
        <f>IF(原始数据!AD349="","",IF(ISERROR(MATCH(原始数据!AD349,各类选项!$E:$E,0)),1,0))</f>
        <v/>
      </c>
      <c r="H349" s="110" t="str">
        <f>IF(原始数据!AE349="","",IF(ISERROR(MATCH(原始数据!AE349,各类选项!$E:$E,0)),1,0))</f>
        <v/>
      </c>
      <c r="I349" s="110" t="str">
        <f>IF(原始数据!AK349="","",IF(ISERROR(MATCH(原始数据!AK349,各类选项!$E:$E,0)),1,0))</f>
        <v/>
      </c>
      <c r="J349" s="110" t="str">
        <f>IF(原始数据!AM349="","",IF(ISERROR(MATCH(原始数据!AM349,各类选项!$E:$E,0)),1,0))</f>
        <v/>
      </c>
      <c r="K349" s="110" t="str">
        <f>IF(原始数据!AF349="","",IF(ISERROR(MATCH(原始数据!AF349,各类选项!$C:$C,0)),1,0))</f>
        <v/>
      </c>
      <c r="L349" s="110" t="str">
        <f>IF(原始数据!AG349="","",IF(ISERROR(MATCH(原始数据!AG349,各类选项!$C:$C,0)),1,0))</f>
        <v/>
      </c>
      <c r="M349" s="110" t="str">
        <f>IF(原始数据!AH349="","",IF(ISERROR(MATCH(原始数据!AH349,各类选项!$C:$C,0)),1,0))</f>
        <v/>
      </c>
      <c r="N349" s="110" t="str">
        <f>IF(原始数据!AI349="","",IF(ISERROR(MATCH(原始数据!AI349,各类选项!$E:$E,0)),1,0))</f>
        <v/>
      </c>
      <c r="O349" s="110" t="str">
        <f>IF(原始数据!AJ349="","",IF(ISERROR(MATCH(原始数据!AJ349,各类选项!$E:$E,0)),1,0))</f>
        <v/>
      </c>
      <c r="P349" s="110" t="str">
        <f>IF(原始数据!AK349="","",IF(ISERROR(MATCH(原始数据!AK349,各类选项!$E:$E,0)),1,0))</f>
        <v/>
      </c>
      <c r="Q349" s="110" t="str">
        <f>IF(原始数据!AL349="","",IF(ISERROR(MATCH(原始数据!AL349,各类选项!$E:$E,0)),1,0))</f>
        <v/>
      </c>
      <c r="R349" s="110" t="str">
        <f>IF(原始数据!AO349="","",IF(ISERROR(MATCH(原始数据!AO349,各类选项!$C:$C,0)),1,0))</f>
        <v/>
      </c>
      <c r="S349" s="110" t="str">
        <f>IF(赛后数据!M349="","",IF(ISERROR(MATCH(赛后数据!M349,(各类选项!J:J),0)),1,0))</f>
        <v/>
      </c>
      <c r="T349" s="110" t="str">
        <f>IF(赛后数据!U349="","",IF(ISERROR(MATCH(赛后数据!U349,(各类选项!J:J),0)),1,0))</f>
        <v/>
      </c>
      <c r="U349" s="110" t="str">
        <f>IF(赛后数据!AC349="","",IF(ISERROR(MATCH(赛后数据!AC349,(各类选项!J:J),0)),1,0))</f>
        <v/>
      </c>
      <c r="V349" s="110" t="str">
        <f>IF(赛后数据!AK349="","",IF(ISERROR(MATCH(赛后数据!AK349,(各类选项!J:J),0)),1,0))</f>
        <v/>
      </c>
    </row>
    <row r="350" spans="1:22">
      <c r="A350" s="110">
        <f t="shared" si="10"/>
        <v>0</v>
      </c>
      <c r="B350" s="110">
        <f t="shared" si="11"/>
        <v>0</v>
      </c>
      <c r="C350" s="110" t="str">
        <f>IF(原始数据!K350="","",IF(ISERROR(MATCH(原始数据!K350,原始数据!E350:F350,0)),1,0)-IF(原始数据!K350="",1,0))</f>
        <v/>
      </c>
      <c r="D350" s="110" t="str">
        <f>IF(原始数据!L350="","",IF(ISERROR(MATCH(原始数据!L350,各类选项!L:L,0)),1,0)-IF(原始数据!L350="",1,0))</f>
        <v/>
      </c>
      <c r="E350" s="110" t="str">
        <f>IF(原始数据!V350="","",IF(ISERROR(MATCH(原始数据!V350,各类选项!G:G,0)),1,0))</f>
        <v/>
      </c>
      <c r="F350" s="110" t="str">
        <f>IF(原始数据!W350="","",IF(ISERROR(MATCH(原始数据!W350,各类选项!G:G,0)),1,0))</f>
        <v/>
      </c>
      <c r="G350" s="110" t="str">
        <f>IF(原始数据!AD350="","",IF(ISERROR(MATCH(原始数据!AD350,各类选项!$E:$E,0)),1,0))</f>
        <v/>
      </c>
      <c r="H350" s="110" t="str">
        <f>IF(原始数据!AE350="","",IF(ISERROR(MATCH(原始数据!AE350,各类选项!$E:$E,0)),1,0))</f>
        <v/>
      </c>
      <c r="I350" s="110" t="str">
        <f>IF(原始数据!AK350="","",IF(ISERROR(MATCH(原始数据!AK350,各类选项!$E:$E,0)),1,0))</f>
        <v/>
      </c>
      <c r="J350" s="110" t="str">
        <f>IF(原始数据!AM350="","",IF(ISERROR(MATCH(原始数据!AM350,各类选项!$E:$E,0)),1,0))</f>
        <v/>
      </c>
      <c r="K350" s="110" t="str">
        <f>IF(原始数据!AF350="","",IF(ISERROR(MATCH(原始数据!AF350,各类选项!$C:$C,0)),1,0))</f>
        <v/>
      </c>
      <c r="L350" s="110" t="str">
        <f>IF(原始数据!AG350="","",IF(ISERROR(MATCH(原始数据!AG350,各类选项!$C:$C,0)),1,0))</f>
        <v/>
      </c>
      <c r="M350" s="110" t="str">
        <f>IF(原始数据!AH350="","",IF(ISERROR(MATCH(原始数据!AH350,各类选项!$C:$C,0)),1,0))</f>
        <v/>
      </c>
      <c r="N350" s="110" t="str">
        <f>IF(原始数据!AI350="","",IF(ISERROR(MATCH(原始数据!AI350,各类选项!$E:$E,0)),1,0))</f>
        <v/>
      </c>
      <c r="O350" s="110" t="str">
        <f>IF(原始数据!AJ350="","",IF(ISERROR(MATCH(原始数据!AJ350,各类选项!$E:$E,0)),1,0))</f>
        <v/>
      </c>
      <c r="P350" s="110" t="str">
        <f>IF(原始数据!AK350="","",IF(ISERROR(MATCH(原始数据!AK350,各类选项!$E:$E,0)),1,0))</f>
        <v/>
      </c>
      <c r="Q350" s="110" t="str">
        <f>IF(原始数据!AL350="","",IF(ISERROR(MATCH(原始数据!AL350,各类选项!$E:$E,0)),1,0))</f>
        <v/>
      </c>
      <c r="R350" s="110" t="str">
        <f>IF(原始数据!AO350="","",IF(ISERROR(MATCH(原始数据!AO350,各类选项!$C:$C,0)),1,0))</f>
        <v/>
      </c>
      <c r="S350" s="110" t="str">
        <f>IF(赛后数据!M350="","",IF(ISERROR(MATCH(赛后数据!M350,(各类选项!J:J),0)),1,0))</f>
        <v/>
      </c>
      <c r="T350" s="110" t="str">
        <f>IF(赛后数据!U350="","",IF(ISERROR(MATCH(赛后数据!U350,(各类选项!J:J),0)),1,0))</f>
        <v/>
      </c>
      <c r="U350" s="110" t="str">
        <f>IF(赛后数据!AC350="","",IF(ISERROR(MATCH(赛后数据!AC350,(各类选项!J:J),0)),1,0))</f>
        <v/>
      </c>
      <c r="V350" s="110" t="str">
        <f>IF(赛后数据!AK350="","",IF(ISERROR(MATCH(赛后数据!AK350,(各类选项!J:J),0)),1,0))</f>
        <v/>
      </c>
    </row>
    <row r="351" spans="1:22">
      <c r="A351" s="110">
        <f t="shared" si="10"/>
        <v>0</v>
      </c>
      <c r="B351" s="110">
        <f t="shared" si="11"/>
        <v>0</v>
      </c>
      <c r="C351" s="110" t="str">
        <f>IF(原始数据!K351="","",IF(ISERROR(MATCH(原始数据!K351,原始数据!E351:F351,0)),1,0)-IF(原始数据!K351="",1,0))</f>
        <v/>
      </c>
      <c r="D351" s="110" t="str">
        <f>IF(原始数据!L351="","",IF(ISERROR(MATCH(原始数据!L351,各类选项!L:L,0)),1,0)-IF(原始数据!L351="",1,0))</f>
        <v/>
      </c>
      <c r="E351" s="110" t="str">
        <f>IF(原始数据!V351="","",IF(ISERROR(MATCH(原始数据!V351,各类选项!G:G,0)),1,0))</f>
        <v/>
      </c>
      <c r="F351" s="110" t="str">
        <f>IF(原始数据!W351="","",IF(ISERROR(MATCH(原始数据!W351,各类选项!G:G,0)),1,0))</f>
        <v/>
      </c>
      <c r="G351" s="110" t="str">
        <f>IF(原始数据!AD351="","",IF(ISERROR(MATCH(原始数据!AD351,各类选项!$E:$E,0)),1,0))</f>
        <v/>
      </c>
      <c r="H351" s="110" t="str">
        <f>IF(原始数据!AE351="","",IF(ISERROR(MATCH(原始数据!AE351,各类选项!$E:$E,0)),1,0))</f>
        <v/>
      </c>
      <c r="I351" s="110" t="str">
        <f>IF(原始数据!AK351="","",IF(ISERROR(MATCH(原始数据!AK351,各类选项!$E:$E,0)),1,0))</f>
        <v/>
      </c>
      <c r="J351" s="110" t="str">
        <f>IF(原始数据!AM351="","",IF(ISERROR(MATCH(原始数据!AM351,各类选项!$E:$E,0)),1,0))</f>
        <v/>
      </c>
      <c r="K351" s="110" t="str">
        <f>IF(原始数据!AF351="","",IF(ISERROR(MATCH(原始数据!AF351,各类选项!$C:$C,0)),1,0))</f>
        <v/>
      </c>
      <c r="L351" s="110" t="str">
        <f>IF(原始数据!AG351="","",IF(ISERROR(MATCH(原始数据!AG351,各类选项!$C:$C,0)),1,0))</f>
        <v/>
      </c>
      <c r="M351" s="110" t="str">
        <f>IF(原始数据!AH351="","",IF(ISERROR(MATCH(原始数据!AH351,各类选项!$C:$C,0)),1,0))</f>
        <v/>
      </c>
      <c r="N351" s="110" t="str">
        <f>IF(原始数据!AI351="","",IF(ISERROR(MATCH(原始数据!AI351,各类选项!$E:$E,0)),1,0))</f>
        <v/>
      </c>
      <c r="O351" s="110" t="str">
        <f>IF(原始数据!AJ351="","",IF(ISERROR(MATCH(原始数据!AJ351,各类选项!$E:$E,0)),1,0))</f>
        <v/>
      </c>
      <c r="P351" s="110" t="str">
        <f>IF(原始数据!AK351="","",IF(ISERROR(MATCH(原始数据!AK351,各类选项!$E:$E,0)),1,0))</f>
        <v/>
      </c>
      <c r="Q351" s="110" t="str">
        <f>IF(原始数据!AL351="","",IF(ISERROR(MATCH(原始数据!AL351,各类选项!$E:$E,0)),1,0))</f>
        <v/>
      </c>
      <c r="R351" s="110" t="str">
        <f>IF(原始数据!AO351="","",IF(ISERROR(MATCH(原始数据!AO351,各类选项!$C:$C,0)),1,0))</f>
        <v/>
      </c>
      <c r="S351" s="110" t="str">
        <f>IF(赛后数据!M351="","",IF(ISERROR(MATCH(赛后数据!M351,(各类选项!J:J),0)),1,0))</f>
        <v/>
      </c>
      <c r="T351" s="110" t="str">
        <f>IF(赛后数据!U351="","",IF(ISERROR(MATCH(赛后数据!U351,(各类选项!J:J),0)),1,0))</f>
        <v/>
      </c>
      <c r="U351" s="110" t="str">
        <f>IF(赛后数据!AC351="","",IF(ISERROR(MATCH(赛后数据!AC351,(各类选项!J:J),0)),1,0))</f>
        <v/>
      </c>
      <c r="V351" s="110" t="str">
        <f>IF(赛后数据!AK351="","",IF(ISERROR(MATCH(赛后数据!AK351,(各类选项!J:J),0)),1,0))</f>
        <v/>
      </c>
    </row>
    <row r="352" spans="1:22">
      <c r="A352" s="110">
        <f t="shared" si="10"/>
        <v>0</v>
      </c>
      <c r="B352" s="110">
        <f t="shared" si="11"/>
        <v>0</v>
      </c>
      <c r="C352" s="110" t="str">
        <f>IF(原始数据!K352="","",IF(ISERROR(MATCH(原始数据!K352,原始数据!E352:F352,0)),1,0)-IF(原始数据!K352="",1,0))</f>
        <v/>
      </c>
      <c r="D352" s="110" t="str">
        <f>IF(原始数据!L352="","",IF(ISERROR(MATCH(原始数据!L352,各类选项!L:L,0)),1,0)-IF(原始数据!L352="",1,0))</f>
        <v/>
      </c>
      <c r="E352" s="110" t="str">
        <f>IF(原始数据!V352="","",IF(ISERROR(MATCH(原始数据!V352,各类选项!G:G,0)),1,0))</f>
        <v/>
      </c>
      <c r="F352" s="110" t="str">
        <f>IF(原始数据!W352="","",IF(ISERROR(MATCH(原始数据!W352,各类选项!G:G,0)),1,0))</f>
        <v/>
      </c>
      <c r="G352" s="110" t="str">
        <f>IF(原始数据!AD352="","",IF(ISERROR(MATCH(原始数据!AD352,各类选项!$E:$E,0)),1,0))</f>
        <v/>
      </c>
      <c r="H352" s="110" t="str">
        <f>IF(原始数据!AE352="","",IF(ISERROR(MATCH(原始数据!AE352,各类选项!$E:$E,0)),1,0))</f>
        <v/>
      </c>
      <c r="I352" s="110" t="str">
        <f>IF(原始数据!AK352="","",IF(ISERROR(MATCH(原始数据!AK352,各类选项!$E:$E,0)),1,0))</f>
        <v/>
      </c>
      <c r="J352" s="110" t="str">
        <f>IF(原始数据!AM352="","",IF(ISERROR(MATCH(原始数据!AM352,各类选项!$E:$E,0)),1,0))</f>
        <v/>
      </c>
      <c r="K352" s="110" t="str">
        <f>IF(原始数据!AF352="","",IF(ISERROR(MATCH(原始数据!AF352,各类选项!$C:$C,0)),1,0))</f>
        <v/>
      </c>
      <c r="L352" s="110" t="str">
        <f>IF(原始数据!AG352="","",IF(ISERROR(MATCH(原始数据!AG352,各类选项!$C:$C,0)),1,0))</f>
        <v/>
      </c>
      <c r="M352" s="110" t="str">
        <f>IF(原始数据!AH352="","",IF(ISERROR(MATCH(原始数据!AH352,各类选项!$C:$C,0)),1,0))</f>
        <v/>
      </c>
      <c r="N352" s="110" t="str">
        <f>IF(原始数据!AI352="","",IF(ISERROR(MATCH(原始数据!AI352,各类选项!$E:$E,0)),1,0))</f>
        <v/>
      </c>
      <c r="O352" s="110" t="str">
        <f>IF(原始数据!AJ352="","",IF(ISERROR(MATCH(原始数据!AJ352,各类选项!$E:$E,0)),1,0))</f>
        <v/>
      </c>
      <c r="P352" s="110" t="str">
        <f>IF(原始数据!AK352="","",IF(ISERROR(MATCH(原始数据!AK352,各类选项!$E:$E,0)),1,0))</f>
        <v/>
      </c>
      <c r="Q352" s="110" t="str">
        <f>IF(原始数据!AL352="","",IF(ISERROR(MATCH(原始数据!AL352,各类选项!$E:$E,0)),1,0))</f>
        <v/>
      </c>
      <c r="R352" s="110" t="str">
        <f>IF(原始数据!AO352="","",IF(ISERROR(MATCH(原始数据!AO352,各类选项!$C:$C,0)),1,0))</f>
        <v/>
      </c>
      <c r="S352" s="110" t="str">
        <f>IF(赛后数据!M352="","",IF(ISERROR(MATCH(赛后数据!M352,(各类选项!J:J),0)),1,0))</f>
        <v/>
      </c>
      <c r="T352" s="110" t="str">
        <f>IF(赛后数据!U352="","",IF(ISERROR(MATCH(赛后数据!U352,(各类选项!J:J),0)),1,0))</f>
        <v/>
      </c>
      <c r="U352" s="110" t="str">
        <f>IF(赛后数据!AC352="","",IF(ISERROR(MATCH(赛后数据!AC352,(各类选项!J:J),0)),1,0))</f>
        <v/>
      </c>
      <c r="V352" s="110" t="str">
        <f>IF(赛后数据!AK352="","",IF(ISERROR(MATCH(赛后数据!AK352,(各类选项!J:J),0)),1,0))</f>
        <v/>
      </c>
    </row>
    <row r="353" spans="1:22">
      <c r="A353" s="110">
        <f t="shared" si="10"/>
        <v>0</v>
      </c>
      <c r="B353" s="110">
        <f t="shared" si="11"/>
        <v>0</v>
      </c>
      <c r="C353" s="110" t="str">
        <f>IF(原始数据!K353="","",IF(ISERROR(MATCH(原始数据!K353,原始数据!E353:F353,0)),1,0)-IF(原始数据!K353="",1,0))</f>
        <v/>
      </c>
      <c r="D353" s="110" t="str">
        <f>IF(原始数据!L353="","",IF(ISERROR(MATCH(原始数据!L353,各类选项!L:L,0)),1,0)-IF(原始数据!L353="",1,0))</f>
        <v/>
      </c>
      <c r="E353" s="110" t="str">
        <f>IF(原始数据!V353="","",IF(ISERROR(MATCH(原始数据!V353,各类选项!G:G,0)),1,0))</f>
        <v/>
      </c>
      <c r="F353" s="110" t="str">
        <f>IF(原始数据!W353="","",IF(ISERROR(MATCH(原始数据!W353,各类选项!G:G,0)),1,0))</f>
        <v/>
      </c>
      <c r="G353" s="110" t="str">
        <f>IF(原始数据!AD353="","",IF(ISERROR(MATCH(原始数据!AD353,各类选项!$E:$E,0)),1,0))</f>
        <v/>
      </c>
      <c r="H353" s="110" t="str">
        <f>IF(原始数据!AE353="","",IF(ISERROR(MATCH(原始数据!AE353,各类选项!$E:$E,0)),1,0))</f>
        <v/>
      </c>
      <c r="I353" s="110" t="str">
        <f>IF(原始数据!AK353="","",IF(ISERROR(MATCH(原始数据!AK353,各类选项!$E:$E,0)),1,0))</f>
        <v/>
      </c>
      <c r="J353" s="110" t="str">
        <f>IF(原始数据!AM353="","",IF(ISERROR(MATCH(原始数据!AM353,各类选项!$E:$E,0)),1,0))</f>
        <v/>
      </c>
      <c r="K353" s="110" t="str">
        <f>IF(原始数据!AF353="","",IF(ISERROR(MATCH(原始数据!AF353,各类选项!$C:$C,0)),1,0))</f>
        <v/>
      </c>
      <c r="L353" s="110" t="str">
        <f>IF(原始数据!AG353="","",IF(ISERROR(MATCH(原始数据!AG353,各类选项!$C:$C,0)),1,0))</f>
        <v/>
      </c>
      <c r="M353" s="110" t="str">
        <f>IF(原始数据!AH353="","",IF(ISERROR(MATCH(原始数据!AH353,各类选项!$C:$C,0)),1,0))</f>
        <v/>
      </c>
      <c r="N353" s="110" t="str">
        <f>IF(原始数据!AI353="","",IF(ISERROR(MATCH(原始数据!AI353,各类选项!$E:$E,0)),1,0))</f>
        <v/>
      </c>
      <c r="O353" s="110" t="str">
        <f>IF(原始数据!AJ353="","",IF(ISERROR(MATCH(原始数据!AJ353,各类选项!$E:$E,0)),1,0))</f>
        <v/>
      </c>
      <c r="P353" s="110" t="str">
        <f>IF(原始数据!AK353="","",IF(ISERROR(MATCH(原始数据!AK353,各类选项!$E:$E,0)),1,0))</f>
        <v/>
      </c>
      <c r="Q353" s="110" t="str">
        <f>IF(原始数据!AL353="","",IF(ISERROR(MATCH(原始数据!AL353,各类选项!$E:$E,0)),1,0))</f>
        <v/>
      </c>
      <c r="R353" s="110" t="str">
        <f>IF(原始数据!AO353="","",IF(ISERROR(MATCH(原始数据!AO353,各类选项!$C:$C,0)),1,0))</f>
        <v/>
      </c>
      <c r="S353" s="110" t="str">
        <f>IF(赛后数据!M353="","",IF(ISERROR(MATCH(赛后数据!M353,(各类选项!J:J),0)),1,0))</f>
        <v/>
      </c>
      <c r="T353" s="110" t="str">
        <f>IF(赛后数据!U353="","",IF(ISERROR(MATCH(赛后数据!U353,(各类选项!J:J),0)),1,0))</f>
        <v/>
      </c>
      <c r="U353" s="110" t="str">
        <f>IF(赛后数据!AC353="","",IF(ISERROR(MATCH(赛后数据!AC353,(各类选项!J:J),0)),1,0))</f>
        <v/>
      </c>
      <c r="V353" s="110" t="str">
        <f>IF(赛后数据!AK353="","",IF(ISERROR(MATCH(赛后数据!AK353,(各类选项!J:J),0)),1,0))</f>
        <v/>
      </c>
    </row>
    <row r="354" spans="1:22">
      <c r="A354" s="110">
        <f t="shared" si="10"/>
        <v>0</v>
      </c>
      <c r="B354" s="110">
        <f t="shared" si="11"/>
        <v>0</v>
      </c>
      <c r="C354" s="110" t="str">
        <f>IF(原始数据!K354="","",IF(ISERROR(MATCH(原始数据!K354,原始数据!E354:F354,0)),1,0)-IF(原始数据!K354="",1,0))</f>
        <v/>
      </c>
      <c r="D354" s="110" t="str">
        <f>IF(原始数据!L354="","",IF(ISERROR(MATCH(原始数据!L354,各类选项!L:L,0)),1,0)-IF(原始数据!L354="",1,0))</f>
        <v/>
      </c>
      <c r="E354" s="110" t="str">
        <f>IF(原始数据!V354="","",IF(ISERROR(MATCH(原始数据!V354,各类选项!G:G,0)),1,0))</f>
        <v/>
      </c>
      <c r="F354" s="110" t="str">
        <f>IF(原始数据!W354="","",IF(ISERROR(MATCH(原始数据!W354,各类选项!G:G,0)),1,0))</f>
        <v/>
      </c>
      <c r="G354" s="110" t="str">
        <f>IF(原始数据!AD354="","",IF(ISERROR(MATCH(原始数据!AD354,各类选项!$E:$E,0)),1,0))</f>
        <v/>
      </c>
      <c r="H354" s="110" t="str">
        <f>IF(原始数据!AE354="","",IF(ISERROR(MATCH(原始数据!AE354,各类选项!$E:$E,0)),1,0))</f>
        <v/>
      </c>
      <c r="I354" s="110" t="str">
        <f>IF(原始数据!AK354="","",IF(ISERROR(MATCH(原始数据!AK354,各类选项!$E:$E,0)),1,0))</f>
        <v/>
      </c>
      <c r="J354" s="110" t="str">
        <f>IF(原始数据!AM354="","",IF(ISERROR(MATCH(原始数据!AM354,各类选项!$E:$E,0)),1,0))</f>
        <v/>
      </c>
      <c r="K354" s="110" t="str">
        <f>IF(原始数据!AF354="","",IF(ISERROR(MATCH(原始数据!AF354,各类选项!$C:$C,0)),1,0))</f>
        <v/>
      </c>
      <c r="L354" s="110" t="str">
        <f>IF(原始数据!AG354="","",IF(ISERROR(MATCH(原始数据!AG354,各类选项!$C:$C,0)),1,0))</f>
        <v/>
      </c>
      <c r="M354" s="110" t="str">
        <f>IF(原始数据!AH354="","",IF(ISERROR(MATCH(原始数据!AH354,各类选项!$C:$C,0)),1,0))</f>
        <v/>
      </c>
      <c r="N354" s="110" t="str">
        <f>IF(原始数据!AI354="","",IF(ISERROR(MATCH(原始数据!AI354,各类选项!$E:$E,0)),1,0))</f>
        <v/>
      </c>
      <c r="O354" s="110" t="str">
        <f>IF(原始数据!AJ354="","",IF(ISERROR(MATCH(原始数据!AJ354,各类选项!$E:$E,0)),1,0))</f>
        <v/>
      </c>
      <c r="P354" s="110" t="str">
        <f>IF(原始数据!AK354="","",IF(ISERROR(MATCH(原始数据!AK354,各类选项!$E:$E,0)),1,0))</f>
        <v/>
      </c>
      <c r="Q354" s="110" t="str">
        <f>IF(原始数据!AL354="","",IF(ISERROR(MATCH(原始数据!AL354,各类选项!$E:$E,0)),1,0))</f>
        <v/>
      </c>
      <c r="R354" s="110" t="str">
        <f>IF(原始数据!AO354="","",IF(ISERROR(MATCH(原始数据!AO354,各类选项!$C:$C,0)),1,0))</f>
        <v/>
      </c>
      <c r="S354" s="110" t="str">
        <f>IF(赛后数据!M354="","",IF(ISERROR(MATCH(赛后数据!M354,(各类选项!J:J),0)),1,0))</f>
        <v/>
      </c>
      <c r="T354" s="110" t="str">
        <f>IF(赛后数据!U354="","",IF(ISERROR(MATCH(赛后数据!U354,(各类选项!J:J),0)),1,0))</f>
        <v/>
      </c>
      <c r="U354" s="110" t="str">
        <f>IF(赛后数据!AC354="","",IF(ISERROR(MATCH(赛后数据!AC354,(各类选项!J:J),0)),1,0))</f>
        <v/>
      </c>
      <c r="V354" s="110" t="str">
        <f>IF(赛后数据!AK354="","",IF(ISERROR(MATCH(赛后数据!AK354,(各类选项!J:J),0)),1,0))</f>
        <v/>
      </c>
    </row>
    <row r="355" spans="1:22">
      <c r="A355" s="110">
        <f t="shared" si="10"/>
        <v>0</v>
      </c>
      <c r="B355" s="110">
        <f t="shared" si="11"/>
        <v>0</v>
      </c>
      <c r="C355" s="110" t="str">
        <f>IF(原始数据!K355="","",IF(ISERROR(MATCH(原始数据!K355,原始数据!E355:F355,0)),1,0)-IF(原始数据!K355="",1,0))</f>
        <v/>
      </c>
      <c r="D355" s="110" t="str">
        <f>IF(原始数据!L355="","",IF(ISERROR(MATCH(原始数据!L355,各类选项!L:L,0)),1,0)-IF(原始数据!L355="",1,0))</f>
        <v/>
      </c>
      <c r="E355" s="110" t="str">
        <f>IF(原始数据!V355="","",IF(ISERROR(MATCH(原始数据!V355,各类选项!G:G,0)),1,0))</f>
        <v/>
      </c>
      <c r="F355" s="110" t="str">
        <f>IF(原始数据!W355="","",IF(ISERROR(MATCH(原始数据!W355,各类选项!G:G,0)),1,0))</f>
        <v/>
      </c>
      <c r="G355" s="110" t="str">
        <f>IF(原始数据!AD355="","",IF(ISERROR(MATCH(原始数据!AD355,各类选项!$E:$E,0)),1,0))</f>
        <v/>
      </c>
      <c r="H355" s="110" t="str">
        <f>IF(原始数据!AE355="","",IF(ISERROR(MATCH(原始数据!AE355,各类选项!$E:$E,0)),1,0))</f>
        <v/>
      </c>
      <c r="I355" s="110" t="str">
        <f>IF(原始数据!AK355="","",IF(ISERROR(MATCH(原始数据!AK355,各类选项!$E:$E,0)),1,0))</f>
        <v/>
      </c>
      <c r="J355" s="110" t="str">
        <f>IF(原始数据!AM355="","",IF(ISERROR(MATCH(原始数据!AM355,各类选项!$E:$E,0)),1,0))</f>
        <v/>
      </c>
      <c r="K355" s="110" t="str">
        <f>IF(原始数据!AF355="","",IF(ISERROR(MATCH(原始数据!AF355,各类选项!$C:$C,0)),1,0))</f>
        <v/>
      </c>
      <c r="L355" s="110" t="str">
        <f>IF(原始数据!AG355="","",IF(ISERROR(MATCH(原始数据!AG355,各类选项!$C:$C,0)),1,0))</f>
        <v/>
      </c>
      <c r="M355" s="110" t="str">
        <f>IF(原始数据!AH355="","",IF(ISERROR(MATCH(原始数据!AH355,各类选项!$C:$C,0)),1,0))</f>
        <v/>
      </c>
      <c r="N355" s="110" t="str">
        <f>IF(原始数据!AI355="","",IF(ISERROR(MATCH(原始数据!AI355,各类选项!$E:$E,0)),1,0))</f>
        <v/>
      </c>
      <c r="O355" s="110" t="str">
        <f>IF(原始数据!AJ355="","",IF(ISERROR(MATCH(原始数据!AJ355,各类选项!$E:$E,0)),1,0))</f>
        <v/>
      </c>
      <c r="P355" s="110" t="str">
        <f>IF(原始数据!AK355="","",IF(ISERROR(MATCH(原始数据!AK355,各类选项!$E:$E,0)),1,0))</f>
        <v/>
      </c>
      <c r="Q355" s="110" t="str">
        <f>IF(原始数据!AL355="","",IF(ISERROR(MATCH(原始数据!AL355,各类选项!$E:$E,0)),1,0))</f>
        <v/>
      </c>
      <c r="R355" s="110" t="str">
        <f>IF(原始数据!AO355="","",IF(ISERROR(MATCH(原始数据!AO355,各类选项!$C:$C,0)),1,0))</f>
        <v/>
      </c>
      <c r="S355" s="110" t="str">
        <f>IF(赛后数据!M355="","",IF(ISERROR(MATCH(赛后数据!M355,(各类选项!J:J),0)),1,0))</f>
        <v/>
      </c>
      <c r="T355" s="110" t="str">
        <f>IF(赛后数据!U355="","",IF(ISERROR(MATCH(赛后数据!U355,(各类选项!J:J),0)),1,0))</f>
        <v/>
      </c>
      <c r="U355" s="110" t="str">
        <f>IF(赛后数据!AC355="","",IF(ISERROR(MATCH(赛后数据!AC355,(各类选项!J:J),0)),1,0))</f>
        <v/>
      </c>
      <c r="V355" s="110" t="str">
        <f>IF(赛后数据!AK355="","",IF(ISERROR(MATCH(赛后数据!AK355,(各类选项!J:J),0)),1,0))</f>
        <v/>
      </c>
    </row>
    <row r="356" spans="1:22">
      <c r="A356" s="110">
        <f t="shared" si="10"/>
        <v>0</v>
      </c>
      <c r="B356" s="110">
        <f t="shared" si="11"/>
        <v>0</v>
      </c>
      <c r="C356" s="110" t="str">
        <f>IF(原始数据!K356="","",IF(ISERROR(MATCH(原始数据!K356,原始数据!E356:F356,0)),1,0)-IF(原始数据!K356="",1,0))</f>
        <v/>
      </c>
      <c r="D356" s="110" t="str">
        <f>IF(原始数据!L356="","",IF(ISERROR(MATCH(原始数据!L356,各类选项!L:L,0)),1,0)-IF(原始数据!L356="",1,0))</f>
        <v/>
      </c>
      <c r="E356" s="110" t="str">
        <f>IF(原始数据!V356="","",IF(ISERROR(MATCH(原始数据!V356,各类选项!G:G,0)),1,0))</f>
        <v/>
      </c>
      <c r="F356" s="110" t="str">
        <f>IF(原始数据!W356="","",IF(ISERROR(MATCH(原始数据!W356,各类选项!G:G,0)),1,0))</f>
        <v/>
      </c>
      <c r="G356" s="110" t="str">
        <f>IF(原始数据!AD356="","",IF(ISERROR(MATCH(原始数据!AD356,各类选项!$E:$E,0)),1,0))</f>
        <v/>
      </c>
      <c r="H356" s="110" t="str">
        <f>IF(原始数据!AE356="","",IF(ISERROR(MATCH(原始数据!AE356,各类选项!$E:$E,0)),1,0))</f>
        <v/>
      </c>
      <c r="I356" s="110" t="str">
        <f>IF(原始数据!AK356="","",IF(ISERROR(MATCH(原始数据!AK356,各类选项!$E:$E,0)),1,0))</f>
        <v/>
      </c>
      <c r="J356" s="110" t="str">
        <f>IF(原始数据!AM356="","",IF(ISERROR(MATCH(原始数据!AM356,各类选项!$E:$E,0)),1,0))</f>
        <v/>
      </c>
      <c r="K356" s="110" t="str">
        <f>IF(原始数据!AF356="","",IF(ISERROR(MATCH(原始数据!AF356,各类选项!$C:$C,0)),1,0))</f>
        <v/>
      </c>
      <c r="L356" s="110" t="str">
        <f>IF(原始数据!AG356="","",IF(ISERROR(MATCH(原始数据!AG356,各类选项!$C:$C,0)),1,0))</f>
        <v/>
      </c>
      <c r="M356" s="110" t="str">
        <f>IF(原始数据!AH356="","",IF(ISERROR(MATCH(原始数据!AH356,各类选项!$C:$C,0)),1,0))</f>
        <v/>
      </c>
      <c r="N356" s="110" t="str">
        <f>IF(原始数据!AI356="","",IF(ISERROR(MATCH(原始数据!AI356,各类选项!$E:$E,0)),1,0))</f>
        <v/>
      </c>
      <c r="O356" s="110" t="str">
        <f>IF(原始数据!AJ356="","",IF(ISERROR(MATCH(原始数据!AJ356,各类选项!$E:$E,0)),1,0))</f>
        <v/>
      </c>
      <c r="P356" s="110" t="str">
        <f>IF(原始数据!AK356="","",IF(ISERROR(MATCH(原始数据!AK356,各类选项!$E:$E,0)),1,0))</f>
        <v/>
      </c>
      <c r="Q356" s="110" t="str">
        <f>IF(原始数据!AL356="","",IF(ISERROR(MATCH(原始数据!AL356,各类选项!$E:$E,0)),1,0))</f>
        <v/>
      </c>
      <c r="R356" s="110" t="str">
        <f>IF(原始数据!AO356="","",IF(ISERROR(MATCH(原始数据!AO356,各类选项!$C:$C,0)),1,0))</f>
        <v/>
      </c>
      <c r="S356" s="110" t="str">
        <f>IF(赛后数据!M356="","",IF(ISERROR(MATCH(赛后数据!M356,(各类选项!J:J),0)),1,0))</f>
        <v/>
      </c>
      <c r="T356" s="110" t="str">
        <f>IF(赛后数据!U356="","",IF(ISERROR(MATCH(赛后数据!U356,(各类选项!J:J),0)),1,0))</f>
        <v/>
      </c>
      <c r="U356" s="110" t="str">
        <f>IF(赛后数据!AC356="","",IF(ISERROR(MATCH(赛后数据!AC356,(各类选项!J:J),0)),1,0))</f>
        <v/>
      </c>
      <c r="V356" s="110" t="str">
        <f>IF(赛后数据!AK356="","",IF(ISERROR(MATCH(赛后数据!AK356,(各类选项!J:J),0)),1,0))</f>
        <v/>
      </c>
    </row>
    <row r="357" spans="1:22">
      <c r="A357" s="110">
        <f t="shared" si="10"/>
        <v>0</v>
      </c>
      <c r="B357" s="110">
        <f t="shared" si="11"/>
        <v>0</v>
      </c>
      <c r="C357" s="110" t="str">
        <f>IF(原始数据!K357="","",IF(ISERROR(MATCH(原始数据!K357,原始数据!E357:F357,0)),1,0)-IF(原始数据!K357="",1,0))</f>
        <v/>
      </c>
      <c r="D357" s="110" t="str">
        <f>IF(原始数据!L357="","",IF(ISERROR(MATCH(原始数据!L357,各类选项!L:L,0)),1,0)-IF(原始数据!L357="",1,0))</f>
        <v/>
      </c>
      <c r="E357" s="110" t="str">
        <f>IF(原始数据!V357="","",IF(ISERROR(MATCH(原始数据!V357,各类选项!G:G,0)),1,0))</f>
        <v/>
      </c>
      <c r="F357" s="110" t="str">
        <f>IF(原始数据!W357="","",IF(ISERROR(MATCH(原始数据!W357,各类选项!G:G,0)),1,0))</f>
        <v/>
      </c>
      <c r="G357" s="110" t="str">
        <f>IF(原始数据!AD357="","",IF(ISERROR(MATCH(原始数据!AD357,各类选项!$E:$E,0)),1,0))</f>
        <v/>
      </c>
      <c r="H357" s="110" t="str">
        <f>IF(原始数据!AE357="","",IF(ISERROR(MATCH(原始数据!AE357,各类选项!$E:$E,0)),1,0))</f>
        <v/>
      </c>
      <c r="I357" s="110" t="str">
        <f>IF(原始数据!AK357="","",IF(ISERROR(MATCH(原始数据!AK357,各类选项!$E:$E,0)),1,0))</f>
        <v/>
      </c>
      <c r="J357" s="110" t="str">
        <f>IF(原始数据!AM357="","",IF(ISERROR(MATCH(原始数据!AM357,各类选项!$E:$E,0)),1,0))</f>
        <v/>
      </c>
      <c r="K357" s="110" t="str">
        <f>IF(原始数据!AF357="","",IF(ISERROR(MATCH(原始数据!AF357,各类选项!$C:$C,0)),1,0))</f>
        <v/>
      </c>
      <c r="L357" s="110" t="str">
        <f>IF(原始数据!AG357="","",IF(ISERROR(MATCH(原始数据!AG357,各类选项!$C:$C,0)),1,0))</f>
        <v/>
      </c>
      <c r="M357" s="110" t="str">
        <f>IF(原始数据!AH357="","",IF(ISERROR(MATCH(原始数据!AH357,各类选项!$C:$C,0)),1,0))</f>
        <v/>
      </c>
      <c r="N357" s="110" t="str">
        <f>IF(原始数据!AI357="","",IF(ISERROR(MATCH(原始数据!AI357,各类选项!$E:$E,0)),1,0))</f>
        <v/>
      </c>
      <c r="O357" s="110" t="str">
        <f>IF(原始数据!AJ357="","",IF(ISERROR(MATCH(原始数据!AJ357,各类选项!$E:$E,0)),1,0))</f>
        <v/>
      </c>
      <c r="P357" s="110" t="str">
        <f>IF(原始数据!AK357="","",IF(ISERROR(MATCH(原始数据!AK357,各类选项!$E:$E,0)),1,0))</f>
        <v/>
      </c>
      <c r="Q357" s="110" t="str">
        <f>IF(原始数据!AL357="","",IF(ISERROR(MATCH(原始数据!AL357,各类选项!$E:$E,0)),1,0))</f>
        <v/>
      </c>
      <c r="R357" s="110" t="str">
        <f>IF(原始数据!AO357="","",IF(ISERROR(MATCH(原始数据!AO357,各类选项!$C:$C,0)),1,0))</f>
        <v/>
      </c>
      <c r="S357" s="110" t="str">
        <f>IF(赛后数据!M357="","",IF(ISERROR(MATCH(赛后数据!M357,(各类选项!J:J),0)),1,0))</f>
        <v/>
      </c>
      <c r="T357" s="110" t="str">
        <f>IF(赛后数据!U357="","",IF(ISERROR(MATCH(赛后数据!U357,(各类选项!J:J),0)),1,0))</f>
        <v/>
      </c>
      <c r="U357" s="110" t="str">
        <f>IF(赛后数据!AC357="","",IF(ISERROR(MATCH(赛后数据!AC357,(各类选项!J:J),0)),1,0))</f>
        <v/>
      </c>
      <c r="V357" s="110" t="str">
        <f>IF(赛后数据!AK357="","",IF(ISERROR(MATCH(赛后数据!AK357,(各类选项!J:J),0)),1,0))</f>
        <v/>
      </c>
    </row>
    <row r="358" spans="1:22">
      <c r="A358" s="110">
        <f t="shared" si="10"/>
        <v>0</v>
      </c>
      <c r="B358" s="110">
        <f t="shared" si="11"/>
        <v>0</v>
      </c>
      <c r="C358" s="110" t="str">
        <f>IF(原始数据!K358="","",IF(ISERROR(MATCH(原始数据!K358,原始数据!E358:F358,0)),1,0)-IF(原始数据!K358="",1,0))</f>
        <v/>
      </c>
      <c r="D358" s="110" t="str">
        <f>IF(原始数据!L358="","",IF(ISERROR(MATCH(原始数据!L358,各类选项!L:L,0)),1,0)-IF(原始数据!L358="",1,0))</f>
        <v/>
      </c>
      <c r="E358" s="110" t="str">
        <f>IF(原始数据!V358="","",IF(ISERROR(MATCH(原始数据!V358,各类选项!G:G,0)),1,0))</f>
        <v/>
      </c>
      <c r="F358" s="110" t="str">
        <f>IF(原始数据!W358="","",IF(ISERROR(MATCH(原始数据!W358,各类选项!G:G,0)),1,0))</f>
        <v/>
      </c>
      <c r="G358" s="110" t="str">
        <f>IF(原始数据!AD358="","",IF(ISERROR(MATCH(原始数据!AD358,各类选项!$E:$E,0)),1,0))</f>
        <v/>
      </c>
      <c r="H358" s="110" t="str">
        <f>IF(原始数据!AE358="","",IF(ISERROR(MATCH(原始数据!AE358,各类选项!$E:$E,0)),1,0))</f>
        <v/>
      </c>
      <c r="I358" s="110" t="str">
        <f>IF(原始数据!AK358="","",IF(ISERROR(MATCH(原始数据!AK358,各类选项!$E:$E,0)),1,0))</f>
        <v/>
      </c>
      <c r="J358" s="110" t="str">
        <f>IF(原始数据!AM358="","",IF(ISERROR(MATCH(原始数据!AM358,各类选项!$E:$E,0)),1,0))</f>
        <v/>
      </c>
      <c r="K358" s="110" t="str">
        <f>IF(原始数据!AF358="","",IF(ISERROR(MATCH(原始数据!AF358,各类选项!$C:$C,0)),1,0))</f>
        <v/>
      </c>
      <c r="L358" s="110" t="str">
        <f>IF(原始数据!AG358="","",IF(ISERROR(MATCH(原始数据!AG358,各类选项!$C:$C,0)),1,0))</f>
        <v/>
      </c>
      <c r="M358" s="110" t="str">
        <f>IF(原始数据!AH358="","",IF(ISERROR(MATCH(原始数据!AH358,各类选项!$C:$C,0)),1,0))</f>
        <v/>
      </c>
      <c r="N358" s="110" t="str">
        <f>IF(原始数据!AI358="","",IF(ISERROR(MATCH(原始数据!AI358,各类选项!$E:$E,0)),1,0))</f>
        <v/>
      </c>
      <c r="O358" s="110" t="str">
        <f>IF(原始数据!AJ358="","",IF(ISERROR(MATCH(原始数据!AJ358,各类选项!$E:$E,0)),1,0))</f>
        <v/>
      </c>
      <c r="P358" s="110" t="str">
        <f>IF(原始数据!AK358="","",IF(ISERROR(MATCH(原始数据!AK358,各类选项!$E:$E,0)),1,0))</f>
        <v/>
      </c>
      <c r="Q358" s="110" t="str">
        <f>IF(原始数据!AL358="","",IF(ISERROR(MATCH(原始数据!AL358,各类选项!$E:$E,0)),1,0))</f>
        <v/>
      </c>
      <c r="R358" s="110" t="str">
        <f>IF(原始数据!AO358="","",IF(ISERROR(MATCH(原始数据!AO358,各类选项!$C:$C,0)),1,0))</f>
        <v/>
      </c>
      <c r="S358" s="110" t="str">
        <f>IF(赛后数据!M358="","",IF(ISERROR(MATCH(赛后数据!M358,(各类选项!J:J),0)),1,0))</f>
        <v/>
      </c>
      <c r="T358" s="110" t="str">
        <f>IF(赛后数据!U358="","",IF(ISERROR(MATCH(赛后数据!U358,(各类选项!J:J),0)),1,0))</f>
        <v/>
      </c>
      <c r="U358" s="110" t="str">
        <f>IF(赛后数据!AC358="","",IF(ISERROR(MATCH(赛后数据!AC358,(各类选项!J:J),0)),1,0))</f>
        <v/>
      </c>
      <c r="V358" s="110" t="str">
        <f>IF(赛后数据!AK358="","",IF(ISERROR(MATCH(赛后数据!AK358,(各类选项!J:J),0)),1,0))</f>
        <v/>
      </c>
    </row>
    <row r="359" spans="1:22">
      <c r="A359" s="110">
        <f t="shared" si="10"/>
        <v>0</v>
      </c>
      <c r="B359" s="110">
        <f t="shared" si="11"/>
        <v>0</v>
      </c>
      <c r="C359" s="110" t="str">
        <f>IF(原始数据!K359="","",IF(ISERROR(MATCH(原始数据!K359,原始数据!E359:F359,0)),1,0)-IF(原始数据!K359="",1,0))</f>
        <v/>
      </c>
      <c r="D359" s="110" t="str">
        <f>IF(原始数据!L359="","",IF(ISERROR(MATCH(原始数据!L359,各类选项!L:L,0)),1,0)-IF(原始数据!L359="",1,0))</f>
        <v/>
      </c>
      <c r="E359" s="110" t="str">
        <f>IF(原始数据!V359="","",IF(ISERROR(MATCH(原始数据!V359,各类选项!G:G,0)),1,0))</f>
        <v/>
      </c>
      <c r="F359" s="110" t="str">
        <f>IF(原始数据!W359="","",IF(ISERROR(MATCH(原始数据!W359,各类选项!G:G,0)),1,0))</f>
        <v/>
      </c>
      <c r="G359" s="110" t="str">
        <f>IF(原始数据!AD359="","",IF(ISERROR(MATCH(原始数据!AD359,各类选项!$E:$E,0)),1,0))</f>
        <v/>
      </c>
      <c r="H359" s="110" t="str">
        <f>IF(原始数据!AE359="","",IF(ISERROR(MATCH(原始数据!AE359,各类选项!$E:$E,0)),1,0))</f>
        <v/>
      </c>
      <c r="I359" s="110" t="str">
        <f>IF(原始数据!AK359="","",IF(ISERROR(MATCH(原始数据!AK359,各类选项!$E:$E,0)),1,0))</f>
        <v/>
      </c>
      <c r="J359" s="110" t="str">
        <f>IF(原始数据!AM359="","",IF(ISERROR(MATCH(原始数据!AM359,各类选项!$E:$E,0)),1,0))</f>
        <v/>
      </c>
      <c r="K359" s="110" t="str">
        <f>IF(原始数据!AF359="","",IF(ISERROR(MATCH(原始数据!AF359,各类选项!$C:$C,0)),1,0))</f>
        <v/>
      </c>
      <c r="L359" s="110" t="str">
        <f>IF(原始数据!AG359="","",IF(ISERROR(MATCH(原始数据!AG359,各类选项!$C:$C,0)),1,0))</f>
        <v/>
      </c>
      <c r="M359" s="110" t="str">
        <f>IF(原始数据!AH359="","",IF(ISERROR(MATCH(原始数据!AH359,各类选项!$C:$C,0)),1,0))</f>
        <v/>
      </c>
      <c r="N359" s="110" t="str">
        <f>IF(原始数据!AI359="","",IF(ISERROR(MATCH(原始数据!AI359,各类选项!$E:$E,0)),1,0))</f>
        <v/>
      </c>
      <c r="O359" s="110" t="str">
        <f>IF(原始数据!AJ359="","",IF(ISERROR(MATCH(原始数据!AJ359,各类选项!$E:$E,0)),1,0))</f>
        <v/>
      </c>
      <c r="P359" s="110" t="str">
        <f>IF(原始数据!AK359="","",IF(ISERROR(MATCH(原始数据!AK359,各类选项!$E:$E,0)),1,0))</f>
        <v/>
      </c>
      <c r="Q359" s="110" t="str">
        <f>IF(原始数据!AL359="","",IF(ISERROR(MATCH(原始数据!AL359,各类选项!$E:$E,0)),1,0))</f>
        <v/>
      </c>
      <c r="R359" s="110" t="str">
        <f>IF(原始数据!AO359="","",IF(ISERROR(MATCH(原始数据!AO359,各类选项!$C:$C,0)),1,0))</f>
        <v/>
      </c>
      <c r="S359" s="110" t="str">
        <f>IF(赛后数据!M359="","",IF(ISERROR(MATCH(赛后数据!M359,(各类选项!J:J),0)),1,0))</f>
        <v/>
      </c>
      <c r="T359" s="110" t="str">
        <f>IF(赛后数据!U359="","",IF(ISERROR(MATCH(赛后数据!U359,(各类选项!J:J),0)),1,0))</f>
        <v/>
      </c>
      <c r="U359" s="110" t="str">
        <f>IF(赛后数据!AC359="","",IF(ISERROR(MATCH(赛后数据!AC359,(各类选项!J:J),0)),1,0))</f>
        <v/>
      </c>
      <c r="V359" s="110" t="str">
        <f>IF(赛后数据!AK359="","",IF(ISERROR(MATCH(赛后数据!AK359,(各类选项!J:J),0)),1,0))</f>
        <v/>
      </c>
    </row>
    <row r="360" spans="1:22">
      <c r="A360" s="110">
        <f t="shared" si="10"/>
        <v>0</v>
      </c>
      <c r="B360" s="110">
        <f t="shared" si="11"/>
        <v>0</v>
      </c>
      <c r="C360" s="110" t="str">
        <f>IF(原始数据!K360="","",IF(ISERROR(MATCH(原始数据!K360,原始数据!E360:F360,0)),1,0)-IF(原始数据!K360="",1,0))</f>
        <v/>
      </c>
      <c r="D360" s="110" t="str">
        <f>IF(原始数据!L360="","",IF(ISERROR(MATCH(原始数据!L360,各类选项!L:L,0)),1,0)-IF(原始数据!L360="",1,0))</f>
        <v/>
      </c>
      <c r="E360" s="110" t="str">
        <f>IF(原始数据!V360="","",IF(ISERROR(MATCH(原始数据!V360,各类选项!G:G,0)),1,0))</f>
        <v/>
      </c>
      <c r="F360" s="110" t="str">
        <f>IF(原始数据!W360="","",IF(ISERROR(MATCH(原始数据!W360,各类选项!G:G,0)),1,0))</f>
        <v/>
      </c>
      <c r="G360" s="110" t="str">
        <f>IF(原始数据!AD360="","",IF(ISERROR(MATCH(原始数据!AD360,各类选项!$E:$E,0)),1,0))</f>
        <v/>
      </c>
      <c r="H360" s="110" t="str">
        <f>IF(原始数据!AE360="","",IF(ISERROR(MATCH(原始数据!AE360,各类选项!$E:$E,0)),1,0))</f>
        <v/>
      </c>
      <c r="I360" s="110" t="str">
        <f>IF(原始数据!AK360="","",IF(ISERROR(MATCH(原始数据!AK360,各类选项!$E:$E,0)),1,0))</f>
        <v/>
      </c>
      <c r="J360" s="110" t="str">
        <f>IF(原始数据!AM360="","",IF(ISERROR(MATCH(原始数据!AM360,各类选项!$E:$E,0)),1,0))</f>
        <v/>
      </c>
      <c r="K360" s="110" t="str">
        <f>IF(原始数据!AF360="","",IF(ISERROR(MATCH(原始数据!AF360,各类选项!$C:$C,0)),1,0))</f>
        <v/>
      </c>
      <c r="L360" s="110" t="str">
        <f>IF(原始数据!AG360="","",IF(ISERROR(MATCH(原始数据!AG360,各类选项!$C:$C,0)),1,0))</f>
        <v/>
      </c>
      <c r="M360" s="110" t="str">
        <f>IF(原始数据!AH360="","",IF(ISERROR(MATCH(原始数据!AH360,各类选项!$C:$C,0)),1,0))</f>
        <v/>
      </c>
      <c r="N360" s="110" t="str">
        <f>IF(原始数据!AI360="","",IF(ISERROR(MATCH(原始数据!AI360,各类选项!$E:$E,0)),1,0))</f>
        <v/>
      </c>
      <c r="O360" s="110" t="str">
        <f>IF(原始数据!AJ360="","",IF(ISERROR(MATCH(原始数据!AJ360,各类选项!$E:$E,0)),1,0))</f>
        <v/>
      </c>
      <c r="P360" s="110" t="str">
        <f>IF(原始数据!AK360="","",IF(ISERROR(MATCH(原始数据!AK360,各类选项!$E:$E,0)),1,0))</f>
        <v/>
      </c>
      <c r="Q360" s="110" t="str">
        <f>IF(原始数据!AL360="","",IF(ISERROR(MATCH(原始数据!AL360,各类选项!$E:$E,0)),1,0))</f>
        <v/>
      </c>
      <c r="R360" s="110" t="str">
        <f>IF(原始数据!AO360="","",IF(ISERROR(MATCH(原始数据!AO360,各类选项!$C:$C,0)),1,0))</f>
        <v/>
      </c>
      <c r="S360" s="110" t="str">
        <f>IF(赛后数据!M360="","",IF(ISERROR(MATCH(赛后数据!M360,(各类选项!J:J),0)),1,0))</f>
        <v/>
      </c>
      <c r="T360" s="110" t="str">
        <f>IF(赛后数据!U360="","",IF(ISERROR(MATCH(赛后数据!U360,(各类选项!J:J),0)),1,0))</f>
        <v/>
      </c>
      <c r="U360" s="110" t="str">
        <f>IF(赛后数据!AC360="","",IF(ISERROR(MATCH(赛后数据!AC360,(各类选项!J:J),0)),1,0))</f>
        <v/>
      </c>
      <c r="V360" s="110" t="str">
        <f>IF(赛后数据!AK360="","",IF(ISERROR(MATCH(赛后数据!AK360,(各类选项!J:J),0)),1,0))</f>
        <v/>
      </c>
    </row>
    <row r="361" spans="1:22">
      <c r="A361" s="110">
        <f t="shared" si="10"/>
        <v>0</v>
      </c>
      <c r="B361" s="110">
        <f t="shared" si="11"/>
        <v>0</v>
      </c>
      <c r="C361" s="110" t="str">
        <f>IF(原始数据!K361="","",IF(ISERROR(MATCH(原始数据!K361,原始数据!E361:F361,0)),1,0)-IF(原始数据!K361="",1,0))</f>
        <v/>
      </c>
      <c r="D361" s="110" t="str">
        <f>IF(原始数据!L361="","",IF(ISERROR(MATCH(原始数据!L361,各类选项!L:L,0)),1,0)-IF(原始数据!L361="",1,0))</f>
        <v/>
      </c>
      <c r="E361" s="110" t="str">
        <f>IF(原始数据!V361="","",IF(ISERROR(MATCH(原始数据!V361,各类选项!G:G,0)),1,0))</f>
        <v/>
      </c>
      <c r="F361" s="110" t="str">
        <f>IF(原始数据!W361="","",IF(ISERROR(MATCH(原始数据!W361,各类选项!G:G,0)),1,0))</f>
        <v/>
      </c>
      <c r="G361" s="110" t="str">
        <f>IF(原始数据!AD361="","",IF(ISERROR(MATCH(原始数据!AD361,各类选项!$E:$E,0)),1,0))</f>
        <v/>
      </c>
      <c r="H361" s="110" t="str">
        <f>IF(原始数据!AE361="","",IF(ISERROR(MATCH(原始数据!AE361,各类选项!$E:$E,0)),1,0))</f>
        <v/>
      </c>
      <c r="I361" s="110" t="str">
        <f>IF(原始数据!AK361="","",IF(ISERROR(MATCH(原始数据!AK361,各类选项!$E:$E,0)),1,0))</f>
        <v/>
      </c>
      <c r="J361" s="110" t="str">
        <f>IF(原始数据!AM361="","",IF(ISERROR(MATCH(原始数据!AM361,各类选项!$E:$E,0)),1,0))</f>
        <v/>
      </c>
      <c r="K361" s="110" t="str">
        <f>IF(原始数据!AF361="","",IF(ISERROR(MATCH(原始数据!AF361,各类选项!$C:$C,0)),1,0))</f>
        <v/>
      </c>
      <c r="L361" s="110" t="str">
        <f>IF(原始数据!AG361="","",IF(ISERROR(MATCH(原始数据!AG361,各类选项!$C:$C,0)),1,0))</f>
        <v/>
      </c>
      <c r="M361" s="110" t="str">
        <f>IF(原始数据!AH361="","",IF(ISERROR(MATCH(原始数据!AH361,各类选项!$C:$C,0)),1,0))</f>
        <v/>
      </c>
      <c r="N361" s="110" t="str">
        <f>IF(原始数据!AI361="","",IF(ISERROR(MATCH(原始数据!AI361,各类选项!$E:$E,0)),1,0))</f>
        <v/>
      </c>
      <c r="O361" s="110" t="str">
        <f>IF(原始数据!AJ361="","",IF(ISERROR(MATCH(原始数据!AJ361,各类选项!$E:$E,0)),1,0))</f>
        <v/>
      </c>
      <c r="P361" s="110" t="str">
        <f>IF(原始数据!AK361="","",IF(ISERROR(MATCH(原始数据!AK361,各类选项!$E:$E,0)),1,0))</f>
        <v/>
      </c>
      <c r="Q361" s="110" t="str">
        <f>IF(原始数据!AL361="","",IF(ISERROR(MATCH(原始数据!AL361,各类选项!$E:$E,0)),1,0))</f>
        <v/>
      </c>
      <c r="R361" s="110" t="str">
        <f>IF(原始数据!AO361="","",IF(ISERROR(MATCH(原始数据!AO361,各类选项!$C:$C,0)),1,0))</f>
        <v/>
      </c>
      <c r="S361" s="110" t="str">
        <f>IF(赛后数据!M361="","",IF(ISERROR(MATCH(赛后数据!M361,(各类选项!J:J),0)),1,0))</f>
        <v/>
      </c>
      <c r="T361" s="110" t="str">
        <f>IF(赛后数据!U361="","",IF(ISERROR(MATCH(赛后数据!U361,(各类选项!J:J),0)),1,0))</f>
        <v/>
      </c>
      <c r="U361" s="110" t="str">
        <f>IF(赛后数据!AC361="","",IF(ISERROR(MATCH(赛后数据!AC361,(各类选项!J:J),0)),1,0))</f>
        <v/>
      </c>
      <c r="V361" s="110" t="str">
        <f>IF(赛后数据!AK361="","",IF(ISERROR(MATCH(赛后数据!AK361,(各类选项!J:J),0)),1,0))</f>
        <v/>
      </c>
    </row>
    <row r="362" spans="1:22">
      <c r="A362" s="110">
        <f t="shared" si="10"/>
        <v>0</v>
      </c>
      <c r="B362" s="110">
        <f t="shared" si="11"/>
        <v>0</v>
      </c>
      <c r="C362" s="110" t="str">
        <f>IF(原始数据!K362="","",IF(ISERROR(MATCH(原始数据!K362,原始数据!E362:F362,0)),1,0)-IF(原始数据!K362="",1,0))</f>
        <v/>
      </c>
      <c r="D362" s="110" t="str">
        <f>IF(原始数据!L362="","",IF(ISERROR(MATCH(原始数据!L362,各类选项!L:L,0)),1,0)-IF(原始数据!L362="",1,0))</f>
        <v/>
      </c>
      <c r="E362" s="110" t="str">
        <f>IF(原始数据!V362="","",IF(ISERROR(MATCH(原始数据!V362,各类选项!G:G,0)),1,0))</f>
        <v/>
      </c>
      <c r="F362" s="110" t="str">
        <f>IF(原始数据!W362="","",IF(ISERROR(MATCH(原始数据!W362,各类选项!G:G,0)),1,0))</f>
        <v/>
      </c>
      <c r="G362" s="110" t="str">
        <f>IF(原始数据!AD362="","",IF(ISERROR(MATCH(原始数据!AD362,各类选项!$E:$E,0)),1,0))</f>
        <v/>
      </c>
      <c r="H362" s="110" t="str">
        <f>IF(原始数据!AE362="","",IF(ISERROR(MATCH(原始数据!AE362,各类选项!$E:$E,0)),1,0))</f>
        <v/>
      </c>
      <c r="I362" s="110" t="str">
        <f>IF(原始数据!AK362="","",IF(ISERROR(MATCH(原始数据!AK362,各类选项!$E:$E,0)),1,0))</f>
        <v/>
      </c>
      <c r="J362" s="110" t="str">
        <f>IF(原始数据!AM362="","",IF(ISERROR(MATCH(原始数据!AM362,各类选项!$E:$E,0)),1,0))</f>
        <v/>
      </c>
      <c r="K362" s="110" t="str">
        <f>IF(原始数据!AF362="","",IF(ISERROR(MATCH(原始数据!AF362,各类选项!$C:$C,0)),1,0))</f>
        <v/>
      </c>
      <c r="L362" s="110" t="str">
        <f>IF(原始数据!AG362="","",IF(ISERROR(MATCH(原始数据!AG362,各类选项!$C:$C,0)),1,0))</f>
        <v/>
      </c>
      <c r="M362" s="110" t="str">
        <f>IF(原始数据!AH362="","",IF(ISERROR(MATCH(原始数据!AH362,各类选项!$C:$C,0)),1,0))</f>
        <v/>
      </c>
      <c r="N362" s="110" t="str">
        <f>IF(原始数据!AI362="","",IF(ISERROR(MATCH(原始数据!AI362,各类选项!$E:$E,0)),1,0))</f>
        <v/>
      </c>
      <c r="O362" s="110" t="str">
        <f>IF(原始数据!AJ362="","",IF(ISERROR(MATCH(原始数据!AJ362,各类选项!$E:$E,0)),1,0))</f>
        <v/>
      </c>
      <c r="P362" s="110" t="str">
        <f>IF(原始数据!AK362="","",IF(ISERROR(MATCH(原始数据!AK362,各类选项!$E:$E,0)),1,0))</f>
        <v/>
      </c>
      <c r="Q362" s="110" t="str">
        <f>IF(原始数据!AL362="","",IF(ISERROR(MATCH(原始数据!AL362,各类选项!$E:$E,0)),1,0))</f>
        <v/>
      </c>
      <c r="R362" s="110" t="str">
        <f>IF(原始数据!AO362="","",IF(ISERROR(MATCH(原始数据!AO362,各类选项!$C:$C,0)),1,0))</f>
        <v/>
      </c>
      <c r="S362" s="110" t="str">
        <f>IF(赛后数据!M362="","",IF(ISERROR(MATCH(赛后数据!M362,(各类选项!J:J),0)),1,0))</f>
        <v/>
      </c>
      <c r="T362" s="110" t="str">
        <f>IF(赛后数据!U362="","",IF(ISERROR(MATCH(赛后数据!U362,(各类选项!J:J),0)),1,0))</f>
        <v/>
      </c>
      <c r="U362" s="110" t="str">
        <f>IF(赛后数据!AC362="","",IF(ISERROR(MATCH(赛后数据!AC362,(各类选项!J:J),0)),1,0))</f>
        <v/>
      </c>
      <c r="V362" s="110" t="str">
        <f>IF(赛后数据!AK362="","",IF(ISERROR(MATCH(赛后数据!AK362,(各类选项!J:J),0)),1,0))</f>
        <v/>
      </c>
    </row>
    <row r="363" spans="1:22">
      <c r="A363" s="110">
        <f t="shared" si="10"/>
        <v>0</v>
      </c>
      <c r="B363" s="110">
        <f t="shared" si="11"/>
        <v>0</v>
      </c>
      <c r="C363" s="110" t="str">
        <f>IF(原始数据!K363="","",IF(ISERROR(MATCH(原始数据!K363,原始数据!E363:F363,0)),1,0)-IF(原始数据!K363="",1,0))</f>
        <v/>
      </c>
      <c r="D363" s="110" t="str">
        <f>IF(原始数据!L363="","",IF(ISERROR(MATCH(原始数据!L363,各类选项!L:L,0)),1,0)-IF(原始数据!L363="",1,0))</f>
        <v/>
      </c>
      <c r="E363" s="110" t="str">
        <f>IF(原始数据!V363="","",IF(ISERROR(MATCH(原始数据!V363,各类选项!G:G,0)),1,0))</f>
        <v/>
      </c>
      <c r="F363" s="110" t="str">
        <f>IF(原始数据!W363="","",IF(ISERROR(MATCH(原始数据!W363,各类选项!G:G,0)),1,0))</f>
        <v/>
      </c>
      <c r="G363" s="110" t="str">
        <f>IF(原始数据!AD363="","",IF(ISERROR(MATCH(原始数据!AD363,各类选项!$E:$E,0)),1,0))</f>
        <v/>
      </c>
      <c r="H363" s="110" t="str">
        <f>IF(原始数据!AE363="","",IF(ISERROR(MATCH(原始数据!AE363,各类选项!$E:$E,0)),1,0))</f>
        <v/>
      </c>
      <c r="I363" s="110" t="str">
        <f>IF(原始数据!AK363="","",IF(ISERROR(MATCH(原始数据!AK363,各类选项!$E:$E,0)),1,0))</f>
        <v/>
      </c>
      <c r="J363" s="110" t="str">
        <f>IF(原始数据!AM363="","",IF(ISERROR(MATCH(原始数据!AM363,各类选项!$E:$E,0)),1,0))</f>
        <v/>
      </c>
      <c r="K363" s="110" t="str">
        <f>IF(原始数据!AF363="","",IF(ISERROR(MATCH(原始数据!AF363,各类选项!$C:$C,0)),1,0))</f>
        <v/>
      </c>
      <c r="L363" s="110" t="str">
        <f>IF(原始数据!AG363="","",IF(ISERROR(MATCH(原始数据!AG363,各类选项!$C:$C,0)),1,0))</f>
        <v/>
      </c>
      <c r="M363" s="110" t="str">
        <f>IF(原始数据!AH363="","",IF(ISERROR(MATCH(原始数据!AH363,各类选项!$C:$C,0)),1,0))</f>
        <v/>
      </c>
      <c r="N363" s="110" t="str">
        <f>IF(原始数据!AI363="","",IF(ISERROR(MATCH(原始数据!AI363,各类选项!$E:$E,0)),1,0))</f>
        <v/>
      </c>
      <c r="O363" s="110" t="str">
        <f>IF(原始数据!AJ363="","",IF(ISERROR(MATCH(原始数据!AJ363,各类选项!$E:$E,0)),1,0))</f>
        <v/>
      </c>
      <c r="P363" s="110" t="str">
        <f>IF(原始数据!AK363="","",IF(ISERROR(MATCH(原始数据!AK363,各类选项!$E:$E,0)),1,0))</f>
        <v/>
      </c>
      <c r="Q363" s="110" t="str">
        <f>IF(原始数据!AL363="","",IF(ISERROR(MATCH(原始数据!AL363,各类选项!$E:$E,0)),1,0))</f>
        <v/>
      </c>
      <c r="R363" s="110" t="str">
        <f>IF(原始数据!AO363="","",IF(ISERROR(MATCH(原始数据!AO363,各类选项!$C:$C,0)),1,0))</f>
        <v/>
      </c>
      <c r="S363" s="110" t="str">
        <f>IF(赛后数据!M363="","",IF(ISERROR(MATCH(赛后数据!M363,(各类选项!J:J),0)),1,0))</f>
        <v/>
      </c>
      <c r="T363" s="110" t="str">
        <f>IF(赛后数据!U363="","",IF(ISERROR(MATCH(赛后数据!U363,(各类选项!J:J),0)),1,0))</f>
        <v/>
      </c>
      <c r="U363" s="110" t="str">
        <f>IF(赛后数据!AC363="","",IF(ISERROR(MATCH(赛后数据!AC363,(各类选项!J:J),0)),1,0))</f>
        <v/>
      </c>
      <c r="V363" s="110" t="str">
        <f>IF(赛后数据!AK363="","",IF(ISERROR(MATCH(赛后数据!AK363,(各类选项!J:J),0)),1,0))</f>
        <v/>
      </c>
    </row>
    <row r="364" spans="1:22">
      <c r="A364" s="110">
        <f t="shared" si="10"/>
        <v>0</v>
      </c>
      <c r="B364" s="110">
        <f t="shared" si="11"/>
        <v>0</v>
      </c>
      <c r="C364" s="110" t="str">
        <f>IF(原始数据!K364="","",IF(ISERROR(MATCH(原始数据!K364,原始数据!E364:F364,0)),1,0)-IF(原始数据!K364="",1,0))</f>
        <v/>
      </c>
      <c r="D364" s="110" t="str">
        <f>IF(原始数据!L364="","",IF(ISERROR(MATCH(原始数据!L364,各类选项!L:L,0)),1,0)-IF(原始数据!L364="",1,0))</f>
        <v/>
      </c>
      <c r="E364" s="110" t="str">
        <f>IF(原始数据!V364="","",IF(ISERROR(MATCH(原始数据!V364,各类选项!G:G,0)),1,0))</f>
        <v/>
      </c>
      <c r="F364" s="110" t="str">
        <f>IF(原始数据!W364="","",IF(ISERROR(MATCH(原始数据!W364,各类选项!G:G,0)),1,0))</f>
        <v/>
      </c>
      <c r="G364" s="110" t="str">
        <f>IF(原始数据!AD364="","",IF(ISERROR(MATCH(原始数据!AD364,各类选项!$E:$E,0)),1,0))</f>
        <v/>
      </c>
      <c r="H364" s="110" t="str">
        <f>IF(原始数据!AE364="","",IF(ISERROR(MATCH(原始数据!AE364,各类选项!$E:$E,0)),1,0))</f>
        <v/>
      </c>
      <c r="I364" s="110" t="str">
        <f>IF(原始数据!AK364="","",IF(ISERROR(MATCH(原始数据!AK364,各类选项!$E:$E,0)),1,0))</f>
        <v/>
      </c>
      <c r="J364" s="110" t="str">
        <f>IF(原始数据!AM364="","",IF(ISERROR(MATCH(原始数据!AM364,各类选项!$E:$E,0)),1,0))</f>
        <v/>
      </c>
      <c r="K364" s="110" t="str">
        <f>IF(原始数据!AF364="","",IF(ISERROR(MATCH(原始数据!AF364,各类选项!$C:$C,0)),1,0))</f>
        <v/>
      </c>
      <c r="L364" s="110" t="str">
        <f>IF(原始数据!AG364="","",IF(ISERROR(MATCH(原始数据!AG364,各类选项!$C:$C,0)),1,0))</f>
        <v/>
      </c>
      <c r="M364" s="110" t="str">
        <f>IF(原始数据!AH364="","",IF(ISERROR(MATCH(原始数据!AH364,各类选项!$C:$C,0)),1,0))</f>
        <v/>
      </c>
      <c r="N364" s="110" t="str">
        <f>IF(原始数据!AI364="","",IF(ISERROR(MATCH(原始数据!AI364,各类选项!$E:$E,0)),1,0))</f>
        <v/>
      </c>
      <c r="O364" s="110" t="str">
        <f>IF(原始数据!AJ364="","",IF(ISERROR(MATCH(原始数据!AJ364,各类选项!$E:$E,0)),1,0))</f>
        <v/>
      </c>
      <c r="P364" s="110" t="str">
        <f>IF(原始数据!AK364="","",IF(ISERROR(MATCH(原始数据!AK364,各类选项!$E:$E,0)),1,0))</f>
        <v/>
      </c>
      <c r="Q364" s="110" t="str">
        <f>IF(原始数据!AL364="","",IF(ISERROR(MATCH(原始数据!AL364,各类选项!$E:$E,0)),1,0))</f>
        <v/>
      </c>
      <c r="R364" s="110" t="str">
        <f>IF(原始数据!AO364="","",IF(ISERROR(MATCH(原始数据!AO364,各类选项!$C:$C,0)),1,0))</f>
        <v/>
      </c>
      <c r="S364" s="110" t="str">
        <f>IF(赛后数据!M364="","",IF(ISERROR(MATCH(赛后数据!M364,(各类选项!J:J),0)),1,0))</f>
        <v/>
      </c>
      <c r="T364" s="110" t="str">
        <f>IF(赛后数据!U364="","",IF(ISERROR(MATCH(赛后数据!U364,(各类选项!J:J),0)),1,0))</f>
        <v/>
      </c>
      <c r="U364" s="110" t="str">
        <f>IF(赛后数据!AC364="","",IF(ISERROR(MATCH(赛后数据!AC364,(各类选项!J:J),0)),1,0))</f>
        <v/>
      </c>
      <c r="V364" s="110" t="str">
        <f>IF(赛后数据!AK364="","",IF(ISERROR(MATCH(赛后数据!AK364,(各类选项!J:J),0)),1,0))</f>
        <v/>
      </c>
    </row>
    <row r="365" spans="1:22">
      <c r="A365" s="110">
        <f t="shared" si="10"/>
        <v>0</v>
      </c>
      <c r="B365" s="110">
        <f t="shared" si="11"/>
        <v>0</v>
      </c>
      <c r="C365" s="110" t="str">
        <f>IF(原始数据!K365="","",IF(ISERROR(MATCH(原始数据!K365,原始数据!E365:F365,0)),1,0)-IF(原始数据!K365="",1,0))</f>
        <v/>
      </c>
      <c r="D365" s="110" t="str">
        <f>IF(原始数据!L365="","",IF(ISERROR(MATCH(原始数据!L365,各类选项!L:L,0)),1,0)-IF(原始数据!L365="",1,0))</f>
        <v/>
      </c>
      <c r="E365" s="110" t="str">
        <f>IF(原始数据!V365="","",IF(ISERROR(MATCH(原始数据!V365,各类选项!G:G,0)),1,0))</f>
        <v/>
      </c>
      <c r="F365" s="110" t="str">
        <f>IF(原始数据!W365="","",IF(ISERROR(MATCH(原始数据!W365,各类选项!G:G,0)),1,0))</f>
        <v/>
      </c>
      <c r="G365" s="110" t="str">
        <f>IF(原始数据!AD365="","",IF(ISERROR(MATCH(原始数据!AD365,各类选项!$E:$E,0)),1,0))</f>
        <v/>
      </c>
      <c r="H365" s="110" t="str">
        <f>IF(原始数据!AE365="","",IF(ISERROR(MATCH(原始数据!AE365,各类选项!$E:$E,0)),1,0))</f>
        <v/>
      </c>
      <c r="I365" s="110" t="str">
        <f>IF(原始数据!AK365="","",IF(ISERROR(MATCH(原始数据!AK365,各类选项!$E:$E,0)),1,0))</f>
        <v/>
      </c>
      <c r="J365" s="110" t="str">
        <f>IF(原始数据!AM365="","",IF(ISERROR(MATCH(原始数据!AM365,各类选项!$E:$E,0)),1,0))</f>
        <v/>
      </c>
      <c r="K365" s="110" t="str">
        <f>IF(原始数据!AF365="","",IF(ISERROR(MATCH(原始数据!AF365,各类选项!$C:$C,0)),1,0))</f>
        <v/>
      </c>
      <c r="L365" s="110" t="str">
        <f>IF(原始数据!AG365="","",IF(ISERROR(MATCH(原始数据!AG365,各类选项!$C:$C,0)),1,0))</f>
        <v/>
      </c>
      <c r="M365" s="110" t="str">
        <f>IF(原始数据!AH365="","",IF(ISERROR(MATCH(原始数据!AH365,各类选项!$C:$C,0)),1,0))</f>
        <v/>
      </c>
      <c r="N365" s="110" t="str">
        <f>IF(原始数据!AI365="","",IF(ISERROR(MATCH(原始数据!AI365,各类选项!$E:$E,0)),1,0))</f>
        <v/>
      </c>
      <c r="O365" s="110" t="str">
        <f>IF(原始数据!AJ365="","",IF(ISERROR(MATCH(原始数据!AJ365,各类选项!$E:$E,0)),1,0))</f>
        <v/>
      </c>
      <c r="P365" s="110" t="str">
        <f>IF(原始数据!AK365="","",IF(ISERROR(MATCH(原始数据!AK365,各类选项!$E:$E,0)),1,0))</f>
        <v/>
      </c>
      <c r="Q365" s="110" t="str">
        <f>IF(原始数据!AL365="","",IF(ISERROR(MATCH(原始数据!AL365,各类选项!$E:$E,0)),1,0))</f>
        <v/>
      </c>
      <c r="R365" s="110" t="str">
        <f>IF(原始数据!AO365="","",IF(ISERROR(MATCH(原始数据!AO365,各类选项!$C:$C,0)),1,0))</f>
        <v/>
      </c>
      <c r="S365" s="110" t="str">
        <f>IF(赛后数据!M365="","",IF(ISERROR(MATCH(赛后数据!M365,(各类选项!J:J),0)),1,0))</f>
        <v/>
      </c>
      <c r="T365" s="110" t="str">
        <f>IF(赛后数据!U365="","",IF(ISERROR(MATCH(赛后数据!U365,(各类选项!J:J),0)),1,0))</f>
        <v/>
      </c>
      <c r="U365" s="110" t="str">
        <f>IF(赛后数据!AC365="","",IF(ISERROR(MATCH(赛后数据!AC365,(各类选项!J:J),0)),1,0))</f>
        <v/>
      </c>
      <c r="V365" s="110" t="str">
        <f>IF(赛后数据!AK365="","",IF(ISERROR(MATCH(赛后数据!AK365,(各类选项!J:J),0)),1,0))</f>
        <v/>
      </c>
    </row>
    <row r="366" spans="1:22">
      <c r="A366" s="110">
        <f t="shared" si="10"/>
        <v>0</v>
      </c>
      <c r="B366" s="110">
        <f t="shared" si="11"/>
        <v>0</v>
      </c>
      <c r="C366" s="110" t="str">
        <f>IF(原始数据!K366="","",IF(ISERROR(MATCH(原始数据!K366,原始数据!E366:F366,0)),1,0)-IF(原始数据!K366="",1,0))</f>
        <v/>
      </c>
      <c r="D366" s="110" t="str">
        <f>IF(原始数据!L366="","",IF(ISERROR(MATCH(原始数据!L366,各类选项!L:L,0)),1,0)-IF(原始数据!L366="",1,0))</f>
        <v/>
      </c>
      <c r="E366" s="110" t="str">
        <f>IF(原始数据!V366="","",IF(ISERROR(MATCH(原始数据!V366,各类选项!G:G,0)),1,0))</f>
        <v/>
      </c>
      <c r="F366" s="110" t="str">
        <f>IF(原始数据!W366="","",IF(ISERROR(MATCH(原始数据!W366,各类选项!G:G,0)),1,0))</f>
        <v/>
      </c>
      <c r="G366" s="110" t="str">
        <f>IF(原始数据!AD366="","",IF(ISERROR(MATCH(原始数据!AD366,各类选项!$E:$E,0)),1,0))</f>
        <v/>
      </c>
      <c r="H366" s="110" t="str">
        <f>IF(原始数据!AE366="","",IF(ISERROR(MATCH(原始数据!AE366,各类选项!$E:$E,0)),1,0))</f>
        <v/>
      </c>
      <c r="I366" s="110" t="str">
        <f>IF(原始数据!AK366="","",IF(ISERROR(MATCH(原始数据!AK366,各类选项!$E:$E,0)),1,0))</f>
        <v/>
      </c>
      <c r="J366" s="110" t="str">
        <f>IF(原始数据!AM366="","",IF(ISERROR(MATCH(原始数据!AM366,各类选项!$E:$E,0)),1,0))</f>
        <v/>
      </c>
      <c r="K366" s="110" t="str">
        <f>IF(原始数据!AF366="","",IF(ISERROR(MATCH(原始数据!AF366,各类选项!$C:$C,0)),1,0))</f>
        <v/>
      </c>
      <c r="L366" s="110" t="str">
        <f>IF(原始数据!AG366="","",IF(ISERROR(MATCH(原始数据!AG366,各类选项!$C:$C,0)),1,0))</f>
        <v/>
      </c>
      <c r="M366" s="110" t="str">
        <f>IF(原始数据!AH366="","",IF(ISERROR(MATCH(原始数据!AH366,各类选项!$C:$C,0)),1,0))</f>
        <v/>
      </c>
      <c r="N366" s="110" t="str">
        <f>IF(原始数据!AI366="","",IF(ISERROR(MATCH(原始数据!AI366,各类选项!$E:$E,0)),1,0))</f>
        <v/>
      </c>
      <c r="O366" s="110" t="str">
        <f>IF(原始数据!AJ366="","",IF(ISERROR(MATCH(原始数据!AJ366,各类选项!$E:$E,0)),1,0))</f>
        <v/>
      </c>
      <c r="P366" s="110" t="str">
        <f>IF(原始数据!AK366="","",IF(ISERROR(MATCH(原始数据!AK366,各类选项!$E:$E,0)),1,0))</f>
        <v/>
      </c>
      <c r="Q366" s="110" t="str">
        <f>IF(原始数据!AL366="","",IF(ISERROR(MATCH(原始数据!AL366,各类选项!$E:$E,0)),1,0))</f>
        <v/>
      </c>
      <c r="R366" s="110" t="str">
        <f>IF(原始数据!AO366="","",IF(ISERROR(MATCH(原始数据!AO366,各类选项!$C:$C,0)),1,0))</f>
        <v/>
      </c>
      <c r="S366" s="110" t="str">
        <f>IF(赛后数据!M366="","",IF(ISERROR(MATCH(赛后数据!M366,(各类选项!J:J),0)),1,0))</f>
        <v/>
      </c>
      <c r="T366" s="110" t="str">
        <f>IF(赛后数据!U366="","",IF(ISERROR(MATCH(赛后数据!U366,(各类选项!J:J),0)),1,0))</f>
        <v/>
      </c>
      <c r="U366" s="110" t="str">
        <f>IF(赛后数据!AC366="","",IF(ISERROR(MATCH(赛后数据!AC366,(各类选项!J:J),0)),1,0))</f>
        <v/>
      </c>
      <c r="V366" s="110" t="str">
        <f>IF(赛后数据!AK366="","",IF(ISERROR(MATCH(赛后数据!AK366,(各类选项!J:J),0)),1,0))</f>
        <v/>
      </c>
    </row>
    <row r="367" spans="1:22">
      <c r="A367" s="110">
        <f t="shared" si="10"/>
        <v>0</v>
      </c>
      <c r="B367" s="110">
        <f t="shared" si="11"/>
        <v>0</v>
      </c>
      <c r="C367" s="110" t="str">
        <f>IF(原始数据!K367="","",IF(ISERROR(MATCH(原始数据!K367,原始数据!E367:F367,0)),1,0)-IF(原始数据!K367="",1,0))</f>
        <v/>
      </c>
      <c r="D367" s="110" t="str">
        <f>IF(原始数据!L367="","",IF(ISERROR(MATCH(原始数据!L367,各类选项!L:L,0)),1,0)-IF(原始数据!L367="",1,0))</f>
        <v/>
      </c>
      <c r="E367" s="110" t="str">
        <f>IF(原始数据!V367="","",IF(ISERROR(MATCH(原始数据!V367,各类选项!G:G,0)),1,0))</f>
        <v/>
      </c>
      <c r="F367" s="110" t="str">
        <f>IF(原始数据!W367="","",IF(ISERROR(MATCH(原始数据!W367,各类选项!G:G,0)),1,0))</f>
        <v/>
      </c>
      <c r="G367" s="110" t="str">
        <f>IF(原始数据!AD367="","",IF(ISERROR(MATCH(原始数据!AD367,各类选项!$E:$E,0)),1,0))</f>
        <v/>
      </c>
      <c r="H367" s="110" t="str">
        <f>IF(原始数据!AE367="","",IF(ISERROR(MATCH(原始数据!AE367,各类选项!$E:$E,0)),1,0))</f>
        <v/>
      </c>
      <c r="I367" s="110" t="str">
        <f>IF(原始数据!AK367="","",IF(ISERROR(MATCH(原始数据!AK367,各类选项!$E:$E,0)),1,0))</f>
        <v/>
      </c>
      <c r="J367" s="110" t="str">
        <f>IF(原始数据!AM367="","",IF(ISERROR(MATCH(原始数据!AM367,各类选项!$E:$E,0)),1,0))</f>
        <v/>
      </c>
      <c r="K367" s="110" t="str">
        <f>IF(原始数据!AF367="","",IF(ISERROR(MATCH(原始数据!AF367,各类选项!$C:$C,0)),1,0))</f>
        <v/>
      </c>
      <c r="L367" s="110" t="str">
        <f>IF(原始数据!AG367="","",IF(ISERROR(MATCH(原始数据!AG367,各类选项!$C:$C,0)),1,0))</f>
        <v/>
      </c>
      <c r="M367" s="110" t="str">
        <f>IF(原始数据!AH367="","",IF(ISERROR(MATCH(原始数据!AH367,各类选项!$C:$C,0)),1,0))</f>
        <v/>
      </c>
      <c r="N367" s="110" t="str">
        <f>IF(原始数据!AI367="","",IF(ISERROR(MATCH(原始数据!AI367,各类选项!$E:$E,0)),1,0))</f>
        <v/>
      </c>
      <c r="O367" s="110" t="str">
        <f>IF(原始数据!AJ367="","",IF(ISERROR(MATCH(原始数据!AJ367,各类选项!$E:$E,0)),1,0))</f>
        <v/>
      </c>
      <c r="P367" s="110" t="str">
        <f>IF(原始数据!AK367="","",IF(ISERROR(MATCH(原始数据!AK367,各类选项!$E:$E,0)),1,0))</f>
        <v/>
      </c>
      <c r="Q367" s="110" t="str">
        <f>IF(原始数据!AL367="","",IF(ISERROR(MATCH(原始数据!AL367,各类选项!$E:$E,0)),1,0))</f>
        <v/>
      </c>
      <c r="R367" s="110" t="str">
        <f>IF(原始数据!AO367="","",IF(ISERROR(MATCH(原始数据!AO367,各类选项!$C:$C,0)),1,0))</f>
        <v/>
      </c>
      <c r="S367" s="110" t="str">
        <f>IF(赛后数据!M367="","",IF(ISERROR(MATCH(赛后数据!M367,(各类选项!J:J),0)),1,0))</f>
        <v/>
      </c>
      <c r="T367" s="110" t="str">
        <f>IF(赛后数据!U367="","",IF(ISERROR(MATCH(赛后数据!U367,(各类选项!J:J),0)),1,0))</f>
        <v/>
      </c>
      <c r="U367" s="110" t="str">
        <f>IF(赛后数据!AC367="","",IF(ISERROR(MATCH(赛后数据!AC367,(各类选项!J:J),0)),1,0))</f>
        <v/>
      </c>
      <c r="V367" s="110" t="str">
        <f>IF(赛后数据!AK367="","",IF(ISERROR(MATCH(赛后数据!AK367,(各类选项!J:J),0)),1,0))</f>
        <v/>
      </c>
    </row>
    <row r="368" spans="1:22">
      <c r="A368" s="110">
        <f t="shared" si="10"/>
        <v>0</v>
      </c>
      <c r="B368" s="110">
        <f t="shared" si="11"/>
        <v>0</v>
      </c>
      <c r="C368" s="110" t="str">
        <f>IF(原始数据!K368="","",IF(ISERROR(MATCH(原始数据!K368,原始数据!E368:F368,0)),1,0)-IF(原始数据!K368="",1,0))</f>
        <v/>
      </c>
      <c r="D368" s="110" t="str">
        <f>IF(原始数据!L368="","",IF(ISERROR(MATCH(原始数据!L368,各类选项!L:L,0)),1,0)-IF(原始数据!L368="",1,0))</f>
        <v/>
      </c>
      <c r="E368" s="110" t="str">
        <f>IF(原始数据!V368="","",IF(ISERROR(MATCH(原始数据!V368,各类选项!G:G,0)),1,0))</f>
        <v/>
      </c>
      <c r="F368" s="110" t="str">
        <f>IF(原始数据!W368="","",IF(ISERROR(MATCH(原始数据!W368,各类选项!G:G,0)),1,0))</f>
        <v/>
      </c>
      <c r="G368" s="110" t="str">
        <f>IF(原始数据!AD368="","",IF(ISERROR(MATCH(原始数据!AD368,各类选项!$E:$E,0)),1,0))</f>
        <v/>
      </c>
      <c r="H368" s="110" t="str">
        <f>IF(原始数据!AE368="","",IF(ISERROR(MATCH(原始数据!AE368,各类选项!$E:$E,0)),1,0))</f>
        <v/>
      </c>
      <c r="I368" s="110" t="str">
        <f>IF(原始数据!AK368="","",IF(ISERROR(MATCH(原始数据!AK368,各类选项!$E:$E,0)),1,0))</f>
        <v/>
      </c>
      <c r="J368" s="110" t="str">
        <f>IF(原始数据!AM368="","",IF(ISERROR(MATCH(原始数据!AM368,各类选项!$E:$E,0)),1,0))</f>
        <v/>
      </c>
      <c r="K368" s="110" t="str">
        <f>IF(原始数据!AF368="","",IF(ISERROR(MATCH(原始数据!AF368,各类选项!$C:$C,0)),1,0))</f>
        <v/>
      </c>
      <c r="L368" s="110" t="str">
        <f>IF(原始数据!AG368="","",IF(ISERROR(MATCH(原始数据!AG368,各类选项!$C:$C,0)),1,0))</f>
        <v/>
      </c>
      <c r="M368" s="110" t="str">
        <f>IF(原始数据!AH368="","",IF(ISERROR(MATCH(原始数据!AH368,各类选项!$C:$C,0)),1,0))</f>
        <v/>
      </c>
      <c r="N368" s="110" t="str">
        <f>IF(原始数据!AI368="","",IF(ISERROR(MATCH(原始数据!AI368,各类选项!$E:$E,0)),1,0))</f>
        <v/>
      </c>
      <c r="O368" s="110" t="str">
        <f>IF(原始数据!AJ368="","",IF(ISERROR(MATCH(原始数据!AJ368,各类选项!$E:$E,0)),1,0))</f>
        <v/>
      </c>
      <c r="P368" s="110" t="str">
        <f>IF(原始数据!AK368="","",IF(ISERROR(MATCH(原始数据!AK368,各类选项!$E:$E,0)),1,0))</f>
        <v/>
      </c>
      <c r="Q368" s="110" t="str">
        <f>IF(原始数据!AL368="","",IF(ISERROR(MATCH(原始数据!AL368,各类选项!$E:$E,0)),1,0))</f>
        <v/>
      </c>
      <c r="R368" s="110" t="str">
        <f>IF(原始数据!AO368="","",IF(ISERROR(MATCH(原始数据!AO368,各类选项!$C:$C,0)),1,0))</f>
        <v/>
      </c>
      <c r="S368" s="110" t="str">
        <f>IF(赛后数据!M368="","",IF(ISERROR(MATCH(赛后数据!M368,(各类选项!J:J),0)),1,0))</f>
        <v/>
      </c>
      <c r="T368" s="110" t="str">
        <f>IF(赛后数据!U368="","",IF(ISERROR(MATCH(赛后数据!U368,(各类选项!J:J),0)),1,0))</f>
        <v/>
      </c>
      <c r="U368" s="110" t="str">
        <f>IF(赛后数据!AC368="","",IF(ISERROR(MATCH(赛后数据!AC368,(各类选项!J:J),0)),1,0))</f>
        <v/>
      </c>
      <c r="V368" s="110" t="str">
        <f>IF(赛后数据!AK368="","",IF(ISERROR(MATCH(赛后数据!AK368,(各类选项!J:J),0)),1,0))</f>
        <v/>
      </c>
    </row>
    <row r="369" spans="1:22">
      <c r="A369" s="110">
        <f t="shared" si="10"/>
        <v>0</v>
      </c>
      <c r="B369" s="110">
        <f t="shared" si="11"/>
        <v>0</v>
      </c>
      <c r="C369" s="110" t="str">
        <f>IF(原始数据!K369="","",IF(ISERROR(MATCH(原始数据!K369,原始数据!E369:F369,0)),1,0)-IF(原始数据!K369="",1,0))</f>
        <v/>
      </c>
      <c r="D369" s="110" t="str">
        <f>IF(原始数据!L369="","",IF(ISERROR(MATCH(原始数据!L369,各类选项!L:L,0)),1,0)-IF(原始数据!L369="",1,0))</f>
        <v/>
      </c>
      <c r="E369" s="110" t="str">
        <f>IF(原始数据!V369="","",IF(ISERROR(MATCH(原始数据!V369,各类选项!G:G,0)),1,0))</f>
        <v/>
      </c>
      <c r="F369" s="110" t="str">
        <f>IF(原始数据!W369="","",IF(ISERROR(MATCH(原始数据!W369,各类选项!G:G,0)),1,0))</f>
        <v/>
      </c>
      <c r="G369" s="110" t="str">
        <f>IF(原始数据!AD369="","",IF(ISERROR(MATCH(原始数据!AD369,各类选项!$E:$E,0)),1,0))</f>
        <v/>
      </c>
      <c r="H369" s="110" t="str">
        <f>IF(原始数据!AE369="","",IF(ISERROR(MATCH(原始数据!AE369,各类选项!$E:$E,0)),1,0))</f>
        <v/>
      </c>
      <c r="I369" s="110" t="str">
        <f>IF(原始数据!AK369="","",IF(ISERROR(MATCH(原始数据!AK369,各类选项!$E:$E,0)),1,0))</f>
        <v/>
      </c>
      <c r="J369" s="110" t="str">
        <f>IF(原始数据!AM369="","",IF(ISERROR(MATCH(原始数据!AM369,各类选项!$E:$E,0)),1,0))</f>
        <v/>
      </c>
      <c r="K369" s="110" t="str">
        <f>IF(原始数据!AF369="","",IF(ISERROR(MATCH(原始数据!AF369,各类选项!$C:$C,0)),1,0))</f>
        <v/>
      </c>
      <c r="L369" s="110" t="str">
        <f>IF(原始数据!AG369="","",IF(ISERROR(MATCH(原始数据!AG369,各类选项!$C:$C,0)),1,0))</f>
        <v/>
      </c>
      <c r="M369" s="110" t="str">
        <f>IF(原始数据!AH369="","",IF(ISERROR(MATCH(原始数据!AH369,各类选项!$C:$C,0)),1,0))</f>
        <v/>
      </c>
      <c r="N369" s="110" t="str">
        <f>IF(原始数据!AI369="","",IF(ISERROR(MATCH(原始数据!AI369,各类选项!$E:$E,0)),1,0))</f>
        <v/>
      </c>
      <c r="O369" s="110" t="str">
        <f>IF(原始数据!AJ369="","",IF(ISERROR(MATCH(原始数据!AJ369,各类选项!$E:$E,0)),1,0))</f>
        <v/>
      </c>
      <c r="P369" s="110" t="str">
        <f>IF(原始数据!AK369="","",IF(ISERROR(MATCH(原始数据!AK369,各类选项!$E:$E,0)),1,0))</f>
        <v/>
      </c>
      <c r="Q369" s="110" t="str">
        <f>IF(原始数据!AL369="","",IF(ISERROR(MATCH(原始数据!AL369,各类选项!$E:$E,0)),1,0))</f>
        <v/>
      </c>
      <c r="R369" s="110" t="str">
        <f>IF(原始数据!AO369="","",IF(ISERROR(MATCH(原始数据!AO369,各类选项!$C:$C,0)),1,0))</f>
        <v/>
      </c>
      <c r="S369" s="110" t="str">
        <f>IF(赛后数据!M369="","",IF(ISERROR(MATCH(赛后数据!M369,(各类选项!J:J),0)),1,0))</f>
        <v/>
      </c>
      <c r="T369" s="110" t="str">
        <f>IF(赛后数据!U369="","",IF(ISERROR(MATCH(赛后数据!U369,(各类选项!J:J),0)),1,0))</f>
        <v/>
      </c>
      <c r="U369" s="110" t="str">
        <f>IF(赛后数据!AC369="","",IF(ISERROR(MATCH(赛后数据!AC369,(各类选项!J:J),0)),1,0))</f>
        <v/>
      </c>
      <c r="V369" s="110" t="str">
        <f>IF(赛后数据!AK369="","",IF(ISERROR(MATCH(赛后数据!AK369,(各类选项!J:J),0)),1,0))</f>
        <v/>
      </c>
    </row>
    <row r="370" spans="1:22">
      <c r="A370" s="110">
        <f t="shared" si="10"/>
        <v>0</v>
      </c>
      <c r="B370" s="110">
        <f t="shared" si="11"/>
        <v>0</v>
      </c>
      <c r="C370" s="110" t="str">
        <f>IF(原始数据!K370="","",IF(ISERROR(MATCH(原始数据!K370,原始数据!E370:F370,0)),1,0)-IF(原始数据!K370="",1,0))</f>
        <v/>
      </c>
      <c r="D370" s="110" t="str">
        <f>IF(原始数据!L370="","",IF(ISERROR(MATCH(原始数据!L370,各类选项!L:L,0)),1,0)-IF(原始数据!L370="",1,0))</f>
        <v/>
      </c>
      <c r="E370" s="110" t="str">
        <f>IF(原始数据!V370="","",IF(ISERROR(MATCH(原始数据!V370,各类选项!G:G,0)),1,0))</f>
        <v/>
      </c>
      <c r="F370" s="110" t="str">
        <f>IF(原始数据!W370="","",IF(ISERROR(MATCH(原始数据!W370,各类选项!G:G,0)),1,0))</f>
        <v/>
      </c>
      <c r="G370" s="110" t="str">
        <f>IF(原始数据!AD370="","",IF(ISERROR(MATCH(原始数据!AD370,各类选项!$E:$E,0)),1,0))</f>
        <v/>
      </c>
      <c r="H370" s="110" t="str">
        <f>IF(原始数据!AE370="","",IF(ISERROR(MATCH(原始数据!AE370,各类选项!$E:$E,0)),1,0))</f>
        <v/>
      </c>
      <c r="I370" s="110" t="str">
        <f>IF(原始数据!AK370="","",IF(ISERROR(MATCH(原始数据!AK370,各类选项!$E:$E,0)),1,0))</f>
        <v/>
      </c>
      <c r="J370" s="110" t="str">
        <f>IF(原始数据!AM370="","",IF(ISERROR(MATCH(原始数据!AM370,各类选项!$E:$E,0)),1,0))</f>
        <v/>
      </c>
      <c r="K370" s="110" t="str">
        <f>IF(原始数据!AF370="","",IF(ISERROR(MATCH(原始数据!AF370,各类选项!$C:$C,0)),1,0))</f>
        <v/>
      </c>
      <c r="L370" s="110" t="str">
        <f>IF(原始数据!AG370="","",IF(ISERROR(MATCH(原始数据!AG370,各类选项!$C:$C,0)),1,0))</f>
        <v/>
      </c>
      <c r="M370" s="110" t="str">
        <f>IF(原始数据!AH370="","",IF(ISERROR(MATCH(原始数据!AH370,各类选项!$C:$C,0)),1,0))</f>
        <v/>
      </c>
      <c r="N370" s="110" t="str">
        <f>IF(原始数据!AI370="","",IF(ISERROR(MATCH(原始数据!AI370,各类选项!$E:$E,0)),1,0))</f>
        <v/>
      </c>
      <c r="O370" s="110" t="str">
        <f>IF(原始数据!AJ370="","",IF(ISERROR(MATCH(原始数据!AJ370,各类选项!$E:$E,0)),1,0))</f>
        <v/>
      </c>
      <c r="P370" s="110" t="str">
        <f>IF(原始数据!AK370="","",IF(ISERROR(MATCH(原始数据!AK370,各类选项!$E:$E,0)),1,0))</f>
        <v/>
      </c>
      <c r="Q370" s="110" t="str">
        <f>IF(原始数据!AL370="","",IF(ISERROR(MATCH(原始数据!AL370,各类选项!$E:$E,0)),1,0))</f>
        <v/>
      </c>
      <c r="R370" s="110" t="str">
        <f>IF(原始数据!AO370="","",IF(ISERROR(MATCH(原始数据!AO370,各类选项!$C:$C,0)),1,0))</f>
        <v/>
      </c>
      <c r="S370" s="110" t="str">
        <f>IF(赛后数据!M370="","",IF(ISERROR(MATCH(赛后数据!M370,(各类选项!J:J),0)),1,0))</f>
        <v/>
      </c>
      <c r="T370" s="110" t="str">
        <f>IF(赛后数据!U370="","",IF(ISERROR(MATCH(赛后数据!U370,(各类选项!J:J),0)),1,0))</f>
        <v/>
      </c>
      <c r="U370" s="110" t="str">
        <f>IF(赛后数据!AC370="","",IF(ISERROR(MATCH(赛后数据!AC370,(各类选项!J:J),0)),1,0))</f>
        <v/>
      </c>
      <c r="V370" s="110" t="str">
        <f>IF(赛后数据!AK370="","",IF(ISERROR(MATCH(赛后数据!AK370,(各类选项!J:J),0)),1,0))</f>
        <v/>
      </c>
    </row>
    <row r="371" spans="1:22">
      <c r="A371" s="110">
        <f t="shared" si="10"/>
        <v>0</v>
      </c>
      <c r="B371" s="110">
        <f t="shared" si="11"/>
        <v>0</v>
      </c>
      <c r="C371" s="110" t="str">
        <f>IF(原始数据!K371="","",IF(ISERROR(MATCH(原始数据!K371,原始数据!E371:F371,0)),1,0)-IF(原始数据!K371="",1,0))</f>
        <v/>
      </c>
      <c r="D371" s="110" t="str">
        <f>IF(原始数据!L371="","",IF(ISERROR(MATCH(原始数据!L371,各类选项!L:L,0)),1,0)-IF(原始数据!L371="",1,0))</f>
        <v/>
      </c>
      <c r="E371" s="110" t="str">
        <f>IF(原始数据!V371="","",IF(ISERROR(MATCH(原始数据!V371,各类选项!G:G,0)),1,0))</f>
        <v/>
      </c>
      <c r="F371" s="110" t="str">
        <f>IF(原始数据!W371="","",IF(ISERROR(MATCH(原始数据!W371,各类选项!G:G,0)),1,0))</f>
        <v/>
      </c>
      <c r="G371" s="110" t="str">
        <f>IF(原始数据!AD371="","",IF(ISERROR(MATCH(原始数据!AD371,各类选项!$E:$E,0)),1,0))</f>
        <v/>
      </c>
      <c r="H371" s="110" t="str">
        <f>IF(原始数据!AE371="","",IF(ISERROR(MATCH(原始数据!AE371,各类选项!$E:$E,0)),1,0))</f>
        <v/>
      </c>
      <c r="I371" s="110" t="str">
        <f>IF(原始数据!AK371="","",IF(ISERROR(MATCH(原始数据!AK371,各类选项!$E:$E,0)),1,0))</f>
        <v/>
      </c>
      <c r="J371" s="110" t="str">
        <f>IF(原始数据!AM371="","",IF(ISERROR(MATCH(原始数据!AM371,各类选项!$E:$E,0)),1,0))</f>
        <v/>
      </c>
      <c r="K371" s="110" t="str">
        <f>IF(原始数据!AF371="","",IF(ISERROR(MATCH(原始数据!AF371,各类选项!$C:$C,0)),1,0))</f>
        <v/>
      </c>
      <c r="L371" s="110" t="str">
        <f>IF(原始数据!AG371="","",IF(ISERROR(MATCH(原始数据!AG371,各类选项!$C:$C,0)),1,0))</f>
        <v/>
      </c>
      <c r="M371" s="110" t="str">
        <f>IF(原始数据!AH371="","",IF(ISERROR(MATCH(原始数据!AH371,各类选项!$C:$C,0)),1,0))</f>
        <v/>
      </c>
      <c r="N371" s="110" t="str">
        <f>IF(原始数据!AI371="","",IF(ISERROR(MATCH(原始数据!AI371,各类选项!$E:$E,0)),1,0))</f>
        <v/>
      </c>
      <c r="O371" s="110" t="str">
        <f>IF(原始数据!AJ371="","",IF(ISERROR(MATCH(原始数据!AJ371,各类选项!$E:$E,0)),1,0))</f>
        <v/>
      </c>
      <c r="P371" s="110" t="str">
        <f>IF(原始数据!AK371="","",IF(ISERROR(MATCH(原始数据!AK371,各类选项!$E:$E,0)),1,0))</f>
        <v/>
      </c>
      <c r="Q371" s="110" t="str">
        <f>IF(原始数据!AL371="","",IF(ISERROR(MATCH(原始数据!AL371,各类选项!$E:$E,0)),1,0))</f>
        <v/>
      </c>
      <c r="R371" s="110" t="str">
        <f>IF(原始数据!AO371="","",IF(ISERROR(MATCH(原始数据!AO371,各类选项!$C:$C,0)),1,0))</f>
        <v/>
      </c>
      <c r="S371" s="110" t="str">
        <f>IF(赛后数据!M371="","",IF(ISERROR(MATCH(赛后数据!M371,(各类选项!J:J),0)),1,0))</f>
        <v/>
      </c>
      <c r="T371" s="110" t="str">
        <f>IF(赛后数据!U371="","",IF(ISERROR(MATCH(赛后数据!U371,(各类选项!J:J),0)),1,0))</f>
        <v/>
      </c>
      <c r="U371" s="110" t="str">
        <f>IF(赛后数据!AC371="","",IF(ISERROR(MATCH(赛后数据!AC371,(各类选项!J:J),0)),1,0))</f>
        <v/>
      </c>
      <c r="V371" s="110" t="str">
        <f>IF(赛后数据!AK371="","",IF(ISERROR(MATCH(赛后数据!AK371,(各类选项!J:J),0)),1,0))</f>
        <v/>
      </c>
    </row>
    <row r="372" spans="1:22">
      <c r="A372" s="110">
        <f t="shared" si="10"/>
        <v>0</v>
      </c>
      <c r="B372" s="110">
        <f t="shared" si="11"/>
        <v>0</v>
      </c>
      <c r="C372" s="110" t="str">
        <f>IF(原始数据!K372="","",IF(ISERROR(MATCH(原始数据!K372,原始数据!E372:F372,0)),1,0)-IF(原始数据!K372="",1,0))</f>
        <v/>
      </c>
      <c r="D372" s="110" t="str">
        <f>IF(原始数据!L372="","",IF(ISERROR(MATCH(原始数据!L372,各类选项!L:L,0)),1,0)-IF(原始数据!L372="",1,0))</f>
        <v/>
      </c>
      <c r="E372" s="110" t="str">
        <f>IF(原始数据!V372="","",IF(ISERROR(MATCH(原始数据!V372,各类选项!G:G,0)),1,0))</f>
        <v/>
      </c>
      <c r="F372" s="110" t="str">
        <f>IF(原始数据!W372="","",IF(ISERROR(MATCH(原始数据!W372,各类选项!G:G,0)),1,0))</f>
        <v/>
      </c>
      <c r="G372" s="110" t="str">
        <f>IF(原始数据!AD372="","",IF(ISERROR(MATCH(原始数据!AD372,各类选项!$E:$E,0)),1,0))</f>
        <v/>
      </c>
      <c r="H372" s="110" t="str">
        <f>IF(原始数据!AE372="","",IF(ISERROR(MATCH(原始数据!AE372,各类选项!$E:$E,0)),1,0))</f>
        <v/>
      </c>
      <c r="I372" s="110" t="str">
        <f>IF(原始数据!AK372="","",IF(ISERROR(MATCH(原始数据!AK372,各类选项!$E:$E,0)),1,0))</f>
        <v/>
      </c>
      <c r="J372" s="110" t="str">
        <f>IF(原始数据!AM372="","",IF(ISERROR(MATCH(原始数据!AM372,各类选项!$E:$E,0)),1,0))</f>
        <v/>
      </c>
      <c r="K372" s="110" t="str">
        <f>IF(原始数据!AF372="","",IF(ISERROR(MATCH(原始数据!AF372,各类选项!$C:$C,0)),1,0))</f>
        <v/>
      </c>
      <c r="L372" s="110" t="str">
        <f>IF(原始数据!AG372="","",IF(ISERROR(MATCH(原始数据!AG372,各类选项!$C:$C,0)),1,0))</f>
        <v/>
      </c>
      <c r="M372" s="110" t="str">
        <f>IF(原始数据!AH372="","",IF(ISERROR(MATCH(原始数据!AH372,各类选项!$C:$C,0)),1,0))</f>
        <v/>
      </c>
      <c r="N372" s="110" t="str">
        <f>IF(原始数据!AI372="","",IF(ISERROR(MATCH(原始数据!AI372,各类选项!$E:$E,0)),1,0))</f>
        <v/>
      </c>
      <c r="O372" s="110" t="str">
        <f>IF(原始数据!AJ372="","",IF(ISERROR(MATCH(原始数据!AJ372,各类选项!$E:$E,0)),1,0))</f>
        <v/>
      </c>
      <c r="P372" s="110" t="str">
        <f>IF(原始数据!AK372="","",IF(ISERROR(MATCH(原始数据!AK372,各类选项!$E:$E,0)),1,0))</f>
        <v/>
      </c>
      <c r="Q372" s="110" t="str">
        <f>IF(原始数据!AL372="","",IF(ISERROR(MATCH(原始数据!AL372,各类选项!$E:$E,0)),1,0))</f>
        <v/>
      </c>
      <c r="R372" s="110" t="str">
        <f>IF(原始数据!AO372="","",IF(ISERROR(MATCH(原始数据!AO372,各类选项!$C:$C,0)),1,0))</f>
        <v/>
      </c>
      <c r="S372" s="110" t="str">
        <f>IF(赛后数据!M372="","",IF(ISERROR(MATCH(赛后数据!M372,(各类选项!J:J),0)),1,0))</f>
        <v/>
      </c>
      <c r="T372" s="110" t="str">
        <f>IF(赛后数据!U372="","",IF(ISERROR(MATCH(赛后数据!U372,(各类选项!J:J),0)),1,0))</f>
        <v/>
      </c>
      <c r="U372" s="110" t="str">
        <f>IF(赛后数据!AC372="","",IF(ISERROR(MATCH(赛后数据!AC372,(各类选项!J:J),0)),1,0))</f>
        <v/>
      </c>
      <c r="V372" s="110" t="str">
        <f>IF(赛后数据!AK372="","",IF(ISERROR(MATCH(赛后数据!AK372,(各类选项!J:J),0)),1,0))</f>
        <v/>
      </c>
    </row>
    <row r="373" spans="1:22">
      <c r="A373" s="110">
        <f t="shared" si="10"/>
        <v>0</v>
      </c>
      <c r="B373" s="110">
        <f t="shared" si="11"/>
        <v>0</v>
      </c>
      <c r="C373" s="110" t="str">
        <f>IF(原始数据!K373="","",IF(ISERROR(MATCH(原始数据!K373,原始数据!E373:F373,0)),1,0)-IF(原始数据!K373="",1,0))</f>
        <v/>
      </c>
      <c r="D373" s="110" t="str">
        <f>IF(原始数据!L373="","",IF(ISERROR(MATCH(原始数据!L373,各类选项!L:L,0)),1,0)-IF(原始数据!L373="",1,0))</f>
        <v/>
      </c>
      <c r="E373" s="110" t="str">
        <f>IF(原始数据!V373="","",IF(ISERROR(MATCH(原始数据!V373,各类选项!G:G,0)),1,0))</f>
        <v/>
      </c>
      <c r="F373" s="110" t="str">
        <f>IF(原始数据!W373="","",IF(ISERROR(MATCH(原始数据!W373,各类选项!G:G,0)),1,0))</f>
        <v/>
      </c>
      <c r="G373" s="110" t="str">
        <f>IF(原始数据!AD373="","",IF(ISERROR(MATCH(原始数据!AD373,各类选项!$E:$E,0)),1,0))</f>
        <v/>
      </c>
      <c r="H373" s="110" t="str">
        <f>IF(原始数据!AE373="","",IF(ISERROR(MATCH(原始数据!AE373,各类选项!$E:$E,0)),1,0))</f>
        <v/>
      </c>
      <c r="I373" s="110" t="str">
        <f>IF(原始数据!AK373="","",IF(ISERROR(MATCH(原始数据!AK373,各类选项!$E:$E,0)),1,0))</f>
        <v/>
      </c>
      <c r="J373" s="110" t="str">
        <f>IF(原始数据!AM373="","",IF(ISERROR(MATCH(原始数据!AM373,各类选项!$E:$E,0)),1,0))</f>
        <v/>
      </c>
      <c r="K373" s="110" t="str">
        <f>IF(原始数据!AF373="","",IF(ISERROR(MATCH(原始数据!AF373,各类选项!$C:$C,0)),1,0))</f>
        <v/>
      </c>
      <c r="L373" s="110" t="str">
        <f>IF(原始数据!AG373="","",IF(ISERROR(MATCH(原始数据!AG373,各类选项!$C:$C,0)),1,0))</f>
        <v/>
      </c>
      <c r="M373" s="110" t="str">
        <f>IF(原始数据!AH373="","",IF(ISERROR(MATCH(原始数据!AH373,各类选项!$C:$C,0)),1,0))</f>
        <v/>
      </c>
      <c r="N373" s="110" t="str">
        <f>IF(原始数据!AI373="","",IF(ISERROR(MATCH(原始数据!AI373,各类选项!$E:$E,0)),1,0))</f>
        <v/>
      </c>
      <c r="O373" s="110" t="str">
        <f>IF(原始数据!AJ373="","",IF(ISERROR(MATCH(原始数据!AJ373,各类选项!$E:$E,0)),1,0))</f>
        <v/>
      </c>
      <c r="P373" s="110" t="str">
        <f>IF(原始数据!AK373="","",IF(ISERROR(MATCH(原始数据!AK373,各类选项!$E:$E,0)),1,0))</f>
        <v/>
      </c>
      <c r="Q373" s="110" t="str">
        <f>IF(原始数据!AL373="","",IF(ISERROR(MATCH(原始数据!AL373,各类选项!$E:$E,0)),1,0))</f>
        <v/>
      </c>
      <c r="R373" s="110" t="str">
        <f>IF(原始数据!AO373="","",IF(ISERROR(MATCH(原始数据!AO373,各类选项!$C:$C,0)),1,0))</f>
        <v/>
      </c>
      <c r="S373" s="110" t="str">
        <f>IF(赛后数据!M373="","",IF(ISERROR(MATCH(赛后数据!M373,(各类选项!J:J),0)),1,0))</f>
        <v/>
      </c>
      <c r="T373" s="110" t="str">
        <f>IF(赛后数据!U373="","",IF(ISERROR(MATCH(赛后数据!U373,(各类选项!J:J),0)),1,0))</f>
        <v/>
      </c>
      <c r="U373" s="110" t="str">
        <f>IF(赛后数据!AC373="","",IF(ISERROR(MATCH(赛后数据!AC373,(各类选项!J:J),0)),1,0))</f>
        <v/>
      </c>
      <c r="V373" s="110" t="str">
        <f>IF(赛后数据!AK373="","",IF(ISERROR(MATCH(赛后数据!AK373,(各类选项!J:J),0)),1,0))</f>
        <v/>
      </c>
    </row>
    <row r="374" spans="1:22">
      <c r="A374" s="110">
        <f t="shared" si="10"/>
        <v>0</v>
      </c>
      <c r="B374" s="110">
        <f t="shared" si="11"/>
        <v>0</v>
      </c>
      <c r="C374" s="110" t="str">
        <f>IF(原始数据!K374="","",IF(ISERROR(MATCH(原始数据!K374,原始数据!E374:F374,0)),1,0)-IF(原始数据!K374="",1,0))</f>
        <v/>
      </c>
      <c r="D374" s="110" t="str">
        <f>IF(原始数据!L374="","",IF(ISERROR(MATCH(原始数据!L374,各类选项!L:L,0)),1,0)-IF(原始数据!L374="",1,0))</f>
        <v/>
      </c>
      <c r="E374" s="110" t="str">
        <f>IF(原始数据!V374="","",IF(ISERROR(MATCH(原始数据!V374,各类选项!G:G,0)),1,0))</f>
        <v/>
      </c>
      <c r="F374" s="110" t="str">
        <f>IF(原始数据!W374="","",IF(ISERROR(MATCH(原始数据!W374,各类选项!G:G,0)),1,0))</f>
        <v/>
      </c>
      <c r="G374" s="110" t="str">
        <f>IF(原始数据!AD374="","",IF(ISERROR(MATCH(原始数据!AD374,各类选项!$E:$E,0)),1,0))</f>
        <v/>
      </c>
      <c r="H374" s="110" t="str">
        <f>IF(原始数据!AE374="","",IF(ISERROR(MATCH(原始数据!AE374,各类选项!$E:$E,0)),1,0))</f>
        <v/>
      </c>
      <c r="I374" s="110" t="str">
        <f>IF(原始数据!AK374="","",IF(ISERROR(MATCH(原始数据!AK374,各类选项!$E:$E,0)),1,0))</f>
        <v/>
      </c>
      <c r="J374" s="110" t="str">
        <f>IF(原始数据!AM374="","",IF(ISERROR(MATCH(原始数据!AM374,各类选项!$E:$E,0)),1,0))</f>
        <v/>
      </c>
      <c r="K374" s="110" t="str">
        <f>IF(原始数据!AF374="","",IF(ISERROR(MATCH(原始数据!AF374,各类选项!$C:$C,0)),1,0))</f>
        <v/>
      </c>
      <c r="L374" s="110" t="str">
        <f>IF(原始数据!AG374="","",IF(ISERROR(MATCH(原始数据!AG374,各类选项!$C:$C,0)),1,0))</f>
        <v/>
      </c>
      <c r="M374" s="110" t="str">
        <f>IF(原始数据!AH374="","",IF(ISERROR(MATCH(原始数据!AH374,各类选项!$C:$C,0)),1,0))</f>
        <v/>
      </c>
      <c r="N374" s="110" t="str">
        <f>IF(原始数据!AI374="","",IF(ISERROR(MATCH(原始数据!AI374,各类选项!$E:$E,0)),1,0))</f>
        <v/>
      </c>
      <c r="O374" s="110" t="str">
        <f>IF(原始数据!AJ374="","",IF(ISERROR(MATCH(原始数据!AJ374,各类选项!$E:$E,0)),1,0))</f>
        <v/>
      </c>
      <c r="P374" s="110" t="str">
        <f>IF(原始数据!AK374="","",IF(ISERROR(MATCH(原始数据!AK374,各类选项!$E:$E,0)),1,0))</f>
        <v/>
      </c>
      <c r="Q374" s="110" t="str">
        <f>IF(原始数据!AL374="","",IF(ISERROR(MATCH(原始数据!AL374,各类选项!$E:$E,0)),1,0))</f>
        <v/>
      </c>
      <c r="R374" s="110" t="str">
        <f>IF(原始数据!AO374="","",IF(ISERROR(MATCH(原始数据!AO374,各类选项!$C:$C,0)),1,0))</f>
        <v/>
      </c>
      <c r="S374" s="110" t="str">
        <f>IF(赛后数据!M374="","",IF(ISERROR(MATCH(赛后数据!M374,(各类选项!J:J),0)),1,0))</f>
        <v/>
      </c>
      <c r="T374" s="110" t="str">
        <f>IF(赛后数据!U374="","",IF(ISERROR(MATCH(赛后数据!U374,(各类选项!J:J),0)),1,0))</f>
        <v/>
      </c>
      <c r="U374" s="110" t="str">
        <f>IF(赛后数据!AC374="","",IF(ISERROR(MATCH(赛后数据!AC374,(各类选项!J:J),0)),1,0))</f>
        <v/>
      </c>
      <c r="V374" s="110" t="str">
        <f>IF(赛后数据!AK374="","",IF(ISERROR(MATCH(赛后数据!AK374,(各类选项!J:J),0)),1,0))</f>
        <v/>
      </c>
    </row>
    <row r="375" spans="1:22">
      <c r="A375" s="110">
        <f t="shared" si="10"/>
        <v>0</v>
      </c>
      <c r="B375" s="110">
        <f t="shared" si="11"/>
        <v>0</v>
      </c>
      <c r="C375" s="110" t="str">
        <f>IF(原始数据!K375="","",IF(ISERROR(MATCH(原始数据!K375,原始数据!E375:F375,0)),1,0)-IF(原始数据!K375="",1,0))</f>
        <v/>
      </c>
      <c r="D375" s="110" t="str">
        <f>IF(原始数据!L375="","",IF(ISERROR(MATCH(原始数据!L375,各类选项!L:L,0)),1,0)-IF(原始数据!L375="",1,0))</f>
        <v/>
      </c>
      <c r="E375" s="110" t="str">
        <f>IF(原始数据!V375="","",IF(ISERROR(MATCH(原始数据!V375,各类选项!G:G,0)),1,0))</f>
        <v/>
      </c>
      <c r="F375" s="110" t="str">
        <f>IF(原始数据!W375="","",IF(ISERROR(MATCH(原始数据!W375,各类选项!G:G,0)),1,0))</f>
        <v/>
      </c>
      <c r="G375" s="110" t="str">
        <f>IF(原始数据!AD375="","",IF(ISERROR(MATCH(原始数据!AD375,各类选项!$E:$E,0)),1,0))</f>
        <v/>
      </c>
      <c r="H375" s="110" t="str">
        <f>IF(原始数据!AE375="","",IF(ISERROR(MATCH(原始数据!AE375,各类选项!$E:$E,0)),1,0))</f>
        <v/>
      </c>
      <c r="I375" s="110" t="str">
        <f>IF(原始数据!AK375="","",IF(ISERROR(MATCH(原始数据!AK375,各类选项!$E:$E,0)),1,0))</f>
        <v/>
      </c>
      <c r="J375" s="110" t="str">
        <f>IF(原始数据!AM375="","",IF(ISERROR(MATCH(原始数据!AM375,各类选项!$E:$E,0)),1,0))</f>
        <v/>
      </c>
      <c r="K375" s="110" t="str">
        <f>IF(原始数据!AF375="","",IF(ISERROR(MATCH(原始数据!AF375,各类选项!$C:$C,0)),1,0))</f>
        <v/>
      </c>
      <c r="L375" s="110" t="str">
        <f>IF(原始数据!AG375="","",IF(ISERROR(MATCH(原始数据!AG375,各类选项!$C:$C,0)),1,0))</f>
        <v/>
      </c>
      <c r="M375" s="110" t="str">
        <f>IF(原始数据!AH375="","",IF(ISERROR(MATCH(原始数据!AH375,各类选项!$C:$C,0)),1,0))</f>
        <v/>
      </c>
      <c r="N375" s="110" t="str">
        <f>IF(原始数据!AI375="","",IF(ISERROR(MATCH(原始数据!AI375,各类选项!$E:$E,0)),1,0))</f>
        <v/>
      </c>
      <c r="O375" s="110" t="str">
        <f>IF(原始数据!AJ375="","",IF(ISERROR(MATCH(原始数据!AJ375,各类选项!$E:$E,0)),1,0))</f>
        <v/>
      </c>
      <c r="P375" s="110" t="str">
        <f>IF(原始数据!AK375="","",IF(ISERROR(MATCH(原始数据!AK375,各类选项!$E:$E,0)),1,0))</f>
        <v/>
      </c>
      <c r="Q375" s="110" t="str">
        <f>IF(原始数据!AL375="","",IF(ISERROR(MATCH(原始数据!AL375,各类选项!$E:$E,0)),1,0))</f>
        <v/>
      </c>
      <c r="R375" s="110" t="str">
        <f>IF(原始数据!AO375="","",IF(ISERROR(MATCH(原始数据!AO375,各类选项!$C:$C,0)),1,0))</f>
        <v/>
      </c>
      <c r="S375" s="110" t="str">
        <f>IF(赛后数据!M375="","",IF(ISERROR(MATCH(赛后数据!M375,(各类选项!J:J),0)),1,0))</f>
        <v/>
      </c>
      <c r="T375" s="110" t="str">
        <f>IF(赛后数据!U375="","",IF(ISERROR(MATCH(赛后数据!U375,(各类选项!J:J),0)),1,0))</f>
        <v/>
      </c>
      <c r="U375" s="110" t="str">
        <f>IF(赛后数据!AC375="","",IF(ISERROR(MATCH(赛后数据!AC375,(各类选项!J:J),0)),1,0))</f>
        <v/>
      </c>
      <c r="V375" s="110" t="str">
        <f>IF(赛后数据!AK375="","",IF(ISERROR(MATCH(赛后数据!AK375,(各类选项!J:J),0)),1,0))</f>
        <v/>
      </c>
    </row>
    <row r="376" spans="1:22">
      <c r="A376" s="110">
        <f t="shared" si="10"/>
        <v>0</v>
      </c>
      <c r="B376" s="110">
        <f t="shared" si="11"/>
        <v>0</v>
      </c>
      <c r="C376" s="110" t="str">
        <f>IF(原始数据!K376="","",IF(ISERROR(MATCH(原始数据!K376,原始数据!E376:F376,0)),1,0)-IF(原始数据!K376="",1,0))</f>
        <v/>
      </c>
      <c r="D376" s="110" t="str">
        <f>IF(原始数据!L376="","",IF(ISERROR(MATCH(原始数据!L376,各类选项!L:L,0)),1,0)-IF(原始数据!L376="",1,0))</f>
        <v/>
      </c>
      <c r="E376" s="110" t="str">
        <f>IF(原始数据!V376="","",IF(ISERROR(MATCH(原始数据!V376,各类选项!G:G,0)),1,0))</f>
        <v/>
      </c>
      <c r="F376" s="110" t="str">
        <f>IF(原始数据!W376="","",IF(ISERROR(MATCH(原始数据!W376,各类选项!G:G,0)),1,0))</f>
        <v/>
      </c>
      <c r="G376" s="110" t="str">
        <f>IF(原始数据!AD376="","",IF(ISERROR(MATCH(原始数据!AD376,各类选项!$E:$E,0)),1,0))</f>
        <v/>
      </c>
      <c r="H376" s="110" t="str">
        <f>IF(原始数据!AE376="","",IF(ISERROR(MATCH(原始数据!AE376,各类选项!$E:$E,0)),1,0))</f>
        <v/>
      </c>
      <c r="I376" s="110" t="str">
        <f>IF(原始数据!AK376="","",IF(ISERROR(MATCH(原始数据!AK376,各类选项!$E:$E,0)),1,0))</f>
        <v/>
      </c>
      <c r="J376" s="110" t="str">
        <f>IF(原始数据!AM376="","",IF(ISERROR(MATCH(原始数据!AM376,各类选项!$E:$E,0)),1,0))</f>
        <v/>
      </c>
      <c r="K376" s="110" t="str">
        <f>IF(原始数据!AF376="","",IF(ISERROR(MATCH(原始数据!AF376,各类选项!$C:$C,0)),1,0))</f>
        <v/>
      </c>
      <c r="L376" s="110" t="str">
        <f>IF(原始数据!AG376="","",IF(ISERROR(MATCH(原始数据!AG376,各类选项!$C:$C,0)),1,0))</f>
        <v/>
      </c>
      <c r="M376" s="110" t="str">
        <f>IF(原始数据!AH376="","",IF(ISERROR(MATCH(原始数据!AH376,各类选项!$C:$C,0)),1,0))</f>
        <v/>
      </c>
      <c r="N376" s="110" t="str">
        <f>IF(原始数据!AI376="","",IF(ISERROR(MATCH(原始数据!AI376,各类选项!$E:$E,0)),1,0))</f>
        <v/>
      </c>
      <c r="O376" s="110" t="str">
        <f>IF(原始数据!AJ376="","",IF(ISERROR(MATCH(原始数据!AJ376,各类选项!$E:$E,0)),1,0))</f>
        <v/>
      </c>
      <c r="P376" s="110" t="str">
        <f>IF(原始数据!AK376="","",IF(ISERROR(MATCH(原始数据!AK376,各类选项!$E:$E,0)),1,0))</f>
        <v/>
      </c>
      <c r="Q376" s="110" t="str">
        <f>IF(原始数据!AL376="","",IF(ISERROR(MATCH(原始数据!AL376,各类选项!$E:$E,0)),1,0))</f>
        <v/>
      </c>
      <c r="R376" s="110" t="str">
        <f>IF(原始数据!AO376="","",IF(ISERROR(MATCH(原始数据!AO376,各类选项!$C:$C,0)),1,0))</f>
        <v/>
      </c>
      <c r="S376" s="110" t="str">
        <f>IF(赛后数据!M376="","",IF(ISERROR(MATCH(赛后数据!M376,(各类选项!J:J),0)),1,0))</f>
        <v/>
      </c>
      <c r="T376" s="110" t="str">
        <f>IF(赛后数据!U376="","",IF(ISERROR(MATCH(赛后数据!U376,(各类选项!J:J),0)),1,0))</f>
        <v/>
      </c>
      <c r="U376" s="110" t="str">
        <f>IF(赛后数据!AC376="","",IF(ISERROR(MATCH(赛后数据!AC376,(各类选项!J:J),0)),1,0))</f>
        <v/>
      </c>
      <c r="V376" s="110" t="str">
        <f>IF(赛后数据!AK376="","",IF(ISERROR(MATCH(赛后数据!AK376,(各类选项!J:J),0)),1,0))</f>
        <v/>
      </c>
    </row>
    <row r="377" spans="1:22">
      <c r="A377" s="110">
        <f t="shared" si="10"/>
        <v>0</v>
      </c>
      <c r="B377" s="110">
        <f t="shared" si="11"/>
        <v>0</v>
      </c>
      <c r="C377" s="110" t="str">
        <f>IF(原始数据!K377="","",IF(ISERROR(MATCH(原始数据!K377,原始数据!E377:F377,0)),1,0)-IF(原始数据!K377="",1,0))</f>
        <v/>
      </c>
      <c r="D377" s="110" t="str">
        <f>IF(原始数据!L377="","",IF(ISERROR(MATCH(原始数据!L377,各类选项!L:L,0)),1,0)-IF(原始数据!L377="",1,0))</f>
        <v/>
      </c>
      <c r="E377" s="110" t="str">
        <f>IF(原始数据!V377="","",IF(ISERROR(MATCH(原始数据!V377,各类选项!G:G,0)),1,0))</f>
        <v/>
      </c>
      <c r="F377" s="110" t="str">
        <f>IF(原始数据!W377="","",IF(ISERROR(MATCH(原始数据!W377,各类选项!G:G,0)),1,0))</f>
        <v/>
      </c>
      <c r="G377" s="110" t="str">
        <f>IF(原始数据!AD377="","",IF(ISERROR(MATCH(原始数据!AD377,各类选项!$E:$E,0)),1,0))</f>
        <v/>
      </c>
      <c r="H377" s="110" t="str">
        <f>IF(原始数据!AE377="","",IF(ISERROR(MATCH(原始数据!AE377,各类选项!$E:$E,0)),1,0))</f>
        <v/>
      </c>
      <c r="I377" s="110" t="str">
        <f>IF(原始数据!AK377="","",IF(ISERROR(MATCH(原始数据!AK377,各类选项!$E:$E,0)),1,0))</f>
        <v/>
      </c>
      <c r="J377" s="110" t="str">
        <f>IF(原始数据!AM377="","",IF(ISERROR(MATCH(原始数据!AM377,各类选项!$E:$E,0)),1,0))</f>
        <v/>
      </c>
      <c r="K377" s="110" t="str">
        <f>IF(原始数据!AF377="","",IF(ISERROR(MATCH(原始数据!AF377,各类选项!$C:$C,0)),1,0))</f>
        <v/>
      </c>
      <c r="L377" s="110" t="str">
        <f>IF(原始数据!AG377="","",IF(ISERROR(MATCH(原始数据!AG377,各类选项!$C:$C,0)),1,0))</f>
        <v/>
      </c>
      <c r="M377" s="110" t="str">
        <f>IF(原始数据!AH377="","",IF(ISERROR(MATCH(原始数据!AH377,各类选项!$C:$C,0)),1,0))</f>
        <v/>
      </c>
      <c r="N377" s="110" t="str">
        <f>IF(原始数据!AI377="","",IF(ISERROR(MATCH(原始数据!AI377,各类选项!$E:$E,0)),1,0))</f>
        <v/>
      </c>
      <c r="O377" s="110" t="str">
        <f>IF(原始数据!AJ377="","",IF(ISERROR(MATCH(原始数据!AJ377,各类选项!$E:$E,0)),1,0))</f>
        <v/>
      </c>
      <c r="P377" s="110" t="str">
        <f>IF(原始数据!AK377="","",IF(ISERROR(MATCH(原始数据!AK377,各类选项!$E:$E,0)),1,0))</f>
        <v/>
      </c>
      <c r="Q377" s="110" t="str">
        <f>IF(原始数据!AL377="","",IF(ISERROR(MATCH(原始数据!AL377,各类选项!$E:$E,0)),1,0))</f>
        <v/>
      </c>
      <c r="R377" s="110" t="str">
        <f>IF(原始数据!AO377="","",IF(ISERROR(MATCH(原始数据!AO377,各类选项!$C:$C,0)),1,0))</f>
        <v/>
      </c>
      <c r="S377" s="110" t="str">
        <f>IF(赛后数据!M377="","",IF(ISERROR(MATCH(赛后数据!M377,(各类选项!J:J),0)),1,0))</f>
        <v/>
      </c>
      <c r="T377" s="110" t="str">
        <f>IF(赛后数据!U377="","",IF(ISERROR(MATCH(赛后数据!U377,(各类选项!J:J),0)),1,0))</f>
        <v/>
      </c>
      <c r="U377" s="110" t="str">
        <f>IF(赛后数据!AC377="","",IF(ISERROR(MATCH(赛后数据!AC377,(各类选项!J:J),0)),1,0))</f>
        <v/>
      </c>
      <c r="V377" s="110" t="str">
        <f>IF(赛后数据!AK377="","",IF(ISERROR(MATCH(赛后数据!AK377,(各类选项!J:J),0)),1,0))</f>
        <v/>
      </c>
    </row>
    <row r="378" spans="1:22">
      <c r="A378" s="110">
        <f t="shared" si="10"/>
        <v>0</v>
      </c>
      <c r="B378" s="110">
        <f t="shared" si="11"/>
        <v>0</v>
      </c>
      <c r="C378" s="110" t="str">
        <f>IF(原始数据!K378="","",IF(ISERROR(MATCH(原始数据!K378,原始数据!E378:F378,0)),1,0)-IF(原始数据!K378="",1,0))</f>
        <v/>
      </c>
      <c r="D378" s="110" t="str">
        <f>IF(原始数据!L378="","",IF(ISERROR(MATCH(原始数据!L378,各类选项!L:L,0)),1,0)-IF(原始数据!L378="",1,0))</f>
        <v/>
      </c>
      <c r="E378" s="110" t="str">
        <f>IF(原始数据!V378="","",IF(ISERROR(MATCH(原始数据!V378,各类选项!G:G,0)),1,0))</f>
        <v/>
      </c>
      <c r="F378" s="110" t="str">
        <f>IF(原始数据!W378="","",IF(ISERROR(MATCH(原始数据!W378,各类选项!G:G,0)),1,0))</f>
        <v/>
      </c>
      <c r="G378" s="110" t="str">
        <f>IF(原始数据!AD378="","",IF(ISERROR(MATCH(原始数据!AD378,各类选项!$E:$E,0)),1,0))</f>
        <v/>
      </c>
      <c r="H378" s="110" t="str">
        <f>IF(原始数据!AE378="","",IF(ISERROR(MATCH(原始数据!AE378,各类选项!$E:$E,0)),1,0))</f>
        <v/>
      </c>
      <c r="I378" s="110" t="str">
        <f>IF(原始数据!AK378="","",IF(ISERROR(MATCH(原始数据!AK378,各类选项!$E:$E,0)),1,0))</f>
        <v/>
      </c>
      <c r="J378" s="110" t="str">
        <f>IF(原始数据!AM378="","",IF(ISERROR(MATCH(原始数据!AM378,各类选项!$E:$E,0)),1,0))</f>
        <v/>
      </c>
      <c r="K378" s="110" t="str">
        <f>IF(原始数据!AF378="","",IF(ISERROR(MATCH(原始数据!AF378,各类选项!$C:$C,0)),1,0))</f>
        <v/>
      </c>
      <c r="L378" s="110" t="str">
        <f>IF(原始数据!AG378="","",IF(ISERROR(MATCH(原始数据!AG378,各类选项!$C:$C,0)),1,0))</f>
        <v/>
      </c>
      <c r="M378" s="110" t="str">
        <f>IF(原始数据!AH378="","",IF(ISERROR(MATCH(原始数据!AH378,各类选项!$C:$C,0)),1,0))</f>
        <v/>
      </c>
      <c r="N378" s="110" t="str">
        <f>IF(原始数据!AI378="","",IF(ISERROR(MATCH(原始数据!AI378,各类选项!$E:$E,0)),1,0))</f>
        <v/>
      </c>
      <c r="O378" s="110" t="str">
        <f>IF(原始数据!AJ378="","",IF(ISERROR(MATCH(原始数据!AJ378,各类选项!$E:$E,0)),1,0))</f>
        <v/>
      </c>
      <c r="P378" s="110" t="str">
        <f>IF(原始数据!AK378="","",IF(ISERROR(MATCH(原始数据!AK378,各类选项!$E:$E,0)),1,0))</f>
        <v/>
      </c>
      <c r="Q378" s="110" t="str">
        <f>IF(原始数据!AL378="","",IF(ISERROR(MATCH(原始数据!AL378,各类选项!$E:$E,0)),1,0))</f>
        <v/>
      </c>
      <c r="R378" s="110" t="str">
        <f>IF(原始数据!AO378="","",IF(ISERROR(MATCH(原始数据!AO378,各类选项!$C:$C,0)),1,0))</f>
        <v/>
      </c>
      <c r="S378" s="110" t="str">
        <f>IF(赛后数据!M378="","",IF(ISERROR(MATCH(赛后数据!M378,(各类选项!J:J),0)),1,0))</f>
        <v/>
      </c>
      <c r="T378" s="110" t="str">
        <f>IF(赛后数据!U378="","",IF(ISERROR(MATCH(赛后数据!U378,(各类选项!J:J),0)),1,0))</f>
        <v/>
      </c>
      <c r="U378" s="110" t="str">
        <f>IF(赛后数据!AC378="","",IF(ISERROR(MATCH(赛后数据!AC378,(各类选项!J:J),0)),1,0))</f>
        <v/>
      </c>
      <c r="V378" s="110" t="str">
        <f>IF(赛后数据!AK378="","",IF(ISERROR(MATCH(赛后数据!AK378,(各类选项!J:J),0)),1,0))</f>
        <v/>
      </c>
    </row>
    <row r="379" spans="1:22">
      <c r="A379" s="110">
        <f t="shared" si="10"/>
        <v>0</v>
      </c>
      <c r="B379" s="110">
        <f t="shared" si="11"/>
        <v>0</v>
      </c>
      <c r="C379" s="110" t="str">
        <f>IF(原始数据!K379="","",IF(ISERROR(MATCH(原始数据!K379,原始数据!E379:F379,0)),1,0)-IF(原始数据!K379="",1,0))</f>
        <v/>
      </c>
      <c r="D379" s="110" t="str">
        <f>IF(原始数据!L379="","",IF(ISERROR(MATCH(原始数据!L379,各类选项!L:L,0)),1,0)-IF(原始数据!L379="",1,0))</f>
        <v/>
      </c>
      <c r="E379" s="110" t="str">
        <f>IF(原始数据!V379="","",IF(ISERROR(MATCH(原始数据!V379,各类选项!G:G,0)),1,0))</f>
        <v/>
      </c>
      <c r="F379" s="110" t="str">
        <f>IF(原始数据!W379="","",IF(ISERROR(MATCH(原始数据!W379,各类选项!G:G,0)),1,0))</f>
        <v/>
      </c>
      <c r="G379" s="110" t="str">
        <f>IF(原始数据!AD379="","",IF(ISERROR(MATCH(原始数据!AD379,各类选项!$E:$E,0)),1,0))</f>
        <v/>
      </c>
      <c r="H379" s="110" t="str">
        <f>IF(原始数据!AE379="","",IF(ISERROR(MATCH(原始数据!AE379,各类选项!$E:$E,0)),1,0))</f>
        <v/>
      </c>
      <c r="I379" s="110" t="str">
        <f>IF(原始数据!AK379="","",IF(ISERROR(MATCH(原始数据!AK379,各类选项!$E:$E,0)),1,0))</f>
        <v/>
      </c>
      <c r="J379" s="110" t="str">
        <f>IF(原始数据!AM379="","",IF(ISERROR(MATCH(原始数据!AM379,各类选项!$E:$E,0)),1,0))</f>
        <v/>
      </c>
      <c r="K379" s="110" t="str">
        <f>IF(原始数据!AF379="","",IF(ISERROR(MATCH(原始数据!AF379,各类选项!$C:$C,0)),1,0))</f>
        <v/>
      </c>
      <c r="L379" s="110" t="str">
        <f>IF(原始数据!AG379="","",IF(ISERROR(MATCH(原始数据!AG379,各类选项!$C:$C,0)),1,0))</f>
        <v/>
      </c>
      <c r="M379" s="110" t="str">
        <f>IF(原始数据!AH379="","",IF(ISERROR(MATCH(原始数据!AH379,各类选项!$C:$C,0)),1,0))</f>
        <v/>
      </c>
      <c r="N379" s="110" t="str">
        <f>IF(原始数据!AI379="","",IF(ISERROR(MATCH(原始数据!AI379,各类选项!$E:$E,0)),1,0))</f>
        <v/>
      </c>
      <c r="O379" s="110" t="str">
        <f>IF(原始数据!AJ379="","",IF(ISERROR(MATCH(原始数据!AJ379,各类选项!$E:$E,0)),1,0))</f>
        <v/>
      </c>
      <c r="P379" s="110" t="str">
        <f>IF(原始数据!AK379="","",IF(ISERROR(MATCH(原始数据!AK379,各类选项!$E:$E,0)),1,0))</f>
        <v/>
      </c>
      <c r="Q379" s="110" t="str">
        <f>IF(原始数据!AL379="","",IF(ISERROR(MATCH(原始数据!AL379,各类选项!$E:$E,0)),1,0))</f>
        <v/>
      </c>
      <c r="R379" s="110" t="str">
        <f>IF(原始数据!AO379="","",IF(ISERROR(MATCH(原始数据!AO379,各类选项!$C:$C,0)),1,0))</f>
        <v/>
      </c>
      <c r="S379" s="110" t="str">
        <f>IF(赛后数据!M379="","",IF(ISERROR(MATCH(赛后数据!M379,(各类选项!J:J),0)),1,0))</f>
        <v/>
      </c>
      <c r="T379" s="110" t="str">
        <f>IF(赛后数据!U379="","",IF(ISERROR(MATCH(赛后数据!U379,(各类选项!J:J),0)),1,0))</f>
        <v/>
      </c>
      <c r="U379" s="110" t="str">
        <f>IF(赛后数据!AC379="","",IF(ISERROR(MATCH(赛后数据!AC379,(各类选项!J:J),0)),1,0))</f>
        <v/>
      </c>
      <c r="V379" s="110" t="str">
        <f>IF(赛后数据!AK379="","",IF(ISERROR(MATCH(赛后数据!AK379,(各类选项!J:J),0)),1,0))</f>
        <v/>
      </c>
    </row>
    <row r="380" spans="1:22">
      <c r="A380" s="110">
        <f t="shared" si="10"/>
        <v>0</v>
      </c>
      <c r="B380" s="110">
        <f t="shared" si="11"/>
        <v>0</v>
      </c>
      <c r="C380" s="110" t="str">
        <f>IF(原始数据!K380="","",IF(ISERROR(MATCH(原始数据!K380,原始数据!E380:F380,0)),1,0)-IF(原始数据!K380="",1,0))</f>
        <v/>
      </c>
      <c r="D380" s="110" t="str">
        <f>IF(原始数据!L380="","",IF(ISERROR(MATCH(原始数据!L380,各类选项!L:L,0)),1,0)-IF(原始数据!L380="",1,0))</f>
        <v/>
      </c>
      <c r="E380" s="110" t="str">
        <f>IF(原始数据!V380="","",IF(ISERROR(MATCH(原始数据!V380,各类选项!G:G,0)),1,0))</f>
        <v/>
      </c>
      <c r="F380" s="110" t="str">
        <f>IF(原始数据!W380="","",IF(ISERROR(MATCH(原始数据!W380,各类选项!G:G,0)),1,0))</f>
        <v/>
      </c>
      <c r="G380" s="110" t="str">
        <f>IF(原始数据!AD380="","",IF(ISERROR(MATCH(原始数据!AD380,各类选项!$E:$E,0)),1,0))</f>
        <v/>
      </c>
      <c r="H380" s="110" t="str">
        <f>IF(原始数据!AE380="","",IF(ISERROR(MATCH(原始数据!AE380,各类选项!$E:$E,0)),1,0))</f>
        <v/>
      </c>
      <c r="I380" s="110" t="str">
        <f>IF(原始数据!AK380="","",IF(ISERROR(MATCH(原始数据!AK380,各类选项!$E:$E,0)),1,0))</f>
        <v/>
      </c>
      <c r="J380" s="110" t="str">
        <f>IF(原始数据!AM380="","",IF(ISERROR(MATCH(原始数据!AM380,各类选项!$E:$E,0)),1,0))</f>
        <v/>
      </c>
      <c r="K380" s="110" t="str">
        <f>IF(原始数据!AF380="","",IF(ISERROR(MATCH(原始数据!AF380,各类选项!$C:$C,0)),1,0))</f>
        <v/>
      </c>
      <c r="L380" s="110" t="str">
        <f>IF(原始数据!AG380="","",IF(ISERROR(MATCH(原始数据!AG380,各类选项!$C:$C,0)),1,0))</f>
        <v/>
      </c>
      <c r="M380" s="110" t="str">
        <f>IF(原始数据!AH380="","",IF(ISERROR(MATCH(原始数据!AH380,各类选项!$C:$C,0)),1,0))</f>
        <v/>
      </c>
      <c r="N380" s="110" t="str">
        <f>IF(原始数据!AI380="","",IF(ISERROR(MATCH(原始数据!AI380,各类选项!$E:$E,0)),1,0))</f>
        <v/>
      </c>
      <c r="O380" s="110" t="str">
        <f>IF(原始数据!AJ380="","",IF(ISERROR(MATCH(原始数据!AJ380,各类选项!$E:$E,0)),1,0))</f>
        <v/>
      </c>
      <c r="P380" s="110" t="str">
        <f>IF(原始数据!AK380="","",IF(ISERROR(MATCH(原始数据!AK380,各类选项!$E:$E,0)),1,0))</f>
        <v/>
      </c>
      <c r="Q380" s="110" t="str">
        <f>IF(原始数据!AL380="","",IF(ISERROR(MATCH(原始数据!AL380,各类选项!$E:$E,0)),1,0))</f>
        <v/>
      </c>
      <c r="R380" s="110" t="str">
        <f>IF(原始数据!AO380="","",IF(ISERROR(MATCH(原始数据!AO380,各类选项!$C:$C,0)),1,0))</f>
        <v/>
      </c>
      <c r="S380" s="110" t="str">
        <f>IF(赛后数据!M380="","",IF(ISERROR(MATCH(赛后数据!M380,(各类选项!J:J),0)),1,0))</f>
        <v/>
      </c>
      <c r="T380" s="110" t="str">
        <f>IF(赛后数据!U380="","",IF(ISERROR(MATCH(赛后数据!U380,(各类选项!J:J),0)),1,0))</f>
        <v/>
      </c>
      <c r="U380" s="110" t="str">
        <f>IF(赛后数据!AC380="","",IF(ISERROR(MATCH(赛后数据!AC380,(各类选项!J:J),0)),1,0))</f>
        <v/>
      </c>
      <c r="V380" s="110" t="str">
        <f>IF(赛后数据!AK380="","",IF(ISERROR(MATCH(赛后数据!AK380,(各类选项!J:J),0)),1,0))</f>
        <v/>
      </c>
    </row>
    <row r="381" spans="1:22">
      <c r="A381" s="110">
        <f t="shared" si="10"/>
        <v>0</v>
      </c>
      <c r="B381" s="110">
        <f t="shared" si="11"/>
        <v>0</v>
      </c>
      <c r="C381" s="110" t="str">
        <f>IF(原始数据!K381="","",IF(ISERROR(MATCH(原始数据!K381,原始数据!E381:F381,0)),1,0)-IF(原始数据!K381="",1,0))</f>
        <v/>
      </c>
      <c r="D381" s="110" t="str">
        <f>IF(原始数据!L381="","",IF(ISERROR(MATCH(原始数据!L381,各类选项!L:L,0)),1,0)-IF(原始数据!L381="",1,0))</f>
        <v/>
      </c>
      <c r="E381" s="110" t="str">
        <f>IF(原始数据!V381="","",IF(ISERROR(MATCH(原始数据!V381,各类选项!G:G,0)),1,0))</f>
        <v/>
      </c>
      <c r="F381" s="110" t="str">
        <f>IF(原始数据!W381="","",IF(ISERROR(MATCH(原始数据!W381,各类选项!G:G,0)),1,0))</f>
        <v/>
      </c>
      <c r="G381" s="110" t="str">
        <f>IF(原始数据!AD381="","",IF(ISERROR(MATCH(原始数据!AD381,各类选项!$E:$E,0)),1,0))</f>
        <v/>
      </c>
      <c r="H381" s="110" t="str">
        <f>IF(原始数据!AE381="","",IF(ISERROR(MATCH(原始数据!AE381,各类选项!$E:$E,0)),1,0))</f>
        <v/>
      </c>
      <c r="I381" s="110" t="str">
        <f>IF(原始数据!AK381="","",IF(ISERROR(MATCH(原始数据!AK381,各类选项!$E:$E,0)),1,0))</f>
        <v/>
      </c>
      <c r="J381" s="110" t="str">
        <f>IF(原始数据!AM381="","",IF(ISERROR(MATCH(原始数据!AM381,各类选项!$E:$E,0)),1,0))</f>
        <v/>
      </c>
      <c r="K381" s="110" t="str">
        <f>IF(原始数据!AF381="","",IF(ISERROR(MATCH(原始数据!AF381,各类选项!$C:$C,0)),1,0))</f>
        <v/>
      </c>
      <c r="L381" s="110" t="str">
        <f>IF(原始数据!AG381="","",IF(ISERROR(MATCH(原始数据!AG381,各类选项!$C:$C,0)),1,0))</f>
        <v/>
      </c>
      <c r="M381" s="110" t="str">
        <f>IF(原始数据!AH381="","",IF(ISERROR(MATCH(原始数据!AH381,各类选项!$C:$C,0)),1,0))</f>
        <v/>
      </c>
      <c r="N381" s="110" t="str">
        <f>IF(原始数据!AI381="","",IF(ISERROR(MATCH(原始数据!AI381,各类选项!$E:$E,0)),1,0))</f>
        <v/>
      </c>
      <c r="O381" s="110" t="str">
        <f>IF(原始数据!AJ381="","",IF(ISERROR(MATCH(原始数据!AJ381,各类选项!$E:$E,0)),1,0))</f>
        <v/>
      </c>
      <c r="P381" s="110" t="str">
        <f>IF(原始数据!AK381="","",IF(ISERROR(MATCH(原始数据!AK381,各类选项!$E:$E,0)),1,0))</f>
        <v/>
      </c>
      <c r="Q381" s="110" t="str">
        <f>IF(原始数据!AL381="","",IF(ISERROR(MATCH(原始数据!AL381,各类选项!$E:$E,0)),1,0))</f>
        <v/>
      </c>
      <c r="R381" s="110" t="str">
        <f>IF(原始数据!AO381="","",IF(ISERROR(MATCH(原始数据!AO381,各类选项!$C:$C,0)),1,0))</f>
        <v/>
      </c>
      <c r="S381" s="110" t="str">
        <f>IF(赛后数据!M381="","",IF(ISERROR(MATCH(赛后数据!M381,(各类选项!J:J),0)),1,0))</f>
        <v/>
      </c>
      <c r="T381" s="110" t="str">
        <f>IF(赛后数据!U381="","",IF(ISERROR(MATCH(赛后数据!U381,(各类选项!J:J),0)),1,0))</f>
        <v/>
      </c>
      <c r="U381" s="110" t="str">
        <f>IF(赛后数据!AC381="","",IF(ISERROR(MATCH(赛后数据!AC381,(各类选项!J:J),0)),1,0))</f>
        <v/>
      </c>
      <c r="V381" s="110" t="str">
        <f>IF(赛后数据!AK381="","",IF(ISERROR(MATCH(赛后数据!AK381,(各类选项!J:J),0)),1,0))</f>
        <v/>
      </c>
    </row>
    <row r="382" spans="1:22">
      <c r="A382" s="110">
        <f t="shared" si="10"/>
        <v>0</v>
      </c>
      <c r="B382" s="110">
        <f t="shared" si="11"/>
        <v>0</v>
      </c>
      <c r="C382" s="110" t="str">
        <f>IF(原始数据!K382="","",IF(ISERROR(MATCH(原始数据!K382,原始数据!E382:F382,0)),1,0)-IF(原始数据!K382="",1,0))</f>
        <v/>
      </c>
      <c r="D382" s="110" t="str">
        <f>IF(原始数据!L382="","",IF(ISERROR(MATCH(原始数据!L382,各类选项!L:L,0)),1,0)-IF(原始数据!L382="",1,0))</f>
        <v/>
      </c>
      <c r="E382" s="110" t="str">
        <f>IF(原始数据!V382="","",IF(ISERROR(MATCH(原始数据!V382,各类选项!G:G,0)),1,0))</f>
        <v/>
      </c>
      <c r="F382" s="110" t="str">
        <f>IF(原始数据!W382="","",IF(ISERROR(MATCH(原始数据!W382,各类选项!G:G,0)),1,0))</f>
        <v/>
      </c>
      <c r="G382" s="110" t="str">
        <f>IF(原始数据!AD382="","",IF(ISERROR(MATCH(原始数据!AD382,各类选项!$E:$E,0)),1,0))</f>
        <v/>
      </c>
      <c r="H382" s="110" t="str">
        <f>IF(原始数据!AE382="","",IF(ISERROR(MATCH(原始数据!AE382,各类选项!$E:$E,0)),1,0))</f>
        <v/>
      </c>
      <c r="I382" s="110" t="str">
        <f>IF(原始数据!AK382="","",IF(ISERROR(MATCH(原始数据!AK382,各类选项!$E:$E,0)),1,0))</f>
        <v/>
      </c>
      <c r="J382" s="110" t="str">
        <f>IF(原始数据!AM382="","",IF(ISERROR(MATCH(原始数据!AM382,各类选项!$E:$E,0)),1,0))</f>
        <v/>
      </c>
      <c r="K382" s="110" t="str">
        <f>IF(原始数据!AF382="","",IF(ISERROR(MATCH(原始数据!AF382,各类选项!$C:$C,0)),1,0))</f>
        <v/>
      </c>
      <c r="L382" s="110" t="str">
        <f>IF(原始数据!AG382="","",IF(ISERROR(MATCH(原始数据!AG382,各类选项!$C:$C,0)),1,0))</f>
        <v/>
      </c>
      <c r="M382" s="110" t="str">
        <f>IF(原始数据!AH382="","",IF(ISERROR(MATCH(原始数据!AH382,各类选项!$C:$C,0)),1,0))</f>
        <v/>
      </c>
      <c r="N382" s="110" t="str">
        <f>IF(原始数据!AI382="","",IF(ISERROR(MATCH(原始数据!AI382,各类选项!$E:$E,0)),1,0))</f>
        <v/>
      </c>
      <c r="O382" s="110" t="str">
        <f>IF(原始数据!AJ382="","",IF(ISERROR(MATCH(原始数据!AJ382,各类选项!$E:$E,0)),1,0))</f>
        <v/>
      </c>
      <c r="P382" s="110" t="str">
        <f>IF(原始数据!AK382="","",IF(ISERROR(MATCH(原始数据!AK382,各类选项!$E:$E,0)),1,0))</f>
        <v/>
      </c>
      <c r="Q382" s="110" t="str">
        <f>IF(原始数据!AL382="","",IF(ISERROR(MATCH(原始数据!AL382,各类选项!$E:$E,0)),1,0))</f>
        <v/>
      </c>
      <c r="R382" s="110" t="str">
        <f>IF(原始数据!AO382="","",IF(ISERROR(MATCH(原始数据!AO382,各类选项!$C:$C,0)),1,0))</f>
        <v/>
      </c>
      <c r="S382" s="110" t="str">
        <f>IF(赛后数据!M382="","",IF(ISERROR(MATCH(赛后数据!M382,(各类选项!J:J),0)),1,0))</f>
        <v/>
      </c>
      <c r="T382" s="110" t="str">
        <f>IF(赛后数据!U382="","",IF(ISERROR(MATCH(赛后数据!U382,(各类选项!J:J),0)),1,0))</f>
        <v/>
      </c>
      <c r="U382" s="110" t="str">
        <f>IF(赛后数据!AC382="","",IF(ISERROR(MATCH(赛后数据!AC382,(各类选项!J:J),0)),1,0))</f>
        <v/>
      </c>
      <c r="V382" s="110" t="str">
        <f>IF(赛后数据!AK382="","",IF(ISERROR(MATCH(赛后数据!AK382,(各类选项!J:J),0)),1,0))</f>
        <v/>
      </c>
    </row>
    <row r="383" spans="1:22">
      <c r="A383" s="110">
        <f t="shared" si="10"/>
        <v>0</v>
      </c>
      <c r="B383" s="110">
        <f t="shared" si="11"/>
        <v>0</v>
      </c>
      <c r="C383" s="110" t="str">
        <f>IF(原始数据!K383="","",IF(ISERROR(MATCH(原始数据!K383,原始数据!E383:F383,0)),1,0)-IF(原始数据!K383="",1,0))</f>
        <v/>
      </c>
      <c r="D383" s="110" t="str">
        <f>IF(原始数据!L383="","",IF(ISERROR(MATCH(原始数据!L383,各类选项!L:L,0)),1,0)-IF(原始数据!L383="",1,0))</f>
        <v/>
      </c>
      <c r="E383" s="110" t="str">
        <f>IF(原始数据!V383="","",IF(ISERROR(MATCH(原始数据!V383,各类选项!G:G,0)),1,0))</f>
        <v/>
      </c>
      <c r="F383" s="110" t="str">
        <f>IF(原始数据!W383="","",IF(ISERROR(MATCH(原始数据!W383,各类选项!G:G,0)),1,0))</f>
        <v/>
      </c>
      <c r="G383" s="110" t="str">
        <f>IF(原始数据!AD383="","",IF(ISERROR(MATCH(原始数据!AD383,各类选项!$E:$E,0)),1,0))</f>
        <v/>
      </c>
      <c r="H383" s="110" t="str">
        <f>IF(原始数据!AE383="","",IF(ISERROR(MATCH(原始数据!AE383,各类选项!$E:$E,0)),1,0))</f>
        <v/>
      </c>
      <c r="I383" s="110" t="str">
        <f>IF(原始数据!AK383="","",IF(ISERROR(MATCH(原始数据!AK383,各类选项!$E:$E,0)),1,0))</f>
        <v/>
      </c>
      <c r="J383" s="110" t="str">
        <f>IF(原始数据!AM383="","",IF(ISERROR(MATCH(原始数据!AM383,各类选项!$E:$E,0)),1,0))</f>
        <v/>
      </c>
      <c r="K383" s="110" t="str">
        <f>IF(原始数据!AF383="","",IF(ISERROR(MATCH(原始数据!AF383,各类选项!$C:$C,0)),1,0))</f>
        <v/>
      </c>
      <c r="L383" s="110" t="str">
        <f>IF(原始数据!AG383="","",IF(ISERROR(MATCH(原始数据!AG383,各类选项!$C:$C,0)),1,0))</f>
        <v/>
      </c>
      <c r="M383" s="110" t="str">
        <f>IF(原始数据!AH383="","",IF(ISERROR(MATCH(原始数据!AH383,各类选项!$C:$C,0)),1,0))</f>
        <v/>
      </c>
      <c r="N383" s="110" t="str">
        <f>IF(原始数据!AI383="","",IF(ISERROR(MATCH(原始数据!AI383,各类选项!$E:$E,0)),1,0))</f>
        <v/>
      </c>
      <c r="O383" s="110" t="str">
        <f>IF(原始数据!AJ383="","",IF(ISERROR(MATCH(原始数据!AJ383,各类选项!$E:$E,0)),1,0))</f>
        <v/>
      </c>
      <c r="P383" s="110" t="str">
        <f>IF(原始数据!AK383="","",IF(ISERROR(MATCH(原始数据!AK383,各类选项!$E:$E,0)),1,0))</f>
        <v/>
      </c>
      <c r="Q383" s="110" t="str">
        <f>IF(原始数据!AL383="","",IF(ISERROR(MATCH(原始数据!AL383,各类选项!$E:$E,0)),1,0))</f>
        <v/>
      </c>
      <c r="R383" s="110" t="str">
        <f>IF(原始数据!AO383="","",IF(ISERROR(MATCH(原始数据!AO383,各类选项!$C:$C,0)),1,0))</f>
        <v/>
      </c>
      <c r="S383" s="110" t="str">
        <f>IF(赛后数据!M383="","",IF(ISERROR(MATCH(赛后数据!M383,(各类选项!J:J),0)),1,0))</f>
        <v/>
      </c>
      <c r="T383" s="110" t="str">
        <f>IF(赛后数据!U383="","",IF(ISERROR(MATCH(赛后数据!U383,(各类选项!J:J),0)),1,0))</f>
        <v/>
      </c>
      <c r="U383" s="110" t="str">
        <f>IF(赛后数据!AC383="","",IF(ISERROR(MATCH(赛后数据!AC383,(各类选项!J:J),0)),1,0))</f>
        <v/>
      </c>
      <c r="V383" s="110" t="str">
        <f>IF(赛后数据!AK383="","",IF(ISERROR(MATCH(赛后数据!AK383,(各类选项!J:J),0)),1,0))</f>
        <v/>
      </c>
    </row>
    <row r="384" spans="1:22">
      <c r="A384" s="110">
        <f t="shared" si="10"/>
        <v>0</v>
      </c>
      <c r="B384" s="110">
        <f t="shared" si="11"/>
        <v>0</v>
      </c>
      <c r="C384" s="110" t="str">
        <f>IF(原始数据!K384="","",IF(ISERROR(MATCH(原始数据!K384,原始数据!E384:F384,0)),1,0)-IF(原始数据!K384="",1,0))</f>
        <v/>
      </c>
      <c r="D384" s="110" t="str">
        <f>IF(原始数据!L384="","",IF(ISERROR(MATCH(原始数据!L384,各类选项!L:L,0)),1,0)-IF(原始数据!L384="",1,0))</f>
        <v/>
      </c>
      <c r="E384" s="110" t="str">
        <f>IF(原始数据!V384="","",IF(ISERROR(MATCH(原始数据!V384,各类选项!G:G,0)),1,0))</f>
        <v/>
      </c>
      <c r="F384" s="110" t="str">
        <f>IF(原始数据!W384="","",IF(ISERROR(MATCH(原始数据!W384,各类选项!G:G,0)),1,0))</f>
        <v/>
      </c>
      <c r="G384" s="110" t="str">
        <f>IF(原始数据!AD384="","",IF(ISERROR(MATCH(原始数据!AD384,各类选项!$E:$E,0)),1,0))</f>
        <v/>
      </c>
      <c r="H384" s="110" t="str">
        <f>IF(原始数据!AE384="","",IF(ISERROR(MATCH(原始数据!AE384,各类选项!$E:$E,0)),1,0))</f>
        <v/>
      </c>
      <c r="I384" s="110" t="str">
        <f>IF(原始数据!AK384="","",IF(ISERROR(MATCH(原始数据!AK384,各类选项!$E:$E,0)),1,0))</f>
        <v/>
      </c>
      <c r="J384" s="110" t="str">
        <f>IF(原始数据!AM384="","",IF(ISERROR(MATCH(原始数据!AM384,各类选项!$E:$E,0)),1,0))</f>
        <v/>
      </c>
      <c r="K384" s="110" t="str">
        <f>IF(原始数据!AF384="","",IF(ISERROR(MATCH(原始数据!AF384,各类选项!$C:$C,0)),1,0))</f>
        <v/>
      </c>
      <c r="L384" s="110" t="str">
        <f>IF(原始数据!AG384="","",IF(ISERROR(MATCH(原始数据!AG384,各类选项!$C:$C,0)),1,0))</f>
        <v/>
      </c>
      <c r="M384" s="110" t="str">
        <f>IF(原始数据!AH384="","",IF(ISERROR(MATCH(原始数据!AH384,各类选项!$C:$C,0)),1,0))</f>
        <v/>
      </c>
      <c r="N384" s="110" t="str">
        <f>IF(原始数据!AI384="","",IF(ISERROR(MATCH(原始数据!AI384,各类选项!$E:$E,0)),1,0))</f>
        <v/>
      </c>
      <c r="O384" s="110" t="str">
        <f>IF(原始数据!AJ384="","",IF(ISERROR(MATCH(原始数据!AJ384,各类选项!$E:$E,0)),1,0))</f>
        <v/>
      </c>
      <c r="P384" s="110" t="str">
        <f>IF(原始数据!AK384="","",IF(ISERROR(MATCH(原始数据!AK384,各类选项!$E:$E,0)),1,0))</f>
        <v/>
      </c>
      <c r="Q384" s="110" t="str">
        <f>IF(原始数据!AL384="","",IF(ISERROR(MATCH(原始数据!AL384,各类选项!$E:$E,0)),1,0))</f>
        <v/>
      </c>
      <c r="R384" s="110" t="str">
        <f>IF(原始数据!AO384="","",IF(ISERROR(MATCH(原始数据!AO384,各类选项!$C:$C,0)),1,0))</f>
        <v/>
      </c>
      <c r="S384" s="110" t="str">
        <f>IF(赛后数据!M384="","",IF(ISERROR(MATCH(赛后数据!M384,(各类选项!J:J),0)),1,0))</f>
        <v/>
      </c>
      <c r="T384" s="110" t="str">
        <f>IF(赛后数据!U384="","",IF(ISERROR(MATCH(赛后数据!U384,(各类选项!J:J),0)),1,0))</f>
        <v/>
      </c>
      <c r="U384" s="110" t="str">
        <f>IF(赛后数据!AC384="","",IF(ISERROR(MATCH(赛后数据!AC384,(各类选项!J:J),0)),1,0))</f>
        <v/>
      </c>
      <c r="V384" s="110" t="str">
        <f>IF(赛后数据!AK384="","",IF(ISERROR(MATCH(赛后数据!AK384,(各类选项!J:J),0)),1,0))</f>
        <v/>
      </c>
    </row>
    <row r="385" spans="1:22">
      <c r="A385" s="110">
        <f t="shared" si="10"/>
        <v>0</v>
      </c>
      <c r="B385" s="110">
        <f t="shared" si="11"/>
        <v>0</v>
      </c>
      <c r="C385" s="110" t="str">
        <f>IF(原始数据!K385="","",IF(ISERROR(MATCH(原始数据!K385,原始数据!E385:F385,0)),1,0)-IF(原始数据!K385="",1,0))</f>
        <v/>
      </c>
      <c r="D385" s="110" t="str">
        <f>IF(原始数据!L385="","",IF(ISERROR(MATCH(原始数据!L385,各类选项!L:L,0)),1,0)-IF(原始数据!L385="",1,0))</f>
        <v/>
      </c>
      <c r="E385" s="110" t="str">
        <f>IF(原始数据!V385="","",IF(ISERROR(MATCH(原始数据!V385,各类选项!G:G,0)),1,0))</f>
        <v/>
      </c>
      <c r="F385" s="110" t="str">
        <f>IF(原始数据!W385="","",IF(ISERROR(MATCH(原始数据!W385,各类选项!G:G,0)),1,0))</f>
        <v/>
      </c>
      <c r="G385" s="110" t="str">
        <f>IF(原始数据!AD385="","",IF(ISERROR(MATCH(原始数据!AD385,各类选项!$E:$E,0)),1,0))</f>
        <v/>
      </c>
      <c r="H385" s="110" t="str">
        <f>IF(原始数据!AE385="","",IF(ISERROR(MATCH(原始数据!AE385,各类选项!$E:$E,0)),1,0))</f>
        <v/>
      </c>
      <c r="I385" s="110" t="str">
        <f>IF(原始数据!AK385="","",IF(ISERROR(MATCH(原始数据!AK385,各类选项!$E:$E,0)),1,0))</f>
        <v/>
      </c>
      <c r="J385" s="110" t="str">
        <f>IF(原始数据!AM385="","",IF(ISERROR(MATCH(原始数据!AM385,各类选项!$E:$E,0)),1,0))</f>
        <v/>
      </c>
      <c r="K385" s="110" t="str">
        <f>IF(原始数据!AF385="","",IF(ISERROR(MATCH(原始数据!AF385,各类选项!$C:$C,0)),1,0))</f>
        <v/>
      </c>
      <c r="L385" s="110" t="str">
        <f>IF(原始数据!AG385="","",IF(ISERROR(MATCH(原始数据!AG385,各类选项!$C:$C,0)),1,0))</f>
        <v/>
      </c>
      <c r="M385" s="110" t="str">
        <f>IF(原始数据!AH385="","",IF(ISERROR(MATCH(原始数据!AH385,各类选项!$C:$C,0)),1,0))</f>
        <v/>
      </c>
      <c r="N385" s="110" t="str">
        <f>IF(原始数据!AI385="","",IF(ISERROR(MATCH(原始数据!AI385,各类选项!$E:$E,0)),1,0))</f>
        <v/>
      </c>
      <c r="O385" s="110" t="str">
        <f>IF(原始数据!AJ385="","",IF(ISERROR(MATCH(原始数据!AJ385,各类选项!$E:$E,0)),1,0))</f>
        <v/>
      </c>
      <c r="P385" s="110" t="str">
        <f>IF(原始数据!AK385="","",IF(ISERROR(MATCH(原始数据!AK385,各类选项!$E:$E,0)),1,0))</f>
        <v/>
      </c>
      <c r="Q385" s="110" t="str">
        <f>IF(原始数据!AL385="","",IF(ISERROR(MATCH(原始数据!AL385,各类选项!$E:$E,0)),1,0))</f>
        <v/>
      </c>
      <c r="R385" s="110" t="str">
        <f>IF(原始数据!AO385="","",IF(ISERROR(MATCH(原始数据!AO385,各类选项!$C:$C,0)),1,0))</f>
        <v/>
      </c>
      <c r="S385" s="110" t="str">
        <f>IF(赛后数据!M385="","",IF(ISERROR(MATCH(赛后数据!M385,(各类选项!J:J),0)),1,0))</f>
        <v/>
      </c>
      <c r="T385" s="110" t="str">
        <f>IF(赛后数据!U385="","",IF(ISERROR(MATCH(赛后数据!U385,(各类选项!J:J),0)),1,0))</f>
        <v/>
      </c>
      <c r="U385" s="110" t="str">
        <f>IF(赛后数据!AC385="","",IF(ISERROR(MATCH(赛后数据!AC385,(各类选项!J:J),0)),1,0))</f>
        <v/>
      </c>
      <c r="V385" s="110" t="str">
        <f>IF(赛后数据!AK385="","",IF(ISERROR(MATCH(赛后数据!AK385,(各类选项!J:J),0)),1,0))</f>
        <v/>
      </c>
    </row>
    <row r="386" spans="1:22">
      <c r="A386" s="110">
        <f t="shared" si="10"/>
        <v>0</v>
      </c>
      <c r="B386" s="110">
        <f t="shared" si="11"/>
        <v>0</v>
      </c>
      <c r="C386" s="110" t="str">
        <f>IF(原始数据!K386="","",IF(ISERROR(MATCH(原始数据!K386,原始数据!E386:F386,0)),1,0)-IF(原始数据!K386="",1,0))</f>
        <v/>
      </c>
      <c r="D386" s="110" t="str">
        <f>IF(原始数据!L386="","",IF(ISERROR(MATCH(原始数据!L386,各类选项!L:L,0)),1,0)-IF(原始数据!L386="",1,0))</f>
        <v/>
      </c>
      <c r="E386" s="110" t="str">
        <f>IF(原始数据!V386="","",IF(ISERROR(MATCH(原始数据!V386,各类选项!G:G,0)),1,0))</f>
        <v/>
      </c>
      <c r="F386" s="110" t="str">
        <f>IF(原始数据!W386="","",IF(ISERROR(MATCH(原始数据!W386,各类选项!G:G,0)),1,0))</f>
        <v/>
      </c>
      <c r="G386" s="110" t="str">
        <f>IF(原始数据!AD386="","",IF(ISERROR(MATCH(原始数据!AD386,各类选项!$E:$E,0)),1,0))</f>
        <v/>
      </c>
      <c r="H386" s="110" t="str">
        <f>IF(原始数据!AE386="","",IF(ISERROR(MATCH(原始数据!AE386,各类选项!$E:$E,0)),1,0))</f>
        <v/>
      </c>
      <c r="I386" s="110" t="str">
        <f>IF(原始数据!AK386="","",IF(ISERROR(MATCH(原始数据!AK386,各类选项!$E:$E,0)),1,0))</f>
        <v/>
      </c>
      <c r="J386" s="110" t="str">
        <f>IF(原始数据!AM386="","",IF(ISERROR(MATCH(原始数据!AM386,各类选项!$E:$E,0)),1,0))</f>
        <v/>
      </c>
      <c r="K386" s="110" t="str">
        <f>IF(原始数据!AF386="","",IF(ISERROR(MATCH(原始数据!AF386,各类选项!$C:$C,0)),1,0))</f>
        <v/>
      </c>
      <c r="L386" s="110" t="str">
        <f>IF(原始数据!AG386="","",IF(ISERROR(MATCH(原始数据!AG386,各类选项!$C:$C,0)),1,0))</f>
        <v/>
      </c>
      <c r="M386" s="110" t="str">
        <f>IF(原始数据!AH386="","",IF(ISERROR(MATCH(原始数据!AH386,各类选项!$C:$C,0)),1,0))</f>
        <v/>
      </c>
      <c r="N386" s="110" t="str">
        <f>IF(原始数据!AI386="","",IF(ISERROR(MATCH(原始数据!AI386,各类选项!$E:$E,0)),1,0))</f>
        <v/>
      </c>
      <c r="O386" s="110" t="str">
        <f>IF(原始数据!AJ386="","",IF(ISERROR(MATCH(原始数据!AJ386,各类选项!$E:$E,0)),1,0))</f>
        <v/>
      </c>
      <c r="P386" s="110" t="str">
        <f>IF(原始数据!AK386="","",IF(ISERROR(MATCH(原始数据!AK386,各类选项!$E:$E,0)),1,0))</f>
        <v/>
      </c>
      <c r="Q386" s="110" t="str">
        <f>IF(原始数据!AL386="","",IF(ISERROR(MATCH(原始数据!AL386,各类选项!$E:$E,0)),1,0))</f>
        <v/>
      </c>
      <c r="R386" s="110" t="str">
        <f>IF(原始数据!AO386="","",IF(ISERROR(MATCH(原始数据!AO386,各类选项!$C:$C,0)),1,0))</f>
        <v/>
      </c>
      <c r="S386" s="110" t="str">
        <f>IF(赛后数据!M386="","",IF(ISERROR(MATCH(赛后数据!M386,(各类选项!J:J),0)),1,0))</f>
        <v/>
      </c>
      <c r="T386" s="110" t="str">
        <f>IF(赛后数据!U386="","",IF(ISERROR(MATCH(赛后数据!U386,(各类选项!J:J),0)),1,0))</f>
        <v/>
      </c>
      <c r="U386" s="110" t="str">
        <f>IF(赛后数据!AC386="","",IF(ISERROR(MATCH(赛后数据!AC386,(各类选项!J:J),0)),1,0))</f>
        <v/>
      </c>
      <c r="V386" s="110" t="str">
        <f>IF(赛后数据!AK386="","",IF(ISERROR(MATCH(赛后数据!AK386,(各类选项!J:J),0)),1,0))</f>
        <v/>
      </c>
    </row>
    <row r="387" spans="1:22">
      <c r="A387" s="110">
        <f t="shared" ref="A387:A450" si="12">COUNTIF(C387:R387,"&gt;0")</f>
        <v>0</v>
      </c>
      <c r="B387" s="110">
        <f t="shared" ref="B387:B450" si="13">COUNTIF(S387:V387,"&gt;0")</f>
        <v>0</v>
      </c>
      <c r="C387" s="110" t="str">
        <f>IF(原始数据!K387="","",IF(ISERROR(MATCH(原始数据!K387,原始数据!E387:F387,0)),1,0)-IF(原始数据!K387="",1,0))</f>
        <v/>
      </c>
      <c r="D387" s="110" t="str">
        <f>IF(原始数据!L387="","",IF(ISERROR(MATCH(原始数据!L387,各类选项!L:L,0)),1,0)-IF(原始数据!L387="",1,0))</f>
        <v/>
      </c>
      <c r="E387" s="110" t="str">
        <f>IF(原始数据!V387="","",IF(ISERROR(MATCH(原始数据!V387,各类选项!G:G,0)),1,0))</f>
        <v/>
      </c>
      <c r="F387" s="110" t="str">
        <f>IF(原始数据!W387="","",IF(ISERROR(MATCH(原始数据!W387,各类选项!G:G,0)),1,0))</f>
        <v/>
      </c>
      <c r="G387" s="110" t="str">
        <f>IF(原始数据!AD387="","",IF(ISERROR(MATCH(原始数据!AD387,各类选项!$E:$E,0)),1,0))</f>
        <v/>
      </c>
      <c r="H387" s="110" t="str">
        <f>IF(原始数据!AE387="","",IF(ISERROR(MATCH(原始数据!AE387,各类选项!$E:$E,0)),1,0))</f>
        <v/>
      </c>
      <c r="I387" s="110" t="str">
        <f>IF(原始数据!AK387="","",IF(ISERROR(MATCH(原始数据!AK387,各类选项!$E:$E,0)),1,0))</f>
        <v/>
      </c>
      <c r="J387" s="110" t="str">
        <f>IF(原始数据!AM387="","",IF(ISERROR(MATCH(原始数据!AM387,各类选项!$E:$E,0)),1,0))</f>
        <v/>
      </c>
      <c r="K387" s="110" t="str">
        <f>IF(原始数据!AF387="","",IF(ISERROR(MATCH(原始数据!AF387,各类选项!$C:$C,0)),1,0))</f>
        <v/>
      </c>
      <c r="L387" s="110" t="str">
        <f>IF(原始数据!AG387="","",IF(ISERROR(MATCH(原始数据!AG387,各类选项!$C:$C,0)),1,0))</f>
        <v/>
      </c>
      <c r="M387" s="110" t="str">
        <f>IF(原始数据!AH387="","",IF(ISERROR(MATCH(原始数据!AH387,各类选项!$C:$C,0)),1,0))</f>
        <v/>
      </c>
      <c r="N387" s="110" t="str">
        <f>IF(原始数据!AI387="","",IF(ISERROR(MATCH(原始数据!AI387,各类选项!$E:$E,0)),1,0))</f>
        <v/>
      </c>
      <c r="O387" s="110" t="str">
        <f>IF(原始数据!AJ387="","",IF(ISERROR(MATCH(原始数据!AJ387,各类选项!$E:$E,0)),1,0))</f>
        <v/>
      </c>
      <c r="P387" s="110" t="str">
        <f>IF(原始数据!AK387="","",IF(ISERROR(MATCH(原始数据!AK387,各类选项!$E:$E,0)),1,0))</f>
        <v/>
      </c>
      <c r="Q387" s="110" t="str">
        <f>IF(原始数据!AL387="","",IF(ISERROR(MATCH(原始数据!AL387,各类选项!$E:$E,0)),1,0))</f>
        <v/>
      </c>
      <c r="R387" s="110" t="str">
        <f>IF(原始数据!AO387="","",IF(ISERROR(MATCH(原始数据!AO387,各类选项!$C:$C,0)),1,0))</f>
        <v/>
      </c>
      <c r="S387" s="110" t="str">
        <f>IF(赛后数据!M387="","",IF(ISERROR(MATCH(赛后数据!M387,(各类选项!J:J),0)),1,0))</f>
        <v/>
      </c>
      <c r="T387" s="110" t="str">
        <f>IF(赛后数据!U387="","",IF(ISERROR(MATCH(赛后数据!U387,(各类选项!J:J),0)),1,0))</f>
        <v/>
      </c>
      <c r="U387" s="110" t="str">
        <f>IF(赛后数据!AC387="","",IF(ISERROR(MATCH(赛后数据!AC387,(各类选项!J:J),0)),1,0))</f>
        <v/>
      </c>
      <c r="V387" s="110" t="str">
        <f>IF(赛后数据!AK387="","",IF(ISERROR(MATCH(赛后数据!AK387,(各类选项!J:J),0)),1,0))</f>
        <v/>
      </c>
    </row>
    <row r="388" spans="1:22">
      <c r="A388" s="110">
        <f t="shared" si="12"/>
        <v>0</v>
      </c>
      <c r="B388" s="110">
        <f t="shared" si="13"/>
        <v>0</v>
      </c>
      <c r="C388" s="110" t="str">
        <f>IF(原始数据!K388="","",IF(ISERROR(MATCH(原始数据!K388,原始数据!E388:F388,0)),1,0)-IF(原始数据!K388="",1,0))</f>
        <v/>
      </c>
      <c r="D388" s="110" t="str">
        <f>IF(原始数据!L388="","",IF(ISERROR(MATCH(原始数据!L388,各类选项!L:L,0)),1,0)-IF(原始数据!L388="",1,0))</f>
        <v/>
      </c>
      <c r="E388" s="110" t="str">
        <f>IF(原始数据!V388="","",IF(ISERROR(MATCH(原始数据!V388,各类选项!G:G,0)),1,0))</f>
        <v/>
      </c>
      <c r="F388" s="110" t="str">
        <f>IF(原始数据!W388="","",IF(ISERROR(MATCH(原始数据!W388,各类选项!G:G,0)),1,0))</f>
        <v/>
      </c>
      <c r="G388" s="110" t="str">
        <f>IF(原始数据!AD388="","",IF(ISERROR(MATCH(原始数据!AD388,各类选项!$E:$E,0)),1,0))</f>
        <v/>
      </c>
      <c r="H388" s="110" t="str">
        <f>IF(原始数据!AE388="","",IF(ISERROR(MATCH(原始数据!AE388,各类选项!$E:$E,0)),1,0))</f>
        <v/>
      </c>
      <c r="I388" s="110" t="str">
        <f>IF(原始数据!AK388="","",IF(ISERROR(MATCH(原始数据!AK388,各类选项!$E:$E,0)),1,0))</f>
        <v/>
      </c>
      <c r="J388" s="110" t="str">
        <f>IF(原始数据!AM388="","",IF(ISERROR(MATCH(原始数据!AM388,各类选项!$E:$E,0)),1,0))</f>
        <v/>
      </c>
      <c r="K388" s="110" t="str">
        <f>IF(原始数据!AF388="","",IF(ISERROR(MATCH(原始数据!AF388,各类选项!$C:$C,0)),1,0))</f>
        <v/>
      </c>
      <c r="L388" s="110" t="str">
        <f>IF(原始数据!AG388="","",IF(ISERROR(MATCH(原始数据!AG388,各类选项!$C:$C,0)),1,0))</f>
        <v/>
      </c>
      <c r="M388" s="110" t="str">
        <f>IF(原始数据!AH388="","",IF(ISERROR(MATCH(原始数据!AH388,各类选项!$C:$C,0)),1,0))</f>
        <v/>
      </c>
      <c r="N388" s="110" t="str">
        <f>IF(原始数据!AI388="","",IF(ISERROR(MATCH(原始数据!AI388,各类选项!$E:$E,0)),1,0))</f>
        <v/>
      </c>
      <c r="O388" s="110" t="str">
        <f>IF(原始数据!AJ388="","",IF(ISERROR(MATCH(原始数据!AJ388,各类选项!$E:$E,0)),1,0))</f>
        <v/>
      </c>
      <c r="P388" s="110" t="str">
        <f>IF(原始数据!AK388="","",IF(ISERROR(MATCH(原始数据!AK388,各类选项!$E:$E,0)),1,0))</f>
        <v/>
      </c>
      <c r="Q388" s="110" t="str">
        <f>IF(原始数据!AL388="","",IF(ISERROR(MATCH(原始数据!AL388,各类选项!$E:$E,0)),1,0))</f>
        <v/>
      </c>
      <c r="R388" s="110" t="str">
        <f>IF(原始数据!AO388="","",IF(ISERROR(MATCH(原始数据!AO388,各类选项!$C:$C,0)),1,0))</f>
        <v/>
      </c>
      <c r="S388" s="110" t="str">
        <f>IF(赛后数据!M388="","",IF(ISERROR(MATCH(赛后数据!M388,(各类选项!J:J),0)),1,0))</f>
        <v/>
      </c>
      <c r="T388" s="110" t="str">
        <f>IF(赛后数据!U388="","",IF(ISERROR(MATCH(赛后数据!U388,(各类选项!J:J),0)),1,0))</f>
        <v/>
      </c>
      <c r="U388" s="110" t="str">
        <f>IF(赛后数据!AC388="","",IF(ISERROR(MATCH(赛后数据!AC388,(各类选项!J:J),0)),1,0))</f>
        <v/>
      </c>
      <c r="V388" s="110" t="str">
        <f>IF(赛后数据!AK388="","",IF(ISERROR(MATCH(赛后数据!AK388,(各类选项!J:J),0)),1,0))</f>
        <v/>
      </c>
    </row>
    <row r="389" spans="1:22">
      <c r="A389" s="110">
        <f t="shared" si="12"/>
        <v>0</v>
      </c>
      <c r="B389" s="110">
        <f t="shared" si="13"/>
        <v>0</v>
      </c>
      <c r="C389" s="110" t="str">
        <f>IF(原始数据!K389="","",IF(ISERROR(MATCH(原始数据!K389,原始数据!E389:F389,0)),1,0)-IF(原始数据!K389="",1,0))</f>
        <v/>
      </c>
      <c r="D389" s="110" t="str">
        <f>IF(原始数据!L389="","",IF(ISERROR(MATCH(原始数据!L389,各类选项!L:L,0)),1,0)-IF(原始数据!L389="",1,0))</f>
        <v/>
      </c>
      <c r="E389" s="110" t="str">
        <f>IF(原始数据!V389="","",IF(ISERROR(MATCH(原始数据!V389,各类选项!G:G,0)),1,0))</f>
        <v/>
      </c>
      <c r="F389" s="110" t="str">
        <f>IF(原始数据!W389="","",IF(ISERROR(MATCH(原始数据!W389,各类选项!G:G,0)),1,0))</f>
        <v/>
      </c>
      <c r="G389" s="110" t="str">
        <f>IF(原始数据!AD389="","",IF(ISERROR(MATCH(原始数据!AD389,各类选项!$E:$E,0)),1,0))</f>
        <v/>
      </c>
      <c r="H389" s="110" t="str">
        <f>IF(原始数据!AE389="","",IF(ISERROR(MATCH(原始数据!AE389,各类选项!$E:$E,0)),1,0))</f>
        <v/>
      </c>
      <c r="I389" s="110" t="str">
        <f>IF(原始数据!AK389="","",IF(ISERROR(MATCH(原始数据!AK389,各类选项!$E:$E,0)),1,0))</f>
        <v/>
      </c>
      <c r="J389" s="110" t="str">
        <f>IF(原始数据!AM389="","",IF(ISERROR(MATCH(原始数据!AM389,各类选项!$E:$E,0)),1,0))</f>
        <v/>
      </c>
      <c r="K389" s="110" t="str">
        <f>IF(原始数据!AF389="","",IF(ISERROR(MATCH(原始数据!AF389,各类选项!$C:$C,0)),1,0))</f>
        <v/>
      </c>
      <c r="L389" s="110" t="str">
        <f>IF(原始数据!AG389="","",IF(ISERROR(MATCH(原始数据!AG389,各类选项!$C:$C,0)),1,0))</f>
        <v/>
      </c>
      <c r="M389" s="110" t="str">
        <f>IF(原始数据!AH389="","",IF(ISERROR(MATCH(原始数据!AH389,各类选项!$C:$C,0)),1,0))</f>
        <v/>
      </c>
      <c r="N389" s="110" t="str">
        <f>IF(原始数据!AI389="","",IF(ISERROR(MATCH(原始数据!AI389,各类选项!$E:$E,0)),1,0))</f>
        <v/>
      </c>
      <c r="O389" s="110" t="str">
        <f>IF(原始数据!AJ389="","",IF(ISERROR(MATCH(原始数据!AJ389,各类选项!$E:$E,0)),1,0))</f>
        <v/>
      </c>
      <c r="P389" s="110" t="str">
        <f>IF(原始数据!AK389="","",IF(ISERROR(MATCH(原始数据!AK389,各类选项!$E:$E,0)),1,0))</f>
        <v/>
      </c>
      <c r="Q389" s="110" t="str">
        <f>IF(原始数据!AL389="","",IF(ISERROR(MATCH(原始数据!AL389,各类选项!$E:$E,0)),1,0))</f>
        <v/>
      </c>
      <c r="R389" s="110" t="str">
        <f>IF(原始数据!AO389="","",IF(ISERROR(MATCH(原始数据!AO389,各类选项!$C:$C,0)),1,0))</f>
        <v/>
      </c>
      <c r="S389" s="110" t="str">
        <f>IF(赛后数据!M389="","",IF(ISERROR(MATCH(赛后数据!M389,(各类选项!J:J),0)),1,0))</f>
        <v/>
      </c>
      <c r="T389" s="110" t="str">
        <f>IF(赛后数据!U389="","",IF(ISERROR(MATCH(赛后数据!U389,(各类选项!J:J),0)),1,0))</f>
        <v/>
      </c>
      <c r="U389" s="110" t="str">
        <f>IF(赛后数据!AC389="","",IF(ISERROR(MATCH(赛后数据!AC389,(各类选项!J:J),0)),1,0))</f>
        <v/>
      </c>
      <c r="V389" s="110" t="str">
        <f>IF(赛后数据!AK389="","",IF(ISERROR(MATCH(赛后数据!AK389,(各类选项!J:J),0)),1,0))</f>
        <v/>
      </c>
    </row>
    <row r="390" spans="1:22">
      <c r="A390" s="110">
        <f t="shared" si="12"/>
        <v>0</v>
      </c>
      <c r="B390" s="110">
        <f t="shared" si="13"/>
        <v>0</v>
      </c>
      <c r="C390" s="110" t="str">
        <f>IF(原始数据!K390="","",IF(ISERROR(MATCH(原始数据!K390,原始数据!E390:F390,0)),1,0)-IF(原始数据!K390="",1,0))</f>
        <v/>
      </c>
      <c r="D390" s="110" t="str">
        <f>IF(原始数据!L390="","",IF(ISERROR(MATCH(原始数据!L390,各类选项!L:L,0)),1,0)-IF(原始数据!L390="",1,0))</f>
        <v/>
      </c>
      <c r="E390" s="110" t="str">
        <f>IF(原始数据!V390="","",IF(ISERROR(MATCH(原始数据!V390,各类选项!G:G,0)),1,0))</f>
        <v/>
      </c>
      <c r="F390" s="110" t="str">
        <f>IF(原始数据!W390="","",IF(ISERROR(MATCH(原始数据!W390,各类选项!G:G,0)),1,0))</f>
        <v/>
      </c>
      <c r="G390" s="110" t="str">
        <f>IF(原始数据!AD390="","",IF(ISERROR(MATCH(原始数据!AD390,各类选项!$E:$E,0)),1,0))</f>
        <v/>
      </c>
      <c r="H390" s="110" t="str">
        <f>IF(原始数据!AE390="","",IF(ISERROR(MATCH(原始数据!AE390,各类选项!$E:$E,0)),1,0))</f>
        <v/>
      </c>
      <c r="I390" s="110" t="str">
        <f>IF(原始数据!AK390="","",IF(ISERROR(MATCH(原始数据!AK390,各类选项!$E:$E,0)),1,0))</f>
        <v/>
      </c>
      <c r="J390" s="110" t="str">
        <f>IF(原始数据!AM390="","",IF(ISERROR(MATCH(原始数据!AM390,各类选项!$E:$E,0)),1,0))</f>
        <v/>
      </c>
      <c r="K390" s="110" t="str">
        <f>IF(原始数据!AF390="","",IF(ISERROR(MATCH(原始数据!AF390,各类选项!$C:$C,0)),1,0))</f>
        <v/>
      </c>
      <c r="L390" s="110" t="str">
        <f>IF(原始数据!AG390="","",IF(ISERROR(MATCH(原始数据!AG390,各类选项!$C:$C,0)),1,0))</f>
        <v/>
      </c>
      <c r="M390" s="110" t="str">
        <f>IF(原始数据!AH390="","",IF(ISERROR(MATCH(原始数据!AH390,各类选项!$C:$C,0)),1,0))</f>
        <v/>
      </c>
      <c r="N390" s="110" t="str">
        <f>IF(原始数据!AI390="","",IF(ISERROR(MATCH(原始数据!AI390,各类选项!$E:$E,0)),1,0))</f>
        <v/>
      </c>
      <c r="O390" s="110" t="str">
        <f>IF(原始数据!AJ390="","",IF(ISERROR(MATCH(原始数据!AJ390,各类选项!$E:$E,0)),1,0))</f>
        <v/>
      </c>
      <c r="P390" s="110" t="str">
        <f>IF(原始数据!AK390="","",IF(ISERROR(MATCH(原始数据!AK390,各类选项!$E:$E,0)),1,0))</f>
        <v/>
      </c>
      <c r="Q390" s="110" t="str">
        <f>IF(原始数据!AL390="","",IF(ISERROR(MATCH(原始数据!AL390,各类选项!$E:$E,0)),1,0))</f>
        <v/>
      </c>
      <c r="R390" s="110" t="str">
        <f>IF(原始数据!AO390="","",IF(ISERROR(MATCH(原始数据!AO390,各类选项!$C:$C,0)),1,0))</f>
        <v/>
      </c>
      <c r="S390" s="110" t="str">
        <f>IF(赛后数据!M390="","",IF(ISERROR(MATCH(赛后数据!M390,(各类选项!J:J),0)),1,0))</f>
        <v/>
      </c>
      <c r="T390" s="110" t="str">
        <f>IF(赛后数据!U390="","",IF(ISERROR(MATCH(赛后数据!U390,(各类选项!J:J),0)),1,0))</f>
        <v/>
      </c>
      <c r="U390" s="110" t="str">
        <f>IF(赛后数据!AC390="","",IF(ISERROR(MATCH(赛后数据!AC390,(各类选项!J:J),0)),1,0))</f>
        <v/>
      </c>
      <c r="V390" s="110" t="str">
        <f>IF(赛后数据!AK390="","",IF(ISERROR(MATCH(赛后数据!AK390,(各类选项!J:J),0)),1,0))</f>
        <v/>
      </c>
    </row>
    <row r="391" spans="1:22">
      <c r="A391" s="110">
        <f t="shared" si="12"/>
        <v>0</v>
      </c>
      <c r="B391" s="110">
        <f t="shared" si="13"/>
        <v>0</v>
      </c>
      <c r="C391" s="110" t="str">
        <f>IF(原始数据!K391="","",IF(ISERROR(MATCH(原始数据!K391,原始数据!E391:F391,0)),1,0)-IF(原始数据!K391="",1,0))</f>
        <v/>
      </c>
      <c r="D391" s="110" t="str">
        <f>IF(原始数据!L391="","",IF(ISERROR(MATCH(原始数据!L391,各类选项!L:L,0)),1,0)-IF(原始数据!L391="",1,0))</f>
        <v/>
      </c>
      <c r="E391" s="110" t="str">
        <f>IF(原始数据!V391="","",IF(ISERROR(MATCH(原始数据!V391,各类选项!G:G,0)),1,0))</f>
        <v/>
      </c>
      <c r="F391" s="110" t="str">
        <f>IF(原始数据!W391="","",IF(ISERROR(MATCH(原始数据!W391,各类选项!G:G,0)),1,0))</f>
        <v/>
      </c>
      <c r="G391" s="110" t="str">
        <f>IF(原始数据!AD391="","",IF(ISERROR(MATCH(原始数据!AD391,各类选项!$E:$E,0)),1,0))</f>
        <v/>
      </c>
      <c r="H391" s="110" t="str">
        <f>IF(原始数据!AE391="","",IF(ISERROR(MATCH(原始数据!AE391,各类选项!$E:$E,0)),1,0))</f>
        <v/>
      </c>
      <c r="I391" s="110" t="str">
        <f>IF(原始数据!AK391="","",IF(ISERROR(MATCH(原始数据!AK391,各类选项!$E:$E,0)),1,0))</f>
        <v/>
      </c>
      <c r="J391" s="110" t="str">
        <f>IF(原始数据!AM391="","",IF(ISERROR(MATCH(原始数据!AM391,各类选项!$E:$E,0)),1,0))</f>
        <v/>
      </c>
      <c r="K391" s="110" t="str">
        <f>IF(原始数据!AF391="","",IF(ISERROR(MATCH(原始数据!AF391,各类选项!$C:$C,0)),1,0))</f>
        <v/>
      </c>
      <c r="L391" s="110" t="str">
        <f>IF(原始数据!AG391="","",IF(ISERROR(MATCH(原始数据!AG391,各类选项!$C:$C,0)),1,0))</f>
        <v/>
      </c>
      <c r="M391" s="110" t="str">
        <f>IF(原始数据!AH391="","",IF(ISERROR(MATCH(原始数据!AH391,各类选项!$C:$C,0)),1,0))</f>
        <v/>
      </c>
      <c r="N391" s="110" t="str">
        <f>IF(原始数据!AI391="","",IF(ISERROR(MATCH(原始数据!AI391,各类选项!$E:$E,0)),1,0))</f>
        <v/>
      </c>
      <c r="O391" s="110" t="str">
        <f>IF(原始数据!AJ391="","",IF(ISERROR(MATCH(原始数据!AJ391,各类选项!$E:$E,0)),1,0))</f>
        <v/>
      </c>
      <c r="P391" s="110" t="str">
        <f>IF(原始数据!AK391="","",IF(ISERROR(MATCH(原始数据!AK391,各类选项!$E:$E,0)),1,0))</f>
        <v/>
      </c>
      <c r="Q391" s="110" t="str">
        <f>IF(原始数据!AL391="","",IF(ISERROR(MATCH(原始数据!AL391,各类选项!$E:$E,0)),1,0))</f>
        <v/>
      </c>
      <c r="R391" s="110" t="str">
        <f>IF(原始数据!AO391="","",IF(ISERROR(MATCH(原始数据!AO391,各类选项!$C:$C,0)),1,0))</f>
        <v/>
      </c>
      <c r="S391" s="110" t="str">
        <f>IF(赛后数据!M391="","",IF(ISERROR(MATCH(赛后数据!M391,(各类选项!J:J),0)),1,0))</f>
        <v/>
      </c>
      <c r="T391" s="110" t="str">
        <f>IF(赛后数据!U391="","",IF(ISERROR(MATCH(赛后数据!U391,(各类选项!J:J),0)),1,0))</f>
        <v/>
      </c>
      <c r="U391" s="110" t="str">
        <f>IF(赛后数据!AC391="","",IF(ISERROR(MATCH(赛后数据!AC391,(各类选项!J:J),0)),1,0))</f>
        <v/>
      </c>
      <c r="V391" s="110" t="str">
        <f>IF(赛后数据!AK391="","",IF(ISERROR(MATCH(赛后数据!AK391,(各类选项!J:J),0)),1,0))</f>
        <v/>
      </c>
    </row>
    <row r="392" spans="1:22">
      <c r="A392" s="110">
        <f t="shared" si="12"/>
        <v>0</v>
      </c>
      <c r="B392" s="110">
        <f t="shared" si="13"/>
        <v>0</v>
      </c>
      <c r="C392" s="110" t="str">
        <f>IF(原始数据!K392="","",IF(ISERROR(MATCH(原始数据!K392,原始数据!E392:F392,0)),1,0)-IF(原始数据!K392="",1,0))</f>
        <v/>
      </c>
      <c r="D392" s="110" t="str">
        <f>IF(原始数据!L392="","",IF(ISERROR(MATCH(原始数据!L392,各类选项!L:L,0)),1,0)-IF(原始数据!L392="",1,0))</f>
        <v/>
      </c>
      <c r="E392" s="110" t="str">
        <f>IF(原始数据!V392="","",IF(ISERROR(MATCH(原始数据!V392,各类选项!G:G,0)),1,0))</f>
        <v/>
      </c>
      <c r="F392" s="110" t="str">
        <f>IF(原始数据!W392="","",IF(ISERROR(MATCH(原始数据!W392,各类选项!G:G,0)),1,0))</f>
        <v/>
      </c>
      <c r="G392" s="110" t="str">
        <f>IF(原始数据!AD392="","",IF(ISERROR(MATCH(原始数据!AD392,各类选项!$E:$E,0)),1,0))</f>
        <v/>
      </c>
      <c r="H392" s="110" t="str">
        <f>IF(原始数据!AE392="","",IF(ISERROR(MATCH(原始数据!AE392,各类选项!$E:$E,0)),1,0))</f>
        <v/>
      </c>
      <c r="I392" s="110" t="str">
        <f>IF(原始数据!AK392="","",IF(ISERROR(MATCH(原始数据!AK392,各类选项!$E:$E,0)),1,0))</f>
        <v/>
      </c>
      <c r="J392" s="110" t="str">
        <f>IF(原始数据!AM392="","",IF(ISERROR(MATCH(原始数据!AM392,各类选项!$E:$E,0)),1,0))</f>
        <v/>
      </c>
      <c r="K392" s="110" t="str">
        <f>IF(原始数据!AF392="","",IF(ISERROR(MATCH(原始数据!AF392,各类选项!$C:$C,0)),1,0))</f>
        <v/>
      </c>
      <c r="L392" s="110" t="str">
        <f>IF(原始数据!AG392="","",IF(ISERROR(MATCH(原始数据!AG392,各类选项!$C:$C,0)),1,0))</f>
        <v/>
      </c>
      <c r="M392" s="110" t="str">
        <f>IF(原始数据!AH392="","",IF(ISERROR(MATCH(原始数据!AH392,各类选项!$C:$C,0)),1,0))</f>
        <v/>
      </c>
      <c r="N392" s="110" t="str">
        <f>IF(原始数据!AI392="","",IF(ISERROR(MATCH(原始数据!AI392,各类选项!$E:$E,0)),1,0))</f>
        <v/>
      </c>
      <c r="O392" s="110" t="str">
        <f>IF(原始数据!AJ392="","",IF(ISERROR(MATCH(原始数据!AJ392,各类选项!$E:$E,0)),1,0))</f>
        <v/>
      </c>
      <c r="P392" s="110" t="str">
        <f>IF(原始数据!AK392="","",IF(ISERROR(MATCH(原始数据!AK392,各类选项!$E:$E,0)),1,0))</f>
        <v/>
      </c>
      <c r="Q392" s="110" t="str">
        <f>IF(原始数据!AL392="","",IF(ISERROR(MATCH(原始数据!AL392,各类选项!$E:$E,0)),1,0))</f>
        <v/>
      </c>
      <c r="R392" s="110" t="str">
        <f>IF(原始数据!AO392="","",IF(ISERROR(MATCH(原始数据!AO392,各类选项!$C:$C,0)),1,0))</f>
        <v/>
      </c>
      <c r="S392" s="110" t="str">
        <f>IF(赛后数据!M392="","",IF(ISERROR(MATCH(赛后数据!M392,(各类选项!J:J),0)),1,0))</f>
        <v/>
      </c>
      <c r="T392" s="110" t="str">
        <f>IF(赛后数据!U392="","",IF(ISERROR(MATCH(赛后数据!U392,(各类选项!J:J),0)),1,0))</f>
        <v/>
      </c>
      <c r="U392" s="110" t="str">
        <f>IF(赛后数据!AC392="","",IF(ISERROR(MATCH(赛后数据!AC392,(各类选项!J:J),0)),1,0))</f>
        <v/>
      </c>
      <c r="V392" s="110" t="str">
        <f>IF(赛后数据!AK392="","",IF(ISERROR(MATCH(赛后数据!AK392,(各类选项!J:J),0)),1,0))</f>
        <v/>
      </c>
    </row>
    <row r="393" spans="1:22">
      <c r="A393" s="110">
        <f t="shared" si="12"/>
        <v>0</v>
      </c>
      <c r="B393" s="110">
        <f t="shared" si="13"/>
        <v>0</v>
      </c>
      <c r="C393" s="110" t="str">
        <f>IF(原始数据!K393="","",IF(ISERROR(MATCH(原始数据!K393,原始数据!E393:F393,0)),1,0)-IF(原始数据!K393="",1,0))</f>
        <v/>
      </c>
      <c r="D393" s="110" t="str">
        <f>IF(原始数据!L393="","",IF(ISERROR(MATCH(原始数据!L393,各类选项!L:L,0)),1,0)-IF(原始数据!L393="",1,0))</f>
        <v/>
      </c>
      <c r="E393" s="110" t="str">
        <f>IF(原始数据!V393="","",IF(ISERROR(MATCH(原始数据!V393,各类选项!G:G,0)),1,0))</f>
        <v/>
      </c>
      <c r="F393" s="110" t="str">
        <f>IF(原始数据!W393="","",IF(ISERROR(MATCH(原始数据!W393,各类选项!G:G,0)),1,0))</f>
        <v/>
      </c>
      <c r="G393" s="110" t="str">
        <f>IF(原始数据!AD393="","",IF(ISERROR(MATCH(原始数据!AD393,各类选项!$E:$E,0)),1,0))</f>
        <v/>
      </c>
      <c r="H393" s="110" t="str">
        <f>IF(原始数据!AE393="","",IF(ISERROR(MATCH(原始数据!AE393,各类选项!$E:$E,0)),1,0))</f>
        <v/>
      </c>
      <c r="I393" s="110" t="str">
        <f>IF(原始数据!AK393="","",IF(ISERROR(MATCH(原始数据!AK393,各类选项!$E:$E,0)),1,0))</f>
        <v/>
      </c>
      <c r="J393" s="110" t="str">
        <f>IF(原始数据!AM393="","",IF(ISERROR(MATCH(原始数据!AM393,各类选项!$E:$E,0)),1,0))</f>
        <v/>
      </c>
      <c r="K393" s="110" t="str">
        <f>IF(原始数据!AF393="","",IF(ISERROR(MATCH(原始数据!AF393,各类选项!$C:$C,0)),1,0))</f>
        <v/>
      </c>
      <c r="L393" s="110" t="str">
        <f>IF(原始数据!AG393="","",IF(ISERROR(MATCH(原始数据!AG393,各类选项!$C:$C,0)),1,0))</f>
        <v/>
      </c>
      <c r="M393" s="110" t="str">
        <f>IF(原始数据!AH393="","",IF(ISERROR(MATCH(原始数据!AH393,各类选项!$C:$C,0)),1,0))</f>
        <v/>
      </c>
      <c r="N393" s="110" t="str">
        <f>IF(原始数据!AI393="","",IF(ISERROR(MATCH(原始数据!AI393,各类选项!$E:$E,0)),1,0))</f>
        <v/>
      </c>
      <c r="O393" s="110" t="str">
        <f>IF(原始数据!AJ393="","",IF(ISERROR(MATCH(原始数据!AJ393,各类选项!$E:$E,0)),1,0))</f>
        <v/>
      </c>
      <c r="P393" s="110" t="str">
        <f>IF(原始数据!AK393="","",IF(ISERROR(MATCH(原始数据!AK393,各类选项!$E:$E,0)),1,0))</f>
        <v/>
      </c>
      <c r="Q393" s="110" t="str">
        <f>IF(原始数据!AL393="","",IF(ISERROR(MATCH(原始数据!AL393,各类选项!$E:$E,0)),1,0))</f>
        <v/>
      </c>
      <c r="R393" s="110" t="str">
        <f>IF(原始数据!AO393="","",IF(ISERROR(MATCH(原始数据!AO393,各类选项!$C:$C,0)),1,0))</f>
        <v/>
      </c>
      <c r="S393" s="110" t="str">
        <f>IF(赛后数据!M393="","",IF(ISERROR(MATCH(赛后数据!M393,(各类选项!J:J),0)),1,0))</f>
        <v/>
      </c>
      <c r="T393" s="110" t="str">
        <f>IF(赛后数据!U393="","",IF(ISERROR(MATCH(赛后数据!U393,(各类选项!J:J),0)),1,0))</f>
        <v/>
      </c>
      <c r="U393" s="110" t="str">
        <f>IF(赛后数据!AC393="","",IF(ISERROR(MATCH(赛后数据!AC393,(各类选项!J:J),0)),1,0))</f>
        <v/>
      </c>
      <c r="V393" s="110" t="str">
        <f>IF(赛后数据!AK393="","",IF(ISERROR(MATCH(赛后数据!AK393,(各类选项!J:J),0)),1,0))</f>
        <v/>
      </c>
    </row>
    <row r="394" spans="1:22">
      <c r="A394" s="110">
        <f t="shared" si="12"/>
        <v>0</v>
      </c>
      <c r="B394" s="110">
        <f t="shared" si="13"/>
        <v>0</v>
      </c>
      <c r="C394" s="110" t="str">
        <f>IF(原始数据!K394="","",IF(ISERROR(MATCH(原始数据!K394,原始数据!E394:F394,0)),1,0)-IF(原始数据!K394="",1,0))</f>
        <v/>
      </c>
      <c r="D394" s="110" t="str">
        <f>IF(原始数据!L394="","",IF(ISERROR(MATCH(原始数据!L394,各类选项!L:L,0)),1,0)-IF(原始数据!L394="",1,0))</f>
        <v/>
      </c>
      <c r="E394" s="110" t="str">
        <f>IF(原始数据!V394="","",IF(ISERROR(MATCH(原始数据!V394,各类选项!G:G,0)),1,0))</f>
        <v/>
      </c>
      <c r="F394" s="110" t="str">
        <f>IF(原始数据!W394="","",IF(ISERROR(MATCH(原始数据!W394,各类选项!G:G,0)),1,0))</f>
        <v/>
      </c>
      <c r="G394" s="110" t="str">
        <f>IF(原始数据!AD394="","",IF(ISERROR(MATCH(原始数据!AD394,各类选项!$E:$E,0)),1,0))</f>
        <v/>
      </c>
      <c r="H394" s="110" t="str">
        <f>IF(原始数据!AE394="","",IF(ISERROR(MATCH(原始数据!AE394,各类选项!$E:$E,0)),1,0))</f>
        <v/>
      </c>
      <c r="I394" s="110" t="str">
        <f>IF(原始数据!AK394="","",IF(ISERROR(MATCH(原始数据!AK394,各类选项!$E:$E,0)),1,0))</f>
        <v/>
      </c>
      <c r="J394" s="110" t="str">
        <f>IF(原始数据!AM394="","",IF(ISERROR(MATCH(原始数据!AM394,各类选项!$E:$E,0)),1,0))</f>
        <v/>
      </c>
      <c r="K394" s="110" t="str">
        <f>IF(原始数据!AF394="","",IF(ISERROR(MATCH(原始数据!AF394,各类选项!$C:$C,0)),1,0))</f>
        <v/>
      </c>
      <c r="L394" s="110" t="str">
        <f>IF(原始数据!AG394="","",IF(ISERROR(MATCH(原始数据!AG394,各类选项!$C:$C,0)),1,0))</f>
        <v/>
      </c>
      <c r="M394" s="110" t="str">
        <f>IF(原始数据!AH394="","",IF(ISERROR(MATCH(原始数据!AH394,各类选项!$C:$C,0)),1,0))</f>
        <v/>
      </c>
      <c r="N394" s="110" t="str">
        <f>IF(原始数据!AI394="","",IF(ISERROR(MATCH(原始数据!AI394,各类选项!$E:$E,0)),1,0))</f>
        <v/>
      </c>
      <c r="O394" s="110" t="str">
        <f>IF(原始数据!AJ394="","",IF(ISERROR(MATCH(原始数据!AJ394,各类选项!$E:$E,0)),1,0))</f>
        <v/>
      </c>
      <c r="P394" s="110" t="str">
        <f>IF(原始数据!AK394="","",IF(ISERROR(MATCH(原始数据!AK394,各类选项!$E:$E,0)),1,0))</f>
        <v/>
      </c>
      <c r="Q394" s="110" t="str">
        <f>IF(原始数据!AL394="","",IF(ISERROR(MATCH(原始数据!AL394,各类选项!$E:$E,0)),1,0))</f>
        <v/>
      </c>
      <c r="R394" s="110" t="str">
        <f>IF(原始数据!AO394="","",IF(ISERROR(MATCH(原始数据!AO394,各类选项!$C:$C,0)),1,0))</f>
        <v/>
      </c>
      <c r="S394" s="110" t="str">
        <f>IF(赛后数据!M394="","",IF(ISERROR(MATCH(赛后数据!M394,(各类选项!J:J),0)),1,0))</f>
        <v/>
      </c>
      <c r="T394" s="110" t="str">
        <f>IF(赛后数据!U394="","",IF(ISERROR(MATCH(赛后数据!U394,(各类选项!J:J),0)),1,0))</f>
        <v/>
      </c>
      <c r="U394" s="110" t="str">
        <f>IF(赛后数据!AC394="","",IF(ISERROR(MATCH(赛后数据!AC394,(各类选项!J:J),0)),1,0))</f>
        <v/>
      </c>
      <c r="V394" s="110" t="str">
        <f>IF(赛后数据!AK394="","",IF(ISERROR(MATCH(赛后数据!AK394,(各类选项!J:J),0)),1,0))</f>
        <v/>
      </c>
    </row>
    <row r="395" spans="1:22">
      <c r="A395" s="110">
        <f t="shared" si="12"/>
        <v>0</v>
      </c>
      <c r="B395" s="110">
        <f t="shared" si="13"/>
        <v>0</v>
      </c>
      <c r="C395" s="110" t="str">
        <f>IF(原始数据!K395="","",IF(ISERROR(MATCH(原始数据!K395,原始数据!E395:F395,0)),1,0)-IF(原始数据!K395="",1,0))</f>
        <v/>
      </c>
      <c r="D395" s="110" t="str">
        <f>IF(原始数据!L395="","",IF(ISERROR(MATCH(原始数据!L395,各类选项!L:L,0)),1,0)-IF(原始数据!L395="",1,0))</f>
        <v/>
      </c>
      <c r="E395" s="110" t="str">
        <f>IF(原始数据!V395="","",IF(ISERROR(MATCH(原始数据!V395,各类选项!G:G,0)),1,0))</f>
        <v/>
      </c>
      <c r="F395" s="110" t="str">
        <f>IF(原始数据!W395="","",IF(ISERROR(MATCH(原始数据!W395,各类选项!G:G,0)),1,0))</f>
        <v/>
      </c>
      <c r="G395" s="110" t="str">
        <f>IF(原始数据!AD395="","",IF(ISERROR(MATCH(原始数据!AD395,各类选项!$E:$E,0)),1,0))</f>
        <v/>
      </c>
      <c r="H395" s="110" t="str">
        <f>IF(原始数据!AE395="","",IF(ISERROR(MATCH(原始数据!AE395,各类选项!$E:$E,0)),1,0))</f>
        <v/>
      </c>
      <c r="I395" s="110" t="str">
        <f>IF(原始数据!AK395="","",IF(ISERROR(MATCH(原始数据!AK395,各类选项!$E:$E,0)),1,0))</f>
        <v/>
      </c>
      <c r="J395" s="110" t="str">
        <f>IF(原始数据!AM395="","",IF(ISERROR(MATCH(原始数据!AM395,各类选项!$E:$E,0)),1,0))</f>
        <v/>
      </c>
      <c r="K395" s="110" t="str">
        <f>IF(原始数据!AF395="","",IF(ISERROR(MATCH(原始数据!AF395,各类选项!$C:$C,0)),1,0))</f>
        <v/>
      </c>
      <c r="L395" s="110" t="str">
        <f>IF(原始数据!AG395="","",IF(ISERROR(MATCH(原始数据!AG395,各类选项!$C:$C,0)),1,0))</f>
        <v/>
      </c>
      <c r="M395" s="110" t="str">
        <f>IF(原始数据!AH395="","",IF(ISERROR(MATCH(原始数据!AH395,各类选项!$C:$C,0)),1,0))</f>
        <v/>
      </c>
      <c r="N395" s="110" t="str">
        <f>IF(原始数据!AI395="","",IF(ISERROR(MATCH(原始数据!AI395,各类选项!$E:$E,0)),1,0))</f>
        <v/>
      </c>
      <c r="O395" s="110" t="str">
        <f>IF(原始数据!AJ395="","",IF(ISERROR(MATCH(原始数据!AJ395,各类选项!$E:$E,0)),1,0))</f>
        <v/>
      </c>
      <c r="P395" s="110" t="str">
        <f>IF(原始数据!AK395="","",IF(ISERROR(MATCH(原始数据!AK395,各类选项!$E:$E,0)),1,0))</f>
        <v/>
      </c>
      <c r="Q395" s="110" t="str">
        <f>IF(原始数据!AL395="","",IF(ISERROR(MATCH(原始数据!AL395,各类选项!$E:$E,0)),1,0))</f>
        <v/>
      </c>
      <c r="R395" s="110" t="str">
        <f>IF(原始数据!AO395="","",IF(ISERROR(MATCH(原始数据!AO395,各类选项!$C:$C,0)),1,0))</f>
        <v/>
      </c>
      <c r="S395" s="110" t="str">
        <f>IF(赛后数据!M395="","",IF(ISERROR(MATCH(赛后数据!M395,(各类选项!J:J),0)),1,0))</f>
        <v/>
      </c>
      <c r="T395" s="110" t="str">
        <f>IF(赛后数据!U395="","",IF(ISERROR(MATCH(赛后数据!U395,(各类选项!J:J),0)),1,0))</f>
        <v/>
      </c>
      <c r="U395" s="110" t="str">
        <f>IF(赛后数据!AC395="","",IF(ISERROR(MATCH(赛后数据!AC395,(各类选项!J:J),0)),1,0))</f>
        <v/>
      </c>
      <c r="V395" s="110" t="str">
        <f>IF(赛后数据!AK395="","",IF(ISERROR(MATCH(赛后数据!AK395,(各类选项!J:J),0)),1,0))</f>
        <v/>
      </c>
    </row>
    <row r="396" spans="1:22">
      <c r="A396" s="110">
        <f t="shared" si="12"/>
        <v>0</v>
      </c>
      <c r="B396" s="110">
        <f t="shared" si="13"/>
        <v>0</v>
      </c>
      <c r="C396" s="110" t="str">
        <f>IF(原始数据!K396="","",IF(ISERROR(MATCH(原始数据!K396,原始数据!E396:F396,0)),1,0)-IF(原始数据!K396="",1,0))</f>
        <v/>
      </c>
      <c r="D396" s="110" t="str">
        <f>IF(原始数据!L396="","",IF(ISERROR(MATCH(原始数据!L396,各类选项!L:L,0)),1,0)-IF(原始数据!L396="",1,0))</f>
        <v/>
      </c>
      <c r="E396" s="110" t="str">
        <f>IF(原始数据!V396="","",IF(ISERROR(MATCH(原始数据!V396,各类选项!G:G,0)),1,0))</f>
        <v/>
      </c>
      <c r="F396" s="110" t="str">
        <f>IF(原始数据!W396="","",IF(ISERROR(MATCH(原始数据!W396,各类选项!G:G,0)),1,0))</f>
        <v/>
      </c>
      <c r="G396" s="110" t="str">
        <f>IF(原始数据!AD396="","",IF(ISERROR(MATCH(原始数据!AD396,各类选项!$E:$E,0)),1,0))</f>
        <v/>
      </c>
      <c r="H396" s="110" t="str">
        <f>IF(原始数据!AE396="","",IF(ISERROR(MATCH(原始数据!AE396,各类选项!$E:$E,0)),1,0))</f>
        <v/>
      </c>
      <c r="I396" s="110" t="str">
        <f>IF(原始数据!AK396="","",IF(ISERROR(MATCH(原始数据!AK396,各类选项!$E:$E,0)),1,0))</f>
        <v/>
      </c>
      <c r="J396" s="110" t="str">
        <f>IF(原始数据!AM396="","",IF(ISERROR(MATCH(原始数据!AM396,各类选项!$E:$E,0)),1,0))</f>
        <v/>
      </c>
      <c r="K396" s="110" t="str">
        <f>IF(原始数据!AF396="","",IF(ISERROR(MATCH(原始数据!AF396,各类选项!$C:$C,0)),1,0))</f>
        <v/>
      </c>
      <c r="L396" s="110" t="str">
        <f>IF(原始数据!AG396="","",IF(ISERROR(MATCH(原始数据!AG396,各类选项!$C:$C,0)),1,0))</f>
        <v/>
      </c>
      <c r="M396" s="110" t="str">
        <f>IF(原始数据!AH396="","",IF(ISERROR(MATCH(原始数据!AH396,各类选项!$C:$C,0)),1,0))</f>
        <v/>
      </c>
      <c r="N396" s="110" t="str">
        <f>IF(原始数据!AI396="","",IF(ISERROR(MATCH(原始数据!AI396,各类选项!$E:$E,0)),1,0))</f>
        <v/>
      </c>
      <c r="O396" s="110" t="str">
        <f>IF(原始数据!AJ396="","",IF(ISERROR(MATCH(原始数据!AJ396,各类选项!$E:$E,0)),1,0))</f>
        <v/>
      </c>
      <c r="P396" s="110" t="str">
        <f>IF(原始数据!AK396="","",IF(ISERROR(MATCH(原始数据!AK396,各类选项!$E:$E,0)),1,0))</f>
        <v/>
      </c>
      <c r="Q396" s="110" t="str">
        <f>IF(原始数据!AL396="","",IF(ISERROR(MATCH(原始数据!AL396,各类选项!$E:$E,0)),1,0))</f>
        <v/>
      </c>
      <c r="R396" s="110" t="str">
        <f>IF(原始数据!AO396="","",IF(ISERROR(MATCH(原始数据!AO396,各类选项!$C:$C,0)),1,0))</f>
        <v/>
      </c>
      <c r="S396" s="110" t="str">
        <f>IF(赛后数据!M396="","",IF(ISERROR(MATCH(赛后数据!M396,(各类选项!J:J),0)),1,0))</f>
        <v/>
      </c>
      <c r="T396" s="110" t="str">
        <f>IF(赛后数据!U396="","",IF(ISERROR(MATCH(赛后数据!U396,(各类选项!J:J),0)),1,0))</f>
        <v/>
      </c>
      <c r="U396" s="110" t="str">
        <f>IF(赛后数据!AC396="","",IF(ISERROR(MATCH(赛后数据!AC396,(各类选项!J:J),0)),1,0))</f>
        <v/>
      </c>
      <c r="V396" s="110" t="str">
        <f>IF(赛后数据!AK396="","",IF(ISERROR(MATCH(赛后数据!AK396,(各类选项!J:J),0)),1,0))</f>
        <v/>
      </c>
    </row>
    <row r="397" spans="1:22">
      <c r="A397" s="110">
        <f t="shared" si="12"/>
        <v>0</v>
      </c>
      <c r="B397" s="110">
        <f t="shared" si="13"/>
        <v>0</v>
      </c>
      <c r="C397" s="110" t="str">
        <f>IF(原始数据!K397="","",IF(ISERROR(MATCH(原始数据!K397,原始数据!E397:F397,0)),1,0)-IF(原始数据!K397="",1,0))</f>
        <v/>
      </c>
      <c r="D397" s="110" t="str">
        <f>IF(原始数据!L397="","",IF(ISERROR(MATCH(原始数据!L397,各类选项!L:L,0)),1,0)-IF(原始数据!L397="",1,0))</f>
        <v/>
      </c>
      <c r="E397" s="110" t="str">
        <f>IF(原始数据!V397="","",IF(ISERROR(MATCH(原始数据!V397,各类选项!G:G,0)),1,0))</f>
        <v/>
      </c>
      <c r="F397" s="110" t="str">
        <f>IF(原始数据!W397="","",IF(ISERROR(MATCH(原始数据!W397,各类选项!G:G,0)),1,0))</f>
        <v/>
      </c>
      <c r="G397" s="110" t="str">
        <f>IF(原始数据!AD397="","",IF(ISERROR(MATCH(原始数据!AD397,各类选项!$E:$E,0)),1,0))</f>
        <v/>
      </c>
      <c r="H397" s="110" t="str">
        <f>IF(原始数据!AE397="","",IF(ISERROR(MATCH(原始数据!AE397,各类选项!$E:$E,0)),1,0))</f>
        <v/>
      </c>
      <c r="I397" s="110" t="str">
        <f>IF(原始数据!AK397="","",IF(ISERROR(MATCH(原始数据!AK397,各类选项!$E:$E,0)),1,0))</f>
        <v/>
      </c>
      <c r="J397" s="110" t="str">
        <f>IF(原始数据!AM397="","",IF(ISERROR(MATCH(原始数据!AM397,各类选项!$E:$E,0)),1,0))</f>
        <v/>
      </c>
      <c r="K397" s="110" t="str">
        <f>IF(原始数据!AF397="","",IF(ISERROR(MATCH(原始数据!AF397,各类选项!$C:$C,0)),1,0))</f>
        <v/>
      </c>
      <c r="L397" s="110" t="str">
        <f>IF(原始数据!AG397="","",IF(ISERROR(MATCH(原始数据!AG397,各类选项!$C:$C,0)),1,0))</f>
        <v/>
      </c>
      <c r="M397" s="110" t="str">
        <f>IF(原始数据!AH397="","",IF(ISERROR(MATCH(原始数据!AH397,各类选项!$C:$C,0)),1,0))</f>
        <v/>
      </c>
      <c r="N397" s="110" t="str">
        <f>IF(原始数据!AI397="","",IF(ISERROR(MATCH(原始数据!AI397,各类选项!$E:$E,0)),1,0))</f>
        <v/>
      </c>
      <c r="O397" s="110" t="str">
        <f>IF(原始数据!AJ397="","",IF(ISERROR(MATCH(原始数据!AJ397,各类选项!$E:$E,0)),1,0))</f>
        <v/>
      </c>
      <c r="P397" s="110" t="str">
        <f>IF(原始数据!AK397="","",IF(ISERROR(MATCH(原始数据!AK397,各类选项!$E:$E,0)),1,0))</f>
        <v/>
      </c>
      <c r="Q397" s="110" t="str">
        <f>IF(原始数据!AL397="","",IF(ISERROR(MATCH(原始数据!AL397,各类选项!$E:$E,0)),1,0))</f>
        <v/>
      </c>
      <c r="R397" s="110" t="str">
        <f>IF(原始数据!AO397="","",IF(ISERROR(MATCH(原始数据!AO397,各类选项!$C:$C,0)),1,0))</f>
        <v/>
      </c>
      <c r="S397" s="110" t="str">
        <f>IF(赛后数据!M397="","",IF(ISERROR(MATCH(赛后数据!M397,(各类选项!J:J),0)),1,0))</f>
        <v/>
      </c>
      <c r="T397" s="110" t="str">
        <f>IF(赛后数据!U397="","",IF(ISERROR(MATCH(赛后数据!U397,(各类选项!J:J),0)),1,0))</f>
        <v/>
      </c>
      <c r="U397" s="110" t="str">
        <f>IF(赛后数据!AC397="","",IF(ISERROR(MATCH(赛后数据!AC397,(各类选项!J:J),0)),1,0))</f>
        <v/>
      </c>
      <c r="V397" s="110" t="str">
        <f>IF(赛后数据!AK397="","",IF(ISERROR(MATCH(赛后数据!AK397,(各类选项!J:J),0)),1,0))</f>
        <v/>
      </c>
    </row>
    <row r="398" spans="1:22">
      <c r="A398" s="110">
        <f t="shared" si="12"/>
        <v>0</v>
      </c>
      <c r="B398" s="110">
        <f t="shared" si="13"/>
        <v>0</v>
      </c>
      <c r="C398" s="110" t="str">
        <f>IF(原始数据!K398="","",IF(ISERROR(MATCH(原始数据!K398,原始数据!E398:F398,0)),1,0)-IF(原始数据!K398="",1,0))</f>
        <v/>
      </c>
      <c r="D398" s="110" t="str">
        <f>IF(原始数据!L398="","",IF(ISERROR(MATCH(原始数据!L398,各类选项!L:L,0)),1,0)-IF(原始数据!L398="",1,0))</f>
        <v/>
      </c>
      <c r="E398" s="110" t="str">
        <f>IF(原始数据!V398="","",IF(ISERROR(MATCH(原始数据!V398,各类选项!G:G,0)),1,0))</f>
        <v/>
      </c>
      <c r="F398" s="110" t="str">
        <f>IF(原始数据!W398="","",IF(ISERROR(MATCH(原始数据!W398,各类选项!G:G,0)),1,0))</f>
        <v/>
      </c>
      <c r="G398" s="110" t="str">
        <f>IF(原始数据!AD398="","",IF(ISERROR(MATCH(原始数据!AD398,各类选项!$E:$E,0)),1,0))</f>
        <v/>
      </c>
      <c r="H398" s="110" t="str">
        <f>IF(原始数据!AE398="","",IF(ISERROR(MATCH(原始数据!AE398,各类选项!$E:$E,0)),1,0))</f>
        <v/>
      </c>
      <c r="I398" s="110" t="str">
        <f>IF(原始数据!AK398="","",IF(ISERROR(MATCH(原始数据!AK398,各类选项!$E:$E,0)),1,0))</f>
        <v/>
      </c>
      <c r="J398" s="110" t="str">
        <f>IF(原始数据!AM398="","",IF(ISERROR(MATCH(原始数据!AM398,各类选项!$E:$E,0)),1,0))</f>
        <v/>
      </c>
      <c r="K398" s="110" t="str">
        <f>IF(原始数据!AF398="","",IF(ISERROR(MATCH(原始数据!AF398,各类选项!$C:$C,0)),1,0))</f>
        <v/>
      </c>
      <c r="L398" s="110" t="str">
        <f>IF(原始数据!AG398="","",IF(ISERROR(MATCH(原始数据!AG398,各类选项!$C:$C,0)),1,0))</f>
        <v/>
      </c>
      <c r="M398" s="110" t="str">
        <f>IF(原始数据!AH398="","",IF(ISERROR(MATCH(原始数据!AH398,各类选项!$C:$C,0)),1,0))</f>
        <v/>
      </c>
      <c r="N398" s="110" t="str">
        <f>IF(原始数据!AI398="","",IF(ISERROR(MATCH(原始数据!AI398,各类选项!$E:$E,0)),1,0))</f>
        <v/>
      </c>
      <c r="O398" s="110" t="str">
        <f>IF(原始数据!AJ398="","",IF(ISERROR(MATCH(原始数据!AJ398,各类选项!$E:$E,0)),1,0))</f>
        <v/>
      </c>
      <c r="P398" s="110" t="str">
        <f>IF(原始数据!AK398="","",IF(ISERROR(MATCH(原始数据!AK398,各类选项!$E:$E,0)),1,0))</f>
        <v/>
      </c>
      <c r="Q398" s="110" t="str">
        <f>IF(原始数据!AL398="","",IF(ISERROR(MATCH(原始数据!AL398,各类选项!$E:$E,0)),1,0))</f>
        <v/>
      </c>
      <c r="R398" s="110" t="str">
        <f>IF(原始数据!AO398="","",IF(ISERROR(MATCH(原始数据!AO398,各类选项!$C:$C,0)),1,0))</f>
        <v/>
      </c>
      <c r="S398" s="110" t="str">
        <f>IF(赛后数据!M398="","",IF(ISERROR(MATCH(赛后数据!M398,(各类选项!J:J),0)),1,0))</f>
        <v/>
      </c>
      <c r="T398" s="110" t="str">
        <f>IF(赛后数据!U398="","",IF(ISERROR(MATCH(赛后数据!U398,(各类选项!J:J),0)),1,0))</f>
        <v/>
      </c>
      <c r="U398" s="110" t="str">
        <f>IF(赛后数据!AC398="","",IF(ISERROR(MATCH(赛后数据!AC398,(各类选项!J:J),0)),1,0))</f>
        <v/>
      </c>
      <c r="V398" s="110" t="str">
        <f>IF(赛后数据!AK398="","",IF(ISERROR(MATCH(赛后数据!AK398,(各类选项!J:J),0)),1,0))</f>
        <v/>
      </c>
    </row>
    <row r="399" spans="1:22">
      <c r="A399" s="110">
        <f t="shared" si="12"/>
        <v>0</v>
      </c>
      <c r="B399" s="110">
        <f t="shared" si="13"/>
        <v>0</v>
      </c>
      <c r="C399" s="110" t="str">
        <f>IF(原始数据!K399="","",IF(ISERROR(MATCH(原始数据!K399,原始数据!E399:F399,0)),1,0)-IF(原始数据!K399="",1,0))</f>
        <v/>
      </c>
      <c r="D399" s="110" t="str">
        <f>IF(原始数据!L399="","",IF(ISERROR(MATCH(原始数据!L399,各类选项!L:L,0)),1,0)-IF(原始数据!L399="",1,0))</f>
        <v/>
      </c>
      <c r="E399" s="110" t="str">
        <f>IF(原始数据!V399="","",IF(ISERROR(MATCH(原始数据!V399,各类选项!G:G,0)),1,0))</f>
        <v/>
      </c>
      <c r="F399" s="110" t="str">
        <f>IF(原始数据!W399="","",IF(ISERROR(MATCH(原始数据!W399,各类选项!G:G,0)),1,0))</f>
        <v/>
      </c>
      <c r="G399" s="110" t="str">
        <f>IF(原始数据!AD399="","",IF(ISERROR(MATCH(原始数据!AD399,各类选项!$E:$E,0)),1,0))</f>
        <v/>
      </c>
      <c r="H399" s="110" t="str">
        <f>IF(原始数据!AE399="","",IF(ISERROR(MATCH(原始数据!AE399,各类选项!$E:$E,0)),1,0))</f>
        <v/>
      </c>
      <c r="I399" s="110" t="str">
        <f>IF(原始数据!AK399="","",IF(ISERROR(MATCH(原始数据!AK399,各类选项!$E:$E,0)),1,0))</f>
        <v/>
      </c>
      <c r="J399" s="110" t="str">
        <f>IF(原始数据!AM399="","",IF(ISERROR(MATCH(原始数据!AM399,各类选项!$E:$E,0)),1,0))</f>
        <v/>
      </c>
      <c r="K399" s="110" t="str">
        <f>IF(原始数据!AF399="","",IF(ISERROR(MATCH(原始数据!AF399,各类选项!$C:$C,0)),1,0))</f>
        <v/>
      </c>
      <c r="L399" s="110" t="str">
        <f>IF(原始数据!AG399="","",IF(ISERROR(MATCH(原始数据!AG399,各类选项!$C:$C,0)),1,0))</f>
        <v/>
      </c>
      <c r="M399" s="110" t="str">
        <f>IF(原始数据!AH399="","",IF(ISERROR(MATCH(原始数据!AH399,各类选项!$C:$C,0)),1,0))</f>
        <v/>
      </c>
      <c r="N399" s="110" t="str">
        <f>IF(原始数据!AI399="","",IF(ISERROR(MATCH(原始数据!AI399,各类选项!$E:$E,0)),1,0))</f>
        <v/>
      </c>
      <c r="O399" s="110" t="str">
        <f>IF(原始数据!AJ399="","",IF(ISERROR(MATCH(原始数据!AJ399,各类选项!$E:$E,0)),1,0))</f>
        <v/>
      </c>
      <c r="P399" s="110" t="str">
        <f>IF(原始数据!AK399="","",IF(ISERROR(MATCH(原始数据!AK399,各类选项!$E:$E,0)),1,0))</f>
        <v/>
      </c>
      <c r="Q399" s="110" t="str">
        <f>IF(原始数据!AL399="","",IF(ISERROR(MATCH(原始数据!AL399,各类选项!$E:$E,0)),1,0))</f>
        <v/>
      </c>
      <c r="R399" s="110" t="str">
        <f>IF(原始数据!AO399="","",IF(ISERROR(MATCH(原始数据!AO399,各类选项!$C:$C,0)),1,0))</f>
        <v/>
      </c>
      <c r="S399" s="110" t="str">
        <f>IF(赛后数据!M399="","",IF(ISERROR(MATCH(赛后数据!M399,(各类选项!J:J),0)),1,0))</f>
        <v/>
      </c>
      <c r="T399" s="110" t="str">
        <f>IF(赛后数据!U399="","",IF(ISERROR(MATCH(赛后数据!U399,(各类选项!J:J),0)),1,0))</f>
        <v/>
      </c>
      <c r="U399" s="110" t="str">
        <f>IF(赛后数据!AC399="","",IF(ISERROR(MATCH(赛后数据!AC399,(各类选项!J:J),0)),1,0))</f>
        <v/>
      </c>
      <c r="V399" s="110" t="str">
        <f>IF(赛后数据!AK399="","",IF(ISERROR(MATCH(赛后数据!AK399,(各类选项!J:J),0)),1,0))</f>
        <v/>
      </c>
    </row>
    <row r="400" spans="1:22">
      <c r="A400" s="110">
        <f t="shared" si="12"/>
        <v>0</v>
      </c>
      <c r="B400" s="110">
        <f t="shared" si="13"/>
        <v>0</v>
      </c>
      <c r="C400" s="110" t="str">
        <f>IF(原始数据!K400="","",IF(ISERROR(MATCH(原始数据!K400,原始数据!E400:F400,0)),1,0)-IF(原始数据!K400="",1,0))</f>
        <v/>
      </c>
      <c r="D400" s="110" t="str">
        <f>IF(原始数据!L400="","",IF(ISERROR(MATCH(原始数据!L400,各类选项!L:L,0)),1,0)-IF(原始数据!L400="",1,0))</f>
        <v/>
      </c>
      <c r="E400" s="110" t="str">
        <f>IF(原始数据!V400="","",IF(ISERROR(MATCH(原始数据!V400,各类选项!G:G,0)),1,0))</f>
        <v/>
      </c>
      <c r="F400" s="110" t="str">
        <f>IF(原始数据!W400="","",IF(ISERROR(MATCH(原始数据!W400,各类选项!G:G,0)),1,0))</f>
        <v/>
      </c>
      <c r="G400" s="110" t="str">
        <f>IF(原始数据!AD400="","",IF(ISERROR(MATCH(原始数据!AD400,各类选项!$E:$E,0)),1,0))</f>
        <v/>
      </c>
      <c r="H400" s="110" t="str">
        <f>IF(原始数据!AE400="","",IF(ISERROR(MATCH(原始数据!AE400,各类选项!$E:$E,0)),1,0))</f>
        <v/>
      </c>
      <c r="I400" s="110" t="str">
        <f>IF(原始数据!AK400="","",IF(ISERROR(MATCH(原始数据!AK400,各类选项!$E:$E,0)),1,0))</f>
        <v/>
      </c>
      <c r="J400" s="110" t="str">
        <f>IF(原始数据!AM400="","",IF(ISERROR(MATCH(原始数据!AM400,各类选项!$E:$E,0)),1,0))</f>
        <v/>
      </c>
      <c r="K400" s="110" t="str">
        <f>IF(原始数据!AF400="","",IF(ISERROR(MATCH(原始数据!AF400,各类选项!$C:$C,0)),1,0))</f>
        <v/>
      </c>
      <c r="L400" s="110" t="str">
        <f>IF(原始数据!AG400="","",IF(ISERROR(MATCH(原始数据!AG400,各类选项!$C:$C,0)),1,0))</f>
        <v/>
      </c>
      <c r="M400" s="110" t="str">
        <f>IF(原始数据!AH400="","",IF(ISERROR(MATCH(原始数据!AH400,各类选项!$C:$C,0)),1,0))</f>
        <v/>
      </c>
      <c r="N400" s="110" t="str">
        <f>IF(原始数据!AI400="","",IF(ISERROR(MATCH(原始数据!AI400,各类选项!$E:$E,0)),1,0))</f>
        <v/>
      </c>
      <c r="O400" s="110" t="str">
        <f>IF(原始数据!AJ400="","",IF(ISERROR(MATCH(原始数据!AJ400,各类选项!$E:$E,0)),1,0))</f>
        <v/>
      </c>
      <c r="P400" s="110" t="str">
        <f>IF(原始数据!AK400="","",IF(ISERROR(MATCH(原始数据!AK400,各类选项!$E:$E,0)),1,0))</f>
        <v/>
      </c>
      <c r="Q400" s="110" t="str">
        <f>IF(原始数据!AL400="","",IF(ISERROR(MATCH(原始数据!AL400,各类选项!$E:$E,0)),1,0))</f>
        <v/>
      </c>
      <c r="R400" s="110" t="str">
        <f>IF(原始数据!AO400="","",IF(ISERROR(MATCH(原始数据!AO400,各类选项!$C:$C,0)),1,0))</f>
        <v/>
      </c>
      <c r="S400" s="110" t="str">
        <f>IF(赛后数据!M400="","",IF(ISERROR(MATCH(赛后数据!M400,(各类选项!J:J),0)),1,0))</f>
        <v/>
      </c>
      <c r="T400" s="110" t="str">
        <f>IF(赛后数据!U400="","",IF(ISERROR(MATCH(赛后数据!U400,(各类选项!J:J),0)),1,0))</f>
        <v/>
      </c>
      <c r="U400" s="110" t="str">
        <f>IF(赛后数据!AC400="","",IF(ISERROR(MATCH(赛后数据!AC400,(各类选项!J:J),0)),1,0))</f>
        <v/>
      </c>
      <c r="V400" s="110" t="str">
        <f>IF(赛后数据!AK400="","",IF(ISERROR(MATCH(赛后数据!AK400,(各类选项!J:J),0)),1,0))</f>
        <v/>
      </c>
    </row>
    <row r="401" spans="1:22">
      <c r="A401" s="110">
        <f t="shared" si="12"/>
        <v>0</v>
      </c>
      <c r="B401" s="110">
        <f t="shared" si="13"/>
        <v>0</v>
      </c>
      <c r="C401" s="110" t="str">
        <f>IF(原始数据!K401="","",IF(ISERROR(MATCH(原始数据!K401,原始数据!E401:F401,0)),1,0)-IF(原始数据!K401="",1,0))</f>
        <v/>
      </c>
      <c r="D401" s="110" t="str">
        <f>IF(原始数据!L401="","",IF(ISERROR(MATCH(原始数据!L401,各类选项!L:L,0)),1,0)-IF(原始数据!L401="",1,0))</f>
        <v/>
      </c>
      <c r="E401" s="110" t="str">
        <f>IF(原始数据!V401="","",IF(ISERROR(MATCH(原始数据!V401,各类选项!G:G,0)),1,0))</f>
        <v/>
      </c>
      <c r="F401" s="110" t="str">
        <f>IF(原始数据!W401="","",IF(ISERROR(MATCH(原始数据!W401,各类选项!G:G,0)),1,0))</f>
        <v/>
      </c>
      <c r="G401" s="110" t="str">
        <f>IF(原始数据!AD401="","",IF(ISERROR(MATCH(原始数据!AD401,各类选项!$E:$E,0)),1,0))</f>
        <v/>
      </c>
      <c r="H401" s="110" t="str">
        <f>IF(原始数据!AE401="","",IF(ISERROR(MATCH(原始数据!AE401,各类选项!$E:$E,0)),1,0))</f>
        <v/>
      </c>
      <c r="I401" s="110" t="str">
        <f>IF(原始数据!AK401="","",IF(ISERROR(MATCH(原始数据!AK401,各类选项!$E:$E,0)),1,0))</f>
        <v/>
      </c>
      <c r="J401" s="110" t="str">
        <f>IF(原始数据!AM401="","",IF(ISERROR(MATCH(原始数据!AM401,各类选项!$E:$E,0)),1,0))</f>
        <v/>
      </c>
      <c r="K401" s="110" t="str">
        <f>IF(原始数据!AF401="","",IF(ISERROR(MATCH(原始数据!AF401,各类选项!$C:$C,0)),1,0))</f>
        <v/>
      </c>
      <c r="L401" s="110" t="str">
        <f>IF(原始数据!AG401="","",IF(ISERROR(MATCH(原始数据!AG401,各类选项!$C:$C,0)),1,0))</f>
        <v/>
      </c>
      <c r="M401" s="110" t="str">
        <f>IF(原始数据!AH401="","",IF(ISERROR(MATCH(原始数据!AH401,各类选项!$C:$C,0)),1,0))</f>
        <v/>
      </c>
      <c r="N401" s="110" t="str">
        <f>IF(原始数据!AI401="","",IF(ISERROR(MATCH(原始数据!AI401,各类选项!$E:$E,0)),1,0))</f>
        <v/>
      </c>
      <c r="O401" s="110" t="str">
        <f>IF(原始数据!AJ401="","",IF(ISERROR(MATCH(原始数据!AJ401,各类选项!$E:$E,0)),1,0))</f>
        <v/>
      </c>
      <c r="P401" s="110" t="str">
        <f>IF(原始数据!AK401="","",IF(ISERROR(MATCH(原始数据!AK401,各类选项!$E:$E,0)),1,0))</f>
        <v/>
      </c>
      <c r="Q401" s="110" t="str">
        <f>IF(原始数据!AL401="","",IF(ISERROR(MATCH(原始数据!AL401,各类选项!$E:$E,0)),1,0))</f>
        <v/>
      </c>
      <c r="R401" s="110" t="str">
        <f>IF(原始数据!AO401="","",IF(ISERROR(MATCH(原始数据!AO401,各类选项!$C:$C,0)),1,0))</f>
        <v/>
      </c>
      <c r="S401" s="110" t="str">
        <f>IF(赛后数据!M401="","",IF(ISERROR(MATCH(赛后数据!M401,(各类选项!J:J),0)),1,0))</f>
        <v/>
      </c>
      <c r="T401" s="110" t="str">
        <f>IF(赛后数据!U401="","",IF(ISERROR(MATCH(赛后数据!U401,(各类选项!J:J),0)),1,0))</f>
        <v/>
      </c>
      <c r="U401" s="110" t="str">
        <f>IF(赛后数据!AC401="","",IF(ISERROR(MATCH(赛后数据!AC401,(各类选项!J:J),0)),1,0))</f>
        <v/>
      </c>
      <c r="V401" s="110" t="str">
        <f>IF(赛后数据!AK401="","",IF(ISERROR(MATCH(赛后数据!AK401,(各类选项!J:J),0)),1,0))</f>
        <v/>
      </c>
    </row>
    <row r="402" spans="1:22">
      <c r="A402" s="110">
        <f t="shared" si="12"/>
        <v>0</v>
      </c>
      <c r="B402" s="110">
        <f t="shared" si="13"/>
        <v>0</v>
      </c>
      <c r="C402" s="110" t="str">
        <f>IF(原始数据!K402="","",IF(ISERROR(MATCH(原始数据!K402,原始数据!E402:F402,0)),1,0)-IF(原始数据!K402="",1,0))</f>
        <v/>
      </c>
      <c r="D402" s="110" t="str">
        <f>IF(原始数据!L402="","",IF(ISERROR(MATCH(原始数据!L402,各类选项!L:L,0)),1,0)-IF(原始数据!L402="",1,0))</f>
        <v/>
      </c>
      <c r="E402" s="110" t="str">
        <f>IF(原始数据!V402="","",IF(ISERROR(MATCH(原始数据!V402,各类选项!G:G,0)),1,0))</f>
        <v/>
      </c>
      <c r="F402" s="110" t="str">
        <f>IF(原始数据!W402="","",IF(ISERROR(MATCH(原始数据!W402,各类选项!G:G,0)),1,0))</f>
        <v/>
      </c>
      <c r="G402" s="110" t="str">
        <f>IF(原始数据!AD402="","",IF(ISERROR(MATCH(原始数据!AD402,各类选项!$E:$E,0)),1,0))</f>
        <v/>
      </c>
      <c r="H402" s="110" t="str">
        <f>IF(原始数据!AE402="","",IF(ISERROR(MATCH(原始数据!AE402,各类选项!$E:$E,0)),1,0))</f>
        <v/>
      </c>
      <c r="I402" s="110" t="str">
        <f>IF(原始数据!AK402="","",IF(ISERROR(MATCH(原始数据!AK402,各类选项!$E:$E,0)),1,0))</f>
        <v/>
      </c>
      <c r="J402" s="110" t="str">
        <f>IF(原始数据!AM402="","",IF(ISERROR(MATCH(原始数据!AM402,各类选项!$E:$E,0)),1,0))</f>
        <v/>
      </c>
      <c r="K402" s="110" t="str">
        <f>IF(原始数据!AF402="","",IF(ISERROR(MATCH(原始数据!AF402,各类选项!$C:$C,0)),1,0))</f>
        <v/>
      </c>
      <c r="L402" s="110" t="str">
        <f>IF(原始数据!AG402="","",IF(ISERROR(MATCH(原始数据!AG402,各类选项!$C:$C,0)),1,0))</f>
        <v/>
      </c>
      <c r="M402" s="110" t="str">
        <f>IF(原始数据!AH402="","",IF(ISERROR(MATCH(原始数据!AH402,各类选项!$C:$C,0)),1,0))</f>
        <v/>
      </c>
      <c r="N402" s="110" t="str">
        <f>IF(原始数据!AI402="","",IF(ISERROR(MATCH(原始数据!AI402,各类选项!$E:$E,0)),1,0))</f>
        <v/>
      </c>
      <c r="O402" s="110" t="str">
        <f>IF(原始数据!AJ402="","",IF(ISERROR(MATCH(原始数据!AJ402,各类选项!$E:$E,0)),1,0))</f>
        <v/>
      </c>
      <c r="P402" s="110" t="str">
        <f>IF(原始数据!AK402="","",IF(ISERROR(MATCH(原始数据!AK402,各类选项!$E:$E,0)),1,0))</f>
        <v/>
      </c>
      <c r="Q402" s="110" t="str">
        <f>IF(原始数据!AL402="","",IF(ISERROR(MATCH(原始数据!AL402,各类选项!$E:$E,0)),1,0))</f>
        <v/>
      </c>
      <c r="R402" s="110" t="str">
        <f>IF(原始数据!AO402="","",IF(ISERROR(MATCH(原始数据!AO402,各类选项!$C:$C,0)),1,0))</f>
        <v/>
      </c>
      <c r="S402" s="110" t="str">
        <f>IF(赛后数据!M402="","",IF(ISERROR(MATCH(赛后数据!M402,(各类选项!J:J),0)),1,0))</f>
        <v/>
      </c>
      <c r="T402" s="110" t="str">
        <f>IF(赛后数据!U402="","",IF(ISERROR(MATCH(赛后数据!U402,(各类选项!J:J),0)),1,0))</f>
        <v/>
      </c>
      <c r="U402" s="110" t="str">
        <f>IF(赛后数据!AC402="","",IF(ISERROR(MATCH(赛后数据!AC402,(各类选项!J:J),0)),1,0))</f>
        <v/>
      </c>
      <c r="V402" s="110" t="str">
        <f>IF(赛后数据!AK402="","",IF(ISERROR(MATCH(赛后数据!AK402,(各类选项!J:J),0)),1,0))</f>
        <v/>
      </c>
    </row>
    <row r="403" spans="1:22">
      <c r="A403" s="110">
        <f t="shared" si="12"/>
        <v>0</v>
      </c>
      <c r="B403" s="110">
        <f t="shared" si="13"/>
        <v>0</v>
      </c>
      <c r="C403" s="110" t="str">
        <f>IF(原始数据!K403="","",IF(ISERROR(MATCH(原始数据!K403,原始数据!E403:F403,0)),1,0)-IF(原始数据!K403="",1,0))</f>
        <v/>
      </c>
      <c r="D403" s="110" t="str">
        <f>IF(原始数据!L403="","",IF(ISERROR(MATCH(原始数据!L403,各类选项!L:L,0)),1,0)-IF(原始数据!L403="",1,0))</f>
        <v/>
      </c>
      <c r="E403" s="110" t="str">
        <f>IF(原始数据!V403="","",IF(ISERROR(MATCH(原始数据!V403,各类选项!G:G,0)),1,0))</f>
        <v/>
      </c>
      <c r="F403" s="110" t="str">
        <f>IF(原始数据!W403="","",IF(ISERROR(MATCH(原始数据!W403,各类选项!G:G,0)),1,0))</f>
        <v/>
      </c>
      <c r="G403" s="110" t="str">
        <f>IF(原始数据!AD403="","",IF(ISERROR(MATCH(原始数据!AD403,各类选项!$E:$E,0)),1,0))</f>
        <v/>
      </c>
      <c r="H403" s="110" t="str">
        <f>IF(原始数据!AE403="","",IF(ISERROR(MATCH(原始数据!AE403,各类选项!$E:$E,0)),1,0))</f>
        <v/>
      </c>
      <c r="I403" s="110" t="str">
        <f>IF(原始数据!AK403="","",IF(ISERROR(MATCH(原始数据!AK403,各类选项!$E:$E,0)),1,0))</f>
        <v/>
      </c>
      <c r="J403" s="110" t="str">
        <f>IF(原始数据!AM403="","",IF(ISERROR(MATCH(原始数据!AM403,各类选项!$E:$E,0)),1,0))</f>
        <v/>
      </c>
      <c r="K403" s="110" t="str">
        <f>IF(原始数据!AF403="","",IF(ISERROR(MATCH(原始数据!AF403,各类选项!$C:$C,0)),1,0))</f>
        <v/>
      </c>
      <c r="L403" s="110" t="str">
        <f>IF(原始数据!AG403="","",IF(ISERROR(MATCH(原始数据!AG403,各类选项!$C:$C,0)),1,0))</f>
        <v/>
      </c>
      <c r="M403" s="110" t="str">
        <f>IF(原始数据!AH403="","",IF(ISERROR(MATCH(原始数据!AH403,各类选项!$C:$C,0)),1,0))</f>
        <v/>
      </c>
      <c r="N403" s="110" t="str">
        <f>IF(原始数据!AI403="","",IF(ISERROR(MATCH(原始数据!AI403,各类选项!$E:$E,0)),1,0))</f>
        <v/>
      </c>
      <c r="O403" s="110" t="str">
        <f>IF(原始数据!AJ403="","",IF(ISERROR(MATCH(原始数据!AJ403,各类选项!$E:$E,0)),1,0))</f>
        <v/>
      </c>
      <c r="P403" s="110" t="str">
        <f>IF(原始数据!AK403="","",IF(ISERROR(MATCH(原始数据!AK403,各类选项!$E:$E,0)),1,0))</f>
        <v/>
      </c>
      <c r="Q403" s="110" t="str">
        <f>IF(原始数据!AL403="","",IF(ISERROR(MATCH(原始数据!AL403,各类选项!$E:$E,0)),1,0))</f>
        <v/>
      </c>
      <c r="R403" s="110" t="str">
        <f>IF(原始数据!AO403="","",IF(ISERROR(MATCH(原始数据!AO403,各类选项!$C:$C,0)),1,0))</f>
        <v/>
      </c>
      <c r="S403" s="110" t="str">
        <f>IF(赛后数据!M403="","",IF(ISERROR(MATCH(赛后数据!M403,(各类选项!J:J),0)),1,0))</f>
        <v/>
      </c>
      <c r="T403" s="110" t="str">
        <f>IF(赛后数据!U403="","",IF(ISERROR(MATCH(赛后数据!U403,(各类选项!J:J),0)),1,0))</f>
        <v/>
      </c>
      <c r="U403" s="110" t="str">
        <f>IF(赛后数据!AC403="","",IF(ISERROR(MATCH(赛后数据!AC403,(各类选项!J:J),0)),1,0))</f>
        <v/>
      </c>
      <c r="V403" s="110" t="str">
        <f>IF(赛后数据!AK403="","",IF(ISERROR(MATCH(赛后数据!AK403,(各类选项!J:J),0)),1,0))</f>
        <v/>
      </c>
    </row>
    <row r="404" spans="1:22">
      <c r="A404" s="110">
        <f t="shared" si="12"/>
        <v>0</v>
      </c>
      <c r="B404" s="110">
        <f t="shared" si="13"/>
        <v>0</v>
      </c>
      <c r="C404" s="110" t="str">
        <f>IF(原始数据!K404="","",IF(ISERROR(MATCH(原始数据!K404,原始数据!E404:F404,0)),1,0)-IF(原始数据!K404="",1,0))</f>
        <v/>
      </c>
      <c r="D404" s="110" t="str">
        <f>IF(原始数据!L404="","",IF(ISERROR(MATCH(原始数据!L404,各类选项!L:L,0)),1,0)-IF(原始数据!L404="",1,0))</f>
        <v/>
      </c>
      <c r="E404" s="110" t="str">
        <f>IF(原始数据!V404="","",IF(ISERROR(MATCH(原始数据!V404,各类选项!G:G,0)),1,0))</f>
        <v/>
      </c>
      <c r="F404" s="110" t="str">
        <f>IF(原始数据!W404="","",IF(ISERROR(MATCH(原始数据!W404,各类选项!G:G,0)),1,0))</f>
        <v/>
      </c>
      <c r="G404" s="110" t="str">
        <f>IF(原始数据!AD404="","",IF(ISERROR(MATCH(原始数据!AD404,各类选项!$E:$E,0)),1,0))</f>
        <v/>
      </c>
      <c r="H404" s="110" t="str">
        <f>IF(原始数据!AE404="","",IF(ISERROR(MATCH(原始数据!AE404,各类选项!$E:$E,0)),1,0))</f>
        <v/>
      </c>
      <c r="I404" s="110" t="str">
        <f>IF(原始数据!AK404="","",IF(ISERROR(MATCH(原始数据!AK404,各类选项!$E:$E,0)),1,0))</f>
        <v/>
      </c>
      <c r="J404" s="110" t="str">
        <f>IF(原始数据!AM404="","",IF(ISERROR(MATCH(原始数据!AM404,各类选项!$E:$E,0)),1,0))</f>
        <v/>
      </c>
      <c r="K404" s="110" t="str">
        <f>IF(原始数据!AF404="","",IF(ISERROR(MATCH(原始数据!AF404,各类选项!$C:$C,0)),1,0))</f>
        <v/>
      </c>
      <c r="L404" s="110" t="str">
        <f>IF(原始数据!AG404="","",IF(ISERROR(MATCH(原始数据!AG404,各类选项!$C:$C,0)),1,0))</f>
        <v/>
      </c>
      <c r="M404" s="110" t="str">
        <f>IF(原始数据!AH404="","",IF(ISERROR(MATCH(原始数据!AH404,各类选项!$C:$C,0)),1,0))</f>
        <v/>
      </c>
      <c r="N404" s="110" t="str">
        <f>IF(原始数据!AI404="","",IF(ISERROR(MATCH(原始数据!AI404,各类选项!$E:$E,0)),1,0))</f>
        <v/>
      </c>
      <c r="O404" s="110" t="str">
        <f>IF(原始数据!AJ404="","",IF(ISERROR(MATCH(原始数据!AJ404,各类选项!$E:$E,0)),1,0))</f>
        <v/>
      </c>
      <c r="P404" s="110" t="str">
        <f>IF(原始数据!AK404="","",IF(ISERROR(MATCH(原始数据!AK404,各类选项!$E:$E,0)),1,0))</f>
        <v/>
      </c>
      <c r="Q404" s="110" t="str">
        <f>IF(原始数据!AL404="","",IF(ISERROR(MATCH(原始数据!AL404,各类选项!$E:$E,0)),1,0))</f>
        <v/>
      </c>
      <c r="R404" s="110" t="str">
        <f>IF(原始数据!AO404="","",IF(ISERROR(MATCH(原始数据!AO404,各类选项!$C:$C,0)),1,0))</f>
        <v/>
      </c>
      <c r="S404" s="110" t="str">
        <f>IF(赛后数据!M404="","",IF(ISERROR(MATCH(赛后数据!M404,(各类选项!J:J),0)),1,0))</f>
        <v/>
      </c>
      <c r="T404" s="110" t="str">
        <f>IF(赛后数据!U404="","",IF(ISERROR(MATCH(赛后数据!U404,(各类选项!J:J),0)),1,0))</f>
        <v/>
      </c>
      <c r="U404" s="110" t="str">
        <f>IF(赛后数据!AC404="","",IF(ISERROR(MATCH(赛后数据!AC404,(各类选项!J:J),0)),1,0))</f>
        <v/>
      </c>
      <c r="V404" s="110" t="str">
        <f>IF(赛后数据!AK404="","",IF(ISERROR(MATCH(赛后数据!AK404,(各类选项!J:J),0)),1,0))</f>
        <v/>
      </c>
    </row>
    <row r="405" spans="1:22">
      <c r="A405" s="110">
        <f t="shared" si="12"/>
        <v>0</v>
      </c>
      <c r="B405" s="110">
        <f t="shared" si="13"/>
        <v>0</v>
      </c>
      <c r="C405" s="110" t="str">
        <f>IF(原始数据!K405="","",IF(ISERROR(MATCH(原始数据!K405,原始数据!E405:F405,0)),1,0)-IF(原始数据!K405="",1,0))</f>
        <v/>
      </c>
      <c r="D405" s="110" t="str">
        <f>IF(原始数据!L405="","",IF(ISERROR(MATCH(原始数据!L405,各类选项!L:L,0)),1,0)-IF(原始数据!L405="",1,0))</f>
        <v/>
      </c>
      <c r="E405" s="110" t="str">
        <f>IF(原始数据!V405="","",IF(ISERROR(MATCH(原始数据!V405,各类选项!G:G,0)),1,0))</f>
        <v/>
      </c>
      <c r="F405" s="110" t="str">
        <f>IF(原始数据!W405="","",IF(ISERROR(MATCH(原始数据!W405,各类选项!G:G,0)),1,0))</f>
        <v/>
      </c>
      <c r="G405" s="110" t="str">
        <f>IF(原始数据!AD405="","",IF(ISERROR(MATCH(原始数据!AD405,各类选项!$E:$E,0)),1,0))</f>
        <v/>
      </c>
      <c r="H405" s="110" t="str">
        <f>IF(原始数据!AE405="","",IF(ISERROR(MATCH(原始数据!AE405,各类选项!$E:$E,0)),1,0))</f>
        <v/>
      </c>
      <c r="I405" s="110" t="str">
        <f>IF(原始数据!AK405="","",IF(ISERROR(MATCH(原始数据!AK405,各类选项!$E:$E,0)),1,0))</f>
        <v/>
      </c>
      <c r="J405" s="110" t="str">
        <f>IF(原始数据!AM405="","",IF(ISERROR(MATCH(原始数据!AM405,各类选项!$E:$E,0)),1,0))</f>
        <v/>
      </c>
      <c r="K405" s="110" t="str">
        <f>IF(原始数据!AF405="","",IF(ISERROR(MATCH(原始数据!AF405,各类选项!$C:$C,0)),1,0))</f>
        <v/>
      </c>
      <c r="L405" s="110" t="str">
        <f>IF(原始数据!AG405="","",IF(ISERROR(MATCH(原始数据!AG405,各类选项!$C:$C,0)),1,0))</f>
        <v/>
      </c>
      <c r="M405" s="110" t="str">
        <f>IF(原始数据!AH405="","",IF(ISERROR(MATCH(原始数据!AH405,各类选项!$C:$C,0)),1,0))</f>
        <v/>
      </c>
      <c r="N405" s="110" t="str">
        <f>IF(原始数据!AI405="","",IF(ISERROR(MATCH(原始数据!AI405,各类选项!$E:$E,0)),1,0))</f>
        <v/>
      </c>
      <c r="O405" s="110" t="str">
        <f>IF(原始数据!AJ405="","",IF(ISERROR(MATCH(原始数据!AJ405,各类选项!$E:$E,0)),1,0))</f>
        <v/>
      </c>
      <c r="P405" s="110" t="str">
        <f>IF(原始数据!AK405="","",IF(ISERROR(MATCH(原始数据!AK405,各类选项!$E:$E,0)),1,0))</f>
        <v/>
      </c>
      <c r="Q405" s="110" t="str">
        <f>IF(原始数据!AL405="","",IF(ISERROR(MATCH(原始数据!AL405,各类选项!$E:$E,0)),1,0))</f>
        <v/>
      </c>
      <c r="R405" s="110" t="str">
        <f>IF(原始数据!AO405="","",IF(ISERROR(MATCH(原始数据!AO405,各类选项!$C:$C,0)),1,0))</f>
        <v/>
      </c>
      <c r="S405" s="110" t="str">
        <f>IF(赛后数据!M405="","",IF(ISERROR(MATCH(赛后数据!M405,(各类选项!J:J),0)),1,0))</f>
        <v/>
      </c>
      <c r="T405" s="110" t="str">
        <f>IF(赛后数据!U405="","",IF(ISERROR(MATCH(赛后数据!U405,(各类选项!J:J),0)),1,0))</f>
        <v/>
      </c>
      <c r="U405" s="110" t="str">
        <f>IF(赛后数据!AC405="","",IF(ISERROR(MATCH(赛后数据!AC405,(各类选项!J:J),0)),1,0))</f>
        <v/>
      </c>
      <c r="V405" s="110" t="str">
        <f>IF(赛后数据!AK405="","",IF(ISERROR(MATCH(赛后数据!AK405,(各类选项!J:J),0)),1,0))</f>
        <v/>
      </c>
    </row>
    <row r="406" spans="1:22">
      <c r="A406" s="110">
        <f t="shared" si="12"/>
        <v>0</v>
      </c>
      <c r="B406" s="110">
        <f t="shared" si="13"/>
        <v>0</v>
      </c>
      <c r="C406" s="110" t="str">
        <f>IF(原始数据!K406="","",IF(ISERROR(MATCH(原始数据!K406,原始数据!E406:F406,0)),1,0)-IF(原始数据!K406="",1,0))</f>
        <v/>
      </c>
      <c r="D406" s="110" t="str">
        <f>IF(原始数据!L406="","",IF(ISERROR(MATCH(原始数据!L406,各类选项!L:L,0)),1,0)-IF(原始数据!L406="",1,0))</f>
        <v/>
      </c>
      <c r="E406" s="110" t="str">
        <f>IF(原始数据!V406="","",IF(ISERROR(MATCH(原始数据!V406,各类选项!G:G,0)),1,0))</f>
        <v/>
      </c>
      <c r="F406" s="110" t="str">
        <f>IF(原始数据!W406="","",IF(ISERROR(MATCH(原始数据!W406,各类选项!G:G,0)),1,0))</f>
        <v/>
      </c>
      <c r="G406" s="110" t="str">
        <f>IF(原始数据!AD406="","",IF(ISERROR(MATCH(原始数据!AD406,各类选项!$E:$E,0)),1,0))</f>
        <v/>
      </c>
      <c r="H406" s="110" t="str">
        <f>IF(原始数据!AE406="","",IF(ISERROR(MATCH(原始数据!AE406,各类选项!$E:$E,0)),1,0))</f>
        <v/>
      </c>
      <c r="I406" s="110" t="str">
        <f>IF(原始数据!AK406="","",IF(ISERROR(MATCH(原始数据!AK406,各类选项!$E:$E,0)),1,0))</f>
        <v/>
      </c>
      <c r="J406" s="110" t="str">
        <f>IF(原始数据!AM406="","",IF(ISERROR(MATCH(原始数据!AM406,各类选项!$E:$E,0)),1,0))</f>
        <v/>
      </c>
      <c r="K406" s="110" t="str">
        <f>IF(原始数据!AF406="","",IF(ISERROR(MATCH(原始数据!AF406,各类选项!$C:$C,0)),1,0))</f>
        <v/>
      </c>
      <c r="L406" s="110" t="str">
        <f>IF(原始数据!AG406="","",IF(ISERROR(MATCH(原始数据!AG406,各类选项!$C:$C,0)),1,0))</f>
        <v/>
      </c>
      <c r="M406" s="110" t="str">
        <f>IF(原始数据!AH406="","",IF(ISERROR(MATCH(原始数据!AH406,各类选项!$C:$C,0)),1,0))</f>
        <v/>
      </c>
      <c r="N406" s="110" t="str">
        <f>IF(原始数据!AI406="","",IF(ISERROR(MATCH(原始数据!AI406,各类选项!$E:$E,0)),1,0))</f>
        <v/>
      </c>
      <c r="O406" s="110" t="str">
        <f>IF(原始数据!AJ406="","",IF(ISERROR(MATCH(原始数据!AJ406,各类选项!$E:$E,0)),1,0))</f>
        <v/>
      </c>
      <c r="P406" s="110" t="str">
        <f>IF(原始数据!AK406="","",IF(ISERROR(MATCH(原始数据!AK406,各类选项!$E:$E,0)),1,0))</f>
        <v/>
      </c>
      <c r="Q406" s="110" t="str">
        <f>IF(原始数据!AL406="","",IF(ISERROR(MATCH(原始数据!AL406,各类选项!$E:$E,0)),1,0))</f>
        <v/>
      </c>
      <c r="R406" s="110" t="str">
        <f>IF(原始数据!AO406="","",IF(ISERROR(MATCH(原始数据!AO406,各类选项!$C:$C,0)),1,0))</f>
        <v/>
      </c>
      <c r="S406" s="110" t="str">
        <f>IF(赛后数据!M406="","",IF(ISERROR(MATCH(赛后数据!M406,(各类选项!J:J),0)),1,0))</f>
        <v/>
      </c>
      <c r="T406" s="110" t="str">
        <f>IF(赛后数据!U406="","",IF(ISERROR(MATCH(赛后数据!U406,(各类选项!J:J),0)),1,0))</f>
        <v/>
      </c>
      <c r="U406" s="110" t="str">
        <f>IF(赛后数据!AC406="","",IF(ISERROR(MATCH(赛后数据!AC406,(各类选项!J:J),0)),1,0))</f>
        <v/>
      </c>
      <c r="V406" s="110" t="str">
        <f>IF(赛后数据!AK406="","",IF(ISERROR(MATCH(赛后数据!AK406,(各类选项!J:J),0)),1,0))</f>
        <v/>
      </c>
    </row>
    <row r="407" spans="1:22">
      <c r="A407" s="110">
        <f t="shared" si="12"/>
        <v>0</v>
      </c>
      <c r="B407" s="110">
        <f t="shared" si="13"/>
        <v>0</v>
      </c>
      <c r="C407" s="110" t="str">
        <f>IF(原始数据!K407="","",IF(ISERROR(MATCH(原始数据!K407,原始数据!E407:F407,0)),1,0)-IF(原始数据!K407="",1,0))</f>
        <v/>
      </c>
      <c r="D407" s="110" t="str">
        <f>IF(原始数据!L407="","",IF(ISERROR(MATCH(原始数据!L407,各类选项!L:L,0)),1,0)-IF(原始数据!L407="",1,0))</f>
        <v/>
      </c>
      <c r="E407" s="110" t="str">
        <f>IF(原始数据!V407="","",IF(ISERROR(MATCH(原始数据!V407,各类选项!G:G,0)),1,0))</f>
        <v/>
      </c>
      <c r="F407" s="110" t="str">
        <f>IF(原始数据!W407="","",IF(ISERROR(MATCH(原始数据!W407,各类选项!G:G,0)),1,0))</f>
        <v/>
      </c>
      <c r="G407" s="110" t="str">
        <f>IF(原始数据!AD407="","",IF(ISERROR(MATCH(原始数据!AD407,各类选项!$E:$E,0)),1,0))</f>
        <v/>
      </c>
      <c r="H407" s="110" t="str">
        <f>IF(原始数据!AE407="","",IF(ISERROR(MATCH(原始数据!AE407,各类选项!$E:$E,0)),1,0))</f>
        <v/>
      </c>
      <c r="I407" s="110" t="str">
        <f>IF(原始数据!AK407="","",IF(ISERROR(MATCH(原始数据!AK407,各类选项!$E:$E,0)),1,0))</f>
        <v/>
      </c>
      <c r="J407" s="110" t="str">
        <f>IF(原始数据!AM407="","",IF(ISERROR(MATCH(原始数据!AM407,各类选项!$E:$E,0)),1,0))</f>
        <v/>
      </c>
      <c r="K407" s="110" t="str">
        <f>IF(原始数据!AF407="","",IF(ISERROR(MATCH(原始数据!AF407,各类选项!$C:$C,0)),1,0))</f>
        <v/>
      </c>
      <c r="L407" s="110" t="str">
        <f>IF(原始数据!AG407="","",IF(ISERROR(MATCH(原始数据!AG407,各类选项!$C:$C,0)),1,0))</f>
        <v/>
      </c>
      <c r="M407" s="110" t="str">
        <f>IF(原始数据!AH407="","",IF(ISERROR(MATCH(原始数据!AH407,各类选项!$C:$C,0)),1,0))</f>
        <v/>
      </c>
      <c r="N407" s="110" t="str">
        <f>IF(原始数据!AI407="","",IF(ISERROR(MATCH(原始数据!AI407,各类选项!$E:$E,0)),1,0))</f>
        <v/>
      </c>
      <c r="O407" s="110" t="str">
        <f>IF(原始数据!AJ407="","",IF(ISERROR(MATCH(原始数据!AJ407,各类选项!$E:$E,0)),1,0))</f>
        <v/>
      </c>
      <c r="P407" s="110" t="str">
        <f>IF(原始数据!AK407="","",IF(ISERROR(MATCH(原始数据!AK407,各类选项!$E:$E,0)),1,0))</f>
        <v/>
      </c>
      <c r="Q407" s="110" t="str">
        <f>IF(原始数据!AL407="","",IF(ISERROR(MATCH(原始数据!AL407,各类选项!$E:$E,0)),1,0))</f>
        <v/>
      </c>
      <c r="R407" s="110" t="str">
        <f>IF(原始数据!AO407="","",IF(ISERROR(MATCH(原始数据!AO407,各类选项!$C:$C,0)),1,0))</f>
        <v/>
      </c>
      <c r="S407" s="110" t="str">
        <f>IF(赛后数据!M407="","",IF(ISERROR(MATCH(赛后数据!M407,(各类选项!J:J),0)),1,0))</f>
        <v/>
      </c>
      <c r="T407" s="110" t="str">
        <f>IF(赛后数据!U407="","",IF(ISERROR(MATCH(赛后数据!U407,(各类选项!J:J),0)),1,0))</f>
        <v/>
      </c>
      <c r="U407" s="110" t="str">
        <f>IF(赛后数据!AC407="","",IF(ISERROR(MATCH(赛后数据!AC407,(各类选项!J:J),0)),1,0))</f>
        <v/>
      </c>
      <c r="V407" s="110" t="str">
        <f>IF(赛后数据!AK407="","",IF(ISERROR(MATCH(赛后数据!AK407,(各类选项!J:J),0)),1,0))</f>
        <v/>
      </c>
    </row>
    <row r="408" spans="1:22">
      <c r="A408" s="110">
        <f t="shared" si="12"/>
        <v>0</v>
      </c>
      <c r="B408" s="110">
        <f t="shared" si="13"/>
        <v>0</v>
      </c>
      <c r="C408" s="110" t="str">
        <f>IF(原始数据!K408="","",IF(ISERROR(MATCH(原始数据!K408,原始数据!E408:F408,0)),1,0)-IF(原始数据!K408="",1,0))</f>
        <v/>
      </c>
      <c r="D408" s="110" t="str">
        <f>IF(原始数据!L408="","",IF(ISERROR(MATCH(原始数据!L408,各类选项!L:L,0)),1,0)-IF(原始数据!L408="",1,0))</f>
        <v/>
      </c>
      <c r="E408" s="110" t="str">
        <f>IF(原始数据!V408="","",IF(ISERROR(MATCH(原始数据!V408,各类选项!G:G,0)),1,0))</f>
        <v/>
      </c>
      <c r="F408" s="110" t="str">
        <f>IF(原始数据!W408="","",IF(ISERROR(MATCH(原始数据!W408,各类选项!G:G,0)),1,0))</f>
        <v/>
      </c>
      <c r="G408" s="110" t="str">
        <f>IF(原始数据!AD408="","",IF(ISERROR(MATCH(原始数据!AD408,各类选项!$E:$E,0)),1,0))</f>
        <v/>
      </c>
      <c r="H408" s="110" t="str">
        <f>IF(原始数据!AE408="","",IF(ISERROR(MATCH(原始数据!AE408,各类选项!$E:$E,0)),1,0))</f>
        <v/>
      </c>
      <c r="I408" s="110" t="str">
        <f>IF(原始数据!AK408="","",IF(ISERROR(MATCH(原始数据!AK408,各类选项!$E:$E,0)),1,0))</f>
        <v/>
      </c>
      <c r="J408" s="110" t="str">
        <f>IF(原始数据!AM408="","",IF(ISERROR(MATCH(原始数据!AM408,各类选项!$E:$E,0)),1,0))</f>
        <v/>
      </c>
      <c r="K408" s="110" t="str">
        <f>IF(原始数据!AF408="","",IF(ISERROR(MATCH(原始数据!AF408,各类选项!$C:$C,0)),1,0))</f>
        <v/>
      </c>
      <c r="L408" s="110" t="str">
        <f>IF(原始数据!AG408="","",IF(ISERROR(MATCH(原始数据!AG408,各类选项!$C:$C,0)),1,0))</f>
        <v/>
      </c>
      <c r="M408" s="110" t="str">
        <f>IF(原始数据!AH408="","",IF(ISERROR(MATCH(原始数据!AH408,各类选项!$C:$C,0)),1,0))</f>
        <v/>
      </c>
      <c r="N408" s="110" t="str">
        <f>IF(原始数据!AI408="","",IF(ISERROR(MATCH(原始数据!AI408,各类选项!$E:$E,0)),1,0))</f>
        <v/>
      </c>
      <c r="O408" s="110" t="str">
        <f>IF(原始数据!AJ408="","",IF(ISERROR(MATCH(原始数据!AJ408,各类选项!$E:$E,0)),1,0))</f>
        <v/>
      </c>
      <c r="P408" s="110" t="str">
        <f>IF(原始数据!AK408="","",IF(ISERROR(MATCH(原始数据!AK408,各类选项!$E:$E,0)),1,0))</f>
        <v/>
      </c>
      <c r="Q408" s="110" t="str">
        <f>IF(原始数据!AL408="","",IF(ISERROR(MATCH(原始数据!AL408,各类选项!$E:$E,0)),1,0))</f>
        <v/>
      </c>
      <c r="R408" s="110" t="str">
        <f>IF(原始数据!AO408="","",IF(ISERROR(MATCH(原始数据!AO408,各类选项!$C:$C,0)),1,0))</f>
        <v/>
      </c>
      <c r="S408" s="110" t="str">
        <f>IF(赛后数据!M408="","",IF(ISERROR(MATCH(赛后数据!M408,(各类选项!J:J),0)),1,0))</f>
        <v/>
      </c>
      <c r="T408" s="110" t="str">
        <f>IF(赛后数据!U408="","",IF(ISERROR(MATCH(赛后数据!U408,(各类选项!J:J),0)),1,0))</f>
        <v/>
      </c>
      <c r="U408" s="110" t="str">
        <f>IF(赛后数据!AC408="","",IF(ISERROR(MATCH(赛后数据!AC408,(各类选项!J:J),0)),1,0))</f>
        <v/>
      </c>
      <c r="V408" s="110" t="str">
        <f>IF(赛后数据!AK408="","",IF(ISERROR(MATCH(赛后数据!AK408,(各类选项!J:J),0)),1,0))</f>
        <v/>
      </c>
    </row>
    <row r="409" spans="1:22">
      <c r="A409" s="110">
        <f t="shared" si="12"/>
        <v>0</v>
      </c>
      <c r="B409" s="110">
        <f t="shared" si="13"/>
        <v>0</v>
      </c>
      <c r="C409" s="110" t="str">
        <f>IF(原始数据!K409="","",IF(ISERROR(MATCH(原始数据!K409,原始数据!E409:F409,0)),1,0)-IF(原始数据!K409="",1,0))</f>
        <v/>
      </c>
      <c r="D409" s="110" t="str">
        <f>IF(原始数据!L409="","",IF(ISERROR(MATCH(原始数据!L409,各类选项!L:L,0)),1,0)-IF(原始数据!L409="",1,0))</f>
        <v/>
      </c>
      <c r="E409" s="110" t="str">
        <f>IF(原始数据!V409="","",IF(ISERROR(MATCH(原始数据!V409,各类选项!G:G,0)),1,0))</f>
        <v/>
      </c>
      <c r="F409" s="110" t="str">
        <f>IF(原始数据!W409="","",IF(ISERROR(MATCH(原始数据!W409,各类选项!G:G,0)),1,0))</f>
        <v/>
      </c>
      <c r="G409" s="110" t="str">
        <f>IF(原始数据!AD409="","",IF(ISERROR(MATCH(原始数据!AD409,各类选项!$E:$E,0)),1,0))</f>
        <v/>
      </c>
      <c r="H409" s="110" t="str">
        <f>IF(原始数据!AE409="","",IF(ISERROR(MATCH(原始数据!AE409,各类选项!$E:$E,0)),1,0))</f>
        <v/>
      </c>
      <c r="I409" s="110" t="str">
        <f>IF(原始数据!AK409="","",IF(ISERROR(MATCH(原始数据!AK409,各类选项!$E:$E,0)),1,0))</f>
        <v/>
      </c>
      <c r="J409" s="110" t="str">
        <f>IF(原始数据!AM409="","",IF(ISERROR(MATCH(原始数据!AM409,各类选项!$E:$E,0)),1,0))</f>
        <v/>
      </c>
      <c r="K409" s="110" t="str">
        <f>IF(原始数据!AF409="","",IF(ISERROR(MATCH(原始数据!AF409,各类选项!$C:$C,0)),1,0))</f>
        <v/>
      </c>
      <c r="L409" s="110" t="str">
        <f>IF(原始数据!AG409="","",IF(ISERROR(MATCH(原始数据!AG409,各类选项!$C:$C,0)),1,0))</f>
        <v/>
      </c>
      <c r="M409" s="110" t="str">
        <f>IF(原始数据!AH409="","",IF(ISERROR(MATCH(原始数据!AH409,各类选项!$C:$C,0)),1,0))</f>
        <v/>
      </c>
      <c r="N409" s="110" t="str">
        <f>IF(原始数据!AI409="","",IF(ISERROR(MATCH(原始数据!AI409,各类选项!$E:$E,0)),1,0))</f>
        <v/>
      </c>
      <c r="O409" s="110" t="str">
        <f>IF(原始数据!AJ409="","",IF(ISERROR(MATCH(原始数据!AJ409,各类选项!$E:$E,0)),1,0))</f>
        <v/>
      </c>
      <c r="P409" s="110" t="str">
        <f>IF(原始数据!AK409="","",IF(ISERROR(MATCH(原始数据!AK409,各类选项!$E:$E,0)),1,0))</f>
        <v/>
      </c>
      <c r="Q409" s="110" t="str">
        <f>IF(原始数据!AL409="","",IF(ISERROR(MATCH(原始数据!AL409,各类选项!$E:$E,0)),1,0))</f>
        <v/>
      </c>
      <c r="R409" s="110" t="str">
        <f>IF(原始数据!AO409="","",IF(ISERROR(MATCH(原始数据!AO409,各类选项!$C:$C,0)),1,0))</f>
        <v/>
      </c>
      <c r="S409" s="110" t="str">
        <f>IF(赛后数据!M409="","",IF(ISERROR(MATCH(赛后数据!M409,(各类选项!J:J),0)),1,0))</f>
        <v/>
      </c>
      <c r="T409" s="110" t="str">
        <f>IF(赛后数据!U409="","",IF(ISERROR(MATCH(赛后数据!U409,(各类选项!J:J),0)),1,0))</f>
        <v/>
      </c>
      <c r="U409" s="110" t="str">
        <f>IF(赛后数据!AC409="","",IF(ISERROR(MATCH(赛后数据!AC409,(各类选项!J:J),0)),1,0))</f>
        <v/>
      </c>
      <c r="V409" s="110" t="str">
        <f>IF(赛后数据!AK409="","",IF(ISERROR(MATCH(赛后数据!AK409,(各类选项!J:J),0)),1,0))</f>
        <v/>
      </c>
    </row>
    <row r="410" spans="1:22">
      <c r="A410" s="110">
        <f t="shared" si="12"/>
        <v>0</v>
      </c>
      <c r="B410" s="110">
        <f t="shared" si="13"/>
        <v>0</v>
      </c>
      <c r="C410" s="110" t="str">
        <f>IF(原始数据!K410="","",IF(ISERROR(MATCH(原始数据!K410,原始数据!E410:F410,0)),1,0)-IF(原始数据!K410="",1,0))</f>
        <v/>
      </c>
      <c r="D410" s="110" t="str">
        <f>IF(原始数据!L410="","",IF(ISERROR(MATCH(原始数据!L410,各类选项!L:L,0)),1,0)-IF(原始数据!L410="",1,0))</f>
        <v/>
      </c>
      <c r="E410" s="110" t="str">
        <f>IF(原始数据!V410="","",IF(ISERROR(MATCH(原始数据!V410,各类选项!G:G,0)),1,0))</f>
        <v/>
      </c>
      <c r="F410" s="110" t="str">
        <f>IF(原始数据!W410="","",IF(ISERROR(MATCH(原始数据!W410,各类选项!G:G,0)),1,0))</f>
        <v/>
      </c>
      <c r="G410" s="110" t="str">
        <f>IF(原始数据!AD410="","",IF(ISERROR(MATCH(原始数据!AD410,各类选项!$E:$E,0)),1,0))</f>
        <v/>
      </c>
      <c r="H410" s="110" t="str">
        <f>IF(原始数据!AE410="","",IF(ISERROR(MATCH(原始数据!AE410,各类选项!$E:$E,0)),1,0))</f>
        <v/>
      </c>
      <c r="I410" s="110" t="str">
        <f>IF(原始数据!AK410="","",IF(ISERROR(MATCH(原始数据!AK410,各类选项!$E:$E,0)),1,0))</f>
        <v/>
      </c>
      <c r="J410" s="110" t="str">
        <f>IF(原始数据!AM410="","",IF(ISERROR(MATCH(原始数据!AM410,各类选项!$E:$E,0)),1,0))</f>
        <v/>
      </c>
      <c r="K410" s="110" t="str">
        <f>IF(原始数据!AF410="","",IF(ISERROR(MATCH(原始数据!AF410,各类选项!$C:$C,0)),1,0))</f>
        <v/>
      </c>
      <c r="L410" s="110" t="str">
        <f>IF(原始数据!AG410="","",IF(ISERROR(MATCH(原始数据!AG410,各类选项!$C:$C,0)),1,0))</f>
        <v/>
      </c>
      <c r="M410" s="110" t="str">
        <f>IF(原始数据!AH410="","",IF(ISERROR(MATCH(原始数据!AH410,各类选项!$C:$C,0)),1,0))</f>
        <v/>
      </c>
      <c r="N410" s="110" t="str">
        <f>IF(原始数据!AI410="","",IF(ISERROR(MATCH(原始数据!AI410,各类选项!$E:$E,0)),1,0))</f>
        <v/>
      </c>
      <c r="O410" s="110" t="str">
        <f>IF(原始数据!AJ410="","",IF(ISERROR(MATCH(原始数据!AJ410,各类选项!$E:$E,0)),1,0))</f>
        <v/>
      </c>
      <c r="P410" s="110" t="str">
        <f>IF(原始数据!AK410="","",IF(ISERROR(MATCH(原始数据!AK410,各类选项!$E:$E,0)),1,0))</f>
        <v/>
      </c>
      <c r="Q410" s="110" t="str">
        <f>IF(原始数据!AL410="","",IF(ISERROR(MATCH(原始数据!AL410,各类选项!$E:$E,0)),1,0))</f>
        <v/>
      </c>
      <c r="R410" s="110" t="str">
        <f>IF(原始数据!AO410="","",IF(ISERROR(MATCH(原始数据!AO410,各类选项!$C:$C,0)),1,0))</f>
        <v/>
      </c>
      <c r="S410" s="110" t="str">
        <f>IF(赛后数据!M410="","",IF(ISERROR(MATCH(赛后数据!M410,(各类选项!J:J),0)),1,0))</f>
        <v/>
      </c>
      <c r="T410" s="110" t="str">
        <f>IF(赛后数据!U410="","",IF(ISERROR(MATCH(赛后数据!U410,(各类选项!J:J),0)),1,0))</f>
        <v/>
      </c>
      <c r="U410" s="110" t="str">
        <f>IF(赛后数据!AC410="","",IF(ISERROR(MATCH(赛后数据!AC410,(各类选项!J:J),0)),1,0))</f>
        <v/>
      </c>
      <c r="V410" s="110" t="str">
        <f>IF(赛后数据!AK410="","",IF(ISERROR(MATCH(赛后数据!AK410,(各类选项!J:J),0)),1,0))</f>
        <v/>
      </c>
    </row>
    <row r="411" spans="1:22">
      <c r="A411" s="110">
        <f t="shared" si="12"/>
        <v>0</v>
      </c>
      <c r="B411" s="110">
        <f t="shared" si="13"/>
        <v>0</v>
      </c>
      <c r="C411" s="110" t="str">
        <f>IF(原始数据!K411="","",IF(ISERROR(MATCH(原始数据!K411,原始数据!E411:F411,0)),1,0)-IF(原始数据!K411="",1,0))</f>
        <v/>
      </c>
      <c r="D411" s="110" t="str">
        <f>IF(原始数据!L411="","",IF(ISERROR(MATCH(原始数据!L411,各类选项!L:L,0)),1,0)-IF(原始数据!L411="",1,0))</f>
        <v/>
      </c>
      <c r="E411" s="110" t="str">
        <f>IF(原始数据!V411="","",IF(ISERROR(MATCH(原始数据!V411,各类选项!G:G,0)),1,0))</f>
        <v/>
      </c>
      <c r="F411" s="110" t="str">
        <f>IF(原始数据!W411="","",IF(ISERROR(MATCH(原始数据!W411,各类选项!G:G,0)),1,0))</f>
        <v/>
      </c>
      <c r="G411" s="110" t="str">
        <f>IF(原始数据!AD411="","",IF(ISERROR(MATCH(原始数据!AD411,各类选项!$E:$E,0)),1,0))</f>
        <v/>
      </c>
      <c r="H411" s="110" t="str">
        <f>IF(原始数据!AE411="","",IF(ISERROR(MATCH(原始数据!AE411,各类选项!$E:$E,0)),1,0))</f>
        <v/>
      </c>
      <c r="I411" s="110" t="str">
        <f>IF(原始数据!AK411="","",IF(ISERROR(MATCH(原始数据!AK411,各类选项!$E:$E,0)),1,0))</f>
        <v/>
      </c>
      <c r="J411" s="110" t="str">
        <f>IF(原始数据!AM411="","",IF(ISERROR(MATCH(原始数据!AM411,各类选项!$E:$E,0)),1,0))</f>
        <v/>
      </c>
      <c r="K411" s="110" t="str">
        <f>IF(原始数据!AF411="","",IF(ISERROR(MATCH(原始数据!AF411,各类选项!$C:$C,0)),1,0))</f>
        <v/>
      </c>
      <c r="L411" s="110" t="str">
        <f>IF(原始数据!AG411="","",IF(ISERROR(MATCH(原始数据!AG411,各类选项!$C:$C,0)),1,0))</f>
        <v/>
      </c>
      <c r="M411" s="110" t="str">
        <f>IF(原始数据!AH411="","",IF(ISERROR(MATCH(原始数据!AH411,各类选项!$C:$C,0)),1,0))</f>
        <v/>
      </c>
      <c r="N411" s="110" t="str">
        <f>IF(原始数据!AI411="","",IF(ISERROR(MATCH(原始数据!AI411,各类选项!$E:$E,0)),1,0))</f>
        <v/>
      </c>
      <c r="O411" s="110" t="str">
        <f>IF(原始数据!AJ411="","",IF(ISERROR(MATCH(原始数据!AJ411,各类选项!$E:$E,0)),1,0))</f>
        <v/>
      </c>
      <c r="P411" s="110" t="str">
        <f>IF(原始数据!AK411="","",IF(ISERROR(MATCH(原始数据!AK411,各类选项!$E:$E,0)),1,0))</f>
        <v/>
      </c>
      <c r="Q411" s="110" t="str">
        <f>IF(原始数据!AL411="","",IF(ISERROR(MATCH(原始数据!AL411,各类选项!$E:$E,0)),1,0))</f>
        <v/>
      </c>
      <c r="R411" s="110" t="str">
        <f>IF(原始数据!AO411="","",IF(ISERROR(MATCH(原始数据!AO411,各类选项!$C:$C,0)),1,0))</f>
        <v/>
      </c>
      <c r="S411" s="110" t="str">
        <f>IF(赛后数据!M411="","",IF(ISERROR(MATCH(赛后数据!M411,(各类选项!J:J),0)),1,0))</f>
        <v/>
      </c>
      <c r="T411" s="110" t="str">
        <f>IF(赛后数据!U411="","",IF(ISERROR(MATCH(赛后数据!U411,(各类选项!J:J),0)),1,0))</f>
        <v/>
      </c>
      <c r="U411" s="110" t="str">
        <f>IF(赛后数据!AC411="","",IF(ISERROR(MATCH(赛后数据!AC411,(各类选项!J:J),0)),1,0))</f>
        <v/>
      </c>
      <c r="V411" s="110" t="str">
        <f>IF(赛后数据!AK411="","",IF(ISERROR(MATCH(赛后数据!AK411,(各类选项!J:J),0)),1,0))</f>
        <v/>
      </c>
    </row>
    <row r="412" spans="1:22">
      <c r="A412" s="110">
        <f t="shared" si="12"/>
        <v>0</v>
      </c>
      <c r="B412" s="110">
        <f t="shared" si="13"/>
        <v>0</v>
      </c>
      <c r="C412" s="110" t="str">
        <f>IF(原始数据!K412="","",IF(ISERROR(MATCH(原始数据!K412,原始数据!E412:F412,0)),1,0)-IF(原始数据!K412="",1,0))</f>
        <v/>
      </c>
      <c r="D412" s="110" t="str">
        <f>IF(原始数据!L412="","",IF(ISERROR(MATCH(原始数据!L412,各类选项!L:L,0)),1,0)-IF(原始数据!L412="",1,0))</f>
        <v/>
      </c>
      <c r="E412" s="110" t="str">
        <f>IF(原始数据!V412="","",IF(ISERROR(MATCH(原始数据!V412,各类选项!G:G,0)),1,0))</f>
        <v/>
      </c>
      <c r="F412" s="110" t="str">
        <f>IF(原始数据!W412="","",IF(ISERROR(MATCH(原始数据!W412,各类选项!G:G,0)),1,0))</f>
        <v/>
      </c>
      <c r="G412" s="110" t="str">
        <f>IF(原始数据!AD412="","",IF(ISERROR(MATCH(原始数据!AD412,各类选项!$E:$E,0)),1,0))</f>
        <v/>
      </c>
      <c r="H412" s="110" t="str">
        <f>IF(原始数据!AE412="","",IF(ISERROR(MATCH(原始数据!AE412,各类选项!$E:$E,0)),1,0))</f>
        <v/>
      </c>
      <c r="I412" s="110" t="str">
        <f>IF(原始数据!AK412="","",IF(ISERROR(MATCH(原始数据!AK412,各类选项!$E:$E,0)),1,0))</f>
        <v/>
      </c>
      <c r="J412" s="110" t="str">
        <f>IF(原始数据!AM412="","",IF(ISERROR(MATCH(原始数据!AM412,各类选项!$E:$E,0)),1,0))</f>
        <v/>
      </c>
      <c r="K412" s="110" t="str">
        <f>IF(原始数据!AF412="","",IF(ISERROR(MATCH(原始数据!AF412,各类选项!$C:$C,0)),1,0))</f>
        <v/>
      </c>
      <c r="L412" s="110" t="str">
        <f>IF(原始数据!AG412="","",IF(ISERROR(MATCH(原始数据!AG412,各类选项!$C:$C,0)),1,0))</f>
        <v/>
      </c>
      <c r="M412" s="110" t="str">
        <f>IF(原始数据!AH412="","",IF(ISERROR(MATCH(原始数据!AH412,各类选项!$C:$C,0)),1,0))</f>
        <v/>
      </c>
      <c r="N412" s="110" t="str">
        <f>IF(原始数据!AI412="","",IF(ISERROR(MATCH(原始数据!AI412,各类选项!$E:$E,0)),1,0))</f>
        <v/>
      </c>
      <c r="O412" s="110" t="str">
        <f>IF(原始数据!AJ412="","",IF(ISERROR(MATCH(原始数据!AJ412,各类选项!$E:$E,0)),1,0))</f>
        <v/>
      </c>
      <c r="P412" s="110" t="str">
        <f>IF(原始数据!AK412="","",IF(ISERROR(MATCH(原始数据!AK412,各类选项!$E:$E,0)),1,0))</f>
        <v/>
      </c>
      <c r="Q412" s="110" t="str">
        <f>IF(原始数据!AL412="","",IF(ISERROR(MATCH(原始数据!AL412,各类选项!$E:$E,0)),1,0))</f>
        <v/>
      </c>
      <c r="R412" s="110" t="str">
        <f>IF(原始数据!AO412="","",IF(ISERROR(MATCH(原始数据!AO412,各类选项!$C:$C,0)),1,0))</f>
        <v/>
      </c>
      <c r="S412" s="110" t="str">
        <f>IF(赛后数据!M412="","",IF(ISERROR(MATCH(赛后数据!M412,(各类选项!J:J),0)),1,0))</f>
        <v/>
      </c>
      <c r="T412" s="110" t="str">
        <f>IF(赛后数据!U412="","",IF(ISERROR(MATCH(赛后数据!U412,(各类选项!J:J),0)),1,0))</f>
        <v/>
      </c>
      <c r="U412" s="110" t="str">
        <f>IF(赛后数据!AC412="","",IF(ISERROR(MATCH(赛后数据!AC412,(各类选项!J:J),0)),1,0))</f>
        <v/>
      </c>
      <c r="V412" s="110" t="str">
        <f>IF(赛后数据!AK412="","",IF(ISERROR(MATCH(赛后数据!AK412,(各类选项!J:J),0)),1,0))</f>
        <v/>
      </c>
    </row>
    <row r="413" spans="1:22">
      <c r="A413" s="110">
        <f t="shared" si="12"/>
        <v>0</v>
      </c>
      <c r="B413" s="110">
        <f t="shared" si="13"/>
        <v>0</v>
      </c>
      <c r="C413" s="110" t="str">
        <f>IF(原始数据!K413="","",IF(ISERROR(MATCH(原始数据!K413,原始数据!E413:F413,0)),1,0)-IF(原始数据!K413="",1,0))</f>
        <v/>
      </c>
      <c r="D413" s="110" t="str">
        <f>IF(原始数据!L413="","",IF(ISERROR(MATCH(原始数据!L413,各类选项!L:L,0)),1,0)-IF(原始数据!L413="",1,0))</f>
        <v/>
      </c>
      <c r="E413" s="110" t="str">
        <f>IF(原始数据!V413="","",IF(ISERROR(MATCH(原始数据!V413,各类选项!G:G,0)),1,0))</f>
        <v/>
      </c>
      <c r="F413" s="110" t="str">
        <f>IF(原始数据!W413="","",IF(ISERROR(MATCH(原始数据!W413,各类选项!G:G,0)),1,0))</f>
        <v/>
      </c>
      <c r="G413" s="110" t="str">
        <f>IF(原始数据!AD413="","",IF(ISERROR(MATCH(原始数据!AD413,各类选项!$E:$E,0)),1,0))</f>
        <v/>
      </c>
      <c r="H413" s="110" t="str">
        <f>IF(原始数据!AE413="","",IF(ISERROR(MATCH(原始数据!AE413,各类选项!$E:$E,0)),1,0))</f>
        <v/>
      </c>
      <c r="I413" s="110" t="str">
        <f>IF(原始数据!AK413="","",IF(ISERROR(MATCH(原始数据!AK413,各类选项!$E:$E,0)),1,0))</f>
        <v/>
      </c>
      <c r="J413" s="110" t="str">
        <f>IF(原始数据!AM413="","",IF(ISERROR(MATCH(原始数据!AM413,各类选项!$E:$E,0)),1,0))</f>
        <v/>
      </c>
      <c r="K413" s="110" t="str">
        <f>IF(原始数据!AF413="","",IF(ISERROR(MATCH(原始数据!AF413,各类选项!$C:$C,0)),1,0))</f>
        <v/>
      </c>
      <c r="L413" s="110" t="str">
        <f>IF(原始数据!AG413="","",IF(ISERROR(MATCH(原始数据!AG413,各类选项!$C:$C,0)),1,0))</f>
        <v/>
      </c>
      <c r="M413" s="110" t="str">
        <f>IF(原始数据!AH413="","",IF(ISERROR(MATCH(原始数据!AH413,各类选项!$C:$C,0)),1,0))</f>
        <v/>
      </c>
      <c r="N413" s="110" t="str">
        <f>IF(原始数据!AI413="","",IF(ISERROR(MATCH(原始数据!AI413,各类选项!$E:$E,0)),1,0))</f>
        <v/>
      </c>
      <c r="O413" s="110" t="str">
        <f>IF(原始数据!AJ413="","",IF(ISERROR(MATCH(原始数据!AJ413,各类选项!$E:$E,0)),1,0))</f>
        <v/>
      </c>
      <c r="P413" s="110" t="str">
        <f>IF(原始数据!AK413="","",IF(ISERROR(MATCH(原始数据!AK413,各类选项!$E:$E,0)),1,0))</f>
        <v/>
      </c>
      <c r="Q413" s="110" t="str">
        <f>IF(原始数据!AL413="","",IF(ISERROR(MATCH(原始数据!AL413,各类选项!$E:$E,0)),1,0))</f>
        <v/>
      </c>
      <c r="R413" s="110" t="str">
        <f>IF(原始数据!AO413="","",IF(ISERROR(MATCH(原始数据!AO413,各类选项!$C:$C,0)),1,0))</f>
        <v/>
      </c>
      <c r="S413" s="110" t="str">
        <f>IF(赛后数据!M413="","",IF(ISERROR(MATCH(赛后数据!M413,(各类选项!J:J),0)),1,0))</f>
        <v/>
      </c>
      <c r="T413" s="110" t="str">
        <f>IF(赛后数据!U413="","",IF(ISERROR(MATCH(赛后数据!U413,(各类选项!J:J),0)),1,0))</f>
        <v/>
      </c>
      <c r="U413" s="110" t="str">
        <f>IF(赛后数据!AC413="","",IF(ISERROR(MATCH(赛后数据!AC413,(各类选项!J:J),0)),1,0))</f>
        <v/>
      </c>
      <c r="V413" s="110" t="str">
        <f>IF(赛后数据!AK413="","",IF(ISERROR(MATCH(赛后数据!AK413,(各类选项!J:J),0)),1,0))</f>
        <v/>
      </c>
    </row>
    <row r="414" spans="1:22">
      <c r="A414" s="110">
        <f t="shared" si="12"/>
        <v>0</v>
      </c>
      <c r="B414" s="110">
        <f t="shared" si="13"/>
        <v>0</v>
      </c>
      <c r="C414" s="110" t="str">
        <f>IF(原始数据!K414="","",IF(ISERROR(MATCH(原始数据!K414,原始数据!E414:F414,0)),1,0)-IF(原始数据!K414="",1,0))</f>
        <v/>
      </c>
      <c r="D414" s="110" t="str">
        <f>IF(原始数据!L414="","",IF(ISERROR(MATCH(原始数据!L414,各类选项!L:L,0)),1,0)-IF(原始数据!L414="",1,0))</f>
        <v/>
      </c>
      <c r="E414" s="110" t="str">
        <f>IF(原始数据!V414="","",IF(ISERROR(MATCH(原始数据!V414,各类选项!G:G,0)),1,0))</f>
        <v/>
      </c>
      <c r="F414" s="110" t="str">
        <f>IF(原始数据!W414="","",IF(ISERROR(MATCH(原始数据!W414,各类选项!G:G,0)),1,0))</f>
        <v/>
      </c>
      <c r="G414" s="110" t="str">
        <f>IF(原始数据!AD414="","",IF(ISERROR(MATCH(原始数据!AD414,各类选项!$E:$E,0)),1,0))</f>
        <v/>
      </c>
      <c r="H414" s="110" t="str">
        <f>IF(原始数据!AE414="","",IF(ISERROR(MATCH(原始数据!AE414,各类选项!$E:$E,0)),1,0))</f>
        <v/>
      </c>
      <c r="I414" s="110" t="str">
        <f>IF(原始数据!AK414="","",IF(ISERROR(MATCH(原始数据!AK414,各类选项!$E:$E,0)),1,0))</f>
        <v/>
      </c>
      <c r="J414" s="110" t="str">
        <f>IF(原始数据!AM414="","",IF(ISERROR(MATCH(原始数据!AM414,各类选项!$E:$E,0)),1,0))</f>
        <v/>
      </c>
      <c r="K414" s="110" t="str">
        <f>IF(原始数据!AF414="","",IF(ISERROR(MATCH(原始数据!AF414,各类选项!$C:$C,0)),1,0))</f>
        <v/>
      </c>
      <c r="L414" s="110" t="str">
        <f>IF(原始数据!AG414="","",IF(ISERROR(MATCH(原始数据!AG414,各类选项!$C:$C,0)),1,0))</f>
        <v/>
      </c>
      <c r="M414" s="110" t="str">
        <f>IF(原始数据!AH414="","",IF(ISERROR(MATCH(原始数据!AH414,各类选项!$C:$C,0)),1,0))</f>
        <v/>
      </c>
      <c r="N414" s="110" t="str">
        <f>IF(原始数据!AI414="","",IF(ISERROR(MATCH(原始数据!AI414,各类选项!$E:$E,0)),1,0))</f>
        <v/>
      </c>
      <c r="O414" s="110" t="str">
        <f>IF(原始数据!AJ414="","",IF(ISERROR(MATCH(原始数据!AJ414,各类选项!$E:$E,0)),1,0))</f>
        <v/>
      </c>
      <c r="P414" s="110" t="str">
        <f>IF(原始数据!AK414="","",IF(ISERROR(MATCH(原始数据!AK414,各类选项!$E:$E,0)),1,0))</f>
        <v/>
      </c>
      <c r="Q414" s="110" t="str">
        <f>IF(原始数据!AL414="","",IF(ISERROR(MATCH(原始数据!AL414,各类选项!$E:$E,0)),1,0))</f>
        <v/>
      </c>
      <c r="R414" s="110" t="str">
        <f>IF(原始数据!AO414="","",IF(ISERROR(MATCH(原始数据!AO414,各类选项!$C:$C,0)),1,0))</f>
        <v/>
      </c>
      <c r="S414" s="110" t="str">
        <f>IF(赛后数据!M414="","",IF(ISERROR(MATCH(赛后数据!M414,(各类选项!J:J),0)),1,0))</f>
        <v/>
      </c>
      <c r="T414" s="110" t="str">
        <f>IF(赛后数据!U414="","",IF(ISERROR(MATCH(赛后数据!U414,(各类选项!J:J),0)),1,0))</f>
        <v/>
      </c>
      <c r="U414" s="110" t="str">
        <f>IF(赛后数据!AC414="","",IF(ISERROR(MATCH(赛后数据!AC414,(各类选项!J:J),0)),1,0))</f>
        <v/>
      </c>
      <c r="V414" s="110" t="str">
        <f>IF(赛后数据!AK414="","",IF(ISERROR(MATCH(赛后数据!AK414,(各类选项!J:J),0)),1,0))</f>
        <v/>
      </c>
    </row>
    <row r="415" spans="1:22">
      <c r="A415" s="110">
        <f t="shared" si="12"/>
        <v>0</v>
      </c>
      <c r="B415" s="110">
        <f t="shared" si="13"/>
        <v>0</v>
      </c>
      <c r="C415" s="110" t="str">
        <f>IF(原始数据!K415="","",IF(ISERROR(MATCH(原始数据!K415,原始数据!E415:F415,0)),1,0)-IF(原始数据!K415="",1,0))</f>
        <v/>
      </c>
      <c r="D415" s="110" t="str">
        <f>IF(原始数据!L415="","",IF(ISERROR(MATCH(原始数据!L415,各类选项!L:L,0)),1,0)-IF(原始数据!L415="",1,0))</f>
        <v/>
      </c>
      <c r="E415" s="110" t="str">
        <f>IF(原始数据!V415="","",IF(ISERROR(MATCH(原始数据!V415,各类选项!G:G,0)),1,0))</f>
        <v/>
      </c>
      <c r="F415" s="110" t="str">
        <f>IF(原始数据!W415="","",IF(ISERROR(MATCH(原始数据!W415,各类选项!G:G,0)),1,0))</f>
        <v/>
      </c>
      <c r="G415" s="110" t="str">
        <f>IF(原始数据!AD415="","",IF(ISERROR(MATCH(原始数据!AD415,各类选项!$E:$E,0)),1,0))</f>
        <v/>
      </c>
      <c r="H415" s="110" t="str">
        <f>IF(原始数据!AE415="","",IF(ISERROR(MATCH(原始数据!AE415,各类选项!$E:$E,0)),1,0))</f>
        <v/>
      </c>
      <c r="I415" s="110" t="str">
        <f>IF(原始数据!AK415="","",IF(ISERROR(MATCH(原始数据!AK415,各类选项!$E:$E,0)),1,0))</f>
        <v/>
      </c>
      <c r="J415" s="110" t="str">
        <f>IF(原始数据!AM415="","",IF(ISERROR(MATCH(原始数据!AM415,各类选项!$E:$E,0)),1,0))</f>
        <v/>
      </c>
      <c r="K415" s="110" t="str">
        <f>IF(原始数据!AF415="","",IF(ISERROR(MATCH(原始数据!AF415,各类选项!$C:$C,0)),1,0))</f>
        <v/>
      </c>
      <c r="L415" s="110" t="str">
        <f>IF(原始数据!AG415="","",IF(ISERROR(MATCH(原始数据!AG415,各类选项!$C:$C,0)),1,0))</f>
        <v/>
      </c>
      <c r="M415" s="110" t="str">
        <f>IF(原始数据!AH415="","",IF(ISERROR(MATCH(原始数据!AH415,各类选项!$C:$C,0)),1,0))</f>
        <v/>
      </c>
      <c r="N415" s="110" t="str">
        <f>IF(原始数据!AI415="","",IF(ISERROR(MATCH(原始数据!AI415,各类选项!$E:$E,0)),1,0))</f>
        <v/>
      </c>
      <c r="O415" s="110" t="str">
        <f>IF(原始数据!AJ415="","",IF(ISERROR(MATCH(原始数据!AJ415,各类选项!$E:$E,0)),1,0))</f>
        <v/>
      </c>
      <c r="P415" s="110" t="str">
        <f>IF(原始数据!AK415="","",IF(ISERROR(MATCH(原始数据!AK415,各类选项!$E:$E,0)),1,0))</f>
        <v/>
      </c>
      <c r="Q415" s="110" t="str">
        <f>IF(原始数据!AL415="","",IF(ISERROR(MATCH(原始数据!AL415,各类选项!$E:$E,0)),1,0))</f>
        <v/>
      </c>
      <c r="R415" s="110" t="str">
        <f>IF(原始数据!AO415="","",IF(ISERROR(MATCH(原始数据!AO415,各类选项!$C:$C,0)),1,0))</f>
        <v/>
      </c>
      <c r="S415" s="110" t="str">
        <f>IF(赛后数据!M415="","",IF(ISERROR(MATCH(赛后数据!M415,(各类选项!J:J),0)),1,0))</f>
        <v/>
      </c>
      <c r="T415" s="110" t="str">
        <f>IF(赛后数据!U415="","",IF(ISERROR(MATCH(赛后数据!U415,(各类选项!J:J),0)),1,0))</f>
        <v/>
      </c>
      <c r="U415" s="110" t="str">
        <f>IF(赛后数据!AC415="","",IF(ISERROR(MATCH(赛后数据!AC415,(各类选项!J:J),0)),1,0))</f>
        <v/>
      </c>
      <c r="V415" s="110" t="str">
        <f>IF(赛后数据!AK415="","",IF(ISERROR(MATCH(赛后数据!AK415,(各类选项!J:J),0)),1,0))</f>
        <v/>
      </c>
    </row>
    <row r="416" spans="1:22">
      <c r="A416" s="110">
        <f t="shared" si="12"/>
        <v>0</v>
      </c>
      <c r="B416" s="110">
        <f t="shared" si="13"/>
        <v>0</v>
      </c>
      <c r="C416" s="110" t="str">
        <f>IF(原始数据!K416="","",IF(ISERROR(MATCH(原始数据!K416,原始数据!E416:F416,0)),1,0)-IF(原始数据!K416="",1,0))</f>
        <v/>
      </c>
      <c r="D416" s="110" t="str">
        <f>IF(原始数据!L416="","",IF(ISERROR(MATCH(原始数据!L416,各类选项!L:L,0)),1,0)-IF(原始数据!L416="",1,0))</f>
        <v/>
      </c>
      <c r="E416" s="110" t="str">
        <f>IF(原始数据!V416="","",IF(ISERROR(MATCH(原始数据!V416,各类选项!G:G,0)),1,0))</f>
        <v/>
      </c>
      <c r="F416" s="110" t="str">
        <f>IF(原始数据!W416="","",IF(ISERROR(MATCH(原始数据!W416,各类选项!G:G,0)),1,0))</f>
        <v/>
      </c>
      <c r="G416" s="110" t="str">
        <f>IF(原始数据!AD416="","",IF(ISERROR(MATCH(原始数据!AD416,各类选项!$E:$E,0)),1,0))</f>
        <v/>
      </c>
      <c r="H416" s="110" t="str">
        <f>IF(原始数据!AE416="","",IF(ISERROR(MATCH(原始数据!AE416,各类选项!$E:$E,0)),1,0))</f>
        <v/>
      </c>
      <c r="I416" s="110" t="str">
        <f>IF(原始数据!AK416="","",IF(ISERROR(MATCH(原始数据!AK416,各类选项!$E:$E,0)),1,0))</f>
        <v/>
      </c>
      <c r="J416" s="110" t="str">
        <f>IF(原始数据!AM416="","",IF(ISERROR(MATCH(原始数据!AM416,各类选项!$E:$E,0)),1,0))</f>
        <v/>
      </c>
      <c r="K416" s="110" t="str">
        <f>IF(原始数据!AF416="","",IF(ISERROR(MATCH(原始数据!AF416,各类选项!$C:$C,0)),1,0))</f>
        <v/>
      </c>
      <c r="L416" s="110" t="str">
        <f>IF(原始数据!AG416="","",IF(ISERROR(MATCH(原始数据!AG416,各类选项!$C:$C,0)),1,0))</f>
        <v/>
      </c>
      <c r="M416" s="110" t="str">
        <f>IF(原始数据!AH416="","",IF(ISERROR(MATCH(原始数据!AH416,各类选项!$C:$C,0)),1,0))</f>
        <v/>
      </c>
      <c r="N416" s="110" t="str">
        <f>IF(原始数据!AI416="","",IF(ISERROR(MATCH(原始数据!AI416,各类选项!$E:$E,0)),1,0))</f>
        <v/>
      </c>
      <c r="O416" s="110" t="str">
        <f>IF(原始数据!AJ416="","",IF(ISERROR(MATCH(原始数据!AJ416,各类选项!$E:$E,0)),1,0))</f>
        <v/>
      </c>
      <c r="P416" s="110" t="str">
        <f>IF(原始数据!AK416="","",IF(ISERROR(MATCH(原始数据!AK416,各类选项!$E:$E,0)),1,0))</f>
        <v/>
      </c>
      <c r="Q416" s="110" t="str">
        <f>IF(原始数据!AL416="","",IF(ISERROR(MATCH(原始数据!AL416,各类选项!$E:$E,0)),1,0))</f>
        <v/>
      </c>
      <c r="R416" s="110" t="str">
        <f>IF(原始数据!AO416="","",IF(ISERROR(MATCH(原始数据!AO416,各类选项!$C:$C,0)),1,0))</f>
        <v/>
      </c>
      <c r="S416" s="110" t="str">
        <f>IF(赛后数据!M416="","",IF(ISERROR(MATCH(赛后数据!M416,(各类选项!J:J),0)),1,0))</f>
        <v/>
      </c>
      <c r="T416" s="110" t="str">
        <f>IF(赛后数据!U416="","",IF(ISERROR(MATCH(赛后数据!U416,(各类选项!J:J),0)),1,0))</f>
        <v/>
      </c>
      <c r="U416" s="110" t="str">
        <f>IF(赛后数据!AC416="","",IF(ISERROR(MATCH(赛后数据!AC416,(各类选项!J:J),0)),1,0))</f>
        <v/>
      </c>
      <c r="V416" s="110" t="str">
        <f>IF(赛后数据!AK416="","",IF(ISERROR(MATCH(赛后数据!AK416,(各类选项!J:J),0)),1,0))</f>
        <v/>
      </c>
    </row>
    <row r="417" spans="1:22">
      <c r="A417" s="110">
        <f t="shared" si="12"/>
        <v>0</v>
      </c>
      <c r="B417" s="110">
        <f t="shared" si="13"/>
        <v>0</v>
      </c>
      <c r="C417" s="110" t="str">
        <f>IF(原始数据!K417="","",IF(ISERROR(MATCH(原始数据!K417,原始数据!E417:F417,0)),1,0)-IF(原始数据!K417="",1,0))</f>
        <v/>
      </c>
      <c r="D417" s="110" t="str">
        <f>IF(原始数据!L417="","",IF(ISERROR(MATCH(原始数据!L417,各类选项!L:L,0)),1,0)-IF(原始数据!L417="",1,0))</f>
        <v/>
      </c>
      <c r="E417" s="110" t="str">
        <f>IF(原始数据!V417="","",IF(ISERROR(MATCH(原始数据!V417,各类选项!G:G,0)),1,0))</f>
        <v/>
      </c>
      <c r="F417" s="110" t="str">
        <f>IF(原始数据!W417="","",IF(ISERROR(MATCH(原始数据!W417,各类选项!G:G,0)),1,0))</f>
        <v/>
      </c>
      <c r="G417" s="110" t="str">
        <f>IF(原始数据!AD417="","",IF(ISERROR(MATCH(原始数据!AD417,各类选项!$E:$E,0)),1,0))</f>
        <v/>
      </c>
      <c r="H417" s="110" t="str">
        <f>IF(原始数据!AE417="","",IF(ISERROR(MATCH(原始数据!AE417,各类选项!$E:$E,0)),1,0))</f>
        <v/>
      </c>
      <c r="I417" s="110" t="str">
        <f>IF(原始数据!AK417="","",IF(ISERROR(MATCH(原始数据!AK417,各类选项!$E:$E,0)),1,0))</f>
        <v/>
      </c>
      <c r="J417" s="110" t="str">
        <f>IF(原始数据!AM417="","",IF(ISERROR(MATCH(原始数据!AM417,各类选项!$E:$E,0)),1,0))</f>
        <v/>
      </c>
      <c r="K417" s="110" t="str">
        <f>IF(原始数据!AF417="","",IF(ISERROR(MATCH(原始数据!AF417,各类选项!$C:$C,0)),1,0))</f>
        <v/>
      </c>
      <c r="L417" s="110" t="str">
        <f>IF(原始数据!AG417="","",IF(ISERROR(MATCH(原始数据!AG417,各类选项!$C:$C,0)),1,0))</f>
        <v/>
      </c>
      <c r="M417" s="110" t="str">
        <f>IF(原始数据!AH417="","",IF(ISERROR(MATCH(原始数据!AH417,各类选项!$C:$C,0)),1,0))</f>
        <v/>
      </c>
      <c r="N417" s="110" t="str">
        <f>IF(原始数据!AI417="","",IF(ISERROR(MATCH(原始数据!AI417,各类选项!$E:$E,0)),1,0))</f>
        <v/>
      </c>
      <c r="O417" s="110" t="str">
        <f>IF(原始数据!AJ417="","",IF(ISERROR(MATCH(原始数据!AJ417,各类选项!$E:$E,0)),1,0))</f>
        <v/>
      </c>
      <c r="P417" s="110" t="str">
        <f>IF(原始数据!AK417="","",IF(ISERROR(MATCH(原始数据!AK417,各类选项!$E:$E,0)),1,0))</f>
        <v/>
      </c>
      <c r="Q417" s="110" t="str">
        <f>IF(原始数据!AL417="","",IF(ISERROR(MATCH(原始数据!AL417,各类选项!$E:$E,0)),1,0))</f>
        <v/>
      </c>
      <c r="R417" s="110" t="str">
        <f>IF(原始数据!AO417="","",IF(ISERROR(MATCH(原始数据!AO417,各类选项!$C:$C,0)),1,0))</f>
        <v/>
      </c>
      <c r="S417" s="110" t="str">
        <f>IF(赛后数据!M417="","",IF(ISERROR(MATCH(赛后数据!M417,(各类选项!J:J),0)),1,0))</f>
        <v/>
      </c>
      <c r="T417" s="110" t="str">
        <f>IF(赛后数据!U417="","",IF(ISERROR(MATCH(赛后数据!U417,(各类选项!J:J),0)),1,0))</f>
        <v/>
      </c>
      <c r="U417" s="110" t="str">
        <f>IF(赛后数据!AC417="","",IF(ISERROR(MATCH(赛后数据!AC417,(各类选项!J:J),0)),1,0))</f>
        <v/>
      </c>
      <c r="V417" s="110" t="str">
        <f>IF(赛后数据!AK417="","",IF(ISERROR(MATCH(赛后数据!AK417,(各类选项!J:J),0)),1,0))</f>
        <v/>
      </c>
    </row>
    <row r="418" spans="1:22">
      <c r="A418" s="110">
        <f t="shared" si="12"/>
        <v>0</v>
      </c>
      <c r="B418" s="110">
        <f t="shared" si="13"/>
        <v>0</v>
      </c>
      <c r="C418" s="110" t="str">
        <f>IF(原始数据!K418="","",IF(ISERROR(MATCH(原始数据!K418,原始数据!E418:F418,0)),1,0)-IF(原始数据!K418="",1,0))</f>
        <v/>
      </c>
      <c r="D418" s="110" t="str">
        <f>IF(原始数据!L418="","",IF(ISERROR(MATCH(原始数据!L418,各类选项!L:L,0)),1,0)-IF(原始数据!L418="",1,0))</f>
        <v/>
      </c>
      <c r="E418" s="110" t="str">
        <f>IF(原始数据!V418="","",IF(ISERROR(MATCH(原始数据!V418,各类选项!G:G,0)),1,0))</f>
        <v/>
      </c>
      <c r="F418" s="110" t="str">
        <f>IF(原始数据!W418="","",IF(ISERROR(MATCH(原始数据!W418,各类选项!G:G,0)),1,0))</f>
        <v/>
      </c>
      <c r="G418" s="110" t="str">
        <f>IF(原始数据!AD418="","",IF(ISERROR(MATCH(原始数据!AD418,各类选项!$E:$E,0)),1,0))</f>
        <v/>
      </c>
      <c r="H418" s="110" t="str">
        <f>IF(原始数据!AE418="","",IF(ISERROR(MATCH(原始数据!AE418,各类选项!$E:$E,0)),1,0))</f>
        <v/>
      </c>
      <c r="I418" s="110" t="str">
        <f>IF(原始数据!AK418="","",IF(ISERROR(MATCH(原始数据!AK418,各类选项!$E:$E,0)),1,0))</f>
        <v/>
      </c>
      <c r="J418" s="110" t="str">
        <f>IF(原始数据!AM418="","",IF(ISERROR(MATCH(原始数据!AM418,各类选项!$E:$E,0)),1,0))</f>
        <v/>
      </c>
      <c r="K418" s="110" t="str">
        <f>IF(原始数据!AF418="","",IF(ISERROR(MATCH(原始数据!AF418,各类选项!$C:$C,0)),1,0))</f>
        <v/>
      </c>
      <c r="L418" s="110" t="str">
        <f>IF(原始数据!AG418="","",IF(ISERROR(MATCH(原始数据!AG418,各类选项!$C:$C,0)),1,0))</f>
        <v/>
      </c>
      <c r="M418" s="110" t="str">
        <f>IF(原始数据!AH418="","",IF(ISERROR(MATCH(原始数据!AH418,各类选项!$C:$C,0)),1,0))</f>
        <v/>
      </c>
      <c r="N418" s="110" t="str">
        <f>IF(原始数据!AI418="","",IF(ISERROR(MATCH(原始数据!AI418,各类选项!$E:$E,0)),1,0))</f>
        <v/>
      </c>
      <c r="O418" s="110" t="str">
        <f>IF(原始数据!AJ418="","",IF(ISERROR(MATCH(原始数据!AJ418,各类选项!$E:$E,0)),1,0))</f>
        <v/>
      </c>
      <c r="P418" s="110" t="str">
        <f>IF(原始数据!AK418="","",IF(ISERROR(MATCH(原始数据!AK418,各类选项!$E:$E,0)),1,0))</f>
        <v/>
      </c>
      <c r="Q418" s="110" t="str">
        <f>IF(原始数据!AL418="","",IF(ISERROR(MATCH(原始数据!AL418,各类选项!$E:$E,0)),1,0))</f>
        <v/>
      </c>
      <c r="R418" s="110" t="str">
        <f>IF(原始数据!AO418="","",IF(ISERROR(MATCH(原始数据!AO418,各类选项!$C:$C,0)),1,0))</f>
        <v/>
      </c>
      <c r="S418" s="110" t="str">
        <f>IF(赛后数据!M418="","",IF(ISERROR(MATCH(赛后数据!M418,(各类选项!J:J),0)),1,0))</f>
        <v/>
      </c>
      <c r="T418" s="110" t="str">
        <f>IF(赛后数据!U418="","",IF(ISERROR(MATCH(赛后数据!U418,(各类选项!J:J),0)),1,0))</f>
        <v/>
      </c>
      <c r="U418" s="110" t="str">
        <f>IF(赛后数据!AC418="","",IF(ISERROR(MATCH(赛后数据!AC418,(各类选项!J:J),0)),1,0))</f>
        <v/>
      </c>
      <c r="V418" s="110" t="str">
        <f>IF(赛后数据!AK418="","",IF(ISERROR(MATCH(赛后数据!AK418,(各类选项!J:J),0)),1,0))</f>
        <v/>
      </c>
    </row>
    <row r="419" spans="1:22">
      <c r="A419" s="110">
        <f t="shared" si="12"/>
        <v>0</v>
      </c>
      <c r="B419" s="110">
        <f t="shared" si="13"/>
        <v>0</v>
      </c>
      <c r="C419" s="110" t="str">
        <f>IF(原始数据!K419="","",IF(ISERROR(MATCH(原始数据!K419,原始数据!E419:F419,0)),1,0)-IF(原始数据!K419="",1,0))</f>
        <v/>
      </c>
      <c r="D419" s="110" t="str">
        <f>IF(原始数据!L419="","",IF(ISERROR(MATCH(原始数据!L419,各类选项!L:L,0)),1,0)-IF(原始数据!L419="",1,0))</f>
        <v/>
      </c>
      <c r="E419" s="110" t="str">
        <f>IF(原始数据!V419="","",IF(ISERROR(MATCH(原始数据!V419,各类选项!G:G,0)),1,0))</f>
        <v/>
      </c>
      <c r="F419" s="110" t="str">
        <f>IF(原始数据!W419="","",IF(ISERROR(MATCH(原始数据!W419,各类选项!G:G,0)),1,0))</f>
        <v/>
      </c>
      <c r="G419" s="110" t="str">
        <f>IF(原始数据!AD419="","",IF(ISERROR(MATCH(原始数据!AD419,各类选项!$E:$E,0)),1,0))</f>
        <v/>
      </c>
      <c r="H419" s="110" t="str">
        <f>IF(原始数据!AE419="","",IF(ISERROR(MATCH(原始数据!AE419,各类选项!$E:$E,0)),1,0))</f>
        <v/>
      </c>
      <c r="I419" s="110" t="str">
        <f>IF(原始数据!AK419="","",IF(ISERROR(MATCH(原始数据!AK419,各类选项!$E:$E,0)),1,0))</f>
        <v/>
      </c>
      <c r="J419" s="110" t="str">
        <f>IF(原始数据!AM419="","",IF(ISERROR(MATCH(原始数据!AM419,各类选项!$E:$E,0)),1,0))</f>
        <v/>
      </c>
      <c r="K419" s="110" t="str">
        <f>IF(原始数据!AF419="","",IF(ISERROR(MATCH(原始数据!AF419,各类选项!$C:$C,0)),1,0))</f>
        <v/>
      </c>
      <c r="L419" s="110" t="str">
        <f>IF(原始数据!AG419="","",IF(ISERROR(MATCH(原始数据!AG419,各类选项!$C:$C,0)),1,0))</f>
        <v/>
      </c>
      <c r="M419" s="110" t="str">
        <f>IF(原始数据!AH419="","",IF(ISERROR(MATCH(原始数据!AH419,各类选项!$C:$C,0)),1,0))</f>
        <v/>
      </c>
      <c r="N419" s="110" t="str">
        <f>IF(原始数据!AI419="","",IF(ISERROR(MATCH(原始数据!AI419,各类选项!$E:$E,0)),1,0))</f>
        <v/>
      </c>
      <c r="O419" s="110" t="str">
        <f>IF(原始数据!AJ419="","",IF(ISERROR(MATCH(原始数据!AJ419,各类选项!$E:$E,0)),1,0))</f>
        <v/>
      </c>
      <c r="P419" s="110" t="str">
        <f>IF(原始数据!AK419="","",IF(ISERROR(MATCH(原始数据!AK419,各类选项!$E:$E,0)),1,0))</f>
        <v/>
      </c>
      <c r="Q419" s="110" t="str">
        <f>IF(原始数据!AL419="","",IF(ISERROR(MATCH(原始数据!AL419,各类选项!$E:$E,0)),1,0))</f>
        <v/>
      </c>
      <c r="R419" s="110" t="str">
        <f>IF(原始数据!AO419="","",IF(ISERROR(MATCH(原始数据!AO419,各类选项!$C:$C,0)),1,0))</f>
        <v/>
      </c>
      <c r="S419" s="110" t="str">
        <f>IF(赛后数据!M419="","",IF(ISERROR(MATCH(赛后数据!M419,(各类选项!J:J),0)),1,0))</f>
        <v/>
      </c>
      <c r="T419" s="110" t="str">
        <f>IF(赛后数据!U419="","",IF(ISERROR(MATCH(赛后数据!U419,(各类选项!J:J),0)),1,0))</f>
        <v/>
      </c>
      <c r="U419" s="110" t="str">
        <f>IF(赛后数据!AC419="","",IF(ISERROR(MATCH(赛后数据!AC419,(各类选项!J:J),0)),1,0))</f>
        <v/>
      </c>
      <c r="V419" s="110" t="str">
        <f>IF(赛后数据!AK419="","",IF(ISERROR(MATCH(赛后数据!AK419,(各类选项!J:J),0)),1,0))</f>
        <v/>
      </c>
    </row>
    <row r="420" spans="1:22">
      <c r="A420" s="110">
        <f t="shared" si="12"/>
        <v>0</v>
      </c>
      <c r="B420" s="110">
        <f t="shared" si="13"/>
        <v>0</v>
      </c>
      <c r="C420" s="110" t="str">
        <f>IF(原始数据!K420="","",IF(ISERROR(MATCH(原始数据!K420,原始数据!E420:F420,0)),1,0)-IF(原始数据!K420="",1,0))</f>
        <v/>
      </c>
      <c r="D420" s="110" t="str">
        <f>IF(原始数据!L420="","",IF(ISERROR(MATCH(原始数据!L420,各类选项!L:L,0)),1,0)-IF(原始数据!L420="",1,0))</f>
        <v/>
      </c>
      <c r="E420" s="110" t="str">
        <f>IF(原始数据!V420="","",IF(ISERROR(MATCH(原始数据!V420,各类选项!G:G,0)),1,0))</f>
        <v/>
      </c>
      <c r="F420" s="110" t="str">
        <f>IF(原始数据!W420="","",IF(ISERROR(MATCH(原始数据!W420,各类选项!G:G,0)),1,0))</f>
        <v/>
      </c>
      <c r="G420" s="110" t="str">
        <f>IF(原始数据!AD420="","",IF(ISERROR(MATCH(原始数据!AD420,各类选项!$E:$E,0)),1,0))</f>
        <v/>
      </c>
      <c r="H420" s="110" t="str">
        <f>IF(原始数据!AE420="","",IF(ISERROR(MATCH(原始数据!AE420,各类选项!$E:$E,0)),1,0))</f>
        <v/>
      </c>
      <c r="I420" s="110" t="str">
        <f>IF(原始数据!AK420="","",IF(ISERROR(MATCH(原始数据!AK420,各类选项!$E:$E,0)),1,0))</f>
        <v/>
      </c>
      <c r="J420" s="110" t="str">
        <f>IF(原始数据!AM420="","",IF(ISERROR(MATCH(原始数据!AM420,各类选项!$E:$E,0)),1,0))</f>
        <v/>
      </c>
      <c r="K420" s="110" t="str">
        <f>IF(原始数据!AF420="","",IF(ISERROR(MATCH(原始数据!AF420,各类选项!$C:$C,0)),1,0))</f>
        <v/>
      </c>
      <c r="L420" s="110" t="str">
        <f>IF(原始数据!AG420="","",IF(ISERROR(MATCH(原始数据!AG420,各类选项!$C:$C,0)),1,0))</f>
        <v/>
      </c>
      <c r="M420" s="110" t="str">
        <f>IF(原始数据!AH420="","",IF(ISERROR(MATCH(原始数据!AH420,各类选项!$C:$C,0)),1,0))</f>
        <v/>
      </c>
      <c r="N420" s="110" t="str">
        <f>IF(原始数据!AI420="","",IF(ISERROR(MATCH(原始数据!AI420,各类选项!$E:$E,0)),1,0))</f>
        <v/>
      </c>
      <c r="O420" s="110" t="str">
        <f>IF(原始数据!AJ420="","",IF(ISERROR(MATCH(原始数据!AJ420,各类选项!$E:$E,0)),1,0))</f>
        <v/>
      </c>
      <c r="P420" s="110" t="str">
        <f>IF(原始数据!AK420="","",IF(ISERROR(MATCH(原始数据!AK420,各类选项!$E:$E,0)),1,0))</f>
        <v/>
      </c>
      <c r="Q420" s="110" t="str">
        <f>IF(原始数据!AL420="","",IF(ISERROR(MATCH(原始数据!AL420,各类选项!$E:$E,0)),1,0))</f>
        <v/>
      </c>
      <c r="R420" s="110" t="str">
        <f>IF(原始数据!AO420="","",IF(ISERROR(MATCH(原始数据!AO420,各类选项!$C:$C,0)),1,0))</f>
        <v/>
      </c>
      <c r="S420" s="110" t="str">
        <f>IF(赛后数据!M420="","",IF(ISERROR(MATCH(赛后数据!M420,(各类选项!J:J),0)),1,0))</f>
        <v/>
      </c>
      <c r="T420" s="110" t="str">
        <f>IF(赛后数据!U420="","",IF(ISERROR(MATCH(赛后数据!U420,(各类选项!J:J),0)),1,0))</f>
        <v/>
      </c>
      <c r="U420" s="110" t="str">
        <f>IF(赛后数据!AC420="","",IF(ISERROR(MATCH(赛后数据!AC420,(各类选项!J:J),0)),1,0))</f>
        <v/>
      </c>
      <c r="V420" s="110" t="str">
        <f>IF(赛后数据!AK420="","",IF(ISERROR(MATCH(赛后数据!AK420,(各类选项!J:J),0)),1,0))</f>
        <v/>
      </c>
    </row>
    <row r="421" spans="1:22">
      <c r="A421" s="110">
        <f t="shared" si="12"/>
        <v>0</v>
      </c>
      <c r="B421" s="110">
        <f t="shared" si="13"/>
        <v>0</v>
      </c>
      <c r="C421" s="110" t="str">
        <f>IF(原始数据!K421="","",IF(ISERROR(MATCH(原始数据!K421,原始数据!E421:F421,0)),1,0)-IF(原始数据!K421="",1,0))</f>
        <v/>
      </c>
      <c r="D421" s="110" t="str">
        <f>IF(原始数据!L421="","",IF(ISERROR(MATCH(原始数据!L421,各类选项!L:L,0)),1,0)-IF(原始数据!L421="",1,0))</f>
        <v/>
      </c>
      <c r="E421" s="110" t="str">
        <f>IF(原始数据!V421="","",IF(ISERROR(MATCH(原始数据!V421,各类选项!G:G,0)),1,0))</f>
        <v/>
      </c>
      <c r="F421" s="110" t="str">
        <f>IF(原始数据!W421="","",IF(ISERROR(MATCH(原始数据!W421,各类选项!G:G,0)),1,0))</f>
        <v/>
      </c>
      <c r="G421" s="110" t="str">
        <f>IF(原始数据!AD421="","",IF(ISERROR(MATCH(原始数据!AD421,各类选项!$E:$E,0)),1,0))</f>
        <v/>
      </c>
      <c r="H421" s="110" t="str">
        <f>IF(原始数据!AE421="","",IF(ISERROR(MATCH(原始数据!AE421,各类选项!$E:$E,0)),1,0))</f>
        <v/>
      </c>
      <c r="I421" s="110" t="str">
        <f>IF(原始数据!AK421="","",IF(ISERROR(MATCH(原始数据!AK421,各类选项!$E:$E,0)),1,0))</f>
        <v/>
      </c>
      <c r="J421" s="110" t="str">
        <f>IF(原始数据!AM421="","",IF(ISERROR(MATCH(原始数据!AM421,各类选项!$E:$E,0)),1,0))</f>
        <v/>
      </c>
      <c r="K421" s="110" t="str">
        <f>IF(原始数据!AF421="","",IF(ISERROR(MATCH(原始数据!AF421,各类选项!$C:$C,0)),1,0))</f>
        <v/>
      </c>
      <c r="L421" s="110" t="str">
        <f>IF(原始数据!AG421="","",IF(ISERROR(MATCH(原始数据!AG421,各类选项!$C:$C,0)),1,0))</f>
        <v/>
      </c>
      <c r="M421" s="110" t="str">
        <f>IF(原始数据!AH421="","",IF(ISERROR(MATCH(原始数据!AH421,各类选项!$C:$C,0)),1,0))</f>
        <v/>
      </c>
      <c r="N421" s="110" t="str">
        <f>IF(原始数据!AI421="","",IF(ISERROR(MATCH(原始数据!AI421,各类选项!$E:$E,0)),1,0))</f>
        <v/>
      </c>
      <c r="O421" s="110" t="str">
        <f>IF(原始数据!AJ421="","",IF(ISERROR(MATCH(原始数据!AJ421,各类选项!$E:$E,0)),1,0))</f>
        <v/>
      </c>
      <c r="P421" s="110" t="str">
        <f>IF(原始数据!AK421="","",IF(ISERROR(MATCH(原始数据!AK421,各类选项!$E:$E,0)),1,0))</f>
        <v/>
      </c>
      <c r="Q421" s="110" t="str">
        <f>IF(原始数据!AL421="","",IF(ISERROR(MATCH(原始数据!AL421,各类选项!$E:$E,0)),1,0))</f>
        <v/>
      </c>
      <c r="R421" s="110" t="str">
        <f>IF(原始数据!AO421="","",IF(ISERROR(MATCH(原始数据!AO421,各类选项!$C:$C,0)),1,0))</f>
        <v/>
      </c>
      <c r="S421" s="110" t="str">
        <f>IF(赛后数据!M421="","",IF(ISERROR(MATCH(赛后数据!M421,(各类选项!J:J),0)),1,0))</f>
        <v/>
      </c>
      <c r="T421" s="110" t="str">
        <f>IF(赛后数据!U421="","",IF(ISERROR(MATCH(赛后数据!U421,(各类选项!J:J),0)),1,0))</f>
        <v/>
      </c>
      <c r="U421" s="110" t="str">
        <f>IF(赛后数据!AC421="","",IF(ISERROR(MATCH(赛后数据!AC421,(各类选项!J:J),0)),1,0))</f>
        <v/>
      </c>
      <c r="V421" s="110" t="str">
        <f>IF(赛后数据!AK421="","",IF(ISERROR(MATCH(赛后数据!AK421,(各类选项!J:J),0)),1,0))</f>
        <v/>
      </c>
    </row>
    <row r="422" spans="1:22">
      <c r="A422" s="110">
        <f t="shared" si="12"/>
        <v>0</v>
      </c>
      <c r="B422" s="110">
        <f t="shared" si="13"/>
        <v>0</v>
      </c>
      <c r="C422" s="110" t="str">
        <f>IF(原始数据!K422="","",IF(ISERROR(MATCH(原始数据!K422,原始数据!E422:F422,0)),1,0)-IF(原始数据!K422="",1,0))</f>
        <v/>
      </c>
      <c r="D422" s="110" t="str">
        <f>IF(原始数据!L422="","",IF(ISERROR(MATCH(原始数据!L422,各类选项!L:L,0)),1,0)-IF(原始数据!L422="",1,0))</f>
        <v/>
      </c>
      <c r="E422" s="110" t="str">
        <f>IF(原始数据!V422="","",IF(ISERROR(MATCH(原始数据!V422,各类选项!G:G,0)),1,0))</f>
        <v/>
      </c>
      <c r="F422" s="110" t="str">
        <f>IF(原始数据!W422="","",IF(ISERROR(MATCH(原始数据!W422,各类选项!G:G,0)),1,0))</f>
        <v/>
      </c>
      <c r="G422" s="110" t="str">
        <f>IF(原始数据!AD422="","",IF(ISERROR(MATCH(原始数据!AD422,各类选项!$E:$E,0)),1,0))</f>
        <v/>
      </c>
      <c r="H422" s="110" t="str">
        <f>IF(原始数据!AE422="","",IF(ISERROR(MATCH(原始数据!AE422,各类选项!$E:$E,0)),1,0))</f>
        <v/>
      </c>
      <c r="I422" s="110" t="str">
        <f>IF(原始数据!AK422="","",IF(ISERROR(MATCH(原始数据!AK422,各类选项!$E:$E,0)),1,0))</f>
        <v/>
      </c>
      <c r="J422" s="110" t="str">
        <f>IF(原始数据!AM422="","",IF(ISERROR(MATCH(原始数据!AM422,各类选项!$E:$E,0)),1,0))</f>
        <v/>
      </c>
      <c r="K422" s="110" t="str">
        <f>IF(原始数据!AF422="","",IF(ISERROR(MATCH(原始数据!AF422,各类选项!$C:$C,0)),1,0))</f>
        <v/>
      </c>
      <c r="L422" s="110" t="str">
        <f>IF(原始数据!AG422="","",IF(ISERROR(MATCH(原始数据!AG422,各类选项!$C:$C,0)),1,0))</f>
        <v/>
      </c>
      <c r="M422" s="110" t="str">
        <f>IF(原始数据!AH422="","",IF(ISERROR(MATCH(原始数据!AH422,各类选项!$C:$C,0)),1,0))</f>
        <v/>
      </c>
      <c r="N422" s="110" t="str">
        <f>IF(原始数据!AI422="","",IF(ISERROR(MATCH(原始数据!AI422,各类选项!$E:$E,0)),1,0))</f>
        <v/>
      </c>
      <c r="O422" s="110" t="str">
        <f>IF(原始数据!AJ422="","",IF(ISERROR(MATCH(原始数据!AJ422,各类选项!$E:$E,0)),1,0))</f>
        <v/>
      </c>
      <c r="P422" s="110" t="str">
        <f>IF(原始数据!AK422="","",IF(ISERROR(MATCH(原始数据!AK422,各类选项!$E:$E,0)),1,0))</f>
        <v/>
      </c>
      <c r="Q422" s="110" t="str">
        <f>IF(原始数据!AL422="","",IF(ISERROR(MATCH(原始数据!AL422,各类选项!$E:$E,0)),1,0))</f>
        <v/>
      </c>
      <c r="R422" s="110" t="str">
        <f>IF(原始数据!AO422="","",IF(ISERROR(MATCH(原始数据!AO422,各类选项!$C:$C,0)),1,0))</f>
        <v/>
      </c>
      <c r="S422" s="110" t="str">
        <f>IF(赛后数据!M422="","",IF(ISERROR(MATCH(赛后数据!M422,(各类选项!J:J),0)),1,0))</f>
        <v/>
      </c>
      <c r="T422" s="110" t="str">
        <f>IF(赛后数据!U422="","",IF(ISERROR(MATCH(赛后数据!U422,(各类选项!J:J),0)),1,0))</f>
        <v/>
      </c>
      <c r="U422" s="110" t="str">
        <f>IF(赛后数据!AC422="","",IF(ISERROR(MATCH(赛后数据!AC422,(各类选项!J:J),0)),1,0))</f>
        <v/>
      </c>
      <c r="V422" s="110" t="str">
        <f>IF(赛后数据!AK422="","",IF(ISERROR(MATCH(赛后数据!AK422,(各类选项!J:J),0)),1,0))</f>
        <v/>
      </c>
    </row>
    <row r="423" spans="1:22">
      <c r="A423" s="110">
        <f t="shared" si="12"/>
        <v>0</v>
      </c>
      <c r="B423" s="110">
        <f t="shared" si="13"/>
        <v>0</v>
      </c>
      <c r="C423" s="110" t="str">
        <f>IF(原始数据!K423="","",IF(ISERROR(MATCH(原始数据!K423,原始数据!E423:F423,0)),1,0)-IF(原始数据!K423="",1,0))</f>
        <v/>
      </c>
      <c r="D423" s="110" t="str">
        <f>IF(原始数据!L423="","",IF(ISERROR(MATCH(原始数据!L423,各类选项!L:L,0)),1,0)-IF(原始数据!L423="",1,0))</f>
        <v/>
      </c>
      <c r="E423" s="110" t="str">
        <f>IF(原始数据!V423="","",IF(ISERROR(MATCH(原始数据!V423,各类选项!G:G,0)),1,0))</f>
        <v/>
      </c>
      <c r="F423" s="110" t="str">
        <f>IF(原始数据!W423="","",IF(ISERROR(MATCH(原始数据!W423,各类选项!G:G,0)),1,0))</f>
        <v/>
      </c>
      <c r="G423" s="110" t="str">
        <f>IF(原始数据!AD423="","",IF(ISERROR(MATCH(原始数据!AD423,各类选项!$E:$E,0)),1,0))</f>
        <v/>
      </c>
      <c r="H423" s="110" t="str">
        <f>IF(原始数据!AE423="","",IF(ISERROR(MATCH(原始数据!AE423,各类选项!$E:$E,0)),1,0))</f>
        <v/>
      </c>
      <c r="I423" s="110" t="str">
        <f>IF(原始数据!AK423="","",IF(ISERROR(MATCH(原始数据!AK423,各类选项!$E:$E,0)),1,0))</f>
        <v/>
      </c>
      <c r="J423" s="110" t="str">
        <f>IF(原始数据!AM423="","",IF(ISERROR(MATCH(原始数据!AM423,各类选项!$E:$E,0)),1,0))</f>
        <v/>
      </c>
      <c r="K423" s="110" t="str">
        <f>IF(原始数据!AF423="","",IF(ISERROR(MATCH(原始数据!AF423,各类选项!$C:$C,0)),1,0))</f>
        <v/>
      </c>
      <c r="L423" s="110" t="str">
        <f>IF(原始数据!AG423="","",IF(ISERROR(MATCH(原始数据!AG423,各类选项!$C:$C,0)),1,0))</f>
        <v/>
      </c>
      <c r="M423" s="110" t="str">
        <f>IF(原始数据!AH423="","",IF(ISERROR(MATCH(原始数据!AH423,各类选项!$C:$C,0)),1,0))</f>
        <v/>
      </c>
      <c r="N423" s="110" t="str">
        <f>IF(原始数据!AI423="","",IF(ISERROR(MATCH(原始数据!AI423,各类选项!$E:$E,0)),1,0))</f>
        <v/>
      </c>
      <c r="O423" s="110" t="str">
        <f>IF(原始数据!AJ423="","",IF(ISERROR(MATCH(原始数据!AJ423,各类选项!$E:$E,0)),1,0))</f>
        <v/>
      </c>
      <c r="P423" s="110" t="str">
        <f>IF(原始数据!AK423="","",IF(ISERROR(MATCH(原始数据!AK423,各类选项!$E:$E,0)),1,0))</f>
        <v/>
      </c>
      <c r="Q423" s="110" t="str">
        <f>IF(原始数据!AL423="","",IF(ISERROR(MATCH(原始数据!AL423,各类选项!$E:$E,0)),1,0))</f>
        <v/>
      </c>
      <c r="R423" s="110" t="str">
        <f>IF(原始数据!AO423="","",IF(ISERROR(MATCH(原始数据!AO423,各类选项!$C:$C,0)),1,0))</f>
        <v/>
      </c>
      <c r="S423" s="110" t="str">
        <f>IF(赛后数据!M423="","",IF(ISERROR(MATCH(赛后数据!M423,(各类选项!J:J),0)),1,0))</f>
        <v/>
      </c>
      <c r="T423" s="110" t="str">
        <f>IF(赛后数据!U423="","",IF(ISERROR(MATCH(赛后数据!U423,(各类选项!J:J),0)),1,0))</f>
        <v/>
      </c>
      <c r="U423" s="110" t="str">
        <f>IF(赛后数据!AC423="","",IF(ISERROR(MATCH(赛后数据!AC423,(各类选项!J:J),0)),1,0))</f>
        <v/>
      </c>
      <c r="V423" s="110" t="str">
        <f>IF(赛后数据!AK423="","",IF(ISERROR(MATCH(赛后数据!AK423,(各类选项!J:J),0)),1,0))</f>
        <v/>
      </c>
    </row>
    <row r="424" spans="1:22">
      <c r="A424" s="110">
        <f t="shared" si="12"/>
        <v>0</v>
      </c>
      <c r="B424" s="110">
        <f t="shared" si="13"/>
        <v>0</v>
      </c>
      <c r="C424" s="110" t="str">
        <f>IF(原始数据!K424="","",IF(ISERROR(MATCH(原始数据!K424,原始数据!E424:F424,0)),1,0)-IF(原始数据!K424="",1,0))</f>
        <v/>
      </c>
      <c r="D424" s="110" t="str">
        <f>IF(原始数据!L424="","",IF(ISERROR(MATCH(原始数据!L424,各类选项!L:L,0)),1,0)-IF(原始数据!L424="",1,0))</f>
        <v/>
      </c>
      <c r="E424" s="110" t="str">
        <f>IF(原始数据!V424="","",IF(ISERROR(MATCH(原始数据!V424,各类选项!G:G,0)),1,0))</f>
        <v/>
      </c>
      <c r="F424" s="110" t="str">
        <f>IF(原始数据!W424="","",IF(ISERROR(MATCH(原始数据!W424,各类选项!G:G,0)),1,0))</f>
        <v/>
      </c>
      <c r="G424" s="110" t="str">
        <f>IF(原始数据!AD424="","",IF(ISERROR(MATCH(原始数据!AD424,各类选项!$E:$E,0)),1,0))</f>
        <v/>
      </c>
      <c r="H424" s="110" t="str">
        <f>IF(原始数据!AE424="","",IF(ISERROR(MATCH(原始数据!AE424,各类选项!$E:$E,0)),1,0))</f>
        <v/>
      </c>
      <c r="I424" s="110" t="str">
        <f>IF(原始数据!AK424="","",IF(ISERROR(MATCH(原始数据!AK424,各类选项!$E:$E,0)),1,0))</f>
        <v/>
      </c>
      <c r="J424" s="110" t="str">
        <f>IF(原始数据!AM424="","",IF(ISERROR(MATCH(原始数据!AM424,各类选项!$E:$E,0)),1,0))</f>
        <v/>
      </c>
      <c r="K424" s="110" t="str">
        <f>IF(原始数据!AF424="","",IF(ISERROR(MATCH(原始数据!AF424,各类选项!$C:$C,0)),1,0))</f>
        <v/>
      </c>
      <c r="L424" s="110" t="str">
        <f>IF(原始数据!AG424="","",IF(ISERROR(MATCH(原始数据!AG424,各类选项!$C:$C,0)),1,0))</f>
        <v/>
      </c>
      <c r="M424" s="110" t="str">
        <f>IF(原始数据!AH424="","",IF(ISERROR(MATCH(原始数据!AH424,各类选项!$C:$C,0)),1,0))</f>
        <v/>
      </c>
      <c r="N424" s="110" t="str">
        <f>IF(原始数据!AI424="","",IF(ISERROR(MATCH(原始数据!AI424,各类选项!$E:$E,0)),1,0))</f>
        <v/>
      </c>
      <c r="O424" s="110" t="str">
        <f>IF(原始数据!AJ424="","",IF(ISERROR(MATCH(原始数据!AJ424,各类选项!$E:$E,0)),1,0))</f>
        <v/>
      </c>
      <c r="P424" s="110" t="str">
        <f>IF(原始数据!AK424="","",IF(ISERROR(MATCH(原始数据!AK424,各类选项!$E:$E,0)),1,0))</f>
        <v/>
      </c>
      <c r="Q424" s="110" t="str">
        <f>IF(原始数据!AL424="","",IF(ISERROR(MATCH(原始数据!AL424,各类选项!$E:$E,0)),1,0))</f>
        <v/>
      </c>
      <c r="R424" s="110" t="str">
        <f>IF(原始数据!AO424="","",IF(ISERROR(MATCH(原始数据!AO424,各类选项!$C:$C,0)),1,0))</f>
        <v/>
      </c>
      <c r="S424" s="110" t="str">
        <f>IF(赛后数据!M424="","",IF(ISERROR(MATCH(赛后数据!M424,(各类选项!J:J),0)),1,0))</f>
        <v/>
      </c>
      <c r="T424" s="110" t="str">
        <f>IF(赛后数据!U424="","",IF(ISERROR(MATCH(赛后数据!U424,(各类选项!J:J),0)),1,0))</f>
        <v/>
      </c>
      <c r="U424" s="110" t="str">
        <f>IF(赛后数据!AC424="","",IF(ISERROR(MATCH(赛后数据!AC424,(各类选项!J:J),0)),1,0))</f>
        <v/>
      </c>
      <c r="V424" s="110" t="str">
        <f>IF(赛后数据!AK424="","",IF(ISERROR(MATCH(赛后数据!AK424,(各类选项!J:J),0)),1,0))</f>
        <v/>
      </c>
    </row>
    <row r="425" spans="1:22">
      <c r="A425" s="110">
        <f t="shared" si="12"/>
        <v>0</v>
      </c>
      <c r="B425" s="110">
        <f t="shared" si="13"/>
        <v>0</v>
      </c>
      <c r="C425" s="110" t="str">
        <f>IF(原始数据!K425="","",IF(ISERROR(MATCH(原始数据!K425,原始数据!E425:F425,0)),1,0)-IF(原始数据!K425="",1,0))</f>
        <v/>
      </c>
      <c r="D425" s="110" t="str">
        <f>IF(原始数据!L425="","",IF(ISERROR(MATCH(原始数据!L425,各类选项!L:L,0)),1,0)-IF(原始数据!L425="",1,0))</f>
        <v/>
      </c>
      <c r="E425" s="110" t="str">
        <f>IF(原始数据!V425="","",IF(ISERROR(MATCH(原始数据!V425,各类选项!G:G,0)),1,0))</f>
        <v/>
      </c>
      <c r="F425" s="110" t="str">
        <f>IF(原始数据!W425="","",IF(ISERROR(MATCH(原始数据!W425,各类选项!G:G,0)),1,0))</f>
        <v/>
      </c>
      <c r="G425" s="110" t="str">
        <f>IF(原始数据!AD425="","",IF(ISERROR(MATCH(原始数据!AD425,各类选项!$E:$E,0)),1,0))</f>
        <v/>
      </c>
      <c r="H425" s="110" t="str">
        <f>IF(原始数据!AE425="","",IF(ISERROR(MATCH(原始数据!AE425,各类选项!$E:$E,0)),1,0))</f>
        <v/>
      </c>
      <c r="I425" s="110" t="str">
        <f>IF(原始数据!AK425="","",IF(ISERROR(MATCH(原始数据!AK425,各类选项!$E:$E,0)),1,0))</f>
        <v/>
      </c>
      <c r="J425" s="110" t="str">
        <f>IF(原始数据!AM425="","",IF(ISERROR(MATCH(原始数据!AM425,各类选项!$E:$E,0)),1,0))</f>
        <v/>
      </c>
      <c r="K425" s="110" t="str">
        <f>IF(原始数据!AF425="","",IF(ISERROR(MATCH(原始数据!AF425,各类选项!$C:$C,0)),1,0))</f>
        <v/>
      </c>
      <c r="L425" s="110" t="str">
        <f>IF(原始数据!AG425="","",IF(ISERROR(MATCH(原始数据!AG425,各类选项!$C:$C,0)),1,0))</f>
        <v/>
      </c>
      <c r="M425" s="110" t="str">
        <f>IF(原始数据!AH425="","",IF(ISERROR(MATCH(原始数据!AH425,各类选项!$C:$C,0)),1,0))</f>
        <v/>
      </c>
      <c r="N425" s="110" t="str">
        <f>IF(原始数据!AI425="","",IF(ISERROR(MATCH(原始数据!AI425,各类选项!$E:$E,0)),1,0))</f>
        <v/>
      </c>
      <c r="O425" s="110" t="str">
        <f>IF(原始数据!AJ425="","",IF(ISERROR(MATCH(原始数据!AJ425,各类选项!$E:$E,0)),1,0))</f>
        <v/>
      </c>
      <c r="P425" s="110" t="str">
        <f>IF(原始数据!AK425="","",IF(ISERROR(MATCH(原始数据!AK425,各类选项!$E:$E,0)),1,0))</f>
        <v/>
      </c>
      <c r="Q425" s="110" t="str">
        <f>IF(原始数据!AL425="","",IF(ISERROR(MATCH(原始数据!AL425,各类选项!$E:$E,0)),1,0))</f>
        <v/>
      </c>
      <c r="R425" s="110" t="str">
        <f>IF(原始数据!AO425="","",IF(ISERROR(MATCH(原始数据!AO425,各类选项!$C:$C,0)),1,0))</f>
        <v/>
      </c>
      <c r="S425" s="110" t="str">
        <f>IF(赛后数据!M425="","",IF(ISERROR(MATCH(赛后数据!M425,(各类选项!J:J),0)),1,0))</f>
        <v/>
      </c>
      <c r="T425" s="110" t="str">
        <f>IF(赛后数据!U425="","",IF(ISERROR(MATCH(赛后数据!U425,(各类选项!J:J),0)),1,0))</f>
        <v/>
      </c>
      <c r="U425" s="110" t="str">
        <f>IF(赛后数据!AC425="","",IF(ISERROR(MATCH(赛后数据!AC425,(各类选项!J:J),0)),1,0))</f>
        <v/>
      </c>
      <c r="V425" s="110" t="str">
        <f>IF(赛后数据!AK425="","",IF(ISERROR(MATCH(赛后数据!AK425,(各类选项!J:J),0)),1,0))</f>
        <v/>
      </c>
    </row>
    <row r="426" spans="1:22">
      <c r="A426" s="110">
        <f t="shared" si="12"/>
        <v>0</v>
      </c>
      <c r="B426" s="110">
        <f t="shared" si="13"/>
        <v>0</v>
      </c>
      <c r="C426" s="110" t="str">
        <f>IF(原始数据!K426="","",IF(ISERROR(MATCH(原始数据!K426,原始数据!E426:F426,0)),1,0)-IF(原始数据!K426="",1,0))</f>
        <v/>
      </c>
      <c r="D426" s="110" t="str">
        <f>IF(原始数据!L426="","",IF(ISERROR(MATCH(原始数据!L426,各类选项!L:L,0)),1,0)-IF(原始数据!L426="",1,0))</f>
        <v/>
      </c>
      <c r="E426" s="110" t="str">
        <f>IF(原始数据!V426="","",IF(ISERROR(MATCH(原始数据!V426,各类选项!G:G,0)),1,0))</f>
        <v/>
      </c>
      <c r="F426" s="110" t="str">
        <f>IF(原始数据!W426="","",IF(ISERROR(MATCH(原始数据!W426,各类选项!G:G,0)),1,0))</f>
        <v/>
      </c>
      <c r="G426" s="110" t="str">
        <f>IF(原始数据!AD426="","",IF(ISERROR(MATCH(原始数据!AD426,各类选项!$E:$E,0)),1,0))</f>
        <v/>
      </c>
      <c r="H426" s="110" t="str">
        <f>IF(原始数据!AE426="","",IF(ISERROR(MATCH(原始数据!AE426,各类选项!$E:$E,0)),1,0))</f>
        <v/>
      </c>
      <c r="I426" s="110" t="str">
        <f>IF(原始数据!AK426="","",IF(ISERROR(MATCH(原始数据!AK426,各类选项!$E:$E,0)),1,0))</f>
        <v/>
      </c>
      <c r="J426" s="110" t="str">
        <f>IF(原始数据!AM426="","",IF(ISERROR(MATCH(原始数据!AM426,各类选项!$E:$E,0)),1,0))</f>
        <v/>
      </c>
      <c r="K426" s="110" t="str">
        <f>IF(原始数据!AF426="","",IF(ISERROR(MATCH(原始数据!AF426,各类选项!$C:$C,0)),1,0))</f>
        <v/>
      </c>
      <c r="L426" s="110" t="str">
        <f>IF(原始数据!AG426="","",IF(ISERROR(MATCH(原始数据!AG426,各类选项!$C:$C,0)),1,0))</f>
        <v/>
      </c>
      <c r="M426" s="110" t="str">
        <f>IF(原始数据!AH426="","",IF(ISERROR(MATCH(原始数据!AH426,各类选项!$C:$C,0)),1,0))</f>
        <v/>
      </c>
      <c r="N426" s="110" t="str">
        <f>IF(原始数据!AI426="","",IF(ISERROR(MATCH(原始数据!AI426,各类选项!$E:$E,0)),1,0))</f>
        <v/>
      </c>
      <c r="O426" s="110" t="str">
        <f>IF(原始数据!AJ426="","",IF(ISERROR(MATCH(原始数据!AJ426,各类选项!$E:$E,0)),1,0))</f>
        <v/>
      </c>
      <c r="P426" s="110" t="str">
        <f>IF(原始数据!AK426="","",IF(ISERROR(MATCH(原始数据!AK426,各类选项!$E:$E,0)),1,0))</f>
        <v/>
      </c>
      <c r="Q426" s="110" t="str">
        <f>IF(原始数据!AL426="","",IF(ISERROR(MATCH(原始数据!AL426,各类选项!$E:$E,0)),1,0))</f>
        <v/>
      </c>
      <c r="R426" s="110" t="str">
        <f>IF(原始数据!AO426="","",IF(ISERROR(MATCH(原始数据!AO426,各类选项!$C:$C,0)),1,0))</f>
        <v/>
      </c>
      <c r="S426" s="110" t="str">
        <f>IF(赛后数据!M426="","",IF(ISERROR(MATCH(赛后数据!M426,(各类选项!J:J),0)),1,0))</f>
        <v/>
      </c>
      <c r="T426" s="110" t="str">
        <f>IF(赛后数据!U426="","",IF(ISERROR(MATCH(赛后数据!U426,(各类选项!J:J),0)),1,0))</f>
        <v/>
      </c>
      <c r="U426" s="110" t="str">
        <f>IF(赛后数据!AC426="","",IF(ISERROR(MATCH(赛后数据!AC426,(各类选项!J:J),0)),1,0))</f>
        <v/>
      </c>
      <c r="V426" s="110" t="str">
        <f>IF(赛后数据!AK426="","",IF(ISERROR(MATCH(赛后数据!AK426,(各类选项!J:J),0)),1,0))</f>
        <v/>
      </c>
    </row>
    <row r="427" spans="1:22">
      <c r="A427" s="110">
        <f t="shared" si="12"/>
        <v>0</v>
      </c>
      <c r="B427" s="110">
        <f t="shared" si="13"/>
        <v>0</v>
      </c>
      <c r="C427" s="110" t="str">
        <f>IF(原始数据!K427="","",IF(ISERROR(MATCH(原始数据!K427,原始数据!E427:F427,0)),1,0)-IF(原始数据!K427="",1,0))</f>
        <v/>
      </c>
      <c r="D427" s="110" t="str">
        <f>IF(原始数据!L427="","",IF(ISERROR(MATCH(原始数据!L427,各类选项!L:L,0)),1,0)-IF(原始数据!L427="",1,0))</f>
        <v/>
      </c>
      <c r="E427" s="110" t="str">
        <f>IF(原始数据!V427="","",IF(ISERROR(MATCH(原始数据!V427,各类选项!G:G,0)),1,0))</f>
        <v/>
      </c>
      <c r="F427" s="110" t="str">
        <f>IF(原始数据!W427="","",IF(ISERROR(MATCH(原始数据!W427,各类选项!G:G,0)),1,0))</f>
        <v/>
      </c>
      <c r="G427" s="110" t="str">
        <f>IF(原始数据!AD427="","",IF(ISERROR(MATCH(原始数据!AD427,各类选项!$E:$E,0)),1,0))</f>
        <v/>
      </c>
      <c r="H427" s="110" t="str">
        <f>IF(原始数据!AE427="","",IF(ISERROR(MATCH(原始数据!AE427,各类选项!$E:$E,0)),1,0))</f>
        <v/>
      </c>
      <c r="I427" s="110" t="str">
        <f>IF(原始数据!AK427="","",IF(ISERROR(MATCH(原始数据!AK427,各类选项!$E:$E,0)),1,0))</f>
        <v/>
      </c>
      <c r="J427" s="110" t="str">
        <f>IF(原始数据!AM427="","",IF(ISERROR(MATCH(原始数据!AM427,各类选项!$E:$E,0)),1,0))</f>
        <v/>
      </c>
      <c r="K427" s="110" t="str">
        <f>IF(原始数据!AF427="","",IF(ISERROR(MATCH(原始数据!AF427,各类选项!$C:$C,0)),1,0))</f>
        <v/>
      </c>
      <c r="L427" s="110" t="str">
        <f>IF(原始数据!AG427="","",IF(ISERROR(MATCH(原始数据!AG427,各类选项!$C:$C,0)),1,0))</f>
        <v/>
      </c>
      <c r="M427" s="110" t="str">
        <f>IF(原始数据!AH427="","",IF(ISERROR(MATCH(原始数据!AH427,各类选项!$C:$C,0)),1,0))</f>
        <v/>
      </c>
      <c r="N427" s="110" t="str">
        <f>IF(原始数据!AI427="","",IF(ISERROR(MATCH(原始数据!AI427,各类选项!$E:$E,0)),1,0))</f>
        <v/>
      </c>
      <c r="O427" s="110" t="str">
        <f>IF(原始数据!AJ427="","",IF(ISERROR(MATCH(原始数据!AJ427,各类选项!$E:$E,0)),1,0))</f>
        <v/>
      </c>
      <c r="P427" s="110" t="str">
        <f>IF(原始数据!AK427="","",IF(ISERROR(MATCH(原始数据!AK427,各类选项!$E:$E,0)),1,0))</f>
        <v/>
      </c>
      <c r="Q427" s="110" t="str">
        <f>IF(原始数据!AL427="","",IF(ISERROR(MATCH(原始数据!AL427,各类选项!$E:$E,0)),1,0))</f>
        <v/>
      </c>
      <c r="R427" s="110" t="str">
        <f>IF(原始数据!AO427="","",IF(ISERROR(MATCH(原始数据!AO427,各类选项!$C:$C,0)),1,0))</f>
        <v/>
      </c>
      <c r="S427" s="110" t="str">
        <f>IF(赛后数据!M427="","",IF(ISERROR(MATCH(赛后数据!M427,(各类选项!J:J),0)),1,0))</f>
        <v/>
      </c>
      <c r="T427" s="110" t="str">
        <f>IF(赛后数据!U427="","",IF(ISERROR(MATCH(赛后数据!U427,(各类选项!J:J),0)),1,0))</f>
        <v/>
      </c>
      <c r="U427" s="110" t="str">
        <f>IF(赛后数据!AC427="","",IF(ISERROR(MATCH(赛后数据!AC427,(各类选项!J:J),0)),1,0))</f>
        <v/>
      </c>
      <c r="V427" s="110" t="str">
        <f>IF(赛后数据!AK427="","",IF(ISERROR(MATCH(赛后数据!AK427,(各类选项!J:J),0)),1,0))</f>
        <v/>
      </c>
    </row>
    <row r="428" spans="1:22">
      <c r="A428" s="110">
        <f t="shared" si="12"/>
        <v>0</v>
      </c>
      <c r="B428" s="110">
        <f t="shared" si="13"/>
        <v>0</v>
      </c>
      <c r="C428" s="110" t="str">
        <f>IF(原始数据!K428="","",IF(ISERROR(MATCH(原始数据!K428,原始数据!E428:F428,0)),1,0)-IF(原始数据!K428="",1,0))</f>
        <v/>
      </c>
      <c r="D428" s="110" t="str">
        <f>IF(原始数据!L428="","",IF(ISERROR(MATCH(原始数据!L428,各类选项!L:L,0)),1,0)-IF(原始数据!L428="",1,0))</f>
        <v/>
      </c>
      <c r="E428" s="110" t="str">
        <f>IF(原始数据!V428="","",IF(ISERROR(MATCH(原始数据!V428,各类选项!G:G,0)),1,0))</f>
        <v/>
      </c>
      <c r="F428" s="110" t="str">
        <f>IF(原始数据!W428="","",IF(ISERROR(MATCH(原始数据!W428,各类选项!G:G,0)),1,0))</f>
        <v/>
      </c>
      <c r="G428" s="110" t="str">
        <f>IF(原始数据!AD428="","",IF(ISERROR(MATCH(原始数据!AD428,各类选项!$E:$E,0)),1,0))</f>
        <v/>
      </c>
      <c r="H428" s="110" t="str">
        <f>IF(原始数据!AE428="","",IF(ISERROR(MATCH(原始数据!AE428,各类选项!$E:$E,0)),1,0))</f>
        <v/>
      </c>
      <c r="I428" s="110" t="str">
        <f>IF(原始数据!AK428="","",IF(ISERROR(MATCH(原始数据!AK428,各类选项!$E:$E,0)),1,0))</f>
        <v/>
      </c>
      <c r="J428" s="110" t="str">
        <f>IF(原始数据!AM428="","",IF(ISERROR(MATCH(原始数据!AM428,各类选项!$E:$E,0)),1,0))</f>
        <v/>
      </c>
      <c r="K428" s="110" t="str">
        <f>IF(原始数据!AF428="","",IF(ISERROR(MATCH(原始数据!AF428,各类选项!$C:$C,0)),1,0))</f>
        <v/>
      </c>
      <c r="L428" s="110" t="str">
        <f>IF(原始数据!AG428="","",IF(ISERROR(MATCH(原始数据!AG428,各类选项!$C:$C,0)),1,0))</f>
        <v/>
      </c>
      <c r="M428" s="110" t="str">
        <f>IF(原始数据!AH428="","",IF(ISERROR(MATCH(原始数据!AH428,各类选项!$C:$C,0)),1,0))</f>
        <v/>
      </c>
      <c r="N428" s="110" t="str">
        <f>IF(原始数据!AI428="","",IF(ISERROR(MATCH(原始数据!AI428,各类选项!$E:$E,0)),1,0))</f>
        <v/>
      </c>
      <c r="O428" s="110" t="str">
        <f>IF(原始数据!AJ428="","",IF(ISERROR(MATCH(原始数据!AJ428,各类选项!$E:$E,0)),1,0))</f>
        <v/>
      </c>
      <c r="P428" s="110" t="str">
        <f>IF(原始数据!AK428="","",IF(ISERROR(MATCH(原始数据!AK428,各类选项!$E:$E,0)),1,0))</f>
        <v/>
      </c>
      <c r="Q428" s="110" t="str">
        <f>IF(原始数据!AL428="","",IF(ISERROR(MATCH(原始数据!AL428,各类选项!$E:$E,0)),1,0))</f>
        <v/>
      </c>
      <c r="R428" s="110" t="str">
        <f>IF(原始数据!AO428="","",IF(ISERROR(MATCH(原始数据!AO428,各类选项!$C:$C,0)),1,0))</f>
        <v/>
      </c>
      <c r="S428" s="110" t="str">
        <f>IF(赛后数据!M428="","",IF(ISERROR(MATCH(赛后数据!M428,(各类选项!J:J),0)),1,0))</f>
        <v/>
      </c>
      <c r="T428" s="110" t="str">
        <f>IF(赛后数据!U428="","",IF(ISERROR(MATCH(赛后数据!U428,(各类选项!J:J),0)),1,0))</f>
        <v/>
      </c>
      <c r="U428" s="110" t="str">
        <f>IF(赛后数据!AC428="","",IF(ISERROR(MATCH(赛后数据!AC428,(各类选项!J:J),0)),1,0))</f>
        <v/>
      </c>
      <c r="V428" s="110" t="str">
        <f>IF(赛后数据!AK428="","",IF(ISERROR(MATCH(赛后数据!AK428,(各类选项!J:J),0)),1,0))</f>
        <v/>
      </c>
    </row>
    <row r="429" spans="1:22">
      <c r="A429" s="110">
        <f t="shared" si="12"/>
        <v>0</v>
      </c>
      <c r="B429" s="110">
        <f t="shared" si="13"/>
        <v>0</v>
      </c>
      <c r="C429" s="110" t="str">
        <f>IF(原始数据!K429="","",IF(ISERROR(MATCH(原始数据!K429,原始数据!E429:F429,0)),1,0)-IF(原始数据!K429="",1,0))</f>
        <v/>
      </c>
      <c r="D429" s="110" t="str">
        <f>IF(原始数据!L429="","",IF(ISERROR(MATCH(原始数据!L429,各类选项!L:L,0)),1,0)-IF(原始数据!L429="",1,0))</f>
        <v/>
      </c>
      <c r="E429" s="110" t="str">
        <f>IF(原始数据!V429="","",IF(ISERROR(MATCH(原始数据!V429,各类选项!G:G,0)),1,0))</f>
        <v/>
      </c>
      <c r="F429" s="110" t="str">
        <f>IF(原始数据!W429="","",IF(ISERROR(MATCH(原始数据!W429,各类选项!G:G,0)),1,0))</f>
        <v/>
      </c>
      <c r="G429" s="110" t="str">
        <f>IF(原始数据!AD429="","",IF(ISERROR(MATCH(原始数据!AD429,各类选项!$E:$E,0)),1,0))</f>
        <v/>
      </c>
      <c r="H429" s="110" t="str">
        <f>IF(原始数据!AE429="","",IF(ISERROR(MATCH(原始数据!AE429,各类选项!$E:$E,0)),1,0))</f>
        <v/>
      </c>
      <c r="I429" s="110" t="str">
        <f>IF(原始数据!AK429="","",IF(ISERROR(MATCH(原始数据!AK429,各类选项!$E:$E,0)),1,0))</f>
        <v/>
      </c>
      <c r="J429" s="110" t="str">
        <f>IF(原始数据!AM429="","",IF(ISERROR(MATCH(原始数据!AM429,各类选项!$E:$E,0)),1,0))</f>
        <v/>
      </c>
      <c r="K429" s="110" t="str">
        <f>IF(原始数据!AF429="","",IF(ISERROR(MATCH(原始数据!AF429,各类选项!$C:$C,0)),1,0))</f>
        <v/>
      </c>
      <c r="L429" s="110" t="str">
        <f>IF(原始数据!AG429="","",IF(ISERROR(MATCH(原始数据!AG429,各类选项!$C:$C,0)),1,0))</f>
        <v/>
      </c>
      <c r="M429" s="110" t="str">
        <f>IF(原始数据!AH429="","",IF(ISERROR(MATCH(原始数据!AH429,各类选项!$C:$C,0)),1,0))</f>
        <v/>
      </c>
      <c r="N429" s="110" t="str">
        <f>IF(原始数据!AI429="","",IF(ISERROR(MATCH(原始数据!AI429,各类选项!$E:$E,0)),1,0))</f>
        <v/>
      </c>
      <c r="O429" s="110" t="str">
        <f>IF(原始数据!AJ429="","",IF(ISERROR(MATCH(原始数据!AJ429,各类选项!$E:$E,0)),1,0))</f>
        <v/>
      </c>
      <c r="P429" s="110" t="str">
        <f>IF(原始数据!AK429="","",IF(ISERROR(MATCH(原始数据!AK429,各类选项!$E:$E,0)),1,0))</f>
        <v/>
      </c>
      <c r="Q429" s="110" t="str">
        <f>IF(原始数据!AL429="","",IF(ISERROR(MATCH(原始数据!AL429,各类选项!$E:$E,0)),1,0))</f>
        <v/>
      </c>
      <c r="R429" s="110" t="str">
        <f>IF(原始数据!AO429="","",IF(ISERROR(MATCH(原始数据!AO429,各类选项!$C:$C,0)),1,0))</f>
        <v/>
      </c>
      <c r="S429" s="110" t="str">
        <f>IF(赛后数据!M429="","",IF(ISERROR(MATCH(赛后数据!M429,(各类选项!J:J),0)),1,0))</f>
        <v/>
      </c>
      <c r="T429" s="110" t="str">
        <f>IF(赛后数据!U429="","",IF(ISERROR(MATCH(赛后数据!U429,(各类选项!J:J),0)),1,0))</f>
        <v/>
      </c>
      <c r="U429" s="110" t="str">
        <f>IF(赛后数据!AC429="","",IF(ISERROR(MATCH(赛后数据!AC429,(各类选项!J:J),0)),1,0))</f>
        <v/>
      </c>
      <c r="V429" s="110" t="str">
        <f>IF(赛后数据!AK429="","",IF(ISERROR(MATCH(赛后数据!AK429,(各类选项!J:J),0)),1,0))</f>
        <v/>
      </c>
    </row>
    <row r="430" spans="1:22">
      <c r="A430" s="110">
        <f t="shared" si="12"/>
        <v>0</v>
      </c>
      <c r="B430" s="110">
        <f t="shared" si="13"/>
        <v>0</v>
      </c>
      <c r="C430" s="110" t="str">
        <f>IF(原始数据!K430="","",IF(ISERROR(MATCH(原始数据!K430,原始数据!E430:F430,0)),1,0)-IF(原始数据!K430="",1,0))</f>
        <v/>
      </c>
      <c r="D430" s="110" t="str">
        <f>IF(原始数据!L430="","",IF(ISERROR(MATCH(原始数据!L430,各类选项!L:L,0)),1,0)-IF(原始数据!L430="",1,0))</f>
        <v/>
      </c>
      <c r="E430" s="110" t="str">
        <f>IF(原始数据!V430="","",IF(ISERROR(MATCH(原始数据!V430,各类选项!G:G,0)),1,0))</f>
        <v/>
      </c>
      <c r="F430" s="110" t="str">
        <f>IF(原始数据!W430="","",IF(ISERROR(MATCH(原始数据!W430,各类选项!G:G,0)),1,0))</f>
        <v/>
      </c>
      <c r="G430" s="110" t="str">
        <f>IF(原始数据!AD430="","",IF(ISERROR(MATCH(原始数据!AD430,各类选项!$E:$E,0)),1,0))</f>
        <v/>
      </c>
      <c r="H430" s="110" t="str">
        <f>IF(原始数据!AE430="","",IF(ISERROR(MATCH(原始数据!AE430,各类选项!$E:$E,0)),1,0))</f>
        <v/>
      </c>
      <c r="I430" s="110" t="str">
        <f>IF(原始数据!AK430="","",IF(ISERROR(MATCH(原始数据!AK430,各类选项!$E:$E,0)),1,0))</f>
        <v/>
      </c>
      <c r="J430" s="110" t="str">
        <f>IF(原始数据!AM430="","",IF(ISERROR(MATCH(原始数据!AM430,各类选项!$E:$E,0)),1,0))</f>
        <v/>
      </c>
      <c r="K430" s="110" t="str">
        <f>IF(原始数据!AF430="","",IF(ISERROR(MATCH(原始数据!AF430,各类选项!$C:$C,0)),1,0))</f>
        <v/>
      </c>
      <c r="L430" s="110" t="str">
        <f>IF(原始数据!AG430="","",IF(ISERROR(MATCH(原始数据!AG430,各类选项!$C:$C,0)),1,0))</f>
        <v/>
      </c>
      <c r="M430" s="110" t="str">
        <f>IF(原始数据!AH430="","",IF(ISERROR(MATCH(原始数据!AH430,各类选项!$C:$C,0)),1,0))</f>
        <v/>
      </c>
      <c r="N430" s="110" t="str">
        <f>IF(原始数据!AI430="","",IF(ISERROR(MATCH(原始数据!AI430,各类选项!$E:$E,0)),1,0))</f>
        <v/>
      </c>
      <c r="O430" s="110" t="str">
        <f>IF(原始数据!AJ430="","",IF(ISERROR(MATCH(原始数据!AJ430,各类选项!$E:$E,0)),1,0))</f>
        <v/>
      </c>
      <c r="P430" s="110" t="str">
        <f>IF(原始数据!AK430="","",IF(ISERROR(MATCH(原始数据!AK430,各类选项!$E:$E,0)),1,0))</f>
        <v/>
      </c>
      <c r="Q430" s="110" t="str">
        <f>IF(原始数据!AL430="","",IF(ISERROR(MATCH(原始数据!AL430,各类选项!$E:$E,0)),1,0))</f>
        <v/>
      </c>
      <c r="R430" s="110" t="str">
        <f>IF(原始数据!AO430="","",IF(ISERROR(MATCH(原始数据!AO430,各类选项!$C:$C,0)),1,0))</f>
        <v/>
      </c>
      <c r="S430" s="110" t="str">
        <f>IF(赛后数据!M430="","",IF(ISERROR(MATCH(赛后数据!M430,(各类选项!J:J),0)),1,0))</f>
        <v/>
      </c>
      <c r="T430" s="110" t="str">
        <f>IF(赛后数据!U430="","",IF(ISERROR(MATCH(赛后数据!U430,(各类选项!J:J),0)),1,0))</f>
        <v/>
      </c>
      <c r="U430" s="110" t="str">
        <f>IF(赛后数据!AC430="","",IF(ISERROR(MATCH(赛后数据!AC430,(各类选项!J:J),0)),1,0))</f>
        <v/>
      </c>
      <c r="V430" s="110" t="str">
        <f>IF(赛后数据!AK430="","",IF(ISERROR(MATCH(赛后数据!AK430,(各类选项!J:J),0)),1,0))</f>
        <v/>
      </c>
    </row>
    <row r="431" spans="1:22">
      <c r="A431" s="110">
        <f t="shared" si="12"/>
        <v>0</v>
      </c>
      <c r="B431" s="110">
        <f t="shared" si="13"/>
        <v>0</v>
      </c>
      <c r="C431" s="110" t="str">
        <f>IF(原始数据!K431="","",IF(ISERROR(MATCH(原始数据!K431,原始数据!E431:F431,0)),1,0)-IF(原始数据!K431="",1,0))</f>
        <v/>
      </c>
      <c r="D431" s="110" t="str">
        <f>IF(原始数据!L431="","",IF(ISERROR(MATCH(原始数据!L431,各类选项!L:L,0)),1,0)-IF(原始数据!L431="",1,0))</f>
        <v/>
      </c>
      <c r="E431" s="110" t="str">
        <f>IF(原始数据!V431="","",IF(ISERROR(MATCH(原始数据!V431,各类选项!G:G,0)),1,0))</f>
        <v/>
      </c>
      <c r="F431" s="110" t="str">
        <f>IF(原始数据!W431="","",IF(ISERROR(MATCH(原始数据!W431,各类选项!G:G,0)),1,0))</f>
        <v/>
      </c>
      <c r="G431" s="110" t="str">
        <f>IF(原始数据!AD431="","",IF(ISERROR(MATCH(原始数据!AD431,各类选项!$E:$E,0)),1,0))</f>
        <v/>
      </c>
      <c r="H431" s="110" t="str">
        <f>IF(原始数据!AE431="","",IF(ISERROR(MATCH(原始数据!AE431,各类选项!$E:$E,0)),1,0))</f>
        <v/>
      </c>
      <c r="I431" s="110" t="str">
        <f>IF(原始数据!AK431="","",IF(ISERROR(MATCH(原始数据!AK431,各类选项!$E:$E,0)),1,0))</f>
        <v/>
      </c>
      <c r="J431" s="110" t="str">
        <f>IF(原始数据!AM431="","",IF(ISERROR(MATCH(原始数据!AM431,各类选项!$E:$E,0)),1,0))</f>
        <v/>
      </c>
      <c r="K431" s="110" t="str">
        <f>IF(原始数据!AF431="","",IF(ISERROR(MATCH(原始数据!AF431,各类选项!$C:$C,0)),1,0))</f>
        <v/>
      </c>
      <c r="L431" s="110" t="str">
        <f>IF(原始数据!AG431="","",IF(ISERROR(MATCH(原始数据!AG431,各类选项!$C:$C,0)),1,0))</f>
        <v/>
      </c>
      <c r="M431" s="110" t="str">
        <f>IF(原始数据!AH431="","",IF(ISERROR(MATCH(原始数据!AH431,各类选项!$C:$C,0)),1,0))</f>
        <v/>
      </c>
      <c r="N431" s="110" t="str">
        <f>IF(原始数据!AI431="","",IF(ISERROR(MATCH(原始数据!AI431,各类选项!$E:$E,0)),1,0))</f>
        <v/>
      </c>
      <c r="O431" s="110" t="str">
        <f>IF(原始数据!AJ431="","",IF(ISERROR(MATCH(原始数据!AJ431,各类选项!$E:$E,0)),1,0))</f>
        <v/>
      </c>
      <c r="P431" s="110" t="str">
        <f>IF(原始数据!AK431="","",IF(ISERROR(MATCH(原始数据!AK431,各类选项!$E:$E,0)),1,0))</f>
        <v/>
      </c>
      <c r="Q431" s="110" t="str">
        <f>IF(原始数据!AL431="","",IF(ISERROR(MATCH(原始数据!AL431,各类选项!$E:$E,0)),1,0))</f>
        <v/>
      </c>
      <c r="R431" s="110" t="str">
        <f>IF(原始数据!AO431="","",IF(ISERROR(MATCH(原始数据!AO431,各类选项!$C:$C,0)),1,0))</f>
        <v/>
      </c>
      <c r="S431" s="110" t="str">
        <f>IF(赛后数据!M431="","",IF(ISERROR(MATCH(赛后数据!M431,(各类选项!J:J),0)),1,0))</f>
        <v/>
      </c>
      <c r="T431" s="110" t="str">
        <f>IF(赛后数据!U431="","",IF(ISERROR(MATCH(赛后数据!U431,(各类选项!J:J),0)),1,0))</f>
        <v/>
      </c>
      <c r="U431" s="110" t="str">
        <f>IF(赛后数据!AC431="","",IF(ISERROR(MATCH(赛后数据!AC431,(各类选项!J:J),0)),1,0))</f>
        <v/>
      </c>
      <c r="V431" s="110" t="str">
        <f>IF(赛后数据!AK431="","",IF(ISERROR(MATCH(赛后数据!AK431,(各类选项!J:J),0)),1,0))</f>
        <v/>
      </c>
    </row>
    <row r="432" spans="1:22">
      <c r="A432" s="110">
        <f t="shared" si="12"/>
        <v>0</v>
      </c>
      <c r="B432" s="110">
        <f t="shared" si="13"/>
        <v>0</v>
      </c>
      <c r="C432" s="110" t="str">
        <f>IF(原始数据!K432="","",IF(ISERROR(MATCH(原始数据!K432,原始数据!E432:F432,0)),1,0)-IF(原始数据!K432="",1,0))</f>
        <v/>
      </c>
      <c r="D432" s="110" t="str">
        <f>IF(原始数据!L432="","",IF(ISERROR(MATCH(原始数据!L432,各类选项!L:L,0)),1,0)-IF(原始数据!L432="",1,0))</f>
        <v/>
      </c>
      <c r="E432" s="110" t="str">
        <f>IF(原始数据!V432="","",IF(ISERROR(MATCH(原始数据!V432,各类选项!G:G,0)),1,0))</f>
        <v/>
      </c>
      <c r="F432" s="110" t="str">
        <f>IF(原始数据!W432="","",IF(ISERROR(MATCH(原始数据!W432,各类选项!G:G,0)),1,0))</f>
        <v/>
      </c>
      <c r="G432" s="110" t="str">
        <f>IF(原始数据!AD432="","",IF(ISERROR(MATCH(原始数据!AD432,各类选项!$E:$E,0)),1,0))</f>
        <v/>
      </c>
      <c r="H432" s="110" t="str">
        <f>IF(原始数据!AE432="","",IF(ISERROR(MATCH(原始数据!AE432,各类选项!$E:$E,0)),1,0))</f>
        <v/>
      </c>
      <c r="I432" s="110" t="str">
        <f>IF(原始数据!AK432="","",IF(ISERROR(MATCH(原始数据!AK432,各类选项!$E:$E,0)),1,0))</f>
        <v/>
      </c>
      <c r="J432" s="110" t="str">
        <f>IF(原始数据!AM432="","",IF(ISERROR(MATCH(原始数据!AM432,各类选项!$E:$E,0)),1,0))</f>
        <v/>
      </c>
      <c r="K432" s="110" t="str">
        <f>IF(原始数据!AF432="","",IF(ISERROR(MATCH(原始数据!AF432,各类选项!$C:$C,0)),1,0))</f>
        <v/>
      </c>
      <c r="L432" s="110" t="str">
        <f>IF(原始数据!AG432="","",IF(ISERROR(MATCH(原始数据!AG432,各类选项!$C:$C,0)),1,0))</f>
        <v/>
      </c>
      <c r="M432" s="110" t="str">
        <f>IF(原始数据!AH432="","",IF(ISERROR(MATCH(原始数据!AH432,各类选项!$C:$C,0)),1,0))</f>
        <v/>
      </c>
      <c r="N432" s="110" t="str">
        <f>IF(原始数据!AI432="","",IF(ISERROR(MATCH(原始数据!AI432,各类选项!$E:$E,0)),1,0))</f>
        <v/>
      </c>
      <c r="O432" s="110" t="str">
        <f>IF(原始数据!AJ432="","",IF(ISERROR(MATCH(原始数据!AJ432,各类选项!$E:$E,0)),1,0))</f>
        <v/>
      </c>
      <c r="P432" s="110" t="str">
        <f>IF(原始数据!AK432="","",IF(ISERROR(MATCH(原始数据!AK432,各类选项!$E:$E,0)),1,0))</f>
        <v/>
      </c>
      <c r="Q432" s="110" t="str">
        <f>IF(原始数据!AL432="","",IF(ISERROR(MATCH(原始数据!AL432,各类选项!$E:$E,0)),1,0))</f>
        <v/>
      </c>
      <c r="R432" s="110" t="str">
        <f>IF(原始数据!AO432="","",IF(ISERROR(MATCH(原始数据!AO432,各类选项!$C:$C,0)),1,0))</f>
        <v/>
      </c>
      <c r="S432" s="110" t="str">
        <f>IF(赛后数据!M432="","",IF(ISERROR(MATCH(赛后数据!M432,(各类选项!J:J),0)),1,0))</f>
        <v/>
      </c>
      <c r="T432" s="110" t="str">
        <f>IF(赛后数据!U432="","",IF(ISERROR(MATCH(赛后数据!U432,(各类选项!J:J),0)),1,0))</f>
        <v/>
      </c>
      <c r="U432" s="110" t="str">
        <f>IF(赛后数据!AC432="","",IF(ISERROR(MATCH(赛后数据!AC432,(各类选项!J:J),0)),1,0))</f>
        <v/>
      </c>
      <c r="V432" s="110" t="str">
        <f>IF(赛后数据!AK432="","",IF(ISERROR(MATCH(赛后数据!AK432,(各类选项!J:J),0)),1,0))</f>
        <v/>
      </c>
    </row>
    <row r="433" spans="1:22">
      <c r="A433" s="110">
        <f t="shared" si="12"/>
        <v>0</v>
      </c>
      <c r="B433" s="110">
        <f t="shared" si="13"/>
        <v>0</v>
      </c>
      <c r="C433" s="110" t="str">
        <f>IF(原始数据!K433="","",IF(ISERROR(MATCH(原始数据!K433,原始数据!E433:F433,0)),1,0)-IF(原始数据!K433="",1,0))</f>
        <v/>
      </c>
      <c r="D433" s="110" t="str">
        <f>IF(原始数据!L433="","",IF(ISERROR(MATCH(原始数据!L433,各类选项!L:L,0)),1,0)-IF(原始数据!L433="",1,0))</f>
        <v/>
      </c>
      <c r="E433" s="110" t="str">
        <f>IF(原始数据!V433="","",IF(ISERROR(MATCH(原始数据!V433,各类选项!G:G,0)),1,0))</f>
        <v/>
      </c>
      <c r="F433" s="110" t="str">
        <f>IF(原始数据!W433="","",IF(ISERROR(MATCH(原始数据!W433,各类选项!G:G,0)),1,0))</f>
        <v/>
      </c>
      <c r="G433" s="110" t="str">
        <f>IF(原始数据!AD433="","",IF(ISERROR(MATCH(原始数据!AD433,各类选项!$E:$E,0)),1,0))</f>
        <v/>
      </c>
      <c r="H433" s="110" t="str">
        <f>IF(原始数据!AE433="","",IF(ISERROR(MATCH(原始数据!AE433,各类选项!$E:$E,0)),1,0))</f>
        <v/>
      </c>
      <c r="I433" s="110" t="str">
        <f>IF(原始数据!AK433="","",IF(ISERROR(MATCH(原始数据!AK433,各类选项!$E:$E,0)),1,0))</f>
        <v/>
      </c>
      <c r="J433" s="110" t="str">
        <f>IF(原始数据!AM433="","",IF(ISERROR(MATCH(原始数据!AM433,各类选项!$E:$E,0)),1,0))</f>
        <v/>
      </c>
      <c r="K433" s="110" t="str">
        <f>IF(原始数据!AF433="","",IF(ISERROR(MATCH(原始数据!AF433,各类选项!$C:$C,0)),1,0))</f>
        <v/>
      </c>
      <c r="L433" s="110" t="str">
        <f>IF(原始数据!AG433="","",IF(ISERROR(MATCH(原始数据!AG433,各类选项!$C:$C,0)),1,0))</f>
        <v/>
      </c>
      <c r="M433" s="110" t="str">
        <f>IF(原始数据!AH433="","",IF(ISERROR(MATCH(原始数据!AH433,各类选项!$C:$C,0)),1,0))</f>
        <v/>
      </c>
      <c r="N433" s="110" t="str">
        <f>IF(原始数据!AI433="","",IF(ISERROR(MATCH(原始数据!AI433,各类选项!$E:$E,0)),1,0))</f>
        <v/>
      </c>
      <c r="O433" s="110" t="str">
        <f>IF(原始数据!AJ433="","",IF(ISERROR(MATCH(原始数据!AJ433,各类选项!$E:$E,0)),1,0))</f>
        <v/>
      </c>
      <c r="P433" s="110" t="str">
        <f>IF(原始数据!AK433="","",IF(ISERROR(MATCH(原始数据!AK433,各类选项!$E:$E,0)),1,0))</f>
        <v/>
      </c>
      <c r="Q433" s="110" t="str">
        <f>IF(原始数据!AL433="","",IF(ISERROR(MATCH(原始数据!AL433,各类选项!$E:$E,0)),1,0))</f>
        <v/>
      </c>
      <c r="R433" s="110" t="str">
        <f>IF(原始数据!AO433="","",IF(ISERROR(MATCH(原始数据!AO433,各类选项!$C:$C,0)),1,0))</f>
        <v/>
      </c>
      <c r="S433" s="110" t="str">
        <f>IF(赛后数据!M433="","",IF(ISERROR(MATCH(赛后数据!M433,(各类选项!J:J),0)),1,0))</f>
        <v/>
      </c>
      <c r="T433" s="110" t="str">
        <f>IF(赛后数据!U433="","",IF(ISERROR(MATCH(赛后数据!U433,(各类选项!J:J),0)),1,0))</f>
        <v/>
      </c>
      <c r="U433" s="110" t="str">
        <f>IF(赛后数据!AC433="","",IF(ISERROR(MATCH(赛后数据!AC433,(各类选项!J:J),0)),1,0))</f>
        <v/>
      </c>
      <c r="V433" s="110" t="str">
        <f>IF(赛后数据!AK433="","",IF(ISERROR(MATCH(赛后数据!AK433,(各类选项!J:J),0)),1,0))</f>
        <v/>
      </c>
    </row>
    <row r="434" spans="1:22">
      <c r="A434" s="110">
        <f t="shared" si="12"/>
        <v>0</v>
      </c>
      <c r="B434" s="110">
        <f t="shared" si="13"/>
        <v>0</v>
      </c>
      <c r="C434" s="110" t="str">
        <f>IF(原始数据!K434="","",IF(ISERROR(MATCH(原始数据!K434,原始数据!E434:F434,0)),1,0)-IF(原始数据!K434="",1,0))</f>
        <v/>
      </c>
      <c r="D434" s="110" t="str">
        <f>IF(原始数据!L434="","",IF(ISERROR(MATCH(原始数据!L434,各类选项!L:L,0)),1,0)-IF(原始数据!L434="",1,0))</f>
        <v/>
      </c>
      <c r="E434" s="110" t="str">
        <f>IF(原始数据!V434="","",IF(ISERROR(MATCH(原始数据!V434,各类选项!G:G,0)),1,0))</f>
        <v/>
      </c>
      <c r="F434" s="110" t="str">
        <f>IF(原始数据!W434="","",IF(ISERROR(MATCH(原始数据!W434,各类选项!G:G,0)),1,0))</f>
        <v/>
      </c>
      <c r="G434" s="110" t="str">
        <f>IF(原始数据!AD434="","",IF(ISERROR(MATCH(原始数据!AD434,各类选项!$E:$E,0)),1,0))</f>
        <v/>
      </c>
      <c r="H434" s="110" t="str">
        <f>IF(原始数据!AE434="","",IF(ISERROR(MATCH(原始数据!AE434,各类选项!$E:$E,0)),1,0))</f>
        <v/>
      </c>
      <c r="I434" s="110" t="str">
        <f>IF(原始数据!AK434="","",IF(ISERROR(MATCH(原始数据!AK434,各类选项!$E:$E,0)),1,0))</f>
        <v/>
      </c>
      <c r="J434" s="110" t="str">
        <f>IF(原始数据!AM434="","",IF(ISERROR(MATCH(原始数据!AM434,各类选项!$E:$E,0)),1,0))</f>
        <v/>
      </c>
      <c r="K434" s="110" t="str">
        <f>IF(原始数据!AF434="","",IF(ISERROR(MATCH(原始数据!AF434,各类选项!$C:$C,0)),1,0))</f>
        <v/>
      </c>
      <c r="L434" s="110" t="str">
        <f>IF(原始数据!AG434="","",IF(ISERROR(MATCH(原始数据!AG434,各类选项!$C:$C,0)),1,0))</f>
        <v/>
      </c>
      <c r="M434" s="110" t="str">
        <f>IF(原始数据!AH434="","",IF(ISERROR(MATCH(原始数据!AH434,各类选项!$C:$C,0)),1,0))</f>
        <v/>
      </c>
      <c r="N434" s="110" t="str">
        <f>IF(原始数据!AI434="","",IF(ISERROR(MATCH(原始数据!AI434,各类选项!$E:$E,0)),1,0))</f>
        <v/>
      </c>
      <c r="O434" s="110" t="str">
        <f>IF(原始数据!AJ434="","",IF(ISERROR(MATCH(原始数据!AJ434,各类选项!$E:$E,0)),1,0))</f>
        <v/>
      </c>
      <c r="P434" s="110" t="str">
        <f>IF(原始数据!AK434="","",IF(ISERROR(MATCH(原始数据!AK434,各类选项!$E:$E,0)),1,0))</f>
        <v/>
      </c>
      <c r="Q434" s="110" t="str">
        <f>IF(原始数据!AL434="","",IF(ISERROR(MATCH(原始数据!AL434,各类选项!$E:$E,0)),1,0))</f>
        <v/>
      </c>
      <c r="R434" s="110" t="str">
        <f>IF(原始数据!AO434="","",IF(ISERROR(MATCH(原始数据!AO434,各类选项!$C:$C,0)),1,0))</f>
        <v/>
      </c>
      <c r="S434" s="110" t="str">
        <f>IF(赛后数据!M434="","",IF(ISERROR(MATCH(赛后数据!M434,(各类选项!J:J),0)),1,0))</f>
        <v/>
      </c>
      <c r="T434" s="110" t="str">
        <f>IF(赛后数据!U434="","",IF(ISERROR(MATCH(赛后数据!U434,(各类选项!J:J),0)),1,0))</f>
        <v/>
      </c>
      <c r="U434" s="110" t="str">
        <f>IF(赛后数据!AC434="","",IF(ISERROR(MATCH(赛后数据!AC434,(各类选项!J:J),0)),1,0))</f>
        <v/>
      </c>
      <c r="V434" s="110" t="str">
        <f>IF(赛后数据!AK434="","",IF(ISERROR(MATCH(赛后数据!AK434,(各类选项!J:J),0)),1,0))</f>
        <v/>
      </c>
    </row>
    <row r="435" spans="1:22">
      <c r="A435" s="110">
        <f t="shared" si="12"/>
        <v>0</v>
      </c>
      <c r="B435" s="110">
        <f t="shared" si="13"/>
        <v>0</v>
      </c>
      <c r="C435" s="110" t="str">
        <f>IF(原始数据!K435="","",IF(ISERROR(MATCH(原始数据!K435,原始数据!E435:F435,0)),1,0)-IF(原始数据!K435="",1,0))</f>
        <v/>
      </c>
      <c r="D435" s="110" t="str">
        <f>IF(原始数据!L435="","",IF(ISERROR(MATCH(原始数据!L435,各类选项!L:L,0)),1,0)-IF(原始数据!L435="",1,0))</f>
        <v/>
      </c>
      <c r="E435" s="110" t="str">
        <f>IF(原始数据!V435="","",IF(ISERROR(MATCH(原始数据!V435,各类选项!G:G,0)),1,0))</f>
        <v/>
      </c>
      <c r="F435" s="110" t="str">
        <f>IF(原始数据!W435="","",IF(ISERROR(MATCH(原始数据!W435,各类选项!G:G,0)),1,0))</f>
        <v/>
      </c>
      <c r="G435" s="110" t="str">
        <f>IF(原始数据!AD435="","",IF(ISERROR(MATCH(原始数据!AD435,各类选项!$E:$E,0)),1,0))</f>
        <v/>
      </c>
      <c r="H435" s="110" t="str">
        <f>IF(原始数据!AE435="","",IF(ISERROR(MATCH(原始数据!AE435,各类选项!$E:$E,0)),1,0))</f>
        <v/>
      </c>
      <c r="I435" s="110" t="str">
        <f>IF(原始数据!AK435="","",IF(ISERROR(MATCH(原始数据!AK435,各类选项!$E:$E,0)),1,0))</f>
        <v/>
      </c>
      <c r="J435" s="110" t="str">
        <f>IF(原始数据!AM435="","",IF(ISERROR(MATCH(原始数据!AM435,各类选项!$E:$E,0)),1,0))</f>
        <v/>
      </c>
      <c r="K435" s="110" t="str">
        <f>IF(原始数据!AF435="","",IF(ISERROR(MATCH(原始数据!AF435,各类选项!$C:$C,0)),1,0))</f>
        <v/>
      </c>
      <c r="L435" s="110" t="str">
        <f>IF(原始数据!AG435="","",IF(ISERROR(MATCH(原始数据!AG435,各类选项!$C:$C,0)),1,0))</f>
        <v/>
      </c>
      <c r="M435" s="110" t="str">
        <f>IF(原始数据!AH435="","",IF(ISERROR(MATCH(原始数据!AH435,各类选项!$C:$C,0)),1,0))</f>
        <v/>
      </c>
      <c r="N435" s="110" t="str">
        <f>IF(原始数据!AI435="","",IF(ISERROR(MATCH(原始数据!AI435,各类选项!$E:$E,0)),1,0))</f>
        <v/>
      </c>
      <c r="O435" s="110" t="str">
        <f>IF(原始数据!AJ435="","",IF(ISERROR(MATCH(原始数据!AJ435,各类选项!$E:$E,0)),1,0))</f>
        <v/>
      </c>
      <c r="P435" s="110" t="str">
        <f>IF(原始数据!AK435="","",IF(ISERROR(MATCH(原始数据!AK435,各类选项!$E:$E,0)),1,0))</f>
        <v/>
      </c>
      <c r="Q435" s="110" t="str">
        <f>IF(原始数据!AL435="","",IF(ISERROR(MATCH(原始数据!AL435,各类选项!$E:$E,0)),1,0))</f>
        <v/>
      </c>
      <c r="R435" s="110" t="str">
        <f>IF(原始数据!AO435="","",IF(ISERROR(MATCH(原始数据!AO435,各类选项!$C:$C,0)),1,0))</f>
        <v/>
      </c>
      <c r="S435" s="110" t="str">
        <f>IF(赛后数据!M435="","",IF(ISERROR(MATCH(赛后数据!M435,(各类选项!J:J),0)),1,0))</f>
        <v/>
      </c>
      <c r="T435" s="110" t="str">
        <f>IF(赛后数据!U435="","",IF(ISERROR(MATCH(赛后数据!U435,(各类选项!J:J),0)),1,0))</f>
        <v/>
      </c>
      <c r="U435" s="110" t="str">
        <f>IF(赛后数据!AC435="","",IF(ISERROR(MATCH(赛后数据!AC435,(各类选项!J:J),0)),1,0))</f>
        <v/>
      </c>
      <c r="V435" s="110" t="str">
        <f>IF(赛后数据!AK435="","",IF(ISERROR(MATCH(赛后数据!AK435,(各类选项!J:J),0)),1,0))</f>
        <v/>
      </c>
    </row>
    <row r="436" spans="1:22">
      <c r="A436" s="110">
        <f t="shared" si="12"/>
        <v>0</v>
      </c>
      <c r="B436" s="110">
        <f t="shared" si="13"/>
        <v>0</v>
      </c>
      <c r="C436" s="110" t="str">
        <f>IF(原始数据!K436="","",IF(ISERROR(MATCH(原始数据!K436,原始数据!E436:F436,0)),1,0)-IF(原始数据!K436="",1,0))</f>
        <v/>
      </c>
      <c r="D436" s="110" t="str">
        <f>IF(原始数据!L436="","",IF(ISERROR(MATCH(原始数据!L436,各类选项!L:L,0)),1,0)-IF(原始数据!L436="",1,0))</f>
        <v/>
      </c>
      <c r="E436" s="110" t="str">
        <f>IF(原始数据!V436="","",IF(ISERROR(MATCH(原始数据!V436,各类选项!G:G,0)),1,0))</f>
        <v/>
      </c>
      <c r="F436" s="110" t="str">
        <f>IF(原始数据!W436="","",IF(ISERROR(MATCH(原始数据!W436,各类选项!G:G,0)),1,0))</f>
        <v/>
      </c>
      <c r="G436" s="110" t="str">
        <f>IF(原始数据!AD436="","",IF(ISERROR(MATCH(原始数据!AD436,各类选项!$E:$E,0)),1,0))</f>
        <v/>
      </c>
      <c r="H436" s="110" t="str">
        <f>IF(原始数据!AE436="","",IF(ISERROR(MATCH(原始数据!AE436,各类选项!$E:$E,0)),1,0))</f>
        <v/>
      </c>
      <c r="I436" s="110" t="str">
        <f>IF(原始数据!AK436="","",IF(ISERROR(MATCH(原始数据!AK436,各类选项!$E:$E,0)),1,0))</f>
        <v/>
      </c>
      <c r="J436" s="110" t="str">
        <f>IF(原始数据!AM436="","",IF(ISERROR(MATCH(原始数据!AM436,各类选项!$E:$E,0)),1,0))</f>
        <v/>
      </c>
      <c r="K436" s="110" t="str">
        <f>IF(原始数据!AF436="","",IF(ISERROR(MATCH(原始数据!AF436,各类选项!$C:$C,0)),1,0))</f>
        <v/>
      </c>
      <c r="L436" s="110" t="str">
        <f>IF(原始数据!AG436="","",IF(ISERROR(MATCH(原始数据!AG436,各类选项!$C:$C,0)),1,0))</f>
        <v/>
      </c>
      <c r="M436" s="110" t="str">
        <f>IF(原始数据!AH436="","",IF(ISERROR(MATCH(原始数据!AH436,各类选项!$C:$C,0)),1,0))</f>
        <v/>
      </c>
      <c r="N436" s="110" t="str">
        <f>IF(原始数据!AI436="","",IF(ISERROR(MATCH(原始数据!AI436,各类选项!$E:$E,0)),1,0))</f>
        <v/>
      </c>
      <c r="O436" s="110" t="str">
        <f>IF(原始数据!AJ436="","",IF(ISERROR(MATCH(原始数据!AJ436,各类选项!$E:$E,0)),1,0))</f>
        <v/>
      </c>
      <c r="P436" s="110" t="str">
        <f>IF(原始数据!AK436="","",IF(ISERROR(MATCH(原始数据!AK436,各类选项!$E:$E,0)),1,0))</f>
        <v/>
      </c>
      <c r="Q436" s="110" t="str">
        <f>IF(原始数据!AL436="","",IF(ISERROR(MATCH(原始数据!AL436,各类选项!$E:$E,0)),1,0))</f>
        <v/>
      </c>
      <c r="R436" s="110" t="str">
        <f>IF(原始数据!AO436="","",IF(ISERROR(MATCH(原始数据!AO436,各类选项!$C:$C,0)),1,0))</f>
        <v/>
      </c>
      <c r="S436" s="110" t="str">
        <f>IF(赛后数据!M436="","",IF(ISERROR(MATCH(赛后数据!M436,(各类选项!J:J),0)),1,0))</f>
        <v/>
      </c>
      <c r="T436" s="110" t="str">
        <f>IF(赛后数据!U436="","",IF(ISERROR(MATCH(赛后数据!U436,(各类选项!J:J),0)),1,0))</f>
        <v/>
      </c>
      <c r="U436" s="110" t="str">
        <f>IF(赛后数据!AC436="","",IF(ISERROR(MATCH(赛后数据!AC436,(各类选项!J:J),0)),1,0))</f>
        <v/>
      </c>
      <c r="V436" s="110" t="str">
        <f>IF(赛后数据!AK436="","",IF(ISERROR(MATCH(赛后数据!AK436,(各类选项!J:J),0)),1,0))</f>
        <v/>
      </c>
    </row>
    <row r="437" spans="1:22">
      <c r="A437" s="110">
        <f t="shared" si="12"/>
        <v>0</v>
      </c>
      <c r="B437" s="110">
        <f t="shared" si="13"/>
        <v>0</v>
      </c>
      <c r="C437" s="110" t="str">
        <f>IF(原始数据!K437="","",IF(ISERROR(MATCH(原始数据!K437,原始数据!E437:F437,0)),1,0)-IF(原始数据!K437="",1,0))</f>
        <v/>
      </c>
      <c r="D437" s="110" t="str">
        <f>IF(原始数据!L437="","",IF(ISERROR(MATCH(原始数据!L437,各类选项!L:L,0)),1,0)-IF(原始数据!L437="",1,0))</f>
        <v/>
      </c>
      <c r="E437" s="110" t="str">
        <f>IF(原始数据!V437="","",IF(ISERROR(MATCH(原始数据!V437,各类选项!G:G,0)),1,0))</f>
        <v/>
      </c>
      <c r="F437" s="110" t="str">
        <f>IF(原始数据!W437="","",IF(ISERROR(MATCH(原始数据!W437,各类选项!G:G,0)),1,0))</f>
        <v/>
      </c>
      <c r="G437" s="110" t="str">
        <f>IF(原始数据!AD437="","",IF(ISERROR(MATCH(原始数据!AD437,各类选项!$E:$E,0)),1,0))</f>
        <v/>
      </c>
      <c r="H437" s="110" t="str">
        <f>IF(原始数据!AE437="","",IF(ISERROR(MATCH(原始数据!AE437,各类选项!$E:$E,0)),1,0))</f>
        <v/>
      </c>
      <c r="I437" s="110" t="str">
        <f>IF(原始数据!AK437="","",IF(ISERROR(MATCH(原始数据!AK437,各类选项!$E:$E,0)),1,0))</f>
        <v/>
      </c>
      <c r="J437" s="110" t="str">
        <f>IF(原始数据!AM437="","",IF(ISERROR(MATCH(原始数据!AM437,各类选项!$E:$E,0)),1,0))</f>
        <v/>
      </c>
      <c r="K437" s="110" t="str">
        <f>IF(原始数据!AF437="","",IF(ISERROR(MATCH(原始数据!AF437,各类选项!$C:$C,0)),1,0))</f>
        <v/>
      </c>
      <c r="L437" s="110" t="str">
        <f>IF(原始数据!AG437="","",IF(ISERROR(MATCH(原始数据!AG437,各类选项!$C:$C,0)),1,0))</f>
        <v/>
      </c>
      <c r="M437" s="110" t="str">
        <f>IF(原始数据!AH437="","",IF(ISERROR(MATCH(原始数据!AH437,各类选项!$C:$C,0)),1,0))</f>
        <v/>
      </c>
      <c r="N437" s="110" t="str">
        <f>IF(原始数据!AI437="","",IF(ISERROR(MATCH(原始数据!AI437,各类选项!$E:$E,0)),1,0))</f>
        <v/>
      </c>
      <c r="O437" s="110" t="str">
        <f>IF(原始数据!AJ437="","",IF(ISERROR(MATCH(原始数据!AJ437,各类选项!$E:$E,0)),1,0))</f>
        <v/>
      </c>
      <c r="P437" s="110" t="str">
        <f>IF(原始数据!AK437="","",IF(ISERROR(MATCH(原始数据!AK437,各类选项!$E:$E,0)),1,0))</f>
        <v/>
      </c>
      <c r="Q437" s="110" t="str">
        <f>IF(原始数据!AL437="","",IF(ISERROR(MATCH(原始数据!AL437,各类选项!$E:$E,0)),1,0))</f>
        <v/>
      </c>
      <c r="R437" s="110" t="str">
        <f>IF(原始数据!AO437="","",IF(ISERROR(MATCH(原始数据!AO437,各类选项!$C:$C,0)),1,0))</f>
        <v/>
      </c>
      <c r="S437" s="110" t="str">
        <f>IF(赛后数据!M437="","",IF(ISERROR(MATCH(赛后数据!M437,(各类选项!J:J),0)),1,0))</f>
        <v/>
      </c>
      <c r="T437" s="110" t="str">
        <f>IF(赛后数据!U437="","",IF(ISERROR(MATCH(赛后数据!U437,(各类选项!J:J),0)),1,0))</f>
        <v/>
      </c>
      <c r="U437" s="110" t="str">
        <f>IF(赛后数据!AC437="","",IF(ISERROR(MATCH(赛后数据!AC437,(各类选项!J:J),0)),1,0))</f>
        <v/>
      </c>
      <c r="V437" s="110" t="str">
        <f>IF(赛后数据!AK437="","",IF(ISERROR(MATCH(赛后数据!AK437,(各类选项!J:J),0)),1,0))</f>
        <v/>
      </c>
    </row>
    <row r="438" spans="1:22">
      <c r="A438" s="110">
        <f t="shared" si="12"/>
        <v>0</v>
      </c>
      <c r="B438" s="110">
        <f t="shared" si="13"/>
        <v>0</v>
      </c>
      <c r="C438" s="110" t="str">
        <f>IF(原始数据!K438="","",IF(ISERROR(MATCH(原始数据!K438,原始数据!E438:F438,0)),1,0)-IF(原始数据!K438="",1,0))</f>
        <v/>
      </c>
      <c r="D438" s="110" t="str">
        <f>IF(原始数据!L438="","",IF(ISERROR(MATCH(原始数据!L438,各类选项!L:L,0)),1,0)-IF(原始数据!L438="",1,0))</f>
        <v/>
      </c>
      <c r="E438" s="110" t="str">
        <f>IF(原始数据!V438="","",IF(ISERROR(MATCH(原始数据!V438,各类选项!G:G,0)),1,0))</f>
        <v/>
      </c>
      <c r="F438" s="110" t="str">
        <f>IF(原始数据!W438="","",IF(ISERROR(MATCH(原始数据!W438,各类选项!G:G,0)),1,0))</f>
        <v/>
      </c>
      <c r="G438" s="110" t="str">
        <f>IF(原始数据!AD438="","",IF(ISERROR(MATCH(原始数据!AD438,各类选项!$E:$E,0)),1,0))</f>
        <v/>
      </c>
      <c r="H438" s="110" t="str">
        <f>IF(原始数据!AE438="","",IF(ISERROR(MATCH(原始数据!AE438,各类选项!$E:$E,0)),1,0))</f>
        <v/>
      </c>
      <c r="I438" s="110" t="str">
        <f>IF(原始数据!AK438="","",IF(ISERROR(MATCH(原始数据!AK438,各类选项!$E:$E,0)),1,0))</f>
        <v/>
      </c>
      <c r="J438" s="110" t="str">
        <f>IF(原始数据!AM438="","",IF(ISERROR(MATCH(原始数据!AM438,各类选项!$E:$E,0)),1,0))</f>
        <v/>
      </c>
      <c r="K438" s="110" t="str">
        <f>IF(原始数据!AF438="","",IF(ISERROR(MATCH(原始数据!AF438,各类选项!$C:$C,0)),1,0))</f>
        <v/>
      </c>
      <c r="L438" s="110" t="str">
        <f>IF(原始数据!AG438="","",IF(ISERROR(MATCH(原始数据!AG438,各类选项!$C:$C,0)),1,0))</f>
        <v/>
      </c>
      <c r="M438" s="110" t="str">
        <f>IF(原始数据!AH438="","",IF(ISERROR(MATCH(原始数据!AH438,各类选项!$C:$C,0)),1,0))</f>
        <v/>
      </c>
      <c r="N438" s="110" t="str">
        <f>IF(原始数据!AI438="","",IF(ISERROR(MATCH(原始数据!AI438,各类选项!$E:$E,0)),1,0))</f>
        <v/>
      </c>
      <c r="O438" s="110" t="str">
        <f>IF(原始数据!AJ438="","",IF(ISERROR(MATCH(原始数据!AJ438,各类选项!$E:$E,0)),1,0))</f>
        <v/>
      </c>
      <c r="P438" s="110" t="str">
        <f>IF(原始数据!AK438="","",IF(ISERROR(MATCH(原始数据!AK438,各类选项!$E:$E,0)),1,0))</f>
        <v/>
      </c>
      <c r="Q438" s="110" t="str">
        <f>IF(原始数据!AL438="","",IF(ISERROR(MATCH(原始数据!AL438,各类选项!$E:$E,0)),1,0))</f>
        <v/>
      </c>
      <c r="R438" s="110" t="str">
        <f>IF(原始数据!AO438="","",IF(ISERROR(MATCH(原始数据!AO438,各类选项!$C:$C,0)),1,0))</f>
        <v/>
      </c>
      <c r="S438" s="110" t="str">
        <f>IF(赛后数据!M438="","",IF(ISERROR(MATCH(赛后数据!M438,(各类选项!J:J),0)),1,0))</f>
        <v/>
      </c>
      <c r="T438" s="110" t="str">
        <f>IF(赛后数据!U438="","",IF(ISERROR(MATCH(赛后数据!U438,(各类选项!J:J),0)),1,0))</f>
        <v/>
      </c>
      <c r="U438" s="110" t="str">
        <f>IF(赛后数据!AC438="","",IF(ISERROR(MATCH(赛后数据!AC438,(各类选项!J:J),0)),1,0))</f>
        <v/>
      </c>
      <c r="V438" s="110" t="str">
        <f>IF(赛后数据!AK438="","",IF(ISERROR(MATCH(赛后数据!AK438,(各类选项!J:J),0)),1,0))</f>
        <v/>
      </c>
    </row>
    <row r="439" spans="1:22">
      <c r="A439" s="110">
        <f t="shared" si="12"/>
        <v>0</v>
      </c>
      <c r="B439" s="110">
        <f t="shared" si="13"/>
        <v>0</v>
      </c>
      <c r="C439" s="110" t="str">
        <f>IF(原始数据!K439="","",IF(ISERROR(MATCH(原始数据!K439,原始数据!E439:F439,0)),1,0)-IF(原始数据!K439="",1,0))</f>
        <v/>
      </c>
      <c r="D439" s="110" t="str">
        <f>IF(原始数据!L439="","",IF(ISERROR(MATCH(原始数据!L439,各类选项!L:L,0)),1,0)-IF(原始数据!L439="",1,0))</f>
        <v/>
      </c>
      <c r="E439" s="110" t="str">
        <f>IF(原始数据!V439="","",IF(ISERROR(MATCH(原始数据!V439,各类选项!G:G,0)),1,0))</f>
        <v/>
      </c>
      <c r="F439" s="110" t="str">
        <f>IF(原始数据!W439="","",IF(ISERROR(MATCH(原始数据!W439,各类选项!G:G,0)),1,0))</f>
        <v/>
      </c>
      <c r="G439" s="110" t="str">
        <f>IF(原始数据!AD439="","",IF(ISERROR(MATCH(原始数据!AD439,各类选项!$E:$E,0)),1,0))</f>
        <v/>
      </c>
      <c r="H439" s="110" t="str">
        <f>IF(原始数据!AE439="","",IF(ISERROR(MATCH(原始数据!AE439,各类选项!$E:$E,0)),1,0))</f>
        <v/>
      </c>
      <c r="I439" s="110" t="str">
        <f>IF(原始数据!AK439="","",IF(ISERROR(MATCH(原始数据!AK439,各类选项!$E:$E,0)),1,0))</f>
        <v/>
      </c>
      <c r="J439" s="110" t="str">
        <f>IF(原始数据!AM439="","",IF(ISERROR(MATCH(原始数据!AM439,各类选项!$E:$E,0)),1,0))</f>
        <v/>
      </c>
      <c r="K439" s="110" t="str">
        <f>IF(原始数据!AF439="","",IF(ISERROR(MATCH(原始数据!AF439,各类选项!$C:$C,0)),1,0))</f>
        <v/>
      </c>
      <c r="L439" s="110" t="str">
        <f>IF(原始数据!AG439="","",IF(ISERROR(MATCH(原始数据!AG439,各类选项!$C:$C,0)),1,0))</f>
        <v/>
      </c>
      <c r="M439" s="110" t="str">
        <f>IF(原始数据!AH439="","",IF(ISERROR(MATCH(原始数据!AH439,各类选项!$C:$C,0)),1,0))</f>
        <v/>
      </c>
      <c r="N439" s="110" t="str">
        <f>IF(原始数据!AI439="","",IF(ISERROR(MATCH(原始数据!AI439,各类选项!$E:$E,0)),1,0))</f>
        <v/>
      </c>
      <c r="O439" s="110" t="str">
        <f>IF(原始数据!AJ439="","",IF(ISERROR(MATCH(原始数据!AJ439,各类选项!$E:$E,0)),1,0))</f>
        <v/>
      </c>
      <c r="P439" s="110" t="str">
        <f>IF(原始数据!AK439="","",IF(ISERROR(MATCH(原始数据!AK439,各类选项!$E:$E,0)),1,0))</f>
        <v/>
      </c>
      <c r="Q439" s="110" t="str">
        <f>IF(原始数据!AL439="","",IF(ISERROR(MATCH(原始数据!AL439,各类选项!$E:$E,0)),1,0))</f>
        <v/>
      </c>
      <c r="R439" s="110" t="str">
        <f>IF(原始数据!AO439="","",IF(ISERROR(MATCH(原始数据!AO439,各类选项!$C:$C,0)),1,0))</f>
        <v/>
      </c>
      <c r="S439" s="110" t="str">
        <f>IF(赛后数据!M439="","",IF(ISERROR(MATCH(赛后数据!M439,(各类选项!J:J),0)),1,0))</f>
        <v/>
      </c>
      <c r="T439" s="110" t="str">
        <f>IF(赛后数据!U439="","",IF(ISERROR(MATCH(赛后数据!U439,(各类选项!J:J),0)),1,0))</f>
        <v/>
      </c>
      <c r="U439" s="110" t="str">
        <f>IF(赛后数据!AC439="","",IF(ISERROR(MATCH(赛后数据!AC439,(各类选项!J:J),0)),1,0))</f>
        <v/>
      </c>
      <c r="V439" s="110" t="str">
        <f>IF(赛后数据!AK439="","",IF(ISERROR(MATCH(赛后数据!AK439,(各类选项!J:J),0)),1,0))</f>
        <v/>
      </c>
    </row>
    <row r="440" spans="1:22">
      <c r="A440" s="110">
        <f t="shared" si="12"/>
        <v>0</v>
      </c>
      <c r="B440" s="110">
        <f t="shared" si="13"/>
        <v>0</v>
      </c>
      <c r="C440" s="110" t="str">
        <f>IF(原始数据!K440="","",IF(ISERROR(MATCH(原始数据!K440,原始数据!E440:F440,0)),1,0)-IF(原始数据!K440="",1,0))</f>
        <v/>
      </c>
      <c r="D440" s="110" t="str">
        <f>IF(原始数据!L440="","",IF(ISERROR(MATCH(原始数据!L440,各类选项!L:L,0)),1,0)-IF(原始数据!L440="",1,0))</f>
        <v/>
      </c>
      <c r="E440" s="110" t="str">
        <f>IF(原始数据!V440="","",IF(ISERROR(MATCH(原始数据!V440,各类选项!G:G,0)),1,0))</f>
        <v/>
      </c>
      <c r="F440" s="110" t="str">
        <f>IF(原始数据!W440="","",IF(ISERROR(MATCH(原始数据!W440,各类选项!G:G,0)),1,0))</f>
        <v/>
      </c>
      <c r="G440" s="110" t="str">
        <f>IF(原始数据!AD440="","",IF(ISERROR(MATCH(原始数据!AD440,各类选项!$E:$E,0)),1,0))</f>
        <v/>
      </c>
      <c r="H440" s="110" t="str">
        <f>IF(原始数据!AE440="","",IF(ISERROR(MATCH(原始数据!AE440,各类选项!$E:$E,0)),1,0))</f>
        <v/>
      </c>
      <c r="I440" s="110" t="str">
        <f>IF(原始数据!AK440="","",IF(ISERROR(MATCH(原始数据!AK440,各类选项!$E:$E,0)),1,0))</f>
        <v/>
      </c>
      <c r="J440" s="110" t="str">
        <f>IF(原始数据!AM440="","",IF(ISERROR(MATCH(原始数据!AM440,各类选项!$E:$E,0)),1,0))</f>
        <v/>
      </c>
      <c r="K440" s="110" t="str">
        <f>IF(原始数据!AF440="","",IF(ISERROR(MATCH(原始数据!AF440,各类选项!$C:$C,0)),1,0))</f>
        <v/>
      </c>
      <c r="L440" s="110" t="str">
        <f>IF(原始数据!AG440="","",IF(ISERROR(MATCH(原始数据!AG440,各类选项!$C:$C,0)),1,0))</f>
        <v/>
      </c>
      <c r="M440" s="110" t="str">
        <f>IF(原始数据!AH440="","",IF(ISERROR(MATCH(原始数据!AH440,各类选项!$C:$C,0)),1,0))</f>
        <v/>
      </c>
      <c r="N440" s="110" t="str">
        <f>IF(原始数据!AI440="","",IF(ISERROR(MATCH(原始数据!AI440,各类选项!$E:$E,0)),1,0))</f>
        <v/>
      </c>
      <c r="O440" s="110" t="str">
        <f>IF(原始数据!AJ440="","",IF(ISERROR(MATCH(原始数据!AJ440,各类选项!$E:$E,0)),1,0))</f>
        <v/>
      </c>
      <c r="P440" s="110" t="str">
        <f>IF(原始数据!AK440="","",IF(ISERROR(MATCH(原始数据!AK440,各类选项!$E:$E,0)),1,0))</f>
        <v/>
      </c>
      <c r="Q440" s="110" t="str">
        <f>IF(原始数据!AL440="","",IF(ISERROR(MATCH(原始数据!AL440,各类选项!$E:$E,0)),1,0))</f>
        <v/>
      </c>
      <c r="R440" s="110" t="str">
        <f>IF(原始数据!AO440="","",IF(ISERROR(MATCH(原始数据!AO440,各类选项!$C:$C,0)),1,0))</f>
        <v/>
      </c>
      <c r="S440" s="110" t="str">
        <f>IF(赛后数据!M440="","",IF(ISERROR(MATCH(赛后数据!M440,(各类选项!J:J),0)),1,0))</f>
        <v/>
      </c>
      <c r="T440" s="110" t="str">
        <f>IF(赛后数据!U440="","",IF(ISERROR(MATCH(赛后数据!U440,(各类选项!J:J),0)),1,0))</f>
        <v/>
      </c>
      <c r="U440" s="110" t="str">
        <f>IF(赛后数据!AC440="","",IF(ISERROR(MATCH(赛后数据!AC440,(各类选项!J:J),0)),1,0))</f>
        <v/>
      </c>
      <c r="V440" s="110" t="str">
        <f>IF(赛后数据!AK440="","",IF(ISERROR(MATCH(赛后数据!AK440,(各类选项!J:J),0)),1,0))</f>
        <v/>
      </c>
    </row>
    <row r="441" spans="1:22">
      <c r="A441" s="110">
        <f t="shared" si="12"/>
        <v>0</v>
      </c>
      <c r="B441" s="110">
        <f t="shared" si="13"/>
        <v>0</v>
      </c>
      <c r="C441" s="110" t="str">
        <f>IF(原始数据!K441="","",IF(ISERROR(MATCH(原始数据!K441,原始数据!E441:F441,0)),1,0)-IF(原始数据!K441="",1,0))</f>
        <v/>
      </c>
      <c r="D441" s="110" t="str">
        <f>IF(原始数据!L441="","",IF(ISERROR(MATCH(原始数据!L441,各类选项!L:L,0)),1,0)-IF(原始数据!L441="",1,0))</f>
        <v/>
      </c>
      <c r="E441" s="110" t="str">
        <f>IF(原始数据!V441="","",IF(ISERROR(MATCH(原始数据!V441,各类选项!G:G,0)),1,0))</f>
        <v/>
      </c>
      <c r="F441" s="110" t="str">
        <f>IF(原始数据!W441="","",IF(ISERROR(MATCH(原始数据!W441,各类选项!G:G,0)),1,0))</f>
        <v/>
      </c>
      <c r="G441" s="110" t="str">
        <f>IF(原始数据!AD441="","",IF(ISERROR(MATCH(原始数据!AD441,各类选项!$E:$E,0)),1,0))</f>
        <v/>
      </c>
      <c r="H441" s="110" t="str">
        <f>IF(原始数据!AE441="","",IF(ISERROR(MATCH(原始数据!AE441,各类选项!$E:$E,0)),1,0))</f>
        <v/>
      </c>
      <c r="I441" s="110" t="str">
        <f>IF(原始数据!AK441="","",IF(ISERROR(MATCH(原始数据!AK441,各类选项!$E:$E,0)),1,0))</f>
        <v/>
      </c>
      <c r="J441" s="110" t="str">
        <f>IF(原始数据!AM441="","",IF(ISERROR(MATCH(原始数据!AM441,各类选项!$E:$E,0)),1,0))</f>
        <v/>
      </c>
      <c r="K441" s="110" t="str">
        <f>IF(原始数据!AF441="","",IF(ISERROR(MATCH(原始数据!AF441,各类选项!$C:$C,0)),1,0))</f>
        <v/>
      </c>
      <c r="L441" s="110" t="str">
        <f>IF(原始数据!AG441="","",IF(ISERROR(MATCH(原始数据!AG441,各类选项!$C:$C,0)),1,0))</f>
        <v/>
      </c>
      <c r="M441" s="110" t="str">
        <f>IF(原始数据!AH441="","",IF(ISERROR(MATCH(原始数据!AH441,各类选项!$C:$C,0)),1,0))</f>
        <v/>
      </c>
      <c r="N441" s="110" t="str">
        <f>IF(原始数据!AI441="","",IF(ISERROR(MATCH(原始数据!AI441,各类选项!$E:$E,0)),1,0))</f>
        <v/>
      </c>
      <c r="O441" s="110" t="str">
        <f>IF(原始数据!AJ441="","",IF(ISERROR(MATCH(原始数据!AJ441,各类选项!$E:$E,0)),1,0))</f>
        <v/>
      </c>
      <c r="P441" s="110" t="str">
        <f>IF(原始数据!AK441="","",IF(ISERROR(MATCH(原始数据!AK441,各类选项!$E:$E,0)),1,0))</f>
        <v/>
      </c>
      <c r="Q441" s="110" t="str">
        <f>IF(原始数据!AL441="","",IF(ISERROR(MATCH(原始数据!AL441,各类选项!$E:$E,0)),1,0))</f>
        <v/>
      </c>
      <c r="R441" s="110" t="str">
        <f>IF(原始数据!AO441="","",IF(ISERROR(MATCH(原始数据!AO441,各类选项!$C:$C,0)),1,0))</f>
        <v/>
      </c>
      <c r="S441" s="110" t="str">
        <f>IF(赛后数据!M441="","",IF(ISERROR(MATCH(赛后数据!M441,(各类选项!J:J),0)),1,0))</f>
        <v/>
      </c>
      <c r="T441" s="110" t="str">
        <f>IF(赛后数据!U441="","",IF(ISERROR(MATCH(赛后数据!U441,(各类选项!J:J),0)),1,0))</f>
        <v/>
      </c>
      <c r="U441" s="110" t="str">
        <f>IF(赛后数据!AC441="","",IF(ISERROR(MATCH(赛后数据!AC441,(各类选项!J:J),0)),1,0))</f>
        <v/>
      </c>
      <c r="V441" s="110" t="str">
        <f>IF(赛后数据!AK441="","",IF(ISERROR(MATCH(赛后数据!AK441,(各类选项!J:J),0)),1,0))</f>
        <v/>
      </c>
    </row>
    <row r="442" spans="1:22">
      <c r="A442" s="110">
        <f t="shared" si="12"/>
        <v>0</v>
      </c>
      <c r="B442" s="110">
        <f t="shared" si="13"/>
        <v>0</v>
      </c>
      <c r="C442" s="110" t="str">
        <f>IF(原始数据!K442="","",IF(ISERROR(MATCH(原始数据!K442,原始数据!E442:F442,0)),1,0)-IF(原始数据!K442="",1,0))</f>
        <v/>
      </c>
      <c r="D442" s="110" t="str">
        <f>IF(原始数据!L442="","",IF(ISERROR(MATCH(原始数据!L442,各类选项!L:L,0)),1,0)-IF(原始数据!L442="",1,0))</f>
        <v/>
      </c>
      <c r="E442" s="110" t="str">
        <f>IF(原始数据!V442="","",IF(ISERROR(MATCH(原始数据!V442,各类选项!G:G,0)),1,0))</f>
        <v/>
      </c>
      <c r="F442" s="110" t="str">
        <f>IF(原始数据!W442="","",IF(ISERROR(MATCH(原始数据!W442,各类选项!G:G,0)),1,0))</f>
        <v/>
      </c>
      <c r="G442" s="110" t="str">
        <f>IF(原始数据!AD442="","",IF(ISERROR(MATCH(原始数据!AD442,各类选项!$E:$E,0)),1,0))</f>
        <v/>
      </c>
      <c r="H442" s="110" t="str">
        <f>IF(原始数据!AE442="","",IF(ISERROR(MATCH(原始数据!AE442,各类选项!$E:$E,0)),1,0))</f>
        <v/>
      </c>
      <c r="I442" s="110" t="str">
        <f>IF(原始数据!AK442="","",IF(ISERROR(MATCH(原始数据!AK442,各类选项!$E:$E,0)),1,0))</f>
        <v/>
      </c>
      <c r="J442" s="110" t="str">
        <f>IF(原始数据!AM442="","",IF(ISERROR(MATCH(原始数据!AM442,各类选项!$E:$E,0)),1,0))</f>
        <v/>
      </c>
      <c r="K442" s="110" t="str">
        <f>IF(原始数据!AF442="","",IF(ISERROR(MATCH(原始数据!AF442,各类选项!$C:$C,0)),1,0))</f>
        <v/>
      </c>
      <c r="L442" s="110" t="str">
        <f>IF(原始数据!AG442="","",IF(ISERROR(MATCH(原始数据!AG442,各类选项!$C:$C,0)),1,0))</f>
        <v/>
      </c>
      <c r="M442" s="110" t="str">
        <f>IF(原始数据!AH442="","",IF(ISERROR(MATCH(原始数据!AH442,各类选项!$C:$C,0)),1,0))</f>
        <v/>
      </c>
      <c r="N442" s="110" t="str">
        <f>IF(原始数据!AI442="","",IF(ISERROR(MATCH(原始数据!AI442,各类选项!$E:$E,0)),1,0))</f>
        <v/>
      </c>
      <c r="O442" s="110" t="str">
        <f>IF(原始数据!AJ442="","",IF(ISERROR(MATCH(原始数据!AJ442,各类选项!$E:$E,0)),1,0))</f>
        <v/>
      </c>
      <c r="P442" s="110" t="str">
        <f>IF(原始数据!AK442="","",IF(ISERROR(MATCH(原始数据!AK442,各类选项!$E:$E,0)),1,0))</f>
        <v/>
      </c>
      <c r="Q442" s="110" t="str">
        <f>IF(原始数据!AL442="","",IF(ISERROR(MATCH(原始数据!AL442,各类选项!$E:$E,0)),1,0))</f>
        <v/>
      </c>
      <c r="R442" s="110" t="str">
        <f>IF(原始数据!AO442="","",IF(ISERROR(MATCH(原始数据!AO442,各类选项!$C:$C,0)),1,0))</f>
        <v/>
      </c>
      <c r="S442" s="110" t="str">
        <f>IF(赛后数据!M442="","",IF(ISERROR(MATCH(赛后数据!M442,(各类选项!J:J),0)),1,0))</f>
        <v/>
      </c>
      <c r="T442" s="110" t="str">
        <f>IF(赛后数据!U442="","",IF(ISERROR(MATCH(赛后数据!U442,(各类选项!J:J),0)),1,0))</f>
        <v/>
      </c>
      <c r="U442" s="110" t="str">
        <f>IF(赛后数据!AC442="","",IF(ISERROR(MATCH(赛后数据!AC442,(各类选项!J:J),0)),1,0))</f>
        <v/>
      </c>
      <c r="V442" s="110" t="str">
        <f>IF(赛后数据!AK442="","",IF(ISERROR(MATCH(赛后数据!AK442,(各类选项!J:J),0)),1,0))</f>
        <v/>
      </c>
    </row>
    <row r="443" spans="1:22">
      <c r="A443" s="110">
        <f t="shared" si="12"/>
        <v>0</v>
      </c>
      <c r="B443" s="110">
        <f t="shared" si="13"/>
        <v>0</v>
      </c>
      <c r="C443" s="110" t="str">
        <f>IF(原始数据!K443="","",IF(ISERROR(MATCH(原始数据!K443,原始数据!E443:F443,0)),1,0)-IF(原始数据!K443="",1,0))</f>
        <v/>
      </c>
      <c r="D443" s="110" t="str">
        <f>IF(原始数据!L443="","",IF(ISERROR(MATCH(原始数据!L443,各类选项!L:L,0)),1,0)-IF(原始数据!L443="",1,0))</f>
        <v/>
      </c>
      <c r="E443" s="110" t="str">
        <f>IF(原始数据!V443="","",IF(ISERROR(MATCH(原始数据!V443,各类选项!G:G,0)),1,0))</f>
        <v/>
      </c>
      <c r="F443" s="110" t="str">
        <f>IF(原始数据!W443="","",IF(ISERROR(MATCH(原始数据!W443,各类选项!G:G,0)),1,0))</f>
        <v/>
      </c>
      <c r="G443" s="110" t="str">
        <f>IF(原始数据!AD443="","",IF(ISERROR(MATCH(原始数据!AD443,各类选项!$E:$E,0)),1,0))</f>
        <v/>
      </c>
      <c r="H443" s="110" t="str">
        <f>IF(原始数据!AE443="","",IF(ISERROR(MATCH(原始数据!AE443,各类选项!$E:$E,0)),1,0))</f>
        <v/>
      </c>
      <c r="I443" s="110" t="str">
        <f>IF(原始数据!AK443="","",IF(ISERROR(MATCH(原始数据!AK443,各类选项!$E:$E,0)),1,0))</f>
        <v/>
      </c>
      <c r="J443" s="110" t="str">
        <f>IF(原始数据!AM443="","",IF(ISERROR(MATCH(原始数据!AM443,各类选项!$E:$E,0)),1,0))</f>
        <v/>
      </c>
      <c r="K443" s="110" t="str">
        <f>IF(原始数据!AF443="","",IF(ISERROR(MATCH(原始数据!AF443,各类选项!$C:$C,0)),1,0))</f>
        <v/>
      </c>
      <c r="L443" s="110" t="str">
        <f>IF(原始数据!AG443="","",IF(ISERROR(MATCH(原始数据!AG443,各类选项!$C:$C,0)),1,0))</f>
        <v/>
      </c>
      <c r="M443" s="110" t="str">
        <f>IF(原始数据!AH443="","",IF(ISERROR(MATCH(原始数据!AH443,各类选项!$C:$C,0)),1,0))</f>
        <v/>
      </c>
      <c r="N443" s="110" t="str">
        <f>IF(原始数据!AI443="","",IF(ISERROR(MATCH(原始数据!AI443,各类选项!$E:$E,0)),1,0))</f>
        <v/>
      </c>
      <c r="O443" s="110" t="str">
        <f>IF(原始数据!AJ443="","",IF(ISERROR(MATCH(原始数据!AJ443,各类选项!$E:$E,0)),1,0))</f>
        <v/>
      </c>
      <c r="P443" s="110" t="str">
        <f>IF(原始数据!AK443="","",IF(ISERROR(MATCH(原始数据!AK443,各类选项!$E:$E,0)),1,0))</f>
        <v/>
      </c>
      <c r="Q443" s="110" t="str">
        <f>IF(原始数据!AL443="","",IF(ISERROR(MATCH(原始数据!AL443,各类选项!$E:$E,0)),1,0))</f>
        <v/>
      </c>
      <c r="R443" s="110" t="str">
        <f>IF(原始数据!AO443="","",IF(ISERROR(MATCH(原始数据!AO443,各类选项!$C:$C,0)),1,0))</f>
        <v/>
      </c>
      <c r="S443" s="110" t="str">
        <f>IF(赛后数据!M443="","",IF(ISERROR(MATCH(赛后数据!M443,(各类选项!J:J),0)),1,0))</f>
        <v/>
      </c>
      <c r="T443" s="110" t="str">
        <f>IF(赛后数据!U443="","",IF(ISERROR(MATCH(赛后数据!U443,(各类选项!J:J),0)),1,0))</f>
        <v/>
      </c>
      <c r="U443" s="110" t="str">
        <f>IF(赛后数据!AC443="","",IF(ISERROR(MATCH(赛后数据!AC443,(各类选项!J:J),0)),1,0))</f>
        <v/>
      </c>
      <c r="V443" s="110" t="str">
        <f>IF(赛后数据!AK443="","",IF(ISERROR(MATCH(赛后数据!AK443,(各类选项!J:J),0)),1,0))</f>
        <v/>
      </c>
    </row>
    <row r="444" spans="1:22">
      <c r="A444" s="110">
        <f t="shared" si="12"/>
        <v>0</v>
      </c>
      <c r="B444" s="110">
        <f t="shared" si="13"/>
        <v>0</v>
      </c>
      <c r="C444" s="110" t="str">
        <f>IF(原始数据!K444="","",IF(ISERROR(MATCH(原始数据!K444,原始数据!E444:F444,0)),1,0)-IF(原始数据!K444="",1,0))</f>
        <v/>
      </c>
      <c r="D444" s="110" t="str">
        <f>IF(原始数据!L444="","",IF(ISERROR(MATCH(原始数据!L444,各类选项!L:L,0)),1,0)-IF(原始数据!L444="",1,0))</f>
        <v/>
      </c>
      <c r="E444" s="110" t="str">
        <f>IF(原始数据!V444="","",IF(ISERROR(MATCH(原始数据!V444,各类选项!G:G,0)),1,0))</f>
        <v/>
      </c>
      <c r="F444" s="110" t="str">
        <f>IF(原始数据!W444="","",IF(ISERROR(MATCH(原始数据!W444,各类选项!G:G,0)),1,0))</f>
        <v/>
      </c>
      <c r="G444" s="110" t="str">
        <f>IF(原始数据!AD444="","",IF(ISERROR(MATCH(原始数据!AD444,各类选项!$E:$E,0)),1,0))</f>
        <v/>
      </c>
      <c r="H444" s="110" t="str">
        <f>IF(原始数据!AE444="","",IF(ISERROR(MATCH(原始数据!AE444,各类选项!$E:$E,0)),1,0))</f>
        <v/>
      </c>
      <c r="I444" s="110" t="str">
        <f>IF(原始数据!AK444="","",IF(ISERROR(MATCH(原始数据!AK444,各类选项!$E:$E,0)),1,0))</f>
        <v/>
      </c>
      <c r="J444" s="110" t="str">
        <f>IF(原始数据!AM444="","",IF(ISERROR(MATCH(原始数据!AM444,各类选项!$E:$E,0)),1,0))</f>
        <v/>
      </c>
      <c r="K444" s="110" t="str">
        <f>IF(原始数据!AF444="","",IF(ISERROR(MATCH(原始数据!AF444,各类选项!$C:$C,0)),1,0))</f>
        <v/>
      </c>
      <c r="L444" s="110" t="str">
        <f>IF(原始数据!AG444="","",IF(ISERROR(MATCH(原始数据!AG444,各类选项!$C:$C,0)),1,0))</f>
        <v/>
      </c>
      <c r="M444" s="110" t="str">
        <f>IF(原始数据!AH444="","",IF(ISERROR(MATCH(原始数据!AH444,各类选项!$C:$C,0)),1,0))</f>
        <v/>
      </c>
      <c r="N444" s="110" t="str">
        <f>IF(原始数据!AI444="","",IF(ISERROR(MATCH(原始数据!AI444,各类选项!$E:$E,0)),1,0))</f>
        <v/>
      </c>
      <c r="O444" s="110" t="str">
        <f>IF(原始数据!AJ444="","",IF(ISERROR(MATCH(原始数据!AJ444,各类选项!$E:$E,0)),1,0))</f>
        <v/>
      </c>
      <c r="P444" s="110" t="str">
        <f>IF(原始数据!AK444="","",IF(ISERROR(MATCH(原始数据!AK444,各类选项!$E:$E,0)),1,0))</f>
        <v/>
      </c>
      <c r="Q444" s="110" t="str">
        <f>IF(原始数据!AL444="","",IF(ISERROR(MATCH(原始数据!AL444,各类选项!$E:$E,0)),1,0))</f>
        <v/>
      </c>
      <c r="R444" s="110" t="str">
        <f>IF(原始数据!AO444="","",IF(ISERROR(MATCH(原始数据!AO444,各类选项!$C:$C,0)),1,0))</f>
        <v/>
      </c>
      <c r="S444" s="110" t="str">
        <f>IF(赛后数据!M444="","",IF(ISERROR(MATCH(赛后数据!M444,(各类选项!J:J),0)),1,0))</f>
        <v/>
      </c>
      <c r="T444" s="110" t="str">
        <f>IF(赛后数据!U444="","",IF(ISERROR(MATCH(赛后数据!U444,(各类选项!J:J),0)),1,0))</f>
        <v/>
      </c>
      <c r="U444" s="110" t="str">
        <f>IF(赛后数据!AC444="","",IF(ISERROR(MATCH(赛后数据!AC444,(各类选项!J:J),0)),1,0))</f>
        <v/>
      </c>
      <c r="V444" s="110" t="str">
        <f>IF(赛后数据!AK444="","",IF(ISERROR(MATCH(赛后数据!AK444,(各类选项!J:J),0)),1,0))</f>
        <v/>
      </c>
    </row>
    <row r="445" spans="1:22">
      <c r="A445" s="110">
        <f t="shared" si="12"/>
        <v>0</v>
      </c>
      <c r="B445" s="110">
        <f t="shared" si="13"/>
        <v>0</v>
      </c>
      <c r="C445" s="110" t="str">
        <f>IF(原始数据!K445="","",IF(ISERROR(MATCH(原始数据!K445,原始数据!E445:F445,0)),1,0)-IF(原始数据!K445="",1,0))</f>
        <v/>
      </c>
      <c r="D445" s="110" t="str">
        <f>IF(原始数据!L445="","",IF(ISERROR(MATCH(原始数据!L445,各类选项!L:L,0)),1,0)-IF(原始数据!L445="",1,0))</f>
        <v/>
      </c>
      <c r="E445" s="110" t="str">
        <f>IF(原始数据!V445="","",IF(ISERROR(MATCH(原始数据!V445,各类选项!G:G,0)),1,0))</f>
        <v/>
      </c>
      <c r="F445" s="110" t="str">
        <f>IF(原始数据!W445="","",IF(ISERROR(MATCH(原始数据!W445,各类选项!G:G,0)),1,0))</f>
        <v/>
      </c>
      <c r="G445" s="110" t="str">
        <f>IF(原始数据!AD445="","",IF(ISERROR(MATCH(原始数据!AD445,各类选项!$E:$E,0)),1,0))</f>
        <v/>
      </c>
      <c r="H445" s="110" t="str">
        <f>IF(原始数据!AE445="","",IF(ISERROR(MATCH(原始数据!AE445,各类选项!$E:$E,0)),1,0))</f>
        <v/>
      </c>
      <c r="I445" s="110" t="str">
        <f>IF(原始数据!AK445="","",IF(ISERROR(MATCH(原始数据!AK445,各类选项!$E:$E,0)),1,0))</f>
        <v/>
      </c>
      <c r="J445" s="110" t="str">
        <f>IF(原始数据!AM445="","",IF(ISERROR(MATCH(原始数据!AM445,各类选项!$E:$E,0)),1,0))</f>
        <v/>
      </c>
      <c r="K445" s="110" t="str">
        <f>IF(原始数据!AF445="","",IF(ISERROR(MATCH(原始数据!AF445,各类选项!$C:$C,0)),1,0))</f>
        <v/>
      </c>
      <c r="L445" s="110" t="str">
        <f>IF(原始数据!AG445="","",IF(ISERROR(MATCH(原始数据!AG445,各类选项!$C:$C,0)),1,0))</f>
        <v/>
      </c>
      <c r="M445" s="110" t="str">
        <f>IF(原始数据!AH445="","",IF(ISERROR(MATCH(原始数据!AH445,各类选项!$C:$C,0)),1,0))</f>
        <v/>
      </c>
      <c r="N445" s="110" t="str">
        <f>IF(原始数据!AI445="","",IF(ISERROR(MATCH(原始数据!AI445,各类选项!$E:$E,0)),1,0))</f>
        <v/>
      </c>
      <c r="O445" s="110" t="str">
        <f>IF(原始数据!AJ445="","",IF(ISERROR(MATCH(原始数据!AJ445,各类选项!$E:$E,0)),1,0))</f>
        <v/>
      </c>
      <c r="P445" s="110" t="str">
        <f>IF(原始数据!AK445="","",IF(ISERROR(MATCH(原始数据!AK445,各类选项!$E:$E,0)),1,0))</f>
        <v/>
      </c>
      <c r="Q445" s="110" t="str">
        <f>IF(原始数据!AL445="","",IF(ISERROR(MATCH(原始数据!AL445,各类选项!$E:$E,0)),1,0))</f>
        <v/>
      </c>
      <c r="R445" s="110" t="str">
        <f>IF(原始数据!AO445="","",IF(ISERROR(MATCH(原始数据!AO445,各类选项!$C:$C,0)),1,0))</f>
        <v/>
      </c>
      <c r="S445" s="110" t="str">
        <f>IF(赛后数据!M445="","",IF(ISERROR(MATCH(赛后数据!M445,(各类选项!J:J),0)),1,0))</f>
        <v/>
      </c>
      <c r="T445" s="110" t="str">
        <f>IF(赛后数据!U445="","",IF(ISERROR(MATCH(赛后数据!U445,(各类选项!J:J),0)),1,0))</f>
        <v/>
      </c>
      <c r="U445" s="110" t="str">
        <f>IF(赛后数据!AC445="","",IF(ISERROR(MATCH(赛后数据!AC445,(各类选项!J:J),0)),1,0))</f>
        <v/>
      </c>
      <c r="V445" s="110" t="str">
        <f>IF(赛后数据!AK445="","",IF(ISERROR(MATCH(赛后数据!AK445,(各类选项!J:J),0)),1,0))</f>
        <v/>
      </c>
    </row>
    <row r="446" spans="1:22">
      <c r="A446" s="110">
        <f t="shared" si="12"/>
        <v>0</v>
      </c>
      <c r="B446" s="110">
        <f t="shared" si="13"/>
        <v>0</v>
      </c>
      <c r="C446" s="110" t="str">
        <f>IF(原始数据!K446="","",IF(ISERROR(MATCH(原始数据!K446,原始数据!E446:F446,0)),1,0)-IF(原始数据!K446="",1,0))</f>
        <v/>
      </c>
      <c r="D446" s="110" t="str">
        <f>IF(原始数据!L446="","",IF(ISERROR(MATCH(原始数据!L446,各类选项!L:L,0)),1,0)-IF(原始数据!L446="",1,0))</f>
        <v/>
      </c>
      <c r="E446" s="110" t="str">
        <f>IF(原始数据!V446="","",IF(ISERROR(MATCH(原始数据!V446,各类选项!G:G,0)),1,0))</f>
        <v/>
      </c>
      <c r="F446" s="110" t="str">
        <f>IF(原始数据!W446="","",IF(ISERROR(MATCH(原始数据!W446,各类选项!G:G,0)),1,0))</f>
        <v/>
      </c>
      <c r="G446" s="110" t="str">
        <f>IF(原始数据!AD446="","",IF(ISERROR(MATCH(原始数据!AD446,各类选项!$E:$E,0)),1,0))</f>
        <v/>
      </c>
      <c r="H446" s="110" t="str">
        <f>IF(原始数据!AE446="","",IF(ISERROR(MATCH(原始数据!AE446,各类选项!$E:$E,0)),1,0))</f>
        <v/>
      </c>
      <c r="I446" s="110" t="str">
        <f>IF(原始数据!AK446="","",IF(ISERROR(MATCH(原始数据!AK446,各类选项!$E:$E,0)),1,0))</f>
        <v/>
      </c>
      <c r="J446" s="110" t="str">
        <f>IF(原始数据!AM446="","",IF(ISERROR(MATCH(原始数据!AM446,各类选项!$E:$E,0)),1,0))</f>
        <v/>
      </c>
      <c r="K446" s="110" t="str">
        <f>IF(原始数据!AF446="","",IF(ISERROR(MATCH(原始数据!AF446,各类选项!$C:$C,0)),1,0))</f>
        <v/>
      </c>
      <c r="L446" s="110" t="str">
        <f>IF(原始数据!AG446="","",IF(ISERROR(MATCH(原始数据!AG446,各类选项!$C:$C,0)),1,0))</f>
        <v/>
      </c>
      <c r="M446" s="110" t="str">
        <f>IF(原始数据!AH446="","",IF(ISERROR(MATCH(原始数据!AH446,各类选项!$C:$C,0)),1,0))</f>
        <v/>
      </c>
      <c r="N446" s="110" t="str">
        <f>IF(原始数据!AI446="","",IF(ISERROR(MATCH(原始数据!AI446,各类选项!$E:$E,0)),1,0))</f>
        <v/>
      </c>
      <c r="O446" s="110" t="str">
        <f>IF(原始数据!AJ446="","",IF(ISERROR(MATCH(原始数据!AJ446,各类选项!$E:$E,0)),1,0))</f>
        <v/>
      </c>
      <c r="P446" s="110" t="str">
        <f>IF(原始数据!AK446="","",IF(ISERROR(MATCH(原始数据!AK446,各类选项!$E:$E,0)),1,0))</f>
        <v/>
      </c>
      <c r="Q446" s="110" t="str">
        <f>IF(原始数据!AL446="","",IF(ISERROR(MATCH(原始数据!AL446,各类选项!$E:$E,0)),1,0))</f>
        <v/>
      </c>
      <c r="R446" s="110" t="str">
        <f>IF(原始数据!AO446="","",IF(ISERROR(MATCH(原始数据!AO446,各类选项!$C:$C,0)),1,0))</f>
        <v/>
      </c>
      <c r="S446" s="110" t="str">
        <f>IF(赛后数据!M446="","",IF(ISERROR(MATCH(赛后数据!M446,(各类选项!J:J),0)),1,0))</f>
        <v/>
      </c>
      <c r="T446" s="110" t="str">
        <f>IF(赛后数据!U446="","",IF(ISERROR(MATCH(赛后数据!U446,(各类选项!J:J),0)),1,0))</f>
        <v/>
      </c>
      <c r="U446" s="110" t="str">
        <f>IF(赛后数据!AC446="","",IF(ISERROR(MATCH(赛后数据!AC446,(各类选项!J:J),0)),1,0))</f>
        <v/>
      </c>
      <c r="V446" s="110" t="str">
        <f>IF(赛后数据!AK446="","",IF(ISERROR(MATCH(赛后数据!AK446,(各类选项!J:J),0)),1,0))</f>
        <v/>
      </c>
    </row>
    <row r="447" spans="1:22">
      <c r="A447" s="110">
        <f t="shared" si="12"/>
        <v>0</v>
      </c>
      <c r="B447" s="110">
        <f t="shared" si="13"/>
        <v>0</v>
      </c>
      <c r="C447" s="110" t="str">
        <f>IF(原始数据!K447="","",IF(ISERROR(MATCH(原始数据!K447,原始数据!E447:F447,0)),1,0)-IF(原始数据!K447="",1,0))</f>
        <v/>
      </c>
      <c r="D447" s="110" t="str">
        <f>IF(原始数据!L447="","",IF(ISERROR(MATCH(原始数据!L447,各类选项!L:L,0)),1,0)-IF(原始数据!L447="",1,0))</f>
        <v/>
      </c>
      <c r="E447" s="110" t="str">
        <f>IF(原始数据!V447="","",IF(ISERROR(MATCH(原始数据!V447,各类选项!G:G,0)),1,0))</f>
        <v/>
      </c>
      <c r="F447" s="110" t="str">
        <f>IF(原始数据!W447="","",IF(ISERROR(MATCH(原始数据!W447,各类选项!G:G,0)),1,0))</f>
        <v/>
      </c>
      <c r="G447" s="110" t="str">
        <f>IF(原始数据!AD447="","",IF(ISERROR(MATCH(原始数据!AD447,各类选项!$E:$E,0)),1,0))</f>
        <v/>
      </c>
      <c r="H447" s="110" t="str">
        <f>IF(原始数据!AE447="","",IF(ISERROR(MATCH(原始数据!AE447,各类选项!$E:$E,0)),1,0))</f>
        <v/>
      </c>
      <c r="I447" s="110" t="str">
        <f>IF(原始数据!AK447="","",IF(ISERROR(MATCH(原始数据!AK447,各类选项!$E:$E,0)),1,0))</f>
        <v/>
      </c>
      <c r="J447" s="110" t="str">
        <f>IF(原始数据!AM447="","",IF(ISERROR(MATCH(原始数据!AM447,各类选项!$E:$E,0)),1,0))</f>
        <v/>
      </c>
      <c r="K447" s="110" t="str">
        <f>IF(原始数据!AF447="","",IF(ISERROR(MATCH(原始数据!AF447,各类选项!$C:$C,0)),1,0))</f>
        <v/>
      </c>
      <c r="L447" s="110" t="str">
        <f>IF(原始数据!AG447="","",IF(ISERROR(MATCH(原始数据!AG447,各类选项!$C:$C,0)),1,0))</f>
        <v/>
      </c>
      <c r="M447" s="110" t="str">
        <f>IF(原始数据!AH447="","",IF(ISERROR(MATCH(原始数据!AH447,各类选项!$C:$C,0)),1,0))</f>
        <v/>
      </c>
      <c r="N447" s="110" t="str">
        <f>IF(原始数据!AI447="","",IF(ISERROR(MATCH(原始数据!AI447,各类选项!$E:$E,0)),1,0))</f>
        <v/>
      </c>
      <c r="O447" s="110" t="str">
        <f>IF(原始数据!AJ447="","",IF(ISERROR(MATCH(原始数据!AJ447,各类选项!$E:$E,0)),1,0))</f>
        <v/>
      </c>
      <c r="P447" s="110" t="str">
        <f>IF(原始数据!AK447="","",IF(ISERROR(MATCH(原始数据!AK447,各类选项!$E:$E,0)),1,0))</f>
        <v/>
      </c>
      <c r="Q447" s="110" t="str">
        <f>IF(原始数据!AL447="","",IF(ISERROR(MATCH(原始数据!AL447,各类选项!$E:$E,0)),1,0))</f>
        <v/>
      </c>
      <c r="R447" s="110" t="str">
        <f>IF(原始数据!AO447="","",IF(ISERROR(MATCH(原始数据!AO447,各类选项!$C:$C,0)),1,0))</f>
        <v/>
      </c>
      <c r="S447" s="110" t="str">
        <f>IF(赛后数据!M447="","",IF(ISERROR(MATCH(赛后数据!M447,(各类选项!J:J),0)),1,0))</f>
        <v/>
      </c>
      <c r="T447" s="110" t="str">
        <f>IF(赛后数据!U447="","",IF(ISERROR(MATCH(赛后数据!U447,(各类选项!J:J),0)),1,0))</f>
        <v/>
      </c>
      <c r="U447" s="110" t="str">
        <f>IF(赛后数据!AC447="","",IF(ISERROR(MATCH(赛后数据!AC447,(各类选项!J:J),0)),1,0))</f>
        <v/>
      </c>
      <c r="V447" s="110" t="str">
        <f>IF(赛后数据!AK447="","",IF(ISERROR(MATCH(赛后数据!AK447,(各类选项!J:J),0)),1,0))</f>
        <v/>
      </c>
    </row>
    <row r="448" spans="1:22">
      <c r="A448" s="110">
        <f t="shared" si="12"/>
        <v>0</v>
      </c>
      <c r="B448" s="110">
        <f t="shared" si="13"/>
        <v>0</v>
      </c>
      <c r="C448" s="110" t="str">
        <f>IF(原始数据!K448="","",IF(ISERROR(MATCH(原始数据!K448,原始数据!E448:F448,0)),1,0)-IF(原始数据!K448="",1,0))</f>
        <v/>
      </c>
      <c r="D448" s="110" t="str">
        <f>IF(原始数据!L448="","",IF(ISERROR(MATCH(原始数据!L448,各类选项!L:L,0)),1,0)-IF(原始数据!L448="",1,0))</f>
        <v/>
      </c>
      <c r="E448" s="110" t="str">
        <f>IF(原始数据!V448="","",IF(ISERROR(MATCH(原始数据!V448,各类选项!G:G,0)),1,0))</f>
        <v/>
      </c>
      <c r="F448" s="110" t="str">
        <f>IF(原始数据!W448="","",IF(ISERROR(MATCH(原始数据!W448,各类选项!G:G,0)),1,0))</f>
        <v/>
      </c>
      <c r="G448" s="110" t="str">
        <f>IF(原始数据!AD448="","",IF(ISERROR(MATCH(原始数据!AD448,各类选项!$E:$E,0)),1,0))</f>
        <v/>
      </c>
      <c r="H448" s="110" t="str">
        <f>IF(原始数据!AE448="","",IF(ISERROR(MATCH(原始数据!AE448,各类选项!$E:$E,0)),1,0))</f>
        <v/>
      </c>
      <c r="I448" s="110" t="str">
        <f>IF(原始数据!AK448="","",IF(ISERROR(MATCH(原始数据!AK448,各类选项!$E:$E,0)),1,0))</f>
        <v/>
      </c>
      <c r="J448" s="110" t="str">
        <f>IF(原始数据!AM448="","",IF(ISERROR(MATCH(原始数据!AM448,各类选项!$E:$E,0)),1,0))</f>
        <v/>
      </c>
      <c r="K448" s="110" t="str">
        <f>IF(原始数据!AF448="","",IF(ISERROR(MATCH(原始数据!AF448,各类选项!$C:$C,0)),1,0))</f>
        <v/>
      </c>
      <c r="L448" s="110" t="str">
        <f>IF(原始数据!AG448="","",IF(ISERROR(MATCH(原始数据!AG448,各类选项!$C:$C,0)),1,0))</f>
        <v/>
      </c>
      <c r="M448" s="110" t="str">
        <f>IF(原始数据!AH448="","",IF(ISERROR(MATCH(原始数据!AH448,各类选项!$C:$C,0)),1,0))</f>
        <v/>
      </c>
      <c r="N448" s="110" t="str">
        <f>IF(原始数据!AI448="","",IF(ISERROR(MATCH(原始数据!AI448,各类选项!$E:$E,0)),1,0))</f>
        <v/>
      </c>
      <c r="O448" s="110" t="str">
        <f>IF(原始数据!AJ448="","",IF(ISERROR(MATCH(原始数据!AJ448,各类选项!$E:$E,0)),1,0))</f>
        <v/>
      </c>
      <c r="P448" s="110" t="str">
        <f>IF(原始数据!AK448="","",IF(ISERROR(MATCH(原始数据!AK448,各类选项!$E:$E,0)),1,0))</f>
        <v/>
      </c>
      <c r="Q448" s="110" t="str">
        <f>IF(原始数据!AL448="","",IF(ISERROR(MATCH(原始数据!AL448,各类选项!$E:$E,0)),1,0))</f>
        <v/>
      </c>
      <c r="R448" s="110" t="str">
        <f>IF(原始数据!AO448="","",IF(ISERROR(MATCH(原始数据!AO448,各类选项!$C:$C,0)),1,0))</f>
        <v/>
      </c>
      <c r="S448" s="110" t="str">
        <f>IF(赛后数据!M448="","",IF(ISERROR(MATCH(赛后数据!M448,(各类选项!J:J),0)),1,0))</f>
        <v/>
      </c>
      <c r="T448" s="110" t="str">
        <f>IF(赛后数据!U448="","",IF(ISERROR(MATCH(赛后数据!U448,(各类选项!J:J),0)),1,0))</f>
        <v/>
      </c>
      <c r="U448" s="110" t="str">
        <f>IF(赛后数据!AC448="","",IF(ISERROR(MATCH(赛后数据!AC448,(各类选项!J:J),0)),1,0))</f>
        <v/>
      </c>
      <c r="V448" s="110" t="str">
        <f>IF(赛后数据!AK448="","",IF(ISERROR(MATCH(赛后数据!AK448,(各类选项!J:J),0)),1,0))</f>
        <v/>
      </c>
    </row>
    <row r="449" spans="1:22">
      <c r="A449" s="110">
        <f t="shared" si="12"/>
        <v>0</v>
      </c>
      <c r="B449" s="110">
        <f t="shared" si="13"/>
        <v>0</v>
      </c>
      <c r="C449" s="110" t="str">
        <f>IF(原始数据!K449="","",IF(ISERROR(MATCH(原始数据!K449,原始数据!E449:F449,0)),1,0)-IF(原始数据!K449="",1,0))</f>
        <v/>
      </c>
      <c r="D449" s="110" t="str">
        <f>IF(原始数据!L449="","",IF(ISERROR(MATCH(原始数据!L449,各类选项!L:L,0)),1,0)-IF(原始数据!L449="",1,0))</f>
        <v/>
      </c>
      <c r="E449" s="110" t="str">
        <f>IF(原始数据!V449="","",IF(ISERROR(MATCH(原始数据!V449,各类选项!G:G,0)),1,0))</f>
        <v/>
      </c>
      <c r="F449" s="110" t="str">
        <f>IF(原始数据!W449="","",IF(ISERROR(MATCH(原始数据!W449,各类选项!G:G,0)),1,0))</f>
        <v/>
      </c>
      <c r="G449" s="110" t="str">
        <f>IF(原始数据!AD449="","",IF(ISERROR(MATCH(原始数据!AD449,各类选项!$E:$E,0)),1,0))</f>
        <v/>
      </c>
      <c r="H449" s="110" t="str">
        <f>IF(原始数据!AE449="","",IF(ISERROR(MATCH(原始数据!AE449,各类选项!$E:$E,0)),1,0))</f>
        <v/>
      </c>
      <c r="I449" s="110" t="str">
        <f>IF(原始数据!AK449="","",IF(ISERROR(MATCH(原始数据!AK449,各类选项!$E:$E,0)),1,0))</f>
        <v/>
      </c>
      <c r="J449" s="110" t="str">
        <f>IF(原始数据!AM449="","",IF(ISERROR(MATCH(原始数据!AM449,各类选项!$E:$E,0)),1,0))</f>
        <v/>
      </c>
      <c r="K449" s="110" t="str">
        <f>IF(原始数据!AF449="","",IF(ISERROR(MATCH(原始数据!AF449,各类选项!$C:$C,0)),1,0))</f>
        <v/>
      </c>
      <c r="L449" s="110" t="str">
        <f>IF(原始数据!AG449="","",IF(ISERROR(MATCH(原始数据!AG449,各类选项!$C:$C,0)),1,0))</f>
        <v/>
      </c>
      <c r="M449" s="110" t="str">
        <f>IF(原始数据!AH449="","",IF(ISERROR(MATCH(原始数据!AH449,各类选项!$C:$C,0)),1,0))</f>
        <v/>
      </c>
      <c r="N449" s="110" t="str">
        <f>IF(原始数据!AI449="","",IF(ISERROR(MATCH(原始数据!AI449,各类选项!$E:$E,0)),1,0))</f>
        <v/>
      </c>
      <c r="O449" s="110" t="str">
        <f>IF(原始数据!AJ449="","",IF(ISERROR(MATCH(原始数据!AJ449,各类选项!$E:$E,0)),1,0))</f>
        <v/>
      </c>
      <c r="P449" s="110" t="str">
        <f>IF(原始数据!AK449="","",IF(ISERROR(MATCH(原始数据!AK449,各类选项!$E:$E,0)),1,0))</f>
        <v/>
      </c>
      <c r="Q449" s="110" t="str">
        <f>IF(原始数据!AL449="","",IF(ISERROR(MATCH(原始数据!AL449,各类选项!$E:$E,0)),1,0))</f>
        <v/>
      </c>
      <c r="R449" s="110" t="str">
        <f>IF(原始数据!AO449="","",IF(ISERROR(MATCH(原始数据!AO449,各类选项!$C:$C,0)),1,0))</f>
        <v/>
      </c>
      <c r="S449" s="110" t="str">
        <f>IF(赛后数据!M449="","",IF(ISERROR(MATCH(赛后数据!M449,(各类选项!J:J),0)),1,0))</f>
        <v/>
      </c>
      <c r="T449" s="110" t="str">
        <f>IF(赛后数据!U449="","",IF(ISERROR(MATCH(赛后数据!U449,(各类选项!J:J),0)),1,0))</f>
        <v/>
      </c>
      <c r="U449" s="110" t="str">
        <f>IF(赛后数据!AC449="","",IF(ISERROR(MATCH(赛后数据!AC449,(各类选项!J:J),0)),1,0))</f>
        <v/>
      </c>
      <c r="V449" s="110" t="str">
        <f>IF(赛后数据!AK449="","",IF(ISERROR(MATCH(赛后数据!AK449,(各类选项!J:J),0)),1,0))</f>
        <v/>
      </c>
    </row>
    <row r="450" spans="1:22">
      <c r="A450" s="110">
        <f t="shared" si="12"/>
        <v>0</v>
      </c>
      <c r="B450" s="110">
        <f t="shared" si="13"/>
        <v>0</v>
      </c>
      <c r="C450" s="110" t="str">
        <f>IF(原始数据!K450="","",IF(ISERROR(MATCH(原始数据!K450,原始数据!E450:F450,0)),1,0)-IF(原始数据!K450="",1,0))</f>
        <v/>
      </c>
      <c r="D450" s="110" t="str">
        <f>IF(原始数据!L450="","",IF(ISERROR(MATCH(原始数据!L450,各类选项!L:L,0)),1,0)-IF(原始数据!L450="",1,0))</f>
        <v/>
      </c>
      <c r="E450" s="110" t="str">
        <f>IF(原始数据!V450="","",IF(ISERROR(MATCH(原始数据!V450,各类选项!G:G,0)),1,0))</f>
        <v/>
      </c>
      <c r="F450" s="110" t="str">
        <f>IF(原始数据!W450="","",IF(ISERROR(MATCH(原始数据!W450,各类选项!G:G,0)),1,0))</f>
        <v/>
      </c>
      <c r="G450" s="110" t="str">
        <f>IF(原始数据!AD450="","",IF(ISERROR(MATCH(原始数据!AD450,各类选项!$E:$E,0)),1,0))</f>
        <v/>
      </c>
      <c r="H450" s="110" t="str">
        <f>IF(原始数据!AE450="","",IF(ISERROR(MATCH(原始数据!AE450,各类选项!$E:$E,0)),1,0))</f>
        <v/>
      </c>
      <c r="I450" s="110" t="str">
        <f>IF(原始数据!AK450="","",IF(ISERROR(MATCH(原始数据!AK450,各类选项!$E:$E,0)),1,0))</f>
        <v/>
      </c>
      <c r="J450" s="110" t="str">
        <f>IF(原始数据!AM450="","",IF(ISERROR(MATCH(原始数据!AM450,各类选项!$E:$E,0)),1,0))</f>
        <v/>
      </c>
      <c r="K450" s="110" t="str">
        <f>IF(原始数据!AF450="","",IF(ISERROR(MATCH(原始数据!AF450,各类选项!$C:$C,0)),1,0))</f>
        <v/>
      </c>
      <c r="L450" s="110" t="str">
        <f>IF(原始数据!AG450="","",IF(ISERROR(MATCH(原始数据!AG450,各类选项!$C:$C,0)),1,0))</f>
        <v/>
      </c>
      <c r="M450" s="110" t="str">
        <f>IF(原始数据!AH450="","",IF(ISERROR(MATCH(原始数据!AH450,各类选项!$C:$C,0)),1,0))</f>
        <v/>
      </c>
      <c r="N450" s="110" t="str">
        <f>IF(原始数据!AI450="","",IF(ISERROR(MATCH(原始数据!AI450,各类选项!$E:$E,0)),1,0))</f>
        <v/>
      </c>
      <c r="O450" s="110" t="str">
        <f>IF(原始数据!AJ450="","",IF(ISERROR(MATCH(原始数据!AJ450,各类选项!$E:$E,0)),1,0))</f>
        <v/>
      </c>
      <c r="P450" s="110" t="str">
        <f>IF(原始数据!AK450="","",IF(ISERROR(MATCH(原始数据!AK450,各类选项!$E:$E,0)),1,0))</f>
        <v/>
      </c>
      <c r="Q450" s="110" t="str">
        <f>IF(原始数据!AL450="","",IF(ISERROR(MATCH(原始数据!AL450,各类选项!$E:$E,0)),1,0))</f>
        <v/>
      </c>
      <c r="R450" s="110" t="str">
        <f>IF(原始数据!AO450="","",IF(ISERROR(MATCH(原始数据!AO450,各类选项!$C:$C,0)),1,0))</f>
        <v/>
      </c>
      <c r="S450" s="110" t="str">
        <f>IF(赛后数据!M450="","",IF(ISERROR(MATCH(赛后数据!M450,(各类选项!J:J),0)),1,0))</f>
        <v/>
      </c>
      <c r="T450" s="110" t="str">
        <f>IF(赛后数据!U450="","",IF(ISERROR(MATCH(赛后数据!U450,(各类选项!J:J),0)),1,0))</f>
        <v/>
      </c>
      <c r="U450" s="110" t="str">
        <f>IF(赛后数据!AC450="","",IF(ISERROR(MATCH(赛后数据!AC450,(各类选项!J:J),0)),1,0))</f>
        <v/>
      </c>
      <c r="V450" s="110" t="str">
        <f>IF(赛后数据!AK450="","",IF(ISERROR(MATCH(赛后数据!AK450,(各类选项!J:J),0)),1,0))</f>
        <v/>
      </c>
    </row>
    <row r="451" spans="1:22">
      <c r="A451" s="110">
        <f t="shared" ref="A451:A514" si="14">COUNTIF(C451:R451,"&gt;0")</f>
        <v>0</v>
      </c>
      <c r="B451" s="110">
        <f t="shared" ref="B451:B514" si="15">COUNTIF(S451:V451,"&gt;0")</f>
        <v>0</v>
      </c>
      <c r="C451" s="110" t="str">
        <f>IF(原始数据!K451="","",IF(ISERROR(MATCH(原始数据!K451,原始数据!E451:F451,0)),1,0)-IF(原始数据!K451="",1,0))</f>
        <v/>
      </c>
      <c r="D451" s="110" t="str">
        <f>IF(原始数据!L451="","",IF(ISERROR(MATCH(原始数据!L451,各类选项!L:L,0)),1,0)-IF(原始数据!L451="",1,0))</f>
        <v/>
      </c>
      <c r="E451" s="110" t="str">
        <f>IF(原始数据!V451="","",IF(ISERROR(MATCH(原始数据!V451,各类选项!G:G,0)),1,0))</f>
        <v/>
      </c>
      <c r="F451" s="110" t="str">
        <f>IF(原始数据!W451="","",IF(ISERROR(MATCH(原始数据!W451,各类选项!G:G,0)),1,0))</f>
        <v/>
      </c>
      <c r="G451" s="110" t="str">
        <f>IF(原始数据!AD451="","",IF(ISERROR(MATCH(原始数据!AD451,各类选项!$E:$E,0)),1,0))</f>
        <v/>
      </c>
      <c r="H451" s="110" t="str">
        <f>IF(原始数据!AE451="","",IF(ISERROR(MATCH(原始数据!AE451,各类选项!$E:$E,0)),1,0))</f>
        <v/>
      </c>
      <c r="I451" s="110" t="str">
        <f>IF(原始数据!AK451="","",IF(ISERROR(MATCH(原始数据!AK451,各类选项!$E:$E,0)),1,0))</f>
        <v/>
      </c>
      <c r="J451" s="110" t="str">
        <f>IF(原始数据!AM451="","",IF(ISERROR(MATCH(原始数据!AM451,各类选项!$E:$E,0)),1,0))</f>
        <v/>
      </c>
      <c r="K451" s="110" t="str">
        <f>IF(原始数据!AF451="","",IF(ISERROR(MATCH(原始数据!AF451,各类选项!$C:$C,0)),1,0))</f>
        <v/>
      </c>
      <c r="L451" s="110" t="str">
        <f>IF(原始数据!AG451="","",IF(ISERROR(MATCH(原始数据!AG451,各类选项!$C:$C,0)),1,0))</f>
        <v/>
      </c>
      <c r="M451" s="110" t="str">
        <f>IF(原始数据!AH451="","",IF(ISERROR(MATCH(原始数据!AH451,各类选项!$C:$C,0)),1,0))</f>
        <v/>
      </c>
      <c r="N451" s="110" t="str">
        <f>IF(原始数据!AI451="","",IF(ISERROR(MATCH(原始数据!AI451,各类选项!$E:$E,0)),1,0))</f>
        <v/>
      </c>
      <c r="O451" s="110" t="str">
        <f>IF(原始数据!AJ451="","",IF(ISERROR(MATCH(原始数据!AJ451,各类选项!$E:$E,0)),1,0))</f>
        <v/>
      </c>
      <c r="P451" s="110" t="str">
        <f>IF(原始数据!AK451="","",IF(ISERROR(MATCH(原始数据!AK451,各类选项!$E:$E,0)),1,0))</f>
        <v/>
      </c>
      <c r="Q451" s="110" t="str">
        <f>IF(原始数据!AL451="","",IF(ISERROR(MATCH(原始数据!AL451,各类选项!$E:$E,0)),1,0))</f>
        <v/>
      </c>
      <c r="R451" s="110" t="str">
        <f>IF(原始数据!AO451="","",IF(ISERROR(MATCH(原始数据!AO451,各类选项!$C:$C,0)),1,0))</f>
        <v/>
      </c>
      <c r="S451" s="110" t="str">
        <f>IF(赛后数据!M451="","",IF(ISERROR(MATCH(赛后数据!M451,(各类选项!J:J),0)),1,0))</f>
        <v/>
      </c>
      <c r="T451" s="110" t="str">
        <f>IF(赛后数据!U451="","",IF(ISERROR(MATCH(赛后数据!U451,(各类选项!J:J),0)),1,0))</f>
        <v/>
      </c>
      <c r="U451" s="110" t="str">
        <f>IF(赛后数据!AC451="","",IF(ISERROR(MATCH(赛后数据!AC451,(各类选项!J:J),0)),1,0))</f>
        <v/>
      </c>
      <c r="V451" s="110" t="str">
        <f>IF(赛后数据!AK451="","",IF(ISERROR(MATCH(赛后数据!AK451,(各类选项!J:J),0)),1,0))</f>
        <v/>
      </c>
    </row>
    <row r="452" spans="1:22">
      <c r="A452" s="110">
        <f t="shared" si="14"/>
        <v>0</v>
      </c>
      <c r="B452" s="110">
        <f t="shared" si="15"/>
        <v>0</v>
      </c>
      <c r="C452" s="110" t="str">
        <f>IF(原始数据!K452="","",IF(ISERROR(MATCH(原始数据!K452,原始数据!E452:F452,0)),1,0)-IF(原始数据!K452="",1,0))</f>
        <v/>
      </c>
      <c r="D452" s="110" t="str">
        <f>IF(原始数据!L452="","",IF(ISERROR(MATCH(原始数据!L452,各类选项!L:L,0)),1,0)-IF(原始数据!L452="",1,0))</f>
        <v/>
      </c>
      <c r="E452" s="110" t="str">
        <f>IF(原始数据!V452="","",IF(ISERROR(MATCH(原始数据!V452,各类选项!G:G,0)),1,0))</f>
        <v/>
      </c>
      <c r="F452" s="110" t="str">
        <f>IF(原始数据!W452="","",IF(ISERROR(MATCH(原始数据!W452,各类选项!G:G,0)),1,0))</f>
        <v/>
      </c>
      <c r="G452" s="110" t="str">
        <f>IF(原始数据!AD452="","",IF(ISERROR(MATCH(原始数据!AD452,各类选项!$E:$E,0)),1,0))</f>
        <v/>
      </c>
      <c r="H452" s="110" t="str">
        <f>IF(原始数据!AE452="","",IF(ISERROR(MATCH(原始数据!AE452,各类选项!$E:$E,0)),1,0))</f>
        <v/>
      </c>
      <c r="I452" s="110" t="str">
        <f>IF(原始数据!AK452="","",IF(ISERROR(MATCH(原始数据!AK452,各类选项!$E:$E,0)),1,0))</f>
        <v/>
      </c>
      <c r="J452" s="110" t="str">
        <f>IF(原始数据!AM452="","",IF(ISERROR(MATCH(原始数据!AM452,各类选项!$E:$E,0)),1,0))</f>
        <v/>
      </c>
      <c r="K452" s="110" t="str">
        <f>IF(原始数据!AF452="","",IF(ISERROR(MATCH(原始数据!AF452,各类选项!$C:$C,0)),1,0))</f>
        <v/>
      </c>
      <c r="L452" s="110" t="str">
        <f>IF(原始数据!AG452="","",IF(ISERROR(MATCH(原始数据!AG452,各类选项!$C:$C,0)),1,0))</f>
        <v/>
      </c>
      <c r="M452" s="110" t="str">
        <f>IF(原始数据!AH452="","",IF(ISERROR(MATCH(原始数据!AH452,各类选项!$C:$C,0)),1,0))</f>
        <v/>
      </c>
      <c r="N452" s="110" t="str">
        <f>IF(原始数据!AI452="","",IF(ISERROR(MATCH(原始数据!AI452,各类选项!$E:$E,0)),1,0))</f>
        <v/>
      </c>
      <c r="O452" s="110" t="str">
        <f>IF(原始数据!AJ452="","",IF(ISERROR(MATCH(原始数据!AJ452,各类选项!$E:$E,0)),1,0))</f>
        <v/>
      </c>
      <c r="P452" s="110" t="str">
        <f>IF(原始数据!AK452="","",IF(ISERROR(MATCH(原始数据!AK452,各类选项!$E:$E,0)),1,0))</f>
        <v/>
      </c>
      <c r="Q452" s="110" t="str">
        <f>IF(原始数据!AL452="","",IF(ISERROR(MATCH(原始数据!AL452,各类选项!$E:$E,0)),1,0))</f>
        <v/>
      </c>
      <c r="R452" s="110" t="str">
        <f>IF(原始数据!AO452="","",IF(ISERROR(MATCH(原始数据!AO452,各类选项!$C:$C,0)),1,0))</f>
        <v/>
      </c>
      <c r="S452" s="110" t="str">
        <f>IF(赛后数据!M452="","",IF(ISERROR(MATCH(赛后数据!M452,(各类选项!J:J),0)),1,0))</f>
        <v/>
      </c>
      <c r="T452" s="110" t="str">
        <f>IF(赛后数据!U452="","",IF(ISERROR(MATCH(赛后数据!U452,(各类选项!J:J),0)),1,0))</f>
        <v/>
      </c>
      <c r="U452" s="110" t="str">
        <f>IF(赛后数据!AC452="","",IF(ISERROR(MATCH(赛后数据!AC452,(各类选项!J:J),0)),1,0))</f>
        <v/>
      </c>
      <c r="V452" s="110" t="str">
        <f>IF(赛后数据!AK452="","",IF(ISERROR(MATCH(赛后数据!AK452,(各类选项!J:J),0)),1,0))</f>
        <v/>
      </c>
    </row>
    <row r="453" spans="1:22">
      <c r="A453" s="110">
        <f t="shared" si="14"/>
        <v>0</v>
      </c>
      <c r="B453" s="110">
        <f t="shared" si="15"/>
        <v>0</v>
      </c>
      <c r="C453" s="110" t="str">
        <f>IF(原始数据!K453="","",IF(ISERROR(MATCH(原始数据!K453,原始数据!E453:F453,0)),1,0)-IF(原始数据!K453="",1,0))</f>
        <v/>
      </c>
      <c r="D453" s="110" t="str">
        <f>IF(原始数据!L453="","",IF(ISERROR(MATCH(原始数据!L453,各类选项!L:L,0)),1,0)-IF(原始数据!L453="",1,0))</f>
        <v/>
      </c>
      <c r="E453" s="110" t="str">
        <f>IF(原始数据!V453="","",IF(ISERROR(MATCH(原始数据!V453,各类选项!G:G,0)),1,0))</f>
        <v/>
      </c>
      <c r="F453" s="110" t="str">
        <f>IF(原始数据!W453="","",IF(ISERROR(MATCH(原始数据!W453,各类选项!G:G,0)),1,0))</f>
        <v/>
      </c>
      <c r="G453" s="110" t="str">
        <f>IF(原始数据!AD453="","",IF(ISERROR(MATCH(原始数据!AD453,各类选项!$E:$E,0)),1,0))</f>
        <v/>
      </c>
      <c r="H453" s="110" t="str">
        <f>IF(原始数据!AE453="","",IF(ISERROR(MATCH(原始数据!AE453,各类选项!$E:$E,0)),1,0))</f>
        <v/>
      </c>
      <c r="I453" s="110" t="str">
        <f>IF(原始数据!AK453="","",IF(ISERROR(MATCH(原始数据!AK453,各类选项!$E:$E,0)),1,0))</f>
        <v/>
      </c>
      <c r="J453" s="110" t="str">
        <f>IF(原始数据!AM453="","",IF(ISERROR(MATCH(原始数据!AM453,各类选项!$E:$E,0)),1,0))</f>
        <v/>
      </c>
      <c r="K453" s="110" t="str">
        <f>IF(原始数据!AF453="","",IF(ISERROR(MATCH(原始数据!AF453,各类选项!$C:$C,0)),1,0))</f>
        <v/>
      </c>
      <c r="L453" s="110" t="str">
        <f>IF(原始数据!AG453="","",IF(ISERROR(MATCH(原始数据!AG453,各类选项!$C:$C,0)),1,0))</f>
        <v/>
      </c>
      <c r="M453" s="110" t="str">
        <f>IF(原始数据!AH453="","",IF(ISERROR(MATCH(原始数据!AH453,各类选项!$C:$C,0)),1,0))</f>
        <v/>
      </c>
      <c r="N453" s="110" t="str">
        <f>IF(原始数据!AI453="","",IF(ISERROR(MATCH(原始数据!AI453,各类选项!$E:$E,0)),1,0))</f>
        <v/>
      </c>
      <c r="O453" s="110" t="str">
        <f>IF(原始数据!AJ453="","",IF(ISERROR(MATCH(原始数据!AJ453,各类选项!$E:$E,0)),1,0))</f>
        <v/>
      </c>
      <c r="P453" s="110" t="str">
        <f>IF(原始数据!AK453="","",IF(ISERROR(MATCH(原始数据!AK453,各类选项!$E:$E,0)),1,0))</f>
        <v/>
      </c>
      <c r="Q453" s="110" t="str">
        <f>IF(原始数据!AL453="","",IF(ISERROR(MATCH(原始数据!AL453,各类选项!$E:$E,0)),1,0))</f>
        <v/>
      </c>
      <c r="R453" s="110" t="str">
        <f>IF(原始数据!AO453="","",IF(ISERROR(MATCH(原始数据!AO453,各类选项!$C:$C,0)),1,0))</f>
        <v/>
      </c>
      <c r="S453" s="110" t="str">
        <f>IF(赛后数据!M453="","",IF(ISERROR(MATCH(赛后数据!M453,(各类选项!J:J),0)),1,0))</f>
        <v/>
      </c>
      <c r="T453" s="110" t="str">
        <f>IF(赛后数据!U453="","",IF(ISERROR(MATCH(赛后数据!U453,(各类选项!J:J),0)),1,0))</f>
        <v/>
      </c>
      <c r="U453" s="110" t="str">
        <f>IF(赛后数据!AC453="","",IF(ISERROR(MATCH(赛后数据!AC453,(各类选项!J:J),0)),1,0))</f>
        <v/>
      </c>
      <c r="V453" s="110" t="str">
        <f>IF(赛后数据!AK453="","",IF(ISERROR(MATCH(赛后数据!AK453,(各类选项!J:J),0)),1,0))</f>
        <v/>
      </c>
    </row>
    <row r="454" spans="1:22">
      <c r="A454" s="110">
        <f t="shared" si="14"/>
        <v>0</v>
      </c>
      <c r="B454" s="110">
        <f t="shared" si="15"/>
        <v>0</v>
      </c>
      <c r="C454" s="110" t="str">
        <f>IF(原始数据!K454="","",IF(ISERROR(MATCH(原始数据!K454,原始数据!E454:F454,0)),1,0)-IF(原始数据!K454="",1,0))</f>
        <v/>
      </c>
      <c r="D454" s="110" t="str">
        <f>IF(原始数据!L454="","",IF(ISERROR(MATCH(原始数据!L454,各类选项!L:L,0)),1,0)-IF(原始数据!L454="",1,0))</f>
        <v/>
      </c>
      <c r="E454" s="110" t="str">
        <f>IF(原始数据!V454="","",IF(ISERROR(MATCH(原始数据!V454,各类选项!G:G,0)),1,0))</f>
        <v/>
      </c>
      <c r="F454" s="110" t="str">
        <f>IF(原始数据!W454="","",IF(ISERROR(MATCH(原始数据!W454,各类选项!G:G,0)),1,0))</f>
        <v/>
      </c>
      <c r="G454" s="110" t="str">
        <f>IF(原始数据!AD454="","",IF(ISERROR(MATCH(原始数据!AD454,各类选项!$E:$E,0)),1,0))</f>
        <v/>
      </c>
      <c r="H454" s="110" t="str">
        <f>IF(原始数据!AE454="","",IF(ISERROR(MATCH(原始数据!AE454,各类选项!$E:$E,0)),1,0))</f>
        <v/>
      </c>
      <c r="I454" s="110" t="str">
        <f>IF(原始数据!AK454="","",IF(ISERROR(MATCH(原始数据!AK454,各类选项!$E:$E,0)),1,0))</f>
        <v/>
      </c>
      <c r="J454" s="110" t="str">
        <f>IF(原始数据!AM454="","",IF(ISERROR(MATCH(原始数据!AM454,各类选项!$E:$E,0)),1,0))</f>
        <v/>
      </c>
      <c r="K454" s="110" t="str">
        <f>IF(原始数据!AF454="","",IF(ISERROR(MATCH(原始数据!AF454,各类选项!$C:$C,0)),1,0))</f>
        <v/>
      </c>
      <c r="L454" s="110" t="str">
        <f>IF(原始数据!AG454="","",IF(ISERROR(MATCH(原始数据!AG454,各类选项!$C:$C,0)),1,0))</f>
        <v/>
      </c>
      <c r="M454" s="110" t="str">
        <f>IF(原始数据!AH454="","",IF(ISERROR(MATCH(原始数据!AH454,各类选项!$C:$C,0)),1,0))</f>
        <v/>
      </c>
      <c r="N454" s="110" t="str">
        <f>IF(原始数据!AI454="","",IF(ISERROR(MATCH(原始数据!AI454,各类选项!$E:$E,0)),1,0))</f>
        <v/>
      </c>
      <c r="O454" s="110" t="str">
        <f>IF(原始数据!AJ454="","",IF(ISERROR(MATCH(原始数据!AJ454,各类选项!$E:$E,0)),1,0))</f>
        <v/>
      </c>
      <c r="P454" s="110" t="str">
        <f>IF(原始数据!AK454="","",IF(ISERROR(MATCH(原始数据!AK454,各类选项!$E:$E,0)),1,0))</f>
        <v/>
      </c>
      <c r="Q454" s="110" t="str">
        <f>IF(原始数据!AL454="","",IF(ISERROR(MATCH(原始数据!AL454,各类选项!$E:$E,0)),1,0))</f>
        <v/>
      </c>
      <c r="R454" s="110" t="str">
        <f>IF(原始数据!AO454="","",IF(ISERROR(MATCH(原始数据!AO454,各类选项!$C:$C,0)),1,0))</f>
        <v/>
      </c>
      <c r="S454" s="110" t="str">
        <f>IF(赛后数据!M454="","",IF(ISERROR(MATCH(赛后数据!M454,(各类选项!J:J),0)),1,0))</f>
        <v/>
      </c>
      <c r="T454" s="110" t="str">
        <f>IF(赛后数据!U454="","",IF(ISERROR(MATCH(赛后数据!U454,(各类选项!J:J),0)),1,0))</f>
        <v/>
      </c>
      <c r="U454" s="110" t="str">
        <f>IF(赛后数据!AC454="","",IF(ISERROR(MATCH(赛后数据!AC454,(各类选项!J:J),0)),1,0))</f>
        <v/>
      </c>
      <c r="V454" s="110" t="str">
        <f>IF(赛后数据!AK454="","",IF(ISERROR(MATCH(赛后数据!AK454,(各类选项!J:J),0)),1,0))</f>
        <v/>
      </c>
    </row>
    <row r="455" spans="1:22">
      <c r="A455" s="110">
        <f t="shared" si="14"/>
        <v>0</v>
      </c>
      <c r="B455" s="110">
        <f t="shared" si="15"/>
        <v>0</v>
      </c>
      <c r="C455" s="110" t="str">
        <f>IF(原始数据!K455="","",IF(ISERROR(MATCH(原始数据!K455,原始数据!E455:F455,0)),1,0)-IF(原始数据!K455="",1,0))</f>
        <v/>
      </c>
      <c r="D455" s="110" t="str">
        <f>IF(原始数据!L455="","",IF(ISERROR(MATCH(原始数据!L455,各类选项!L:L,0)),1,0)-IF(原始数据!L455="",1,0))</f>
        <v/>
      </c>
      <c r="E455" s="110" t="str">
        <f>IF(原始数据!V455="","",IF(ISERROR(MATCH(原始数据!V455,各类选项!G:G,0)),1,0))</f>
        <v/>
      </c>
      <c r="F455" s="110" t="str">
        <f>IF(原始数据!W455="","",IF(ISERROR(MATCH(原始数据!W455,各类选项!G:G,0)),1,0))</f>
        <v/>
      </c>
      <c r="G455" s="110" t="str">
        <f>IF(原始数据!AD455="","",IF(ISERROR(MATCH(原始数据!AD455,各类选项!$E:$E,0)),1,0))</f>
        <v/>
      </c>
      <c r="H455" s="110" t="str">
        <f>IF(原始数据!AE455="","",IF(ISERROR(MATCH(原始数据!AE455,各类选项!$E:$E,0)),1,0))</f>
        <v/>
      </c>
      <c r="I455" s="110" t="str">
        <f>IF(原始数据!AK455="","",IF(ISERROR(MATCH(原始数据!AK455,各类选项!$E:$E,0)),1,0))</f>
        <v/>
      </c>
      <c r="J455" s="110" t="str">
        <f>IF(原始数据!AM455="","",IF(ISERROR(MATCH(原始数据!AM455,各类选项!$E:$E,0)),1,0))</f>
        <v/>
      </c>
      <c r="K455" s="110" t="str">
        <f>IF(原始数据!AF455="","",IF(ISERROR(MATCH(原始数据!AF455,各类选项!$C:$C,0)),1,0))</f>
        <v/>
      </c>
      <c r="L455" s="110" t="str">
        <f>IF(原始数据!AG455="","",IF(ISERROR(MATCH(原始数据!AG455,各类选项!$C:$C,0)),1,0))</f>
        <v/>
      </c>
      <c r="M455" s="110" t="str">
        <f>IF(原始数据!AH455="","",IF(ISERROR(MATCH(原始数据!AH455,各类选项!$C:$C,0)),1,0))</f>
        <v/>
      </c>
      <c r="N455" s="110" t="str">
        <f>IF(原始数据!AI455="","",IF(ISERROR(MATCH(原始数据!AI455,各类选项!$E:$E,0)),1,0))</f>
        <v/>
      </c>
      <c r="O455" s="110" t="str">
        <f>IF(原始数据!AJ455="","",IF(ISERROR(MATCH(原始数据!AJ455,各类选项!$E:$E,0)),1,0))</f>
        <v/>
      </c>
      <c r="P455" s="110" t="str">
        <f>IF(原始数据!AK455="","",IF(ISERROR(MATCH(原始数据!AK455,各类选项!$E:$E,0)),1,0))</f>
        <v/>
      </c>
      <c r="Q455" s="110" t="str">
        <f>IF(原始数据!AL455="","",IF(ISERROR(MATCH(原始数据!AL455,各类选项!$E:$E,0)),1,0))</f>
        <v/>
      </c>
      <c r="R455" s="110" t="str">
        <f>IF(原始数据!AO455="","",IF(ISERROR(MATCH(原始数据!AO455,各类选项!$C:$C,0)),1,0))</f>
        <v/>
      </c>
      <c r="S455" s="110" t="str">
        <f>IF(赛后数据!M455="","",IF(ISERROR(MATCH(赛后数据!M455,(各类选项!J:J),0)),1,0))</f>
        <v/>
      </c>
      <c r="T455" s="110" t="str">
        <f>IF(赛后数据!U455="","",IF(ISERROR(MATCH(赛后数据!U455,(各类选项!J:J),0)),1,0))</f>
        <v/>
      </c>
      <c r="U455" s="110" t="str">
        <f>IF(赛后数据!AC455="","",IF(ISERROR(MATCH(赛后数据!AC455,(各类选项!J:J),0)),1,0))</f>
        <v/>
      </c>
      <c r="V455" s="110" t="str">
        <f>IF(赛后数据!AK455="","",IF(ISERROR(MATCH(赛后数据!AK455,(各类选项!J:J),0)),1,0))</f>
        <v/>
      </c>
    </row>
    <row r="456" spans="1:22">
      <c r="A456" s="110">
        <f t="shared" si="14"/>
        <v>0</v>
      </c>
      <c r="B456" s="110">
        <f t="shared" si="15"/>
        <v>0</v>
      </c>
      <c r="C456" s="110" t="str">
        <f>IF(原始数据!K456="","",IF(ISERROR(MATCH(原始数据!K456,原始数据!E456:F456,0)),1,0)-IF(原始数据!K456="",1,0))</f>
        <v/>
      </c>
      <c r="D456" s="110" t="str">
        <f>IF(原始数据!L456="","",IF(ISERROR(MATCH(原始数据!L456,各类选项!L:L,0)),1,0)-IF(原始数据!L456="",1,0))</f>
        <v/>
      </c>
      <c r="E456" s="110" t="str">
        <f>IF(原始数据!V456="","",IF(ISERROR(MATCH(原始数据!V456,各类选项!G:G,0)),1,0))</f>
        <v/>
      </c>
      <c r="F456" s="110" t="str">
        <f>IF(原始数据!W456="","",IF(ISERROR(MATCH(原始数据!W456,各类选项!G:G,0)),1,0))</f>
        <v/>
      </c>
      <c r="G456" s="110" t="str">
        <f>IF(原始数据!AD456="","",IF(ISERROR(MATCH(原始数据!AD456,各类选项!$E:$E,0)),1,0))</f>
        <v/>
      </c>
      <c r="H456" s="110" t="str">
        <f>IF(原始数据!AE456="","",IF(ISERROR(MATCH(原始数据!AE456,各类选项!$E:$E,0)),1,0))</f>
        <v/>
      </c>
      <c r="I456" s="110" t="str">
        <f>IF(原始数据!AK456="","",IF(ISERROR(MATCH(原始数据!AK456,各类选项!$E:$E,0)),1,0))</f>
        <v/>
      </c>
      <c r="J456" s="110" t="str">
        <f>IF(原始数据!AM456="","",IF(ISERROR(MATCH(原始数据!AM456,各类选项!$E:$E,0)),1,0))</f>
        <v/>
      </c>
      <c r="K456" s="110" t="str">
        <f>IF(原始数据!AF456="","",IF(ISERROR(MATCH(原始数据!AF456,各类选项!$C:$C,0)),1,0))</f>
        <v/>
      </c>
      <c r="L456" s="110" t="str">
        <f>IF(原始数据!AG456="","",IF(ISERROR(MATCH(原始数据!AG456,各类选项!$C:$C,0)),1,0))</f>
        <v/>
      </c>
      <c r="M456" s="110" t="str">
        <f>IF(原始数据!AH456="","",IF(ISERROR(MATCH(原始数据!AH456,各类选项!$C:$C,0)),1,0))</f>
        <v/>
      </c>
      <c r="N456" s="110" t="str">
        <f>IF(原始数据!AI456="","",IF(ISERROR(MATCH(原始数据!AI456,各类选项!$E:$E,0)),1,0))</f>
        <v/>
      </c>
      <c r="O456" s="110" t="str">
        <f>IF(原始数据!AJ456="","",IF(ISERROR(MATCH(原始数据!AJ456,各类选项!$E:$E,0)),1,0))</f>
        <v/>
      </c>
      <c r="P456" s="110" t="str">
        <f>IF(原始数据!AK456="","",IF(ISERROR(MATCH(原始数据!AK456,各类选项!$E:$E,0)),1,0))</f>
        <v/>
      </c>
      <c r="Q456" s="110" t="str">
        <f>IF(原始数据!AL456="","",IF(ISERROR(MATCH(原始数据!AL456,各类选项!$E:$E,0)),1,0))</f>
        <v/>
      </c>
      <c r="R456" s="110" t="str">
        <f>IF(原始数据!AO456="","",IF(ISERROR(MATCH(原始数据!AO456,各类选项!$C:$C,0)),1,0))</f>
        <v/>
      </c>
      <c r="S456" s="110" t="str">
        <f>IF(赛后数据!M456="","",IF(ISERROR(MATCH(赛后数据!M456,(各类选项!J:J),0)),1,0))</f>
        <v/>
      </c>
      <c r="T456" s="110" t="str">
        <f>IF(赛后数据!U456="","",IF(ISERROR(MATCH(赛后数据!U456,(各类选项!J:J),0)),1,0))</f>
        <v/>
      </c>
      <c r="U456" s="110" t="str">
        <f>IF(赛后数据!AC456="","",IF(ISERROR(MATCH(赛后数据!AC456,(各类选项!J:J),0)),1,0))</f>
        <v/>
      </c>
      <c r="V456" s="110" t="str">
        <f>IF(赛后数据!AK456="","",IF(ISERROR(MATCH(赛后数据!AK456,(各类选项!J:J),0)),1,0))</f>
        <v/>
      </c>
    </row>
    <row r="457" spans="1:22">
      <c r="A457" s="110">
        <f t="shared" si="14"/>
        <v>0</v>
      </c>
      <c r="B457" s="110">
        <f t="shared" si="15"/>
        <v>0</v>
      </c>
      <c r="C457" s="110" t="str">
        <f>IF(原始数据!K457="","",IF(ISERROR(MATCH(原始数据!K457,原始数据!E457:F457,0)),1,0)-IF(原始数据!K457="",1,0))</f>
        <v/>
      </c>
      <c r="D457" s="110" t="str">
        <f>IF(原始数据!L457="","",IF(ISERROR(MATCH(原始数据!L457,各类选项!L:L,0)),1,0)-IF(原始数据!L457="",1,0))</f>
        <v/>
      </c>
      <c r="E457" s="110" t="str">
        <f>IF(原始数据!V457="","",IF(ISERROR(MATCH(原始数据!V457,各类选项!G:G,0)),1,0))</f>
        <v/>
      </c>
      <c r="F457" s="110" t="str">
        <f>IF(原始数据!W457="","",IF(ISERROR(MATCH(原始数据!W457,各类选项!G:G,0)),1,0))</f>
        <v/>
      </c>
      <c r="G457" s="110" t="str">
        <f>IF(原始数据!AD457="","",IF(ISERROR(MATCH(原始数据!AD457,各类选项!$E:$E,0)),1,0))</f>
        <v/>
      </c>
      <c r="H457" s="110" t="str">
        <f>IF(原始数据!AE457="","",IF(ISERROR(MATCH(原始数据!AE457,各类选项!$E:$E,0)),1,0))</f>
        <v/>
      </c>
      <c r="I457" s="110" t="str">
        <f>IF(原始数据!AK457="","",IF(ISERROR(MATCH(原始数据!AK457,各类选项!$E:$E,0)),1,0))</f>
        <v/>
      </c>
      <c r="J457" s="110" t="str">
        <f>IF(原始数据!AM457="","",IF(ISERROR(MATCH(原始数据!AM457,各类选项!$E:$E,0)),1,0))</f>
        <v/>
      </c>
      <c r="K457" s="110" t="str">
        <f>IF(原始数据!AF457="","",IF(ISERROR(MATCH(原始数据!AF457,各类选项!$C:$C,0)),1,0))</f>
        <v/>
      </c>
      <c r="L457" s="110" t="str">
        <f>IF(原始数据!AG457="","",IF(ISERROR(MATCH(原始数据!AG457,各类选项!$C:$C,0)),1,0))</f>
        <v/>
      </c>
      <c r="M457" s="110" t="str">
        <f>IF(原始数据!AH457="","",IF(ISERROR(MATCH(原始数据!AH457,各类选项!$C:$C,0)),1,0))</f>
        <v/>
      </c>
      <c r="N457" s="110" t="str">
        <f>IF(原始数据!AI457="","",IF(ISERROR(MATCH(原始数据!AI457,各类选项!$E:$E,0)),1,0))</f>
        <v/>
      </c>
      <c r="O457" s="110" t="str">
        <f>IF(原始数据!AJ457="","",IF(ISERROR(MATCH(原始数据!AJ457,各类选项!$E:$E,0)),1,0))</f>
        <v/>
      </c>
      <c r="P457" s="110" t="str">
        <f>IF(原始数据!AK457="","",IF(ISERROR(MATCH(原始数据!AK457,各类选项!$E:$E,0)),1,0))</f>
        <v/>
      </c>
      <c r="Q457" s="110" t="str">
        <f>IF(原始数据!AL457="","",IF(ISERROR(MATCH(原始数据!AL457,各类选项!$E:$E,0)),1,0))</f>
        <v/>
      </c>
      <c r="R457" s="110" t="str">
        <f>IF(原始数据!AO457="","",IF(ISERROR(MATCH(原始数据!AO457,各类选项!$C:$C,0)),1,0))</f>
        <v/>
      </c>
      <c r="S457" s="110" t="str">
        <f>IF(赛后数据!M457="","",IF(ISERROR(MATCH(赛后数据!M457,(各类选项!J:J),0)),1,0))</f>
        <v/>
      </c>
      <c r="T457" s="110" t="str">
        <f>IF(赛后数据!U457="","",IF(ISERROR(MATCH(赛后数据!U457,(各类选项!J:J),0)),1,0))</f>
        <v/>
      </c>
      <c r="U457" s="110" t="str">
        <f>IF(赛后数据!AC457="","",IF(ISERROR(MATCH(赛后数据!AC457,(各类选项!J:J),0)),1,0))</f>
        <v/>
      </c>
      <c r="V457" s="110" t="str">
        <f>IF(赛后数据!AK457="","",IF(ISERROR(MATCH(赛后数据!AK457,(各类选项!J:J),0)),1,0))</f>
        <v/>
      </c>
    </row>
    <row r="458" spans="1:22">
      <c r="A458" s="110">
        <f t="shared" si="14"/>
        <v>0</v>
      </c>
      <c r="B458" s="110">
        <f t="shared" si="15"/>
        <v>0</v>
      </c>
      <c r="C458" s="110" t="str">
        <f>IF(原始数据!K458="","",IF(ISERROR(MATCH(原始数据!K458,原始数据!E458:F458,0)),1,0)-IF(原始数据!K458="",1,0))</f>
        <v/>
      </c>
      <c r="D458" s="110" t="str">
        <f>IF(原始数据!L458="","",IF(ISERROR(MATCH(原始数据!L458,各类选项!L:L,0)),1,0)-IF(原始数据!L458="",1,0))</f>
        <v/>
      </c>
      <c r="E458" s="110" t="str">
        <f>IF(原始数据!V458="","",IF(ISERROR(MATCH(原始数据!V458,各类选项!G:G,0)),1,0))</f>
        <v/>
      </c>
      <c r="F458" s="110" t="str">
        <f>IF(原始数据!W458="","",IF(ISERROR(MATCH(原始数据!W458,各类选项!G:G,0)),1,0))</f>
        <v/>
      </c>
      <c r="G458" s="110" t="str">
        <f>IF(原始数据!AD458="","",IF(ISERROR(MATCH(原始数据!AD458,各类选项!$E:$E,0)),1,0))</f>
        <v/>
      </c>
      <c r="H458" s="110" t="str">
        <f>IF(原始数据!AE458="","",IF(ISERROR(MATCH(原始数据!AE458,各类选项!$E:$E,0)),1,0))</f>
        <v/>
      </c>
      <c r="I458" s="110" t="str">
        <f>IF(原始数据!AK458="","",IF(ISERROR(MATCH(原始数据!AK458,各类选项!$E:$E,0)),1,0))</f>
        <v/>
      </c>
      <c r="J458" s="110" t="str">
        <f>IF(原始数据!AM458="","",IF(ISERROR(MATCH(原始数据!AM458,各类选项!$E:$E,0)),1,0))</f>
        <v/>
      </c>
      <c r="K458" s="110" t="str">
        <f>IF(原始数据!AF458="","",IF(ISERROR(MATCH(原始数据!AF458,各类选项!$C:$C,0)),1,0))</f>
        <v/>
      </c>
      <c r="L458" s="110" t="str">
        <f>IF(原始数据!AG458="","",IF(ISERROR(MATCH(原始数据!AG458,各类选项!$C:$C,0)),1,0))</f>
        <v/>
      </c>
      <c r="M458" s="110" t="str">
        <f>IF(原始数据!AH458="","",IF(ISERROR(MATCH(原始数据!AH458,各类选项!$C:$C,0)),1,0))</f>
        <v/>
      </c>
      <c r="N458" s="110" t="str">
        <f>IF(原始数据!AI458="","",IF(ISERROR(MATCH(原始数据!AI458,各类选项!$E:$E,0)),1,0))</f>
        <v/>
      </c>
      <c r="O458" s="110" t="str">
        <f>IF(原始数据!AJ458="","",IF(ISERROR(MATCH(原始数据!AJ458,各类选项!$E:$E,0)),1,0))</f>
        <v/>
      </c>
      <c r="P458" s="110" t="str">
        <f>IF(原始数据!AK458="","",IF(ISERROR(MATCH(原始数据!AK458,各类选项!$E:$E,0)),1,0))</f>
        <v/>
      </c>
      <c r="Q458" s="110" t="str">
        <f>IF(原始数据!AL458="","",IF(ISERROR(MATCH(原始数据!AL458,各类选项!$E:$E,0)),1,0))</f>
        <v/>
      </c>
      <c r="R458" s="110" t="str">
        <f>IF(原始数据!AO458="","",IF(ISERROR(MATCH(原始数据!AO458,各类选项!$C:$C,0)),1,0))</f>
        <v/>
      </c>
      <c r="S458" s="110" t="str">
        <f>IF(赛后数据!M458="","",IF(ISERROR(MATCH(赛后数据!M458,(各类选项!J:J),0)),1,0))</f>
        <v/>
      </c>
      <c r="T458" s="110" t="str">
        <f>IF(赛后数据!U458="","",IF(ISERROR(MATCH(赛后数据!U458,(各类选项!J:J),0)),1,0))</f>
        <v/>
      </c>
      <c r="U458" s="110" t="str">
        <f>IF(赛后数据!AC458="","",IF(ISERROR(MATCH(赛后数据!AC458,(各类选项!J:J),0)),1,0))</f>
        <v/>
      </c>
      <c r="V458" s="110" t="str">
        <f>IF(赛后数据!AK458="","",IF(ISERROR(MATCH(赛后数据!AK458,(各类选项!J:J),0)),1,0))</f>
        <v/>
      </c>
    </row>
    <row r="459" spans="1:22">
      <c r="A459" s="110">
        <f t="shared" si="14"/>
        <v>0</v>
      </c>
      <c r="B459" s="110">
        <f t="shared" si="15"/>
        <v>0</v>
      </c>
      <c r="C459" s="110" t="str">
        <f>IF(原始数据!K459="","",IF(ISERROR(MATCH(原始数据!K459,原始数据!E459:F459,0)),1,0)-IF(原始数据!K459="",1,0))</f>
        <v/>
      </c>
      <c r="D459" s="110" t="str">
        <f>IF(原始数据!L459="","",IF(ISERROR(MATCH(原始数据!L459,各类选项!L:L,0)),1,0)-IF(原始数据!L459="",1,0))</f>
        <v/>
      </c>
      <c r="E459" s="110" t="str">
        <f>IF(原始数据!V459="","",IF(ISERROR(MATCH(原始数据!V459,各类选项!G:G,0)),1,0))</f>
        <v/>
      </c>
      <c r="F459" s="110" t="str">
        <f>IF(原始数据!W459="","",IF(ISERROR(MATCH(原始数据!W459,各类选项!G:G,0)),1,0))</f>
        <v/>
      </c>
      <c r="G459" s="110" t="str">
        <f>IF(原始数据!AD459="","",IF(ISERROR(MATCH(原始数据!AD459,各类选项!$E:$E,0)),1,0))</f>
        <v/>
      </c>
      <c r="H459" s="110" t="str">
        <f>IF(原始数据!AE459="","",IF(ISERROR(MATCH(原始数据!AE459,各类选项!$E:$E,0)),1,0))</f>
        <v/>
      </c>
      <c r="I459" s="110" t="str">
        <f>IF(原始数据!AK459="","",IF(ISERROR(MATCH(原始数据!AK459,各类选项!$E:$E,0)),1,0))</f>
        <v/>
      </c>
      <c r="J459" s="110" t="str">
        <f>IF(原始数据!AM459="","",IF(ISERROR(MATCH(原始数据!AM459,各类选项!$E:$E,0)),1,0))</f>
        <v/>
      </c>
      <c r="K459" s="110" t="str">
        <f>IF(原始数据!AF459="","",IF(ISERROR(MATCH(原始数据!AF459,各类选项!$C:$C,0)),1,0))</f>
        <v/>
      </c>
      <c r="L459" s="110" t="str">
        <f>IF(原始数据!AG459="","",IF(ISERROR(MATCH(原始数据!AG459,各类选项!$C:$C,0)),1,0))</f>
        <v/>
      </c>
      <c r="M459" s="110" t="str">
        <f>IF(原始数据!AH459="","",IF(ISERROR(MATCH(原始数据!AH459,各类选项!$C:$C,0)),1,0))</f>
        <v/>
      </c>
      <c r="N459" s="110" t="str">
        <f>IF(原始数据!AI459="","",IF(ISERROR(MATCH(原始数据!AI459,各类选项!$E:$E,0)),1,0))</f>
        <v/>
      </c>
      <c r="O459" s="110" t="str">
        <f>IF(原始数据!AJ459="","",IF(ISERROR(MATCH(原始数据!AJ459,各类选项!$E:$E,0)),1,0))</f>
        <v/>
      </c>
      <c r="P459" s="110" t="str">
        <f>IF(原始数据!AK459="","",IF(ISERROR(MATCH(原始数据!AK459,各类选项!$E:$E,0)),1,0))</f>
        <v/>
      </c>
      <c r="Q459" s="110" t="str">
        <f>IF(原始数据!AL459="","",IF(ISERROR(MATCH(原始数据!AL459,各类选项!$E:$E,0)),1,0))</f>
        <v/>
      </c>
      <c r="R459" s="110" t="str">
        <f>IF(原始数据!AO459="","",IF(ISERROR(MATCH(原始数据!AO459,各类选项!$C:$C,0)),1,0))</f>
        <v/>
      </c>
      <c r="S459" s="110" t="str">
        <f>IF(赛后数据!M459="","",IF(ISERROR(MATCH(赛后数据!M459,(各类选项!J:J),0)),1,0))</f>
        <v/>
      </c>
      <c r="T459" s="110" t="str">
        <f>IF(赛后数据!U459="","",IF(ISERROR(MATCH(赛后数据!U459,(各类选项!J:J),0)),1,0))</f>
        <v/>
      </c>
      <c r="U459" s="110" t="str">
        <f>IF(赛后数据!AC459="","",IF(ISERROR(MATCH(赛后数据!AC459,(各类选项!J:J),0)),1,0))</f>
        <v/>
      </c>
      <c r="V459" s="110" t="str">
        <f>IF(赛后数据!AK459="","",IF(ISERROR(MATCH(赛后数据!AK459,(各类选项!J:J),0)),1,0))</f>
        <v/>
      </c>
    </row>
    <row r="460" spans="1:22">
      <c r="A460" s="110">
        <f t="shared" si="14"/>
        <v>0</v>
      </c>
      <c r="B460" s="110">
        <f t="shared" si="15"/>
        <v>0</v>
      </c>
      <c r="C460" s="110" t="str">
        <f>IF(原始数据!K460="","",IF(ISERROR(MATCH(原始数据!K460,原始数据!E460:F460,0)),1,0)-IF(原始数据!K460="",1,0))</f>
        <v/>
      </c>
      <c r="D460" s="110" t="str">
        <f>IF(原始数据!L460="","",IF(ISERROR(MATCH(原始数据!L460,各类选项!L:L,0)),1,0)-IF(原始数据!L460="",1,0))</f>
        <v/>
      </c>
      <c r="E460" s="110" t="str">
        <f>IF(原始数据!V460="","",IF(ISERROR(MATCH(原始数据!V460,各类选项!G:G,0)),1,0))</f>
        <v/>
      </c>
      <c r="F460" s="110" t="str">
        <f>IF(原始数据!W460="","",IF(ISERROR(MATCH(原始数据!W460,各类选项!G:G,0)),1,0))</f>
        <v/>
      </c>
      <c r="G460" s="110" t="str">
        <f>IF(原始数据!AD460="","",IF(ISERROR(MATCH(原始数据!AD460,各类选项!$E:$E,0)),1,0))</f>
        <v/>
      </c>
      <c r="H460" s="110" t="str">
        <f>IF(原始数据!AE460="","",IF(ISERROR(MATCH(原始数据!AE460,各类选项!$E:$E,0)),1,0))</f>
        <v/>
      </c>
      <c r="I460" s="110" t="str">
        <f>IF(原始数据!AK460="","",IF(ISERROR(MATCH(原始数据!AK460,各类选项!$E:$E,0)),1,0))</f>
        <v/>
      </c>
      <c r="J460" s="110" t="str">
        <f>IF(原始数据!AM460="","",IF(ISERROR(MATCH(原始数据!AM460,各类选项!$E:$E,0)),1,0))</f>
        <v/>
      </c>
      <c r="K460" s="110" t="str">
        <f>IF(原始数据!AF460="","",IF(ISERROR(MATCH(原始数据!AF460,各类选项!$C:$C,0)),1,0))</f>
        <v/>
      </c>
      <c r="L460" s="110" t="str">
        <f>IF(原始数据!AG460="","",IF(ISERROR(MATCH(原始数据!AG460,各类选项!$C:$C,0)),1,0))</f>
        <v/>
      </c>
      <c r="M460" s="110" t="str">
        <f>IF(原始数据!AH460="","",IF(ISERROR(MATCH(原始数据!AH460,各类选项!$C:$C,0)),1,0))</f>
        <v/>
      </c>
      <c r="N460" s="110" t="str">
        <f>IF(原始数据!AI460="","",IF(ISERROR(MATCH(原始数据!AI460,各类选项!$E:$E,0)),1,0))</f>
        <v/>
      </c>
      <c r="O460" s="110" t="str">
        <f>IF(原始数据!AJ460="","",IF(ISERROR(MATCH(原始数据!AJ460,各类选项!$E:$E,0)),1,0))</f>
        <v/>
      </c>
      <c r="P460" s="110" t="str">
        <f>IF(原始数据!AK460="","",IF(ISERROR(MATCH(原始数据!AK460,各类选项!$E:$E,0)),1,0))</f>
        <v/>
      </c>
      <c r="Q460" s="110" t="str">
        <f>IF(原始数据!AL460="","",IF(ISERROR(MATCH(原始数据!AL460,各类选项!$E:$E,0)),1,0))</f>
        <v/>
      </c>
      <c r="R460" s="110" t="str">
        <f>IF(原始数据!AO460="","",IF(ISERROR(MATCH(原始数据!AO460,各类选项!$C:$C,0)),1,0))</f>
        <v/>
      </c>
      <c r="S460" s="110" t="str">
        <f>IF(赛后数据!M460="","",IF(ISERROR(MATCH(赛后数据!M460,(各类选项!J:J),0)),1,0))</f>
        <v/>
      </c>
      <c r="T460" s="110" t="str">
        <f>IF(赛后数据!U460="","",IF(ISERROR(MATCH(赛后数据!U460,(各类选项!J:J),0)),1,0))</f>
        <v/>
      </c>
      <c r="U460" s="110" t="str">
        <f>IF(赛后数据!AC460="","",IF(ISERROR(MATCH(赛后数据!AC460,(各类选项!J:J),0)),1,0))</f>
        <v/>
      </c>
      <c r="V460" s="110" t="str">
        <f>IF(赛后数据!AK460="","",IF(ISERROR(MATCH(赛后数据!AK460,(各类选项!J:J),0)),1,0))</f>
        <v/>
      </c>
    </row>
    <row r="461" spans="1:22">
      <c r="A461" s="110">
        <f t="shared" si="14"/>
        <v>0</v>
      </c>
      <c r="B461" s="110">
        <f t="shared" si="15"/>
        <v>0</v>
      </c>
      <c r="C461" s="110" t="str">
        <f>IF(原始数据!K461="","",IF(ISERROR(MATCH(原始数据!K461,原始数据!E461:F461,0)),1,0)-IF(原始数据!K461="",1,0))</f>
        <v/>
      </c>
      <c r="D461" s="110" t="str">
        <f>IF(原始数据!L461="","",IF(ISERROR(MATCH(原始数据!L461,各类选项!L:L,0)),1,0)-IF(原始数据!L461="",1,0))</f>
        <v/>
      </c>
      <c r="E461" s="110" t="str">
        <f>IF(原始数据!V461="","",IF(ISERROR(MATCH(原始数据!V461,各类选项!G:G,0)),1,0))</f>
        <v/>
      </c>
      <c r="F461" s="110" t="str">
        <f>IF(原始数据!W461="","",IF(ISERROR(MATCH(原始数据!W461,各类选项!G:G,0)),1,0))</f>
        <v/>
      </c>
      <c r="G461" s="110" t="str">
        <f>IF(原始数据!AD461="","",IF(ISERROR(MATCH(原始数据!AD461,各类选项!$E:$E,0)),1,0))</f>
        <v/>
      </c>
      <c r="H461" s="110" t="str">
        <f>IF(原始数据!AE461="","",IF(ISERROR(MATCH(原始数据!AE461,各类选项!$E:$E,0)),1,0))</f>
        <v/>
      </c>
      <c r="I461" s="110" t="str">
        <f>IF(原始数据!AK461="","",IF(ISERROR(MATCH(原始数据!AK461,各类选项!$E:$E,0)),1,0))</f>
        <v/>
      </c>
      <c r="J461" s="110" t="str">
        <f>IF(原始数据!AM461="","",IF(ISERROR(MATCH(原始数据!AM461,各类选项!$E:$E,0)),1,0))</f>
        <v/>
      </c>
      <c r="K461" s="110" t="str">
        <f>IF(原始数据!AF461="","",IF(ISERROR(MATCH(原始数据!AF461,各类选项!$C:$C,0)),1,0))</f>
        <v/>
      </c>
      <c r="L461" s="110" t="str">
        <f>IF(原始数据!AG461="","",IF(ISERROR(MATCH(原始数据!AG461,各类选项!$C:$C,0)),1,0))</f>
        <v/>
      </c>
      <c r="M461" s="110" t="str">
        <f>IF(原始数据!AH461="","",IF(ISERROR(MATCH(原始数据!AH461,各类选项!$C:$C,0)),1,0))</f>
        <v/>
      </c>
      <c r="N461" s="110" t="str">
        <f>IF(原始数据!AI461="","",IF(ISERROR(MATCH(原始数据!AI461,各类选项!$E:$E,0)),1,0))</f>
        <v/>
      </c>
      <c r="O461" s="110" t="str">
        <f>IF(原始数据!AJ461="","",IF(ISERROR(MATCH(原始数据!AJ461,各类选项!$E:$E,0)),1,0))</f>
        <v/>
      </c>
      <c r="P461" s="110" t="str">
        <f>IF(原始数据!AK461="","",IF(ISERROR(MATCH(原始数据!AK461,各类选项!$E:$E,0)),1,0))</f>
        <v/>
      </c>
      <c r="Q461" s="110" t="str">
        <f>IF(原始数据!AL461="","",IF(ISERROR(MATCH(原始数据!AL461,各类选项!$E:$E,0)),1,0))</f>
        <v/>
      </c>
      <c r="R461" s="110" t="str">
        <f>IF(原始数据!AO461="","",IF(ISERROR(MATCH(原始数据!AO461,各类选项!$C:$C,0)),1,0))</f>
        <v/>
      </c>
      <c r="S461" s="110" t="str">
        <f>IF(赛后数据!M461="","",IF(ISERROR(MATCH(赛后数据!M461,(各类选项!J:J),0)),1,0))</f>
        <v/>
      </c>
      <c r="T461" s="110" t="str">
        <f>IF(赛后数据!U461="","",IF(ISERROR(MATCH(赛后数据!U461,(各类选项!J:J),0)),1,0))</f>
        <v/>
      </c>
      <c r="U461" s="110" t="str">
        <f>IF(赛后数据!AC461="","",IF(ISERROR(MATCH(赛后数据!AC461,(各类选项!J:J),0)),1,0))</f>
        <v/>
      </c>
      <c r="V461" s="110" t="str">
        <f>IF(赛后数据!AK461="","",IF(ISERROR(MATCH(赛后数据!AK461,(各类选项!J:J),0)),1,0))</f>
        <v/>
      </c>
    </row>
    <row r="462" spans="1:22">
      <c r="A462" s="110">
        <f t="shared" si="14"/>
        <v>0</v>
      </c>
      <c r="B462" s="110">
        <f t="shared" si="15"/>
        <v>0</v>
      </c>
      <c r="C462" s="110" t="str">
        <f>IF(原始数据!K462="","",IF(ISERROR(MATCH(原始数据!K462,原始数据!E462:F462,0)),1,0)-IF(原始数据!K462="",1,0))</f>
        <v/>
      </c>
      <c r="D462" s="110" t="str">
        <f>IF(原始数据!L462="","",IF(ISERROR(MATCH(原始数据!L462,各类选项!L:L,0)),1,0)-IF(原始数据!L462="",1,0))</f>
        <v/>
      </c>
      <c r="E462" s="110" t="str">
        <f>IF(原始数据!V462="","",IF(ISERROR(MATCH(原始数据!V462,各类选项!G:G,0)),1,0))</f>
        <v/>
      </c>
      <c r="F462" s="110" t="str">
        <f>IF(原始数据!W462="","",IF(ISERROR(MATCH(原始数据!W462,各类选项!G:G,0)),1,0))</f>
        <v/>
      </c>
      <c r="G462" s="110" t="str">
        <f>IF(原始数据!AD462="","",IF(ISERROR(MATCH(原始数据!AD462,各类选项!$E:$E,0)),1,0))</f>
        <v/>
      </c>
      <c r="H462" s="110" t="str">
        <f>IF(原始数据!AE462="","",IF(ISERROR(MATCH(原始数据!AE462,各类选项!$E:$E,0)),1,0))</f>
        <v/>
      </c>
      <c r="I462" s="110" t="str">
        <f>IF(原始数据!AK462="","",IF(ISERROR(MATCH(原始数据!AK462,各类选项!$E:$E,0)),1,0))</f>
        <v/>
      </c>
      <c r="J462" s="110" t="str">
        <f>IF(原始数据!AM462="","",IF(ISERROR(MATCH(原始数据!AM462,各类选项!$E:$E,0)),1,0))</f>
        <v/>
      </c>
      <c r="K462" s="110" t="str">
        <f>IF(原始数据!AF462="","",IF(ISERROR(MATCH(原始数据!AF462,各类选项!$C:$C,0)),1,0))</f>
        <v/>
      </c>
      <c r="L462" s="110" t="str">
        <f>IF(原始数据!AG462="","",IF(ISERROR(MATCH(原始数据!AG462,各类选项!$C:$C,0)),1,0))</f>
        <v/>
      </c>
      <c r="M462" s="110" t="str">
        <f>IF(原始数据!AH462="","",IF(ISERROR(MATCH(原始数据!AH462,各类选项!$C:$C,0)),1,0))</f>
        <v/>
      </c>
      <c r="N462" s="110" t="str">
        <f>IF(原始数据!AI462="","",IF(ISERROR(MATCH(原始数据!AI462,各类选项!$E:$E,0)),1,0))</f>
        <v/>
      </c>
      <c r="O462" s="110" t="str">
        <f>IF(原始数据!AJ462="","",IF(ISERROR(MATCH(原始数据!AJ462,各类选项!$E:$E,0)),1,0))</f>
        <v/>
      </c>
      <c r="P462" s="110" t="str">
        <f>IF(原始数据!AK462="","",IF(ISERROR(MATCH(原始数据!AK462,各类选项!$E:$E,0)),1,0))</f>
        <v/>
      </c>
      <c r="Q462" s="110" t="str">
        <f>IF(原始数据!AL462="","",IF(ISERROR(MATCH(原始数据!AL462,各类选项!$E:$E,0)),1,0))</f>
        <v/>
      </c>
      <c r="R462" s="110" t="str">
        <f>IF(原始数据!AO462="","",IF(ISERROR(MATCH(原始数据!AO462,各类选项!$C:$C,0)),1,0))</f>
        <v/>
      </c>
      <c r="S462" s="110" t="str">
        <f>IF(赛后数据!M462="","",IF(ISERROR(MATCH(赛后数据!M462,(各类选项!J:J),0)),1,0))</f>
        <v/>
      </c>
      <c r="T462" s="110" t="str">
        <f>IF(赛后数据!U462="","",IF(ISERROR(MATCH(赛后数据!U462,(各类选项!J:J),0)),1,0))</f>
        <v/>
      </c>
      <c r="U462" s="110" t="str">
        <f>IF(赛后数据!AC462="","",IF(ISERROR(MATCH(赛后数据!AC462,(各类选项!J:J),0)),1,0))</f>
        <v/>
      </c>
      <c r="V462" s="110" t="str">
        <f>IF(赛后数据!AK462="","",IF(ISERROR(MATCH(赛后数据!AK462,(各类选项!J:J),0)),1,0))</f>
        <v/>
      </c>
    </row>
    <row r="463" spans="1:22">
      <c r="A463" s="110">
        <f t="shared" si="14"/>
        <v>0</v>
      </c>
      <c r="B463" s="110">
        <f t="shared" si="15"/>
        <v>0</v>
      </c>
      <c r="C463" s="110" t="str">
        <f>IF(原始数据!K463="","",IF(ISERROR(MATCH(原始数据!K463,原始数据!E463:F463,0)),1,0)-IF(原始数据!K463="",1,0))</f>
        <v/>
      </c>
      <c r="D463" s="110" t="str">
        <f>IF(原始数据!L463="","",IF(ISERROR(MATCH(原始数据!L463,各类选项!L:L,0)),1,0)-IF(原始数据!L463="",1,0))</f>
        <v/>
      </c>
      <c r="E463" s="110" t="str">
        <f>IF(原始数据!V463="","",IF(ISERROR(MATCH(原始数据!V463,各类选项!G:G,0)),1,0))</f>
        <v/>
      </c>
      <c r="F463" s="110" t="str">
        <f>IF(原始数据!W463="","",IF(ISERROR(MATCH(原始数据!W463,各类选项!G:G,0)),1,0))</f>
        <v/>
      </c>
      <c r="G463" s="110" t="str">
        <f>IF(原始数据!AD463="","",IF(ISERROR(MATCH(原始数据!AD463,各类选项!$E:$E,0)),1,0))</f>
        <v/>
      </c>
      <c r="H463" s="110" t="str">
        <f>IF(原始数据!AE463="","",IF(ISERROR(MATCH(原始数据!AE463,各类选项!$E:$E,0)),1,0))</f>
        <v/>
      </c>
      <c r="I463" s="110" t="str">
        <f>IF(原始数据!AK463="","",IF(ISERROR(MATCH(原始数据!AK463,各类选项!$E:$E,0)),1,0))</f>
        <v/>
      </c>
      <c r="J463" s="110" t="str">
        <f>IF(原始数据!AM463="","",IF(ISERROR(MATCH(原始数据!AM463,各类选项!$E:$E,0)),1,0))</f>
        <v/>
      </c>
      <c r="K463" s="110" t="str">
        <f>IF(原始数据!AF463="","",IF(ISERROR(MATCH(原始数据!AF463,各类选项!$C:$C,0)),1,0))</f>
        <v/>
      </c>
      <c r="L463" s="110" t="str">
        <f>IF(原始数据!AG463="","",IF(ISERROR(MATCH(原始数据!AG463,各类选项!$C:$C,0)),1,0))</f>
        <v/>
      </c>
      <c r="M463" s="110" t="str">
        <f>IF(原始数据!AH463="","",IF(ISERROR(MATCH(原始数据!AH463,各类选项!$C:$C,0)),1,0))</f>
        <v/>
      </c>
      <c r="N463" s="110" t="str">
        <f>IF(原始数据!AI463="","",IF(ISERROR(MATCH(原始数据!AI463,各类选项!$E:$E,0)),1,0))</f>
        <v/>
      </c>
      <c r="O463" s="110" t="str">
        <f>IF(原始数据!AJ463="","",IF(ISERROR(MATCH(原始数据!AJ463,各类选项!$E:$E,0)),1,0))</f>
        <v/>
      </c>
      <c r="P463" s="110" t="str">
        <f>IF(原始数据!AK463="","",IF(ISERROR(MATCH(原始数据!AK463,各类选项!$E:$E,0)),1,0))</f>
        <v/>
      </c>
      <c r="Q463" s="110" t="str">
        <f>IF(原始数据!AL463="","",IF(ISERROR(MATCH(原始数据!AL463,各类选项!$E:$E,0)),1,0))</f>
        <v/>
      </c>
      <c r="R463" s="110" t="str">
        <f>IF(原始数据!AO463="","",IF(ISERROR(MATCH(原始数据!AO463,各类选项!$C:$C,0)),1,0))</f>
        <v/>
      </c>
      <c r="S463" s="110" t="str">
        <f>IF(赛后数据!M463="","",IF(ISERROR(MATCH(赛后数据!M463,(各类选项!J:J),0)),1,0))</f>
        <v/>
      </c>
      <c r="T463" s="110" t="str">
        <f>IF(赛后数据!U463="","",IF(ISERROR(MATCH(赛后数据!U463,(各类选项!J:J),0)),1,0))</f>
        <v/>
      </c>
      <c r="U463" s="110" t="str">
        <f>IF(赛后数据!AC463="","",IF(ISERROR(MATCH(赛后数据!AC463,(各类选项!J:J),0)),1,0))</f>
        <v/>
      </c>
      <c r="V463" s="110" t="str">
        <f>IF(赛后数据!AK463="","",IF(ISERROR(MATCH(赛后数据!AK463,(各类选项!J:J),0)),1,0))</f>
        <v/>
      </c>
    </row>
    <row r="464" spans="1:22">
      <c r="A464" s="110">
        <f t="shared" si="14"/>
        <v>0</v>
      </c>
      <c r="B464" s="110">
        <f t="shared" si="15"/>
        <v>0</v>
      </c>
      <c r="C464" s="110" t="str">
        <f>IF(原始数据!K464="","",IF(ISERROR(MATCH(原始数据!K464,原始数据!E464:F464,0)),1,0)-IF(原始数据!K464="",1,0))</f>
        <v/>
      </c>
      <c r="D464" s="110" t="str">
        <f>IF(原始数据!L464="","",IF(ISERROR(MATCH(原始数据!L464,各类选项!L:L,0)),1,0)-IF(原始数据!L464="",1,0))</f>
        <v/>
      </c>
      <c r="E464" s="110" t="str">
        <f>IF(原始数据!V464="","",IF(ISERROR(MATCH(原始数据!V464,各类选项!G:G,0)),1,0))</f>
        <v/>
      </c>
      <c r="F464" s="110" t="str">
        <f>IF(原始数据!W464="","",IF(ISERROR(MATCH(原始数据!W464,各类选项!G:G,0)),1,0))</f>
        <v/>
      </c>
      <c r="G464" s="110" t="str">
        <f>IF(原始数据!AD464="","",IF(ISERROR(MATCH(原始数据!AD464,各类选项!$E:$E,0)),1,0))</f>
        <v/>
      </c>
      <c r="H464" s="110" t="str">
        <f>IF(原始数据!AE464="","",IF(ISERROR(MATCH(原始数据!AE464,各类选项!$E:$E,0)),1,0))</f>
        <v/>
      </c>
      <c r="I464" s="110" t="str">
        <f>IF(原始数据!AK464="","",IF(ISERROR(MATCH(原始数据!AK464,各类选项!$E:$E,0)),1,0))</f>
        <v/>
      </c>
      <c r="J464" s="110" t="str">
        <f>IF(原始数据!AM464="","",IF(ISERROR(MATCH(原始数据!AM464,各类选项!$E:$E,0)),1,0))</f>
        <v/>
      </c>
      <c r="K464" s="110" t="str">
        <f>IF(原始数据!AF464="","",IF(ISERROR(MATCH(原始数据!AF464,各类选项!$C:$C,0)),1,0))</f>
        <v/>
      </c>
      <c r="L464" s="110" t="str">
        <f>IF(原始数据!AG464="","",IF(ISERROR(MATCH(原始数据!AG464,各类选项!$C:$C,0)),1,0))</f>
        <v/>
      </c>
      <c r="M464" s="110" t="str">
        <f>IF(原始数据!AH464="","",IF(ISERROR(MATCH(原始数据!AH464,各类选项!$C:$C,0)),1,0))</f>
        <v/>
      </c>
      <c r="N464" s="110" t="str">
        <f>IF(原始数据!AI464="","",IF(ISERROR(MATCH(原始数据!AI464,各类选项!$E:$E,0)),1,0))</f>
        <v/>
      </c>
      <c r="O464" s="110" t="str">
        <f>IF(原始数据!AJ464="","",IF(ISERROR(MATCH(原始数据!AJ464,各类选项!$E:$E,0)),1,0))</f>
        <v/>
      </c>
      <c r="P464" s="110" t="str">
        <f>IF(原始数据!AK464="","",IF(ISERROR(MATCH(原始数据!AK464,各类选项!$E:$E,0)),1,0))</f>
        <v/>
      </c>
      <c r="Q464" s="110" t="str">
        <f>IF(原始数据!AL464="","",IF(ISERROR(MATCH(原始数据!AL464,各类选项!$E:$E,0)),1,0))</f>
        <v/>
      </c>
      <c r="R464" s="110" t="str">
        <f>IF(原始数据!AO464="","",IF(ISERROR(MATCH(原始数据!AO464,各类选项!$C:$C,0)),1,0))</f>
        <v/>
      </c>
      <c r="S464" s="110" t="str">
        <f>IF(赛后数据!M464="","",IF(ISERROR(MATCH(赛后数据!M464,(各类选项!J:J),0)),1,0))</f>
        <v/>
      </c>
      <c r="T464" s="110" t="str">
        <f>IF(赛后数据!U464="","",IF(ISERROR(MATCH(赛后数据!U464,(各类选项!J:J),0)),1,0))</f>
        <v/>
      </c>
      <c r="U464" s="110" t="str">
        <f>IF(赛后数据!AC464="","",IF(ISERROR(MATCH(赛后数据!AC464,(各类选项!J:J),0)),1,0))</f>
        <v/>
      </c>
      <c r="V464" s="110" t="str">
        <f>IF(赛后数据!AK464="","",IF(ISERROR(MATCH(赛后数据!AK464,(各类选项!J:J),0)),1,0))</f>
        <v/>
      </c>
    </row>
    <row r="465" spans="1:22">
      <c r="A465" s="110">
        <f t="shared" si="14"/>
        <v>0</v>
      </c>
      <c r="B465" s="110">
        <f t="shared" si="15"/>
        <v>0</v>
      </c>
      <c r="C465" s="110" t="str">
        <f>IF(原始数据!K465="","",IF(ISERROR(MATCH(原始数据!K465,原始数据!E465:F465,0)),1,0)-IF(原始数据!K465="",1,0))</f>
        <v/>
      </c>
      <c r="D465" s="110" t="str">
        <f>IF(原始数据!L465="","",IF(ISERROR(MATCH(原始数据!L465,各类选项!L:L,0)),1,0)-IF(原始数据!L465="",1,0))</f>
        <v/>
      </c>
      <c r="E465" s="110" t="str">
        <f>IF(原始数据!V465="","",IF(ISERROR(MATCH(原始数据!V465,各类选项!G:G,0)),1,0))</f>
        <v/>
      </c>
      <c r="F465" s="110" t="str">
        <f>IF(原始数据!W465="","",IF(ISERROR(MATCH(原始数据!W465,各类选项!G:G,0)),1,0))</f>
        <v/>
      </c>
      <c r="G465" s="110" t="str">
        <f>IF(原始数据!AD465="","",IF(ISERROR(MATCH(原始数据!AD465,各类选项!$E:$E,0)),1,0))</f>
        <v/>
      </c>
      <c r="H465" s="110" t="str">
        <f>IF(原始数据!AE465="","",IF(ISERROR(MATCH(原始数据!AE465,各类选项!$E:$E,0)),1,0))</f>
        <v/>
      </c>
      <c r="I465" s="110" t="str">
        <f>IF(原始数据!AK465="","",IF(ISERROR(MATCH(原始数据!AK465,各类选项!$E:$E,0)),1,0))</f>
        <v/>
      </c>
      <c r="J465" s="110" t="str">
        <f>IF(原始数据!AM465="","",IF(ISERROR(MATCH(原始数据!AM465,各类选项!$E:$E,0)),1,0))</f>
        <v/>
      </c>
      <c r="K465" s="110" t="str">
        <f>IF(原始数据!AF465="","",IF(ISERROR(MATCH(原始数据!AF465,各类选项!$C:$C,0)),1,0))</f>
        <v/>
      </c>
      <c r="L465" s="110" t="str">
        <f>IF(原始数据!AG465="","",IF(ISERROR(MATCH(原始数据!AG465,各类选项!$C:$C,0)),1,0))</f>
        <v/>
      </c>
      <c r="M465" s="110" t="str">
        <f>IF(原始数据!AH465="","",IF(ISERROR(MATCH(原始数据!AH465,各类选项!$C:$C,0)),1,0))</f>
        <v/>
      </c>
      <c r="N465" s="110" t="str">
        <f>IF(原始数据!AI465="","",IF(ISERROR(MATCH(原始数据!AI465,各类选项!$E:$E,0)),1,0))</f>
        <v/>
      </c>
      <c r="O465" s="110" t="str">
        <f>IF(原始数据!AJ465="","",IF(ISERROR(MATCH(原始数据!AJ465,各类选项!$E:$E,0)),1,0))</f>
        <v/>
      </c>
      <c r="P465" s="110" t="str">
        <f>IF(原始数据!AK465="","",IF(ISERROR(MATCH(原始数据!AK465,各类选项!$E:$E,0)),1,0))</f>
        <v/>
      </c>
      <c r="Q465" s="110" t="str">
        <f>IF(原始数据!AL465="","",IF(ISERROR(MATCH(原始数据!AL465,各类选项!$E:$E,0)),1,0))</f>
        <v/>
      </c>
      <c r="R465" s="110" t="str">
        <f>IF(原始数据!AO465="","",IF(ISERROR(MATCH(原始数据!AO465,各类选项!$C:$C,0)),1,0))</f>
        <v/>
      </c>
      <c r="S465" s="110" t="str">
        <f>IF(赛后数据!M465="","",IF(ISERROR(MATCH(赛后数据!M465,(各类选项!J:J),0)),1,0))</f>
        <v/>
      </c>
      <c r="T465" s="110" t="str">
        <f>IF(赛后数据!U465="","",IF(ISERROR(MATCH(赛后数据!U465,(各类选项!J:J),0)),1,0))</f>
        <v/>
      </c>
      <c r="U465" s="110" t="str">
        <f>IF(赛后数据!AC465="","",IF(ISERROR(MATCH(赛后数据!AC465,(各类选项!J:J),0)),1,0))</f>
        <v/>
      </c>
      <c r="V465" s="110" t="str">
        <f>IF(赛后数据!AK465="","",IF(ISERROR(MATCH(赛后数据!AK465,(各类选项!J:J),0)),1,0))</f>
        <v/>
      </c>
    </row>
    <row r="466" spans="1:22">
      <c r="A466" s="110">
        <f t="shared" si="14"/>
        <v>0</v>
      </c>
      <c r="B466" s="110">
        <f t="shared" si="15"/>
        <v>0</v>
      </c>
      <c r="C466" s="110" t="str">
        <f>IF(原始数据!K466="","",IF(ISERROR(MATCH(原始数据!K466,原始数据!E466:F466,0)),1,0)-IF(原始数据!K466="",1,0))</f>
        <v/>
      </c>
      <c r="D466" s="110" t="str">
        <f>IF(原始数据!L466="","",IF(ISERROR(MATCH(原始数据!L466,各类选项!L:L,0)),1,0)-IF(原始数据!L466="",1,0))</f>
        <v/>
      </c>
      <c r="E466" s="110" t="str">
        <f>IF(原始数据!V466="","",IF(ISERROR(MATCH(原始数据!V466,各类选项!G:G,0)),1,0))</f>
        <v/>
      </c>
      <c r="F466" s="110" t="str">
        <f>IF(原始数据!W466="","",IF(ISERROR(MATCH(原始数据!W466,各类选项!G:G,0)),1,0))</f>
        <v/>
      </c>
      <c r="G466" s="110" t="str">
        <f>IF(原始数据!AD466="","",IF(ISERROR(MATCH(原始数据!AD466,各类选项!$E:$E,0)),1,0))</f>
        <v/>
      </c>
      <c r="H466" s="110" t="str">
        <f>IF(原始数据!AE466="","",IF(ISERROR(MATCH(原始数据!AE466,各类选项!$E:$E,0)),1,0))</f>
        <v/>
      </c>
      <c r="I466" s="110" t="str">
        <f>IF(原始数据!AK466="","",IF(ISERROR(MATCH(原始数据!AK466,各类选项!$E:$E,0)),1,0))</f>
        <v/>
      </c>
      <c r="J466" s="110" t="str">
        <f>IF(原始数据!AM466="","",IF(ISERROR(MATCH(原始数据!AM466,各类选项!$E:$E,0)),1,0))</f>
        <v/>
      </c>
      <c r="K466" s="110" t="str">
        <f>IF(原始数据!AF466="","",IF(ISERROR(MATCH(原始数据!AF466,各类选项!$C:$C,0)),1,0))</f>
        <v/>
      </c>
      <c r="L466" s="110" t="str">
        <f>IF(原始数据!AG466="","",IF(ISERROR(MATCH(原始数据!AG466,各类选项!$C:$C,0)),1,0))</f>
        <v/>
      </c>
      <c r="M466" s="110" t="str">
        <f>IF(原始数据!AH466="","",IF(ISERROR(MATCH(原始数据!AH466,各类选项!$C:$C,0)),1,0))</f>
        <v/>
      </c>
      <c r="N466" s="110" t="str">
        <f>IF(原始数据!AI466="","",IF(ISERROR(MATCH(原始数据!AI466,各类选项!$E:$E,0)),1,0))</f>
        <v/>
      </c>
      <c r="O466" s="110" t="str">
        <f>IF(原始数据!AJ466="","",IF(ISERROR(MATCH(原始数据!AJ466,各类选项!$E:$E,0)),1,0))</f>
        <v/>
      </c>
      <c r="P466" s="110" t="str">
        <f>IF(原始数据!AK466="","",IF(ISERROR(MATCH(原始数据!AK466,各类选项!$E:$E,0)),1,0))</f>
        <v/>
      </c>
      <c r="Q466" s="110" t="str">
        <f>IF(原始数据!AL466="","",IF(ISERROR(MATCH(原始数据!AL466,各类选项!$E:$E,0)),1,0))</f>
        <v/>
      </c>
      <c r="R466" s="110" t="str">
        <f>IF(原始数据!AO466="","",IF(ISERROR(MATCH(原始数据!AO466,各类选项!$C:$C,0)),1,0))</f>
        <v/>
      </c>
      <c r="S466" s="110" t="str">
        <f>IF(赛后数据!M466="","",IF(ISERROR(MATCH(赛后数据!M466,(各类选项!J:J),0)),1,0))</f>
        <v/>
      </c>
      <c r="T466" s="110" t="str">
        <f>IF(赛后数据!U466="","",IF(ISERROR(MATCH(赛后数据!U466,(各类选项!J:J),0)),1,0))</f>
        <v/>
      </c>
      <c r="U466" s="110" t="str">
        <f>IF(赛后数据!AC466="","",IF(ISERROR(MATCH(赛后数据!AC466,(各类选项!J:J),0)),1,0))</f>
        <v/>
      </c>
      <c r="V466" s="110" t="str">
        <f>IF(赛后数据!AK466="","",IF(ISERROR(MATCH(赛后数据!AK466,(各类选项!J:J),0)),1,0))</f>
        <v/>
      </c>
    </row>
    <row r="467" spans="1:22">
      <c r="A467" s="110">
        <f t="shared" si="14"/>
        <v>0</v>
      </c>
      <c r="B467" s="110">
        <f t="shared" si="15"/>
        <v>0</v>
      </c>
      <c r="C467" s="110" t="str">
        <f>IF(原始数据!K467="","",IF(ISERROR(MATCH(原始数据!K467,原始数据!E467:F467,0)),1,0)-IF(原始数据!K467="",1,0))</f>
        <v/>
      </c>
      <c r="D467" s="110" t="str">
        <f>IF(原始数据!L467="","",IF(ISERROR(MATCH(原始数据!L467,各类选项!L:L,0)),1,0)-IF(原始数据!L467="",1,0))</f>
        <v/>
      </c>
      <c r="E467" s="110" t="str">
        <f>IF(原始数据!V467="","",IF(ISERROR(MATCH(原始数据!V467,各类选项!G:G,0)),1,0))</f>
        <v/>
      </c>
      <c r="F467" s="110" t="str">
        <f>IF(原始数据!W467="","",IF(ISERROR(MATCH(原始数据!W467,各类选项!G:G,0)),1,0))</f>
        <v/>
      </c>
      <c r="G467" s="110" t="str">
        <f>IF(原始数据!AD467="","",IF(ISERROR(MATCH(原始数据!AD467,各类选项!$E:$E,0)),1,0))</f>
        <v/>
      </c>
      <c r="H467" s="110" t="str">
        <f>IF(原始数据!AE467="","",IF(ISERROR(MATCH(原始数据!AE467,各类选项!$E:$E,0)),1,0))</f>
        <v/>
      </c>
      <c r="I467" s="110" t="str">
        <f>IF(原始数据!AK467="","",IF(ISERROR(MATCH(原始数据!AK467,各类选项!$E:$E,0)),1,0))</f>
        <v/>
      </c>
      <c r="J467" s="110" t="str">
        <f>IF(原始数据!AM467="","",IF(ISERROR(MATCH(原始数据!AM467,各类选项!$E:$E,0)),1,0))</f>
        <v/>
      </c>
      <c r="K467" s="110" t="str">
        <f>IF(原始数据!AF467="","",IF(ISERROR(MATCH(原始数据!AF467,各类选项!$C:$C,0)),1,0))</f>
        <v/>
      </c>
      <c r="L467" s="110" t="str">
        <f>IF(原始数据!AG467="","",IF(ISERROR(MATCH(原始数据!AG467,各类选项!$C:$C,0)),1,0))</f>
        <v/>
      </c>
      <c r="M467" s="110" t="str">
        <f>IF(原始数据!AH467="","",IF(ISERROR(MATCH(原始数据!AH467,各类选项!$C:$C,0)),1,0))</f>
        <v/>
      </c>
      <c r="N467" s="110" t="str">
        <f>IF(原始数据!AI467="","",IF(ISERROR(MATCH(原始数据!AI467,各类选项!$E:$E,0)),1,0))</f>
        <v/>
      </c>
      <c r="O467" s="110" t="str">
        <f>IF(原始数据!AJ467="","",IF(ISERROR(MATCH(原始数据!AJ467,各类选项!$E:$E,0)),1,0))</f>
        <v/>
      </c>
      <c r="P467" s="110" t="str">
        <f>IF(原始数据!AK467="","",IF(ISERROR(MATCH(原始数据!AK467,各类选项!$E:$E,0)),1,0))</f>
        <v/>
      </c>
      <c r="Q467" s="110" t="str">
        <f>IF(原始数据!AL467="","",IF(ISERROR(MATCH(原始数据!AL467,各类选项!$E:$E,0)),1,0))</f>
        <v/>
      </c>
      <c r="R467" s="110" t="str">
        <f>IF(原始数据!AO467="","",IF(ISERROR(MATCH(原始数据!AO467,各类选项!$C:$C,0)),1,0))</f>
        <v/>
      </c>
      <c r="S467" s="110" t="str">
        <f>IF(赛后数据!M467="","",IF(ISERROR(MATCH(赛后数据!M467,(各类选项!J:J),0)),1,0))</f>
        <v/>
      </c>
      <c r="T467" s="110" t="str">
        <f>IF(赛后数据!U467="","",IF(ISERROR(MATCH(赛后数据!U467,(各类选项!J:J),0)),1,0))</f>
        <v/>
      </c>
      <c r="U467" s="110" t="str">
        <f>IF(赛后数据!AC467="","",IF(ISERROR(MATCH(赛后数据!AC467,(各类选项!J:J),0)),1,0))</f>
        <v/>
      </c>
      <c r="V467" s="110" t="str">
        <f>IF(赛后数据!AK467="","",IF(ISERROR(MATCH(赛后数据!AK467,(各类选项!J:J),0)),1,0))</f>
        <v/>
      </c>
    </row>
    <row r="468" spans="1:22">
      <c r="A468" s="110">
        <f t="shared" si="14"/>
        <v>0</v>
      </c>
      <c r="B468" s="110">
        <f t="shared" si="15"/>
        <v>0</v>
      </c>
      <c r="C468" s="110" t="str">
        <f>IF(原始数据!K468="","",IF(ISERROR(MATCH(原始数据!K468,原始数据!E468:F468,0)),1,0)-IF(原始数据!K468="",1,0))</f>
        <v/>
      </c>
      <c r="D468" s="110" t="str">
        <f>IF(原始数据!L468="","",IF(ISERROR(MATCH(原始数据!L468,各类选项!L:L,0)),1,0)-IF(原始数据!L468="",1,0))</f>
        <v/>
      </c>
      <c r="E468" s="110" t="str">
        <f>IF(原始数据!V468="","",IF(ISERROR(MATCH(原始数据!V468,各类选项!G:G,0)),1,0))</f>
        <v/>
      </c>
      <c r="F468" s="110" t="str">
        <f>IF(原始数据!W468="","",IF(ISERROR(MATCH(原始数据!W468,各类选项!G:G,0)),1,0))</f>
        <v/>
      </c>
      <c r="G468" s="110" t="str">
        <f>IF(原始数据!AD468="","",IF(ISERROR(MATCH(原始数据!AD468,各类选项!$E:$E,0)),1,0))</f>
        <v/>
      </c>
      <c r="H468" s="110" t="str">
        <f>IF(原始数据!AE468="","",IF(ISERROR(MATCH(原始数据!AE468,各类选项!$E:$E,0)),1,0))</f>
        <v/>
      </c>
      <c r="I468" s="110" t="str">
        <f>IF(原始数据!AK468="","",IF(ISERROR(MATCH(原始数据!AK468,各类选项!$E:$E,0)),1,0))</f>
        <v/>
      </c>
      <c r="J468" s="110" t="str">
        <f>IF(原始数据!AM468="","",IF(ISERROR(MATCH(原始数据!AM468,各类选项!$E:$E,0)),1,0))</f>
        <v/>
      </c>
      <c r="K468" s="110" t="str">
        <f>IF(原始数据!AF468="","",IF(ISERROR(MATCH(原始数据!AF468,各类选项!$C:$C,0)),1,0))</f>
        <v/>
      </c>
      <c r="L468" s="110" t="str">
        <f>IF(原始数据!AG468="","",IF(ISERROR(MATCH(原始数据!AG468,各类选项!$C:$C,0)),1,0))</f>
        <v/>
      </c>
      <c r="M468" s="110" t="str">
        <f>IF(原始数据!AH468="","",IF(ISERROR(MATCH(原始数据!AH468,各类选项!$C:$C,0)),1,0))</f>
        <v/>
      </c>
      <c r="N468" s="110" t="str">
        <f>IF(原始数据!AI468="","",IF(ISERROR(MATCH(原始数据!AI468,各类选项!$E:$E,0)),1,0))</f>
        <v/>
      </c>
      <c r="O468" s="110" t="str">
        <f>IF(原始数据!AJ468="","",IF(ISERROR(MATCH(原始数据!AJ468,各类选项!$E:$E,0)),1,0))</f>
        <v/>
      </c>
      <c r="P468" s="110" t="str">
        <f>IF(原始数据!AK468="","",IF(ISERROR(MATCH(原始数据!AK468,各类选项!$E:$E,0)),1,0))</f>
        <v/>
      </c>
      <c r="Q468" s="110" t="str">
        <f>IF(原始数据!AL468="","",IF(ISERROR(MATCH(原始数据!AL468,各类选项!$E:$E,0)),1,0))</f>
        <v/>
      </c>
      <c r="R468" s="110" t="str">
        <f>IF(原始数据!AO468="","",IF(ISERROR(MATCH(原始数据!AO468,各类选项!$C:$C,0)),1,0))</f>
        <v/>
      </c>
      <c r="S468" s="110" t="str">
        <f>IF(赛后数据!M468="","",IF(ISERROR(MATCH(赛后数据!M468,(各类选项!J:J),0)),1,0))</f>
        <v/>
      </c>
      <c r="T468" s="110" t="str">
        <f>IF(赛后数据!U468="","",IF(ISERROR(MATCH(赛后数据!U468,(各类选项!J:J),0)),1,0))</f>
        <v/>
      </c>
      <c r="U468" s="110" t="str">
        <f>IF(赛后数据!AC468="","",IF(ISERROR(MATCH(赛后数据!AC468,(各类选项!J:J),0)),1,0))</f>
        <v/>
      </c>
      <c r="V468" s="110" t="str">
        <f>IF(赛后数据!AK468="","",IF(ISERROR(MATCH(赛后数据!AK468,(各类选项!J:J),0)),1,0))</f>
        <v/>
      </c>
    </row>
    <row r="469" spans="1:22">
      <c r="A469" s="110">
        <f t="shared" si="14"/>
        <v>0</v>
      </c>
      <c r="B469" s="110">
        <f t="shared" si="15"/>
        <v>0</v>
      </c>
      <c r="C469" s="110" t="str">
        <f>IF(原始数据!K469="","",IF(ISERROR(MATCH(原始数据!K469,原始数据!E469:F469,0)),1,0)-IF(原始数据!K469="",1,0))</f>
        <v/>
      </c>
      <c r="D469" s="110" t="str">
        <f>IF(原始数据!L469="","",IF(ISERROR(MATCH(原始数据!L469,各类选项!L:L,0)),1,0)-IF(原始数据!L469="",1,0))</f>
        <v/>
      </c>
      <c r="E469" s="110" t="str">
        <f>IF(原始数据!V469="","",IF(ISERROR(MATCH(原始数据!V469,各类选项!G:G,0)),1,0))</f>
        <v/>
      </c>
      <c r="F469" s="110" t="str">
        <f>IF(原始数据!W469="","",IF(ISERROR(MATCH(原始数据!W469,各类选项!G:G,0)),1,0))</f>
        <v/>
      </c>
      <c r="G469" s="110" t="str">
        <f>IF(原始数据!AD469="","",IF(ISERROR(MATCH(原始数据!AD469,各类选项!$E:$E,0)),1,0))</f>
        <v/>
      </c>
      <c r="H469" s="110" t="str">
        <f>IF(原始数据!AE469="","",IF(ISERROR(MATCH(原始数据!AE469,各类选项!$E:$E,0)),1,0))</f>
        <v/>
      </c>
      <c r="I469" s="110" t="str">
        <f>IF(原始数据!AK469="","",IF(ISERROR(MATCH(原始数据!AK469,各类选项!$E:$E,0)),1,0))</f>
        <v/>
      </c>
      <c r="J469" s="110" t="str">
        <f>IF(原始数据!AM469="","",IF(ISERROR(MATCH(原始数据!AM469,各类选项!$E:$E,0)),1,0))</f>
        <v/>
      </c>
      <c r="K469" s="110" t="str">
        <f>IF(原始数据!AF469="","",IF(ISERROR(MATCH(原始数据!AF469,各类选项!$C:$C,0)),1,0))</f>
        <v/>
      </c>
      <c r="L469" s="110" t="str">
        <f>IF(原始数据!AG469="","",IF(ISERROR(MATCH(原始数据!AG469,各类选项!$C:$C,0)),1,0))</f>
        <v/>
      </c>
      <c r="M469" s="110" t="str">
        <f>IF(原始数据!AH469="","",IF(ISERROR(MATCH(原始数据!AH469,各类选项!$C:$C,0)),1,0))</f>
        <v/>
      </c>
      <c r="N469" s="110" t="str">
        <f>IF(原始数据!AI469="","",IF(ISERROR(MATCH(原始数据!AI469,各类选项!$E:$E,0)),1,0))</f>
        <v/>
      </c>
      <c r="O469" s="110" t="str">
        <f>IF(原始数据!AJ469="","",IF(ISERROR(MATCH(原始数据!AJ469,各类选项!$E:$E,0)),1,0))</f>
        <v/>
      </c>
      <c r="P469" s="110" t="str">
        <f>IF(原始数据!AK469="","",IF(ISERROR(MATCH(原始数据!AK469,各类选项!$E:$E,0)),1,0))</f>
        <v/>
      </c>
      <c r="Q469" s="110" t="str">
        <f>IF(原始数据!AL469="","",IF(ISERROR(MATCH(原始数据!AL469,各类选项!$E:$E,0)),1,0))</f>
        <v/>
      </c>
      <c r="R469" s="110" t="str">
        <f>IF(原始数据!AO469="","",IF(ISERROR(MATCH(原始数据!AO469,各类选项!$C:$C,0)),1,0))</f>
        <v/>
      </c>
      <c r="S469" s="110" t="str">
        <f>IF(赛后数据!M469="","",IF(ISERROR(MATCH(赛后数据!M469,(各类选项!J:J),0)),1,0))</f>
        <v/>
      </c>
      <c r="T469" s="110" t="str">
        <f>IF(赛后数据!U469="","",IF(ISERROR(MATCH(赛后数据!U469,(各类选项!J:J),0)),1,0))</f>
        <v/>
      </c>
      <c r="U469" s="110" t="str">
        <f>IF(赛后数据!AC469="","",IF(ISERROR(MATCH(赛后数据!AC469,(各类选项!J:J),0)),1,0))</f>
        <v/>
      </c>
      <c r="V469" s="110" t="str">
        <f>IF(赛后数据!AK469="","",IF(ISERROR(MATCH(赛后数据!AK469,(各类选项!J:J),0)),1,0))</f>
        <v/>
      </c>
    </row>
    <row r="470" spans="1:22">
      <c r="A470" s="110">
        <f t="shared" si="14"/>
        <v>0</v>
      </c>
      <c r="B470" s="110">
        <f t="shared" si="15"/>
        <v>0</v>
      </c>
      <c r="C470" s="110" t="str">
        <f>IF(原始数据!K470="","",IF(ISERROR(MATCH(原始数据!K470,原始数据!E470:F470,0)),1,0)-IF(原始数据!K470="",1,0))</f>
        <v/>
      </c>
      <c r="D470" s="110" t="str">
        <f>IF(原始数据!L470="","",IF(ISERROR(MATCH(原始数据!L470,各类选项!L:L,0)),1,0)-IF(原始数据!L470="",1,0))</f>
        <v/>
      </c>
      <c r="E470" s="110" t="str">
        <f>IF(原始数据!V470="","",IF(ISERROR(MATCH(原始数据!V470,各类选项!G:G,0)),1,0))</f>
        <v/>
      </c>
      <c r="F470" s="110" t="str">
        <f>IF(原始数据!W470="","",IF(ISERROR(MATCH(原始数据!W470,各类选项!G:G,0)),1,0))</f>
        <v/>
      </c>
      <c r="G470" s="110" t="str">
        <f>IF(原始数据!AD470="","",IF(ISERROR(MATCH(原始数据!AD470,各类选项!$E:$E,0)),1,0))</f>
        <v/>
      </c>
      <c r="H470" s="110" t="str">
        <f>IF(原始数据!AE470="","",IF(ISERROR(MATCH(原始数据!AE470,各类选项!$E:$E,0)),1,0))</f>
        <v/>
      </c>
      <c r="I470" s="110" t="str">
        <f>IF(原始数据!AK470="","",IF(ISERROR(MATCH(原始数据!AK470,各类选项!$E:$E,0)),1,0))</f>
        <v/>
      </c>
      <c r="J470" s="110" t="str">
        <f>IF(原始数据!AM470="","",IF(ISERROR(MATCH(原始数据!AM470,各类选项!$E:$E,0)),1,0))</f>
        <v/>
      </c>
      <c r="K470" s="110" t="str">
        <f>IF(原始数据!AF470="","",IF(ISERROR(MATCH(原始数据!AF470,各类选项!$C:$C,0)),1,0))</f>
        <v/>
      </c>
      <c r="L470" s="110" t="str">
        <f>IF(原始数据!AG470="","",IF(ISERROR(MATCH(原始数据!AG470,各类选项!$C:$C,0)),1,0))</f>
        <v/>
      </c>
      <c r="M470" s="110" t="str">
        <f>IF(原始数据!AH470="","",IF(ISERROR(MATCH(原始数据!AH470,各类选项!$C:$C,0)),1,0))</f>
        <v/>
      </c>
      <c r="N470" s="110" t="str">
        <f>IF(原始数据!AI470="","",IF(ISERROR(MATCH(原始数据!AI470,各类选项!$E:$E,0)),1,0))</f>
        <v/>
      </c>
      <c r="O470" s="110" t="str">
        <f>IF(原始数据!AJ470="","",IF(ISERROR(MATCH(原始数据!AJ470,各类选项!$E:$E,0)),1,0))</f>
        <v/>
      </c>
      <c r="P470" s="110" t="str">
        <f>IF(原始数据!AK470="","",IF(ISERROR(MATCH(原始数据!AK470,各类选项!$E:$E,0)),1,0))</f>
        <v/>
      </c>
      <c r="Q470" s="110" t="str">
        <f>IF(原始数据!AL470="","",IF(ISERROR(MATCH(原始数据!AL470,各类选项!$E:$E,0)),1,0))</f>
        <v/>
      </c>
      <c r="R470" s="110" t="str">
        <f>IF(原始数据!AO470="","",IF(ISERROR(MATCH(原始数据!AO470,各类选项!$C:$C,0)),1,0))</f>
        <v/>
      </c>
      <c r="S470" s="110" t="str">
        <f>IF(赛后数据!M470="","",IF(ISERROR(MATCH(赛后数据!M470,(各类选项!J:J),0)),1,0))</f>
        <v/>
      </c>
      <c r="T470" s="110" t="str">
        <f>IF(赛后数据!U470="","",IF(ISERROR(MATCH(赛后数据!U470,(各类选项!J:J),0)),1,0))</f>
        <v/>
      </c>
      <c r="U470" s="110" t="str">
        <f>IF(赛后数据!AC470="","",IF(ISERROR(MATCH(赛后数据!AC470,(各类选项!J:J),0)),1,0))</f>
        <v/>
      </c>
      <c r="V470" s="110" t="str">
        <f>IF(赛后数据!AK470="","",IF(ISERROR(MATCH(赛后数据!AK470,(各类选项!J:J),0)),1,0))</f>
        <v/>
      </c>
    </row>
    <row r="471" spans="1:22">
      <c r="A471" s="110">
        <f t="shared" si="14"/>
        <v>0</v>
      </c>
      <c r="B471" s="110">
        <f t="shared" si="15"/>
        <v>0</v>
      </c>
      <c r="C471" s="110" t="str">
        <f>IF(原始数据!K471="","",IF(ISERROR(MATCH(原始数据!K471,原始数据!E471:F471,0)),1,0)-IF(原始数据!K471="",1,0))</f>
        <v/>
      </c>
      <c r="D471" s="110" t="str">
        <f>IF(原始数据!L471="","",IF(ISERROR(MATCH(原始数据!L471,各类选项!L:L,0)),1,0)-IF(原始数据!L471="",1,0))</f>
        <v/>
      </c>
      <c r="E471" s="110" t="str">
        <f>IF(原始数据!V471="","",IF(ISERROR(MATCH(原始数据!V471,各类选项!G:G,0)),1,0))</f>
        <v/>
      </c>
      <c r="F471" s="110" t="str">
        <f>IF(原始数据!W471="","",IF(ISERROR(MATCH(原始数据!W471,各类选项!G:G,0)),1,0))</f>
        <v/>
      </c>
      <c r="G471" s="110" t="str">
        <f>IF(原始数据!AD471="","",IF(ISERROR(MATCH(原始数据!AD471,各类选项!$E:$E,0)),1,0))</f>
        <v/>
      </c>
      <c r="H471" s="110" t="str">
        <f>IF(原始数据!AE471="","",IF(ISERROR(MATCH(原始数据!AE471,各类选项!$E:$E,0)),1,0))</f>
        <v/>
      </c>
      <c r="I471" s="110" t="str">
        <f>IF(原始数据!AK471="","",IF(ISERROR(MATCH(原始数据!AK471,各类选项!$E:$E,0)),1,0))</f>
        <v/>
      </c>
      <c r="J471" s="110" t="str">
        <f>IF(原始数据!AM471="","",IF(ISERROR(MATCH(原始数据!AM471,各类选项!$E:$E,0)),1,0))</f>
        <v/>
      </c>
      <c r="K471" s="110" t="str">
        <f>IF(原始数据!AF471="","",IF(ISERROR(MATCH(原始数据!AF471,各类选项!$C:$C,0)),1,0))</f>
        <v/>
      </c>
      <c r="L471" s="110" t="str">
        <f>IF(原始数据!AG471="","",IF(ISERROR(MATCH(原始数据!AG471,各类选项!$C:$C,0)),1,0))</f>
        <v/>
      </c>
      <c r="M471" s="110" t="str">
        <f>IF(原始数据!AH471="","",IF(ISERROR(MATCH(原始数据!AH471,各类选项!$C:$C,0)),1,0))</f>
        <v/>
      </c>
      <c r="N471" s="110" t="str">
        <f>IF(原始数据!AI471="","",IF(ISERROR(MATCH(原始数据!AI471,各类选项!$E:$E,0)),1,0))</f>
        <v/>
      </c>
      <c r="O471" s="110" t="str">
        <f>IF(原始数据!AJ471="","",IF(ISERROR(MATCH(原始数据!AJ471,各类选项!$E:$E,0)),1,0))</f>
        <v/>
      </c>
      <c r="P471" s="110" t="str">
        <f>IF(原始数据!AK471="","",IF(ISERROR(MATCH(原始数据!AK471,各类选项!$E:$E,0)),1,0))</f>
        <v/>
      </c>
      <c r="Q471" s="110" t="str">
        <f>IF(原始数据!AL471="","",IF(ISERROR(MATCH(原始数据!AL471,各类选项!$E:$E,0)),1,0))</f>
        <v/>
      </c>
      <c r="R471" s="110" t="str">
        <f>IF(原始数据!AO471="","",IF(ISERROR(MATCH(原始数据!AO471,各类选项!$C:$C,0)),1,0))</f>
        <v/>
      </c>
      <c r="S471" s="110" t="str">
        <f>IF(赛后数据!M471="","",IF(ISERROR(MATCH(赛后数据!M471,(各类选项!J:J),0)),1,0))</f>
        <v/>
      </c>
      <c r="T471" s="110" t="str">
        <f>IF(赛后数据!U471="","",IF(ISERROR(MATCH(赛后数据!U471,(各类选项!J:J),0)),1,0))</f>
        <v/>
      </c>
      <c r="U471" s="110" t="str">
        <f>IF(赛后数据!AC471="","",IF(ISERROR(MATCH(赛后数据!AC471,(各类选项!J:J),0)),1,0))</f>
        <v/>
      </c>
      <c r="V471" s="110" t="str">
        <f>IF(赛后数据!AK471="","",IF(ISERROR(MATCH(赛后数据!AK471,(各类选项!J:J),0)),1,0))</f>
        <v/>
      </c>
    </row>
    <row r="472" spans="1:22">
      <c r="A472" s="110">
        <f t="shared" si="14"/>
        <v>0</v>
      </c>
      <c r="B472" s="110">
        <f t="shared" si="15"/>
        <v>0</v>
      </c>
      <c r="C472" s="110" t="str">
        <f>IF(原始数据!K472="","",IF(ISERROR(MATCH(原始数据!K472,原始数据!E472:F472,0)),1,0)-IF(原始数据!K472="",1,0))</f>
        <v/>
      </c>
      <c r="D472" s="110" t="str">
        <f>IF(原始数据!L472="","",IF(ISERROR(MATCH(原始数据!L472,各类选项!L:L,0)),1,0)-IF(原始数据!L472="",1,0))</f>
        <v/>
      </c>
      <c r="E472" s="110" t="str">
        <f>IF(原始数据!V472="","",IF(ISERROR(MATCH(原始数据!V472,各类选项!G:G,0)),1,0))</f>
        <v/>
      </c>
      <c r="F472" s="110" t="str">
        <f>IF(原始数据!W472="","",IF(ISERROR(MATCH(原始数据!W472,各类选项!G:G,0)),1,0))</f>
        <v/>
      </c>
      <c r="G472" s="110" t="str">
        <f>IF(原始数据!AD472="","",IF(ISERROR(MATCH(原始数据!AD472,各类选项!$E:$E,0)),1,0))</f>
        <v/>
      </c>
      <c r="H472" s="110" t="str">
        <f>IF(原始数据!AE472="","",IF(ISERROR(MATCH(原始数据!AE472,各类选项!$E:$E,0)),1,0))</f>
        <v/>
      </c>
      <c r="I472" s="110" t="str">
        <f>IF(原始数据!AK472="","",IF(ISERROR(MATCH(原始数据!AK472,各类选项!$E:$E,0)),1,0))</f>
        <v/>
      </c>
      <c r="J472" s="110" t="str">
        <f>IF(原始数据!AM472="","",IF(ISERROR(MATCH(原始数据!AM472,各类选项!$E:$E,0)),1,0))</f>
        <v/>
      </c>
      <c r="K472" s="110" t="str">
        <f>IF(原始数据!AF472="","",IF(ISERROR(MATCH(原始数据!AF472,各类选项!$C:$C,0)),1,0))</f>
        <v/>
      </c>
      <c r="L472" s="110" t="str">
        <f>IF(原始数据!AG472="","",IF(ISERROR(MATCH(原始数据!AG472,各类选项!$C:$C,0)),1,0))</f>
        <v/>
      </c>
      <c r="M472" s="110" t="str">
        <f>IF(原始数据!AH472="","",IF(ISERROR(MATCH(原始数据!AH472,各类选项!$C:$C,0)),1,0))</f>
        <v/>
      </c>
      <c r="N472" s="110" t="str">
        <f>IF(原始数据!AI472="","",IF(ISERROR(MATCH(原始数据!AI472,各类选项!$E:$E,0)),1,0))</f>
        <v/>
      </c>
      <c r="O472" s="110" t="str">
        <f>IF(原始数据!AJ472="","",IF(ISERROR(MATCH(原始数据!AJ472,各类选项!$E:$E,0)),1,0))</f>
        <v/>
      </c>
      <c r="P472" s="110" t="str">
        <f>IF(原始数据!AK472="","",IF(ISERROR(MATCH(原始数据!AK472,各类选项!$E:$E,0)),1,0))</f>
        <v/>
      </c>
      <c r="Q472" s="110" t="str">
        <f>IF(原始数据!AL472="","",IF(ISERROR(MATCH(原始数据!AL472,各类选项!$E:$E,0)),1,0))</f>
        <v/>
      </c>
      <c r="R472" s="110" t="str">
        <f>IF(原始数据!AO472="","",IF(ISERROR(MATCH(原始数据!AO472,各类选项!$C:$C,0)),1,0))</f>
        <v/>
      </c>
      <c r="S472" s="110" t="str">
        <f>IF(赛后数据!M472="","",IF(ISERROR(MATCH(赛后数据!M472,(各类选项!J:J),0)),1,0))</f>
        <v/>
      </c>
      <c r="T472" s="110" t="str">
        <f>IF(赛后数据!U472="","",IF(ISERROR(MATCH(赛后数据!U472,(各类选项!J:J),0)),1,0))</f>
        <v/>
      </c>
      <c r="U472" s="110" t="str">
        <f>IF(赛后数据!AC472="","",IF(ISERROR(MATCH(赛后数据!AC472,(各类选项!J:J),0)),1,0))</f>
        <v/>
      </c>
      <c r="V472" s="110" t="str">
        <f>IF(赛后数据!AK472="","",IF(ISERROR(MATCH(赛后数据!AK472,(各类选项!J:J),0)),1,0))</f>
        <v/>
      </c>
    </row>
    <row r="473" spans="1:22">
      <c r="A473" s="110">
        <f t="shared" si="14"/>
        <v>0</v>
      </c>
      <c r="B473" s="110">
        <f t="shared" si="15"/>
        <v>0</v>
      </c>
      <c r="C473" s="110" t="str">
        <f>IF(原始数据!K473="","",IF(ISERROR(MATCH(原始数据!K473,原始数据!E473:F473,0)),1,0)-IF(原始数据!K473="",1,0))</f>
        <v/>
      </c>
      <c r="D473" s="110" t="str">
        <f>IF(原始数据!L473="","",IF(ISERROR(MATCH(原始数据!L473,各类选项!L:L,0)),1,0)-IF(原始数据!L473="",1,0))</f>
        <v/>
      </c>
      <c r="E473" s="110" t="str">
        <f>IF(原始数据!V473="","",IF(ISERROR(MATCH(原始数据!V473,各类选项!G:G,0)),1,0))</f>
        <v/>
      </c>
      <c r="F473" s="110" t="str">
        <f>IF(原始数据!W473="","",IF(ISERROR(MATCH(原始数据!W473,各类选项!G:G,0)),1,0))</f>
        <v/>
      </c>
      <c r="G473" s="110" t="str">
        <f>IF(原始数据!AD473="","",IF(ISERROR(MATCH(原始数据!AD473,各类选项!$E:$E,0)),1,0))</f>
        <v/>
      </c>
      <c r="H473" s="110" t="str">
        <f>IF(原始数据!AE473="","",IF(ISERROR(MATCH(原始数据!AE473,各类选项!$E:$E,0)),1,0))</f>
        <v/>
      </c>
      <c r="I473" s="110" t="str">
        <f>IF(原始数据!AK473="","",IF(ISERROR(MATCH(原始数据!AK473,各类选项!$E:$E,0)),1,0))</f>
        <v/>
      </c>
      <c r="J473" s="110" t="str">
        <f>IF(原始数据!AM473="","",IF(ISERROR(MATCH(原始数据!AM473,各类选项!$E:$E,0)),1,0))</f>
        <v/>
      </c>
      <c r="K473" s="110" t="str">
        <f>IF(原始数据!AF473="","",IF(ISERROR(MATCH(原始数据!AF473,各类选项!$C:$C,0)),1,0))</f>
        <v/>
      </c>
      <c r="L473" s="110" t="str">
        <f>IF(原始数据!AG473="","",IF(ISERROR(MATCH(原始数据!AG473,各类选项!$C:$C,0)),1,0))</f>
        <v/>
      </c>
      <c r="M473" s="110" t="str">
        <f>IF(原始数据!AH473="","",IF(ISERROR(MATCH(原始数据!AH473,各类选项!$C:$C,0)),1,0))</f>
        <v/>
      </c>
      <c r="N473" s="110" t="str">
        <f>IF(原始数据!AI473="","",IF(ISERROR(MATCH(原始数据!AI473,各类选项!$E:$E,0)),1,0))</f>
        <v/>
      </c>
      <c r="O473" s="110" t="str">
        <f>IF(原始数据!AJ473="","",IF(ISERROR(MATCH(原始数据!AJ473,各类选项!$E:$E,0)),1,0))</f>
        <v/>
      </c>
      <c r="P473" s="110" t="str">
        <f>IF(原始数据!AK473="","",IF(ISERROR(MATCH(原始数据!AK473,各类选项!$E:$E,0)),1,0))</f>
        <v/>
      </c>
      <c r="Q473" s="110" t="str">
        <f>IF(原始数据!AL473="","",IF(ISERROR(MATCH(原始数据!AL473,各类选项!$E:$E,0)),1,0))</f>
        <v/>
      </c>
      <c r="R473" s="110" t="str">
        <f>IF(原始数据!AO473="","",IF(ISERROR(MATCH(原始数据!AO473,各类选项!$C:$C,0)),1,0))</f>
        <v/>
      </c>
      <c r="S473" s="110" t="str">
        <f>IF(赛后数据!M473="","",IF(ISERROR(MATCH(赛后数据!M473,(各类选项!J:J),0)),1,0))</f>
        <v/>
      </c>
      <c r="T473" s="110" t="str">
        <f>IF(赛后数据!U473="","",IF(ISERROR(MATCH(赛后数据!U473,(各类选项!J:J),0)),1,0))</f>
        <v/>
      </c>
      <c r="U473" s="110" t="str">
        <f>IF(赛后数据!AC473="","",IF(ISERROR(MATCH(赛后数据!AC473,(各类选项!J:J),0)),1,0))</f>
        <v/>
      </c>
      <c r="V473" s="110" t="str">
        <f>IF(赛后数据!AK473="","",IF(ISERROR(MATCH(赛后数据!AK473,(各类选项!J:J),0)),1,0))</f>
        <v/>
      </c>
    </row>
    <row r="474" spans="1:22">
      <c r="A474" s="110">
        <f t="shared" si="14"/>
        <v>0</v>
      </c>
      <c r="B474" s="110">
        <f t="shared" si="15"/>
        <v>0</v>
      </c>
      <c r="C474" s="110" t="str">
        <f>IF(原始数据!K474="","",IF(ISERROR(MATCH(原始数据!K474,原始数据!E474:F474,0)),1,0)-IF(原始数据!K474="",1,0))</f>
        <v/>
      </c>
      <c r="D474" s="110" t="str">
        <f>IF(原始数据!L474="","",IF(ISERROR(MATCH(原始数据!L474,各类选项!L:L,0)),1,0)-IF(原始数据!L474="",1,0))</f>
        <v/>
      </c>
      <c r="E474" s="110" t="str">
        <f>IF(原始数据!V474="","",IF(ISERROR(MATCH(原始数据!V474,各类选项!G:G,0)),1,0))</f>
        <v/>
      </c>
      <c r="F474" s="110" t="str">
        <f>IF(原始数据!W474="","",IF(ISERROR(MATCH(原始数据!W474,各类选项!G:G,0)),1,0))</f>
        <v/>
      </c>
      <c r="G474" s="110" t="str">
        <f>IF(原始数据!AD474="","",IF(ISERROR(MATCH(原始数据!AD474,各类选项!$E:$E,0)),1,0))</f>
        <v/>
      </c>
      <c r="H474" s="110" t="str">
        <f>IF(原始数据!AE474="","",IF(ISERROR(MATCH(原始数据!AE474,各类选项!$E:$E,0)),1,0))</f>
        <v/>
      </c>
      <c r="I474" s="110" t="str">
        <f>IF(原始数据!AK474="","",IF(ISERROR(MATCH(原始数据!AK474,各类选项!$E:$E,0)),1,0))</f>
        <v/>
      </c>
      <c r="J474" s="110" t="str">
        <f>IF(原始数据!AM474="","",IF(ISERROR(MATCH(原始数据!AM474,各类选项!$E:$E,0)),1,0))</f>
        <v/>
      </c>
      <c r="K474" s="110" t="str">
        <f>IF(原始数据!AF474="","",IF(ISERROR(MATCH(原始数据!AF474,各类选项!$C:$C,0)),1,0))</f>
        <v/>
      </c>
      <c r="L474" s="110" t="str">
        <f>IF(原始数据!AG474="","",IF(ISERROR(MATCH(原始数据!AG474,各类选项!$C:$C,0)),1,0))</f>
        <v/>
      </c>
      <c r="M474" s="110" t="str">
        <f>IF(原始数据!AH474="","",IF(ISERROR(MATCH(原始数据!AH474,各类选项!$C:$C,0)),1,0))</f>
        <v/>
      </c>
      <c r="N474" s="110" t="str">
        <f>IF(原始数据!AI474="","",IF(ISERROR(MATCH(原始数据!AI474,各类选项!$E:$E,0)),1,0))</f>
        <v/>
      </c>
      <c r="O474" s="110" t="str">
        <f>IF(原始数据!AJ474="","",IF(ISERROR(MATCH(原始数据!AJ474,各类选项!$E:$E,0)),1,0))</f>
        <v/>
      </c>
      <c r="P474" s="110" t="str">
        <f>IF(原始数据!AK474="","",IF(ISERROR(MATCH(原始数据!AK474,各类选项!$E:$E,0)),1,0))</f>
        <v/>
      </c>
      <c r="Q474" s="110" t="str">
        <f>IF(原始数据!AL474="","",IF(ISERROR(MATCH(原始数据!AL474,各类选项!$E:$E,0)),1,0))</f>
        <v/>
      </c>
      <c r="R474" s="110" t="str">
        <f>IF(原始数据!AO474="","",IF(ISERROR(MATCH(原始数据!AO474,各类选项!$C:$C,0)),1,0))</f>
        <v/>
      </c>
      <c r="S474" s="110" t="str">
        <f>IF(赛后数据!M474="","",IF(ISERROR(MATCH(赛后数据!M474,(各类选项!J:J),0)),1,0))</f>
        <v/>
      </c>
      <c r="T474" s="110" t="str">
        <f>IF(赛后数据!U474="","",IF(ISERROR(MATCH(赛后数据!U474,(各类选项!J:J),0)),1,0))</f>
        <v/>
      </c>
      <c r="U474" s="110" t="str">
        <f>IF(赛后数据!AC474="","",IF(ISERROR(MATCH(赛后数据!AC474,(各类选项!J:J),0)),1,0))</f>
        <v/>
      </c>
      <c r="V474" s="110" t="str">
        <f>IF(赛后数据!AK474="","",IF(ISERROR(MATCH(赛后数据!AK474,(各类选项!J:J),0)),1,0))</f>
        <v/>
      </c>
    </row>
    <row r="475" spans="1:22">
      <c r="A475" s="110">
        <f t="shared" si="14"/>
        <v>0</v>
      </c>
      <c r="B475" s="110">
        <f t="shared" si="15"/>
        <v>0</v>
      </c>
      <c r="C475" s="110" t="str">
        <f>IF(原始数据!K475="","",IF(ISERROR(MATCH(原始数据!K475,原始数据!E475:F475,0)),1,0)-IF(原始数据!K475="",1,0))</f>
        <v/>
      </c>
      <c r="D475" s="110" t="str">
        <f>IF(原始数据!L475="","",IF(ISERROR(MATCH(原始数据!L475,各类选项!L:L,0)),1,0)-IF(原始数据!L475="",1,0))</f>
        <v/>
      </c>
      <c r="E475" s="110" t="str">
        <f>IF(原始数据!V475="","",IF(ISERROR(MATCH(原始数据!V475,各类选项!G:G,0)),1,0))</f>
        <v/>
      </c>
      <c r="F475" s="110" t="str">
        <f>IF(原始数据!W475="","",IF(ISERROR(MATCH(原始数据!W475,各类选项!G:G,0)),1,0))</f>
        <v/>
      </c>
      <c r="G475" s="110" t="str">
        <f>IF(原始数据!AD475="","",IF(ISERROR(MATCH(原始数据!AD475,各类选项!$E:$E,0)),1,0))</f>
        <v/>
      </c>
      <c r="H475" s="110" t="str">
        <f>IF(原始数据!AE475="","",IF(ISERROR(MATCH(原始数据!AE475,各类选项!$E:$E,0)),1,0))</f>
        <v/>
      </c>
      <c r="I475" s="110" t="str">
        <f>IF(原始数据!AK475="","",IF(ISERROR(MATCH(原始数据!AK475,各类选项!$E:$E,0)),1,0))</f>
        <v/>
      </c>
      <c r="J475" s="110" t="str">
        <f>IF(原始数据!AM475="","",IF(ISERROR(MATCH(原始数据!AM475,各类选项!$E:$E,0)),1,0))</f>
        <v/>
      </c>
      <c r="K475" s="110" t="str">
        <f>IF(原始数据!AF475="","",IF(ISERROR(MATCH(原始数据!AF475,各类选项!$C:$C,0)),1,0))</f>
        <v/>
      </c>
      <c r="L475" s="110" t="str">
        <f>IF(原始数据!AG475="","",IF(ISERROR(MATCH(原始数据!AG475,各类选项!$C:$C,0)),1,0))</f>
        <v/>
      </c>
      <c r="M475" s="110" t="str">
        <f>IF(原始数据!AH475="","",IF(ISERROR(MATCH(原始数据!AH475,各类选项!$C:$C,0)),1,0))</f>
        <v/>
      </c>
      <c r="N475" s="110" t="str">
        <f>IF(原始数据!AI475="","",IF(ISERROR(MATCH(原始数据!AI475,各类选项!$E:$E,0)),1,0))</f>
        <v/>
      </c>
      <c r="O475" s="110" t="str">
        <f>IF(原始数据!AJ475="","",IF(ISERROR(MATCH(原始数据!AJ475,各类选项!$E:$E,0)),1,0))</f>
        <v/>
      </c>
      <c r="P475" s="110" t="str">
        <f>IF(原始数据!AK475="","",IF(ISERROR(MATCH(原始数据!AK475,各类选项!$E:$E,0)),1,0))</f>
        <v/>
      </c>
      <c r="Q475" s="110" t="str">
        <f>IF(原始数据!AL475="","",IF(ISERROR(MATCH(原始数据!AL475,各类选项!$E:$E,0)),1,0))</f>
        <v/>
      </c>
      <c r="R475" s="110" t="str">
        <f>IF(原始数据!AO475="","",IF(ISERROR(MATCH(原始数据!AO475,各类选项!$C:$C,0)),1,0))</f>
        <v/>
      </c>
      <c r="S475" s="110" t="str">
        <f>IF(赛后数据!M475="","",IF(ISERROR(MATCH(赛后数据!M475,(各类选项!J:J),0)),1,0))</f>
        <v/>
      </c>
      <c r="T475" s="110" t="str">
        <f>IF(赛后数据!U475="","",IF(ISERROR(MATCH(赛后数据!U475,(各类选项!J:J),0)),1,0))</f>
        <v/>
      </c>
      <c r="U475" s="110" t="str">
        <f>IF(赛后数据!AC475="","",IF(ISERROR(MATCH(赛后数据!AC475,(各类选项!J:J),0)),1,0))</f>
        <v/>
      </c>
      <c r="V475" s="110" t="str">
        <f>IF(赛后数据!AK475="","",IF(ISERROR(MATCH(赛后数据!AK475,(各类选项!J:J),0)),1,0))</f>
        <v/>
      </c>
    </row>
    <row r="476" spans="1:22">
      <c r="A476" s="110">
        <f t="shared" si="14"/>
        <v>0</v>
      </c>
      <c r="B476" s="110">
        <f t="shared" si="15"/>
        <v>0</v>
      </c>
      <c r="C476" s="110" t="str">
        <f>IF(原始数据!K476="","",IF(ISERROR(MATCH(原始数据!K476,原始数据!E476:F476,0)),1,0)-IF(原始数据!K476="",1,0))</f>
        <v/>
      </c>
      <c r="D476" s="110" t="str">
        <f>IF(原始数据!L476="","",IF(ISERROR(MATCH(原始数据!L476,各类选项!L:L,0)),1,0)-IF(原始数据!L476="",1,0))</f>
        <v/>
      </c>
      <c r="E476" s="110" t="str">
        <f>IF(原始数据!V476="","",IF(ISERROR(MATCH(原始数据!V476,各类选项!G:G,0)),1,0))</f>
        <v/>
      </c>
      <c r="F476" s="110" t="str">
        <f>IF(原始数据!W476="","",IF(ISERROR(MATCH(原始数据!W476,各类选项!G:G,0)),1,0))</f>
        <v/>
      </c>
      <c r="G476" s="110" t="str">
        <f>IF(原始数据!AD476="","",IF(ISERROR(MATCH(原始数据!AD476,各类选项!$E:$E,0)),1,0))</f>
        <v/>
      </c>
      <c r="H476" s="110" t="str">
        <f>IF(原始数据!AE476="","",IF(ISERROR(MATCH(原始数据!AE476,各类选项!$E:$E,0)),1,0))</f>
        <v/>
      </c>
      <c r="I476" s="110" t="str">
        <f>IF(原始数据!AK476="","",IF(ISERROR(MATCH(原始数据!AK476,各类选项!$E:$E,0)),1,0))</f>
        <v/>
      </c>
      <c r="J476" s="110" t="str">
        <f>IF(原始数据!AM476="","",IF(ISERROR(MATCH(原始数据!AM476,各类选项!$E:$E,0)),1,0))</f>
        <v/>
      </c>
      <c r="K476" s="110" t="str">
        <f>IF(原始数据!AF476="","",IF(ISERROR(MATCH(原始数据!AF476,各类选项!$C:$C,0)),1,0))</f>
        <v/>
      </c>
      <c r="L476" s="110" t="str">
        <f>IF(原始数据!AG476="","",IF(ISERROR(MATCH(原始数据!AG476,各类选项!$C:$C,0)),1,0))</f>
        <v/>
      </c>
      <c r="M476" s="110" t="str">
        <f>IF(原始数据!AH476="","",IF(ISERROR(MATCH(原始数据!AH476,各类选项!$C:$C,0)),1,0))</f>
        <v/>
      </c>
      <c r="N476" s="110" t="str">
        <f>IF(原始数据!AI476="","",IF(ISERROR(MATCH(原始数据!AI476,各类选项!$E:$E,0)),1,0))</f>
        <v/>
      </c>
      <c r="O476" s="110" t="str">
        <f>IF(原始数据!AJ476="","",IF(ISERROR(MATCH(原始数据!AJ476,各类选项!$E:$E,0)),1,0))</f>
        <v/>
      </c>
      <c r="P476" s="110" t="str">
        <f>IF(原始数据!AK476="","",IF(ISERROR(MATCH(原始数据!AK476,各类选项!$E:$E,0)),1,0))</f>
        <v/>
      </c>
      <c r="Q476" s="110" t="str">
        <f>IF(原始数据!AL476="","",IF(ISERROR(MATCH(原始数据!AL476,各类选项!$E:$E,0)),1,0))</f>
        <v/>
      </c>
      <c r="R476" s="110" t="str">
        <f>IF(原始数据!AO476="","",IF(ISERROR(MATCH(原始数据!AO476,各类选项!$C:$C,0)),1,0))</f>
        <v/>
      </c>
      <c r="S476" s="110" t="str">
        <f>IF(赛后数据!M476="","",IF(ISERROR(MATCH(赛后数据!M476,(各类选项!J:J),0)),1,0))</f>
        <v/>
      </c>
      <c r="T476" s="110" t="str">
        <f>IF(赛后数据!U476="","",IF(ISERROR(MATCH(赛后数据!U476,(各类选项!J:J),0)),1,0))</f>
        <v/>
      </c>
      <c r="U476" s="110" t="str">
        <f>IF(赛后数据!AC476="","",IF(ISERROR(MATCH(赛后数据!AC476,(各类选项!J:J),0)),1,0))</f>
        <v/>
      </c>
      <c r="V476" s="110" t="str">
        <f>IF(赛后数据!AK476="","",IF(ISERROR(MATCH(赛后数据!AK476,(各类选项!J:J),0)),1,0))</f>
        <v/>
      </c>
    </row>
    <row r="477" spans="1:22">
      <c r="A477" s="110">
        <f t="shared" si="14"/>
        <v>0</v>
      </c>
      <c r="B477" s="110">
        <f t="shared" si="15"/>
        <v>0</v>
      </c>
      <c r="C477" s="110" t="str">
        <f>IF(原始数据!K477="","",IF(ISERROR(MATCH(原始数据!K477,原始数据!E477:F477,0)),1,0)-IF(原始数据!K477="",1,0))</f>
        <v/>
      </c>
      <c r="D477" s="110" t="str">
        <f>IF(原始数据!L477="","",IF(ISERROR(MATCH(原始数据!L477,各类选项!L:L,0)),1,0)-IF(原始数据!L477="",1,0))</f>
        <v/>
      </c>
      <c r="E477" s="110" t="str">
        <f>IF(原始数据!V477="","",IF(ISERROR(MATCH(原始数据!V477,各类选项!G:G,0)),1,0))</f>
        <v/>
      </c>
      <c r="F477" s="110" t="str">
        <f>IF(原始数据!W477="","",IF(ISERROR(MATCH(原始数据!W477,各类选项!G:G,0)),1,0))</f>
        <v/>
      </c>
      <c r="G477" s="110" t="str">
        <f>IF(原始数据!AD477="","",IF(ISERROR(MATCH(原始数据!AD477,各类选项!$E:$E,0)),1,0))</f>
        <v/>
      </c>
      <c r="H477" s="110" t="str">
        <f>IF(原始数据!AE477="","",IF(ISERROR(MATCH(原始数据!AE477,各类选项!$E:$E,0)),1,0))</f>
        <v/>
      </c>
      <c r="I477" s="110" t="str">
        <f>IF(原始数据!AK477="","",IF(ISERROR(MATCH(原始数据!AK477,各类选项!$E:$E,0)),1,0))</f>
        <v/>
      </c>
      <c r="J477" s="110" t="str">
        <f>IF(原始数据!AM477="","",IF(ISERROR(MATCH(原始数据!AM477,各类选项!$E:$E,0)),1,0))</f>
        <v/>
      </c>
      <c r="K477" s="110" t="str">
        <f>IF(原始数据!AF477="","",IF(ISERROR(MATCH(原始数据!AF477,各类选项!$C:$C,0)),1,0))</f>
        <v/>
      </c>
      <c r="L477" s="110" t="str">
        <f>IF(原始数据!AG477="","",IF(ISERROR(MATCH(原始数据!AG477,各类选项!$C:$C,0)),1,0))</f>
        <v/>
      </c>
      <c r="M477" s="110" t="str">
        <f>IF(原始数据!AH477="","",IF(ISERROR(MATCH(原始数据!AH477,各类选项!$C:$C,0)),1,0))</f>
        <v/>
      </c>
      <c r="N477" s="110" t="str">
        <f>IF(原始数据!AI477="","",IF(ISERROR(MATCH(原始数据!AI477,各类选项!$E:$E,0)),1,0))</f>
        <v/>
      </c>
      <c r="O477" s="110" t="str">
        <f>IF(原始数据!AJ477="","",IF(ISERROR(MATCH(原始数据!AJ477,各类选项!$E:$E,0)),1,0))</f>
        <v/>
      </c>
      <c r="P477" s="110" t="str">
        <f>IF(原始数据!AK477="","",IF(ISERROR(MATCH(原始数据!AK477,各类选项!$E:$E,0)),1,0))</f>
        <v/>
      </c>
      <c r="Q477" s="110" t="str">
        <f>IF(原始数据!AL477="","",IF(ISERROR(MATCH(原始数据!AL477,各类选项!$E:$E,0)),1,0))</f>
        <v/>
      </c>
      <c r="R477" s="110" t="str">
        <f>IF(原始数据!AO477="","",IF(ISERROR(MATCH(原始数据!AO477,各类选项!$C:$C,0)),1,0))</f>
        <v/>
      </c>
      <c r="S477" s="110" t="str">
        <f>IF(赛后数据!M477="","",IF(ISERROR(MATCH(赛后数据!M477,(各类选项!J:J),0)),1,0))</f>
        <v/>
      </c>
      <c r="T477" s="110" t="str">
        <f>IF(赛后数据!U477="","",IF(ISERROR(MATCH(赛后数据!U477,(各类选项!J:J),0)),1,0))</f>
        <v/>
      </c>
      <c r="U477" s="110" t="str">
        <f>IF(赛后数据!AC477="","",IF(ISERROR(MATCH(赛后数据!AC477,(各类选项!J:J),0)),1,0))</f>
        <v/>
      </c>
      <c r="V477" s="110" t="str">
        <f>IF(赛后数据!AK477="","",IF(ISERROR(MATCH(赛后数据!AK477,(各类选项!J:J),0)),1,0))</f>
        <v/>
      </c>
    </row>
    <row r="478" spans="1:22">
      <c r="A478" s="110">
        <f t="shared" si="14"/>
        <v>0</v>
      </c>
      <c r="B478" s="110">
        <f t="shared" si="15"/>
        <v>0</v>
      </c>
      <c r="C478" s="110" t="str">
        <f>IF(原始数据!K478="","",IF(ISERROR(MATCH(原始数据!K478,原始数据!E478:F478,0)),1,0)-IF(原始数据!K478="",1,0))</f>
        <v/>
      </c>
      <c r="D478" s="110" t="str">
        <f>IF(原始数据!L478="","",IF(ISERROR(MATCH(原始数据!L478,各类选项!L:L,0)),1,0)-IF(原始数据!L478="",1,0))</f>
        <v/>
      </c>
      <c r="E478" s="110" t="str">
        <f>IF(原始数据!V478="","",IF(ISERROR(MATCH(原始数据!V478,各类选项!G:G,0)),1,0))</f>
        <v/>
      </c>
      <c r="F478" s="110" t="str">
        <f>IF(原始数据!W478="","",IF(ISERROR(MATCH(原始数据!W478,各类选项!G:G,0)),1,0))</f>
        <v/>
      </c>
      <c r="G478" s="110" t="str">
        <f>IF(原始数据!AD478="","",IF(ISERROR(MATCH(原始数据!AD478,各类选项!$E:$E,0)),1,0))</f>
        <v/>
      </c>
      <c r="H478" s="110" t="str">
        <f>IF(原始数据!AE478="","",IF(ISERROR(MATCH(原始数据!AE478,各类选项!$E:$E,0)),1,0))</f>
        <v/>
      </c>
      <c r="I478" s="110" t="str">
        <f>IF(原始数据!AK478="","",IF(ISERROR(MATCH(原始数据!AK478,各类选项!$E:$E,0)),1,0))</f>
        <v/>
      </c>
      <c r="J478" s="110" t="str">
        <f>IF(原始数据!AM478="","",IF(ISERROR(MATCH(原始数据!AM478,各类选项!$E:$E,0)),1,0))</f>
        <v/>
      </c>
      <c r="K478" s="110" t="str">
        <f>IF(原始数据!AF478="","",IF(ISERROR(MATCH(原始数据!AF478,各类选项!$C:$C,0)),1,0))</f>
        <v/>
      </c>
      <c r="L478" s="110" t="str">
        <f>IF(原始数据!AG478="","",IF(ISERROR(MATCH(原始数据!AG478,各类选项!$C:$C,0)),1,0))</f>
        <v/>
      </c>
      <c r="M478" s="110" t="str">
        <f>IF(原始数据!AH478="","",IF(ISERROR(MATCH(原始数据!AH478,各类选项!$C:$C,0)),1,0))</f>
        <v/>
      </c>
      <c r="N478" s="110" t="str">
        <f>IF(原始数据!AI478="","",IF(ISERROR(MATCH(原始数据!AI478,各类选项!$E:$E,0)),1,0))</f>
        <v/>
      </c>
      <c r="O478" s="110" t="str">
        <f>IF(原始数据!AJ478="","",IF(ISERROR(MATCH(原始数据!AJ478,各类选项!$E:$E,0)),1,0))</f>
        <v/>
      </c>
      <c r="P478" s="110" t="str">
        <f>IF(原始数据!AK478="","",IF(ISERROR(MATCH(原始数据!AK478,各类选项!$E:$E,0)),1,0))</f>
        <v/>
      </c>
      <c r="Q478" s="110" t="str">
        <f>IF(原始数据!AL478="","",IF(ISERROR(MATCH(原始数据!AL478,各类选项!$E:$E,0)),1,0))</f>
        <v/>
      </c>
      <c r="R478" s="110" t="str">
        <f>IF(原始数据!AO478="","",IF(ISERROR(MATCH(原始数据!AO478,各类选项!$C:$C,0)),1,0))</f>
        <v/>
      </c>
      <c r="S478" s="110" t="str">
        <f>IF(赛后数据!M478="","",IF(ISERROR(MATCH(赛后数据!M478,(各类选项!J:J),0)),1,0))</f>
        <v/>
      </c>
      <c r="T478" s="110" t="str">
        <f>IF(赛后数据!U478="","",IF(ISERROR(MATCH(赛后数据!U478,(各类选项!J:J),0)),1,0))</f>
        <v/>
      </c>
      <c r="U478" s="110" t="str">
        <f>IF(赛后数据!AC478="","",IF(ISERROR(MATCH(赛后数据!AC478,(各类选项!J:J),0)),1,0))</f>
        <v/>
      </c>
      <c r="V478" s="110" t="str">
        <f>IF(赛后数据!AK478="","",IF(ISERROR(MATCH(赛后数据!AK478,(各类选项!J:J),0)),1,0))</f>
        <v/>
      </c>
    </row>
    <row r="479" spans="1:22">
      <c r="A479" s="110">
        <f t="shared" si="14"/>
        <v>0</v>
      </c>
      <c r="B479" s="110">
        <f t="shared" si="15"/>
        <v>0</v>
      </c>
      <c r="C479" s="110" t="str">
        <f>IF(原始数据!K479="","",IF(ISERROR(MATCH(原始数据!K479,原始数据!E479:F479,0)),1,0)-IF(原始数据!K479="",1,0))</f>
        <v/>
      </c>
      <c r="D479" s="110" t="str">
        <f>IF(原始数据!L479="","",IF(ISERROR(MATCH(原始数据!L479,各类选项!L:L,0)),1,0)-IF(原始数据!L479="",1,0))</f>
        <v/>
      </c>
      <c r="E479" s="110" t="str">
        <f>IF(原始数据!V479="","",IF(ISERROR(MATCH(原始数据!V479,各类选项!G:G,0)),1,0))</f>
        <v/>
      </c>
      <c r="F479" s="110" t="str">
        <f>IF(原始数据!W479="","",IF(ISERROR(MATCH(原始数据!W479,各类选项!G:G,0)),1,0))</f>
        <v/>
      </c>
      <c r="G479" s="110" t="str">
        <f>IF(原始数据!AD479="","",IF(ISERROR(MATCH(原始数据!AD479,各类选项!$E:$E,0)),1,0))</f>
        <v/>
      </c>
      <c r="H479" s="110" t="str">
        <f>IF(原始数据!AE479="","",IF(ISERROR(MATCH(原始数据!AE479,各类选项!$E:$E,0)),1,0))</f>
        <v/>
      </c>
      <c r="I479" s="110" t="str">
        <f>IF(原始数据!AK479="","",IF(ISERROR(MATCH(原始数据!AK479,各类选项!$E:$E,0)),1,0))</f>
        <v/>
      </c>
      <c r="J479" s="110" t="str">
        <f>IF(原始数据!AM479="","",IF(ISERROR(MATCH(原始数据!AM479,各类选项!$E:$E,0)),1,0))</f>
        <v/>
      </c>
      <c r="K479" s="110" t="str">
        <f>IF(原始数据!AF479="","",IF(ISERROR(MATCH(原始数据!AF479,各类选项!$C:$C,0)),1,0))</f>
        <v/>
      </c>
      <c r="L479" s="110" t="str">
        <f>IF(原始数据!AG479="","",IF(ISERROR(MATCH(原始数据!AG479,各类选项!$C:$C,0)),1,0))</f>
        <v/>
      </c>
      <c r="M479" s="110" t="str">
        <f>IF(原始数据!AH479="","",IF(ISERROR(MATCH(原始数据!AH479,各类选项!$C:$C,0)),1,0))</f>
        <v/>
      </c>
      <c r="N479" s="110" t="str">
        <f>IF(原始数据!AI479="","",IF(ISERROR(MATCH(原始数据!AI479,各类选项!$E:$E,0)),1,0))</f>
        <v/>
      </c>
      <c r="O479" s="110" t="str">
        <f>IF(原始数据!AJ479="","",IF(ISERROR(MATCH(原始数据!AJ479,各类选项!$E:$E,0)),1,0))</f>
        <v/>
      </c>
      <c r="P479" s="110" t="str">
        <f>IF(原始数据!AK479="","",IF(ISERROR(MATCH(原始数据!AK479,各类选项!$E:$E,0)),1,0))</f>
        <v/>
      </c>
      <c r="Q479" s="110" t="str">
        <f>IF(原始数据!AL479="","",IF(ISERROR(MATCH(原始数据!AL479,各类选项!$E:$E,0)),1,0))</f>
        <v/>
      </c>
      <c r="R479" s="110" t="str">
        <f>IF(原始数据!AO479="","",IF(ISERROR(MATCH(原始数据!AO479,各类选项!$C:$C,0)),1,0))</f>
        <v/>
      </c>
      <c r="S479" s="110" t="str">
        <f>IF(赛后数据!M479="","",IF(ISERROR(MATCH(赛后数据!M479,(各类选项!J:J),0)),1,0))</f>
        <v/>
      </c>
      <c r="T479" s="110" t="str">
        <f>IF(赛后数据!U479="","",IF(ISERROR(MATCH(赛后数据!U479,(各类选项!J:J),0)),1,0))</f>
        <v/>
      </c>
      <c r="U479" s="110" t="str">
        <f>IF(赛后数据!AC479="","",IF(ISERROR(MATCH(赛后数据!AC479,(各类选项!J:J),0)),1,0))</f>
        <v/>
      </c>
      <c r="V479" s="110" t="str">
        <f>IF(赛后数据!AK479="","",IF(ISERROR(MATCH(赛后数据!AK479,(各类选项!J:J),0)),1,0))</f>
        <v/>
      </c>
    </row>
    <row r="480" spans="1:22">
      <c r="A480" s="110">
        <f t="shared" si="14"/>
        <v>0</v>
      </c>
      <c r="B480" s="110">
        <f t="shared" si="15"/>
        <v>0</v>
      </c>
      <c r="C480" s="110" t="str">
        <f>IF(原始数据!K480="","",IF(ISERROR(MATCH(原始数据!K480,原始数据!E480:F480,0)),1,0)-IF(原始数据!K480="",1,0))</f>
        <v/>
      </c>
      <c r="D480" s="110" t="str">
        <f>IF(原始数据!L480="","",IF(ISERROR(MATCH(原始数据!L480,各类选项!L:L,0)),1,0)-IF(原始数据!L480="",1,0))</f>
        <v/>
      </c>
      <c r="E480" s="110" t="str">
        <f>IF(原始数据!V480="","",IF(ISERROR(MATCH(原始数据!V480,各类选项!G:G,0)),1,0))</f>
        <v/>
      </c>
      <c r="F480" s="110" t="str">
        <f>IF(原始数据!W480="","",IF(ISERROR(MATCH(原始数据!W480,各类选项!G:G,0)),1,0))</f>
        <v/>
      </c>
      <c r="G480" s="110" t="str">
        <f>IF(原始数据!AD480="","",IF(ISERROR(MATCH(原始数据!AD480,各类选项!$E:$E,0)),1,0))</f>
        <v/>
      </c>
      <c r="H480" s="110" t="str">
        <f>IF(原始数据!AE480="","",IF(ISERROR(MATCH(原始数据!AE480,各类选项!$E:$E,0)),1,0))</f>
        <v/>
      </c>
      <c r="I480" s="110" t="str">
        <f>IF(原始数据!AK480="","",IF(ISERROR(MATCH(原始数据!AK480,各类选项!$E:$E,0)),1,0))</f>
        <v/>
      </c>
      <c r="J480" s="110" t="str">
        <f>IF(原始数据!AM480="","",IF(ISERROR(MATCH(原始数据!AM480,各类选项!$E:$E,0)),1,0))</f>
        <v/>
      </c>
      <c r="K480" s="110" t="str">
        <f>IF(原始数据!AF480="","",IF(ISERROR(MATCH(原始数据!AF480,各类选项!$C:$C,0)),1,0))</f>
        <v/>
      </c>
      <c r="L480" s="110" t="str">
        <f>IF(原始数据!AG480="","",IF(ISERROR(MATCH(原始数据!AG480,各类选项!$C:$C,0)),1,0))</f>
        <v/>
      </c>
      <c r="M480" s="110" t="str">
        <f>IF(原始数据!AH480="","",IF(ISERROR(MATCH(原始数据!AH480,各类选项!$C:$C,0)),1,0))</f>
        <v/>
      </c>
      <c r="N480" s="110" t="str">
        <f>IF(原始数据!AI480="","",IF(ISERROR(MATCH(原始数据!AI480,各类选项!$E:$E,0)),1,0))</f>
        <v/>
      </c>
      <c r="O480" s="110" t="str">
        <f>IF(原始数据!AJ480="","",IF(ISERROR(MATCH(原始数据!AJ480,各类选项!$E:$E,0)),1,0))</f>
        <v/>
      </c>
      <c r="P480" s="110" t="str">
        <f>IF(原始数据!AK480="","",IF(ISERROR(MATCH(原始数据!AK480,各类选项!$E:$E,0)),1,0))</f>
        <v/>
      </c>
      <c r="Q480" s="110" t="str">
        <f>IF(原始数据!AL480="","",IF(ISERROR(MATCH(原始数据!AL480,各类选项!$E:$E,0)),1,0))</f>
        <v/>
      </c>
      <c r="R480" s="110" t="str">
        <f>IF(原始数据!AO480="","",IF(ISERROR(MATCH(原始数据!AO480,各类选项!$C:$C,0)),1,0))</f>
        <v/>
      </c>
      <c r="S480" s="110" t="str">
        <f>IF(赛后数据!M480="","",IF(ISERROR(MATCH(赛后数据!M480,(各类选项!J:J),0)),1,0))</f>
        <v/>
      </c>
      <c r="T480" s="110" t="str">
        <f>IF(赛后数据!U480="","",IF(ISERROR(MATCH(赛后数据!U480,(各类选项!J:J),0)),1,0))</f>
        <v/>
      </c>
      <c r="U480" s="110" t="str">
        <f>IF(赛后数据!AC480="","",IF(ISERROR(MATCH(赛后数据!AC480,(各类选项!J:J),0)),1,0))</f>
        <v/>
      </c>
      <c r="V480" s="110" t="str">
        <f>IF(赛后数据!AK480="","",IF(ISERROR(MATCH(赛后数据!AK480,(各类选项!J:J),0)),1,0))</f>
        <v/>
      </c>
    </row>
    <row r="481" spans="1:22">
      <c r="A481" s="110">
        <f t="shared" si="14"/>
        <v>0</v>
      </c>
      <c r="B481" s="110">
        <f t="shared" si="15"/>
        <v>0</v>
      </c>
      <c r="C481" s="110" t="str">
        <f>IF(原始数据!K481="","",IF(ISERROR(MATCH(原始数据!K481,原始数据!E481:F481,0)),1,0)-IF(原始数据!K481="",1,0))</f>
        <v/>
      </c>
      <c r="D481" s="110" t="str">
        <f>IF(原始数据!L481="","",IF(ISERROR(MATCH(原始数据!L481,各类选项!L:L,0)),1,0)-IF(原始数据!L481="",1,0))</f>
        <v/>
      </c>
      <c r="E481" s="110" t="str">
        <f>IF(原始数据!V481="","",IF(ISERROR(MATCH(原始数据!V481,各类选项!G:G,0)),1,0))</f>
        <v/>
      </c>
      <c r="F481" s="110" t="str">
        <f>IF(原始数据!W481="","",IF(ISERROR(MATCH(原始数据!W481,各类选项!G:G,0)),1,0))</f>
        <v/>
      </c>
      <c r="G481" s="110" t="str">
        <f>IF(原始数据!AD481="","",IF(ISERROR(MATCH(原始数据!AD481,各类选项!$E:$E,0)),1,0))</f>
        <v/>
      </c>
      <c r="H481" s="110" t="str">
        <f>IF(原始数据!AE481="","",IF(ISERROR(MATCH(原始数据!AE481,各类选项!$E:$E,0)),1,0))</f>
        <v/>
      </c>
      <c r="I481" s="110" t="str">
        <f>IF(原始数据!AK481="","",IF(ISERROR(MATCH(原始数据!AK481,各类选项!$E:$E,0)),1,0))</f>
        <v/>
      </c>
      <c r="J481" s="110" t="str">
        <f>IF(原始数据!AM481="","",IF(ISERROR(MATCH(原始数据!AM481,各类选项!$E:$E,0)),1,0))</f>
        <v/>
      </c>
      <c r="K481" s="110" t="str">
        <f>IF(原始数据!AF481="","",IF(ISERROR(MATCH(原始数据!AF481,各类选项!$C:$C,0)),1,0))</f>
        <v/>
      </c>
      <c r="L481" s="110" t="str">
        <f>IF(原始数据!AG481="","",IF(ISERROR(MATCH(原始数据!AG481,各类选项!$C:$C,0)),1,0))</f>
        <v/>
      </c>
      <c r="M481" s="110" t="str">
        <f>IF(原始数据!AH481="","",IF(ISERROR(MATCH(原始数据!AH481,各类选项!$C:$C,0)),1,0))</f>
        <v/>
      </c>
      <c r="N481" s="110" t="str">
        <f>IF(原始数据!AI481="","",IF(ISERROR(MATCH(原始数据!AI481,各类选项!$E:$E,0)),1,0))</f>
        <v/>
      </c>
      <c r="O481" s="110" t="str">
        <f>IF(原始数据!AJ481="","",IF(ISERROR(MATCH(原始数据!AJ481,各类选项!$E:$E,0)),1,0))</f>
        <v/>
      </c>
      <c r="P481" s="110" t="str">
        <f>IF(原始数据!AK481="","",IF(ISERROR(MATCH(原始数据!AK481,各类选项!$E:$E,0)),1,0))</f>
        <v/>
      </c>
      <c r="Q481" s="110" t="str">
        <f>IF(原始数据!AL481="","",IF(ISERROR(MATCH(原始数据!AL481,各类选项!$E:$E,0)),1,0))</f>
        <v/>
      </c>
      <c r="R481" s="110" t="str">
        <f>IF(原始数据!AO481="","",IF(ISERROR(MATCH(原始数据!AO481,各类选项!$C:$C,0)),1,0))</f>
        <v/>
      </c>
      <c r="S481" s="110" t="str">
        <f>IF(赛后数据!M481="","",IF(ISERROR(MATCH(赛后数据!M481,(各类选项!J:J),0)),1,0))</f>
        <v/>
      </c>
      <c r="T481" s="110" t="str">
        <f>IF(赛后数据!U481="","",IF(ISERROR(MATCH(赛后数据!U481,(各类选项!J:J),0)),1,0))</f>
        <v/>
      </c>
      <c r="U481" s="110" t="str">
        <f>IF(赛后数据!AC481="","",IF(ISERROR(MATCH(赛后数据!AC481,(各类选项!J:J),0)),1,0))</f>
        <v/>
      </c>
      <c r="V481" s="110" t="str">
        <f>IF(赛后数据!AK481="","",IF(ISERROR(MATCH(赛后数据!AK481,(各类选项!J:J),0)),1,0))</f>
        <v/>
      </c>
    </row>
    <row r="482" spans="1:22">
      <c r="A482" s="110">
        <f t="shared" si="14"/>
        <v>0</v>
      </c>
      <c r="B482" s="110">
        <f t="shared" si="15"/>
        <v>0</v>
      </c>
      <c r="C482" s="110" t="str">
        <f>IF(原始数据!K482="","",IF(ISERROR(MATCH(原始数据!K482,原始数据!E482:F482,0)),1,0)-IF(原始数据!K482="",1,0))</f>
        <v/>
      </c>
      <c r="D482" s="110" t="str">
        <f>IF(原始数据!L482="","",IF(ISERROR(MATCH(原始数据!L482,各类选项!L:L,0)),1,0)-IF(原始数据!L482="",1,0))</f>
        <v/>
      </c>
      <c r="E482" s="110" t="str">
        <f>IF(原始数据!V482="","",IF(ISERROR(MATCH(原始数据!V482,各类选项!G:G,0)),1,0))</f>
        <v/>
      </c>
      <c r="F482" s="110" t="str">
        <f>IF(原始数据!W482="","",IF(ISERROR(MATCH(原始数据!W482,各类选项!G:G,0)),1,0))</f>
        <v/>
      </c>
      <c r="G482" s="110" t="str">
        <f>IF(原始数据!AD482="","",IF(ISERROR(MATCH(原始数据!AD482,各类选项!$E:$E,0)),1,0))</f>
        <v/>
      </c>
      <c r="H482" s="110" t="str">
        <f>IF(原始数据!AE482="","",IF(ISERROR(MATCH(原始数据!AE482,各类选项!$E:$E,0)),1,0))</f>
        <v/>
      </c>
      <c r="I482" s="110" t="str">
        <f>IF(原始数据!AK482="","",IF(ISERROR(MATCH(原始数据!AK482,各类选项!$E:$E,0)),1,0))</f>
        <v/>
      </c>
      <c r="J482" s="110" t="str">
        <f>IF(原始数据!AM482="","",IF(ISERROR(MATCH(原始数据!AM482,各类选项!$E:$E,0)),1,0))</f>
        <v/>
      </c>
      <c r="K482" s="110" t="str">
        <f>IF(原始数据!AF482="","",IF(ISERROR(MATCH(原始数据!AF482,各类选项!$C:$C,0)),1,0))</f>
        <v/>
      </c>
      <c r="L482" s="110" t="str">
        <f>IF(原始数据!AG482="","",IF(ISERROR(MATCH(原始数据!AG482,各类选项!$C:$C,0)),1,0))</f>
        <v/>
      </c>
      <c r="M482" s="110" t="str">
        <f>IF(原始数据!AH482="","",IF(ISERROR(MATCH(原始数据!AH482,各类选项!$C:$C,0)),1,0))</f>
        <v/>
      </c>
      <c r="N482" s="110" t="str">
        <f>IF(原始数据!AI482="","",IF(ISERROR(MATCH(原始数据!AI482,各类选项!$E:$E,0)),1,0))</f>
        <v/>
      </c>
      <c r="O482" s="110" t="str">
        <f>IF(原始数据!AJ482="","",IF(ISERROR(MATCH(原始数据!AJ482,各类选项!$E:$E,0)),1,0))</f>
        <v/>
      </c>
      <c r="P482" s="110" t="str">
        <f>IF(原始数据!AK482="","",IF(ISERROR(MATCH(原始数据!AK482,各类选项!$E:$E,0)),1,0))</f>
        <v/>
      </c>
      <c r="Q482" s="110" t="str">
        <f>IF(原始数据!AL482="","",IF(ISERROR(MATCH(原始数据!AL482,各类选项!$E:$E,0)),1,0))</f>
        <v/>
      </c>
      <c r="R482" s="110" t="str">
        <f>IF(原始数据!AO482="","",IF(ISERROR(MATCH(原始数据!AO482,各类选项!$C:$C,0)),1,0))</f>
        <v/>
      </c>
      <c r="S482" s="110" t="str">
        <f>IF(赛后数据!M482="","",IF(ISERROR(MATCH(赛后数据!M482,(各类选项!J:J),0)),1,0))</f>
        <v/>
      </c>
      <c r="T482" s="110" t="str">
        <f>IF(赛后数据!U482="","",IF(ISERROR(MATCH(赛后数据!U482,(各类选项!J:J),0)),1,0))</f>
        <v/>
      </c>
      <c r="U482" s="110" t="str">
        <f>IF(赛后数据!AC482="","",IF(ISERROR(MATCH(赛后数据!AC482,(各类选项!J:J),0)),1,0))</f>
        <v/>
      </c>
      <c r="V482" s="110" t="str">
        <f>IF(赛后数据!AK482="","",IF(ISERROR(MATCH(赛后数据!AK482,(各类选项!J:J),0)),1,0))</f>
        <v/>
      </c>
    </row>
    <row r="483" spans="1:22">
      <c r="A483" s="110">
        <f t="shared" si="14"/>
        <v>0</v>
      </c>
      <c r="B483" s="110">
        <f t="shared" si="15"/>
        <v>0</v>
      </c>
      <c r="C483" s="110" t="str">
        <f>IF(原始数据!K483="","",IF(ISERROR(MATCH(原始数据!K483,原始数据!E483:F483,0)),1,0)-IF(原始数据!K483="",1,0))</f>
        <v/>
      </c>
      <c r="D483" s="110" t="str">
        <f>IF(原始数据!L483="","",IF(ISERROR(MATCH(原始数据!L483,各类选项!L:L,0)),1,0)-IF(原始数据!L483="",1,0))</f>
        <v/>
      </c>
      <c r="E483" s="110" t="str">
        <f>IF(原始数据!V483="","",IF(ISERROR(MATCH(原始数据!V483,各类选项!G:G,0)),1,0))</f>
        <v/>
      </c>
      <c r="F483" s="110" t="str">
        <f>IF(原始数据!W483="","",IF(ISERROR(MATCH(原始数据!W483,各类选项!G:G,0)),1,0))</f>
        <v/>
      </c>
      <c r="G483" s="110" t="str">
        <f>IF(原始数据!AD483="","",IF(ISERROR(MATCH(原始数据!AD483,各类选项!$E:$E,0)),1,0))</f>
        <v/>
      </c>
      <c r="H483" s="110" t="str">
        <f>IF(原始数据!AE483="","",IF(ISERROR(MATCH(原始数据!AE483,各类选项!$E:$E,0)),1,0))</f>
        <v/>
      </c>
      <c r="I483" s="110" t="str">
        <f>IF(原始数据!AK483="","",IF(ISERROR(MATCH(原始数据!AK483,各类选项!$E:$E,0)),1,0))</f>
        <v/>
      </c>
      <c r="J483" s="110" t="str">
        <f>IF(原始数据!AM483="","",IF(ISERROR(MATCH(原始数据!AM483,各类选项!$E:$E,0)),1,0))</f>
        <v/>
      </c>
      <c r="K483" s="110" t="str">
        <f>IF(原始数据!AF483="","",IF(ISERROR(MATCH(原始数据!AF483,各类选项!$C:$C,0)),1,0))</f>
        <v/>
      </c>
      <c r="L483" s="110" t="str">
        <f>IF(原始数据!AG483="","",IF(ISERROR(MATCH(原始数据!AG483,各类选项!$C:$C,0)),1,0))</f>
        <v/>
      </c>
      <c r="M483" s="110" t="str">
        <f>IF(原始数据!AH483="","",IF(ISERROR(MATCH(原始数据!AH483,各类选项!$C:$C,0)),1,0))</f>
        <v/>
      </c>
      <c r="N483" s="110" t="str">
        <f>IF(原始数据!AI483="","",IF(ISERROR(MATCH(原始数据!AI483,各类选项!$E:$E,0)),1,0))</f>
        <v/>
      </c>
      <c r="O483" s="110" t="str">
        <f>IF(原始数据!AJ483="","",IF(ISERROR(MATCH(原始数据!AJ483,各类选项!$E:$E,0)),1,0))</f>
        <v/>
      </c>
      <c r="P483" s="110" t="str">
        <f>IF(原始数据!AK483="","",IF(ISERROR(MATCH(原始数据!AK483,各类选项!$E:$E,0)),1,0))</f>
        <v/>
      </c>
      <c r="Q483" s="110" t="str">
        <f>IF(原始数据!AL483="","",IF(ISERROR(MATCH(原始数据!AL483,各类选项!$E:$E,0)),1,0))</f>
        <v/>
      </c>
      <c r="R483" s="110" t="str">
        <f>IF(原始数据!AO483="","",IF(ISERROR(MATCH(原始数据!AO483,各类选项!$C:$C,0)),1,0))</f>
        <v/>
      </c>
      <c r="S483" s="110" t="str">
        <f>IF(赛后数据!M483="","",IF(ISERROR(MATCH(赛后数据!M483,(各类选项!J:J),0)),1,0))</f>
        <v/>
      </c>
      <c r="T483" s="110" t="str">
        <f>IF(赛后数据!U483="","",IF(ISERROR(MATCH(赛后数据!U483,(各类选项!J:J),0)),1,0))</f>
        <v/>
      </c>
      <c r="U483" s="110" t="str">
        <f>IF(赛后数据!AC483="","",IF(ISERROR(MATCH(赛后数据!AC483,(各类选项!J:J),0)),1,0))</f>
        <v/>
      </c>
      <c r="V483" s="110" t="str">
        <f>IF(赛后数据!AK483="","",IF(ISERROR(MATCH(赛后数据!AK483,(各类选项!J:J),0)),1,0))</f>
        <v/>
      </c>
    </row>
    <row r="484" spans="1:22">
      <c r="A484" s="110">
        <f t="shared" si="14"/>
        <v>0</v>
      </c>
      <c r="B484" s="110">
        <f t="shared" si="15"/>
        <v>0</v>
      </c>
      <c r="C484" s="110" t="str">
        <f>IF(原始数据!K484="","",IF(ISERROR(MATCH(原始数据!K484,原始数据!E484:F484,0)),1,0)-IF(原始数据!K484="",1,0))</f>
        <v/>
      </c>
      <c r="D484" s="110" t="str">
        <f>IF(原始数据!L484="","",IF(ISERROR(MATCH(原始数据!L484,各类选项!L:L,0)),1,0)-IF(原始数据!L484="",1,0))</f>
        <v/>
      </c>
      <c r="E484" s="110" t="str">
        <f>IF(原始数据!V484="","",IF(ISERROR(MATCH(原始数据!V484,各类选项!G:G,0)),1,0))</f>
        <v/>
      </c>
      <c r="F484" s="110" t="str">
        <f>IF(原始数据!W484="","",IF(ISERROR(MATCH(原始数据!W484,各类选项!G:G,0)),1,0))</f>
        <v/>
      </c>
      <c r="G484" s="110" t="str">
        <f>IF(原始数据!AD484="","",IF(ISERROR(MATCH(原始数据!AD484,各类选项!$E:$E,0)),1,0))</f>
        <v/>
      </c>
      <c r="H484" s="110" t="str">
        <f>IF(原始数据!AE484="","",IF(ISERROR(MATCH(原始数据!AE484,各类选项!$E:$E,0)),1,0))</f>
        <v/>
      </c>
      <c r="I484" s="110" t="str">
        <f>IF(原始数据!AK484="","",IF(ISERROR(MATCH(原始数据!AK484,各类选项!$E:$E,0)),1,0))</f>
        <v/>
      </c>
      <c r="J484" s="110" t="str">
        <f>IF(原始数据!AM484="","",IF(ISERROR(MATCH(原始数据!AM484,各类选项!$E:$E,0)),1,0))</f>
        <v/>
      </c>
      <c r="K484" s="110" t="str">
        <f>IF(原始数据!AF484="","",IF(ISERROR(MATCH(原始数据!AF484,各类选项!$C:$C,0)),1,0))</f>
        <v/>
      </c>
      <c r="L484" s="110" t="str">
        <f>IF(原始数据!AG484="","",IF(ISERROR(MATCH(原始数据!AG484,各类选项!$C:$C,0)),1,0))</f>
        <v/>
      </c>
      <c r="M484" s="110" t="str">
        <f>IF(原始数据!AH484="","",IF(ISERROR(MATCH(原始数据!AH484,各类选项!$C:$C,0)),1,0))</f>
        <v/>
      </c>
      <c r="N484" s="110" t="str">
        <f>IF(原始数据!AI484="","",IF(ISERROR(MATCH(原始数据!AI484,各类选项!$E:$E,0)),1,0))</f>
        <v/>
      </c>
      <c r="O484" s="110" t="str">
        <f>IF(原始数据!AJ484="","",IF(ISERROR(MATCH(原始数据!AJ484,各类选项!$E:$E,0)),1,0))</f>
        <v/>
      </c>
      <c r="P484" s="110" t="str">
        <f>IF(原始数据!AK484="","",IF(ISERROR(MATCH(原始数据!AK484,各类选项!$E:$E,0)),1,0))</f>
        <v/>
      </c>
      <c r="Q484" s="110" t="str">
        <f>IF(原始数据!AL484="","",IF(ISERROR(MATCH(原始数据!AL484,各类选项!$E:$E,0)),1,0))</f>
        <v/>
      </c>
      <c r="R484" s="110" t="str">
        <f>IF(原始数据!AO484="","",IF(ISERROR(MATCH(原始数据!AO484,各类选项!$C:$C,0)),1,0))</f>
        <v/>
      </c>
      <c r="S484" s="110" t="str">
        <f>IF(赛后数据!M484="","",IF(ISERROR(MATCH(赛后数据!M484,(各类选项!J:J),0)),1,0))</f>
        <v/>
      </c>
      <c r="T484" s="110" t="str">
        <f>IF(赛后数据!U484="","",IF(ISERROR(MATCH(赛后数据!U484,(各类选项!J:J),0)),1,0))</f>
        <v/>
      </c>
      <c r="U484" s="110" t="str">
        <f>IF(赛后数据!AC484="","",IF(ISERROR(MATCH(赛后数据!AC484,(各类选项!J:J),0)),1,0))</f>
        <v/>
      </c>
      <c r="V484" s="110" t="str">
        <f>IF(赛后数据!AK484="","",IF(ISERROR(MATCH(赛后数据!AK484,(各类选项!J:J),0)),1,0))</f>
        <v/>
      </c>
    </row>
    <row r="485" spans="1:22">
      <c r="A485" s="110">
        <f t="shared" si="14"/>
        <v>0</v>
      </c>
      <c r="B485" s="110">
        <f t="shared" si="15"/>
        <v>0</v>
      </c>
      <c r="C485" s="110" t="str">
        <f>IF(原始数据!K485="","",IF(ISERROR(MATCH(原始数据!K485,原始数据!E485:F485,0)),1,0)-IF(原始数据!K485="",1,0))</f>
        <v/>
      </c>
      <c r="D485" s="110" t="str">
        <f>IF(原始数据!L485="","",IF(ISERROR(MATCH(原始数据!L485,各类选项!L:L,0)),1,0)-IF(原始数据!L485="",1,0))</f>
        <v/>
      </c>
      <c r="E485" s="110" t="str">
        <f>IF(原始数据!V485="","",IF(ISERROR(MATCH(原始数据!V485,各类选项!G:G,0)),1,0))</f>
        <v/>
      </c>
      <c r="F485" s="110" t="str">
        <f>IF(原始数据!W485="","",IF(ISERROR(MATCH(原始数据!W485,各类选项!G:G,0)),1,0))</f>
        <v/>
      </c>
      <c r="G485" s="110" t="str">
        <f>IF(原始数据!AD485="","",IF(ISERROR(MATCH(原始数据!AD485,各类选项!$E:$E,0)),1,0))</f>
        <v/>
      </c>
      <c r="H485" s="110" t="str">
        <f>IF(原始数据!AE485="","",IF(ISERROR(MATCH(原始数据!AE485,各类选项!$E:$E,0)),1,0))</f>
        <v/>
      </c>
      <c r="I485" s="110" t="str">
        <f>IF(原始数据!AK485="","",IF(ISERROR(MATCH(原始数据!AK485,各类选项!$E:$E,0)),1,0))</f>
        <v/>
      </c>
      <c r="J485" s="110" t="str">
        <f>IF(原始数据!AM485="","",IF(ISERROR(MATCH(原始数据!AM485,各类选项!$E:$E,0)),1,0))</f>
        <v/>
      </c>
      <c r="K485" s="110" t="str">
        <f>IF(原始数据!AF485="","",IF(ISERROR(MATCH(原始数据!AF485,各类选项!$C:$C,0)),1,0))</f>
        <v/>
      </c>
      <c r="L485" s="110" t="str">
        <f>IF(原始数据!AG485="","",IF(ISERROR(MATCH(原始数据!AG485,各类选项!$C:$C,0)),1,0))</f>
        <v/>
      </c>
      <c r="M485" s="110" t="str">
        <f>IF(原始数据!AH485="","",IF(ISERROR(MATCH(原始数据!AH485,各类选项!$C:$C,0)),1,0))</f>
        <v/>
      </c>
      <c r="N485" s="110" t="str">
        <f>IF(原始数据!AI485="","",IF(ISERROR(MATCH(原始数据!AI485,各类选项!$E:$E,0)),1,0))</f>
        <v/>
      </c>
      <c r="O485" s="110" t="str">
        <f>IF(原始数据!AJ485="","",IF(ISERROR(MATCH(原始数据!AJ485,各类选项!$E:$E,0)),1,0))</f>
        <v/>
      </c>
      <c r="P485" s="110" t="str">
        <f>IF(原始数据!AK485="","",IF(ISERROR(MATCH(原始数据!AK485,各类选项!$E:$E,0)),1,0))</f>
        <v/>
      </c>
      <c r="Q485" s="110" t="str">
        <f>IF(原始数据!AL485="","",IF(ISERROR(MATCH(原始数据!AL485,各类选项!$E:$E,0)),1,0))</f>
        <v/>
      </c>
      <c r="R485" s="110" t="str">
        <f>IF(原始数据!AO485="","",IF(ISERROR(MATCH(原始数据!AO485,各类选项!$C:$C,0)),1,0))</f>
        <v/>
      </c>
      <c r="S485" s="110" t="str">
        <f>IF(赛后数据!M485="","",IF(ISERROR(MATCH(赛后数据!M485,(各类选项!J:J),0)),1,0))</f>
        <v/>
      </c>
      <c r="T485" s="110" t="str">
        <f>IF(赛后数据!U485="","",IF(ISERROR(MATCH(赛后数据!U485,(各类选项!J:J),0)),1,0))</f>
        <v/>
      </c>
      <c r="U485" s="110" t="str">
        <f>IF(赛后数据!AC485="","",IF(ISERROR(MATCH(赛后数据!AC485,(各类选项!J:J),0)),1,0))</f>
        <v/>
      </c>
      <c r="V485" s="110" t="str">
        <f>IF(赛后数据!AK485="","",IF(ISERROR(MATCH(赛后数据!AK485,(各类选项!J:J),0)),1,0))</f>
        <v/>
      </c>
    </row>
    <row r="486" spans="1:22">
      <c r="A486" s="110">
        <f t="shared" si="14"/>
        <v>0</v>
      </c>
      <c r="B486" s="110">
        <f t="shared" si="15"/>
        <v>0</v>
      </c>
      <c r="C486" s="110" t="str">
        <f>IF(原始数据!K486="","",IF(ISERROR(MATCH(原始数据!K486,原始数据!E486:F486,0)),1,0)-IF(原始数据!K486="",1,0))</f>
        <v/>
      </c>
      <c r="D486" s="110" t="str">
        <f>IF(原始数据!L486="","",IF(ISERROR(MATCH(原始数据!L486,各类选项!L:L,0)),1,0)-IF(原始数据!L486="",1,0))</f>
        <v/>
      </c>
      <c r="E486" s="110" t="str">
        <f>IF(原始数据!V486="","",IF(ISERROR(MATCH(原始数据!V486,各类选项!G:G,0)),1,0))</f>
        <v/>
      </c>
      <c r="F486" s="110" t="str">
        <f>IF(原始数据!W486="","",IF(ISERROR(MATCH(原始数据!W486,各类选项!G:G,0)),1,0))</f>
        <v/>
      </c>
      <c r="G486" s="110" t="str">
        <f>IF(原始数据!AD486="","",IF(ISERROR(MATCH(原始数据!AD486,各类选项!$E:$E,0)),1,0))</f>
        <v/>
      </c>
      <c r="H486" s="110" t="str">
        <f>IF(原始数据!AE486="","",IF(ISERROR(MATCH(原始数据!AE486,各类选项!$E:$E,0)),1,0))</f>
        <v/>
      </c>
      <c r="I486" s="110" t="str">
        <f>IF(原始数据!AK486="","",IF(ISERROR(MATCH(原始数据!AK486,各类选项!$E:$E,0)),1,0))</f>
        <v/>
      </c>
      <c r="J486" s="110" t="str">
        <f>IF(原始数据!AM486="","",IF(ISERROR(MATCH(原始数据!AM486,各类选项!$E:$E,0)),1,0))</f>
        <v/>
      </c>
      <c r="K486" s="110" t="str">
        <f>IF(原始数据!AF486="","",IF(ISERROR(MATCH(原始数据!AF486,各类选项!$C:$C,0)),1,0))</f>
        <v/>
      </c>
      <c r="L486" s="110" t="str">
        <f>IF(原始数据!AG486="","",IF(ISERROR(MATCH(原始数据!AG486,各类选项!$C:$C,0)),1,0))</f>
        <v/>
      </c>
      <c r="M486" s="110" t="str">
        <f>IF(原始数据!AH486="","",IF(ISERROR(MATCH(原始数据!AH486,各类选项!$C:$C,0)),1,0))</f>
        <v/>
      </c>
      <c r="N486" s="110" t="str">
        <f>IF(原始数据!AI486="","",IF(ISERROR(MATCH(原始数据!AI486,各类选项!$E:$E,0)),1,0))</f>
        <v/>
      </c>
      <c r="O486" s="110" t="str">
        <f>IF(原始数据!AJ486="","",IF(ISERROR(MATCH(原始数据!AJ486,各类选项!$E:$E,0)),1,0))</f>
        <v/>
      </c>
      <c r="P486" s="110" t="str">
        <f>IF(原始数据!AK486="","",IF(ISERROR(MATCH(原始数据!AK486,各类选项!$E:$E,0)),1,0))</f>
        <v/>
      </c>
      <c r="Q486" s="110" t="str">
        <f>IF(原始数据!AL486="","",IF(ISERROR(MATCH(原始数据!AL486,各类选项!$E:$E,0)),1,0))</f>
        <v/>
      </c>
      <c r="R486" s="110" t="str">
        <f>IF(原始数据!AO486="","",IF(ISERROR(MATCH(原始数据!AO486,各类选项!$C:$C,0)),1,0))</f>
        <v/>
      </c>
      <c r="S486" s="110" t="str">
        <f>IF(赛后数据!M486="","",IF(ISERROR(MATCH(赛后数据!M486,(各类选项!J:J),0)),1,0))</f>
        <v/>
      </c>
      <c r="T486" s="110" t="str">
        <f>IF(赛后数据!U486="","",IF(ISERROR(MATCH(赛后数据!U486,(各类选项!J:J),0)),1,0))</f>
        <v/>
      </c>
      <c r="U486" s="110" t="str">
        <f>IF(赛后数据!AC486="","",IF(ISERROR(MATCH(赛后数据!AC486,(各类选项!J:J),0)),1,0))</f>
        <v/>
      </c>
      <c r="V486" s="110" t="str">
        <f>IF(赛后数据!AK486="","",IF(ISERROR(MATCH(赛后数据!AK486,(各类选项!J:J),0)),1,0))</f>
        <v/>
      </c>
    </row>
    <row r="487" spans="1:22">
      <c r="A487" s="110">
        <f t="shared" si="14"/>
        <v>0</v>
      </c>
      <c r="B487" s="110">
        <f t="shared" si="15"/>
        <v>0</v>
      </c>
      <c r="C487" s="110" t="str">
        <f>IF(原始数据!K487="","",IF(ISERROR(MATCH(原始数据!K487,原始数据!E487:F487,0)),1,0)-IF(原始数据!K487="",1,0))</f>
        <v/>
      </c>
      <c r="D487" s="110" t="str">
        <f>IF(原始数据!L487="","",IF(ISERROR(MATCH(原始数据!L487,各类选项!L:L,0)),1,0)-IF(原始数据!L487="",1,0))</f>
        <v/>
      </c>
      <c r="E487" s="110" t="str">
        <f>IF(原始数据!V487="","",IF(ISERROR(MATCH(原始数据!V487,各类选项!G:G,0)),1,0))</f>
        <v/>
      </c>
      <c r="F487" s="110" t="str">
        <f>IF(原始数据!W487="","",IF(ISERROR(MATCH(原始数据!W487,各类选项!G:G,0)),1,0))</f>
        <v/>
      </c>
      <c r="G487" s="110" t="str">
        <f>IF(原始数据!AD487="","",IF(ISERROR(MATCH(原始数据!AD487,各类选项!$E:$E,0)),1,0))</f>
        <v/>
      </c>
      <c r="H487" s="110" t="str">
        <f>IF(原始数据!AE487="","",IF(ISERROR(MATCH(原始数据!AE487,各类选项!$E:$E,0)),1,0))</f>
        <v/>
      </c>
      <c r="I487" s="110" t="str">
        <f>IF(原始数据!AK487="","",IF(ISERROR(MATCH(原始数据!AK487,各类选项!$E:$E,0)),1,0))</f>
        <v/>
      </c>
      <c r="J487" s="110" t="str">
        <f>IF(原始数据!AM487="","",IF(ISERROR(MATCH(原始数据!AM487,各类选项!$E:$E,0)),1,0))</f>
        <v/>
      </c>
      <c r="K487" s="110" t="str">
        <f>IF(原始数据!AF487="","",IF(ISERROR(MATCH(原始数据!AF487,各类选项!$C:$C,0)),1,0))</f>
        <v/>
      </c>
      <c r="L487" s="110" t="str">
        <f>IF(原始数据!AG487="","",IF(ISERROR(MATCH(原始数据!AG487,各类选项!$C:$C,0)),1,0))</f>
        <v/>
      </c>
      <c r="M487" s="110" t="str">
        <f>IF(原始数据!AH487="","",IF(ISERROR(MATCH(原始数据!AH487,各类选项!$C:$C,0)),1,0))</f>
        <v/>
      </c>
      <c r="N487" s="110" t="str">
        <f>IF(原始数据!AI487="","",IF(ISERROR(MATCH(原始数据!AI487,各类选项!$E:$E,0)),1,0))</f>
        <v/>
      </c>
      <c r="O487" s="110" t="str">
        <f>IF(原始数据!AJ487="","",IF(ISERROR(MATCH(原始数据!AJ487,各类选项!$E:$E,0)),1,0))</f>
        <v/>
      </c>
      <c r="P487" s="110" t="str">
        <f>IF(原始数据!AK487="","",IF(ISERROR(MATCH(原始数据!AK487,各类选项!$E:$E,0)),1,0))</f>
        <v/>
      </c>
      <c r="Q487" s="110" t="str">
        <f>IF(原始数据!AL487="","",IF(ISERROR(MATCH(原始数据!AL487,各类选项!$E:$E,0)),1,0))</f>
        <v/>
      </c>
      <c r="R487" s="110" t="str">
        <f>IF(原始数据!AO487="","",IF(ISERROR(MATCH(原始数据!AO487,各类选项!$C:$C,0)),1,0))</f>
        <v/>
      </c>
      <c r="S487" s="110" t="str">
        <f>IF(赛后数据!M487="","",IF(ISERROR(MATCH(赛后数据!M487,(各类选项!J:J),0)),1,0))</f>
        <v/>
      </c>
      <c r="T487" s="110" t="str">
        <f>IF(赛后数据!U487="","",IF(ISERROR(MATCH(赛后数据!U487,(各类选项!J:J),0)),1,0))</f>
        <v/>
      </c>
      <c r="U487" s="110" t="str">
        <f>IF(赛后数据!AC487="","",IF(ISERROR(MATCH(赛后数据!AC487,(各类选项!J:J),0)),1,0))</f>
        <v/>
      </c>
      <c r="V487" s="110" t="str">
        <f>IF(赛后数据!AK487="","",IF(ISERROR(MATCH(赛后数据!AK487,(各类选项!J:J),0)),1,0))</f>
        <v/>
      </c>
    </row>
    <row r="488" spans="1:22">
      <c r="A488" s="110">
        <f t="shared" si="14"/>
        <v>0</v>
      </c>
      <c r="B488" s="110">
        <f t="shared" si="15"/>
        <v>0</v>
      </c>
      <c r="C488" s="110" t="str">
        <f>IF(原始数据!K488="","",IF(ISERROR(MATCH(原始数据!K488,原始数据!E488:F488,0)),1,0)-IF(原始数据!K488="",1,0))</f>
        <v/>
      </c>
      <c r="D488" s="110" t="str">
        <f>IF(原始数据!L488="","",IF(ISERROR(MATCH(原始数据!L488,各类选项!L:L,0)),1,0)-IF(原始数据!L488="",1,0))</f>
        <v/>
      </c>
      <c r="E488" s="110" t="str">
        <f>IF(原始数据!V488="","",IF(ISERROR(MATCH(原始数据!V488,各类选项!G:G,0)),1,0))</f>
        <v/>
      </c>
      <c r="F488" s="110" t="str">
        <f>IF(原始数据!W488="","",IF(ISERROR(MATCH(原始数据!W488,各类选项!G:G,0)),1,0))</f>
        <v/>
      </c>
      <c r="G488" s="110" t="str">
        <f>IF(原始数据!AD488="","",IF(ISERROR(MATCH(原始数据!AD488,各类选项!$E:$E,0)),1,0))</f>
        <v/>
      </c>
      <c r="H488" s="110" t="str">
        <f>IF(原始数据!AE488="","",IF(ISERROR(MATCH(原始数据!AE488,各类选项!$E:$E,0)),1,0))</f>
        <v/>
      </c>
      <c r="I488" s="110" t="str">
        <f>IF(原始数据!AK488="","",IF(ISERROR(MATCH(原始数据!AK488,各类选项!$E:$E,0)),1,0))</f>
        <v/>
      </c>
      <c r="J488" s="110" t="str">
        <f>IF(原始数据!AM488="","",IF(ISERROR(MATCH(原始数据!AM488,各类选项!$E:$E,0)),1,0))</f>
        <v/>
      </c>
      <c r="K488" s="110" t="str">
        <f>IF(原始数据!AF488="","",IF(ISERROR(MATCH(原始数据!AF488,各类选项!$C:$C,0)),1,0))</f>
        <v/>
      </c>
      <c r="L488" s="110" t="str">
        <f>IF(原始数据!AG488="","",IF(ISERROR(MATCH(原始数据!AG488,各类选项!$C:$C,0)),1,0))</f>
        <v/>
      </c>
      <c r="M488" s="110" t="str">
        <f>IF(原始数据!AH488="","",IF(ISERROR(MATCH(原始数据!AH488,各类选项!$C:$C,0)),1,0))</f>
        <v/>
      </c>
      <c r="N488" s="110" t="str">
        <f>IF(原始数据!AI488="","",IF(ISERROR(MATCH(原始数据!AI488,各类选项!$E:$E,0)),1,0))</f>
        <v/>
      </c>
      <c r="O488" s="110" t="str">
        <f>IF(原始数据!AJ488="","",IF(ISERROR(MATCH(原始数据!AJ488,各类选项!$E:$E,0)),1,0))</f>
        <v/>
      </c>
      <c r="P488" s="110" t="str">
        <f>IF(原始数据!AK488="","",IF(ISERROR(MATCH(原始数据!AK488,各类选项!$E:$E,0)),1,0))</f>
        <v/>
      </c>
      <c r="Q488" s="110" t="str">
        <f>IF(原始数据!AL488="","",IF(ISERROR(MATCH(原始数据!AL488,各类选项!$E:$E,0)),1,0))</f>
        <v/>
      </c>
      <c r="R488" s="110" t="str">
        <f>IF(原始数据!AO488="","",IF(ISERROR(MATCH(原始数据!AO488,各类选项!$C:$C,0)),1,0))</f>
        <v/>
      </c>
      <c r="S488" s="110" t="str">
        <f>IF(赛后数据!M488="","",IF(ISERROR(MATCH(赛后数据!M488,(各类选项!J:J),0)),1,0))</f>
        <v/>
      </c>
      <c r="T488" s="110" t="str">
        <f>IF(赛后数据!U488="","",IF(ISERROR(MATCH(赛后数据!U488,(各类选项!J:J),0)),1,0))</f>
        <v/>
      </c>
      <c r="U488" s="110" t="str">
        <f>IF(赛后数据!AC488="","",IF(ISERROR(MATCH(赛后数据!AC488,(各类选项!J:J),0)),1,0))</f>
        <v/>
      </c>
      <c r="V488" s="110" t="str">
        <f>IF(赛后数据!AK488="","",IF(ISERROR(MATCH(赛后数据!AK488,(各类选项!J:J),0)),1,0))</f>
        <v/>
      </c>
    </row>
    <row r="489" spans="1:22">
      <c r="A489" s="110">
        <f t="shared" si="14"/>
        <v>0</v>
      </c>
      <c r="B489" s="110">
        <f t="shared" si="15"/>
        <v>0</v>
      </c>
      <c r="C489" s="110" t="str">
        <f>IF(原始数据!K489="","",IF(ISERROR(MATCH(原始数据!K489,原始数据!E489:F489,0)),1,0)-IF(原始数据!K489="",1,0))</f>
        <v/>
      </c>
      <c r="D489" s="110" t="str">
        <f>IF(原始数据!L489="","",IF(ISERROR(MATCH(原始数据!L489,各类选项!L:L,0)),1,0)-IF(原始数据!L489="",1,0))</f>
        <v/>
      </c>
      <c r="E489" s="110" t="str">
        <f>IF(原始数据!V489="","",IF(ISERROR(MATCH(原始数据!V489,各类选项!G:G,0)),1,0))</f>
        <v/>
      </c>
      <c r="F489" s="110" t="str">
        <f>IF(原始数据!W489="","",IF(ISERROR(MATCH(原始数据!W489,各类选项!G:G,0)),1,0))</f>
        <v/>
      </c>
      <c r="G489" s="110" t="str">
        <f>IF(原始数据!AD489="","",IF(ISERROR(MATCH(原始数据!AD489,各类选项!$E:$E,0)),1,0))</f>
        <v/>
      </c>
      <c r="H489" s="110" t="str">
        <f>IF(原始数据!AE489="","",IF(ISERROR(MATCH(原始数据!AE489,各类选项!$E:$E,0)),1,0))</f>
        <v/>
      </c>
      <c r="I489" s="110" t="str">
        <f>IF(原始数据!AK489="","",IF(ISERROR(MATCH(原始数据!AK489,各类选项!$E:$E,0)),1,0))</f>
        <v/>
      </c>
      <c r="J489" s="110" t="str">
        <f>IF(原始数据!AM489="","",IF(ISERROR(MATCH(原始数据!AM489,各类选项!$E:$E,0)),1,0))</f>
        <v/>
      </c>
      <c r="K489" s="110" t="str">
        <f>IF(原始数据!AF489="","",IF(ISERROR(MATCH(原始数据!AF489,各类选项!$C:$C,0)),1,0))</f>
        <v/>
      </c>
      <c r="L489" s="110" t="str">
        <f>IF(原始数据!AG489="","",IF(ISERROR(MATCH(原始数据!AG489,各类选项!$C:$C,0)),1,0))</f>
        <v/>
      </c>
      <c r="M489" s="110" t="str">
        <f>IF(原始数据!AH489="","",IF(ISERROR(MATCH(原始数据!AH489,各类选项!$C:$C,0)),1,0))</f>
        <v/>
      </c>
      <c r="N489" s="110" t="str">
        <f>IF(原始数据!AI489="","",IF(ISERROR(MATCH(原始数据!AI489,各类选项!$E:$E,0)),1,0))</f>
        <v/>
      </c>
      <c r="O489" s="110" t="str">
        <f>IF(原始数据!AJ489="","",IF(ISERROR(MATCH(原始数据!AJ489,各类选项!$E:$E,0)),1,0))</f>
        <v/>
      </c>
      <c r="P489" s="110" t="str">
        <f>IF(原始数据!AK489="","",IF(ISERROR(MATCH(原始数据!AK489,各类选项!$E:$E,0)),1,0))</f>
        <v/>
      </c>
      <c r="Q489" s="110" t="str">
        <f>IF(原始数据!AL489="","",IF(ISERROR(MATCH(原始数据!AL489,各类选项!$E:$E,0)),1,0))</f>
        <v/>
      </c>
      <c r="R489" s="110" t="str">
        <f>IF(原始数据!AO489="","",IF(ISERROR(MATCH(原始数据!AO489,各类选项!$C:$C,0)),1,0))</f>
        <v/>
      </c>
      <c r="S489" s="110" t="str">
        <f>IF(赛后数据!M489="","",IF(ISERROR(MATCH(赛后数据!M489,(各类选项!J:J),0)),1,0))</f>
        <v/>
      </c>
      <c r="T489" s="110" t="str">
        <f>IF(赛后数据!U489="","",IF(ISERROR(MATCH(赛后数据!U489,(各类选项!J:J),0)),1,0))</f>
        <v/>
      </c>
      <c r="U489" s="110" t="str">
        <f>IF(赛后数据!AC489="","",IF(ISERROR(MATCH(赛后数据!AC489,(各类选项!J:J),0)),1,0))</f>
        <v/>
      </c>
      <c r="V489" s="110" t="str">
        <f>IF(赛后数据!AK489="","",IF(ISERROR(MATCH(赛后数据!AK489,(各类选项!J:J),0)),1,0))</f>
        <v/>
      </c>
    </row>
    <row r="490" spans="1:22">
      <c r="A490" s="110">
        <f t="shared" si="14"/>
        <v>0</v>
      </c>
      <c r="B490" s="110">
        <f t="shared" si="15"/>
        <v>0</v>
      </c>
      <c r="C490" s="110" t="str">
        <f>IF(原始数据!K490="","",IF(ISERROR(MATCH(原始数据!K490,原始数据!E490:F490,0)),1,0)-IF(原始数据!K490="",1,0))</f>
        <v/>
      </c>
      <c r="D490" s="110" t="str">
        <f>IF(原始数据!L490="","",IF(ISERROR(MATCH(原始数据!L490,各类选项!L:L,0)),1,0)-IF(原始数据!L490="",1,0))</f>
        <v/>
      </c>
      <c r="E490" s="110" t="str">
        <f>IF(原始数据!V490="","",IF(ISERROR(MATCH(原始数据!V490,各类选项!G:G,0)),1,0))</f>
        <v/>
      </c>
      <c r="F490" s="110" t="str">
        <f>IF(原始数据!W490="","",IF(ISERROR(MATCH(原始数据!W490,各类选项!G:G,0)),1,0))</f>
        <v/>
      </c>
      <c r="G490" s="110" t="str">
        <f>IF(原始数据!AD490="","",IF(ISERROR(MATCH(原始数据!AD490,各类选项!$E:$E,0)),1,0))</f>
        <v/>
      </c>
      <c r="H490" s="110" t="str">
        <f>IF(原始数据!AE490="","",IF(ISERROR(MATCH(原始数据!AE490,各类选项!$E:$E,0)),1,0))</f>
        <v/>
      </c>
      <c r="I490" s="110" t="str">
        <f>IF(原始数据!AK490="","",IF(ISERROR(MATCH(原始数据!AK490,各类选项!$E:$E,0)),1,0))</f>
        <v/>
      </c>
      <c r="J490" s="110" t="str">
        <f>IF(原始数据!AM490="","",IF(ISERROR(MATCH(原始数据!AM490,各类选项!$E:$E,0)),1,0))</f>
        <v/>
      </c>
      <c r="K490" s="110" t="str">
        <f>IF(原始数据!AF490="","",IF(ISERROR(MATCH(原始数据!AF490,各类选项!$C:$C,0)),1,0))</f>
        <v/>
      </c>
      <c r="L490" s="110" t="str">
        <f>IF(原始数据!AG490="","",IF(ISERROR(MATCH(原始数据!AG490,各类选项!$C:$C,0)),1,0))</f>
        <v/>
      </c>
      <c r="M490" s="110" t="str">
        <f>IF(原始数据!AH490="","",IF(ISERROR(MATCH(原始数据!AH490,各类选项!$C:$C,0)),1,0))</f>
        <v/>
      </c>
      <c r="N490" s="110" t="str">
        <f>IF(原始数据!AI490="","",IF(ISERROR(MATCH(原始数据!AI490,各类选项!$E:$E,0)),1,0))</f>
        <v/>
      </c>
      <c r="O490" s="110" t="str">
        <f>IF(原始数据!AJ490="","",IF(ISERROR(MATCH(原始数据!AJ490,各类选项!$E:$E,0)),1,0))</f>
        <v/>
      </c>
      <c r="P490" s="110" t="str">
        <f>IF(原始数据!AK490="","",IF(ISERROR(MATCH(原始数据!AK490,各类选项!$E:$E,0)),1,0))</f>
        <v/>
      </c>
      <c r="Q490" s="110" t="str">
        <f>IF(原始数据!AL490="","",IF(ISERROR(MATCH(原始数据!AL490,各类选项!$E:$E,0)),1,0))</f>
        <v/>
      </c>
      <c r="R490" s="110" t="str">
        <f>IF(原始数据!AO490="","",IF(ISERROR(MATCH(原始数据!AO490,各类选项!$C:$C,0)),1,0))</f>
        <v/>
      </c>
      <c r="S490" s="110" t="str">
        <f>IF(赛后数据!M490="","",IF(ISERROR(MATCH(赛后数据!M490,(各类选项!J:J),0)),1,0))</f>
        <v/>
      </c>
      <c r="T490" s="110" t="str">
        <f>IF(赛后数据!U490="","",IF(ISERROR(MATCH(赛后数据!U490,(各类选项!J:J),0)),1,0))</f>
        <v/>
      </c>
      <c r="U490" s="110" t="str">
        <f>IF(赛后数据!AC490="","",IF(ISERROR(MATCH(赛后数据!AC490,(各类选项!J:J),0)),1,0))</f>
        <v/>
      </c>
      <c r="V490" s="110" t="str">
        <f>IF(赛后数据!AK490="","",IF(ISERROR(MATCH(赛后数据!AK490,(各类选项!J:J),0)),1,0))</f>
        <v/>
      </c>
    </row>
    <row r="491" spans="1:22">
      <c r="A491" s="110">
        <f t="shared" si="14"/>
        <v>0</v>
      </c>
      <c r="B491" s="110">
        <f t="shared" si="15"/>
        <v>0</v>
      </c>
      <c r="C491" s="110" t="str">
        <f>IF(原始数据!K491="","",IF(ISERROR(MATCH(原始数据!K491,原始数据!E491:F491,0)),1,0)-IF(原始数据!K491="",1,0))</f>
        <v/>
      </c>
      <c r="D491" s="110" t="str">
        <f>IF(原始数据!L491="","",IF(ISERROR(MATCH(原始数据!L491,各类选项!L:L,0)),1,0)-IF(原始数据!L491="",1,0))</f>
        <v/>
      </c>
      <c r="E491" s="110" t="str">
        <f>IF(原始数据!V491="","",IF(ISERROR(MATCH(原始数据!V491,各类选项!G:G,0)),1,0))</f>
        <v/>
      </c>
      <c r="F491" s="110" t="str">
        <f>IF(原始数据!W491="","",IF(ISERROR(MATCH(原始数据!W491,各类选项!G:G,0)),1,0))</f>
        <v/>
      </c>
      <c r="G491" s="110" t="str">
        <f>IF(原始数据!AD491="","",IF(ISERROR(MATCH(原始数据!AD491,各类选项!$E:$E,0)),1,0))</f>
        <v/>
      </c>
      <c r="H491" s="110" t="str">
        <f>IF(原始数据!AE491="","",IF(ISERROR(MATCH(原始数据!AE491,各类选项!$E:$E,0)),1,0))</f>
        <v/>
      </c>
      <c r="I491" s="110" t="str">
        <f>IF(原始数据!AK491="","",IF(ISERROR(MATCH(原始数据!AK491,各类选项!$E:$E,0)),1,0))</f>
        <v/>
      </c>
      <c r="J491" s="110" t="str">
        <f>IF(原始数据!AM491="","",IF(ISERROR(MATCH(原始数据!AM491,各类选项!$E:$E,0)),1,0))</f>
        <v/>
      </c>
      <c r="K491" s="110" t="str">
        <f>IF(原始数据!AF491="","",IF(ISERROR(MATCH(原始数据!AF491,各类选项!$C:$C,0)),1,0))</f>
        <v/>
      </c>
      <c r="L491" s="110" t="str">
        <f>IF(原始数据!AG491="","",IF(ISERROR(MATCH(原始数据!AG491,各类选项!$C:$C,0)),1,0))</f>
        <v/>
      </c>
      <c r="M491" s="110" t="str">
        <f>IF(原始数据!AH491="","",IF(ISERROR(MATCH(原始数据!AH491,各类选项!$C:$C,0)),1,0))</f>
        <v/>
      </c>
      <c r="N491" s="110" t="str">
        <f>IF(原始数据!AI491="","",IF(ISERROR(MATCH(原始数据!AI491,各类选项!$E:$E,0)),1,0))</f>
        <v/>
      </c>
      <c r="O491" s="110" t="str">
        <f>IF(原始数据!AJ491="","",IF(ISERROR(MATCH(原始数据!AJ491,各类选项!$E:$E,0)),1,0))</f>
        <v/>
      </c>
      <c r="P491" s="110" t="str">
        <f>IF(原始数据!AK491="","",IF(ISERROR(MATCH(原始数据!AK491,各类选项!$E:$E,0)),1,0))</f>
        <v/>
      </c>
      <c r="Q491" s="110" t="str">
        <f>IF(原始数据!AL491="","",IF(ISERROR(MATCH(原始数据!AL491,各类选项!$E:$E,0)),1,0))</f>
        <v/>
      </c>
      <c r="R491" s="110" t="str">
        <f>IF(原始数据!AO491="","",IF(ISERROR(MATCH(原始数据!AO491,各类选项!$C:$C,0)),1,0))</f>
        <v/>
      </c>
      <c r="S491" s="110" t="str">
        <f>IF(赛后数据!M491="","",IF(ISERROR(MATCH(赛后数据!M491,(各类选项!J:J),0)),1,0))</f>
        <v/>
      </c>
      <c r="T491" s="110" t="str">
        <f>IF(赛后数据!U491="","",IF(ISERROR(MATCH(赛后数据!U491,(各类选项!J:J),0)),1,0))</f>
        <v/>
      </c>
      <c r="U491" s="110" t="str">
        <f>IF(赛后数据!AC491="","",IF(ISERROR(MATCH(赛后数据!AC491,(各类选项!J:J),0)),1,0))</f>
        <v/>
      </c>
      <c r="V491" s="110" t="str">
        <f>IF(赛后数据!AK491="","",IF(ISERROR(MATCH(赛后数据!AK491,(各类选项!J:J),0)),1,0))</f>
        <v/>
      </c>
    </row>
    <row r="492" spans="1:22">
      <c r="A492" s="110">
        <f t="shared" si="14"/>
        <v>0</v>
      </c>
      <c r="B492" s="110">
        <f t="shared" si="15"/>
        <v>0</v>
      </c>
      <c r="C492" s="110" t="str">
        <f>IF(原始数据!K492="","",IF(ISERROR(MATCH(原始数据!K492,原始数据!E492:F492,0)),1,0)-IF(原始数据!K492="",1,0))</f>
        <v/>
      </c>
      <c r="D492" s="110" t="str">
        <f>IF(原始数据!L492="","",IF(ISERROR(MATCH(原始数据!L492,各类选项!L:L,0)),1,0)-IF(原始数据!L492="",1,0))</f>
        <v/>
      </c>
      <c r="E492" s="110" t="str">
        <f>IF(原始数据!V492="","",IF(ISERROR(MATCH(原始数据!V492,各类选项!G:G,0)),1,0))</f>
        <v/>
      </c>
      <c r="F492" s="110" t="str">
        <f>IF(原始数据!W492="","",IF(ISERROR(MATCH(原始数据!W492,各类选项!G:G,0)),1,0))</f>
        <v/>
      </c>
      <c r="G492" s="110" t="str">
        <f>IF(原始数据!AD492="","",IF(ISERROR(MATCH(原始数据!AD492,各类选项!$E:$E,0)),1,0))</f>
        <v/>
      </c>
      <c r="H492" s="110" t="str">
        <f>IF(原始数据!AE492="","",IF(ISERROR(MATCH(原始数据!AE492,各类选项!$E:$E,0)),1,0))</f>
        <v/>
      </c>
      <c r="I492" s="110" t="str">
        <f>IF(原始数据!AK492="","",IF(ISERROR(MATCH(原始数据!AK492,各类选项!$E:$E,0)),1,0))</f>
        <v/>
      </c>
      <c r="J492" s="110" t="str">
        <f>IF(原始数据!AM492="","",IF(ISERROR(MATCH(原始数据!AM492,各类选项!$E:$E,0)),1,0))</f>
        <v/>
      </c>
      <c r="K492" s="110" t="str">
        <f>IF(原始数据!AF492="","",IF(ISERROR(MATCH(原始数据!AF492,各类选项!$C:$C,0)),1,0))</f>
        <v/>
      </c>
      <c r="L492" s="110" t="str">
        <f>IF(原始数据!AG492="","",IF(ISERROR(MATCH(原始数据!AG492,各类选项!$C:$C,0)),1,0))</f>
        <v/>
      </c>
      <c r="M492" s="110" t="str">
        <f>IF(原始数据!AH492="","",IF(ISERROR(MATCH(原始数据!AH492,各类选项!$C:$C,0)),1,0))</f>
        <v/>
      </c>
      <c r="N492" s="110" t="str">
        <f>IF(原始数据!AI492="","",IF(ISERROR(MATCH(原始数据!AI492,各类选项!$E:$E,0)),1,0))</f>
        <v/>
      </c>
      <c r="O492" s="110" t="str">
        <f>IF(原始数据!AJ492="","",IF(ISERROR(MATCH(原始数据!AJ492,各类选项!$E:$E,0)),1,0))</f>
        <v/>
      </c>
      <c r="P492" s="110" t="str">
        <f>IF(原始数据!AK492="","",IF(ISERROR(MATCH(原始数据!AK492,各类选项!$E:$E,0)),1,0))</f>
        <v/>
      </c>
      <c r="Q492" s="110" t="str">
        <f>IF(原始数据!AL492="","",IF(ISERROR(MATCH(原始数据!AL492,各类选项!$E:$E,0)),1,0))</f>
        <v/>
      </c>
      <c r="R492" s="110" t="str">
        <f>IF(原始数据!AO492="","",IF(ISERROR(MATCH(原始数据!AO492,各类选项!$C:$C,0)),1,0))</f>
        <v/>
      </c>
      <c r="S492" s="110" t="str">
        <f>IF(赛后数据!M492="","",IF(ISERROR(MATCH(赛后数据!M492,(各类选项!J:J),0)),1,0))</f>
        <v/>
      </c>
      <c r="T492" s="110" t="str">
        <f>IF(赛后数据!U492="","",IF(ISERROR(MATCH(赛后数据!U492,(各类选项!J:J),0)),1,0))</f>
        <v/>
      </c>
      <c r="U492" s="110" t="str">
        <f>IF(赛后数据!AC492="","",IF(ISERROR(MATCH(赛后数据!AC492,(各类选项!J:J),0)),1,0))</f>
        <v/>
      </c>
      <c r="V492" s="110" t="str">
        <f>IF(赛后数据!AK492="","",IF(ISERROR(MATCH(赛后数据!AK492,(各类选项!J:J),0)),1,0))</f>
        <v/>
      </c>
    </row>
    <row r="493" spans="1:22">
      <c r="A493" s="110">
        <f t="shared" si="14"/>
        <v>0</v>
      </c>
      <c r="B493" s="110">
        <f t="shared" si="15"/>
        <v>0</v>
      </c>
      <c r="C493" s="110" t="str">
        <f>IF(原始数据!K493="","",IF(ISERROR(MATCH(原始数据!K493,原始数据!E493:F493,0)),1,0)-IF(原始数据!K493="",1,0))</f>
        <v/>
      </c>
      <c r="D493" s="110" t="str">
        <f>IF(原始数据!L493="","",IF(ISERROR(MATCH(原始数据!L493,各类选项!L:L,0)),1,0)-IF(原始数据!L493="",1,0))</f>
        <v/>
      </c>
      <c r="E493" s="110" t="str">
        <f>IF(原始数据!V493="","",IF(ISERROR(MATCH(原始数据!V493,各类选项!G:G,0)),1,0))</f>
        <v/>
      </c>
      <c r="F493" s="110" t="str">
        <f>IF(原始数据!W493="","",IF(ISERROR(MATCH(原始数据!W493,各类选项!G:G,0)),1,0))</f>
        <v/>
      </c>
      <c r="G493" s="110" t="str">
        <f>IF(原始数据!AD493="","",IF(ISERROR(MATCH(原始数据!AD493,各类选项!$E:$E,0)),1,0))</f>
        <v/>
      </c>
      <c r="H493" s="110" t="str">
        <f>IF(原始数据!AE493="","",IF(ISERROR(MATCH(原始数据!AE493,各类选项!$E:$E,0)),1,0))</f>
        <v/>
      </c>
      <c r="I493" s="110" t="str">
        <f>IF(原始数据!AK493="","",IF(ISERROR(MATCH(原始数据!AK493,各类选项!$E:$E,0)),1,0))</f>
        <v/>
      </c>
      <c r="J493" s="110" t="str">
        <f>IF(原始数据!AM493="","",IF(ISERROR(MATCH(原始数据!AM493,各类选项!$E:$E,0)),1,0))</f>
        <v/>
      </c>
      <c r="K493" s="110" t="str">
        <f>IF(原始数据!AF493="","",IF(ISERROR(MATCH(原始数据!AF493,各类选项!$C:$C,0)),1,0))</f>
        <v/>
      </c>
      <c r="L493" s="110" t="str">
        <f>IF(原始数据!AG493="","",IF(ISERROR(MATCH(原始数据!AG493,各类选项!$C:$C,0)),1,0))</f>
        <v/>
      </c>
      <c r="M493" s="110" t="str">
        <f>IF(原始数据!AH493="","",IF(ISERROR(MATCH(原始数据!AH493,各类选项!$C:$C,0)),1,0))</f>
        <v/>
      </c>
      <c r="N493" s="110" t="str">
        <f>IF(原始数据!AI493="","",IF(ISERROR(MATCH(原始数据!AI493,各类选项!$E:$E,0)),1,0))</f>
        <v/>
      </c>
      <c r="O493" s="110" t="str">
        <f>IF(原始数据!AJ493="","",IF(ISERROR(MATCH(原始数据!AJ493,各类选项!$E:$E,0)),1,0))</f>
        <v/>
      </c>
      <c r="P493" s="110" t="str">
        <f>IF(原始数据!AK493="","",IF(ISERROR(MATCH(原始数据!AK493,各类选项!$E:$E,0)),1,0))</f>
        <v/>
      </c>
      <c r="Q493" s="110" t="str">
        <f>IF(原始数据!AL493="","",IF(ISERROR(MATCH(原始数据!AL493,各类选项!$E:$E,0)),1,0))</f>
        <v/>
      </c>
      <c r="R493" s="110" t="str">
        <f>IF(原始数据!AO493="","",IF(ISERROR(MATCH(原始数据!AO493,各类选项!$C:$C,0)),1,0))</f>
        <v/>
      </c>
      <c r="S493" s="110" t="str">
        <f>IF(赛后数据!M493="","",IF(ISERROR(MATCH(赛后数据!M493,(各类选项!J:J),0)),1,0))</f>
        <v/>
      </c>
      <c r="T493" s="110" t="str">
        <f>IF(赛后数据!U493="","",IF(ISERROR(MATCH(赛后数据!U493,(各类选项!J:J),0)),1,0))</f>
        <v/>
      </c>
      <c r="U493" s="110" t="str">
        <f>IF(赛后数据!AC493="","",IF(ISERROR(MATCH(赛后数据!AC493,(各类选项!J:J),0)),1,0))</f>
        <v/>
      </c>
      <c r="V493" s="110" t="str">
        <f>IF(赛后数据!AK493="","",IF(ISERROR(MATCH(赛后数据!AK493,(各类选项!J:J),0)),1,0))</f>
        <v/>
      </c>
    </row>
    <row r="494" spans="1:22">
      <c r="A494" s="110">
        <f t="shared" si="14"/>
        <v>0</v>
      </c>
      <c r="B494" s="110">
        <f t="shared" si="15"/>
        <v>0</v>
      </c>
      <c r="C494" s="110" t="str">
        <f>IF(原始数据!K494="","",IF(ISERROR(MATCH(原始数据!K494,原始数据!E494:F494,0)),1,0)-IF(原始数据!K494="",1,0))</f>
        <v/>
      </c>
      <c r="D494" s="110" t="str">
        <f>IF(原始数据!L494="","",IF(ISERROR(MATCH(原始数据!L494,各类选项!L:L,0)),1,0)-IF(原始数据!L494="",1,0))</f>
        <v/>
      </c>
      <c r="E494" s="110" t="str">
        <f>IF(原始数据!V494="","",IF(ISERROR(MATCH(原始数据!V494,各类选项!G:G,0)),1,0))</f>
        <v/>
      </c>
      <c r="F494" s="110" t="str">
        <f>IF(原始数据!W494="","",IF(ISERROR(MATCH(原始数据!W494,各类选项!G:G,0)),1,0))</f>
        <v/>
      </c>
      <c r="G494" s="110" t="str">
        <f>IF(原始数据!AD494="","",IF(ISERROR(MATCH(原始数据!AD494,各类选项!$E:$E,0)),1,0))</f>
        <v/>
      </c>
      <c r="H494" s="110" t="str">
        <f>IF(原始数据!AE494="","",IF(ISERROR(MATCH(原始数据!AE494,各类选项!$E:$E,0)),1,0))</f>
        <v/>
      </c>
      <c r="I494" s="110" t="str">
        <f>IF(原始数据!AK494="","",IF(ISERROR(MATCH(原始数据!AK494,各类选项!$E:$E,0)),1,0))</f>
        <v/>
      </c>
      <c r="J494" s="110" t="str">
        <f>IF(原始数据!AM494="","",IF(ISERROR(MATCH(原始数据!AM494,各类选项!$E:$E,0)),1,0))</f>
        <v/>
      </c>
      <c r="K494" s="110" t="str">
        <f>IF(原始数据!AF494="","",IF(ISERROR(MATCH(原始数据!AF494,各类选项!$C:$C,0)),1,0))</f>
        <v/>
      </c>
      <c r="L494" s="110" t="str">
        <f>IF(原始数据!AG494="","",IF(ISERROR(MATCH(原始数据!AG494,各类选项!$C:$C,0)),1,0))</f>
        <v/>
      </c>
      <c r="M494" s="110" t="str">
        <f>IF(原始数据!AH494="","",IF(ISERROR(MATCH(原始数据!AH494,各类选项!$C:$C,0)),1,0))</f>
        <v/>
      </c>
      <c r="N494" s="110" t="str">
        <f>IF(原始数据!AI494="","",IF(ISERROR(MATCH(原始数据!AI494,各类选项!$E:$E,0)),1,0))</f>
        <v/>
      </c>
      <c r="O494" s="110" t="str">
        <f>IF(原始数据!AJ494="","",IF(ISERROR(MATCH(原始数据!AJ494,各类选项!$E:$E,0)),1,0))</f>
        <v/>
      </c>
      <c r="P494" s="110" t="str">
        <f>IF(原始数据!AK494="","",IF(ISERROR(MATCH(原始数据!AK494,各类选项!$E:$E,0)),1,0))</f>
        <v/>
      </c>
      <c r="Q494" s="110" t="str">
        <f>IF(原始数据!AL494="","",IF(ISERROR(MATCH(原始数据!AL494,各类选项!$E:$E,0)),1,0))</f>
        <v/>
      </c>
      <c r="R494" s="110" t="str">
        <f>IF(原始数据!AO494="","",IF(ISERROR(MATCH(原始数据!AO494,各类选项!$C:$C,0)),1,0))</f>
        <v/>
      </c>
      <c r="S494" s="110" t="str">
        <f>IF(赛后数据!M494="","",IF(ISERROR(MATCH(赛后数据!M494,(各类选项!J:J),0)),1,0))</f>
        <v/>
      </c>
      <c r="T494" s="110" t="str">
        <f>IF(赛后数据!U494="","",IF(ISERROR(MATCH(赛后数据!U494,(各类选项!J:J),0)),1,0))</f>
        <v/>
      </c>
      <c r="U494" s="110" t="str">
        <f>IF(赛后数据!AC494="","",IF(ISERROR(MATCH(赛后数据!AC494,(各类选项!J:J),0)),1,0))</f>
        <v/>
      </c>
      <c r="V494" s="110" t="str">
        <f>IF(赛后数据!AK494="","",IF(ISERROR(MATCH(赛后数据!AK494,(各类选项!J:J),0)),1,0))</f>
        <v/>
      </c>
    </row>
    <row r="495" spans="1:22">
      <c r="A495" s="110">
        <f t="shared" si="14"/>
        <v>0</v>
      </c>
      <c r="B495" s="110">
        <f t="shared" si="15"/>
        <v>0</v>
      </c>
      <c r="C495" s="110" t="str">
        <f>IF(原始数据!K495="","",IF(ISERROR(MATCH(原始数据!K495,原始数据!E495:F495,0)),1,0)-IF(原始数据!K495="",1,0))</f>
        <v/>
      </c>
      <c r="D495" s="110" t="str">
        <f>IF(原始数据!L495="","",IF(ISERROR(MATCH(原始数据!L495,各类选项!L:L,0)),1,0)-IF(原始数据!L495="",1,0))</f>
        <v/>
      </c>
      <c r="E495" s="110" t="str">
        <f>IF(原始数据!V495="","",IF(ISERROR(MATCH(原始数据!V495,各类选项!G:G,0)),1,0))</f>
        <v/>
      </c>
      <c r="F495" s="110" t="str">
        <f>IF(原始数据!W495="","",IF(ISERROR(MATCH(原始数据!W495,各类选项!G:G,0)),1,0))</f>
        <v/>
      </c>
      <c r="G495" s="110" t="str">
        <f>IF(原始数据!AD495="","",IF(ISERROR(MATCH(原始数据!AD495,各类选项!$E:$E,0)),1,0))</f>
        <v/>
      </c>
      <c r="H495" s="110" t="str">
        <f>IF(原始数据!AE495="","",IF(ISERROR(MATCH(原始数据!AE495,各类选项!$E:$E,0)),1,0))</f>
        <v/>
      </c>
      <c r="I495" s="110" t="str">
        <f>IF(原始数据!AK495="","",IF(ISERROR(MATCH(原始数据!AK495,各类选项!$E:$E,0)),1,0))</f>
        <v/>
      </c>
      <c r="J495" s="110" t="str">
        <f>IF(原始数据!AM495="","",IF(ISERROR(MATCH(原始数据!AM495,各类选项!$E:$E,0)),1,0))</f>
        <v/>
      </c>
      <c r="K495" s="110" t="str">
        <f>IF(原始数据!AF495="","",IF(ISERROR(MATCH(原始数据!AF495,各类选项!$C:$C,0)),1,0))</f>
        <v/>
      </c>
      <c r="L495" s="110" t="str">
        <f>IF(原始数据!AG495="","",IF(ISERROR(MATCH(原始数据!AG495,各类选项!$C:$C,0)),1,0))</f>
        <v/>
      </c>
      <c r="M495" s="110" t="str">
        <f>IF(原始数据!AH495="","",IF(ISERROR(MATCH(原始数据!AH495,各类选项!$C:$C,0)),1,0))</f>
        <v/>
      </c>
      <c r="N495" s="110" t="str">
        <f>IF(原始数据!AI495="","",IF(ISERROR(MATCH(原始数据!AI495,各类选项!$E:$E,0)),1,0))</f>
        <v/>
      </c>
      <c r="O495" s="110" t="str">
        <f>IF(原始数据!AJ495="","",IF(ISERROR(MATCH(原始数据!AJ495,各类选项!$E:$E,0)),1,0))</f>
        <v/>
      </c>
      <c r="P495" s="110" t="str">
        <f>IF(原始数据!AK495="","",IF(ISERROR(MATCH(原始数据!AK495,各类选项!$E:$E,0)),1,0))</f>
        <v/>
      </c>
      <c r="Q495" s="110" t="str">
        <f>IF(原始数据!AL495="","",IF(ISERROR(MATCH(原始数据!AL495,各类选项!$E:$E,0)),1,0))</f>
        <v/>
      </c>
      <c r="R495" s="110" t="str">
        <f>IF(原始数据!AO495="","",IF(ISERROR(MATCH(原始数据!AO495,各类选项!$C:$C,0)),1,0))</f>
        <v/>
      </c>
      <c r="S495" s="110" t="str">
        <f>IF(赛后数据!M495="","",IF(ISERROR(MATCH(赛后数据!M495,(各类选项!J:J),0)),1,0))</f>
        <v/>
      </c>
      <c r="T495" s="110" t="str">
        <f>IF(赛后数据!U495="","",IF(ISERROR(MATCH(赛后数据!U495,(各类选项!J:J),0)),1,0))</f>
        <v/>
      </c>
      <c r="U495" s="110" t="str">
        <f>IF(赛后数据!AC495="","",IF(ISERROR(MATCH(赛后数据!AC495,(各类选项!J:J),0)),1,0))</f>
        <v/>
      </c>
      <c r="V495" s="110" t="str">
        <f>IF(赛后数据!AK495="","",IF(ISERROR(MATCH(赛后数据!AK495,(各类选项!J:J),0)),1,0))</f>
        <v/>
      </c>
    </row>
    <row r="496" spans="1:22">
      <c r="A496" s="110">
        <f t="shared" si="14"/>
        <v>0</v>
      </c>
      <c r="B496" s="110">
        <f t="shared" si="15"/>
        <v>0</v>
      </c>
      <c r="C496" s="110" t="str">
        <f>IF(原始数据!K496="","",IF(ISERROR(MATCH(原始数据!K496,原始数据!E496:F496,0)),1,0)-IF(原始数据!K496="",1,0))</f>
        <v/>
      </c>
      <c r="D496" s="110" t="str">
        <f>IF(原始数据!L496="","",IF(ISERROR(MATCH(原始数据!L496,各类选项!L:L,0)),1,0)-IF(原始数据!L496="",1,0))</f>
        <v/>
      </c>
      <c r="E496" s="110" t="str">
        <f>IF(原始数据!V496="","",IF(ISERROR(MATCH(原始数据!V496,各类选项!G:G,0)),1,0))</f>
        <v/>
      </c>
      <c r="F496" s="110" t="str">
        <f>IF(原始数据!W496="","",IF(ISERROR(MATCH(原始数据!W496,各类选项!G:G,0)),1,0))</f>
        <v/>
      </c>
      <c r="G496" s="110" t="str">
        <f>IF(原始数据!AD496="","",IF(ISERROR(MATCH(原始数据!AD496,各类选项!$E:$E,0)),1,0))</f>
        <v/>
      </c>
      <c r="H496" s="110" t="str">
        <f>IF(原始数据!AE496="","",IF(ISERROR(MATCH(原始数据!AE496,各类选项!$E:$E,0)),1,0))</f>
        <v/>
      </c>
      <c r="I496" s="110" t="str">
        <f>IF(原始数据!AK496="","",IF(ISERROR(MATCH(原始数据!AK496,各类选项!$E:$E,0)),1,0))</f>
        <v/>
      </c>
      <c r="J496" s="110" t="str">
        <f>IF(原始数据!AM496="","",IF(ISERROR(MATCH(原始数据!AM496,各类选项!$E:$E,0)),1,0))</f>
        <v/>
      </c>
      <c r="K496" s="110" t="str">
        <f>IF(原始数据!AF496="","",IF(ISERROR(MATCH(原始数据!AF496,各类选项!$C:$C,0)),1,0))</f>
        <v/>
      </c>
      <c r="L496" s="110" t="str">
        <f>IF(原始数据!AG496="","",IF(ISERROR(MATCH(原始数据!AG496,各类选项!$C:$C,0)),1,0))</f>
        <v/>
      </c>
      <c r="M496" s="110" t="str">
        <f>IF(原始数据!AH496="","",IF(ISERROR(MATCH(原始数据!AH496,各类选项!$C:$C,0)),1,0))</f>
        <v/>
      </c>
      <c r="N496" s="110" t="str">
        <f>IF(原始数据!AI496="","",IF(ISERROR(MATCH(原始数据!AI496,各类选项!$E:$E,0)),1,0))</f>
        <v/>
      </c>
      <c r="O496" s="110" t="str">
        <f>IF(原始数据!AJ496="","",IF(ISERROR(MATCH(原始数据!AJ496,各类选项!$E:$E,0)),1,0))</f>
        <v/>
      </c>
      <c r="P496" s="110" t="str">
        <f>IF(原始数据!AK496="","",IF(ISERROR(MATCH(原始数据!AK496,各类选项!$E:$E,0)),1,0))</f>
        <v/>
      </c>
      <c r="Q496" s="110" t="str">
        <f>IF(原始数据!AL496="","",IF(ISERROR(MATCH(原始数据!AL496,各类选项!$E:$E,0)),1,0))</f>
        <v/>
      </c>
      <c r="R496" s="110" t="str">
        <f>IF(原始数据!AO496="","",IF(ISERROR(MATCH(原始数据!AO496,各类选项!$C:$C,0)),1,0))</f>
        <v/>
      </c>
      <c r="S496" s="110" t="str">
        <f>IF(赛后数据!M496="","",IF(ISERROR(MATCH(赛后数据!M496,(各类选项!J:J),0)),1,0))</f>
        <v/>
      </c>
      <c r="T496" s="110" t="str">
        <f>IF(赛后数据!U496="","",IF(ISERROR(MATCH(赛后数据!U496,(各类选项!J:J),0)),1,0))</f>
        <v/>
      </c>
      <c r="U496" s="110" t="str">
        <f>IF(赛后数据!AC496="","",IF(ISERROR(MATCH(赛后数据!AC496,(各类选项!J:J),0)),1,0))</f>
        <v/>
      </c>
      <c r="V496" s="110" t="str">
        <f>IF(赛后数据!AK496="","",IF(ISERROR(MATCH(赛后数据!AK496,(各类选项!J:J),0)),1,0))</f>
        <v/>
      </c>
    </row>
    <row r="497" spans="1:22">
      <c r="A497" s="110">
        <f t="shared" si="14"/>
        <v>0</v>
      </c>
      <c r="B497" s="110">
        <f t="shared" si="15"/>
        <v>0</v>
      </c>
      <c r="C497" s="110" t="str">
        <f>IF(原始数据!K497="","",IF(ISERROR(MATCH(原始数据!K497,原始数据!E497:F497,0)),1,0)-IF(原始数据!K497="",1,0))</f>
        <v/>
      </c>
      <c r="D497" s="110" t="str">
        <f>IF(原始数据!L497="","",IF(ISERROR(MATCH(原始数据!L497,各类选项!L:L,0)),1,0)-IF(原始数据!L497="",1,0))</f>
        <v/>
      </c>
      <c r="E497" s="110" t="str">
        <f>IF(原始数据!V497="","",IF(ISERROR(MATCH(原始数据!V497,各类选项!G:G,0)),1,0))</f>
        <v/>
      </c>
      <c r="F497" s="110" t="str">
        <f>IF(原始数据!W497="","",IF(ISERROR(MATCH(原始数据!W497,各类选项!G:G,0)),1,0))</f>
        <v/>
      </c>
      <c r="G497" s="110" t="str">
        <f>IF(原始数据!AD497="","",IF(ISERROR(MATCH(原始数据!AD497,各类选项!$E:$E,0)),1,0))</f>
        <v/>
      </c>
      <c r="H497" s="110" t="str">
        <f>IF(原始数据!AE497="","",IF(ISERROR(MATCH(原始数据!AE497,各类选项!$E:$E,0)),1,0))</f>
        <v/>
      </c>
      <c r="I497" s="110" t="str">
        <f>IF(原始数据!AK497="","",IF(ISERROR(MATCH(原始数据!AK497,各类选项!$E:$E,0)),1,0))</f>
        <v/>
      </c>
      <c r="J497" s="110" t="str">
        <f>IF(原始数据!AM497="","",IF(ISERROR(MATCH(原始数据!AM497,各类选项!$E:$E,0)),1,0))</f>
        <v/>
      </c>
      <c r="K497" s="110" t="str">
        <f>IF(原始数据!AF497="","",IF(ISERROR(MATCH(原始数据!AF497,各类选项!$C:$C,0)),1,0))</f>
        <v/>
      </c>
      <c r="L497" s="110" t="str">
        <f>IF(原始数据!AG497="","",IF(ISERROR(MATCH(原始数据!AG497,各类选项!$C:$C,0)),1,0))</f>
        <v/>
      </c>
      <c r="M497" s="110" t="str">
        <f>IF(原始数据!AH497="","",IF(ISERROR(MATCH(原始数据!AH497,各类选项!$C:$C,0)),1,0))</f>
        <v/>
      </c>
      <c r="N497" s="110" t="str">
        <f>IF(原始数据!AI497="","",IF(ISERROR(MATCH(原始数据!AI497,各类选项!$E:$E,0)),1,0))</f>
        <v/>
      </c>
      <c r="O497" s="110" t="str">
        <f>IF(原始数据!AJ497="","",IF(ISERROR(MATCH(原始数据!AJ497,各类选项!$E:$E,0)),1,0))</f>
        <v/>
      </c>
      <c r="P497" s="110" t="str">
        <f>IF(原始数据!AK497="","",IF(ISERROR(MATCH(原始数据!AK497,各类选项!$E:$E,0)),1,0))</f>
        <v/>
      </c>
      <c r="Q497" s="110" t="str">
        <f>IF(原始数据!AL497="","",IF(ISERROR(MATCH(原始数据!AL497,各类选项!$E:$E,0)),1,0))</f>
        <v/>
      </c>
      <c r="R497" s="110" t="str">
        <f>IF(原始数据!AO497="","",IF(ISERROR(MATCH(原始数据!AO497,各类选项!$C:$C,0)),1,0))</f>
        <v/>
      </c>
      <c r="S497" s="110" t="str">
        <f>IF(赛后数据!M497="","",IF(ISERROR(MATCH(赛后数据!M497,(各类选项!J:J),0)),1,0))</f>
        <v/>
      </c>
      <c r="T497" s="110" t="str">
        <f>IF(赛后数据!U497="","",IF(ISERROR(MATCH(赛后数据!U497,(各类选项!J:J),0)),1,0))</f>
        <v/>
      </c>
      <c r="U497" s="110" t="str">
        <f>IF(赛后数据!AC497="","",IF(ISERROR(MATCH(赛后数据!AC497,(各类选项!J:J),0)),1,0))</f>
        <v/>
      </c>
      <c r="V497" s="110" t="str">
        <f>IF(赛后数据!AK497="","",IF(ISERROR(MATCH(赛后数据!AK497,(各类选项!J:J),0)),1,0))</f>
        <v/>
      </c>
    </row>
    <row r="498" spans="1:22">
      <c r="A498" s="110">
        <f t="shared" si="14"/>
        <v>0</v>
      </c>
      <c r="B498" s="110">
        <f t="shared" si="15"/>
        <v>0</v>
      </c>
      <c r="C498" s="110" t="str">
        <f>IF(原始数据!K498="","",IF(ISERROR(MATCH(原始数据!K498,原始数据!E498:F498,0)),1,0)-IF(原始数据!K498="",1,0))</f>
        <v/>
      </c>
      <c r="D498" s="110" t="str">
        <f>IF(原始数据!L498="","",IF(ISERROR(MATCH(原始数据!L498,各类选项!L:L,0)),1,0)-IF(原始数据!L498="",1,0))</f>
        <v/>
      </c>
      <c r="E498" s="110" t="str">
        <f>IF(原始数据!V498="","",IF(ISERROR(MATCH(原始数据!V498,各类选项!G:G,0)),1,0))</f>
        <v/>
      </c>
      <c r="F498" s="110" t="str">
        <f>IF(原始数据!W498="","",IF(ISERROR(MATCH(原始数据!W498,各类选项!G:G,0)),1,0))</f>
        <v/>
      </c>
      <c r="G498" s="110" t="str">
        <f>IF(原始数据!AD498="","",IF(ISERROR(MATCH(原始数据!AD498,各类选项!$E:$E,0)),1,0))</f>
        <v/>
      </c>
      <c r="H498" s="110" t="str">
        <f>IF(原始数据!AE498="","",IF(ISERROR(MATCH(原始数据!AE498,各类选项!$E:$E,0)),1,0))</f>
        <v/>
      </c>
      <c r="I498" s="110" t="str">
        <f>IF(原始数据!AK498="","",IF(ISERROR(MATCH(原始数据!AK498,各类选项!$E:$E,0)),1,0))</f>
        <v/>
      </c>
      <c r="J498" s="110" t="str">
        <f>IF(原始数据!AM498="","",IF(ISERROR(MATCH(原始数据!AM498,各类选项!$E:$E,0)),1,0))</f>
        <v/>
      </c>
      <c r="K498" s="110" t="str">
        <f>IF(原始数据!AF498="","",IF(ISERROR(MATCH(原始数据!AF498,各类选项!$C:$C,0)),1,0))</f>
        <v/>
      </c>
      <c r="L498" s="110" t="str">
        <f>IF(原始数据!AG498="","",IF(ISERROR(MATCH(原始数据!AG498,各类选项!$C:$C,0)),1,0))</f>
        <v/>
      </c>
      <c r="M498" s="110" t="str">
        <f>IF(原始数据!AH498="","",IF(ISERROR(MATCH(原始数据!AH498,各类选项!$C:$C,0)),1,0))</f>
        <v/>
      </c>
      <c r="N498" s="110" t="str">
        <f>IF(原始数据!AI498="","",IF(ISERROR(MATCH(原始数据!AI498,各类选项!$E:$E,0)),1,0))</f>
        <v/>
      </c>
      <c r="O498" s="110" t="str">
        <f>IF(原始数据!AJ498="","",IF(ISERROR(MATCH(原始数据!AJ498,各类选项!$E:$E,0)),1,0))</f>
        <v/>
      </c>
      <c r="P498" s="110" t="str">
        <f>IF(原始数据!AK498="","",IF(ISERROR(MATCH(原始数据!AK498,各类选项!$E:$E,0)),1,0))</f>
        <v/>
      </c>
      <c r="Q498" s="110" t="str">
        <f>IF(原始数据!AL498="","",IF(ISERROR(MATCH(原始数据!AL498,各类选项!$E:$E,0)),1,0))</f>
        <v/>
      </c>
      <c r="R498" s="110" t="str">
        <f>IF(原始数据!AO498="","",IF(ISERROR(MATCH(原始数据!AO498,各类选项!$C:$C,0)),1,0))</f>
        <v/>
      </c>
      <c r="S498" s="110" t="str">
        <f>IF(赛后数据!M498="","",IF(ISERROR(MATCH(赛后数据!M498,(各类选项!J:J),0)),1,0))</f>
        <v/>
      </c>
      <c r="T498" s="110" t="str">
        <f>IF(赛后数据!U498="","",IF(ISERROR(MATCH(赛后数据!U498,(各类选项!J:J),0)),1,0))</f>
        <v/>
      </c>
      <c r="U498" s="110" t="str">
        <f>IF(赛后数据!AC498="","",IF(ISERROR(MATCH(赛后数据!AC498,(各类选项!J:J),0)),1,0))</f>
        <v/>
      </c>
      <c r="V498" s="110" t="str">
        <f>IF(赛后数据!AK498="","",IF(ISERROR(MATCH(赛后数据!AK498,(各类选项!J:J),0)),1,0))</f>
        <v/>
      </c>
    </row>
    <row r="499" spans="1:22">
      <c r="A499" s="110">
        <f t="shared" si="14"/>
        <v>0</v>
      </c>
      <c r="B499" s="110">
        <f t="shared" si="15"/>
        <v>0</v>
      </c>
      <c r="C499" s="110" t="str">
        <f>IF(原始数据!K499="","",IF(ISERROR(MATCH(原始数据!K499,原始数据!E499:F499,0)),1,0)-IF(原始数据!K499="",1,0))</f>
        <v/>
      </c>
      <c r="D499" s="110" t="str">
        <f>IF(原始数据!L499="","",IF(ISERROR(MATCH(原始数据!L499,各类选项!L:L,0)),1,0)-IF(原始数据!L499="",1,0))</f>
        <v/>
      </c>
      <c r="E499" s="110" t="str">
        <f>IF(原始数据!V499="","",IF(ISERROR(MATCH(原始数据!V499,各类选项!G:G,0)),1,0))</f>
        <v/>
      </c>
      <c r="F499" s="110" t="str">
        <f>IF(原始数据!W499="","",IF(ISERROR(MATCH(原始数据!W499,各类选项!G:G,0)),1,0))</f>
        <v/>
      </c>
      <c r="G499" s="110" t="str">
        <f>IF(原始数据!AD499="","",IF(ISERROR(MATCH(原始数据!AD499,各类选项!$E:$E,0)),1,0))</f>
        <v/>
      </c>
      <c r="H499" s="110" t="str">
        <f>IF(原始数据!AE499="","",IF(ISERROR(MATCH(原始数据!AE499,各类选项!$E:$E,0)),1,0))</f>
        <v/>
      </c>
      <c r="I499" s="110" t="str">
        <f>IF(原始数据!AK499="","",IF(ISERROR(MATCH(原始数据!AK499,各类选项!$E:$E,0)),1,0))</f>
        <v/>
      </c>
      <c r="J499" s="110" t="str">
        <f>IF(原始数据!AM499="","",IF(ISERROR(MATCH(原始数据!AM499,各类选项!$E:$E,0)),1,0))</f>
        <v/>
      </c>
      <c r="K499" s="110" t="str">
        <f>IF(原始数据!AF499="","",IF(ISERROR(MATCH(原始数据!AF499,各类选项!$C:$C,0)),1,0))</f>
        <v/>
      </c>
      <c r="L499" s="110" t="str">
        <f>IF(原始数据!AG499="","",IF(ISERROR(MATCH(原始数据!AG499,各类选项!$C:$C,0)),1,0))</f>
        <v/>
      </c>
      <c r="M499" s="110" t="str">
        <f>IF(原始数据!AH499="","",IF(ISERROR(MATCH(原始数据!AH499,各类选项!$C:$C,0)),1,0))</f>
        <v/>
      </c>
      <c r="N499" s="110" t="str">
        <f>IF(原始数据!AI499="","",IF(ISERROR(MATCH(原始数据!AI499,各类选项!$E:$E,0)),1,0))</f>
        <v/>
      </c>
      <c r="O499" s="110" t="str">
        <f>IF(原始数据!AJ499="","",IF(ISERROR(MATCH(原始数据!AJ499,各类选项!$E:$E,0)),1,0))</f>
        <v/>
      </c>
      <c r="P499" s="110" t="str">
        <f>IF(原始数据!AK499="","",IF(ISERROR(MATCH(原始数据!AK499,各类选项!$E:$E,0)),1,0))</f>
        <v/>
      </c>
      <c r="Q499" s="110" t="str">
        <f>IF(原始数据!AL499="","",IF(ISERROR(MATCH(原始数据!AL499,各类选项!$E:$E,0)),1,0))</f>
        <v/>
      </c>
      <c r="R499" s="110" t="str">
        <f>IF(原始数据!AO499="","",IF(ISERROR(MATCH(原始数据!AO499,各类选项!$C:$C,0)),1,0))</f>
        <v/>
      </c>
      <c r="S499" s="110" t="str">
        <f>IF(赛后数据!M499="","",IF(ISERROR(MATCH(赛后数据!M499,(各类选项!J:J),0)),1,0))</f>
        <v/>
      </c>
      <c r="T499" s="110" t="str">
        <f>IF(赛后数据!U499="","",IF(ISERROR(MATCH(赛后数据!U499,(各类选项!J:J),0)),1,0))</f>
        <v/>
      </c>
      <c r="U499" s="110" t="str">
        <f>IF(赛后数据!AC499="","",IF(ISERROR(MATCH(赛后数据!AC499,(各类选项!J:J),0)),1,0))</f>
        <v/>
      </c>
      <c r="V499" s="110" t="str">
        <f>IF(赛后数据!AK499="","",IF(ISERROR(MATCH(赛后数据!AK499,(各类选项!J:J),0)),1,0))</f>
        <v/>
      </c>
    </row>
    <row r="500" spans="1:22">
      <c r="A500" s="110">
        <f t="shared" si="14"/>
        <v>0</v>
      </c>
      <c r="B500" s="110">
        <f t="shared" si="15"/>
        <v>0</v>
      </c>
      <c r="C500" s="110" t="str">
        <f>IF(原始数据!K500="","",IF(ISERROR(MATCH(原始数据!K500,原始数据!E500:F500,0)),1,0)-IF(原始数据!K500="",1,0))</f>
        <v/>
      </c>
      <c r="D500" s="110" t="str">
        <f>IF(原始数据!L500="","",IF(ISERROR(MATCH(原始数据!L500,各类选项!L:L,0)),1,0)-IF(原始数据!L500="",1,0))</f>
        <v/>
      </c>
      <c r="E500" s="110" t="str">
        <f>IF(原始数据!V500="","",IF(ISERROR(MATCH(原始数据!V500,各类选项!G:G,0)),1,0))</f>
        <v/>
      </c>
      <c r="F500" s="110" t="str">
        <f>IF(原始数据!W500="","",IF(ISERROR(MATCH(原始数据!W500,各类选项!G:G,0)),1,0))</f>
        <v/>
      </c>
      <c r="G500" s="110" t="str">
        <f>IF(原始数据!AD500="","",IF(ISERROR(MATCH(原始数据!AD500,各类选项!$E:$E,0)),1,0))</f>
        <v/>
      </c>
      <c r="H500" s="110" t="str">
        <f>IF(原始数据!AE500="","",IF(ISERROR(MATCH(原始数据!AE500,各类选项!$E:$E,0)),1,0))</f>
        <v/>
      </c>
      <c r="I500" s="110" t="str">
        <f>IF(原始数据!AK500="","",IF(ISERROR(MATCH(原始数据!AK500,各类选项!$E:$E,0)),1,0))</f>
        <v/>
      </c>
      <c r="J500" s="110" t="str">
        <f>IF(原始数据!AM500="","",IF(ISERROR(MATCH(原始数据!AM500,各类选项!$E:$E,0)),1,0))</f>
        <v/>
      </c>
      <c r="K500" s="110" t="str">
        <f>IF(原始数据!AF500="","",IF(ISERROR(MATCH(原始数据!AF500,各类选项!$C:$C,0)),1,0))</f>
        <v/>
      </c>
      <c r="L500" s="110" t="str">
        <f>IF(原始数据!AG500="","",IF(ISERROR(MATCH(原始数据!AG500,各类选项!$C:$C,0)),1,0))</f>
        <v/>
      </c>
      <c r="M500" s="110" t="str">
        <f>IF(原始数据!AH500="","",IF(ISERROR(MATCH(原始数据!AH500,各类选项!$C:$C,0)),1,0))</f>
        <v/>
      </c>
      <c r="N500" s="110" t="str">
        <f>IF(原始数据!AI500="","",IF(ISERROR(MATCH(原始数据!AI500,各类选项!$E:$E,0)),1,0))</f>
        <v/>
      </c>
      <c r="O500" s="110" t="str">
        <f>IF(原始数据!AJ500="","",IF(ISERROR(MATCH(原始数据!AJ500,各类选项!$E:$E,0)),1,0))</f>
        <v/>
      </c>
      <c r="P500" s="110" t="str">
        <f>IF(原始数据!AK500="","",IF(ISERROR(MATCH(原始数据!AK500,各类选项!$E:$E,0)),1,0))</f>
        <v/>
      </c>
      <c r="Q500" s="110" t="str">
        <f>IF(原始数据!AL500="","",IF(ISERROR(MATCH(原始数据!AL500,各类选项!$E:$E,0)),1,0))</f>
        <v/>
      </c>
      <c r="R500" s="110" t="str">
        <f>IF(原始数据!AO500="","",IF(ISERROR(MATCH(原始数据!AO500,各类选项!$C:$C,0)),1,0))</f>
        <v/>
      </c>
      <c r="S500" s="110" t="str">
        <f>IF(赛后数据!M500="","",IF(ISERROR(MATCH(赛后数据!M500,(各类选项!J:J),0)),1,0))</f>
        <v/>
      </c>
      <c r="T500" s="110" t="str">
        <f>IF(赛后数据!U500="","",IF(ISERROR(MATCH(赛后数据!U500,(各类选项!J:J),0)),1,0))</f>
        <v/>
      </c>
      <c r="U500" s="110" t="str">
        <f>IF(赛后数据!AC500="","",IF(ISERROR(MATCH(赛后数据!AC500,(各类选项!J:J),0)),1,0))</f>
        <v/>
      </c>
      <c r="V500" s="110" t="str">
        <f>IF(赛后数据!AK500="","",IF(ISERROR(MATCH(赛后数据!AK500,(各类选项!J:J),0)),1,0))</f>
        <v/>
      </c>
    </row>
    <row r="501" spans="1:22">
      <c r="A501" s="110">
        <f t="shared" si="14"/>
        <v>0</v>
      </c>
      <c r="B501" s="110">
        <f t="shared" si="15"/>
        <v>0</v>
      </c>
      <c r="C501" s="110" t="str">
        <f>IF(原始数据!K501="","",IF(ISERROR(MATCH(原始数据!K501,原始数据!E501:F501,0)),1,0)-IF(原始数据!K501="",1,0))</f>
        <v/>
      </c>
      <c r="D501" s="110" t="str">
        <f>IF(原始数据!L501="","",IF(ISERROR(MATCH(原始数据!L501,各类选项!L:L,0)),1,0)-IF(原始数据!L501="",1,0))</f>
        <v/>
      </c>
      <c r="E501" s="110" t="str">
        <f>IF(原始数据!V501="","",IF(ISERROR(MATCH(原始数据!V501,各类选项!G:G,0)),1,0))</f>
        <v/>
      </c>
      <c r="F501" s="110" t="str">
        <f>IF(原始数据!W501="","",IF(ISERROR(MATCH(原始数据!W501,各类选项!G:G,0)),1,0))</f>
        <v/>
      </c>
      <c r="G501" s="110" t="str">
        <f>IF(原始数据!AD501="","",IF(ISERROR(MATCH(原始数据!AD501,各类选项!$E:$E,0)),1,0))</f>
        <v/>
      </c>
      <c r="H501" s="110" t="str">
        <f>IF(原始数据!AE501="","",IF(ISERROR(MATCH(原始数据!AE501,各类选项!$E:$E,0)),1,0))</f>
        <v/>
      </c>
      <c r="I501" s="110" t="str">
        <f>IF(原始数据!AK501="","",IF(ISERROR(MATCH(原始数据!AK501,各类选项!$E:$E,0)),1,0))</f>
        <v/>
      </c>
      <c r="J501" s="110" t="str">
        <f>IF(原始数据!AM501="","",IF(ISERROR(MATCH(原始数据!AM501,各类选项!$E:$E,0)),1,0))</f>
        <v/>
      </c>
      <c r="K501" s="110" t="str">
        <f>IF(原始数据!AF501="","",IF(ISERROR(MATCH(原始数据!AF501,各类选项!$C:$C,0)),1,0))</f>
        <v/>
      </c>
      <c r="L501" s="110" t="str">
        <f>IF(原始数据!AG501="","",IF(ISERROR(MATCH(原始数据!AG501,各类选项!$C:$C,0)),1,0))</f>
        <v/>
      </c>
      <c r="M501" s="110" t="str">
        <f>IF(原始数据!AH501="","",IF(ISERROR(MATCH(原始数据!AH501,各类选项!$C:$C,0)),1,0))</f>
        <v/>
      </c>
      <c r="N501" s="110" t="str">
        <f>IF(原始数据!AI501="","",IF(ISERROR(MATCH(原始数据!AI501,各类选项!$E:$E,0)),1,0))</f>
        <v/>
      </c>
      <c r="O501" s="110" t="str">
        <f>IF(原始数据!AJ501="","",IF(ISERROR(MATCH(原始数据!AJ501,各类选项!$E:$E,0)),1,0))</f>
        <v/>
      </c>
      <c r="P501" s="110" t="str">
        <f>IF(原始数据!AK501="","",IF(ISERROR(MATCH(原始数据!AK501,各类选项!$E:$E,0)),1,0))</f>
        <v/>
      </c>
      <c r="Q501" s="110" t="str">
        <f>IF(原始数据!AL501="","",IF(ISERROR(MATCH(原始数据!AL501,各类选项!$E:$E,0)),1,0))</f>
        <v/>
      </c>
      <c r="R501" s="110" t="str">
        <f>IF(原始数据!AO501="","",IF(ISERROR(MATCH(原始数据!AO501,各类选项!$C:$C,0)),1,0))</f>
        <v/>
      </c>
      <c r="S501" s="110" t="str">
        <f>IF(赛后数据!M501="","",IF(ISERROR(MATCH(赛后数据!M501,(各类选项!J:J),0)),1,0))</f>
        <v/>
      </c>
      <c r="T501" s="110" t="str">
        <f>IF(赛后数据!U501="","",IF(ISERROR(MATCH(赛后数据!U501,(各类选项!J:J),0)),1,0))</f>
        <v/>
      </c>
      <c r="U501" s="110" t="str">
        <f>IF(赛后数据!AC501="","",IF(ISERROR(MATCH(赛后数据!AC501,(各类选项!J:J),0)),1,0))</f>
        <v/>
      </c>
      <c r="V501" s="110" t="str">
        <f>IF(赛后数据!AK501="","",IF(ISERROR(MATCH(赛后数据!AK501,(各类选项!J:J),0)),1,0))</f>
        <v/>
      </c>
    </row>
    <row r="502" spans="1:22">
      <c r="A502" s="110">
        <f t="shared" si="14"/>
        <v>0</v>
      </c>
      <c r="B502" s="110">
        <f t="shared" si="15"/>
        <v>0</v>
      </c>
      <c r="C502" s="110" t="str">
        <f>IF(原始数据!K502="","",IF(ISERROR(MATCH(原始数据!K502,原始数据!E502:F502,0)),1,0)-IF(原始数据!K502="",1,0))</f>
        <v/>
      </c>
      <c r="D502" s="110" t="str">
        <f>IF(原始数据!L502="","",IF(ISERROR(MATCH(原始数据!L502,各类选项!L:L,0)),1,0)-IF(原始数据!L502="",1,0))</f>
        <v/>
      </c>
      <c r="E502" s="110" t="str">
        <f>IF(原始数据!V502="","",IF(ISERROR(MATCH(原始数据!V502,各类选项!G:G,0)),1,0))</f>
        <v/>
      </c>
      <c r="F502" s="110" t="str">
        <f>IF(原始数据!W502="","",IF(ISERROR(MATCH(原始数据!W502,各类选项!G:G,0)),1,0))</f>
        <v/>
      </c>
      <c r="G502" s="110" t="str">
        <f>IF(原始数据!AD502="","",IF(ISERROR(MATCH(原始数据!AD502,各类选项!$E:$E,0)),1,0))</f>
        <v/>
      </c>
      <c r="H502" s="110" t="str">
        <f>IF(原始数据!AE502="","",IF(ISERROR(MATCH(原始数据!AE502,各类选项!$E:$E,0)),1,0))</f>
        <v/>
      </c>
      <c r="I502" s="110" t="str">
        <f>IF(原始数据!AK502="","",IF(ISERROR(MATCH(原始数据!AK502,各类选项!$E:$E,0)),1,0))</f>
        <v/>
      </c>
      <c r="J502" s="110" t="str">
        <f>IF(原始数据!AM502="","",IF(ISERROR(MATCH(原始数据!AM502,各类选项!$E:$E,0)),1,0))</f>
        <v/>
      </c>
      <c r="K502" s="110" t="str">
        <f>IF(原始数据!AF502="","",IF(ISERROR(MATCH(原始数据!AF502,各类选项!$C:$C,0)),1,0))</f>
        <v/>
      </c>
      <c r="L502" s="110" t="str">
        <f>IF(原始数据!AG502="","",IF(ISERROR(MATCH(原始数据!AG502,各类选项!$C:$C,0)),1,0))</f>
        <v/>
      </c>
      <c r="M502" s="110" t="str">
        <f>IF(原始数据!AH502="","",IF(ISERROR(MATCH(原始数据!AH502,各类选项!$C:$C,0)),1,0))</f>
        <v/>
      </c>
      <c r="N502" s="110" t="str">
        <f>IF(原始数据!AI502="","",IF(ISERROR(MATCH(原始数据!AI502,各类选项!$E:$E,0)),1,0))</f>
        <v/>
      </c>
      <c r="O502" s="110" t="str">
        <f>IF(原始数据!AJ502="","",IF(ISERROR(MATCH(原始数据!AJ502,各类选项!$E:$E,0)),1,0))</f>
        <v/>
      </c>
      <c r="P502" s="110" t="str">
        <f>IF(原始数据!AK502="","",IF(ISERROR(MATCH(原始数据!AK502,各类选项!$E:$E,0)),1,0))</f>
        <v/>
      </c>
      <c r="Q502" s="110" t="str">
        <f>IF(原始数据!AL502="","",IF(ISERROR(MATCH(原始数据!AL502,各类选项!$E:$E,0)),1,0))</f>
        <v/>
      </c>
      <c r="R502" s="110" t="str">
        <f>IF(原始数据!AO502="","",IF(ISERROR(MATCH(原始数据!AO502,各类选项!$C:$C,0)),1,0))</f>
        <v/>
      </c>
      <c r="S502" s="110" t="str">
        <f>IF(赛后数据!M502="","",IF(ISERROR(MATCH(赛后数据!M502,(各类选项!J:J),0)),1,0))</f>
        <v/>
      </c>
      <c r="T502" s="110" t="str">
        <f>IF(赛后数据!U502="","",IF(ISERROR(MATCH(赛后数据!U502,(各类选项!J:J),0)),1,0))</f>
        <v/>
      </c>
      <c r="U502" s="110" t="str">
        <f>IF(赛后数据!AC502="","",IF(ISERROR(MATCH(赛后数据!AC502,(各类选项!J:J),0)),1,0))</f>
        <v/>
      </c>
      <c r="V502" s="110" t="str">
        <f>IF(赛后数据!AK502="","",IF(ISERROR(MATCH(赛后数据!AK502,(各类选项!J:J),0)),1,0))</f>
        <v/>
      </c>
    </row>
    <row r="503" spans="1:22">
      <c r="A503" s="110">
        <f t="shared" si="14"/>
        <v>0</v>
      </c>
      <c r="B503" s="110">
        <f t="shared" si="15"/>
        <v>0</v>
      </c>
      <c r="C503" s="110" t="str">
        <f>IF(原始数据!K503="","",IF(ISERROR(MATCH(原始数据!K503,原始数据!E503:F503,0)),1,0)-IF(原始数据!K503="",1,0))</f>
        <v/>
      </c>
      <c r="D503" s="110" t="str">
        <f>IF(原始数据!L503="","",IF(ISERROR(MATCH(原始数据!L503,各类选项!L:L,0)),1,0)-IF(原始数据!L503="",1,0))</f>
        <v/>
      </c>
      <c r="E503" s="110" t="str">
        <f>IF(原始数据!V503="","",IF(ISERROR(MATCH(原始数据!V503,各类选项!G:G,0)),1,0))</f>
        <v/>
      </c>
      <c r="F503" s="110" t="str">
        <f>IF(原始数据!W503="","",IF(ISERROR(MATCH(原始数据!W503,各类选项!G:G,0)),1,0))</f>
        <v/>
      </c>
      <c r="G503" s="110" t="str">
        <f>IF(原始数据!AD503="","",IF(ISERROR(MATCH(原始数据!AD503,各类选项!$E:$E,0)),1,0))</f>
        <v/>
      </c>
      <c r="H503" s="110" t="str">
        <f>IF(原始数据!AE503="","",IF(ISERROR(MATCH(原始数据!AE503,各类选项!$E:$E,0)),1,0))</f>
        <v/>
      </c>
      <c r="I503" s="110" t="str">
        <f>IF(原始数据!AK503="","",IF(ISERROR(MATCH(原始数据!AK503,各类选项!$E:$E,0)),1,0))</f>
        <v/>
      </c>
      <c r="J503" s="110" t="str">
        <f>IF(原始数据!AM503="","",IF(ISERROR(MATCH(原始数据!AM503,各类选项!$E:$E,0)),1,0))</f>
        <v/>
      </c>
      <c r="K503" s="110" t="str">
        <f>IF(原始数据!AF503="","",IF(ISERROR(MATCH(原始数据!AF503,各类选项!$C:$C,0)),1,0))</f>
        <v/>
      </c>
      <c r="L503" s="110" t="str">
        <f>IF(原始数据!AG503="","",IF(ISERROR(MATCH(原始数据!AG503,各类选项!$C:$C,0)),1,0))</f>
        <v/>
      </c>
      <c r="M503" s="110" t="str">
        <f>IF(原始数据!AH503="","",IF(ISERROR(MATCH(原始数据!AH503,各类选项!$C:$C,0)),1,0))</f>
        <v/>
      </c>
      <c r="N503" s="110" t="str">
        <f>IF(原始数据!AI503="","",IF(ISERROR(MATCH(原始数据!AI503,各类选项!$E:$E,0)),1,0))</f>
        <v/>
      </c>
      <c r="O503" s="110" t="str">
        <f>IF(原始数据!AJ503="","",IF(ISERROR(MATCH(原始数据!AJ503,各类选项!$E:$E,0)),1,0))</f>
        <v/>
      </c>
      <c r="P503" s="110" t="str">
        <f>IF(原始数据!AK503="","",IF(ISERROR(MATCH(原始数据!AK503,各类选项!$E:$E,0)),1,0))</f>
        <v/>
      </c>
      <c r="Q503" s="110" t="str">
        <f>IF(原始数据!AL503="","",IF(ISERROR(MATCH(原始数据!AL503,各类选项!$E:$E,0)),1,0))</f>
        <v/>
      </c>
      <c r="R503" s="110" t="str">
        <f>IF(原始数据!AO503="","",IF(ISERROR(MATCH(原始数据!AO503,各类选项!$C:$C,0)),1,0))</f>
        <v/>
      </c>
      <c r="S503" s="110" t="str">
        <f>IF(赛后数据!M503="","",IF(ISERROR(MATCH(赛后数据!M503,(各类选项!J:J),0)),1,0))</f>
        <v/>
      </c>
      <c r="T503" s="110" t="str">
        <f>IF(赛后数据!U503="","",IF(ISERROR(MATCH(赛后数据!U503,(各类选项!J:J),0)),1,0))</f>
        <v/>
      </c>
      <c r="U503" s="110" t="str">
        <f>IF(赛后数据!AC503="","",IF(ISERROR(MATCH(赛后数据!AC503,(各类选项!J:J),0)),1,0))</f>
        <v/>
      </c>
      <c r="V503" s="110" t="str">
        <f>IF(赛后数据!AK503="","",IF(ISERROR(MATCH(赛后数据!AK503,(各类选项!J:J),0)),1,0))</f>
        <v/>
      </c>
    </row>
    <row r="504" spans="1:22">
      <c r="A504" s="110">
        <f t="shared" si="14"/>
        <v>0</v>
      </c>
      <c r="B504" s="110">
        <f t="shared" si="15"/>
        <v>0</v>
      </c>
      <c r="C504" s="110" t="str">
        <f>IF(原始数据!K504="","",IF(ISERROR(MATCH(原始数据!K504,原始数据!E504:F504,0)),1,0)-IF(原始数据!K504="",1,0))</f>
        <v/>
      </c>
      <c r="D504" s="110" t="str">
        <f>IF(原始数据!L504="","",IF(ISERROR(MATCH(原始数据!L504,各类选项!L:L,0)),1,0)-IF(原始数据!L504="",1,0))</f>
        <v/>
      </c>
      <c r="E504" s="110" t="str">
        <f>IF(原始数据!V504="","",IF(ISERROR(MATCH(原始数据!V504,各类选项!G:G,0)),1,0))</f>
        <v/>
      </c>
      <c r="F504" s="110" t="str">
        <f>IF(原始数据!W504="","",IF(ISERROR(MATCH(原始数据!W504,各类选项!G:G,0)),1,0))</f>
        <v/>
      </c>
      <c r="G504" s="110" t="str">
        <f>IF(原始数据!AD504="","",IF(ISERROR(MATCH(原始数据!AD504,各类选项!$E:$E,0)),1,0))</f>
        <v/>
      </c>
      <c r="H504" s="110" t="str">
        <f>IF(原始数据!AE504="","",IF(ISERROR(MATCH(原始数据!AE504,各类选项!$E:$E,0)),1,0))</f>
        <v/>
      </c>
      <c r="I504" s="110" t="str">
        <f>IF(原始数据!AK504="","",IF(ISERROR(MATCH(原始数据!AK504,各类选项!$E:$E,0)),1,0))</f>
        <v/>
      </c>
      <c r="J504" s="110" t="str">
        <f>IF(原始数据!AM504="","",IF(ISERROR(MATCH(原始数据!AM504,各类选项!$E:$E,0)),1,0))</f>
        <v/>
      </c>
      <c r="K504" s="110" t="str">
        <f>IF(原始数据!AF504="","",IF(ISERROR(MATCH(原始数据!AF504,各类选项!$C:$C,0)),1,0))</f>
        <v/>
      </c>
      <c r="L504" s="110" t="str">
        <f>IF(原始数据!AG504="","",IF(ISERROR(MATCH(原始数据!AG504,各类选项!$C:$C,0)),1,0))</f>
        <v/>
      </c>
      <c r="M504" s="110" t="str">
        <f>IF(原始数据!AH504="","",IF(ISERROR(MATCH(原始数据!AH504,各类选项!$C:$C,0)),1,0))</f>
        <v/>
      </c>
      <c r="N504" s="110" t="str">
        <f>IF(原始数据!AI504="","",IF(ISERROR(MATCH(原始数据!AI504,各类选项!$E:$E,0)),1,0))</f>
        <v/>
      </c>
      <c r="O504" s="110" t="str">
        <f>IF(原始数据!AJ504="","",IF(ISERROR(MATCH(原始数据!AJ504,各类选项!$E:$E,0)),1,0))</f>
        <v/>
      </c>
      <c r="P504" s="110" t="str">
        <f>IF(原始数据!AK504="","",IF(ISERROR(MATCH(原始数据!AK504,各类选项!$E:$E,0)),1,0))</f>
        <v/>
      </c>
      <c r="Q504" s="110" t="str">
        <f>IF(原始数据!AL504="","",IF(ISERROR(MATCH(原始数据!AL504,各类选项!$E:$E,0)),1,0))</f>
        <v/>
      </c>
      <c r="R504" s="110" t="str">
        <f>IF(原始数据!AO504="","",IF(ISERROR(MATCH(原始数据!AO504,各类选项!$C:$C,0)),1,0))</f>
        <v/>
      </c>
      <c r="S504" s="110" t="str">
        <f>IF(赛后数据!M504="","",IF(ISERROR(MATCH(赛后数据!M504,(各类选项!J:J),0)),1,0))</f>
        <v/>
      </c>
      <c r="T504" s="110" t="str">
        <f>IF(赛后数据!U504="","",IF(ISERROR(MATCH(赛后数据!U504,(各类选项!J:J),0)),1,0))</f>
        <v/>
      </c>
      <c r="U504" s="110" t="str">
        <f>IF(赛后数据!AC504="","",IF(ISERROR(MATCH(赛后数据!AC504,(各类选项!J:J),0)),1,0))</f>
        <v/>
      </c>
      <c r="V504" s="110" t="str">
        <f>IF(赛后数据!AK504="","",IF(ISERROR(MATCH(赛后数据!AK504,(各类选项!J:J),0)),1,0))</f>
        <v/>
      </c>
    </row>
    <row r="505" spans="1:22">
      <c r="A505" s="110">
        <f t="shared" si="14"/>
        <v>0</v>
      </c>
      <c r="B505" s="110">
        <f t="shared" si="15"/>
        <v>0</v>
      </c>
      <c r="C505" s="110" t="str">
        <f>IF(原始数据!K505="","",IF(ISERROR(MATCH(原始数据!K505,原始数据!E505:F505,0)),1,0)-IF(原始数据!K505="",1,0))</f>
        <v/>
      </c>
      <c r="D505" s="110" t="str">
        <f>IF(原始数据!L505="","",IF(ISERROR(MATCH(原始数据!L505,各类选项!L:L,0)),1,0)-IF(原始数据!L505="",1,0))</f>
        <v/>
      </c>
      <c r="E505" s="110" t="str">
        <f>IF(原始数据!V505="","",IF(ISERROR(MATCH(原始数据!V505,各类选项!G:G,0)),1,0))</f>
        <v/>
      </c>
      <c r="F505" s="110" t="str">
        <f>IF(原始数据!W505="","",IF(ISERROR(MATCH(原始数据!W505,各类选项!G:G,0)),1,0))</f>
        <v/>
      </c>
      <c r="G505" s="110" t="str">
        <f>IF(原始数据!AD505="","",IF(ISERROR(MATCH(原始数据!AD505,各类选项!$E:$E,0)),1,0))</f>
        <v/>
      </c>
      <c r="H505" s="110" t="str">
        <f>IF(原始数据!AE505="","",IF(ISERROR(MATCH(原始数据!AE505,各类选项!$E:$E,0)),1,0))</f>
        <v/>
      </c>
      <c r="I505" s="110" t="str">
        <f>IF(原始数据!AK505="","",IF(ISERROR(MATCH(原始数据!AK505,各类选项!$E:$E,0)),1,0))</f>
        <v/>
      </c>
      <c r="J505" s="110" t="str">
        <f>IF(原始数据!AM505="","",IF(ISERROR(MATCH(原始数据!AM505,各类选项!$E:$E,0)),1,0))</f>
        <v/>
      </c>
      <c r="K505" s="110" t="str">
        <f>IF(原始数据!AF505="","",IF(ISERROR(MATCH(原始数据!AF505,各类选项!$C:$C,0)),1,0))</f>
        <v/>
      </c>
      <c r="L505" s="110" t="str">
        <f>IF(原始数据!AG505="","",IF(ISERROR(MATCH(原始数据!AG505,各类选项!$C:$C,0)),1,0))</f>
        <v/>
      </c>
      <c r="M505" s="110" t="str">
        <f>IF(原始数据!AH505="","",IF(ISERROR(MATCH(原始数据!AH505,各类选项!$C:$C,0)),1,0))</f>
        <v/>
      </c>
      <c r="N505" s="110" t="str">
        <f>IF(原始数据!AI505="","",IF(ISERROR(MATCH(原始数据!AI505,各类选项!$E:$E,0)),1,0))</f>
        <v/>
      </c>
      <c r="O505" s="110" t="str">
        <f>IF(原始数据!AJ505="","",IF(ISERROR(MATCH(原始数据!AJ505,各类选项!$E:$E,0)),1,0))</f>
        <v/>
      </c>
      <c r="P505" s="110" t="str">
        <f>IF(原始数据!AK505="","",IF(ISERROR(MATCH(原始数据!AK505,各类选项!$E:$E,0)),1,0))</f>
        <v/>
      </c>
      <c r="Q505" s="110" t="str">
        <f>IF(原始数据!AL505="","",IF(ISERROR(MATCH(原始数据!AL505,各类选项!$E:$E,0)),1,0))</f>
        <v/>
      </c>
      <c r="R505" s="110" t="str">
        <f>IF(原始数据!AO505="","",IF(ISERROR(MATCH(原始数据!AO505,各类选项!$C:$C,0)),1,0))</f>
        <v/>
      </c>
      <c r="S505" s="110" t="str">
        <f>IF(赛后数据!M505="","",IF(ISERROR(MATCH(赛后数据!M505,(各类选项!J:J),0)),1,0))</f>
        <v/>
      </c>
      <c r="T505" s="110" t="str">
        <f>IF(赛后数据!U505="","",IF(ISERROR(MATCH(赛后数据!U505,(各类选项!J:J),0)),1,0))</f>
        <v/>
      </c>
      <c r="U505" s="110" t="str">
        <f>IF(赛后数据!AC505="","",IF(ISERROR(MATCH(赛后数据!AC505,(各类选项!J:J),0)),1,0))</f>
        <v/>
      </c>
      <c r="V505" s="110" t="str">
        <f>IF(赛后数据!AK505="","",IF(ISERROR(MATCH(赛后数据!AK505,(各类选项!J:J),0)),1,0))</f>
        <v/>
      </c>
    </row>
    <row r="506" spans="1:22">
      <c r="A506" s="110">
        <f t="shared" si="14"/>
        <v>0</v>
      </c>
      <c r="B506" s="110">
        <f t="shared" si="15"/>
        <v>0</v>
      </c>
      <c r="C506" s="110" t="str">
        <f>IF(原始数据!K506="","",IF(ISERROR(MATCH(原始数据!K506,原始数据!E506:F506,0)),1,0)-IF(原始数据!K506="",1,0))</f>
        <v/>
      </c>
      <c r="D506" s="110" t="str">
        <f>IF(原始数据!L506="","",IF(ISERROR(MATCH(原始数据!L506,各类选项!L:L,0)),1,0)-IF(原始数据!L506="",1,0))</f>
        <v/>
      </c>
      <c r="E506" s="110" t="str">
        <f>IF(原始数据!V506="","",IF(ISERROR(MATCH(原始数据!V506,各类选项!G:G,0)),1,0))</f>
        <v/>
      </c>
      <c r="F506" s="110" t="str">
        <f>IF(原始数据!W506="","",IF(ISERROR(MATCH(原始数据!W506,各类选项!G:G,0)),1,0))</f>
        <v/>
      </c>
      <c r="G506" s="110" t="str">
        <f>IF(原始数据!AD506="","",IF(ISERROR(MATCH(原始数据!AD506,各类选项!$E:$E,0)),1,0))</f>
        <v/>
      </c>
      <c r="H506" s="110" t="str">
        <f>IF(原始数据!AE506="","",IF(ISERROR(MATCH(原始数据!AE506,各类选项!$E:$E,0)),1,0))</f>
        <v/>
      </c>
      <c r="I506" s="110" t="str">
        <f>IF(原始数据!AK506="","",IF(ISERROR(MATCH(原始数据!AK506,各类选项!$E:$E,0)),1,0))</f>
        <v/>
      </c>
      <c r="J506" s="110" t="str">
        <f>IF(原始数据!AM506="","",IF(ISERROR(MATCH(原始数据!AM506,各类选项!$E:$E,0)),1,0))</f>
        <v/>
      </c>
      <c r="K506" s="110" t="str">
        <f>IF(原始数据!AF506="","",IF(ISERROR(MATCH(原始数据!AF506,各类选项!$C:$C,0)),1,0))</f>
        <v/>
      </c>
      <c r="L506" s="110" t="str">
        <f>IF(原始数据!AG506="","",IF(ISERROR(MATCH(原始数据!AG506,各类选项!$C:$C,0)),1,0))</f>
        <v/>
      </c>
      <c r="M506" s="110" t="str">
        <f>IF(原始数据!AH506="","",IF(ISERROR(MATCH(原始数据!AH506,各类选项!$C:$C,0)),1,0))</f>
        <v/>
      </c>
      <c r="N506" s="110" t="str">
        <f>IF(原始数据!AI506="","",IF(ISERROR(MATCH(原始数据!AI506,各类选项!$E:$E,0)),1,0))</f>
        <v/>
      </c>
      <c r="O506" s="110" t="str">
        <f>IF(原始数据!AJ506="","",IF(ISERROR(MATCH(原始数据!AJ506,各类选项!$E:$E,0)),1,0))</f>
        <v/>
      </c>
      <c r="P506" s="110" t="str">
        <f>IF(原始数据!AK506="","",IF(ISERROR(MATCH(原始数据!AK506,各类选项!$E:$E,0)),1,0))</f>
        <v/>
      </c>
      <c r="Q506" s="110" t="str">
        <f>IF(原始数据!AL506="","",IF(ISERROR(MATCH(原始数据!AL506,各类选项!$E:$E,0)),1,0))</f>
        <v/>
      </c>
      <c r="R506" s="110" t="str">
        <f>IF(原始数据!AO506="","",IF(ISERROR(MATCH(原始数据!AO506,各类选项!$C:$C,0)),1,0))</f>
        <v/>
      </c>
      <c r="S506" s="110" t="str">
        <f>IF(赛后数据!M506="","",IF(ISERROR(MATCH(赛后数据!M506,(各类选项!J:J),0)),1,0))</f>
        <v/>
      </c>
      <c r="T506" s="110" t="str">
        <f>IF(赛后数据!U506="","",IF(ISERROR(MATCH(赛后数据!U506,(各类选项!J:J),0)),1,0))</f>
        <v/>
      </c>
      <c r="U506" s="110" t="str">
        <f>IF(赛后数据!AC506="","",IF(ISERROR(MATCH(赛后数据!AC506,(各类选项!J:J),0)),1,0))</f>
        <v/>
      </c>
      <c r="V506" s="110" t="str">
        <f>IF(赛后数据!AK506="","",IF(ISERROR(MATCH(赛后数据!AK506,(各类选项!J:J),0)),1,0))</f>
        <v/>
      </c>
    </row>
    <row r="507" spans="1:22">
      <c r="A507" s="110">
        <f t="shared" si="14"/>
        <v>0</v>
      </c>
      <c r="B507" s="110">
        <f t="shared" si="15"/>
        <v>0</v>
      </c>
      <c r="C507" s="110" t="str">
        <f>IF(原始数据!K507="","",IF(ISERROR(MATCH(原始数据!K507,原始数据!E507:F507,0)),1,0)-IF(原始数据!K507="",1,0))</f>
        <v/>
      </c>
      <c r="D507" s="110" t="str">
        <f>IF(原始数据!L507="","",IF(ISERROR(MATCH(原始数据!L507,各类选项!L:L,0)),1,0)-IF(原始数据!L507="",1,0))</f>
        <v/>
      </c>
      <c r="E507" s="110" t="str">
        <f>IF(原始数据!V507="","",IF(ISERROR(MATCH(原始数据!V507,各类选项!G:G,0)),1,0))</f>
        <v/>
      </c>
      <c r="F507" s="110" t="str">
        <f>IF(原始数据!W507="","",IF(ISERROR(MATCH(原始数据!W507,各类选项!G:G,0)),1,0))</f>
        <v/>
      </c>
      <c r="G507" s="110" t="str">
        <f>IF(原始数据!AD507="","",IF(ISERROR(MATCH(原始数据!AD507,各类选项!$E:$E,0)),1,0))</f>
        <v/>
      </c>
      <c r="H507" s="110" t="str">
        <f>IF(原始数据!AE507="","",IF(ISERROR(MATCH(原始数据!AE507,各类选项!$E:$E,0)),1,0))</f>
        <v/>
      </c>
      <c r="I507" s="110" t="str">
        <f>IF(原始数据!AK507="","",IF(ISERROR(MATCH(原始数据!AK507,各类选项!$E:$E,0)),1,0))</f>
        <v/>
      </c>
      <c r="J507" s="110" t="str">
        <f>IF(原始数据!AM507="","",IF(ISERROR(MATCH(原始数据!AM507,各类选项!$E:$E,0)),1,0))</f>
        <v/>
      </c>
      <c r="K507" s="110" t="str">
        <f>IF(原始数据!AF507="","",IF(ISERROR(MATCH(原始数据!AF507,各类选项!$C:$C,0)),1,0))</f>
        <v/>
      </c>
      <c r="L507" s="110" t="str">
        <f>IF(原始数据!AG507="","",IF(ISERROR(MATCH(原始数据!AG507,各类选项!$C:$C,0)),1,0))</f>
        <v/>
      </c>
      <c r="M507" s="110" t="str">
        <f>IF(原始数据!AH507="","",IF(ISERROR(MATCH(原始数据!AH507,各类选项!$C:$C,0)),1,0))</f>
        <v/>
      </c>
      <c r="N507" s="110" t="str">
        <f>IF(原始数据!AI507="","",IF(ISERROR(MATCH(原始数据!AI507,各类选项!$E:$E,0)),1,0))</f>
        <v/>
      </c>
      <c r="O507" s="110" t="str">
        <f>IF(原始数据!AJ507="","",IF(ISERROR(MATCH(原始数据!AJ507,各类选项!$E:$E,0)),1,0))</f>
        <v/>
      </c>
      <c r="P507" s="110" t="str">
        <f>IF(原始数据!AK507="","",IF(ISERROR(MATCH(原始数据!AK507,各类选项!$E:$E,0)),1,0))</f>
        <v/>
      </c>
      <c r="Q507" s="110" t="str">
        <f>IF(原始数据!AL507="","",IF(ISERROR(MATCH(原始数据!AL507,各类选项!$E:$E,0)),1,0))</f>
        <v/>
      </c>
      <c r="R507" s="110" t="str">
        <f>IF(原始数据!AO507="","",IF(ISERROR(MATCH(原始数据!AO507,各类选项!$C:$C,0)),1,0))</f>
        <v/>
      </c>
      <c r="S507" s="110" t="str">
        <f>IF(赛后数据!M507="","",IF(ISERROR(MATCH(赛后数据!M507,(各类选项!J:J),0)),1,0))</f>
        <v/>
      </c>
      <c r="T507" s="110" t="str">
        <f>IF(赛后数据!U507="","",IF(ISERROR(MATCH(赛后数据!U507,(各类选项!J:J),0)),1,0))</f>
        <v/>
      </c>
      <c r="U507" s="110" t="str">
        <f>IF(赛后数据!AC507="","",IF(ISERROR(MATCH(赛后数据!AC507,(各类选项!J:J),0)),1,0))</f>
        <v/>
      </c>
      <c r="V507" s="110" t="str">
        <f>IF(赛后数据!AK507="","",IF(ISERROR(MATCH(赛后数据!AK507,(各类选项!J:J),0)),1,0))</f>
        <v/>
      </c>
    </row>
    <row r="508" spans="1:22">
      <c r="A508" s="110">
        <f t="shared" si="14"/>
        <v>0</v>
      </c>
      <c r="B508" s="110">
        <f t="shared" si="15"/>
        <v>0</v>
      </c>
      <c r="C508" s="110" t="str">
        <f>IF(原始数据!K508="","",IF(ISERROR(MATCH(原始数据!K508,原始数据!E508:F508,0)),1,0)-IF(原始数据!K508="",1,0))</f>
        <v/>
      </c>
      <c r="D508" s="110" t="str">
        <f>IF(原始数据!L508="","",IF(ISERROR(MATCH(原始数据!L508,各类选项!L:L,0)),1,0)-IF(原始数据!L508="",1,0))</f>
        <v/>
      </c>
      <c r="E508" s="110" t="str">
        <f>IF(原始数据!V508="","",IF(ISERROR(MATCH(原始数据!V508,各类选项!G:G,0)),1,0))</f>
        <v/>
      </c>
      <c r="F508" s="110" t="str">
        <f>IF(原始数据!W508="","",IF(ISERROR(MATCH(原始数据!W508,各类选项!G:G,0)),1,0))</f>
        <v/>
      </c>
      <c r="G508" s="110" t="str">
        <f>IF(原始数据!AD508="","",IF(ISERROR(MATCH(原始数据!AD508,各类选项!$E:$E,0)),1,0))</f>
        <v/>
      </c>
      <c r="H508" s="110" t="str">
        <f>IF(原始数据!AE508="","",IF(ISERROR(MATCH(原始数据!AE508,各类选项!$E:$E,0)),1,0))</f>
        <v/>
      </c>
      <c r="I508" s="110" t="str">
        <f>IF(原始数据!AK508="","",IF(ISERROR(MATCH(原始数据!AK508,各类选项!$E:$E,0)),1,0))</f>
        <v/>
      </c>
      <c r="J508" s="110" t="str">
        <f>IF(原始数据!AM508="","",IF(ISERROR(MATCH(原始数据!AM508,各类选项!$E:$E,0)),1,0))</f>
        <v/>
      </c>
      <c r="K508" s="110" t="str">
        <f>IF(原始数据!AF508="","",IF(ISERROR(MATCH(原始数据!AF508,各类选项!$C:$C,0)),1,0))</f>
        <v/>
      </c>
      <c r="L508" s="110" t="str">
        <f>IF(原始数据!AG508="","",IF(ISERROR(MATCH(原始数据!AG508,各类选项!$C:$C,0)),1,0))</f>
        <v/>
      </c>
      <c r="M508" s="110" t="str">
        <f>IF(原始数据!AH508="","",IF(ISERROR(MATCH(原始数据!AH508,各类选项!$C:$C,0)),1,0))</f>
        <v/>
      </c>
      <c r="N508" s="110" t="str">
        <f>IF(原始数据!AI508="","",IF(ISERROR(MATCH(原始数据!AI508,各类选项!$E:$E,0)),1,0))</f>
        <v/>
      </c>
      <c r="O508" s="110" t="str">
        <f>IF(原始数据!AJ508="","",IF(ISERROR(MATCH(原始数据!AJ508,各类选项!$E:$E,0)),1,0))</f>
        <v/>
      </c>
      <c r="P508" s="110" t="str">
        <f>IF(原始数据!AK508="","",IF(ISERROR(MATCH(原始数据!AK508,各类选项!$E:$E,0)),1,0))</f>
        <v/>
      </c>
      <c r="Q508" s="110" t="str">
        <f>IF(原始数据!AL508="","",IF(ISERROR(MATCH(原始数据!AL508,各类选项!$E:$E,0)),1,0))</f>
        <v/>
      </c>
      <c r="R508" s="110" t="str">
        <f>IF(原始数据!AO508="","",IF(ISERROR(MATCH(原始数据!AO508,各类选项!$C:$C,0)),1,0))</f>
        <v/>
      </c>
      <c r="S508" s="110" t="str">
        <f>IF(赛后数据!M508="","",IF(ISERROR(MATCH(赛后数据!M508,(各类选项!J:J),0)),1,0))</f>
        <v/>
      </c>
      <c r="T508" s="110" t="str">
        <f>IF(赛后数据!U508="","",IF(ISERROR(MATCH(赛后数据!U508,(各类选项!J:J),0)),1,0))</f>
        <v/>
      </c>
      <c r="U508" s="110" t="str">
        <f>IF(赛后数据!AC508="","",IF(ISERROR(MATCH(赛后数据!AC508,(各类选项!J:J),0)),1,0))</f>
        <v/>
      </c>
      <c r="V508" s="110" t="str">
        <f>IF(赛后数据!AK508="","",IF(ISERROR(MATCH(赛后数据!AK508,(各类选项!J:J),0)),1,0))</f>
        <v/>
      </c>
    </row>
    <row r="509" spans="1:22">
      <c r="A509" s="110">
        <f t="shared" si="14"/>
        <v>0</v>
      </c>
      <c r="B509" s="110">
        <f t="shared" si="15"/>
        <v>0</v>
      </c>
      <c r="C509" s="110" t="str">
        <f>IF(原始数据!K509="","",IF(ISERROR(MATCH(原始数据!K509,原始数据!E509:F509,0)),1,0)-IF(原始数据!K509="",1,0))</f>
        <v/>
      </c>
      <c r="D509" s="110" t="str">
        <f>IF(原始数据!L509="","",IF(ISERROR(MATCH(原始数据!L509,各类选项!L:L,0)),1,0)-IF(原始数据!L509="",1,0))</f>
        <v/>
      </c>
      <c r="E509" s="110" t="str">
        <f>IF(原始数据!V509="","",IF(ISERROR(MATCH(原始数据!V509,各类选项!G:G,0)),1,0))</f>
        <v/>
      </c>
      <c r="F509" s="110" t="str">
        <f>IF(原始数据!W509="","",IF(ISERROR(MATCH(原始数据!W509,各类选项!G:G,0)),1,0))</f>
        <v/>
      </c>
      <c r="G509" s="110" t="str">
        <f>IF(原始数据!AD509="","",IF(ISERROR(MATCH(原始数据!AD509,各类选项!$E:$E,0)),1,0))</f>
        <v/>
      </c>
      <c r="H509" s="110" t="str">
        <f>IF(原始数据!AE509="","",IF(ISERROR(MATCH(原始数据!AE509,各类选项!$E:$E,0)),1,0))</f>
        <v/>
      </c>
      <c r="I509" s="110" t="str">
        <f>IF(原始数据!AK509="","",IF(ISERROR(MATCH(原始数据!AK509,各类选项!$E:$E,0)),1,0))</f>
        <v/>
      </c>
      <c r="J509" s="110" t="str">
        <f>IF(原始数据!AM509="","",IF(ISERROR(MATCH(原始数据!AM509,各类选项!$E:$E,0)),1,0))</f>
        <v/>
      </c>
      <c r="K509" s="110" t="str">
        <f>IF(原始数据!AF509="","",IF(ISERROR(MATCH(原始数据!AF509,各类选项!$C:$C,0)),1,0))</f>
        <v/>
      </c>
      <c r="L509" s="110" t="str">
        <f>IF(原始数据!AG509="","",IF(ISERROR(MATCH(原始数据!AG509,各类选项!$C:$C,0)),1,0))</f>
        <v/>
      </c>
      <c r="M509" s="110" t="str">
        <f>IF(原始数据!AH509="","",IF(ISERROR(MATCH(原始数据!AH509,各类选项!$C:$C,0)),1,0))</f>
        <v/>
      </c>
      <c r="N509" s="110" t="str">
        <f>IF(原始数据!AI509="","",IF(ISERROR(MATCH(原始数据!AI509,各类选项!$E:$E,0)),1,0))</f>
        <v/>
      </c>
      <c r="O509" s="110" t="str">
        <f>IF(原始数据!AJ509="","",IF(ISERROR(MATCH(原始数据!AJ509,各类选项!$E:$E,0)),1,0))</f>
        <v/>
      </c>
      <c r="P509" s="110" t="str">
        <f>IF(原始数据!AK509="","",IF(ISERROR(MATCH(原始数据!AK509,各类选项!$E:$E,0)),1,0))</f>
        <v/>
      </c>
      <c r="Q509" s="110" t="str">
        <f>IF(原始数据!AL509="","",IF(ISERROR(MATCH(原始数据!AL509,各类选项!$E:$E,0)),1,0))</f>
        <v/>
      </c>
      <c r="R509" s="110" t="str">
        <f>IF(原始数据!AO509="","",IF(ISERROR(MATCH(原始数据!AO509,各类选项!$C:$C,0)),1,0))</f>
        <v/>
      </c>
      <c r="S509" s="110" t="str">
        <f>IF(赛后数据!M509="","",IF(ISERROR(MATCH(赛后数据!M509,(各类选项!J:J),0)),1,0))</f>
        <v/>
      </c>
      <c r="T509" s="110" t="str">
        <f>IF(赛后数据!U509="","",IF(ISERROR(MATCH(赛后数据!U509,(各类选项!J:J),0)),1,0))</f>
        <v/>
      </c>
      <c r="U509" s="110" t="str">
        <f>IF(赛后数据!AC509="","",IF(ISERROR(MATCH(赛后数据!AC509,(各类选项!J:J),0)),1,0))</f>
        <v/>
      </c>
      <c r="V509" s="110" t="str">
        <f>IF(赛后数据!AK509="","",IF(ISERROR(MATCH(赛后数据!AK509,(各类选项!J:J),0)),1,0))</f>
        <v/>
      </c>
    </row>
    <row r="510" spans="1:22">
      <c r="A510" s="110">
        <f t="shared" si="14"/>
        <v>0</v>
      </c>
      <c r="B510" s="110">
        <f t="shared" si="15"/>
        <v>0</v>
      </c>
      <c r="C510" s="110" t="str">
        <f>IF(原始数据!K510="","",IF(ISERROR(MATCH(原始数据!K510,原始数据!E510:F510,0)),1,0)-IF(原始数据!K510="",1,0))</f>
        <v/>
      </c>
      <c r="D510" s="110" t="str">
        <f>IF(原始数据!L510="","",IF(ISERROR(MATCH(原始数据!L510,各类选项!L:L,0)),1,0)-IF(原始数据!L510="",1,0))</f>
        <v/>
      </c>
      <c r="E510" s="110" t="str">
        <f>IF(原始数据!V510="","",IF(ISERROR(MATCH(原始数据!V510,各类选项!G:G,0)),1,0))</f>
        <v/>
      </c>
      <c r="F510" s="110" t="str">
        <f>IF(原始数据!W510="","",IF(ISERROR(MATCH(原始数据!W510,各类选项!G:G,0)),1,0))</f>
        <v/>
      </c>
      <c r="G510" s="110" t="str">
        <f>IF(原始数据!AD510="","",IF(ISERROR(MATCH(原始数据!AD510,各类选项!$E:$E,0)),1,0))</f>
        <v/>
      </c>
      <c r="H510" s="110" t="str">
        <f>IF(原始数据!AE510="","",IF(ISERROR(MATCH(原始数据!AE510,各类选项!$E:$E,0)),1,0))</f>
        <v/>
      </c>
      <c r="I510" s="110" t="str">
        <f>IF(原始数据!AK510="","",IF(ISERROR(MATCH(原始数据!AK510,各类选项!$E:$E,0)),1,0))</f>
        <v/>
      </c>
      <c r="J510" s="110" t="str">
        <f>IF(原始数据!AM510="","",IF(ISERROR(MATCH(原始数据!AM510,各类选项!$E:$E,0)),1,0))</f>
        <v/>
      </c>
      <c r="K510" s="110" t="str">
        <f>IF(原始数据!AF510="","",IF(ISERROR(MATCH(原始数据!AF510,各类选项!$C:$C,0)),1,0))</f>
        <v/>
      </c>
      <c r="L510" s="110" t="str">
        <f>IF(原始数据!AG510="","",IF(ISERROR(MATCH(原始数据!AG510,各类选项!$C:$C,0)),1,0))</f>
        <v/>
      </c>
      <c r="M510" s="110" t="str">
        <f>IF(原始数据!AH510="","",IF(ISERROR(MATCH(原始数据!AH510,各类选项!$C:$C,0)),1,0))</f>
        <v/>
      </c>
      <c r="N510" s="110" t="str">
        <f>IF(原始数据!AI510="","",IF(ISERROR(MATCH(原始数据!AI510,各类选项!$E:$E,0)),1,0))</f>
        <v/>
      </c>
      <c r="O510" s="110" t="str">
        <f>IF(原始数据!AJ510="","",IF(ISERROR(MATCH(原始数据!AJ510,各类选项!$E:$E,0)),1,0))</f>
        <v/>
      </c>
      <c r="P510" s="110" t="str">
        <f>IF(原始数据!AK510="","",IF(ISERROR(MATCH(原始数据!AK510,各类选项!$E:$E,0)),1,0))</f>
        <v/>
      </c>
      <c r="Q510" s="110" t="str">
        <f>IF(原始数据!AL510="","",IF(ISERROR(MATCH(原始数据!AL510,各类选项!$E:$E,0)),1,0))</f>
        <v/>
      </c>
      <c r="R510" s="110" t="str">
        <f>IF(原始数据!AO510="","",IF(ISERROR(MATCH(原始数据!AO510,各类选项!$C:$C,0)),1,0))</f>
        <v/>
      </c>
      <c r="S510" s="110" t="str">
        <f>IF(赛后数据!M510="","",IF(ISERROR(MATCH(赛后数据!M510,(各类选项!J:J),0)),1,0))</f>
        <v/>
      </c>
      <c r="T510" s="110" t="str">
        <f>IF(赛后数据!U510="","",IF(ISERROR(MATCH(赛后数据!U510,(各类选项!J:J),0)),1,0))</f>
        <v/>
      </c>
      <c r="U510" s="110" t="str">
        <f>IF(赛后数据!AC510="","",IF(ISERROR(MATCH(赛后数据!AC510,(各类选项!J:J),0)),1,0))</f>
        <v/>
      </c>
      <c r="V510" s="110" t="str">
        <f>IF(赛后数据!AK510="","",IF(ISERROR(MATCH(赛后数据!AK510,(各类选项!J:J),0)),1,0))</f>
        <v/>
      </c>
    </row>
    <row r="511" spans="1:22">
      <c r="A511" s="110">
        <f t="shared" si="14"/>
        <v>0</v>
      </c>
      <c r="B511" s="110">
        <f t="shared" si="15"/>
        <v>0</v>
      </c>
      <c r="C511" s="110" t="str">
        <f>IF(原始数据!K511="","",IF(ISERROR(MATCH(原始数据!K511,原始数据!E511:F511,0)),1,0)-IF(原始数据!K511="",1,0))</f>
        <v/>
      </c>
      <c r="D511" s="110" t="str">
        <f>IF(原始数据!L511="","",IF(ISERROR(MATCH(原始数据!L511,各类选项!L:L,0)),1,0)-IF(原始数据!L511="",1,0))</f>
        <v/>
      </c>
      <c r="E511" s="110" t="str">
        <f>IF(原始数据!V511="","",IF(ISERROR(MATCH(原始数据!V511,各类选项!G:G,0)),1,0))</f>
        <v/>
      </c>
      <c r="F511" s="110" t="str">
        <f>IF(原始数据!W511="","",IF(ISERROR(MATCH(原始数据!W511,各类选项!G:G,0)),1,0))</f>
        <v/>
      </c>
      <c r="G511" s="110" t="str">
        <f>IF(原始数据!AD511="","",IF(ISERROR(MATCH(原始数据!AD511,各类选项!$E:$E,0)),1,0))</f>
        <v/>
      </c>
      <c r="H511" s="110" t="str">
        <f>IF(原始数据!AE511="","",IF(ISERROR(MATCH(原始数据!AE511,各类选项!$E:$E,0)),1,0))</f>
        <v/>
      </c>
      <c r="I511" s="110" t="str">
        <f>IF(原始数据!AK511="","",IF(ISERROR(MATCH(原始数据!AK511,各类选项!$E:$E,0)),1,0))</f>
        <v/>
      </c>
      <c r="J511" s="110" t="str">
        <f>IF(原始数据!AM511="","",IF(ISERROR(MATCH(原始数据!AM511,各类选项!$E:$E,0)),1,0))</f>
        <v/>
      </c>
      <c r="K511" s="110" t="str">
        <f>IF(原始数据!AF511="","",IF(ISERROR(MATCH(原始数据!AF511,各类选项!$C:$C,0)),1,0))</f>
        <v/>
      </c>
      <c r="L511" s="110" t="str">
        <f>IF(原始数据!AG511="","",IF(ISERROR(MATCH(原始数据!AG511,各类选项!$C:$C,0)),1,0))</f>
        <v/>
      </c>
      <c r="M511" s="110" t="str">
        <f>IF(原始数据!AH511="","",IF(ISERROR(MATCH(原始数据!AH511,各类选项!$C:$C,0)),1,0))</f>
        <v/>
      </c>
      <c r="N511" s="110" t="str">
        <f>IF(原始数据!AI511="","",IF(ISERROR(MATCH(原始数据!AI511,各类选项!$E:$E,0)),1,0))</f>
        <v/>
      </c>
      <c r="O511" s="110" t="str">
        <f>IF(原始数据!AJ511="","",IF(ISERROR(MATCH(原始数据!AJ511,各类选项!$E:$E,0)),1,0))</f>
        <v/>
      </c>
      <c r="P511" s="110" t="str">
        <f>IF(原始数据!AK511="","",IF(ISERROR(MATCH(原始数据!AK511,各类选项!$E:$E,0)),1,0))</f>
        <v/>
      </c>
      <c r="Q511" s="110" t="str">
        <f>IF(原始数据!AL511="","",IF(ISERROR(MATCH(原始数据!AL511,各类选项!$E:$E,0)),1,0))</f>
        <v/>
      </c>
      <c r="R511" s="110" t="str">
        <f>IF(原始数据!AO511="","",IF(ISERROR(MATCH(原始数据!AO511,各类选项!$C:$C,0)),1,0))</f>
        <v/>
      </c>
      <c r="S511" s="110" t="str">
        <f>IF(赛后数据!M511="","",IF(ISERROR(MATCH(赛后数据!M511,(各类选项!J:J),0)),1,0))</f>
        <v/>
      </c>
      <c r="T511" s="110" t="str">
        <f>IF(赛后数据!U511="","",IF(ISERROR(MATCH(赛后数据!U511,(各类选项!J:J),0)),1,0))</f>
        <v/>
      </c>
      <c r="U511" s="110" t="str">
        <f>IF(赛后数据!AC511="","",IF(ISERROR(MATCH(赛后数据!AC511,(各类选项!J:J),0)),1,0))</f>
        <v/>
      </c>
      <c r="V511" s="110" t="str">
        <f>IF(赛后数据!AK511="","",IF(ISERROR(MATCH(赛后数据!AK511,(各类选项!J:J),0)),1,0))</f>
        <v/>
      </c>
    </row>
    <row r="512" spans="1:22">
      <c r="A512" s="110">
        <f t="shared" si="14"/>
        <v>0</v>
      </c>
      <c r="B512" s="110">
        <f t="shared" si="15"/>
        <v>0</v>
      </c>
      <c r="C512" s="110" t="str">
        <f>IF(原始数据!K512="","",IF(ISERROR(MATCH(原始数据!K512,原始数据!E512:F512,0)),1,0)-IF(原始数据!K512="",1,0))</f>
        <v/>
      </c>
      <c r="D512" s="110" t="str">
        <f>IF(原始数据!L512="","",IF(ISERROR(MATCH(原始数据!L512,各类选项!L:L,0)),1,0)-IF(原始数据!L512="",1,0))</f>
        <v/>
      </c>
      <c r="E512" s="110" t="str">
        <f>IF(原始数据!V512="","",IF(ISERROR(MATCH(原始数据!V512,各类选项!G:G,0)),1,0))</f>
        <v/>
      </c>
      <c r="F512" s="110" t="str">
        <f>IF(原始数据!W512="","",IF(ISERROR(MATCH(原始数据!W512,各类选项!G:G,0)),1,0))</f>
        <v/>
      </c>
      <c r="G512" s="110" t="str">
        <f>IF(原始数据!AD512="","",IF(ISERROR(MATCH(原始数据!AD512,各类选项!$E:$E,0)),1,0))</f>
        <v/>
      </c>
      <c r="H512" s="110" t="str">
        <f>IF(原始数据!AE512="","",IF(ISERROR(MATCH(原始数据!AE512,各类选项!$E:$E,0)),1,0))</f>
        <v/>
      </c>
      <c r="I512" s="110" t="str">
        <f>IF(原始数据!AK512="","",IF(ISERROR(MATCH(原始数据!AK512,各类选项!$E:$E,0)),1,0))</f>
        <v/>
      </c>
      <c r="J512" s="110" t="str">
        <f>IF(原始数据!AM512="","",IF(ISERROR(MATCH(原始数据!AM512,各类选项!$E:$E,0)),1,0))</f>
        <v/>
      </c>
      <c r="K512" s="110" t="str">
        <f>IF(原始数据!AF512="","",IF(ISERROR(MATCH(原始数据!AF512,各类选项!$C:$C,0)),1,0))</f>
        <v/>
      </c>
      <c r="L512" s="110" t="str">
        <f>IF(原始数据!AG512="","",IF(ISERROR(MATCH(原始数据!AG512,各类选项!$C:$C,0)),1,0))</f>
        <v/>
      </c>
      <c r="M512" s="110" t="str">
        <f>IF(原始数据!AH512="","",IF(ISERROR(MATCH(原始数据!AH512,各类选项!$C:$C,0)),1,0))</f>
        <v/>
      </c>
      <c r="N512" s="110" t="str">
        <f>IF(原始数据!AI512="","",IF(ISERROR(MATCH(原始数据!AI512,各类选项!$E:$E,0)),1,0))</f>
        <v/>
      </c>
      <c r="O512" s="110" t="str">
        <f>IF(原始数据!AJ512="","",IF(ISERROR(MATCH(原始数据!AJ512,各类选项!$E:$E,0)),1,0))</f>
        <v/>
      </c>
      <c r="P512" s="110" t="str">
        <f>IF(原始数据!AK512="","",IF(ISERROR(MATCH(原始数据!AK512,各类选项!$E:$E,0)),1,0))</f>
        <v/>
      </c>
      <c r="Q512" s="110" t="str">
        <f>IF(原始数据!AL512="","",IF(ISERROR(MATCH(原始数据!AL512,各类选项!$E:$E,0)),1,0))</f>
        <v/>
      </c>
      <c r="R512" s="110" t="str">
        <f>IF(原始数据!AO512="","",IF(ISERROR(MATCH(原始数据!AO512,各类选项!$C:$C,0)),1,0))</f>
        <v/>
      </c>
      <c r="S512" s="110" t="str">
        <f>IF(赛后数据!M512="","",IF(ISERROR(MATCH(赛后数据!M512,(各类选项!J:J),0)),1,0))</f>
        <v/>
      </c>
      <c r="T512" s="110" t="str">
        <f>IF(赛后数据!U512="","",IF(ISERROR(MATCH(赛后数据!U512,(各类选项!J:J),0)),1,0))</f>
        <v/>
      </c>
      <c r="U512" s="110" t="str">
        <f>IF(赛后数据!AC512="","",IF(ISERROR(MATCH(赛后数据!AC512,(各类选项!J:J),0)),1,0))</f>
        <v/>
      </c>
      <c r="V512" s="110" t="str">
        <f>IF(赛后数据!AK512="","",IF(ISERROR(MATCH(赛后数据!AK512,(各类选项!J:J),0)),1,0))</f>
        <v/>
      </c>
    </row>
    <row r="513" spans="1:22">
      <c r="A513" s="110">
        <f t="shared" si="14"/>
        <v>0</v>
      </c>
      <c r="B513" s="110">
        <f t="shared" si="15"/>
        <v>0</v>
      </c>
      <c r="C513" s="110" t="str">
        <f>IF(原始数据!K513="","",IF(ISERROR(MATCH(原始数据!K513,原始数据!E513:F513,0)),1,0)-IF(原始数据!K513="",1,0))</f>
        <v/>
      </c>
      <c r="D513" s="110" t="str">
        <f>IF(原始数据!L513="","",IF(ISERROR(MATCH(原始数据!L513,各类选项!L:L,0)),1,0)-IF(原始数据!L513="",1,0))</f>
        <v/>
      </c>
      <c r="E513" s="110" t="str">
        <f>IF(原始数据!V513="","",IF(ISERROR(MATCH(原始数据!V513,各类选项!G:G,0)),1,0))</f>
        <v/>
      </c>
      <c r="F513" s="110" t="str">
        <f>IF(原始数据!W513="","",IF(ISERROR(MATCH(原始数据!W513,各类选项!G:G,0)),1,0))</f>
        <v/>
      </c>
      <c r="G513" s="110" t="str">
        <f>IF(原始数据!AD513="","",IF(ISERROR(MATCH(原始数据!AD513,各类选项!$E:$E,0)),1,0))</f>
        <v/>
      </c>
      <c r="H513" s="110" t="str">
        <f>IF(原始数据!AE513="","",IF(ISERROR(MATCH(原始数据!AE513,各类选项!$E:$E,0)),1,0))</f>
        <v/>
      </c>
      <c r="I513" s="110" t="str">
        <f>IF(原始数据!AK513="","",IF(ISERROR(MATCH(原始数据!AK513,各类选项!$E:$E,0)),1,0))</f>
        <v/>
      </c>
      <c r="J513" s="110" t="str">
        <f>IF(原始数据!AM513="","",IF(ISERROR(MATCH(原始数据!AM513,各类选项!$E:$E,0)),1,0))</f>
        <v/>
      </c>
      <c r="K513" s="110" t="str">
        <f>IF(原始数据!AF513="","",IF(ISERROR(MATCH(原始数据!AF513,各类选项!$C:$C,0)),1,0))</f>
        <v/>
      </c>
      <c r="L513" s="110" t="str">
        <f>IF(原始数据!AG513="","",IF(ISERROR(MATCH(原始数据!AG513,各类选项!$C:$C,0)),1,0))</f>
        <v/>
      </c>
      <c r="M513" s="110" t="str">
        <f>IF(原始数据!AH513="","",IF(ISERROR(MATCH(原始数据!AH513,各类选项!$C:$C,0)),1,0))</f>
        <v/>
      </c>
      <c r="N513" s="110" t="str">
        <f>IF(原始数据!AI513="","",IF(ISERROR(MATCH(原始数据!AI513,各类选项!$E:$E,0)),1,0))</f>
        <v/>
      </c>
      <c r="O513" s="110" t="str">
        <f>IF(原始数据!AJ513="","",IF(ISERROR(MATCH(原始数据!AJ513,各类选项!$E:$E,0)),1,0))</f>
        <v/>
      </c>
      <c r="P513" s="110" t="str">
        <f>IF(原始数据!AK513="","",IF(ISERROR(MATCH(原始数据!AK513,各类选项!$E:$E,0)),1,0))</f>
        <v/>
      </c>
      <c r="Q513" s="110" t="str">
        <f>IF(原始数据!AL513="","",IF(ISERROR(MATCH(原始数据!AL513,各类选项!$E:$E,0)),1,0))</f>
        <v/>
      </c>
      <c r="R513" s="110" t="str">
        <f>IF(原始数据!AO513="","",IF(ISERROR(MATCH(原始数据!AO513,各类选项!$C:$C,0)),1,0))</f>
        <v/>
      </c>
      <c r="S513" s="110" t="str">
        <f>IF(赛后数据!M513="","",IF(ISERROR(MATCH(赛后数据!M513,(各类选项!J:J),0)),1,0))</f>
        <v/>
      </c>
      <c r="T513" s="110" t="str">
        <f>IF(赛后数据!U513="","",IF(ISERROR(MATCH(赛后数据!U513,(各类选项!J:J),0)),1,0))</f>
        <v/>
      </c>
      <c r="U513" s="110" t="str">
        <f>IF(赛后数据!AC513="","",IF(ISERROR(MATCH(赛后数据!AC513,(各类选项!J:J),0)),1,0))</f>
        <v/>
      </c>
      <c r="V513" s="110" t="str">
        <f>IF(赛后数据!AK513="","",IF(ISERROR(MATCH(赛后数据!AK513,(各类选项!J:J),0)),1,0))</f>
        <v/>
      </c>
    </row>
    <row r="514" spans="1:22">
      <c r="A514" s="110">
        <f t="shared" si="14"/>
        <v>0</v>
      </c>
      <c r="B514" s="110">
        <f t="shared" si="15"/>
        <v>0</v>
      </c>
      <c r="C514" s="110" t="str">
        <f>IF(原始数据!K514="","",IF(ISERROR(MATCH(原始数据!K514,原始数据!E514:F514,0)),1,0)-IF(原始数据!K514="",1,0))</f>
        <v/>
      </c>
      <c r="D514" s="110" t="str">
        <f>IF(原始数据!L514="","",IF(ISERROR(MATCH(原始数据!L514,各类选项!L:L,0)),1,0)-IF(原始数据!L514="",1,0))</f>
        <v/>
      </c>
      <c r="E514" s="110" t="str">
        <f>IF(原始数据!V514="","",IF(ISERROR(MATCH(原始数据!V514,各类选项!G:G,0)),1,0))</f>
        <v/>
      </c>
      <c r="F514" s="110" t="str">
        <f>IF(原始数据!W514="","",IF(ISERROR(MATCH(原始数据!W514,各类选项!G:G,0)),1,0))</f>
        <v/>
      </c>
      <c r="G514" s="110" t="str">
        <f>IF(原始数据!AD514="","",IF(ISERROR(MATCH(原始数据!AD514,各类选项!$E:$E,0)),1,0))</f>
        <v/>
      </c>
      <c r="H514" s="110" t="str">
        <f>IF(原始数据!AE514="","",IF(ISERROR(MATCH(原始数据!AE514,各类选项!$E:$E,0)),1,0))</f>
        <v/>
      </c>
      <c r="I514" s="110" t="str">
        <f>IF(原始数据!AK514="","",IF(ISERROR(MATCH(原始数据!AK514,各类选项!$E:$E,0)),1,0))</f>
        <v/>
      </c>
      <c r="J514" s="110" t="str">
        <f>IF(原始数据!AM514="","",IF(ISERROR(MATCH(原始数据!AM514,各类选项!$E:$E,0)),1,0))</f>
        <v/>
      </c>
      <c r="K514" s="110" t="str">
        <f>IF(原始数据!AF514="","",IF(ISERROR(MATCH(原始数据!AF514,各类选项!$C:$C,0)),1,0))</f>
        <v/>
      </c>
      <c r="L514" s="110" t="str">
        <f>IF(原始数据!AG514="","",IF(ISERROR(MATCH(原始数据!AG514,各类选项!$C:$C,0)),1,0))</f>
        <v/>
      </c>
      <c r="M514" s="110" t="str">
        <f>IF(原始数据!AH514="","",IF(ISERROR(MATCH(原始数据!AH514,各类选项!$C:$C,0)),1,0))</f>
        <v/>
      </c>
      <c r="N514" s="110" t="str">
        <f>IF(原始数据!AI514="","",IF(ISERROR(MATCH(原始数据!AI514,各类选项!$E:$E,0)),1,0))</f>
        <v/>
      </c>
      <c r="O514" s="110" t="str">
        <f>IF(原始数据!AJ514="","",IF(ISERROR(MATCH(原始数据!AJ514,各类选项!$E:$E,0)),1,0))</f>
        <v/>
      </c>
      <c r="P514" s="110" t="str">
        <f>IF(原始数据!AK514="","",IF(ISERROR(MATCH(原始数据!AK514,各类选项!$E:$E,0)),1,0))</f>
        <v/>
      </c>
      <c r="Q514" s="110" t="str">
        <f>IF(原始数据!AL514="","",IF(ISERROR(MATCH(原始数据!AL514,各类选项!$E:$E,0)),1,0))</f>
        <v/>
      </c>
      <c r="R514" s="110" t="str">
        <f>IF(原始数据!AO514="","",IF(ISERROR(MATCH(原始数据!AO514,各类选项!$C:$C,0)),1,0))</f>
        <v/>
      </c>
      <c r="S514" s="110" t="str">
        <f>IF(赛后数据!M514="","",IF(ISERROR(MATCH(赛后数据!M514,(各类选项!J:J),0)),1,0))</f>
        <v/>
      </c>
      <c r="T514" s="110" t="str">
        <f>IF(赛后数据!U514="","",IF(ISERROR(MATCH(赛后数据!U514,(各类选项!J:J),0)),1,0))</f>
        <v/>
      </c>
      <c r="U514" s="110" t="str">
        <f>IF(赛后数据!AC514="","",IF(ISERROR(MATCH(赛后数据!AC514,(各类选项!J:J),0)),1,0))</f>
        <v/>
      </c>
      <c r="V514" s="110" t="str">
        <f>IF(赛后数据!AK514="","",IF(ISERROR(MATCH(赛后数据!AK514,(各类选项!J:J),0)),1,0))</f>
        <v/>
      </c>
    </row>
    <row r="515" spans="1:22">
      <c r="A515" s="110">
        <f t="shared" ref="A515:A578" si="16">COUNTIF(C515:R515,"&gt;0")</f>
        <v>0</v>
      </c>
      <c r="B515" s="110">
        <f t="shared" ref="B515:B578" si="17">COUNTIF(S515:V515,"&gt;0")</f>
        <v>0</v>
      </c>
      <c r="C515" s="110" t="str">
        <f>IF(原始数据!K515="","",IF(ISERROR(MATCH(原始数据!K515,原始数据!E515:F515,0)),1,0)-IF(原始数据!K515="",1,0))</f>
        <v/>
      </c>
      <c r="D515" s="110" t="str">
        <f>IF(原始数据!L515="","",IF(ISERROR(MATCH(原始数据!L515,各类选项!L:L,0)),1,0)-IF(原始数据!L515="",1,0))</f>
        <v/>
      </c>
      <c r="E515" s="110" t="str">
        <f>IF(原始数据!V515="","",IF(ISERROR(MATCH(原始数据!V515,各类选项!G:G,0)),1,0))</f>
        <v/>
      </c>
      <c r="F515" s="110" t="str">
        <f>IF(原始数据!W515="","",IF(ISERROR(MATCH(原始数据!W515,各类选项!G:G,0)),1,0))</f>
        <v/>
      </c>
      <c r="G515" s="110" t="str">
        <f>IF(原始数据!AD515="","",IF(ISERROR(MATCH(原始数据!AD515,各类选项!$E:$E,0)),1,0))</f>
        <v/>
      </c>
      <c r="H515" s="110" t="str">
        <f>IF(原始数据!AE515="","",IF(ISERROR(MATCH(原始数据!AE515,各类选项!$E:$E,0)),1,0))</f>
        <v/>
      </c>
      <c r="I515" s="110" t="str">
        <f>IF(原始数据!AK515="","",IF(ISERROR(MATCH(原始数据!AK515,各类选项!$E:$E,0)),1,0))</f>
        <v/>
      </c>
      <c r="J515" s="110" t="str">
        <f>IF(原始数据!AM515="","",IF(ISERROR(MATCH(原始数据!AM515,各类选项!$E:$E,0)),1,0))</f>
        <v/>
      </c>
      <c r="K515" s="110" t="str">
        <f>IF(原始数据!AF515="","",IF(ISERROR(MATCH(原始数据!AF515,各类选项!$C:$C,0)),1,0))</f>
        <v/>
      </c>
      <c r="L515" s="110" t="str">
        <f>IF(原始数据!AG515="","",IF(ISERROR(MATCH(原始数据!AG515,各类选项!$C:$C,0)),1,0))</f>
        <v/>
      </c>
      <c r="M515" s="110" t="str">
        <f>IF(原始数据!AH515="","",IF(ISERROR(MATCH(原始数据!AH515,各类选项!$C:$C,0)),1,0))</f>
        <v/>
      </c>
      <c r="N515" s="110" t="str">
        <f>IF(原始数据!AI515="","",IF(ISERROR(MATCH(原始数据!AI515,各类选项!$E:$E,0)),1,0))</f>
        <v/>
      </c>
      <c r="O515" s="110" t="str">
        <f>IF(原始数据!AJ515="","",IF(ISERROR(MATCH(原始数据!AJ515,各类选项!$E:$E,0)),1,0))</f>
        <v/>
      </c>
      <c r="P515" s="110" t="str">
        <f>IF(原始数据!AK515="","",IF(ISERROR(MATCH(原始数据!AK515,各类选项!$E:$E,0)),1,0))</f>
        <v/>
      </c>
      <c r="Q515" s="110" t="str">
        <f>IF(原始数据!AL515="","",IF(ISERROR(MATCH(原始数据!AL515,各类选项!$E:$E,0)),1,0))</f>
        <v/>
      </c>
      <c r="R515" s="110" t="str">
        <f>IF(原始数据!AO515="","",IF(ISERROR(MATCH(原始数据!AO515,各类选项!$C:$C,0)),1,0))</f>
        <v/>
      </c>
      <c r="S515" s="110" t="str">
        <f>IF(赛后数据!M515="","",IF(ISERROR(MATCH(赛后数据!M515,(各类选项!J:J),0)),1,0))</f>
        <v/>
      </c>
      <c r="T515" s="110" t="str">
        <f>IF(赛后数据!U515="","",IF(ISERROR(MATCH(赛后数据!U515,(各类选项!J:J),0)),1,0))</f>
        <v/>
      </c>
      <c r="U515" s="110" t="str">
        <f>IF(赛后数据!AC515="","",IF(ISERROR(MATCH(赛后数据!AC515,(各类选项!J:J),0)),1,0))</f>
        <v/>
      </c>
      <c r="V515" s="110" t="str">
        <f>IF(赛后数据!AK515="","",IF(ISERROR(MATCH(赛后数据!AK515,(各类选项!J:J),0)),1,0))</f>
        <v/>
      </c>
    </row>
    <row r="516" spans="1:22">
      <c r="A516" s="110">
        <f t="shared" si="16"/>
        <v>0</v>
      </c>
      <c r="B516" s="110">
        <f t="shared" si="17"/>
        <v>0</v>
      </c>
      <c r="C516" s="110" t="str">
        <f>IF(原始数据!K516="","",IF(ISERROR(MATCH(原始数据!K516,原始数据!E516:F516,0)),1,0)-IF(原始数据!K516="",1,0))</f>
        <v/>
      </c>
      <c r="D516" s="110" t="str">
        <f>IF(原始数据!L516="","",IF(ISERROR(MATCH(原始数据!L516,各类选项!L:L,0)),1,0)-IF(原始数据!L516="",1,0))</f>
        <v/>
      </c>
      <c r="E516" s="110" t="str">
        <f>IF(原始数据!V516="","",IF(ISERROR(MATCH(原始数据!V516,各类选项!G:G,0)),1,0))</f>
        <v/>
      </c>
      <c r="F516" s="110" t="str">
        <f>IF(原始数据!W516="","",IF(ISERROR(MATCH(原始数据!W516,各类选项!G:G,0)),1,0))</f>
        <v/>
      </c>
      <c r="G516" s="110" t="str">
        <f>IF(原始数据!AD516="","",IF(ISERROR(MATCH(原始数据!AD516,各类选项!$E:$E,0)),1,0))</f>
        <v/>
      </c>
      <c r="H516" s="110" t="str">
        <f>IF(原始数据!AE516="","",IF(ISERROR(MATCH(原始数据!AE516,各类选项!$E:$E,0)),1,0))</f>
        <v/>
      </c>
      <c r="I516" s="110" t="str">
        <f>IF(原始数据!AK516="","",IF(ISERROR(MATCH(原始数据!AK516,各类选项!$E:$E,0)),1,0))</f>
        <v/>
      </c>
      <c r="J516" s="110" t="str">
        <f>IF(原始数据!AM516="","",IF(ISERROR(MATCH(原始数据!AM516,各类选项!$E:$E,0)),1,0))</f>
        <v/>
      </c>
      <c r="K516" s="110" t="str">
        <f>IF(原始数据!AF516="","",IF(ISERROR(MATCH(原始数据!AF516,各类选项!$C:$C,0)),1,0))</f>
        <v/>
      </c>
      <c r="L516" s="110" t="str">
        <f>IF(原始数据!AG516="","",IF(ISERROR(MATCH(原始数据!AG516,各类选项!$C:$C,0)),1,0))</f>
        <v/>
      </c>
      <c r="M516" s="110" t="str">
        <f>IF(原始数据!AH516="","",IF(ISERROR(MATCH(原始数据!AH516,各类选项!$C:$C,0)),1,0))</f>
        <v/>
      </c>
      <c r="N516" s="110" t="str">
        <f>IF(原始数据!AI516="","",IF(ISERROR(MATCH(原始数据!AI516,各类选项!$E:$E,0)),1,0))</f>
        <v/>
      </c>
      <c r="O516" s="110" t="str">
        <f>IF(原始数据!AJ516="","",IF(ISERROR(MATCH(原始数据!AJ516,各类选项!$E:$E,0)),1,0))</f>
        <v/>
      </c>
      <c r="P516" s="110" t="str">
        <f>IF(原始数据!AK516="","",IF(ISERROR(MATCH(原始数据!AK516,各类选项!$E:$E,0)),1,0))</f>
        <v/>
      </c>
      <c r="Q516" s="110" t="str">
        <f>IF(原始数据!AL516="","",IF(ISERROR(MATCH(原始数据!AL516,各类选项!$E:$E,0)),1,0))</f>
        <v/>
      </c>
      <c r="R516" s="110" t="str">
        <f>IF(原始数据!AO516="","",IF(ISERROR(MATCH(原始数据!AO516,各类选项!$C:$C,0)),1,0))</f>
        <v/>
      </c>
      <c r="S516" s="110" t="str">
        <f>IF(赛后数据!M516="","",IF(ISERROR(MATCH(赛后数据!M516,(各类选项!J:J),0)),1,0))</f>
        <v/>
      </c>
      <c r="T516" s="110" t="str">
        <f>IF(赛后数据!U516="","",IF(ISERROR(MATCH(赛后数据!U516,(各类选项!J:J),0)),1,0))</f>
        <v/>
      </c>
      <c r="U516" s="110" t="str">
        <f>IF(赛后数据!AC516="","",IF(ISERROR(MATCH(赛后数据!AC516,(各类选项!J:J),0)),1,0))</f>
        <v/>
      </c>
      <c r="V516" s="110" t="str">
        <f>IF(赛后数据!AK516="","",IF(ISERROR(MATCH(赛后数据!AK516,(各类选项!J:J),0)),1,0))</f>
        <v/>
      </c>
    </row>
    <row r="517" spans="1:22">
      <c r="A517" s="110">
        <f t="shared" si="16"/>
        <v>0</v>
      </c>
      <c r="B517" s="110">
        <f t="shared" si="17"/>
        <v>0</v>
      </c>
      <c r="C517" s="110" t="str">
        <f>IF(原始数据!K517="","",IF(ISERROR(MATCH(原始数据!K517,原始数据!E517:F517,0)),1,0)-IF(原始数据!K517="",1,0))</f>
        <v/>
      </c>
      <c r="D517" s="110" t="str">
        <f>IF(原始数据!L517="","",IF(ISERROR(MATCH(原始数据!L517,各类选项!L:L,0)),1,0)-IF(原始数据!L517="",1,0))</f>
        <v/>
      </c>
      <c r="E517" s="110" t="str">
        <f>IF(原始数据!V517="","",IF(ISERROR(MATCH(原始数据!V517,各类选项!G:G,0)),1,0))</f>
        <v/>
      </c>
      <c r="F517" s="110" t="str">
        <f>IF(原始数据!W517="","",IF(ISERROR(MATCH(原始数据!W517,各类选项!G:G,0)),1,0))</f>
        <v/>
      </c>
      <c r="G517" s="110" t="str">
        <f>IF(原始数据!AD517="","",IF(ISERROR(MATCH(原始数据!AD517,各类选项!$E:$E,0)),1,0))</f>
        <v/>
      </c>
      <c r="H517" s="110" t="str">
        <f>IF(原始数据!AE517="","",IF(ISERROR(MATCH(原始数据!AE517,各类选项!$E:$E,0)),1,0))</f>
        <v/>
      </c>
      <c r="I517" s="110" t="str">
        <f>IF(原始数据!AK517="","",IF(ISERROR(MATCH(原始数据!AK517,各类选项!$E:$E,0)),1,0))</f>
        <v/>
      </c>
      <c r="J517" s="110" t="str">
        <f>IF(原始数据!AM517="","",IF(ISERROR(MATCH(原始数据!AM517,各类选项!$E:$E,0)),1,0))</f>
        <v/>
      </c>
      <c r="K517" s="110" t="str">
        <f>IF(原始数据!AF517="","",IF(ISERROR(MATCH(原始数据!AF517,各类选项!$C:$C,0)),1,0))</f>
        <v/>
      </c>
      <c r="L517" s="110" t="str">
        <f>IF(原始数据!AG517="","",IF(ISERROR(MATCH(原始数据!AG517,各类选项!$C:$C,0)),1,0))</f>
        <v/>
      </c>
      <c r="M517" s="110" t="str">
        <f>IF(原始数据!AH517="","",IF(ISERROR(MATCH(原始数据!AH517,各类选项!$C:$C,0)),1,0))</f>
        <v/>
      </c>
      <c r="N517" s="110" t="str">
        <f>IF(原始数据!AI517="","",IF(ISERROR(MATCH(原始数据!AI517,各类选项!$E:$E,0)),1,0))</f>
        <v/>
      </c>
      <c r="O517" s="110" t="str">
        <f>IF(原始数据!AJ517="","",IF(ISERROR(MATCH(原始数据!AJ517,各类选项!$E:$E,0)),1,0))</f>
        <v/>
      </c>
      <c r="P517" s="110" t="str">
        <f>IF(原始数据!AK517="","",IF(ISERROR(MATCH(原始数据!AK517,各类选项!$E:$E,0)),1,0))</f>
        <v/>
      </c>
      <c r="Q517" s="110" t="str">
        <f>IF(原始数据!AL517="","",IF(ISERROR(MATCH(原始数据!AL517,各类选项!$E:$E,0)),1,0))</f>
        <v/>
      </c>
      <c r="R517" s="110" t="str">
        <f>IF(原始数据!AO517="","",IF(ISERROR(MATCH(原始数据!AO517,各类选项!$C:$C,0)),1,0))</f>
        <v/>
      </c>
      <c r="S517" s="110" t="str">
        <f>IF(赛后数据!M517="","",IF(ISERROR(MATCH(赛后数据!M517,(各类选项!J:J),0)),1,0))</f>
        <v/>
      </c>
      <c r="T517" s="110" t="str">
        <f>IF(赛后数据!U517="","",IF(ISERROR(MATCH(赛后数据!U517,(各类选项!J:J),0)),1,0))</f>
        <v/>
      </c>
      <c r="U517" s="110" t="str">
        <f>IF(赛后数据!AC517="","",IF(ISERROR(MATCH(赛后数据!AC517,(各类选项!J:J),0)),1,0))</f>
        <v/>
      </c>
      <c r="V517" s="110" t="str">
        <f>IF(赛后数据!AK517="","",IF(ISERROR(MATCH(赛后数据!AK517,(各类选项!J:J),0)),1,0))</f>
        <v/>
      </c>
    </row>
    <row r="518" spans="1:22">
      <c r="A518" s="110">
        <f t="shared" si="16"/>
        <v>0</v>
      </c>
      <c r="B518" s="110">
        <f t="shared" si="17"/>
        <v>0</v>
      </c>
      <c r="C518" s="110" t="str">
        <f>IF(原始数据!K518="","",IF(ISERROR(MATCH(原始数据!K518,原始数据!E518:F518,0)),1,0)-IF(原始数据!K518="",1,0))</f>
        <v/>
      </c>
      <c r="D518" s="110" t="str">
        <f>IF(原始数据!L518="","",IF(ISERROR(MATCH(原始数据!L518,各类选项!L:L,0)),1,0)-IF(原始数据!L518="",1,0))</f>
        <v/>
      </c>
      <c r="E518" s="110" t="str">
        <f>IF(原始数据!V518="","",IF(ISERROR(MATCH(原始数据!V518,各类选项!G:G,0)),1,0))</f>
        <v/>
      </c>
      <c r="F518" s="110" t="str">
        <f>IF(原始数据!W518="","",IF(ISERROR(MATCH(原始数据!W518,各类选项!G:G,0)),1,0))</f>
        <v/>
      </c>
      <c r="G518" s="110" t="str">
        <f>IF(原始数据!AD518="","",IF(ISERROR(MATCH(原始数据!AD518,各类选项!$E:$E,0)),1,0))</f>
        <v/>
      </c>
      <c r="H518" s="110" t="str">
        <f>IF(原始数据!AE518="","",IF(ISERROR(MATCH(原始数据!AE518,各类选项!$E:$E,0)),1,0))</f>
        <v/>
      </c>
      <c r="I518" s="110" t="str">
        <f>IF(原始数据!AK518="","",IF(ISERROR(MATCH(原始数据!AK518,各类选项!$E:$E,0)),1,0))</f>
        <v/>
      </c>
      <c r="J518" s="110" t="str">
        <f>IF(原始数据!AM518="","",IF(ISERROR(MATCH(原始数据!AM518,各类选项!$E:$E,0)),1,0))</f>
        <v/>
      </c>
      <c r="K518" s="110" t="str">
        <f>IF(原始数据!AF518="","",IF(ISERROR(MATCH(原始数据!AF518,各类选项!$C:$C,0)),1,0))</f>
        <v/>
      </c>
      <c r="L518" s="110" t="str">
        <f>IF(原始数据!AG518="","",IF(ISERROR(MATCH(原始数据!AG518,各类选项!$C:$C,0)),1,0))</f>
        <v/>
      </c>
      <c r="M518" s="110" t="str">
        <f>IF(原始数据!AH518="","",IF(ISERROR(MATCH(原始数据!AH518,各类选项!$C:$C,0)),1,0))</f>
        <v/>
      </c>
      <c r="N518" s="110" t="str">
        <f>IF(原始数据!AI518="","",IF(ISERROR(MATCH(原始数据!AI518,各类选项!$E:$E,0)),1,0))</f>
        <v/>
      </c>
      <c r="O518" s="110" t="str">
        <f>IF(原始数据!AJ518="","",IF(ISERROR(MATCH(原始数据!AJ518,各类选项!$E:$E,0)),1,0))</f>
        <v/>
      </c>
      <c r="P518" s="110" t="str">
        <f>IF(原始数据!AK518="","",IF(ISERROR(MATCH(原始数据!AK518,各类选项!$E:$E,0)),1,0))</f>
        <v/>
      </c>
      <c r="Q518" s="110" t="str">
        <f>IF(原始数据!AL518="","",IF(ISERROR(MATCH(原始数据!AL518,各类选项!$E:$E,0)),1,0))</f>
        <v/>
      </c>
      <c r="R518" s="110" t="str">
        <f>IF(原始数据!AO518="","",IF(ISERROR(MATCH(原始数据!AO518,各类选项!$C:$C,0)),1,0))</f>
        <v/>
      </c>
      <c r="S518" s="110" t="str">
        <f>IF(赛后数据!M518="","",IF(ISERROR(MATCH(赛后数据!M518,(各类选项!J:J),0)),1,0))</f>
        <v/>
      </c>
      <c r="T518" s="110" t="str">
        <f>IF(赛后数据!U518="","",IF(ISERROR(MATCH(赛后数据!U518,(各类选项!J:J),0)),1,0))</f>
        <v/>
      </c>
      <c r="U518" s="110" t="str">
        <f>IF(赛后数据!AC518="","",IF(ISERROR(MATCH(赛后数据!AC518,(各类选项!J:J),0)),1,0))</f>
        <v/>
      </c>
      <c r="V518" s="110" t="str">
        <f>IF(赛后数据!AK518="","",IF(ISERROR(MATCH(赛后数据!AK518,(各类选项!J:J),0)),1,0))</f>
        <v/>
      </c>
    </row>
    <row r="519" spans="1:22">
      <c r="A519" s="110">
        <f t="shared" si="16"/>
        <v>0</v>
      </c>
      <c r="B519" s="110">
        <f t="shared" si="17"/>
        <v>0</v>
      </c>
      <c r="C519" s="110" t="str">
        <f>IF(原始数据!K519="","",IF(ISERROR(MATCH(原始数据!K519,原始数据!E519:F519,0)),1,0)-IF(原始数据!K519="",1,0))</f>
        <v/>
      </c>
      <c r="D519" s="110" t="str">
        <f>IF(原始数据!L519="","",IF(ISERROR(MATCH(原始数据!L519,各类选项!L:L,0)),1,0)-IF(原始数据!L519="",1,0))</f>
        <v/>
      </c>
      <c r="E519" s="110" t="str">
        <f>IF(原始数据!V519="","",IF(ISERROR(MATCH(原始数据!V519,各类选项!G:G,0)),1,0))</f>
        <v/>
      </c>
      <c r="F519" s="110" t="str">
        <f>IF(原始数据!W519="","",IF(ISERROR(MATCH(原始数据!W519,各类选项!G:G,0)),1,0))</f>
        <v/>
      </c>
      <c r="G519" s="110" t="str">
        <f>IF(原始数据!AD519="","",IF(ISERROR(MATCH(原始数据!AD519,各类选项!$E:$E,0)),1,0))</f>
        <v/>
      </c>
      <c r="H519" s="110" t="str">
        <f>IF(原始数据!AE519="","",IF(ISERROR(MATCH(原始数据!AE519,各类选项!$E:$E,0)),1,0))</f>
        <v/>
      </c>
      <c r="I519" s="110" t="str">
        <f>IF(原始数据!AK519="","",IF(ISERROR(MATCH(原始数据!AK519,各类选项!$E:$E,0)),1,0))</f>
        <v/>
      </c>
      <c r="J519" s="110" t="str">
        <f>IF(原始数据!AM519="","",IF(ISERROR(MATCH(原始数据!AM519,各类选项!$E:$E,0)),1,0))</f>
        <v/>
      </c>
      <c r="K519" s="110" t="str">
        <f>IF(原始数据!AF519="","",IF(ISERROR(MATCH(原始数据!AF519,各类选项!$C:$C,0)),1,0))</f>
        <v/>
      </c>
      <c r="L519" s="110" t="str">
        <f>IF(原始数据!AG519="","",IF(ISERROR(MATCH(原始数据!AG519,各类选项!$C:$C,0)),1,0))</f>
        <v/>
      </c>
      <c r="M519" s="110" t="str">
        <f>IF(原始数据!AH519="","",IF(ISERROR(MATCH(原始数据!AH519,各类选项!$C:$C,0)),1,0))</f>
        <v/>
      </c>
      <c r="N519" s="110" t="str">
        <f>IF(原始数据!AI519="","",IF(ISERROR(MATCH(原始数据!AI519,各类选项!$E:$E,0)),1,0))</f>
        <v/>
      </c>
      <c r="O519" s="110" t="str">
        <f>IF(原始数据!AJ519="","",IF(ISERROR(MATCH(原始数据!AJ519,各类选项!$E:$E,0)),1,0))</f>
        <v/>
      </c>
      <c r="P519" s="110" t="str">
        <f>IF(原始数据!AK519="","",IF(ISERROR(MATCH(原始数据!AK519,各类选项!$E:$E,0)),1,0))</f>
        <v/>
      </c>
      <c r="Q519" s="110" t="str">
        <f>IF(原始数据!AL519="","",IF(ISERROR(MATCH(原始数据!AL519,各类选项!$E:$E,0)),1,0))</f>
        <v/>
      </c>
      <c r="R519" s="110" t="str">
        <f>IF(原始数据!AO519="","",IF(ISERROR(MATCH(原始数据!AO519,各类选项!$C:$C,0)),1,0))</f>
        <v/>
      </c>
      <c r="S519" s="110" t="str">
        <f>IF(赛后数据!M519="","",IF(ISERROR(MATCH(赛后数据!M519,(各类选项!J:J),0)),1,0))</f>
        <v/>
      </c>
      <c r="T519" s="110" t="str">
        <f>IF(赛后数据!U519="","",IF(ISERROR(MATCH(赛后数据!U519,(各类选项!J:J),0)),1,0))</f>
        <v/>
      </c>
      <c r="U519" s="110" t="str">
        <f>IF(赛后数据!AC519="","",IF(ISERROR(MATCH(赛后数据!AC519,(各类选项!J:J),0)),1,0))</f>
        <v/>
      </c>
      <c r="V519" s="110" t="str">
        <f>IF(赛后数据!AK519="","",IF(ISERROR(MATCH(赛后数据!AK519,(各类选项!J:J),0)),1,0))</f>
        <v/>
      </c>
    </row>
    <row r="520" spans="1:22">
      <c r="A520" s="110">
        <f t="shared" si="16"/>
        <v>0</v>
      </c>
      <c r="B520" s="110">
        <f t="shared" si="17"/>
        <v>0</v>
      </c>
      <c r="C520" s="110" t="str">
        <f>IF(原始数据!K520="","",IF(ISERROR(MATCH(原始数据!K520,原始数据!E520:F520,0)),1,0)-IF(原始数据!K520="",1,0))</f>
        <v/>
      </c>
      <c r="D520" s="110" t="str">
        <f>IF(原始数据!L520="","",IF(ISERROR(MATCH(原始数据!L520,各类选项!L:L,0)),1,0)-IF(原始数据!L520="",1,0))</f>
        <v/>
      </c>
      <c r="E520" s="110" t="str">
        <f>IF(原始数据!V520="","",IF(ISERROR(MATCH(原始数据!V520,各类选项!G:G,0)),1,0))</f>
        <v/>
      </c>
      <c r="F520" s="110" t="str">
        <f>IF(原始数据!W520="","",IF(ISERROR(MATCH(原始数据!W520,各类选项!G:G,0)),1,0))</f>
        <v/>
      </c>
      <c r="G520" s="110" t="str">
        <f>IF(原始数据!AD520="","",IF(ISERROR(MATCH(原始数据!AD520,各类选项!$E:$E,0)),1,0))</f>
        <v/>
      </c>
      <c r="H520" s="110" t="str">
        <f>IF(原始数据!AE520="","",IF(ISERROR(MATCH(原始数据!AE520,各类选项!$E:$E,0)),1,0))</f>
        <v/>
      </c>
      <c r="I520" s="110" t="str">
        <f>IF(原始数据!AK520="","",IF(ISERROR(MATCH(原始数据!AK520,各类选项!$E:$E,0)),1,0))</f>
        <v/>
      </c>
      <c r="J520" s="110" t="str">
        <f>IF(原始数据!AM520="","",IF(ISERROR(MATCH(原始数据!AM520,各类选项!$E:$E,0)),1,0))</f>
        <v/>
      </c>
      <c r="K520" s="110" t="str">
        <f>IF(原始数据!AF520="","",IF(ISERROR(MATCH(原始数据!AF520,各类选项!$C:$C,0)),1,0))</f>
        <v/>
      </c>
      <c r="L520" s="110" t="str">
        <f>IF(原始数据!AG520="","",IF(ISERROR(MATCH(原始数据!AG520,各类选项!$C:$C,0)),1,0))</f>
        <v/>
      </c>
      <c r="M520" s="110" t="str">
        <f>IF(原始数据!AH520="","",IF(ISERROR(MATCH(原始数据!AH520,各类选项!$C:$C,0)),1,0))</f>
        <v/>
      </c>
      <c r="N520" s="110" t="str">
        <f>IF(原始数据!AI520="","",IF(ISERROR(MATCH(原始数据!AI520,各类选项!$E:$E,0)),1,0))</f>
        <v/>
      </c>
      <c r="O520" s="110" t="str">
        <f>IF(原始数据!AJ520="","",IF(ISERROR(MATCH(原始数据!AJ520,各类选项!$E:$E,0)),1,0))</f>
        <v/>
      </c>
      <c r="P520" s="110" t="str">
        <f>IF(原始数据!AK520="","",IF(ISERROR(MATCH(原始数据!AK520,各类选项!$E:$E,0)),1,0))</f>
        <v/>
      </c>
      <c r="Q520" s="110" t="str">
        <f>IF(原始数据!AL520="","",IF(ISERROR(MATCH(原始数据!AL520,各类选项!$E:$E,0)),1,0))</f>
        <v/>
      </c>
      <c r="R520" s="110" t="str">
        <f>IF(原始数据!AO520="","",IF(ISERROR(MATCH(原始数据!AO520,各类选项!$C:$C,0)),1,0))</f>
        <v/>
      </c>
      <c r="S520" s="110" t="str">
        <f>IF(赛后数据!M520="","",IF(ISERROR(MATCH(赛后数据!M520,(各类选项!J:J),0)),1,0))</f>
        <v/>
      </c>
      <c r="T520" s="110" t="str">
        <f>IF(赛后数据!U520="","",IF(ISERROR(MATCH(赛后数据!U520,(各类选项!J:J),0)),1,0))</f>
        <v/>
      </c>
      <c r="U520" s="110" t="str">
        <f>IF(赛后数据!AC520="","",IF(ISERROR(MATCH(赛后数据!AC520,(各类选项!J:J),0)),1,0))</f>
        <v/>
      </c>
      <c r="V520" s="110" t="str">
        <f>IF(赛后数据!AK520="","",IF(ISERROR(MATCH(赛后数据!AK520,(各类选项!J:J),0)),1,0))</f>
        <v/>
      </c>
    </row>
    <row r="521" spans="1:22">
      <c r="A521" s="110">
        <f t="shared" si="16"/>
        <v>0</v>
      </c>
      <c r="B521" s="110">
        <f t="shared" si="17"/>
        <v>0</v>
      </c>
      <c r="C521" s="110" t="str">
        <f>IF(原始数据!K521="","",IF(ISERROR(MATCH(原始数据!K521,原始数据!E521:F521,0)),1,0)-IF(原始数据!K521="",1,0))</f>
        <v/>
      </c>
      <c r="D521" s="110" t="str">
        <f>IF(原始数据!L521="","",IF(ISERROR(MATCH(原始数据!L521,各类选项!L:L,0)),1,0)-IF(原始数据!L521="",1,0))</f>
        <v/>
      </c>
      <c r="E521" s="110" t="str">
        <f>IF(原始数据!V521="","",IF(ISERROR(MATCH(原始数据!V521,各类选项!G:G,0)),1,0))</f>
        <v/>
      </c>
      <c r="F521" s="110" t="str">
        <f>IF(原始数据!W521="","",IF(ISERROR(MATCH(原始数据!W521,各类选项!G:G,0)),1,0))</f>
        <v/>
      </c>
      <c r="G521" s="110" t="str">
        <f>IF(原始数据!AD521="","",IF(ISERROR(MATCH(原始数据!AD521,各类选项!$E:$E,0)),1,0))</f>
        <v/>
      </c>
      <c r="H521" s="110" t="str">
        <f>IF(原始数据!AE521="","",IF(ISERROR(MATCH(原始数据!AE521,各类选项!$E:$E,0)),1,0))</f>
        <v/>
      </c>
      <c r="I521" s="110" t="str">
        <f>IF(原始数据!AK521="","",IF(ISERROR(MATCH(原始数据!AK521,各类选项!$E:$E,0)),1,0))</f>
        <v/>
      </c>
      <c r="J521" s="110" t="str">
        <f>IF(原始数据!AM521="","",IF(ISERROR(MATCH(原始数据!AM521,各类选项!$E:$E,0)),1,0))</f>
        <v/>
      </c>
      <c r="K521" s="110" t="str">
        <f>IF(原始数据!AF521="","",IF(ISERROR(MATCH(原始数据!AF521,各类选项!$C:$C,0)),1,0))</f>
        <v/>
      </c>
      <c r="L521" s="110" t="str">
        <f>IF(原始数据!AG521="","",IF(ISERROR(MATCH(原始数据!AG521,各类选项!$C:$C,0)),1,0))</f>
        <v/>
      </c>
      <c r="M521" s="110" t="str">
        <f>IF(原始数据!AH521="","",IF(ISERROR(MATCH(原始数据!AH521,各类选项!$C:$C,0)),1,0))</f>
        <v/>
      </c>
      <c r="N521" s="110" t="str">
        <f>IF(原始数据!AI521="","",IF(ISERROR(MATCH(原始数据!AI521,各类选项!$E:$E,0)),1,0))</f>
        <v/>
      </c>
      <c r="O521" s="110" t="str">
        <f>IF(原始数据!AJ521="","",IF(ISERROR(MATCH(原始数据!AJ521,各类选项!$E:$E,0)),1,0))</f>
        <v/>
      </c>
      <c r="P521" s="110" t="str">
        <f>IF(原始数据!AK521="","",IF(ISERROR(MATCH(原始数据!AK521,各类选项!$E:$E,0)),1,0))</f>
        <v/>
      </c>
      <c r="Q521" s="110" t="str">
        <f>IF(原始数据!AL521="","",IF(ISERROR(MATCH(原始数据!AL521,各类选项!$E:$E,0)),1,0))</f>
        <v/>
      </c>
      <c r="R521" s="110" t="str">
        <f>IF(原始数据!AO521="","",IF(ISERROR(MATCH(原始数据!AO521,各类选项!$C:$C,0)),1,0))</f>
        <v/>
      </c>
      <c r="S521" s="110" t="str">
        <f>IF(赛后数据!M521="","",IF(ISERROR(MATCH(赛后数据!M521,(各类选项!J:J),0)),1,0))</f>
        <v/>
      </c>
      <c r="T521" s="110" t="str">
        <f>IF(赛后数据!U521="","",IF(ISERROR(MATCH(赛后数据!U521,(各类选项!J:J),0)),1,0))</f>
        <v/>
      </c>
      <c r="U521" s="110" t="str">
        <f>IF(赛后数据!AC521="","",IF(ISERROR(MATCH(赛后数据!AC521,(各类选项!J:J),0)),1,0))</f>
        <v/>
      </c>
      <c r="V521" s="110" t="str">
        <f>IF(赛后数据!AK521="","",IF(ISERROR(MATCH(赛后数据!AK521,(各类选项!J:J),0)),1,0))</f>
        <v/>
      </c>
    </row>
    <row r="522" spans="1:22">
      <c r="A522" s="110">
        <f t="shared" si="16"/>
        <v>0</v>
      </c>
      <c r="B522" s="110">
        <f t="shared" si="17"/>
        <v>0</v>
      </c>
      <c r="C522" s="110" t="str">
        <f>IF(原始数据!K522="","",IF(ISERROR(MATCH(原始数据!K522,原始数据!E522:F522,0)),1,0)-IF(原始数据!K522="",1,0))</f>
        <v/>
      </c>
      <c r="D522" s="110" t="str">
        <f>IF(原始数据!L522="","",IF(ISERROR(MATCH(原始数据!L522,各类选项!L:L,0)),1,0)-IF(原始数据!L522="",1,0))</f>
        <v/>
      </c>
      <c r="E522" s="110" t="str">
        <f>IF(原始数据!V522="","",IF(ISERROR(MATCH(原始数据!V522,各类选项!G:G,0)),1,0))</f>
        <v/>
      </c>
      <c r="F522" s="110" t="str">
        <f>IF(原始数据!W522="","",IF(ISERROR(MATCH(原始数据!W522,各类选项!G:G,0)),1,0))</f>
        <v/>
      </c>
      <c r="G522" s="110" t="str">
        <f>IF(原始数据!AD522="","",IF(ISERROR(MATCH(原始数据!AD522,各类选项!$E:$E,0)),1,0))</f>
        <v/>
      </c>
      <c r="H522" s="110" t="str">
        <f>IF(原始数据!AE522="","",IF(ISERROR(MATCH(原始数据!AE522,各类选项!$E:$E,0)),1,0))</f>
        <v/>
      </c>
      <c r="I522" s="110" t="str">
        <f>IF(原始数据!AK522="","",IF(ISERROR(MATCH(原始数据!AK522,各类选项!$E:$E,0)),1,0))</f>
        <v/>
      </c>
      <c r="J522" s="110" t="str">
        <f>IF(原始数据!AM522="","",IF(ISERROR(MATCH(原始数据!AM522,各类选项!$E:$E,0)),1,0))</f>
        <v/>
      </c>
      <c r="K522" s="110" t="str">
        <f>IF(原始数据!AF522="","",IF(ISERROR(MATCH(原始数据!AF522,各类选项!$C:$C,0)),1,0))</f>
        <v/>
      </c>
      <c r="L522" s="110" t="str">
        <f>IF(原始数据!AG522="","",IF(ISERROR(MATCH(原始数据!AG522,各类选项!$C:$C,0)),1,0))</f>
        <v/>
      </c>
      <c r="M522" s="110" t="str">
        <f>IF(原始数据!AH522="","",IF(ISERROR(MATCH(原始数据!AH522,各类选项!$C:$C,0)),1,0))</f>
        <v/>
      </c>
      <c r="N522" s="110" t="str">
        <f>IF(原始数据!AI522="","",IF(ISERROR(MATCH(原始数据!AI522,各类选项!$E:$E,0)),1,0))</f>
        <v/>
      </c>
      <c r="O522" s="110" t="str">
        <f>IF(原始数据!AJ522="","",IF(ISERROR(MATCH(原始数据!AJ522,各类选项!$E:$E,0)),1,0))</f>
        <v/>
      </c>
      <c r="P522" s="110" t="str">
        <f>IF(原始数据!AK522="","",IF(ISERROR(MATCH(原始数据!AK522,各类选项!$E:$E,0)),1,0))</f>
        <v/>
      </c>
      <c r="Q522" s="110" t="str">
        <f>IF(原始数据!AL522="","",IF(ISERROR(MATCH(原始数据!AL522,各类选项!$E:$E,0)),1,0))</f>
        <v/>
      </c>
      <c r="R522" s="110" t="str">
        <f>IF(原始数据!AO522="","",IF(ISERROR(MATCH(原始数据!AO522,各类选项!$C:$C,0)),1,0))</f>
        <v/>
      </c>
      <c r="S522" s="110" t="str">
        <f>IF(赛后数据!M522="","",IF(ISERROR(MATCH(赛后数据!M522,(各类选项!J:J),0)),1,0))</f>
        <v/>
      </c>
      <c r="T522" s="110" t="str">
        <f>IF(赛后数据!U522="","",IF(ISERROR(MATCH(赛后数据!U522,(各类选项!J:J),0)),1,0))</f>
        <v/>
      </c>
      <c r="U522" s="110" t="str">
        <f>IF(赛后数据!AC522="","",IF(ISERROR(MATCH(赛后数据!AC522,(各类选项!J:J),0)),1,0))</f>
        <v/>
      </c>
      <c r="V522" s="110" t="str">
        <f>IF(赛后数据!AK522="","",IF(ISERROR(MATCH(赛后数据!AK522,(各类选项!J:J),0)),1,0))</f>
        <v/>
      </c>
    </row>
    <row r="523" spans="1:22">
      <c r="A523" s="110">
        <f t="shared" si="16"/>
        <v>0</v>
      </c>
      <c r="B523" s="110">
        <f t="shared" si="17"/>
        <v>0</v>
      </c>
      <c r="C523" s="110" t="str">
        <f>IF(原始数据!K523="","",IF(ISERROR(MATCH(原始数据!K523,原始数据!E523:F523,0)),1,0)-IF(原始数据!K523="",1,0))</f>
        <v/>
      </c>
      <c r="D523" s="110" t="str">
        <f>IF(原始数据!L523="","",IF(ISERROR(MATCH(原始数据!L523,各类选项!L:L,0)),1,0)-IF(原始数据!L523="",1,0))</f>
        <v/>
      </c>
      <c r="E523" s="110" t="str">
        <f>IF(原始数据!V523="","",IF(ISERROR(MATCH(原始数据!V523,各类选项!G:G,0)),1,0))</f>
        <v/>
      </c>
      <c r="F523" s="110" t="str">
        <f>IF(原始数据!W523="","",IF(ISERROR(MATCH(原始数据!W523,各类选项!G:G,0)),1,0))</f>
        <v/>
      </c>
      <c r="G523" s="110" t="str">
        <f>IF(原始数据!AD523="","",IF(ISERROR(MATCH(原始数据!AD523,各类选项!$E:$E,0)),1,0))</f>
        <v/>
      </c>
      <c r="H523" s="110" t="str">
        <f>IF(原始数据!AE523="","",IF(ISERROR(MATCH(原始数据!AE523,各类选项!$E:$E,0)),1,0))</f>
        <v/>
      </c>
      <c r="I523" s="110" t="str">
        <f>IF(原始数据!AK523="","",IF(ISERROR(MATCH(原始数据!AK523,各类选项!$E:$E,0)),1,0))</f>
        <v/>
      </c>
      <c r="J523" s="110" t="str">
        <f>IF(原始数据!AM523="","",IF(ISERROR(MATCH(原始数据!AM523,各类选项!$E:$E,0)),1,0))</f>
        <v/>
      </c>
      <c r="K523" s="110" t="str">
        <f>IF(原始数据!AF523="","",IF(ISERROR(MATCH(原始数据!AF523,各类选项!$C:$C,0)),1,0))</f>
        <v/>
      </c>
      <c r="L523" s="110" t="str">
        <f>IF(原始数据!AG523="","",IF(ISERROR(MATCH(原始数据!AG523,各类选项!$C:$C,0)),1,0))</f>
        <v/>
      </c>
      <c r="M523" s="110" t="str">
        <f>IF(原始数据!AH523="","",IF(ISERROR(MATCH(原始数据!AH523,各类选项!$C:$C,0)),1,0))</f>
        <v/>
      </c>
      <c r="N523" s="110" t="str">
        <f>IF(原始数据!AI523="","",IF(ISERROR(MATCH(原始数据!AI523,各类选项!$E:$E,0)),1,0))</f>
        <v/>
      </c>
      <c r="O523" s="110" t="str">
        <f>IF(原始数据!AJ523="","",IF(ISERROR(MATCH(原始数据!AJ523,各类选项!$E:$E,0)),1,0))</f>
        <v/>
      </c>
      <c r="P523" s="110" t="str">
        <f>IF(原始数据!AK523="","",IF(ISERROR(MATCH(原始数据!AK523,各类选项!$E:$E,0)),1,0))</f>
        <v/>
      </c>
      <c r="Q523" s="110" t="str">
        <f>IF(原始数据!AL523="","",IF(ISERROR(MATCH(原始数据!AL523,各类选项!$E:$E,0)),1,0))</f>
        <v/>
      </c>
      <c r="R523" s="110" t="str">
        <f>IF(原始数据!AO523="","",IF(ISERROR(MATCH(原始数据!AO523,各类选项!$C:$C,0)),1,0))</f>
        <v/>
      </c>
      <c r="S523" s="110" t="str">
        <f>IF(赛后数据!M523="","",IF(ISERROR(MATCH(赛后数据!M523,(各类选项!J:J),0)),1,0))</f>
        <v/>
      </c>
      <c r="T523" s="110" t="str">
        <f>IF(赛后数据!U523="","",IF(ISERROR(MATCH(赛后数据!U523,(各类选项!J:J),0)),1,0))</f>
        <v/>
      </c>
      <c r="U523" s="110" t="str">
        <f>IF(赛后数据!AC523="","",IF(ISERROR(MATCH(赛后数据!AC523,(各类选项!J:J),0)),1,0))</f>
        <v/>
      </c>
      <c r="V523" s="110" t="str">
        <f>IF(赛后数据!AK523="","",IF(ISERROR(MATCH(赛后数据!AK523,(各类选项!J:J),0)),1,0))</f>
        <v/>
      </c>
    </row>
    <row r="524" spans="1:22">
      <c r="A524" s="110">
        <f t="shared" si="16"/>
        <v>0</v>
      </c>
      <c r="B524" s="110">
        <f t="shared" si="17"/>
        <v>0</v>
      </c>
      <c r="C524" s="110" t="str">
        <f>IF(原始数据!K524="","",IF(ISERROR(MATCH(原始数据!K524,原始数据!E524:F524,0)),1,0)-IF(原始数据!K524="",1,0))</f>
        <v/>
      </c>
      <c r="D524" s="110" t="str">
        <f>IF(原始数据!L524="","",IF(ISERROR(MATCH(原始数据!L524,各类选项!L:L,0)),1,0)-IF(原始数据!L524="",1,0))</f>
        <v/>
      </c>
      <c r="E524" s="110" t="str">
        <f>IF(原始数据!V524="","",IF(ISERROR(MATCH(原始数据!V524,各类选项!G:G,0)),1,0))</f>
        <v/>
      </c>
      <c r="F524" s="110" t="str">
        <f>IF(原始数据!W524="","",IF(ISERROR(MATCH(原始数据!W524,各类选项!G:G,0)),1,0))</f>
        <v/>
      </c>
      <c r="G524" s="110" t="str">
        <f>IF(原始数据!AD524="","",IF(ISERROR(MATCH(原始数据!AD524,各类选项!$E:$E,0)),1,0))</f>
        <v/>
      </c>
      <c r="H524" s="110" t="str">
        <f>IF(原始数据!AE524="","",IF(ISERROR(MATCH(原始数据!AE524,各类选项!$E:$E,0)),1,0))</f>
        <v/>
      </c>
      <c r="I524" s="110" t="str">
        <f>IF(原始数据!AK524="","",IF(ISERROR(MATCH(原始数据!AK524,各类选项!$E:$E,0)),1,0))</f>
        <v/>
      </c>
      <c r="J524" s="110" t="str">
        <f>IF(原始数据!AM524="","",IF(ISERROR(MATCH(原始数据!AM524,各类选项!$E:$E,0)),1,0))</f>
        <v/>
      </c>
      <c r="K524" s="110" t="str">
        <f>IF(原始数据!AF524="","",IF(ISERROR(MATCH(原始数据!AF524,各类选项!$C:$C,0)),1,0))</f>
        <v/>
      </c>
      <c r="L524" s="110" t="str">
        <f>IF(原始数据!AG524="","",IF(ISERROR(MATCH(原始数据!AG524,各类选项!$C:$C,0)),1,0))</f>
        <v/>
      </c>
      <c r="M524" s="110" t="str">
        <f>IF(原始数据!AH524="","",IF(ISERROR(MATCH(原始数据!AH524,各类选项!$C:$C,0)),1,0))</f>
        <v/>
      </c>
      <c r="N524" s="110" t="str">
        <f>IF(原始数据!AI524="","",IF(ISERROR(MATCH(原始数据!AI524,各类选项!$E:$E,0)),1,0))</f>
        <v/>
      </c>
      <c r="O524" s="110" t="str">
        <f>IF(原始数据!AJ524="","",IF(ISERROR(MATCH(原始数据!AJ524,各类选项!$E:$E,0)),1,0))</f>
        <v/>
      </c>
      <c r="P524" s="110" t="str">
        <f>IF(原始数据!AK524="","",IF(ISERROR(MATCH(原始数据!AK524,各类选项!$E:$E,0)),1,0))</f>
        <v/>
      </c>
      <c r="Q524" s="110" t="str">
        <f>IF(原始数据!AL524="","",IF(ISERROR(MATCH(原始数据!AL524,各类选项!$E:$E,0)),1,0))</f>
        <v/>
      </c>
      <c r="R524" s="110" t="str">
        <f>IF(原始数据!AO524="","",IF(ISERROR(MATCH(原始数据!AO524,各类选项!$C:$C,0)),1,0))</f>
        <v/>
      </c>
      <c r="S524" s="110" t="str">
        <f>IF(赛后数据!M524="","",IF(ISERROR(MATCH(赛后数据!M524,(各类选项!J:J),0)),1,0))</f>
        <v/>
      </c>
      <c r="T524" s="110" t="str">
        <f>IF(赛后数据!U524="","",IF(ISERROR(MATCH(赛后数据!U524,(各类选项!J:J),0)),1,0))</f>
        <v/>
      </c>
      <c r="U524" s="110" t="str">
        <f>IF(赛后数据!AC524="","",IF(ISERROR(MATCH(赛后数据!AC524,(各类选项!J:J),0)),1,0))</f>
        <v/>
      </c>
      <c r="V524" s="110" t="str">
        <f>IF(赛后数据!AK524="","",IF(ISERROR(MATCH(赛后数据!AK524,(各类选项!J:J),0)),1,0))</f>
        <v/>
      </c>
    </row>
    <row r="525" spans="1:22">
      <c r="A525" s="110">
        <f t="shared" si="16"/>
        <v>0</v>
      </c>
      <c r="B525" s="110">
        <f t="shared" si="17"/>
        <v>0</v>
      </c>
      <c r="C525" s="110" t="str">
        <f>IF(原始数据!K525="","",IF(ISERROR(MATCH(原始数据!K525,原始数据!E525:F525,0)),1,0)-IF(原始数据!K525="",1,0))</f>
        <v/>
      </c>
      <c r="D525" s="110" t="str">
        <f>IF(原始数据!L525="","",IF(ISERROR(MATCH(原始数据!L525,各类选项!L:L,0)),1,0)-IF(原始数据!L525="",1,0))</f>
        <v/>
      </c>
      <c r="E525" s="110" t="str">
        <f>IF(原始数据!V525="","",IF(ISERROR(MATCH(原始数据!V525,各类选项!G:G,0)),1,0))</f>
        <v/>
      </c>
      <c r="F525" s="110" t="str">
        <f>IF(原始数据!W525="","",IF(ISERROR(MATCH(原始数据!W525,各类选项!G:G,0)),1,0))</f>
        <v/>
      </c>
      <c r="G525" s="110" t="str">
        <f>IF(原始数据!AD525="","",IF(ISERROR(MATCH(原始数据!AD525,各类选项!$E:$E,0)),1,0))</f>
        <v/>
      </c>
      <c r="H525" s="110" t="str">
        <f>IF(原始数据!AE525="","",IF(ISERROR(MATCH(原始数据!AE525,各类选项!$E:$E,0)),1,0))</f>
        <v/>
      </c>
      <c r="I525" s="110" t="str">
        <f>IF(原始数据!AK525="","",IF(ISERROR(MATCH(原始数据!AK525,各类选项!$E:$E,0)),1,0))</f>
        <v/>
      </c>
      <c r="J525" s="110" t="str">
        <f>IF(原始数据!AM525="","",IF(ISERROR(MATCH(原始数据!AM525,各类选项!$E:$E,0)),1,0))</f>
        <v/>
      </c>
      <c r="K525" s="110" t="str">
        <f>IF(原始数据!AF525="","",IF(ISERROR(MATCH(原始数据!AF525,各类选项!$C:$C,0)),1,0))</f>
        <v/>
      </c>
      <c r="L525" s="110" t="str">
        <f>IF(原始数据!AG525="","",IF(ISERROR(MATCH(原始数据!AG525,各类选项!$C:$C,0)),1,0))</f>
        <v/>
      </c>
      <c r="M525" s="110" t="str">
        <f>IF(原始数据!AH525="","",IF(ISERROR(MATCH(原始数据!AH525,各类选项!$C:$C,0)),1,0))</f>
        <v/>
      </c>
      <c r="N525" s="110" t="str">
        <f>IF(原始数据!AI525="","",IF(ISERROR(MATCH(原始数据!AI525,各类选项!$E:$E,0)),1,0))</f>
        <v/>
      </c>
      <c r="O525" s="110" t="str">
        <f>IF(原始数据!AJ525="","",IF(ISERROR(MATCH(原始数据!AJ525,各类选项!$E:$E,0)),1,0))</f>
        <v/>
      </c>
      <c r="P525" s="110" t="str">
        <f>IF(原始数据!AK525="","",IF(ISERROR(MATCH(原始数据!AK525,各类选项!$E:$E,0)),1,0))</f>
        <v/>
      </c>
      <c r="Q525" s="110" t="str">
        <f>IF(原始数据!AL525="","",IF(ISERROR(MATCH(原始数据!AL525,各类选项!$E:$E,0)),1,0))</f>
        <v/>
      </c>
      <c r="R525" s="110" t="str">
        <f>IF(原始数据!AO525="","",IF(ISERROR(MATCH(原始数据!AO525,各类选项!$C:$C,0)),1,0))</f>
        <v/>
      </c>
      <c r="S525" s="110" t="str">
        <f>IF(赛后数据!M525="","",IF(ISERROR(MATCH(赛后数据!M525,(各类选项!J:J),0)),1,0))</f>
        <v/>
      </c>
      <c r="T525" s="110" t="str">
        <f>IF(赛后数据!U525="","",IF(ISERROR(MATCH(赛后数据!U525,(各类选项!J:J),0)),1,0))</f>
        <v/>
      </c>
      <c r="U525" s="110" t="str">
        <f>IF(赛后数据!AC525="","",IF(ISERROR(MATCH(赛后数据!AC525,(各类选项!J:J),0)),1,0))</f>
        <v/>
      </c>
      <c r="V525" s="110" t="str">
        <f>IF(赛后数据!AK525="","",IF(ISERROR(MATCH(赛后数据!AK525,(各类选项!J:J),0)),1,0))</f>
        <v/>
      </c>
    </row>
    <row r="526" spans="1:22">
      <c r="A526" s="110">
        <f t="shared" si="16"/>
        <v>0</v>
      </c>
      <c r="B526" s="110">
        <f t="shared" si="17"/>
        <v>0</v>
      </c>
      <c r="C526" s="110" t="str">
        <f>IF(原始数据!K526="","",IF(ISERROR(MATCH(原始数据!K526,原始数据!E526:F526,0)),1,0)-IF(原始数据!K526="",1,0))</f>
        <v/>
      </c>
      <c r="D526" s="110" t="str">
        <f>IF(原始数据!L526="","",IF(ISERROR(MATCH(原始数据!L526,各类选项!L:L,0)),1,0)-IF(原始数据!L526="",1,0))</f>
        <v/>
      </c>
      <c r="E526" s="110" t="str">
        <f>IF(原始数据!V526="","",IF(ISERROR(MATCH(原始数据!V526,各类选项!G:G,0)),1,0))</f>
        <v/>
      </c>
      <c r="F526" s="110" t="str">
        <f>IF(原始数据!W526="","",IF(ISERROR(MATCH(原始数据!W526,各类选项!G:G,0)),1,0))</f>
        <v/>
      </c>
      <c r="G526" s="110" t="str">
        <f>IF(原始数据!AD526="","",IF(ISERROR(MATCH(原始数据!AD526,各类选项!$E:$E,0)),1,0))</f>
        <v/>
      </c>
      <c r="H526" s="110" t="str">
        <f>IF(原始数据!AE526="","",IF(ISERROR(MATCH(原始数据!AE526,各类选项!$E:$E,0)),1,0))</f>
        <v/>
      </c>
      <c r="I526" s="110" t="str">
        <f>IF(原始数据!AK526="","",IF(ISERROR(MATCH(原始数据!AK526,各类选项!$E:$E,0)),1,0))</f>
        <v/>
      </c>
      <c r="J526" s="110" t="str">
        <f>IF(原始数据!AM526="","",IF(ISERROR(MATCH(原始数据!AM526,各类选项!$E:$E,0)),1,0))</f>
        <v/>
      </c>
      <c r="K526" s="110" t="str">
        <f>IF(原始数据!AF526="","",IF(ISERROR(MATCH(原始数据!AF526,各类选项!$C:$C,0)),1,0))</f>
        <v/>
      </c>
      <c r="L526" s="110" t="str">
        <f>IF(原始数据!AG526="","",IF(ISERROR(MATCH(原始数据!AG526,各类选项!$C:$C,0)),1,0))</f>
        <v/>
      </c>
      <c r="M526" s="110" t="str">
        <f>IF(原始数据!AH526="","",IF(ISERROR(MATCH(原始数据!AH526,各类选项!$C:$C,0)),1,0))</f>
        <v/>
      </c>
      <c r="N526" s="110" t="str">
        <f>IF(原始数据!AI526="","",IF(ISERROR(MATCH(原始数据!AI526,各类选项!$E:$E,0)),1,0))</f>
        <v/>
      </c>
      <c r="O526" s="110" t="str">
        <f>IF(原始数据!AJ526="","",IF(ISERROR(MATCH(原始数据!AJ526,各类选项!$E:$E,0)),1,0))</f>
        <v/>
      </c>
      <c r="P526" s="110" t="str">
        <f>IF(原始数据!AK526="","",IF(ISERROR(MATCH(原始数据!AK526,各类选项!$E:$E,0)),1,0))</f>
        <v/>
      </c>
      <c r="Q526" s="110" t="str">
        <f>IF(原始数据!AL526="","",IF(ISERROR(MATCH(原始数据!AL526,各类选项!$E:$E,0)),1,0))</f>
        <v/>
      </c>
      <c r="R526" s="110" t="str">
        <f>IF(原始数据!AO526="","",IF(ISERROR(MATCH(原始数据!AO526,各类选项!$C:$C,0)),1,0))</f>
        <v/>
      </c>
      <c r="S526" s="110" t="str">
        <f>IF(赛后数据!M526="","",IF(ISERROR(MATCH(赛后数据!M526,(各类选项!J:J),0)),1,0))</f>
        <v/>
      </c>
      <c r="T526" s="110" t="str">
        <f>IF(赛后数据!U526="","",IF(ISERROR(MATCH(赛后数据!U526,(各类选项!J:J),0)),1,0))</f>
        <v/>
      </c>
      <c r="U526" s="110" t="str">
        <f>IF(赛后数据!AC526="","",IF(ISERROR(MATCH(赛后数据!AC526,(各类选项!J:J),0)),1,0))</f>
        <v/>
      </c>
      <c r="V526" s="110" t="str">
        <f>IF(赛后数据!AK526="","",IF(ISERROR(MATCH(赛后数据!AK526,(各类选项!J:J),0)),1,0))</f>
        <v/>
      </c>
    </row>
    <row r="527" spans="1:22">
      <c r="A527" s="110">
        <f t="shared" si="16"/>
        <v>0</v>
      </c>
      <c r="B527" s="110">
        <f t="shared" si="17"/>
        <v>0</v>
      </c>
      <c r="C527" s="110" t="str">
        <f>IF(原始数据!K527="","",IF(ISERROR(MATCH(原始数据!K527,原始数据!E527:F527,0)),1,0)-IF(原始数据!K527="",1,0))</f>
        <v/>
      </c>
      <c r="D527" s="110" t="str">
        <f>IF(原始数据!L527="","",IF(ISERROR(MATCH(原始数据!L527,各类选项!L:L,0)),1,0)-IF(原始数据!L527="",1,0))</f>
        <v/>
      </c>
      <c r="E527" s="110" t="str">
        <f>IF(原始数据!V527="","",IF(ISERROR(MATCH(原始数据!V527,各类选项!G:G,0)),1,0))</f>
        <v/>
      </c>
      <c r="F527" s="110" t="str">
        <f>IF(原始数据!W527="","",IF(ISERROR(MATCH(原始数据!W527,各类选项!G:G,0)),1,0))</f>
        <v/>
      </c>
      <c r="G527" s="110" t="str">
        <f>IF(原始数据!AD527="","",IF(ISERROR(MATCH(原始数据!AD527,各类选项!$E:$E,0)),1,0))</f>
        <v/>
      </c>
      <c r="H527" s="110" t="str">
        <f>IF(原始数据!AE527="","",IF(ISERROR(MATCH(原始数据!AE527,各类选项!$E:$E,0)),1,0))</f>
        <v/>
      </c>
      <c r="I527" s="110" t="str">
        <f>IF(原始数据!AK527="","",IF(ISERROR(MATCH(原始数据!AK527,各类选项!$E:$E,0)),1,0))</f>
        <v/>
      </c>
      <c r="J527" s="110" t="str">
        <f>IF(原始数据!AM527="","",IF(ISERROR(MATCH(原始数据!AM527,各类选项!$E:$E,0)),1,0))</f>
        <v/>
      </c>
      <c r="K527" s="110" t="str">
        <f>IF(原始数据!AF527="","",IF(ISERROR(MATCH(原始数据!AF527,各类选项!$C:$C,0)),1,0))</f>
        <v/>
      </c>
      <c r="L527" s="110" t="str">
        <f>IF(原始数据!AG527="","",IF(ISERROR(MATCH(原始数据!AG527,各类选项!$C:$C,0)),1,0))</f>
        <v/>
      </c>
      <c r="M527" s="110" t="str">
        <f>IF(原始数据!AH527="","",IF(ISERROR(MATCH(原始数据!AH527,各类选项!$C:$C,0)),1,0))</f>
        <v/>
      </c>
      <c r="N527" s="110" t="str">
        <f>IF(原始数据!AI527="","",IF(ISERROR(MATCH(原始数据!AI527,各类选项!$E:$E,0)),1,0))</f>
        <v/>
      </c>
      <c r="O527" s="110" t="str">
        <f>IF(原始数据!AJ527="","",IF(ISERROR(MATCH(原始数据!AJ527,各类选项!$E:$E,0)),1,0))</f>
        <v/>
      </c>
      <c r="P527" s="110" t="str">
        <f>IF(原始数据!AK527="","",IF(ISERROR(MATCH(原始数据!AK527,各类选项!$E:$E,0)),1,0))</f>
        <v/>
      </c>
      <c r="Q527" s="110" t="str">
        <f>IF(原始数据!AL527="","",IF(ISERROR(MATCH(原始数据!AL527,各类选项!$E:$E,0)),1,0))</f>
        <v/>
      </c>
      <c r="R527" s="110" t="str">
        <f>IF(原始数据!AO527="","",IF(ISERROR(MATCH(原始数据!AO527,各类选项!$C:$C,0)),1,0))</f>
        <v/>
      </c>
      <c r="S527" s="110" t="str">
        <f>IF(赛后数据!M527="","",IF(ISERROR(MATCH(赛后数据!M527,(各类选项!J:J),0)),1,0))</f>
        <v/>
      </c>
      <c r="T527" s="110" t="str">
        <f>IF(赛后数据!U527="","",IF(ISERROR(MATCH(赛后数据!U527,(各类选项!J:J),0)),1,0))</f>
        <v/>
      </c>
      <c r="U527" s="110" t="str">
        <f>IF(赛后数据!AC527="","",IF(ISERROR(MATCH(赛后数据!AC527,(各类选项!J:J),0)),1,0))</f>
        <v/>
      </c>
      <c r="V527" s="110" t="str">
        <f>IF(赛后数据!AK527="","",IF(ISERROR(MATCH(赛后数据!AK527,(各类选项!J:J),0)),1,0))</f>
        <v/>
      </c>
    </row>
    <row r="528" spans="1:22">
      <c r="A528" s="110">
        <f t="shared" si="16"/>
        <v>0</v>
      </c>
      <c r="B528" s="110">
        <f t="shared" si="17"/>
        <v>0</v>
      </c>
      <c r="C528" s="110" t="str">
        <f>IF(原始数据!K528="","",IF(ISERROR(MATCH(原始数据!K528,原始数据!E528:F528,0)),1,0)-IF(原始数据!K528="",1,0))</f>
        <v/>
      </c>
      <c r="D528" s="110" t="str">
        <f>IF(原始数据!L528="","",IF(ISERROR(MATCH(原始数据!L528,各类选项!L:L,0)),1,0)-IF(原始数据!L528="",1,0))</f>
        <v/>
      </c>
      <c r="E528" s="110" t="str">
        <f>IF(原始数据!V528="","",IF(ISERROR(MATCH(原始数据!V528,各类选项!G:G,0)),1,0))</f>
        <v/>
      </c>
      <c r="F528" s="110" t="str">
        <f>IF(原始数据!W528="","",IF(ISERROR(MATCH(原始数据!W528,各类选项!G:G,0)),1,0))</f>
        <v/>
      </c>
      <c r="G528" s="110" t="str">
        <f>IF(原始数据!AD528="","",IF(ISERROR(MATCH(原始数据!AD528,各类选项!$E:$E,0)),1,0))</f>
        <v/>
      </c>
      <c r="H528" s="110" t="str">
        <f>IF(原始数据!AE528="","",IF(ISERROR(MATCH(原始数据!AE528,各类选项!$E:$E,0)),1,0))</f>
        <v/>
      </c>
      <c r="I528" s="110" t="str">
        <f>IF(原始数据!AK528="","",IF(ISERROR(MATCH(原始数据!AK528,各类选项!$E:$E,0)),1,0))</f>
        <v/>
      </c>
      <c r="J528" s="110" t="str">
        <f>IF(原始数据!AM528="","",IF(ISERROR(MATCH(原始数据!AM528,各类选项!$E:$E,0)),1,0))</f>
        <v/>
      </c>
      <c r="K528" s="110" t="str">
        <f>IF(原始数据!AF528="","",IF(ISERROR(MATCH(原始数据!AF528,各类选项!$C:$C,0)),1,0))</f>
        <v/>
      </c>
      <c r="L528" s="110" t="str">
        <f>IF(原始数据!AG528="","",IF(ISERROR(MATCH(原始数据!AG528,各类选项!$C:$C,0)),1,0))</f>
        <v/>
      </c>
      <c r="M528" s="110" t="str">
        <f>IF(原始数据!AH528="","",IF(ISERROR(MATCH(原始数据!AH528,各类选项!$C:$C,0)),1,0))</f>
        <v/>
      </c>
      <c r="N528" s="110" t="str">
        <f>IF(原始数据!AI528="","",IF(ISERROR(MATCH(原始数据!AI528,各类选项!$E:$E,0)),1,0))</f>
        <v/>
      </c>
      <c r="O528" s="110" t="str">
        <f>IF(原始数据!AJ528="","",IF(ISERROR(MATCH(原始数据!AJ528,各类选项!$E:$E,0)),1,0))</f>
        <v/>
      </c>
      <c r="P528" s="110" t="str">
        <f>IF(原始数据!AK528="","",IF(ISERROR(MATCH(原始数据!AK528,各类选项!$E:$E,0)),1,0))</f>
        <v/>
      </c>
      <c r="Q528" s="110" t="str">
        <f>IF(原始数据!AL528="","",IF(ISERROR(MATCH(原始数据!AL528,各类选项!$E:$E,0)),1,0))</f>
        <v/>
      </c>
      <c r="R528" s="110" t="str">
        <f>IF(原始数据!AO528="","",IF(ISERROR(MATCH(原始数据!AO528,各类选项!$C:$C,0)),1,0))</f>
        <v/>
      </c>
      <c r="S528" s="110" t="str">
        <f>IF(赛后数据!M528="","",IF(ISERROR(MATCH(赛后数据!M528,(各类选项!J:J),0)),1,0))</f>
        <v/>
      </c>
      <c r="T528" s="110" t="str">
        <f>IF(赛后数据!U528="","",IF(ISERROR(MATCH(赛后数据!U528,(各类选项!J:J),0)),1,0))</f>
        <v/>
      </c>
      <c r="U528" s="110" t="str">
        <f>IF(赛后数据!AC528="","",IF(ISERROR(MATCH(赛后数据!AC528,(各类选项!J:J),0)),1,0))</f>
        <v/>
      </c>
      <c r="V528" s="110" t="str">
        <f>IF(赛后数据!AK528="","",IF(ISERROR(MATCH(赛后数据!AK528,(各类选项!J:J),0)),1,0))</f>
        <v/>
      </c>
    </row>
    <row r="529" spans="1:22">
      <c r="A529" s="110">
        <f t="shared" si="16"/>
        <v>0</v>
      </c>
      <c r="B529" s="110">
        <f t="shared" si="17"/>
        <v>0</v>
      </c>
      <c r="C529" s="110" t="str">
        <f>IF(原始数据!K529="","",IF(ISERROR(MATCH(原始数据!K529,原始数据!E529:F529,0)),1,0)-IF(原始数据!K529="",1,0))</f>
        <v/>
      </c>
      <c r="D529" s="110" t="str">
        <f>IF(原始数据!L529="","",IF(ISERROR(MATCH(原始数据!L529,各类选项!L:L,0)),1,0)-IF(原始数据!L529="",1,0))</f>
        <v/>
      </c>
      <c r="E529" s="110" t="str">
        <f>IF(原始数据!V529="","",IF(ISERROR(MATCH(原始数据!V529,各类选项!G:G,0)),1,0))</f>
        <v/>
      </c>
      <c r="F529" s="110" t="str">
        <f>IF(原始数据!W529="","",IF(ISERROR(MATCH(原始数据!W529,各类选项!G:G,0)),1,0))</f>
        <v/>
      </c>
      <c r="G529" s="110" t="str">
        <f>IF(原始数据!AD529="","",IF(ISERROR(MATCH(原始数据!AD529,各类选项!$E:$E,0)),1,0))</f>
        <v/>
      </c>
      <c r="H529" s="110" t="str">
        <f>IF(原始数据!AE529="","",IF(ISERROR(MATCH(原始数据!AE529,各类选项!$E:$E,0)),1,0))</f>
        <v/>
      </c>
      <c r="I529" s="110" t="str">
        <f>IF(原始数据!AK529="","",IF(ISERROR(MATCH(原始数据!AK529,各类选项!$E:$E,0)),1,0))</f>
        <v/>
      </c>
      <c r="J529" s="110" t="str">
        <f>IF(原始数据!AM529="","",IF(ISERROR(MATCH(原始数据!AM529,各类选项!$E:$E,0)),1,0))</f>
        <v/>
      </c>
      <c r="K529" s="110" t="str">
        <f>IF(原始数据!AF529="","",IF(ISERROR(MATCH(原始数据!AF529,各类选项!$C:$C,0)),1,0))</f>
        <v/>
      </c>
      <c r="L529" s="110" t="str">
        <f>IF(原始数据!AG529="","",IF(ISERROR(MATCH(原始数据!AG529,各类选项!$C:$C,0)),1,0))</f>
        <v/>
      </c>
      <c r="M529" s="110" t="str">
        <f>IF(原始数据!AH529="","",IF(ISERROR(MATCH(原始数据!AH529,各类选项!$C:$C,0)),1,0))</f>
        <v/>
      </c>
      <c r="N529" s="110" t="str">
        <f>IF(原始数据!AI529="","",IF(ISERROR(MATCH(原始数据!AI529,各类选项!$E:$E,0)),1,0))</f>
        <v/>
      </c>
      <c r="O529" s="110" t="str">
        <f>IF(原始数据!AJ529="","",IF(ISERROR(MATCH(原始数据!AJ529,各类选项!$E:$E,0)),1,0))</f>
        <v/>
      </c>
      <c r="P529" s="110" t="str">
        <f>IF(原始数据!AK529="","",IF(ISERROR(MATCH(原始数据!AK529,各类选项!$E:$E,0)),1,0))</f>
        <v/>
      </c>
      <c r="Q529" s="110" t="str">
        <f>IF(原始数据!AL529="","",IF(ISERROR(MATCH(原始数据!AL529,各类选项!$E:$E,0)),1,0))</f>
        <v/>
      </c>
      <c r="R529" s="110" t="str">
        <f>IF(原始数据!AO529="","",IF(ISERROR(MATCH(原始数据!AO529,各类选项!$C:$C,0)),1,0))</f>
        <v/>
      </c>
      <c r="S529" s="110" t="str">
        <f>IF(赛后数据!M529="","",IF(ISERROR(MATCH(赛后数据!M529,(各类选项!J:J),0)),1,0))</f>
        <v/>
      </c>
      <c r="T529" s="110" t="str">
        <f>IF(赛后数据!U529="","",IF(ISERROR(MATCH(赛后数据!U529,(各类选项!J:J),0)),1,0))</f>
        <v/>
      </c>
      <c r="U529" s="110" t="str">
        <f>IF(赛后数据!AC529="","",IF(ISERROR(MATCH(赛后数据!AC529,(各类选项!J:J),0)),1,0))</f>
        <v/>
      </c>
      <c r="V529" s="110" t="str">
        <f>IF(赛后数据!AK529="","",IF(ISERROR(MATCH(赛后数据!AK529,(各类选项!J:J),0)),1,0))</f>
        <v/>
      </c>
    </row>
    <row r="530" spans="1:22">
      <c r="A530" s="110">
        <f t="shared" si="16"/>
        <v>0</v>
      </c>
      <c r="B530" s="110">
        <f t="shared" si="17"/>
        <v>0</v>
      </c>
      <c r="C530" s="110" t="str">
        <f>IF(原始数据!K530="","",IF(ISERROR(MATCH(原始数据!K530,原始数据!E530:F530,0)),1,0)-IF(原始数据!K530="",1,0))</f>
        <v/>
      </c>
      <c r="D530" s="110" t="str">
        <f>IF(原始数据!L530="","",IF(ISERROR(MATCH(原始数据!L530,各类选项!L:L,0)),1,0)-IF(原始数据!L530="",1,0))</f>
        <v/>
      </c>
      <c r="E530" s="110" t="str">
        <f>IF(原始数据!V530="","",IF(ISERROR(MATCH(原始数据!V530,各类选项!G:G,0)),1,0))</f>
        <v/>
      </c>
      <c r="F530" s="110" t="str">
        <f>IF(原始数据!W530="","",IF(ISERROR(MATCH(原始数据!W530,各类选项!G:G,0)),1,0))</f>
        <v/>
      </c>
      <c r="G530" s="110" t="str">
        <f>IF(原始数据!AD530="","",IF(ISERROR(MATCH(原始数据!AD530,各类选项!$E:$E,0)),1,0))</f>
        <v/>
      </c>
      <c r="H530" s="110" t="str">
        <f>IF(原始数据!AE530="","",IF(ISERROR(MATCH(原始数据!AE530,各类选项!$E:$E,0)),1,0))</f>
        <v/>
      </c>
      <c r="I530" s="110" t="str">
        <f>IF(原始数据!AK530="","",IF(ISERROR(MATCH(原始数据!AK530,各类选项!$E:$E,0)),1,0))</f>
        <v/>
      </c>
      <c r="J530" s="110" t="str">
        <f>IF(原始数据!AM530="","",IF(ISERROR(MATCH(原始数据!AM530,各类选项!$E:$E,0)),1,0))</f>
        <v/>
      </c>
      <c r="K530" s="110" t="str">
        <f>IF(原始数据!AF530="","",IF(ISERROR(MATCH(原始数据!AF530,各类选项!$C:$C,0)),1,0))</f>
        <v/>
      </c>
      <c r="L530" s="110" t="str">
        <f>IF(原始数据!AG530="","",IF(ISERROR(MATCH(原始数据!AG530,各类选项!$C:$C,0)),1,0))</f>
        <v/>
      </c>
      <c r="M530" s="110" t="str">
        <f>IF(原始数据!AH530="","",IF(ISERROR(MATCH(原始数据!AH530,各类选项!$C:$C,0)),1,0))</f>
        <v/>
      </c>
      <c r="N530" s="110" t="str">
        <f>IF(原始数据!AI530="","",IF(ISERROR(MATCH(原始数据!AI530,各类选项!$E:$E,0)),1,0))</f>
        <v/>
      </c>
      <c r="O530" s="110" t="str">
        <f>IF(原始数据!AJ530="","",IF(ISERROR(MATCH(原始数据!AJ530,各类选项!$E:$E,0)),1,0))</f>
        <v/>
      </c>
      <c r="P530" s="110" t="str">
        <f>IF(原始数据!AK530="","",IF(ISERROR(MATCH(原始数据!AK530,各类选项!$E:$E,0)),1,0))</f>
        <v/>
      </c>
      <c r="Q530" s="110" t="str">
        <f>IF(原始数据!AL530="","",IF(ISERROR(MATCH(原始数据!AL530,各类选项!$E:$E,0)),1,0))</f>
        <v/>
      </c>
      <c r="R530" s="110" t="str">
        <f>IF(原始数据!AO530="","",IF(ISERROR(MATCH(原始数据!AO530,各类选项!$C:$C,0)),1,0))</f>
        <v/>
      </c>
      <c r="S530" s="110" t="str">
        <f>IF(赛后数据!M530="","",IF(ISERROR(MATCH(赛后数据!M530,(各类选项!J:J),0)),1,0))</f>
        <v/>
      </c>
      <c r="T530" s="110" t="str">
        <f>IF(赛后数据!U530="","",IF(ISERROR(MATCH(赛后数据!U530,(各类选项!J:J),0)),1,0))</f>
        <v/>
      </c>
      <c r="U530" s="110" t="str">
        <f>IF(赛后数据!AC530="","",IF(ISERROR(MATCH(赛后数据!AC530,(各类选项!J:J),0)),1,0))</f>
        <v/>
      </c>
      <c r="V530" s="110" t="str">
        <f>IF(赛后数据!AK530="","",IF(ISERROR(MATCH(赛后数据!AK530,(各类选项!J:J),0)),1,0))</f>
        <v/>
      </c>
    </row>
    <row r="531" spans="1:22">
      <c r="A531" s="110">
        <f t="shared" si="16"/>
        <v>0</v>
      </c>
      <c r="B531" s="110">
        <f t="shared" si="17"/>
        <v>0</v>
      </c>
      <c r="C531" s="110" t="str">
        <f>IF(原始数据!K531="","",IF(ISERROR(MATCH(原始数据!K531,原始数据!E531:F531,0)),1,0)-IF(原始数据!K531="",1,0))</f>
        <v/>
      </c>
      <c r="D531" s="110" t="str">
        <f>IF(原始数据!L531="","",IF(ISERROR(MATCH(原始数据!L531,各类选项!L:L,0)),1,0)-IF(原始数据!L531="",1,0))</f>
        <v/>
      </c>
      <c r="E531" s="110" t="str">
        <f>IF(原始数据!V531="","",IF(ISERROR(MATCH(原始数据!V531,各类选项!G:G,0)),1,0))</f>
        <v/>
      </c>
      <c r="F531" s="110" t="str">
        <f>IF(原始数据!W531="","",IF(ISERROR(MATCH(原始数据!W531,各类选项!G:G,0)),1,0))</f>
        <v/>
      </c>
      <c r="G531" s="110" t="str">
        <f>IF(原始数据!AD531="","",IF(ISERROR(MATCH(原始数据!AD531,各类选项!$E:$E,0)),1,0))</f>
        <v/>
      </c>
      <c r="H531" s="110" t="str">
        <f>IF(原始数据!AE531="","",IF(ISERROR(MATCH(原始数据!AE531,各类选项!$E:$E,0)),1,0))</f>
        <v/>
      </c>
      <c r="I531" s="110" t="str">
        <f>IF(原始数据!AK531="","",IF(ISERROR(MATCH(原始数据!AK531,各类选项!$E:$E,0)),1,0))</f>
        <v/>
      </c>
      <c r="J531" s="110" t="str">
        <f>IF(原始数据!AM531="","",IF(ISERROR(MATCH(原始数据!AM531,各类选项!$E:$E,0)),1,0))</f>
        <v/>
      </c>
      <c r="K531" s="110" t="str">
        <f>IF(原始数据!AF531="","",IF(ISERROR(MATCH(原始数据!AF531,各类选项!$C:$C,0)),1,0))</f>
        <v/>
      </c>
      <c r="L531" s="110" t="str">
        <f>IF(原始数据!AG531="","",IF(ISERROR(MATCH(原始数据!AG531,各类选项!$C:$C,0)),1,0))</f>
        <v/>
      </c>
      <c r="M531" s="110" t="str">
        <f>IF(原始数据!AH531="","",IF(ISERROR(MATCH(原始数据!AH531,各类选项!$C:$C,0)),1,0))</f>
        <v/>
      </c>
      <c r="N531" s="110" t="str">
        <f>IF(原始数据!AI531="","",IF(ISERROR(MATCH(原始数据!AI531,各类选项!$E:$E,0)),1,0))</f>
        <v/>
      </c>
      <c r="O531" s="110" t="str">
        <f>IF(原始数据!AJ531="","",IF(ISERROR(MATCH(原始数据!AJ531,各类选项!$E:$E,0)),1,0))</f>
        <v/>
      </c>
      <c r="P531" s="110" t="str">
        <f>IF(原始数据!AK531="","",IF(ISERROR(MATCH(原始数据!AK531,各类选项!$E:$E,0)),1,0))</f>
        <v/>
      </c>
      <c r="Q531" s="110" t="str">
        <f>IF(原始数据!AL531="","",IF(ISERROR(MATCH(原始数据!AL531,各类选项!$E:$E,0)),1,0))</f>
        <v/>
      </c>
      <c r="R531" s="110" t="str">
        <f>IF(原始数据!AO531="","",IF(ISERROR(MATCH(原始数据!AO531,各类选项!$C:$C,0)),1,0))</f>
        <v/>
      </c>
      <c r="S531" s="110" t="str">
        <f>IF(赛后数据!M531="","",IF(ISERROR(MATCH(赛后数据!M531,(各类选项!J:J),0)),1,0))</f>
        <v/>
      </c>
      <c r="T531" s="110" t="str">
        <f>IF(赛后数据!U531="","",IF(ISERROR(MATCH(赛后数据!U531,(各类选项!J:J),0)),1,0))</f>
        <v/>
      </c>
      <c r="U531" s="110" t="str">
        <f>IF(赛后数据!AC531="","",IF(ISERROR(MATCH(赛后数据!AC531,(各类选项!J:J),0)),1,0))</f>
        <v/>
      </c>
      <c r="V531" s="110" t="str">
        <f>IF(赛后数据!AK531="","",IF(ISERROR(MATCH(赛后数据!AK531,(各类选项!J:J),0)),1,0))</f>
        <v/>
      </c>
    </row>
    <row r="532" spans="1:22">
      <c r="A532" s="110">
        <f t="shared" si="16"/>
        <v>0</v>
      </c>
      <c r="B532" s="110">
        <f t="shared" si="17"/>
        <v>0</v>
      </c>
      <c r="C532" s="110" t="str">
        <f>IF(原始数据!K532="","",IF(ISERROR(MATCH(原始数据!K532,原始数据!E532:F532,0)),1,0)-IF(原始数据!K532="",1,0))</f>
        <v/>
      </c>
      <c r="D532" s="110" t="str">
        <f>IF(原始数据!L532="","",IF(ISERROR(MATCH(原始数据!L532,各类选项!L:L,0)),1,0)-IF(原始数据!L532="",1,0))</f>
        <v/>
      </c>
      <c r="E532" s="110" t="str">
        <f>IF(原始数据!V532="","",IF(ISERROR(MATCH(原始数据!V532,各类选项!G:G,0)),1,0))</f>
        <v/>
      </c>
      <c r="F532" s="110" t="str">
        <f>IF(原始数据!W532="","",IF(ISERROR(MATCH(原始数据!W532,各类选项!G:G,0)),1,0))</f>
        <v/>
      </c>
      <c r="G532" s="110" t="str">
        <f>IF(原始数据!AD532="","",IF(ISERROR(MATCH(原始数据!AD532,各类选项!$E:$E,0)),1,0))</f>
        <v/>
      </c>
      <c r="H532" s="110" t="str">
        <f>IF(原始数据!AE532="","",IF(ISERROR(MATCH(原始数据!AE532,各类选项!$E:$E,0)),1,0))</f>
        <v/>
      </c>
      <c r="I532" s="110" t="str">
        <f>IF(原始数据!AK532="","",IF(ISERROR(MATCH(原始数据!AK532,各类选项!$E:$E,0)),1,0))</f>
        <v/>
      </c>
      <c r="J532" s="110" t="str">
        <f>IF(原始数据!AM532="","",IF(ISERROR(MATCH(原始数据!AM532,各类选项!$E:$E,0)),1,0))</f>
        <v/>
      </c>
      <c r="K532" s="110" t="str">
        <f>IF(原始数据!AF532="","",IF(ISERROR(MATCH(原始数据!AF532,各类选项!$C:$C,0)),1,0))</f>
        <v/>
      </c>
      <c r="L532" s="110" t="str">
        <f>IF(原始数据!AG532="","",IF(ISERROR(MATCH(原始数据!AG532,各类选项!$C:$C,0)),1,0))</f>
        <v/>
      </c>
      <c r="M532" s="110" t="str">
        <f>IF(原始数据!AH532="","",IF(ISERROR(MATCH(原始数据!AH532,各类选项!$C:$C,0)),1,0))</f>
        <v/>
      </c>
      <c r="N532" s="110" t="str">
        <f>IF(原始数据!AI532="","",IF(ISERROR(MATCH(原始数据!AI532,各类选项!$E:$E,0)),1,0))</f>
        <v/>
      </c>
      <c r="O532" s="110" t="str">
        <f>IF(原始数据!AJ532="","",IF(ISERROR(MATCH(原始数据!AJ532,各类选项!$E:$E,0)),1,0))</f>
        <v/>
      </c>
      <c r="P532" s="110" t="str">
        <f>IF(原始数据!AK532="","",IF(ISERROR(MATCH(原始数据!AK532,各类选项!$E:$E,0)),1,0))</f>
        <v/>
      </c>
      <c r="Q532" s="110" t="str">
        <f>IF(原始数据!AL532="","",IF(ISERROR(MATCH(原始数据!AL532,各类选项!$E:$E,0)),1,0))</f>
        <v/>
      </c>
      <c r="R532" s="110" t="str">
        <f>IF(原始数据!AO532="","",IF(ISERROR(MATCH(原始数据!AO532,各类选项!$C:$C,0)),1,0))</f>
        <v/>
      </c>
      <c r="S532" s="110" t="str">
        <f>IF(赛后数据!M532="","",IF(ISERROR(MATCH(赛后数据!M532,(各类选项!J:J),0)),1,0))</f>
        <v/>
      </c>
      <c r="T532" s="110" t="str">
        <f>IF(赛后数据!U532="","",IF(ISERROR(MATCH(赛后数据!U532,(各类选项!J:J),0)),1,0))</f>
        <v/>
      </c>
      <c r="U532" s="110" t="str">
        <f>IF(赛后数据!AC532="","",IF(ISERROR(MATCH(赛后数据!AC532,(各类选项!J:J),0)),1,0))</f>
        <v/>
      </c>
      <c r="V532" s="110" t="str">
        <f>IF(赛后数据!AK532="","",IF(ISERROR(MATCH(赛后数据!AK532,(各类选项!J:J),0)),1,0))</f>
        <v/>
      </c>
    </row>
    <row r="533" spans="1:22">
      <c r="A533" s="110">
        <f t="shared" si="16"/>
        <v>0</v>
      </c>
      <c r="B533" s="110">
        <f t="shared" si="17"/>
        <v>0</v>
      </c>
      <c r="C533" s="110" t="str">
        <f>IF(原始数据!K533="","",IF(ISERROR(MATCH(原始数据!K533,原始数据!E533:F533,0)),1,0)-IF(原始数据!K533="",1,0))</f>
        <v/>
      </c>
      <c r="D533" s="110" t="str">
        <f>IF(原始数据!L533="","",IF(ISERROR(MATCH(原始数据!L533,各类选项!L:L,0)),1,0)-IF(原始数据!L533="",1,0))</f>
        <v/>
      </c>
      <c r="E533" s="110" t="str">
        <f>IF(原始数据!V533="","",IF(ISERROR(MATCH(原始数据!V533,各类选项!G:G,0)),1,0))</f>
        <v/>
      </c>
      <c r="F533" s="110" t="str">
        <f>IF(原始数据!W533="","",IF(ISERROR(MATCH(原始数据!W533,各类选项!G:G,0)),1,0))</f>
        <v/>
      </c>
      <c r="G533" s="110" t="str">
        <f>IF(原始数据!AD533="","",IF(ISERROR(MATCH(原始数据!AD533,各类选项!$E:$E,0)),1,0))</f>
        <v/>
      </c>
      <c r="H533" s="110" t="str">
        <f>IF(原始数据!AE533="","",IF(ISERROR(MATCH(原始数据!AE533,各类选项!$E:$E,0)),1,0))</f>
        <v/>
      </c>
      <c r="I533" s="110" t="str">
        <f>IF(原始数据!AK533="","",IF(ISERROR(MATCH(原始数据!AK533,各类选项!$E:$E,0)),1,0))</f>
        <v/>
      </c>
      <c r="J533" s="110" t="str">
        <f>IF(原始数据!AM533="","",IF(ISERROR(MATCH(原始数据!AM533,各类选项!$E:$E,0)),1,0))</f>
        <v/>
      </c>
      <c r="K533" s="110" t="str">
        <f>IF(原始数据!AF533="","",IF(ISERROR(MATCH(原始数据!AF533,各类选项!$C:$C,0)),1,0))</f>
        <v/>
      </c>
      <c r="L533" s="110" t="str">
        <f>IF(原始数据!AG533="","",IF(ISERROR(MATCH(原始数据!AG533,各类选项!$C:$C,0)),1,0))</f>
        <v/>
      </c>
      <c r="M533" s="110" t="str">
        <f>IF(原始数据!AH533="","",IF(ISERROR(MATCH(原始数据!AH533,各类选项!$C:$C,0)),1,0))</f>
        <v/>
      </c>
      <c r="N533" s="110" t="str">
        <f>IF(原始数据!AI533="","",IF(ISERROR(MATCH(原始数据!AI533,各类选项!$E:$E,0)),1,0))</f>
        <v/>
      </c>
      <c r="O533" s="110" t="str">
        <f>IF(原始数据!AJ533="","",IF(ISERROR(MATCH(原始数据!AJ533,各类选项!$E:$E,0)),1,0))</f>
        <v/>
      </c>
      <c r="P533" s="110" t="str">
        <f>IF(原始数据!AK533="","",IF(ISERROR(MATCH(原始数据!AK533,各类选项!$E:$E,0)),1,0))</f>
        <v/>
      </c>
      <c r="Q533" s="110" t="str">
        <f>IF(原始数据!AL533="","",IF(ISERROR(MATCH(原始数据!AL533,各类选项!$E:$E,0)),1,0))</f>
        <v/>
      </c>
      <c r="R533" s="110" t="str">
        <f>IF(原始数据!AO533="","",IF(ISERROR(MATCH(原始数据!AO533,各类选项!$C:$C,0)),1,0))</f>
        <v/>
      </c>
      <c r="S533" s="110" t="str">
        <f>IF(赛后数据!M533="","",IF(ISERROR(MATCH(赛后数据!M533,(各类选项!J:J),0)),1,0))</f>
        <v/>
      </c>
      <c r="T533" s="110" t="str">
        <f>IF(赛后数据!U533="","",IF(ISERROR(MATCH(赛后数据!U533,(各类选项!J:J),0)),1,0))</f>
        <v/>
      </c>
      <c r="U533" s="110" t="str">
        <f>IF(赛后数据!AC533="","",IF(ISERROR(MATCH(赛后数据!AC533,(各类选项!J:J),0)),1,0))</f>
        <v/>
      </c>
      <c r="V533" s="110" t="str">
        <f>IF(赛后数据!AK533="","",IF(ISERROR(MATCH(赛后数据!AK533,(各类选项!J:J),0)),1,0))</f>
        <v/>
      </c>
    </row>
    <row r="534" spans="1:22">
      <c r="A534" s="110">
        <f t="shared" si="16"/>
        <v>0</v>
      </c>
      <c r="B534" s="110">
        <f t="shared" si="17"/>
        <v>0</v>
      </c>
      <c r="C534" s="110" t="str">
        <f>IF(原始数据!K534="","",IF(ISERROR(MATCH(原始数据!K534,原始数据!E534:F534,0)),1,0)-IF(原始数据!K534="",1,0))</f>
        <v/>
      </c>
      <c r="D534" s="110" t="str">
        <f>IF(原始数据!L534="","",IF(ISERROR(MATCH(原始数据!L534,各类选项!L:L,0)),1,0)-IF(原始数据!L534="",1,0))</f>
        <v/>
      </c>
      <c r="E534" s="110" t="str">
        <f>IF(原始数据!V534="","",IF(ISERROR(MATCH(原始数据!V534,各类选项!G:G,0)),1,0))</f>
        <v/>
      </c>
      <c r="F534" s="110" t="str">
        <f>IF(原始数据!W534="","",IF(ISERROR(MATCH(原始数据!W534,各类选项!G:G,0)),1,0))</f>
        <v/>
      </c>
      <c r="G534" s="110" t="str">
        <f>IF(原始数据!AD534="","",IF(ISERROR(MATCH(原始数据!AD534,各类选项!$E:$E,0)),1,0))</f>
        <v/>
      </c>
      <c r="H534" s="110" t="str">
        <f>IF(原始数据!AE534="","",IF(ISERROR(MATCH(原始数据!AE534,各类选项!$E:$E,0)),1,0))</f>
        <v/>
      </c>
      <c r="I534" s="110" t="str">
        <f>IF(原始数据!AK534="","",IF(ISERROR(MATCH(原始数据!AK534,各类选项!$E:$E,0)),1,0))</f>
        <v/>
      </c>
      <c r="J534" s="110" t="str">
        <f>IF(原始数据!AM534="","",IF(ISERROR(MATCH(原始数据!AM534,各类选项!$E:$E,0)),1,0))</f>
        <v/>
      </c>
      <c r="K534" s="110" t="str">
        <f>IF(原始数据!AF534="","",IF(ISERROR(MATCH(原始数据!AF534,各类选项!$C:$C,0)),1,0))</f>
        <v/>
      </c>
      <c r="L534" s="110" t="str">
        <f>IF(原始数据!AG534="","",IF(ISERROR(MATCH(原始数据!AG534,各类选项!$C:$C,0)),1,0))</f>
        <v/>
      </c>
      <c r="M534" s="110" t="str">
        <f>IF(原始数据!AH534="","",IF(ISERROR(MATCH(原始数据!AH534,各类选项!$C:$C,0)),1,0))</f>
        <v/>
      </c>
      <c r="N534" s="110" t="str">
        <f>IF(原始数据!AI534="","",IF(ISERROR(MATCH(原始数据!AI534,各类选项!$E:$E,0)),1,0))</f>
        <v/>
      </c>
      <c r="O534" s="110" t="str">
        <f>IF(原始数据!AJ534="","",IF(ISERROR(MATCH(原始数据!AJ534,各类选项!$E:$E,0)),1,0))</f>
        <v/>
      </c>
      <c r="P534" s="110" t="str">
        <f>IF(原始数据!AK534="","",IF(ISERROR(MATCH(原始数据!AK534,各类选项!$E:$E,0)),1,0))</f>
        <v/>
      </c>
      <c r="Q534" s="110" t="str">
        <f>IF(原始数据!AL534="","",IF(ISERROR(MATCH(原始数据!AL534,各类选项!$E:$E,0)),1,0))</f>
        <v/>
      </c>
      <c r="R534" s="110" t="str">
        <f>IF(原始数据!AO534="","",IF(ISERROR(MATCH(原始数据!AO534,各类选项!$C:$C,0)),1,0))</f>
        <v/>
      </c>
      <c r="S534" s="110" t="str">
        <f>IF(赛后数据!M534="","",IF(ISERROR(MATCH(赛后数据!M534,(各类选项!J:J),0)),1,0))</f>
        <v/>
      </c>
      <c r="T534" s="110" t="str">
        <f>IF(赛后数据!U534="","",IF(ISERROR(MATCH(赛后数据!U534,(各类选项!J:J),0)),1,0))</f>
        <v/>
      </c>
      <c r="U534" s="110" t="str">
        <f>IF(赛后数据!AC534="","",IF(ISERROR(MATCH(赛后数据!AC534,(各类选项!J:J),0)),1,0))</f>
        <v/>
      </c>
      <c r="V534" s="110" t="str">
        <f>IF(赛后数据!AK534="","",IF(ISERROR(MATCH(赛后数据!AK534,(各类选项!J:J),0)),1,0))</f>
        <v/>
      </c>
    </row>
    <row r="535" spans="1:22">
      <c r="A535" s="110">
        <f t="shared" si="16"/>
        <v>0</v>
      </c>
      <c r="B535" s="110">
        <f t="shared" si="17"/>
        <v>0</v>
      </c>
      <c r="C535" s="110" t="str">
        <f>IF(原始数据!K535="","",IF(ISERROR(MATCH(原始数据!K535,原始数据!E535:F535,0)),1,0)-IF(原始数据!K535="",1,0))</f>
        <v/>
      </c>
      <c r="D535" s="110" t="str">
        <f>IF(原始数据!L535="","",IF(ISERROR(MATCH(原始数据!L535,各类选项!L:L,0)),1,0)-IF(原始数据!L535="",1,0))</f>
        <v/>
      </c>
      <c r="E535" s="110" t="str">
        <f>IF(原始数据!V535="","",IF(ISERROR(MATCH(原始数据!V535,各类选项!G:G,0)),1,0))</f>
        <v/>
      </c>
      <c r="F535" s="110" t="str">
        <f>IF(原始数据!W535="","",IF(ISERROR(MATCH(原始数据!W535,各类选项!G:G,0)),1,0))</f>
        <v/>
      </c>
      <c r="G535" s="110" t="str">
        <f>IF(原始数据!AD535="","",IF(ISERROR(MATCH(原始数据!AD535,各类选项!$E:$E,0)),1,0))</f>
        <v/>
      </c>
      <c r="H535" s="110" t="str">
        <f>IF(原始数据!AE535="","",IF(ISERROR(MATCH(原始数据!AE535,各类选项!$E:$E,0)),1,0))</f>
        <v/>
      </c>
      <c r="I535" s="110" t="str">
        <f>IF(原始数据!AK535="","",IF(ISERROR(MATCH(原始数据!AK535,各类选项!$E:$E,0)),1,0))</f>
        <v/>
      </c>
      <c r="J535" s="110" t="str">
        <f>IF(原始数据!AM535="","",IF(ISERROR(MATCH(原始数据!AM535,各类选项!$E:$E,0)),1,0))</f>
        <v/>
      </c>
      <c r="K535" s="110" t="str">
        <f>IF(原始数据!AF535="","",IF(ISERROR(MATCH(原始数据!AF535,各类选项!$C:$C,0)),1,0))</f>
        <v/>
      </c>
      <c r="L535" s="110" t="str">
        <f>IF(原始数据!AG535="","",IF(ISERROR(MATCH(原始数据!AG535,各类选项!$C:$C,0)),1,0))</f>
        <v/>
      </c>
      <c r="M535" s="110" t="str">
        <f>IF(原始数据!AH535="","",IF(ISERROR(MATCH(原始数据!AH535,各类选项!$C:$C,0)),1,0))</f>
        <v/>
      </c>
      <c r="N535" s="110" t="str">
        <f>IF(原始数据!AI535="","",IF(ISERROR(MATCH(原始数据!AI535,各类选项!$E:$E,0)),1,0))</f>
        <v/>
      </c>
      <c r="O535" s="110" t="str">
        <f>IF(原始数据!AJ535="","",IF(ISERROR(MATCH(原始数据!AJ535,各类选项!$E:$E,0)),1,0))</f>
        <v/>
      </c>
      <c r="P535" s="110" t="str">
        <f>IF(原始数据!AK535="","",IF(ISERROR(MATCH(原始数据!AK535,各类选项!$E:$E,0)),1,0))</f>
        <v/>
      </c>
      <c r="Q535" s="110" t="str">
        <f>IF(原始数据!AL535="","",IF(ISERROR(MATCH(原始数据!AL535,各类选项!$E:$E,0)),1,0))</f>
        <v/>
      </c>
      <c r="R535" s="110" t="str">
        <f>IF(原始数据!AO535="","",IF(ISERROR(MATCH(原始数据!AO535,各类选项!$C:$C,0)),1,0))</f>
        <v/>
      </c>
      <c r="S535" s="110" t="str">
        <f>IF(赛后数据!M535="","",IF(ISERROR(MATCH(赛后数据!M535,(各类选项!J:J),0)),1,0))</f>
        <v/>
      </c>
      <c r="T535" s="110" t="str">
        <f>IF(赛后数据!U535="","",IF(ISERROR(MATCH(赛后数据!U535,(各类选项!J:J),0)),1,0))</f>
        <v/>
      </c>
      <c r="U535" s="110" t="str">
        <f>IF(赛后数据!AC535="","",IF(ISERROR(MATCH(赛后数据!AC535,(各类选项!J:J),0)),1,0))</f>
        <v/>
      </c>
      <c r="V535" s="110" t="str">
        <f>IF(赛后数据!AK535="","",IF(ISERROR(MATCH(赛后数据!AK535,(各类选项!J:J),0)),1,0))</f>
        <v/>
      </c>
    </row>
    <row r="536" spans="1:22">
      <c r="A536" s="110">
        <f t="shared" si="16"/>
        <v>0</v>
      </c>
      <c r="B536" s="110">
        <f t="shared" si="17"/>
        <v>0</v>
      </c>
      <c r="C536" s="110" t="str">
        <f>IF(原始数据!K536="","",IF(ISERROR(MATCH(原始数据!K536,原始数据!E536:F536,0)),1,0)-IF(原始数据!K536="",1,0))</f>
        <v/>
      </c>
      <c r="D536" s="110" t="str">
        <f>IF(原始数据!L536="","",IF(ISERROR(MATCH(原始数据!L536,各类选项!L:L,0)),1,0)-IF(原始数据!L536="",1,0))</f>
        <v/>
      </c>
      <c r="E536" s="110" t="str">
        <f>IF(原始数据!V536="","",IF(ISERROR(MATCH(原始数据!V536,各类选项!G:G,0)),1,0))</f>
        <v/>
      </c>
      <c r="F536" s="110" t="str">
        <f>IF(原始数据!W536="","",IF(ISERROR(MATCH(原始数据!W536,各类选项!G:G,0)),1,0))</f>
        <v/>
      </c>
      <c r="G536" s="110" t="str">
        <f>IF(原始数据!AD536="","",IF(ISERROR(MATCH(原始数据!AD536,各类选项!$E:$E,0)),1,0))</f>
        <v/>
      </c>
      <c r="H536" s="110" t="str">
        <f>IF(原始数据!AE536="","",IF(ISERROR(MATCH(原始数据!AE536,各类选项!$E:$E,0)),1,0))</f>
        <v/>
      </c>
      <c r="I536" s="110" t="str">
        <f>IF(原始数据!AK536="","",IF(ISERROR(MATCH(原始数据!AK536,各类选项!$E:$E,0)),1,0))</f>
        <v/>
      </c>
      <c r="J536" s="110" t="str">
        <f>IF(原始数据!AM536="","",IF(ISERROR(MATCH(原始数据!AM536,各类选项!$E:$E,0)),1,0))</f>
        <v/>
      </c>
      <c r="K536" s="110" t="str">
        <f>IF(原始数据!AF536="","",IF(ISERROR(MATCH(原始数据!AF536,各类选项!$C:$C,0)),1,0))</f>
        <v/>
      </c>
      <c r="L536" s="110" t="str">
        <f>IF(原始数据!AG536="","",IF(ISERROR(MATCH(原始数据!AG536,各类选项!$C:$C,0)),1,0))</f>
        <v/>
      </c>
      <c r="M536" s="110" t="str">
        <f>IF(原始数据!AH536="","",IF(ISERROR(MATCH(原始数据!AH536,各类选项!$C:$C,0)),1,0))</f>
        <v/>
      </c>
      <c r="N536" s="110" t="str">
        <f>IF(原始数据!AI536="","",IF(ISERROR(MATCH(原始数据!AI536,各类选项!$E:$E,0)),1,0))</f>
        <v/>
      </c>
      <c r="O536" s="110" t="str">
        <f>IF(原始数据!AJ536="","",IF(ISERROR(MATCH(原始数据!AJ536,各类选项!$E:$E,0)),1,0))</f>
        <v/>
      </c>
      <c r="P536" s="110" t="str">
        <f>IF(原始数据!AK536="","",IF(ISERROR(MATCH(原始数据!AK536,各类选项!$E:$E,0)),1,0))</f>
        <v/>
      </c>
      <c r="Q536" s="110" t="str">
        <f>IF(原始数据!AL536="","",IF(ISERROR(MATCH(原始数据!AL536,各类选项!$E:$E,0)),1,0))</f>
        <v/>
      </c>
      <c r="R536" s="110" t="str">
        <f>IF(原始数据!AO536="","",IF(ISERROR(MATCH(原始数据!AO536,各类选项!$C:$C,0)),1,0))</f>
        <v/>
      </c>
      <c r="S536" s="110" t="str">
        <f>IF(赛后数据!M536="","",IF(ISERROR(MATCH(赛后数据!M536,(各类选项!J:J),0)),1,0))</f>
        <v/>
      </c>
      <c r="T536" s="110" t="str">
        <f>IF(赛后数据!U536="","",IF(ISERROR(MATCH(赛后数据!U536,(各类选项!J:J),0)),1,0))</f>
        <v/>
      </c>
      <c r="U536" s="110" t="str">
        <f>IF(赛后数据!AC536="","",IF(ISERROR(MATCH(赛后数据!AC536,(各类选项!J:J),0)),1,0))</f>
        <v/>
      </c>
      <c r="V536" s="110" t="str">
        <f>IF(赛后数据!AK536="","",IF(ISERROR(MATCH(赛后数据!AK536,(各类选项!J:J),0)),1,0))</f>
        <v/>
      </c>
    </row>
    <row r="537" spans="1:22">
      <c r="A537" s="110">
        <f t="shared" si="16"/>
        <v>0</v>
      </c>
      <c r="B537" s="110">
        <f t="shared" si="17"/>
        <v>0</v>
      </c>
      <c r="C537" s="110" t="str">
        <f>IF(原始数据!K537="","",IF(ISERROR(MATCH(原始数据!K537,原始数据!E537:F537,0)),1,0)-IF(原始数据!K537="",1,0))</f>
        <v/>
      </c>
      <c r="D537" s="110" t="str">
        <f>IF(原始数据!L537="","",IF(ISERROR(MATCH(原始数据!L537,各类选项!L:L,0)),1,0)-IF(原始数据!L537="",1,0))</f>
        <v/>
      </c>
      <c r="E537" s="110" t="str">
        <f>IF(原始数据!V537="","",IF(ISERROR(MATCH(原始数据!V537,各类选项!G:G,0)),1,0))</f>
        <v/>
      </c>
      <c r="F537" s="110" t="str">
        <f>IF(原始数据!W537="","",IF(ISERROR(MATCH(原始数据!W537,各类选项!G:G,0)),1,0))</f>
        <v/>
      </c>
      <c r="G537" s="110" t="str">
        <f>IF(原始数据!AD537="","",IF(ISERROR(MATCH(原始数据!AD537,各类选项!$E:$E,0)),1,0))</f>
        <v/>
      </c>
      <c r="H537" s="110" t="str">
        <f>IF(原始数据!AE537="","",IF(ISERROR(MATCH(原始数据!AE537,各类选项!$E:$E,0)),1,0))</f>
        <v/>
      </c>
      <c r="I537" s="110" t="str">
        <f>IF(原始数据!AK537="","",IF(ISERROR(MATCH(原始数据!AK537,各类选项!$E:$E,0)),1,0))</f>
        <v/>
      </c>
      <c r="J537" s="110" t="str">
        <f>IF(原始数据!AM537="","",IF(ISERROR(MATCH(原始数据!AM537,各类选项!$E:$E,0)),1,0))</f>
        <v/>
      </c>
      <c r="K537" s="110" t="str">
        <f>IF(原始数据!AF537="","",IF(ISERROR(MATCH(原始数据!AF537,各类选项!$C:$C,0)),1,0))</f>
        <v/>
      </c>
      <c r="L537" s="110" t="str">
        <f>IF(原始数据!AG537="","",IF(ISERROR(MATCH(原始数据!AG537,各类选项!$C:$C,0)),1,0))</f>
        <v/>
      </c>
      <c r="M537" s="110" t="str">
        <f>IF(原始数据!AH537="","",IF(ISERROR(MATCH(原始数据!AH537,各类选项!$C:$C,0)),1,0))</f>
        <v/>
      </c>
      <c r="N537" s="110" t="str">
        <f>IF(原始数据!AI537="","",IF(ISERROR(MATCH(原始数据!AI537,各类选项!$E:$E,0)),1,0))</f>
        <v/>
      </c>
      <c r="O537" s="110" t="str">
        <f>IF(原始数据!AJ537="","",IF(ISERROR(MATCH(原始数据!AJ537,各类选项!$E:$E,0)),1,0))</f>
        <v/>
      </c>
      <c r="P537" s="110" t="str">
        <f>IF(原始数据!AK537="","",IF(ISERROR(MATCH(原始数据!AK537,各类选项!$E:$E,0)),1,0))</f>
        <v/>
      </c>
      <c r="Q537" s="110" t="str">
        <f>IF(原始数据!AL537="","",IF(ISERROR(MATCH(原始数据!AL537,各类选项!$E:$E,0)),1,0))</f>
        <v/>
      </c>
      <c r="R537" s="110" t="str">
        <f>IF(原始数据!AO537="","",IF(ISERROR(MATCH(原始数据!AO537,各类选项!$C:$C,0)),1,0))</f>
        <v/>
      </c>
      <c r="S537" s="110" t="str">
        <f>IF(赛后数据!M537="","",IF(ISERROR(MATCH(赛后数据!M537,(各类选项!J:J),0)),1,0))</f>
        <v/>
      </c>
      <c r="T537" s="110" t="str">
        <f>IF(赛后数据!U537="","",IF(ISERROR(MATCH(赛后数据!U537,(各类选项!J:J),0)),1,0))</f>
        <v/>
      </c>
      <c r="U537" s="110" t="str">
        <f>IF(赛后数据!AC537="","",IF(ISERROR(MATCH(赛后数据!AC537,(各类选项!J:J),0)),1,0))</f>
        <v/>
      </c>
      <c r="V537" s="110" t="str">
        <f>IF(赛后数据!AK537="","",IF(ISERROR(MATCH(赛后数据!AK537,(各类选项!J:J),0)),1,0))</f>
        <v/>
      </c>
    </row>
    <row r="538" spans="1:22">
      <c r="A538" s="110">
        <f t="shared" si="16"/>
        <v>0</v>
      </c>
      <c r="B538" s="110">
        <f t="shared" si="17"/>
        <v>0</v>
      </c>
      <c r="C538" s="110" t="str">
        <f>IF(原始数据!K538="","",IF(ISERROR(MATCH(原始数据!K538,原始数据!E538:F538,0)),1,0)-IF(原始数据!K538="",1,0))</f>
        <v/>
      </c>
      <c r="D538" s="110" t="str">
        <f>IF(原始数据!L538="","",IF(ISERROR(MATCH(原始数据!L538,各类选项!L:L,0)),1,0)-IF(原始数据!L538="",1,0))</f>
        <v/>
      </c>
      <c r="E538" s="110" t="str">
        <f>IF(原始数据!V538="","",IF(ISERROR(MATCH(原始数据!V538,各类选项!G:G,0)),1,0))</f>
        <v/>
      </c>
      <c r="F538" s="110" t="str">
        <f>IF(原始数据!W538="","",IF(ISERROR(MATCH(原始数据!W538,各类选项!G:G,0)),1,0))</f>
        <v/>
      </c>
      <c r="G538" s="110" t="str">
        <f>IF(原始数据!AD538="","",IF(ISERROR(MATCH(原始数据!AD538,各类选项!$E:$E,0)),1,0))</f>
        <v/>
      </c>
      <c r="H538" s="110" t="str">
        <f>IF(原始数据!AE538="","",IF(ISERROR(MATCH(原始数据!AE538,各类选项!$E:$E,0)),1,0))</f>
        <v/>
      </c>
      <c r="I538" s="110" t="str">
        <f>IF(原始数据!AK538="","",IF(ISERROR(MATCH(原始数据!AK538,各类选项!$E:$E,0)),1,0))</f>
        <v/>
      </c>
      <c r="J538" s="110" t="str">
        <f>IF(原始数据!AM538="","",IF(ISERROR(MATCH(原始数据!AM538,各类选项!$E:$E,0)),1,0))</f>
        <v/>
      </c>
      <c r="K538" s="110" t="str">
        <f>IF(原始数据!AF538="","",IF(ISERROR(MATCH(原始数据!AF538,各类选项!$C:$C,0)),1,0))</f>
        <v/>
      </c>
      <c r="L538" s="110" t="str">
        <f>IF(原始数据!AG538="","",IF(ISERROR(MATCH(原始数据!AG538,各类选项!$C:$C,0)),1,0))</f>
        <v/>
      </c>
      <c r="M538" s="110" t="str">
        <f>IF(原始数据!AH538="","",IF(ISERROR(MATCH(原始数据!AH538,各类选项!$C:$C,0)),1,0))</f>
        <v/>
      </c>
      <c r="N538" s="110" t="str">
        <f>IF(原始数据!AI538="","",IF(ISERROR(MATCH(原始数据!AI538,各类选项!$E:$E,0)),1,0))</f>
        <v/>
      </c>
      <c r="O538" s="110" t="str">
        <f>IF(原始数据!AJ538="","",IF(ISERROR(MATCH(原始数据!AJ538,各类选项!$E:$E,0)),1,0))</f>
        <v/>
      </c>
      <c r="P538" s="110" t="str">
        <f>IF(原始数据!AK538="","",IF(ISERROR(MATCH(原始数据!AK538,各类选项!$E:$E,0)),1,0))</f>
        <v/>
      </c>
      <c r="Q538" s="110" t="str">
        <f>IF(原始数据!AL538="","",IF(ISERROR(MATCH(原始数据!AL538,各类选项!$E:$E,0)),1,0))</f>
        <v/>
      </c>
      <c r="R538" s="110" t="str">
        <f>IF(原始数据!AO538="","",IF(ISERROR(MATCH(原始数据!AO538,各类选项!$C:$C,0)),1,0))</f>
        <v/>
      </c>
      <c r="S538" s="110" t="str">
        <f>IF(赛后数据!M538="","",IF(ISERROR(MATCH(赛后数据!M538,(各类选项!J:J),0)),1,0))</f>
        <v/>
      </c>
      <c r="T538" s="110" t="str">
        <f>IF(赛后数据!U538="","",IF(ISERROR(MATCH(赛后数据!U538,(各类选项!J:J),0)),1,0))</f>
        <v/>
      </c>
      <c r="U538" s="110" t="str">
        <f>IF(赛后数据!AC538="","",IF(ISERROR(MATCH(赛后数据!AC538,(各类选项!J:J),0)),1,0))</f>
        <v/>
      </c>
      <c r="V538" s="110" t="str">
        <f>IF(赛后数据!AK538="","",IF(ISERROR(MATCH(赛后数据!AK538,(各类选项!J:J),0)),1,0))</f>
        <v/>
      </c>
    </row>
    <row r="539" spans="1:22">
      <c r="A539" s="110">
        <f t="shared" si="16"/>
        <v>0</v>
      </c>
      <c r="B539" s="110">
        <f t="shared" si="17"/>
        <v>0</v>
      </c>
      <c r="C539" s="110" t="str">
        <f>IF(原始数据!K539="","",IF(ISERROR(MATCH(原始数据!K539,原始数据!E539:F539,0)),1,0)-IF(原始数据!K539="",1,0))</f>
        <v/>
      </c>
      <c r="D539" s="110" t="str">
        <f>IF(原始数据!L539="","",IF(ISERROR(MATCH(原始数据!L539,各类选项!L:L,0)),1,0)-IF(原始数据!L539="",1,0))</f>
        <v/>
      </c>
      <c r="E539" s="110" t="str">
        <f>IF(原始数据!V539="","",IF(ISERROR(MATCH(原始数据!V539,各类选项!G:G,0)),1,0))</f>
        <v/>
      </c>
      <c r="F539" s="110" t="str">
        <f>IF(原始数据!W539="","",IF(ISERROR(MATCH(原始数据!W539,各类选项!G:G,0)),1,0))</f>
        <v/>
      </c>
      <c r="G539" s="110" t="str">
        <f>IF(原始数据!AD539="","",IF(ISERROR(MATCH(原始数据!AD539,各类选项!$E:$E,0)),1,0))</f>
        <v/>
      </c>
      <c r="H539" s="110" t="str">
        <f>IF(原始数据!AE539="","",IF(ISERROR(MATCH(原始数据!AE539,各类选项!$E:$E,0)),1,0))</f>
        <v/>
      </c>
      <c r="I539" s="110" t="str">
        <f>IF(原始数据!AK539="","",IF(ISERROR(MATCH(原始数据!AK539,各类选项!$E:$E,0)),1,0))</f>
        <v/>
      </c>
      <c r="J539" s="110" t="str">
        <f>IF(原始数据!AM539="","",IF(ISERROR(MATCH(原始数据!AM539,各类选项!$E:$E,0)),1,0))</f>
        <v/>
      </c>
      <c r="K539" s="110" t="str">
        <f>IF(原始数据!AF539="","",IF(ISERROR(MATCH(原始数据!AF539,各类选项!$C:$C,0)),1,0))</f>
        <v/>
      </c>
      <c r="L539" s="110" t="str">
        <f>IF(原始数据!AG539="","",IF(ISERROR(MATCH(原始数据!AG539,各类选项!$C:$C,0)),1,0))</f>
        <v/>
      </c>
      <c r="M539" s="110" t="str">
        <f>IF(原始数据!AH539="","",IF(ISERROR(MATCH(原始数据!AH539,各类选项!$C:$C,0)),1,0))</f>
        <v/>
      </c>
      <c r="N539" s="110" t="str">
        <f>IF(原始数据!AI539="","",IF(ISERROR(MATCH(原始数据!AI539,各类选项!$E:$E,0)),1,0))</f>
        <v/>
      </c>
      <c r="O539" s="110" t="str">
        <f>IF(原始数据!AJ539="","",IF(ISERROR(MATCH(原始数据!AJ539,各类选项!$E:$E,0)),1,0))</f>
        <v/>
      </c>
      <c r="P539" s="110" t="str">
        <f>IF(原始数据!AK539="","",IF(ISERROR(MATCH(原始数据!AK539,各类选项!$E:$E,0)),1,0))</f>
        <v/>
      </c>
      <c r="Q539" s="110" t="str">
        <f>IF(原始数据!AL539="","",IF(ISERROR(MATCH(原始数据!AL539,各类选项!$E:$E,0)),1,0))</f>
        <v/>
      </c>
      <c r="R539" s="110" t="str">
        <f>IF(原始数据!AO539="","",IF(ISERROR(MATCH(原始数据!AO539,各类选项!$C:$C,0)),1,0))</f>
        <v/>
      </c>
      <c r="S539" s="110" t="str">
        <f>IF(赛后数据!M539="","",IF(ISERROR(MATCH(赛后数据!M539,(各类选项!J:J),0)),1,0))</f>
        <v/>
      </c>
      <c r="T539" s="110" t="str">
        <f>IF(赛后数据!U539="","",IF(ISERROR(MATCH(赛后数据!U539,(各类选项!J:J),0)),1,0))</f>
        <v/>
      </c>
      <c r="U539" s="110" t="str">
        <f>IF(赛后数据!AC539="","",IF(ISERROR(MATCH(赛后数据!AC539,(各类选项!J:J),0)),1,0))</f>
        <v/>
      </c>
      <c r="V539" s="110" t="str">
        <f>IF(赛后数据!AK539="","",IF(ISERROR(MATCH(赛后数据!AK539,(各类选项!J:J),0)),1,0))</f>
        <v/>
      </c>
    </row>
    <row r="540" spans="1:22">
      <c r="A540" s="110">
        <f t="shared" si="16"/>
        <v>0</v>
      </c>
      <c r="B540" s="110">
        <f t="shared" si="17"/>
        <v>0</v>
      </c>
      <c r="C540" s="110" t="str">
        <f>IF(原始数据!K540="","",IF(ISERROR(MATCH(原始数据!K540,原始数据!E540:F540,0)),1,0)-IF(原始数据!K540="",1,0))</f>
        <v/>
      </c>
      <c r="D540" s="110" t="str">
        <f>IF(原始数据!L540="","",IF(ISERROR(MATCH(原始数据!L540,各类选项!L:L,0)),1,0)-IF(原始数据!L540="",1,0))</f>
        <v/>
      </c>
      <c r="E540" s="110" t="str">
        <f>IF(原始数据!V540="","",IF(ISERROR(MATCH(原始数据!V540,各类选项!G:G,0)),1,0))</f>
        <v/>
      </c>
      <c r="F540" s="110" t="str">
        <f>IF(原始数据!W540="","",IF(ISERROR(MATCH(原始数据!W540,各类选项!G:G,0)),1,0))</f>
        <v/>
      </c>
      <c r="G540" s="110" t="str">
        <f>IF(原始数据!AD540="","",IF(ISERROR(MATCH(原始数据!AD540,各类选项!$E:$E,0)),1,0))</f>
        <v/>
      </c>
      <c r="H540" s="110" t="str">
        <f>IF(原始数据!AE540="","",IF(ISERROR(MATCH(原始数据!AE540,各类选项!$E:$E,0)),1,0))</f>
        <v/>
      </c>
      <c r="I540" s="110" t="str">
        <f>IF(原始数据!AK540="","",IF(ISERROR(MATCH(原始数据!AK540,各类选项!$E:$E,0)),1,0))</f>
        <v/>
      </c>
      <c r="J540" s="110" t="str">
        <f>IF(原始数据!AM540="","",IF(ISERROR(MATCH(原始数据!AM540,各类选项!$E:$E,0)),1,0))</f>
        <v/>
      </c>
      <c r="K540" s="110" t="str">
        <f>IF(原始数据!AF540="","",IF(ISERROR(MATCH(原始数据!AF540,各类选项!$C:$C,0)),1,0))</f>
        <v/>
      </c>
      <c r="L540" s="110" t="str">
        <f>IF(原始数据!AG540="","",IF(ISERROR(MATCH(原始数据!AG540,各类选项!$C:$C,0)),1,0))</f>
        <v/>
      </c>
      <c r="M540" s="110" t="str">
        <f>IF(原始数据!AH540="","",IF(ISERROR(MATCH(原始数据!AH540,各类选项!$C:$C,0)),1,0))</f>
        <v/>
      </c>
      <c r="N540" s="110" t="str">
        <f>IF(原始数据!AI540="","",IF(ISERROR(MATCH(原始数据!AI540,各类选项!$E:$E,0)),1,0))</f>
        <v/>
      </c>
      <c r="O540" s="110" t="str">
        <f>IF(原始数据!AJ540="","",IF(ISERROR(MATCH(原始数据!AJ540,各类选项!$E:$E,0)),1,0))</f>
        <v/>
      </c>
      <c r="P540" s="110" t="str">
        <f>IF(原始数据!AK540="","",IF(ISERROR(MATCH(原始数据!AK540,各类选项!$E:$E,0)),1,0))</f>
        <v/>
      </c>
      <c r="Q540" s="110" t="str">
        <f>IF(原始数据!AL540="","",IF(ISERROR(MATCH(原始数据!AL540,各类选项!$E:$E,0)),1,0))</f>
        <v/>
      </c>
      <c r="R540" s="110" t="str">
        <f>IF(原始数据!AO540="","",IF(ISERROR(MATCH(原始数据!AO540,各类选项!$C:$C,0)),1,0))</f>
        <v/>
      </c>
      <c r="S540" s="110" t="str">
        <f>IF(赛后数据!M540="","",IF(ISERROR(MATCH(赛后数据!M540,(各类选项!J:J),0)),1,0))</f>
        <v/>
      </c>
      <c r="T540" s="110" t="str">
        <f>IF(赛后数据!U540="","",IF(ISERROR(MATCH(赛后数据!U540,(各类选项!J:J),0)),1,0))</f>
        <v/>
      </c>
      <c r="U540" s="110" t="str">
        <f>IF(赛后数据!AC540="","",IF(ISERROR(MATCH(赛后数据!AC540,(各类选项!J:J),0)),1,0))</f>
        <v/>
      </c>
      <c r="V540" s="110" t="str">
        <f>IF(赛后数据!AK540="","",IF(ISERROR(MATCH(赛后数据!AK540,(各类选项!J:J),0)),1,0))</f>
        <v/>
      </c>
    </row>
    <row r="541" spans="1:22">
      <c r="A541" s="110">
        <f t="shared" si="16"/>
        <v>0</v>
      </c>
      <c r="B541" s="110">
        <f t="shared" si="17"/>
        <v>0</v>
      </c>
      <c r="C541" s="110" t="str">
        <f>IF(原始数据!K541="","",IF(ISERROR(MATCH(原始数据!K541,原始数据!E541:F541,0)),1,0)-IF(原始数据!K541="",1,0))</f>
        <v/>
      </c>
      <c r="D541" s="110" t="str">
        <f>IF(原始数据!L541="","",IF(ISERROR(MATCH(原始数据!L541,各类选项!L:L,0)),1,0)-IF(原始数据!L541="",1,0))</f>
        <v/>
      </c>
      <c r="E541" s="110" t="str">
        <f>IF(原始数据!V541="","",IF(ISERROR(MATCH(原始数据!V541,各类选项!G:G,0)),1,0))</f>
        <v/>
      </c>
      <c r="F541" s="110" t="str">
        <f>IF(原始数据!W541="","",IF(ISERROR(MATCH(原始数据!W541,各类选项!G:G,0)),1,0))</f>
        <v/>
      </c>
      <c r="G541" s="110" t="str">
        <f>IF(原始数据!AD541="","",IF(ISERROR(MATCH(原始数据!AD541,各类选项!$E:$E,0)),1,0))</f>
        <v/>
      </c>
      <c r="H541" s="110" t="str">
        <f>IF(原始数据!AE541="","",IF(ISERROR(MATCH(原始数据!AE541,各类选项!$E:$E,0)),1,0))</f>
        <v/>
      </c>
      <c r="I541" s="110" t="str">
        <f>IF(原始数据!AK541="","",IF(ISERROR(MATCH(原始数据!AK541,各类选项!$E:$E,0)),1,0))</f>
        <v/>
      </c>
      <c r="J541" s="110" t="str">
        <f>IF(原始数据!AM541="","",IF(ISERROR(MATCH(原始数据!AM541,各类选项!$E:$E,0)),1,0))</f>
        <v/>
      </c>
      <c r="K541" s="110" t="str">
        <f>IF(原始数据!AF541="","",IF(ISERROR(MATCH(原始数据!AF541,各类选项!$C:$C,0)),1,0))</f>
        <v/>
      </c>
      <c r="L541" s="110" t="str">
        <f>IF(原始数据!AG541="","",IF(ISERROR(MATCH(原始数据!AG541,各类选项!$C:$C,0)),1,0))</f>
        <v/>
      </c>
      <c r="M541" s="110" t="str">
        <f>IF(原始数据!AH541="","",IF(ISERROR(MATCH(原始数据!AH541,各类选项!$C:$C,0)),1,0))</f>
        <v/>
      </c>
      <c r="N541" s="110" t="str">
        <f>IF(原始数据!AI541="","",IF(ISERROR(MATCH(原始数据!AI541,各类选项!$E:$E,0)),1,0))</f>
        <v/>
      </c>
      <c r="O541" s="110" t="str">
        <f>IF(原始数据!AJ541="","",IF(ISERROR(MATCH(原始数据!AJ541,各类选项!$E:$E,0)),1,0))</f>
        <v/>
      </c>
      <c r="P541" s="110" t="str">
        <f>IF(原始数据!AK541="","",IF(ISERROR(MATCH(原始数据!AK541,各类选项!$E:$E,0)),1,0))</f>
        <v/>
      </c>
      <c r="Q541" s="110" t="str">
        <f>IF(原始数据!AL541="","",IF(ISERROR(MATCH(原始数据!AL541,各类选项!$E:$E,0)),1,0))</f>
        <v/>
      </c>
      <c r="R541" s="110" t="str">
        <f>IF(原始数据!AO541="","",IF(ISERROR(MATCH(原始数据!AO541,各类选项!$C:$C,0)),1,0))</f>
        <v/>
      </c>
      <c r="S541" s="110" t="str">
        <f>IF(赛后数据!M541="","",IF(ISERROR(MATCH(赛后数据!M541,(各类选项!J:J),0)),1,0))</f>
        <v/>
      </c>
      <c r="T541" s="110" t="str">
        <f>IF(赛后数据!U541="","",IF(ISERROR(MATCH(赛后数据!U541,(各类选项!J:J),0)),1,0))</f>
        <v/>
      </c>
      <c r="U541" s="110" t="str">
        <f>IF(赛后数据!AC541="","",IF(ISERROR(MATCH(赛后数据!AC541,(各类选项!J:J),0)),1,0))</f>
        <v/>
      </c>
      <c r="V541" s="110" t="str">
        <f>IF(赛后数据!AK541="","",IF(ISERROR(MATCH(赛后数据!AK541,(各类选项!J:J),0)),1,0))</f>
        <v/>
      </c>
    </row>
    <row r="542" spans="1:22">
      <c r="A542" s="110">
        <f t="shared" si="16"/>
        <v>0</v>
      </c>
      <c r="B542" s="110">
        <f t="shared" si="17"/>
        <v>0</v>
      </c>
      <c r="C542" s="110" t="str">
        <f>IF(原始数据!K542="","",IF(ISERROR(MATCH(原始数据!K542,原始数据!E542:F542,0)),1,0)-IF(原始数据!K542="",1,0))</f>
        <v/>
      </c>
      <c r="D542" s="110" t="str">
        <f>IF(原始数据!L542="","",IF(ISERROR(MATCH(原始数据!L542,各类选项!L:L,0)),1,0)-IF(原始数据!L542="",1,0))</f>
        <v/>
      </c>
      <c r="E542" s="110" t="str">
        <f>IF(原始数据!V542="","",IF(ISERROR(MATCH(原始数据!V542,各类选项!G:G,0)),1,0))</f>
        <v/>
      </c>
      <c r="F542" s="110" t="str">
        <f>IF(原始数据!W542="","",IF(ISERROR(MATCH(原始数据!W542,各类选项!G:G,0)),1,0))</f>
        <v/>
      </c>
      <c r="G542" s="110" t="str">
        <f>IF(原始数据!AD542="","",IF(ISERROR(MATCH(原始数据!AD542,各类选项!$E:$E,0)),1,0))</f>
        <v/>
      </c>
      <c r="H542" s="110" t="str">
        <f>IF(原始数据!AE542="","",IF(ISERROR(MATCH(原始数据!AE542,各类选项!$E:$E,0)),1,0))</f>
        <v/>
      </c>
      <c r="I542" s="110" t="str">
        <f>IF(原始数据!AK542="","",IF(ISERROR(MATCH(原始数据!AK542,各类选项!$E:$E,0)),1,0))</f>
        <v/>
      </c>
      <c r="J542" s="110" t="str">
        <f>IF(原始数据!AM542="","",IF(ISERROR(MATCH(原始数据!AM542,各类选项!$E:$E,0)),1,0))</f>
        <v/>
      </c>
      <c r="K542" s="110" t="str">
        <f>IF(原始数据!AF542="","",IF(ISERROR(MATCH(原始数据!AF542,各类选项!$C:$C,0)),1,0))</f>
        <v/>
      </c>
      <c r="L542" s="110" t="str">
        <f>IF(原始数据!AG542="","",IF(ISERROR(MATCH(原始数据!AG542,各类选项!$C:$C,0)),1,0))</f>
        <v/>
      </c>
      <c r="M542" s="110" t="str">
        <f>IF(原始数据!AH542="","",IF(ISERROR(MATCH(原始数据!AH542,各类选项!$C:$C,0)),1,0))</f>
        <v/>
      </c>
      <c r="N542" s="110" t="str">
        <f>IF(原始数据!AI542="","",IF(ISERROR(MATCH(原始数据!AI542,各类选项!$E:$E,0)),1,0))</f>
        <v/>
      </c>
      <c r="O542" s="110" t="str">
        <f>IF(原始数据!AJ542="","",IF(ISERROR(MATCH(原始数据!AJ542,各类选项!$E:$E,0)),1,0))</f>
        <v/>
      </c>
      <c r="P542" s="110" t="str">
        <f>IF(原始数据!AK542="","",IF(ISERROR(MATCH(原始数据!AK542,各类选项!$E:$E,0)),1,0))</f>
        <v/>
      </c>
      <c r="Q542" s="110" t="str">
        <f>IF(原始数据!AL542="","",IF(ISERROR(MATCH(原始数据!AL542,各类选项!$E:$E,0)),1,0))</f>
        <v/>
      </c>
      <c r="R542" s="110" t="str">
        <f>IF(原始数据!AO542="","",IF(ISERROR(MATCH(原始数据!AO542,各类选项!$C:$C,0)),1,0))</f>
        <v/>
      </c>
      <c r="S542" s="110" t="str">
        <f>IF(赛后数据!M542="","",IF(ISERROR(MATCH(赛后数据!M542,(各类选项!J:J),0)),1,0))</f>
        <v/>
      </c>
      <c r="T542" s="110" t="str">
        <f>IF(赛后数据!U542="","",IF(ISERROR(MATCH(赛后数据!U542,(各类选项!J:J),0)),1,0))</f>
        <v/>
      </c>
      <c r="U542" s="110" t="str">
        <f>IF(赛后数据!AC542="","",IF(ISERROR(MATCH(赛后数据!AC542,(各类选项!J:J),0)),1,0))</f>
        <v/>
      </c>
      <c r="V542" s="110" t="str">
        <f>IF(赛后数据!AK542="","",IF(ISERROR(MATCH(赛后数据!AK542,(各类选项!J:J),0)),1,0))</f>
        <v/>
      </c>
    </row>
    <row r="543" spans="1:22">
      <c r="A543" s="110">
        <f t="shared" si="16"/>
        <v>0</v>
      </c>
      <c r="B543" s="110">
        <f t="shared" si="17"/>
        <v>0</v>
      </c>
      <c r="C543" s="110" t="str">
        <f>IF(原始数据!K543="","",IF(ISERROR(MATCH(原始数据!K543,原始数据!E543:F543,0)),1,0)-IF(原始数据!K543="",1,0))</f>
        <v/>
      </c>
      <c r="D543" s="110" t="str">
        <f>IF(原始数据!L543="","",IF(ISERROR(MATCH(原始数据!L543,各类选项!L:L,0)),1,0)-IF(原始数据!L543="",1,0))</f>
        <v/>
      </c>
      <c r="E543" s="110" t="str">
        <f>IF(原始数据!V543="","",IF(ISERROR(MATCH(原始数据!V543,各类选项!G:G,0)),1,0))</f>
        <v/>
      </c>
      <c r="F543" s="110" t="str">
        <f>IF(原始数据!W543="","",IF(ISERROR(MATCH(原始数据!W543,各类选项!G:G,0)),1,0))</f>
        <v/>
      </c>
      <c r="G543" s="110" t="str">
        <f>IF(原始数据!AD543="","",IF(ISERROR(MATCH(原始数据!AD543,各类选项!$E:$E,0)),1,0))</f>
        <v/>
      </c>
      <c r="H543" s="110" t="str">
        <f>IF(原始数据!AE543="","",IF(ISERROR(MATCH(原始数据!AE543,各类选项!$E:$E,0)),1,0))</f>
        <v/>
      </c>
      <c r="I543" s="110" t="str">
        <f>IF(原始数据!AK543="","",IF(ISERROR(MATCH(原始数据!AK543,各类选项!$E:$E,0)),1,0))</f>
        <v/>
      </c>
      <c r="J543" s="110" t="str">
        <f>IF(原始数据!AM543="","",IF(ISERROR(MATCH(原始数据!AM543,各类选项!$E:$E,0)),1,0))</f>
        <v/>
      </c>
      <c r="K543" s="110" t="str">
        <f>IF(原始数据!AF543="","",IF(ISERROR(MATCH(原始数据!AF543,各类选项!$C:$C,0)),1,0))</f>
        <v/>
      </c>
      <c r="L543" s="110" t="str">
        <f>IF(原始数据!AG543="","",IF(ISERROR(MATCH(原始数据!AG543,各类选项!$C:$C,0)),1,0))</f>
        <v/>
      </c>
      <c r="M543" s="110" t="str">
        <f>IF(原始数据!AH543="","",IF(ISERROR(MATCH(原始数据!AH543,各类选项!$C:$C,0)),1,0))</f>
        <v/>
      </c>
      <c r="N543" s="110" t="str">
        <f>IF(原始数据!AI543="","",IF(ISERROR(MATCH(原始数据!AI543,各类选项!$E:$E,0)),1,0))</f>
        <v/>
      </c>
      <c r="O543" s="110" t="str">
        <f>IF(原始数据!AJ543="","",IF(ISERROR(MATCH(原始数据!AJ543,各类选项!$E:$E,0)),1,0))</f>
        <v/>
      </c>
      <c r="P543" s="110" t="str">
        <f>IF(原始数据!AK543="","",IF(ISERROR(MATCH(原始数据!AK543,各类选项!$E:$E,0)),1,0))</f>
        <v/>
      </c>
      <c r="Q543" s="110" t="str">
        <f>IF(原始数据!AL543="","",IF(ISERROR(MATCH(原始数据!AL543,各类选项!$E:$E,0)),1,0))</f>
        <v/>
      </c>
      <c r="R543" s="110" t="str">
        <f>IF(原始数据!AO543="","",IF(ISERROR(MATCH(原始数据!AO543,各类选项!$C:$C,0)),1,0))</f>
        <v/>
      </c>
      <c r="S543" s="110" t="str">
        <f>IF(赛后数据!M543="","",IF(ISERROR(MATCH(赛后数据!M543,(各类选项!J:J),0)),1,0))</f>
        <v/>
      </c>
      <c r="T543" s="110" t="str">
        <f>IF(赛后数据!U543="","",IF(ISERROR(MATCH(赛后数据!U543,(各类选项!J:J),0)),1,0))</f>
        <v/>
      </c>
      <c r="U543" s="110" t="str">
        <f>IF(赛后数据!AC543="","",IF(ISERROR(MATCH(赛后数据!AC543,(各类选项!J:J),0)),1,0))</f>
        <v/>
      </c>
      <c r="V543" s="110" t="str">
        <f>IF(赛后数据!AK543="","",IF(ISERROR(MATCH(赛后数据!AK543,(各类选项!J:J),0)),1,0))</f>
        <v/>
      </c>
    </row>
    <row r="544" spans="1:22">
      <c r="A544" s="110">
        <f t="shared" si="16"/>
        <v>0</v>
      </c>
      <c r="B544" s="110">
        <f t="shared" si="17"/>
        <v>0</v>
      </c>
      <c r="C544" s="110" t="str">
        <f>IF(原始数据!K544="","",IF(ISERROR(MATCH(原始数据!K544,原始数据!E544:F544,0)),1,0)-IF(原始数据!K544="",1,0))</f>
        <v/>
      </c>
      <c r="D544" s="110" t="str">
        <f>IF(原始数据!L544="","",IF(ISERROR(MATCH(原始数据!L544,各类选项!L:L,0)),1,0)-IF(原始数据!L544="",1,0))</f>
        <v/>
      </c>
      <c r="E544" s="110" t="str">
        <f>IF(原始数据!V544="","",IF(ISERROR(MATCH(原始数据!V544,各类选项!G:G,0)),1,0))</f>
        <v/>
      </c>
      <c r="F544" s="110" t="str">
        <f>IF(原始数据!W544="","",IF(ISERROR(MATCH(原始数据!W544,各类选项!G:G,0)),1,0))</f>
        <v/>
      </c>
      <c r="G544" s="110" t="str">
        <f>IF(原始数据!AD544="","",IF(ISERROR(MATCH(原始数据!AD544,各类选项!$E:$E,0)),1,0))</f>
        <v/>
      </c>
      <c r="H544" s="110" t="str">
        <f>IF(原始数据!AE544="","",IF(ISERROR(MATCH(原始数据!AE544,各类选项!$E:$E,0)),1,0))</f>
        <v/>
      </c>
      <c r="I544" s="110" t="str">
        <f>IF(原始数据!AK544="","",IF(ISERROR(MATCH(原始数据!AK544,各类选项!$E:$E,0)),1,0))</f>
        <v/>
      </c>
      <c r="J544" s="110" t="str">
        <f>IF(原始数据!AM544="","",IF(ISERROR(MATCH(原始数据!AM544,各类选项!$E:$E,0)),1,0))</f>
        <v/>
      </c>
      <c r="K544" s="110" t="str">
        <f>IF(原始数据!AF544="","",IF(ISERROR(MATCH(原始数据!AF544,各类选项!$C:$C,0)),1,0))</f>
        <v/>
      </c>
      <c r="L544" s="110" t="str">
        <f>IF(原始数据!AG544="","",IF(ISERROR(MATCH(原始数据!AG544,各类选项!$C:$C,0)),1,0))</f>
        <v/>
      </c>
      <c r="M544" s="110" t="str">
        <f>IF(原始数据!AH544="","",IF(ISERROR(MATCH(原始数据!AH544,各类选项!$C:$C,0)),1,0))</f>
        <v/>
      </c>
      <c r="N544" s="110" t="str">
        <f>IF(原始数据!AI544="","",IF(ISERROR(MATCH(原始数据!AI544,各类选项!$E:$E,0)),1,0))</f>
        <v/>
      </c>
      <c r="O544" s="110" t="str">
        <f>IF(原始数据!AJ544="","",IF(ISERROR(MATCH(原始数据!AJ544,各类选项!$E:$E,0)),1,0))</f>
        <v/>
      </c>
      <c r="P544" s="110" t="str">
        <f>IF(原始数据!AK544="","",IF(ISERROR(MATCH(原始数据!AK544,各类选项!$E:$E,0)),1,0))</f>
        <v/>
      </c>
      <c r="Q544" s="110" t="str">
        <f>IF(原始数据!AL544="","",IF(ISERROR(MATCH(原始数据!AL544,各类选项!$E:$E,0)),1,0))</f>
        <v/>
      </c>
      <c r="R544" s="110" t="str">
        <f>IF(原始数据!AO544="","",IF(ISERROR(MATCH(原始数据!AO544,各类选项!$C:$C,0)),1,0))</f>
        <v/>
      </c>
      <c r="S544" s="110" t="str">
        <f>IF(赛后数据!M544="","",IF(ISERROR(MATCH(赛后数据!M544,(各类选项!J:J),0)),1,0))</f>
        <v/>
      </c>
      <c r="T544" s="110" t="str">
        <f>IF(赛后数据!U544="","",IF(ISERROR(MATCH(赛后数据!U544,(各类选项!J:J),0)),1,0))</f>
        <v/>
      </c>
      <c r="U544" s="110" t="str">
        <f>IF(赛后数据!AC544="","",IF(ISERROR(MATCH(赛后数据!AC544,(各类选项!J:J),0)),1,0))</f>
        <v/>
      </c>
      <c r="V544" s="110" t="str">
        <f>IF(赛后数据!AK544="","",IF(ISERROR(MATCH(赛后数据!AK544,(各类选项!J:J),0)),1,0))</f>
        <v/>
      </c>
    </row>
    <row r="545" spans="1:22">
      <c r="A545" s="110">
        <f t="shared" si="16"/>
        <v>0</v>
      </c>
      <c r="B545" s="110">
        <f t="shared" si="17"/>
        <v>0</v>
      </c>
      <c r="C545" s="110" t="str">
        <f>IF(原始数据!K545="","",IF(ISERROR(MATCH(原始数据!K545,原始数据!E545:F545,0)),1,0)-IF(原始数据!K545="",1,0))</f>
        <v/>
      </c>
      <c r="D545" s="110" t="str">
        <f>IF(原始数据!L545="","",IF(ISERROR(MATCH(原始数据!L545,各类选项!L:L,0)),1,0)-IF(原始数据!L545="",1,0))</f>
        <v/>
      </c>
      <c r="E545" s="110" t="str">
        <f>IF(原始数据!V545="","",IF(ISERROR(MATCH(原始数据!V545,各类选项!G:G,0)),1,0))</f>
        <v/>
      </c>
      <c r="F545" s="110" t="str">
        <f>IF(原始数据!W545="","",IF(ISERROR(MATCH(原始数据!W545,各类选项!G:G,0)),1,0))</f>
        <v/>
      </c>
      <c r="G545" s="110" t="str">
        <f>IF(原始数据!AD545="","",IF(ISERROR(MATCH(原始数据!AD545,各类选项!$E:$E,0)),1,0))</f>
        <v/>
      </c>
      <c r="H545" s="110" t="str">
        <f>IF(原始数据!AE545="","",IF(ISERROR(MATCH(原始数据!AE545,各类选项!$E:$E,0)),1,0))</f>
        <v/>
      </c>
      <c r="I545" s="110" t="str">
        <f>IF(原始数据!AK545="","",IF(ISERROR(MATCH(原始数据!AK545,各类选项!$E:$E,0)),1,0))</f>
        <v/>
      </c>
      <c r="J545" s="110" t="str">
        <f>IF(原始数据!AM545="","",IF(ISERROR(MATCH(原始数据!AM545,各类选项!$E:$E,0)),1,0))</f>
        <v/>
      </c>
      <c r="K545" s="110" t="str">
        <f>IF(原始数据!AF545="","",IF(ISERROR(MATCH(原始数据!AF545,各类选项!$C:$C,0)),1,0))</f>
        <v/>
      </c>
      <c r="L545" s="110" t="str">
        <f>IF(原始数据!AG545="","",IF(ISERROR(MATCH(原始数据!AG545,各类选项!$C:$C,0)),1,0))</f>
        <v/>
      </c>
      <c r="M545" s="110" t="str">
        <f>IF(原始数据!AH545="","",IF(ISERROR(MATCH(原始数据!AH545,各类选项!$C:$C,0)),1,0))</f>
        <v/>
      </c>
      <c r="N545" s="110" t="str">
        <f>IF(原始数据!AI545="","",IF(ISERROR(MATCH(原始数据!AI545,各类选项!$E:$E,0)),1,0))</f>
        <v/>
      </c>
      <c r="O545" s="110" t="str">
        <f>IF(原始数据!AJ545="","",IF(ISERROR(MATCH(原始数据!AJ545,各类选项!$E:$E,0)),1,0))</f>
        <v/>
      </c>
      <c r="P545" s="110" t="str">
        <f>IF(原始数据!AK545="","",IF(ISERROR(MATCH(原始数据!AK545,各类选项!$E:$E,0)),1,0))</f>
        <v/>
      </c>
      <c r="Q545" s="110" t="str">
        <f>IF(原始数据!AL545="","",IF(ISERROR(MATCH(原始数据!AL545,各类选项!$E:$E,0)),1,0))</f>
        <v/>
      </c>
      <c r="R545" s="110" t="str">
        <f>IF(原始数据!AO545="","",IF(ISERROR(MATCH(原始数据!AO545,各类选项!$C:$C,0)),1,0))</f>
        <v/>
      </c>
      <c r="S545" s="110" t="str">
        <f>IF(赛后数据!M545="","",IF(ISERROR(MATCH(赛后数据!M545,(各类选项!J:J),0)),1,0))</f>
        <v/>
      </c>
      <c r="T545" s="110" t="str">
        <f>IF(赛后数据!U545="","",IF(ISERROR(MATCH(赛后数据!U545,(各类选项!J:J),0)),1,0))</f>
        <v/>
      </c>
      <c r="U545" s="110" t="str">
        <f>IF(赛后数据!AC545="","",IF(ISERROR(MATCH(赛后数据!AC545,(各类选项!J:J),0)),1,0))</f>
        <v/>
      </c>
      <c r="V545" s="110" t="str">
        <f>IF(赛后数据!AK545="","",IF(ISERROR(MATCH(赛后数据!AK545,(各类选项!J:J),0)),1,0))</f>
        <v/>
      </c>
    </row>
    <row r="546" spans="1:22">
      <c r="A546" s="110">
        <f t="shared" si="16"/>
        <v>0</v>
      </c>
      <c r="B546" s="110">
        <f t="shared" si="17"/>
        <v>0</v>
      </c>
      <c r="C546" s="110" t="str">
        <f>IF(原始数据!K546="","",IF(ISERROR(MATCH(原始数据!K546,原始数据!E546:F546,0)),1,0)-IF(原始数据!K546="",1,0))</f>
        <v/>
      </c>
      <c r="D546" s="110" t="str">
        <f>IF(原始数据!L546="","",IF(ISERROR(MATCH(原始数据!L546,各类选项!L:L,0)),1,0)-IF(原始数据!L546="",1,0))</f>
        <v/>
      </c>
      <c r="E546" s="110" t="str">
        <f>IF(原始数据!V546="","",IF(ISERROR(MATCH(原始数据!V546,各类选项!G:G,0)),1,0))</f>
        <v/>
      </c>
      <c r="F546" s="110" t="str">
        <f>IF(原始数据!W546="","",IF(ISERROR(MATCH(原始数据!W546,各类选项!G:G,0)),1,0))</f>
        <v/>
      </c>
      <c r="G546" s="110" t="str">
        <f>IF(原始数据!AD546="","",IF(ISERROR(MATCH(原始数据!AD546,各类选项!$E:$E,0)),1,0))</f>
        <v/>
      </c>
      <c r="H546" s="110" t="str">
        <f>IF(原始数据!AE546="","",IF(ISERROR(MATCH(原始数据!AE546,各类选项!$E:$E,0)),1,0))</f>
        <v/>
      </c>
      <c r="I546" s="110" t="str">
        <f>IF(原始数据!AK546="","",IF(ISERROR(MATCH(原始数据!AK546,各类选项!$E:$E,0)),1,0))</f>
        <v/>
      </c>
      <c r="J546" s="110" t="str">
        <f>IF(原始数据!AM546="","",IF(ISERROR(MATCH(原始数据!AM546,各类选项!$E:$E,0)),1,0))</f>
        <v/>
      </c>
      <c r="K546" s="110" t="str">
        <f>IF(原始数据!AF546="","",IF(ISERROR(MATCH(原始数据!AF546,各类选项!$C:$C,0)),1,0))</f>
        <v/>
      </c>
      <c r="L546" s="110" t="str">
        <f>IF(原始数据!AG546="","",IF(ISERROR(MATCH(原始数据!AG546,各类选项!$C:$C,0)),1,0))</f>
        <v/>
      </c>
      <c r="M546" s="110" t="str">
        <f>IF(原始数据!AH546="","",IF(ISERROR(MATCH(原始数据!AH546,各类选项!$C:$C,0)),1,0))</f>
        <v/>
      </c>
      <c r="N546" s="110" t="str">
        <f>IF(原始数据!AI546="","",IF(ISERROR(MATCH(原始数据!AI546,各类选项!$E:$E,0)),1,0))</f>
        <v/>
      </c>
      <c r="O546" s="110" t="str">
        <f>IF(原始数据!AJ546="","",IF(ISERROR(MATCH(原始数据!AJ546,各类选项!$E:$E,0)),1,0))</f>
        <v/>
      </c>
      <c r="P546" s="110" t="str">
        <f>IF(原始数据!AK546="","",IF(ISERROR(MATCH(原始数据!AK546,各类选项!$E:$E,0)),1,0))</f>
        <v/>
      </c>
      <c r="Q546" s="110" t="str">
        <f>IF(原始数据!AL546="","",IF(ISERROR(MATCH(原始数据!AL546,各类选项!$E:$E,0)),1,0))</f>
        <v/>
      </c>
      <c r="R546" s="110" t="str">
        <f>IF(原始数据!AO546="","",IF(ISERROR(MATCH(原始数据!AO546,各类选项!$C:$C,0)),1,0))</f>
        <v/>
      </c>
      <c r="S546" s="110" t="str">
        <f>IF(赛后数据!M546="","",IF(ISERROR(MATCH(赛后数据!M546,(各类选项!J:J),0)),1,0))</f>
        <v/>
      </c>
      <c r="T546" s="110" t="str">
        <f>IF(赛后数据!U546="","",IF(ISERROR(MATCH(赛后数据!U546,(各类选项!J:J),0)),1,0))</f>
        <v/>
      </c>
      <c r="U546" s="110" t="str">
        <f>IF(赛后数据!AC546="","",IF(ISERROR(MATCH(赛后数据!AC546,(各类选项!J:J),0)),1,0))</f>
        <v/>
      </c>
      <c r="V546" s="110" t="str">
        <f>IF(赛后数据!AK546="","",IF(ISERROR(MATCH(赛后数据!AK546,(各类选项!J:J),0)),1,0))</f>
        <v/>
      </c>
    </row>
    <row r="547" spans="1:22">
      <c r="A547" s="110">
        <f t="shared" si="16"/>
        <v>0</v>
      </c>
      <c r="B547" s="110">
        <f t="shared" si="17"/>
        <v>0</v>
      </c>
      <c r="C547" s="110" t="str">
        <f>IF(原始数据!K547="","",IF(ISERROR(MATCH(原始数据!K547,原始数据!E547:F547,0)),1,0)-IF(原始数据!K547="",1,0))</f>
        <v/>
      </c>
      <c r="D547" s="110" t="str">
        <f>IF(原始数据!L547="","",IF(ISERROR(MATCH(原始数据!L547,各类选项!L:L,0)),1,0)-IF(原始数据!L547="",1,0))</f>
        <v/>
      </c>
      <c r="E547" s="110" t="str">
        <f>IF(原始数据!V547="","",IF(ISERROR(MATCH(原始数据!V547,各类选项!G:G,0)),1,0))</f>
        <v/>
      </c>
      <c r="F547" s="110" t="str">
        <f>IF(原始数据!W547="","",IF(ISERROR(MATCH(原始数据!W547,各类选项!G:G,0)),1,0))</f>
        <v/>
      </c>
      <c r="G547" s="110" t="str">
        <f>IF(原始数据!AD547="","",IF(ISERROR(MATCH(原始数据!AD547,各类选项!$E:$E,0)),1,0))</f>
        <v/>
      </c>
      <c r="H547" s="110" t="str">
        <f>IF(原始数据!AE547="","",IF(ISERROR(MATCH(原始数据!AE547,各类选项!$E:$E,0)),1,0))</f>
        <v/>
      </c>
      <c r="I547" s="110" t="str">
        <f>IF(原始数据!AK547="","",IF(ISERROR(MATCH(原始数据!AK547,各类选项!$E:$E,0)),1,0))</f>
        <v/>
      </c>
      <c r="J547" s="110" t="str">
        <f>IF(原始数据!AM547="","",IF(ISERROR(MATCH(原始数据!AM547,各类选项!$E:$E,0)),1,0))</f>
        <v/>
      </c>
      <c r="K547" s="110" t="str">
        <f>IF(原始数据!AF547="","",IF(ISERROR(MATCH(原始数据!AF547,各类选项!$C:$C,0)),1,0))</f>
        <v/>
      </c>
      <c r="L547" s="110" t="str">
        <f>IF(原始数据!AG547="","",IF(ISERROR(MATCH(原始数据!AG547,各类选项!$C:$C,0)),1,0))</f>
        <v/>
      </c>
      <c r="M547" s="110" t="str">
        <f>IF(原始数据!AH547="","",IF(ISERROR(MATCH(原始数据!AH547,各类选项!$C:$C,0)),1,0))</f>
        <v/>
      </c>
      <c r="N547" s="110" t="str">
        <f>IF(原始数据!AI547="","",IF(ISERROR(MATCH(原始数据!AI547,各类选项!$E:$E,0)),1,0))</f>
        <v/>
      </c>
      <c r="O547" s="110" t="str">
        <f>IF(原始数据!AJ547="","",IF(ISERROR(MATCH(原始数据!AJ547,各类选项!$E:$E,0)),1,0))</f>
        <v/>
      </c>
      <c r="P547" s="110" t="str">
        <f>IF(原始数据!AK547="","",IF(ISERROR(MATCH(原始数据!AK547,各类选项!$E:$E,0)),1,0))</f>
        <v/>
      </c>
      <c r="Q547" s="110" t="str">
        <f>IF(原始数据!AL547="","",IF(ISERROR(MATCH(原始数据!AL547,各类选项!$E:$E,0)),1,0))</f>
        <v/>
      </c>
      <c r="R547" s="110" t="str">
        <f>IF(原始数据!AO547="","",IF(ISERROR(MATCH(原始数据!AO547,各类选项!$C:$C,0)),1,0))</f>
        <v/>
      </c>
      <c r="S547" s="110" t="str">
        <f>IF(赛后数据!M547="","",IF(ISERROR(MATCH(赛后数据!M547,(各类选项!J:J),0)),1,0))</f>
        <v/>
      </c>
      <c r="T547" s="110" t="str">
        <f>IF(赛后数据!U547="","",IF(ISERROR(MATCH(赛后数据!U547,(各类选项!J:J),0)),1,0))</f>
        <v/>
      </c>
      <c r="U547" s="110" t="str">
        <f>IF(赛后数据!AC547="","",IF(ISERROR(MATCH(赛后数据!AC547,(各类选项!J:J),0)),1,0))</f>
        <v/>
      </c>
      <c r="V547" s="110" t="str">
        <f>IF(赛后数据!AK547="","",IF(ISERROR(MATCH(赛后数据!AK547,(各类选项!J:J),0)),1,0))</f>
        <v/>
      </c>
    </row>
    <row r="548" spans="1:22">
      <c r="A548" s="110">
        <f t="shared" si="16"/>
        <v>0</v>
      </c>
      <c r="B548" s="110">
        <f t="shared" si="17"/>
        <v>0</v>
      </c>
      <c r="C548" s="110" t="str">
        <f>IF(原始数据!K548="","",IF(ISERROR(MATCH(原始数据!K548,原始数据!E548:F548,0)),1,0)-IF(原始数据!K548="",1,0))</f>
        <v/>
      </c>
      <c r="D548" s="110" t="str">
        <f>IF(原始数据!L548="","",IF(ISERROR(MATCH(原始数据!L548,各类选项!L:L,0)),1,0)-IF(原始数据!L548="",1,0))</f>
        <v/>
      </c>
      <c r="E548" s="110" t="str">
        <f>IF(原始数据!V548="","",IF(ISERROR(MATCH(原始数据!V548,各类选项!G:G,0)),1,0))</f>
        <v/>
      </c>
      <c r="F548" s="110" t="str">
        <f>IF(原始数据!W548="","",IF(ISERROR(MATCH(原始数据!W548,各类选项!G:G,0)),1,0))</f>
        <v/>
      </c>
      <c r="G548" s="110" t="str">
        <f>IF(原始数据!AD548="","",IF(ISERROR(MATCH(原始数据!AD548,各类选项!$E:$E,0)),1,0))</f>
        <v/>
      </c>
      <c r="H548" s="110" t="str">
        <f>IF(原始数据!AE548="","",IF(ISERROR(MATCH(原始数据!AE548,各类选项!$E:$E,0)),1,0))</f>
        <v/>
      </c>
      <c r="I548" s="110" t="str">
        <f>IF(原始数据!AK548="","",IF(ISERROR(MATCH(原始数据!AK548,各类选项!$E:$E,0)),1,0))</f>
        <v/>
      </c>
      <c r="J548" s="110" t="str">
        <f>IF(原始数据!AM548="","",IF(ISERROR(MATCH(原始数据!AM548,各类选项!$E:$E,0)),1,0))</f>
        <v/>
      </c>
      <c r="K548" s="110" t="str">
        <f>IF(原始数据!AF548="","",IF(ISERROR(MATCH(原始数据!AF548,各类选项!$C:$C,0)),1,0))</f>
        <v/>
      </c>
      <c r="L548" s="110" t="str">
        <f>IF(原始数据!AG548="","",IF(ISERROR(MATCH(原始数据!AG548,各类选项!$C:$C,0)),1,0))</f>
        <v/>
      </c>
      <c r="M548" s="110" t="str">
        <f>IF(原始数据!AH548="","",IF(ISERROR(MATCH(原始数据!AH548,各类选项!$C:$C,0)),1,0))</f>
        <v/>
      </c>
      <c r="N548" s="110" t="str">
        <f>IF(原始数据!AI548="","",IF(ISERROR(MATCH(原始数据!AI548,各类选项!$E:$E,0)),1,0))</f>
        <v/>
      </c>
      <c r="O548" s="110" t="str">
        <f>IF(原始数据!AJ548="","",IF(ISERROR(MATCH(原始数据!AJ548,各类选项!$E:$E,0)),1,0))</f>
        <v/>
      </c>
      <c r="P548" s="110" t="str">
        <f>IF(原始数据!AK548="","",IF(ISERROR(MATCH(原始数据!AK548,各类选项!$E:$E,0)),1,0))</f>
        <v/>
      </c>
      <c r="Q548" s="110" t="str">
        <f>IF(原始数据!AL548="","",IF(ISERROR(MATCH(原始数据!AL548,各类选项!$E:$E,0)),1,0))</f>
        <v/>
      </c>
      <c r="R548" s="110" t="str">
        <f>IF(原始数据!AO548="","",IF(ISERROR(MATCH(原始数据!AO548,各类选项!$C:$C,0)),1,0))</f>
        <v/>
      </c>
      <c r="S548" s="110" t="str">
        <f>IF(赛后数据!M548="","",IF(ISERROR(MATCH(赛后数据!M548,(各类选项!J:J),0)),1,0))</f>
        <v/>
      </c>
      <c r="T548" s="110" t="str">
        <f>IF(赛后数据!U548="","",IF(ISERROR(MATCH(赛后数据!U548,(各类选项!J:J),0)),1,0))</f>
        <v/>
      </c>
      <c r="U548" s="110" t="str">
        <f>IF(赛后数据!AC548="","",IF(ISERROR(MATCH(赛后数据!AC548,(各类选项!J:J),0)),1,0))</f>
        <v/>
      </c>
      <c r="V548" s="110" t="str">
        <f>IF(赛后数据!AK548="","",IF(ISERROR(MATCH(赛后数据!AK548,(各类选项!J:J),0)),1,0))</f>
        <v/>
      </c>
    </row>
    <row r="549" spans="1:22">
      <c r="A549" s="110">
        <f t="shared" si="16"/>
        <v>0</v>
      </c>
      <c r="B549" s="110">
        <f t="shared" si="17"/>
        <v>0</v>
      </c>
      <c r="C549" s="110" t="str">
        <f>IF(原始数据!K549="","",IF(ISERROR(MATCH(原始数据!K549,原始数据!E549:F549,0)),1,0)-IF(原始数据!K549="",1,0))</f>
        <v/>
      </c>
      <c r="D549" s="110" t="str">
        <f>IF(原始数据!L549="","",IF(ISERROR(MATCH(原始数据!L549,各类选项!L:L,0)),1,0)-IF(原始数据!L549="",1,0))</f>
        <v/>
      </c>
      <c r="E549" s="110" t="str">
        <f>IF(原始数据!V549="","",IF(ISERROR(MATCH(原始数据!V549,各类选项!G:G,0)),1,0))</f>
        <v/>
      </c>
      <c r="F549" s="110" t="str">
        <f>IF(原始数据!W549="","",IF(ISERROR(MATCH(原始数据!W549,各类选项!G:G,0)),1,0))</f>
        <v/>
      </c>
      <c r="G549" s="110" t="str">
        <f>IF(原始数据!AD549="","",IF(ISERROR(MATCH(原始数据!AD549,各类选项!$E:$E,0)),1,0))</f>
        <v/>
      </c>
      <c r="H549" s="110" t="str">
        <f>IF(原始数据!AE549="","",IF(ISERROR(MATCH(原始数据!AE549,各类选项!$E:$E,0)),1,0))</f>
        <v/>
      </c>
      <c r="I549" s="110" t="str">
        <f>IF(原始数据!AK549="","",IF(ISERROR(MATCH(原始数据!AK549,各类选项!$E:$E,0)),1,0))</f>
        <v/>
      </c>
      <c r="J549" s="110" t="str">
        <f>IF(原始数据!AM549="","",IF(ISERROR(MATCH(原始数据!AM549,各类选项!$E:$E,0)),1,0))</f>
        <v/>
      </c>
      <c r="K549" s="110" t="str">
        <f>IF(原始数据!AF549="","",IF(ISERROR(MATCH(原始数据!AF549,各类选项!$C:$C,0)),1,0))</f>
        <v/>
      </c>
      <c r="L549" s="110" t="str">
        <f>IF(原始数据!AG549="","",IF(ISERROR(MATCH(原始数据!AG549,各类选项!$C:$C,0)),1,0))</f>
        <v/>
      </c>
      <c r="M549" s="110" t="str">
        <f>IF(原始数据!AH549="","",IF(ISERROR(MATCH(原始数据!AH549,各类选项!$C:$C,0)),1,0))</f>
        <v/>
      </c>
      <c r="N549" s="110" t="str">
        <f>IF(原始数据!AI549="","",IF(ISERROR(MATCH(原始数据!AI549,各类选项!$E:$E,0)),1,0))</f>
        <v/>
      </c>
      <c r="O549" s="110" t="str">
        <f>IF(原始数据!AJ549="","",IF(ISERROR(MATCH(原始数据!AJ549,各类选项!$E:$E,0)),1,0))</f>
        <v/>
      </c>
      <c r="P549" s="110" t="str">
        <f>IF(原始数据!AK549="","",IF(ISERROR(MATCH(原始数据!AK549,各类选项!$E:$E,0)),1,0))</f>
        <v/>
      </c>
      <c r="Q549" s="110" t="str">
        <f>IF(原始数据!AL549="","",IF(ISERROR(MATCH(原始数据!AL549,各类选项!$E:$E,0)),1,0))</f>
        <v/>
      </c>
      <c r="R549" s="110" t="str">
        <f>IF(原始数据!AO549="","",IF(ISERROR(MATCH(原始数据!AO549,各类选项!$C:$C,0)),1,0))</f>
        <v/>
      </c>
      <c r="S549" s="110" t="str">
        <f>IF(赛后数据!M549="","",IF(ISERROR(MATCH(赛后数据!M549,(各类选项!J:J),0)),1,0))</f>
        <v/>
      </c>
      <c r="T549" s="110" t="str">
        <f>IF(赛后数据!U549="","",IF(ISERROR(MATCH(赛后数据!U549,(各类选项!J:J),0)),1,0))</f>
        <v/>
      </c>
      <c r="U549" s="110" t="str">
        <f>IF(赛后数据!AC549="","",IF(ISERROR(MATCH(赛后数据!AC549,(各类选项!J:J),0)),1,0))</f>
        <v/>
      </c>
      <c r="V549" s="110" t="str">
        <f>IF(赛后数据!AK549="","",IF(ISERROR(MATCH(赛后数据!AK549,(各类选项!J:J),0)),1,0))</f>
        <v/>
      </c>
    </row>
    <row r="550" spans="1:22">
      <c r="A550" s="110">
        <f t="shared" si="16"/>
        <v>0</v>
      </c>
      <c r="B550" s="110">
        <f t="shared" si="17"/>
        <v>0</v>
      </c>
      <c r="C550" s="110" t="str">
        <f>IF(原始数据!K550="","",IF(ISERROR(MATCH(原始数据!K550,原始数据!E550:F550,0)),1,0)-IF(原始数据!K550="",1,0))</f>
        <v/>
      </c>
      <c r="D550" s="110" t="str">
        <f>IF(原始数据!L550="","",IF(ISERROR(MATCH(原始数据!L550,各类选项!L:L,0)),1,0)-IF(原始数据!L550="",1,0))</f>
        <v/>
      </c>
      <c r="E550" s="110" t="str">
        <f>IF(原始数据!V550="","",IF(ISERROR(MATCH(原始数据!V550,各类选项!G:G,0)),1,0))</f>
        <v/>
      </c>
      <c r="F550" s="110" t="str">
        <f>IF(原始数据!W550="","",IF(ISERROR(MATCH(原始数据!W550,各类选项!G:G,0)),1,0))</f>
        <v/>
      </c>
      <c r="G550" s="110" t="str">
        <f>IF(原始数据!AD550="","",IF(ISERROR(MATCH(原始数据!AD550,各类选项!$E:$E,0)),1,0))</f>
        <v/>
      </c>
      <c r="H550" s="110" t="str">
        <f>IF(原始数据!AE550="","",IF(ISERROR(MATCH(原始数据!AE550,各类选项!$E:$E,0)),1,0))</f>
        <v/>
      </c>
      <c r="I550" s="110" t="str">
        <f>IF(原始数据!AK550="","",IF(ISERROR(MATCH(原始数据!AK550,各类选项!$E:$E,0)),1,0))</f>
        <v/>
      </c>
      <c r="J550" s="110" t="str">
        <f>IF(原始数据!AM550="","",IF(ISERROR(MATCH(原始数据!AM550,各类选项!$E:$E,0)),1,0))</f>
        <v/>
      </c>
      <c r="K550" s="110" t="str">
        <f>IF(原始数据!AF550="","",IF(ISERROR(MATCH(原始数据!AF550,各类选项!$C:$C,0)),1,0))</f>
        <v/>
      </c>
      <c r="L550" s="110" t="str">
        <f>IF(原始数据!AG550="","",IF(ISERROR(MATCH(原始数据!AG550,各类选项!$C:$C,0)),1,0))</f>
        <v/>
      </c>
      <c r="M550" s="110" t="str">
        <f>IF(原始数据!AH550="","",IF(ISERROR(MATCH(原始数据!AH550,各类选项!$C:$C,0)),1,0))</f>
        <v/>
      </c>
      <c r="N550" s="110" t="str">
        <f>IF(原始数据!AI550="","",IF(ISERROR(MATCH(原始数据!AI550,各类选项!$E:$E,0)),1,0))</f>
        <v/>
      </c>
      <c r="O550" s="110" t="str">
        <f>IF(原始数据!AJ550="","",IF(ISERROR(MATCH(原始数据!AJ550,各类选项!$E:$E,0)),1,0))</f>
        <v/>
      </c>
      <c r="P550" s="110" t="str">
        <f>IF(原始数据!AK550="","",IF(ISERROR(MATCH(原始数据!AK550,各类选项!$E:$E,0)),1,0))</f>
        <v/>
      </c>
      <c r="Q550" s="110" t="str">
        <f>IF(原始数据!AL550="","",IF(ISERROR(MATCH(原始数据!AL550,各类选项!$E:$E,0)),1,0))</f>
        <v/>
      </c>
      <c r="R550" s="110" t="str">
        <f>IF(原始数据!AO550="","",IF(ISERROR(MATCH(原始数据!AO550,各类选项!$C:$C,0)),1,0))</f>
        <v/>
      </c>
      <c r="S550" s="110" t="str">
        <f>IF(赛后数据!M550="","",IF(ISERROR(MATCH(赛后数据!M550,(各类选项!J:J),0)),1,0))</f>
        <v/>
      </c>
      <c r="T550" s="110" t="str">
        <f>IF(赛后数据!U550="","",IF(ISERROR(MATCH(赛后数据!U550,(各类选项!J:J),0)),1,0))</f>
        <v/>
      </c>
      <c r="U550" s="110" t="str">
        <f>IF(赛后数据!AC550="","",IF(ISERROR(MATCH(赛后数据!AC550,(各类选项!J:J),0)),1,0))</f>
        <v/>
      </c>
      <c r="V550" s="110" t="str">
        <f>IF(赛后数据!AK550="","",IF(ISERROR(MATCH(赛后数据!AK550,(各类选项!J:J),0)),1,0))</f>
        <v/>
      </c>
    </row>
    <row r="551" spans="1:22">
      <c r="A551" s="110">
        <f t="shared" si="16"/>
        <v>0</v>
      </c>
      <c r="B551" s="110">
        <f t="shared" si="17"/>
        <v>0</v>
      </c>
      <c r="C551" s="110" t="str">
        <f>IF(原始数据!K551="","",IF(ISERROR(MATCH(原始数据!K551,原始数据!E551:F551,0)),1,0)-IF(原始数据!K551="",1,0))</f>
        <v/>
      </c>
      <c r="D551" s="110" t="str">
        <f>IF(原始数据!L551="","",IF(ISERROR(MATCH(原始数据!L551,各类选项!L:L,0)),1,0)-IF(原始数据!L551="",1,0))</f>
        <v/>
      </c>
      <c r="E551" s="110" t="str">
        <f>IF(原始数据!V551="","",IF(ISERROR(MATCH(原始数据!V551,各类选项!G:G,0)),1,0))</f>
        <v/>
      </c>
      <c r="F551" s="110" t="str">
        <f>IF(原始数据!W551="","",IF(ISERROR(MATCH(原始数据!W551,各类选项!G:G,0)),1,0))</f>
        <v/>
      </c>
      <c r="G551" s="110" t="str">
        <f>IF(原始数据!AD551="","",IF(ISERROR(MATCH(原始数据!AD551,各类选项!$E:$E,0)),1,0))</f>
        <v/>
      </c>
      <c r="H551" s="110" t="str">
        <f>IF(原始数据!AE551="","",IF(ISERROR(MATCH(原始数据!AE551,各类选项!$E:$E,0)),1,0))</f>
        <v/>
      </c>
      <c r="I551" s="110" t="str">
        <f>IF(原始数据!AK551="","",IF(ISERROR(MATCH(原始数据!AK551,各类选项!$E:$E,0)),1,0))</f>
        <v/>
      </c>
      <c r="J551" s="110" t="str">
        <f>IF(原始数据!AM551="","",IF(ISERROR(MATCH(原始数据!AM551,各类选项!$E:$E,0)),1,0))</f>
        <v/>
      </c>
      <c r="K551" s="110" t="str">
        <f>IF(原始数据!AF551="","",IF(ISERROR(MATCH(原始数据!AF551,各类选项!$C:$C,0)),1,0))</f>
        <v/>
      </c>
      <c r="L551" s="110" t="str">
        <f>IF(原始数据!AG551="","",IF(ISERROR(MATCH(原始数据!AG551,各类选项!$C:$C,0)),1,0))</f>
        <v/>
      </c>
      <c r="M551" s="110" t="str">
        <f>IF(原始数据!AH551="","",IF(ISERROR(MATCH(原始数据!AH551,各类选项!$C:$C,0)),1,0))</f>
        <v/>
      </c>
      <c r="N551" s="110" t="str">
        <f>IF(原始数据!AI551="","",IF(ISERROR(MATCH(原始数据!AI551,各类选项!$E:$E,0)),1,0))</f>
        <v/>
      </c>
      <c r="O551" s="110" t="str">
        <f>IF(原始数据!AJ551="","",IF(ISERROR(MATCH(原始数据!AJ551,各类选项!$E:$E,0)),1,0))</f>
        <v/>
      </c>
      <c r="P551" s="110" t="str">
        <f>IF(原始数据!AK551="","",IF(ISERROR(MATCH(原始数据!AK551,各类选项!$E:$E,0)),1,0))</f>
        <v/>
      </c>
      <c r="Q551" s="110" t="str">
        <f>IF(原始数据!AL551="","",IF(ISERROR(MATCH(原始数据!AL551,各类选项!$E:$E,0)),1,0))</f>
        <v/>
      </c>
      <c r="R551" s="110" t="str">
        <f>IF(原始数据!AO551="","",IF(ISERROR(MATCH(原始数据!AO551,各类选项!$C:$C,0)),1,0))</f>
        <v/>
      </c>
      <c r="S551" s="110" t="str">
        <f>IF(赛后数据!M551="","",IF(ISERROR(MATCH(赛后数据!M551,(各类选项!J:J),0)),1,0))</f>
        <v/>
      </c>
      <c r="T551" s="110" t="str">
        <f>IF(赛后数据!U551="","",IF(ISERROR(MATCH(赛后数据!U551,(各类选项!J:J),0)),1,0))</f>
        <v/>
      </c>
      <c r="U551" s="110" t="str">
        <f>IF(赛后数据!AC551="","",IF(ISERROR(MATCH(赛后数据!AC551,(各类选项!J:J),0)),1,0))</f>
        <v/>
      </c>
      <c r="V551" s="110" t="str">
        <f>IF(赛后数据!AK551="","",IF(ISERROR(MATCH(赛后数据!AK551,(各类选项!J:J),0)),1,0))</f>
        <v/>
      </c>
    </row>
    <row r="552" spans="1:22">
      <c r="A552" s="110">
        <f t="shared" si="16"/>
        <v>0</v>
      </c>
      <c r="B552" s="110">
        <f t="shared" si="17"/>
        <v>0</v>
      </c>
      <c r="C552" s="110" t="str">
        <f>IF(原始数据!K552="","",IF(ISERROR(MATCH(原始数据!K552,原始数据!E552:F552,0)),1,0)-IF(原始数据!K552="",1,0))</f>
        <v/>
      </c>
      <c r="D552" s="110" t="str">
        <f>IF(原始数据!L552="","",IF(ISERROR(MATCH(原始数据!L552,各类选项!L:L,0)),1,0)-IF(原始数据!L552="",1,0))</f>
        <v/>
      </c>
      <c r="E552" s="110" t="str">
        <f>IF(原始数据!V552="","",IF(ISERROR(MATCH(原始数据!V552,各类选项!G:G,0)),1,0))</f>
        <v/>
      </c>
      <c r="F552" s="110" t="str">
        <f>IF(原始数据!W552="","",IF(ISERROR(MATCH(原始数据!W552,各类选项!G:G,0)),1,0))</f>
        <v/>
      </c>
      <c r="G552" s="110" t="str">
        <f>IF(原始数据!AD552="","",IF(ISERROR(MATCH(原始数据!AD552,各类选项!$E:$E,0)),1,0))</f>
        <v/>
      </c>
      <c r="H552" s="110" t="str">
        <f>IF(原始数据!AE552="","",IF(ISERROR(MATCH(原始数据!AE552,各类选项!$E:$E,0)),1,0))</f>
        <v/>
      </c>
      <c r="I552" s="110" t="str">
        <f>IF(原始数据!AK552="","",IF(ISERROR(MATCH(原始数据!AK552,各类选项!$E:$E,0)),1,0))</f>
        <v/>
      </c>
      <c r="J552" s="110" t="str">
        <f>IF(原始数据!AM552="","",IF(ISERROR(MATCH(原始数据!AM552,各类选项!$E:$E,0)),1,0))</f>
        <v/>
      </c>
      <c r="K552" s="110" t="str">
        <f>IF(原始数据!AF552="","",IF(ISERROR(MATCH(原始数据!AF552,各类选项!$C:$C,0)),1,0))</f>
        <v/>
      </c>
      <c r="L552" s="110" t="str">
        <f>IF(原始数据!AG552="","",IF(ISERROR(MATCH(原始数据!AG552,各类选项!$C:$C,0)),1,0))</f>
        <v/>
      </c>
      <c r="M552" s="110" t="str">
        <f>IF(原始数据!AH552="","",IF(ISERROR(MATCH(原始数据!AH552,各类选项!$C:$C,0)),1,0))</f>
        <v/>
      </c>
      <c r="N552" s="110" t="str">
        <f>IF(原始数据!AI552="","",IF(ISERROR(MATCH(原始数据!AI552,各类选项!$E:$E,0)),1,0))</f>
        <v/>
      </c>
      <c r="O552" s="110" t="str">
        <f>IF(原始数据!AJ552="","",IF(ISERROR(MATCH(原始数据!AJ552,各类选项!$E:$E,0)),1,0))</f>
        <v/>
      </c>
      <c r="P552" s="110" t="str">
        <f>IF(原始数据!AK552="","",IF(ISERROR(MATCH(原始数据!AK552,各类选项!$E:$E,0)),1,0))</f>
        <v/>
      </c>
      <c r="Q552" s="110" t="str">
        <f>IF(原始数据!AL552="","",IF(ISERROR(MATCH(原始数据!AL552,各类选项!$E:$E,0)),1,0))</f>
        <v/>
      </c>
      <c r="R552" s="110" t="str">
        <f>IF(原始数据!AO552="","",IF(ISERROR(MATCH(原始数据!AO552,各类选项!$C:$C,0)),1,0))</f>
        <v/>
      </c>
      <c r="S552" s="110" t="str">
        <f>IF(赛后数据!M552="","",IF(ISERROR(MATCH(赛后数据!M552,(各类选项!J:J),0)),1,0))</f>
        <v/>
      </c>
      <c r="T552" s="110" t="str">
        <f>IF(赛后数据!U552="","",IF(ISERROR(MATCH(赛后数据!U552,(各类选项!J:J),0)),1,0))</f>
        <v/>
      </c>
      <c r="U552" s="110" t="str">
        <f>IF(赛后数据!AC552="","",IF(ISERROR(MATCH(赛后数据!AC552,(各类选项!J:J),0)),1,0))</f>
        <v/>
      </c>
      <c r="V552" s="110" t="str">
        <f>IF(赛后数据!AK552="","",IF(ISERROR(MATCH(赛后数据!AK552,(各类选项!J:J),0)),1,0))</f>
        <v/>
      </c>
    </row>
    <row r="553" spans="1:22">
      <c r="A553" s="110">
        <f t="shared" si="16"/>
        <v>0</v>
      </c>
      <c r="B553" s="110">
        <f t="shared" si="17"/>
        <v>0</v>
      </c>
      <c r="C553" s="110" t="str">
        <f>IF(原始数据!K553="","",IF(ISERROR(MATCH(原始数据!K553,原始数据!E553:F553,0)),1,0)-IF(原始数据!K553="",1,0))</f>
        <v/>
      </c>
      <c r="D553" s="110" t="str">
        <f>IF(原始数据!L553="","",IF(ISERROR(MATCH(原始数据!L553,各类选项!L:L,0)),1,0)-IF(原始数据!L553="",1,0))</f>
        <v/>
      </c>
      <c r="E553" s="110" t="str">
        <f>IF(原始数据!V553="","",IF(ISERROR(MATCH(原始数据!V553,各类选项!G:G,0)),1,0))</f>
        <v/>
      </c>
      <c r="F553" s="110" t="str">
        <f>IF(原始数据!W553="","",IF(ISERROR(MATCH(原始数据!W553,各类选项!G:G,0)),1,0))</f>
        <v/>
      </c>
      <c r="G553" s="110" t="str">
        <f>IF(原始数据!AD553="","",IF(ISERROR(MATCH(原始数据!AD553,各类选项!$E:$E,0)),1,0))</f>
        <v/>
      </c>
      <c r="H553" s="110" t="str">
        <f>IF(原始数据!AE553="","",IF(ISERROR(MATCH(原始数据!AE553,各类选项!$E:$E,0)),1,0))</f>
        <v/>
      </c>
      <c r="I553" s="110" t="str">
        <f>IF(原始数据!AK553="","",IF(ISERROR(MATCH(原始数据!AK553,各类选项!$E:$E,0)),1,0))</f>
        <v/>
      </c>
      <c r="J553" s="110" t="str">
        <f>IF(原始数据!AM553="","",IF(ISERROR(MATCH(原始数据!AM553,各类选项!$E:$E,0)),1,0))</f>
        <v/>
      </c>
      <c r="K553" s="110" t="str">
        <f>IF(原始数据!AF553="","",IF(ISERROR(MATCH(原始数据!AF553,各类选项!$C:$C,0)),1,0))</f>
        <v/>
      </c>
      <c r="L553" s="110" t="str">
        <f>IF(原始数据!AG553="","",IF(ISERROR(MATCH(原始数据!AG553,各类选项!$C:$C,0)),1,0))</f>
        <v/>
      </c>
      <c r="M553" s="110" t="str">
        <f>IF(原始数据!AH553="","",IF(ISERROR(MATCH(原始数据!AH553,各类选项!$C:$C,0)),1,0))</f>
        <v/>
      </c>
      <c r="N553" s="110" t="str">
        <f>IF(原始数据!AI553="","",IF(ISERROR(MATCH(原始数据!AI553,各类选项!$E:$E,0)),1,0))</f>
        <v/>
      </c>
      <c r="O553" s="110" t="str">
        <f>IF(原始数据!AJ553="","",IF(ISERROR(MATCH(原始数据!AJ553,各类选项!$E:$E,0)),1,0))</f>
        <v/>
      </c>
      <c r="P553" s="110" t="str">
        <f>IF(原始数据!AK553="","",IF(ISERROR(MATCH(原始数据!AK553,各类选项!$E:$E,0)),1,0))</f>
        <v/>
      </c>
      <c r="Q553" s="110" t="str">
        <f>IF(原始数据!AL553="","",IF(ISERROR(MATCH(原始数据!AL553,各类选项!$E:$E,0)),1,0))</f>
        <v/>
      </c>
      <c r="R553" s="110" t="str">
        <f>IF(原始数据!AO553="","",IF(ISERROR(MATCH(原始数据!AO553,各类选项!$C:$C,0)),1,0))</f>
        <v/>
      </c>
      <c r="S553" s="110" t="str">
        <f>IF(赛后数据!M553="","",IF(ISERROR(MATCH(赛后数据!M553,(各类选项!J:J),0)),1,0))</f>
        <v/>
      </c>
      <c r="T553" s="110" t="str">
        <f>IF(赛后数据!U553="","",IF(ISERROR(MATCH(赛后数据!U553,(各类选项!J:J),0)),1,0))</f>
        <v/>
      </c>
      <c r="U553" s="110" t="str">
        <f>IF(赛后数据!AC553="","",IF(ISERROR(MATCH(赛后数据!AC553,(各类选项!J:J),0)),1,0))</f>
        <v/>
      </c>
      <c r="V553" s="110" t="str">
        <f>IF(赛后数据!AK553="","",IF(ISERROR(MATCH(赛后数据!AK553,(各类选项!J:J),0)),1,0))</f>
        <v/>
      </c>
    </row>
    <row r="554" spans="1:22">
      <c r="A554" s="110">
        <f t="shared" si="16"/>
        <v>0</v>
      </c>
      <c r="B554" s="110">
        <f t="shared" si="17"/>
        <v>0</v>
      </c>
      <c r="C554" s="110" t="str">
        <f>IF(原始数据!K554="","",IF(ISERROR(MATCH(原始数据!K554,原始数据!E554:F554,0)),1,0)-IF(原始数据!K554="",1,0))</f>
        <v/>
      </c>
      <c r="D554" s="110" t="str">
        <f>IF(原始数据!L554="","",IF(ISERROR(MATCH(原始数据!L554,各类选项!L:L,0)),1,0)-IF(原始数据!L554="",1,0))</f>
        <v/>
      </c>
      <c r="E554" s="110" t="str">
        <f>IF(原始数据!V554="","",IF(ISERROR(MATCH(原始数据!V554,各类选项!G:G,0)),1,0))</f>
        <v/>
      </c>
      <c r="F554" s="110" t="str">
        <f>IF(原始数据!W554="","",IF(ISERROR(MATCH(原始数据!W554,各类选项!G:G,0)),1,0))</f>
        <v/>
      </c>
      <c r="G554" s="110" t="str">
        <f>IF(原始数据!AD554="","",IF(ISERROR(MATCH(原始数据!AD554,各类选项!$E:$E,0)),1,0))</f>
        <v/>
      </c>
      <c r="H554" s="110" t="str">
        <f>IF(原始数据!AE554="","",IF(ISERROR(MATCH(原始数据!AE554,各类选项!$E:$E,0)),1,0))</f>
        <v/>
      </c>
      <c r="I554" s="110" t="str">
        <f>IF(原始数据!AK554="","",IF(ISERROR(MATCH(原始数据!AK554,各类选项!$E:$E,0)),1,0))</f>
        <v/>
      </c>
      <c r="J554" s="110" t="str">
        <f>IF(原始数据!AM554="","",IF(ISERROR(MATCH(原始数据!AM554,各类选项!$E:$E,0)),1,0))</f>
        <v/>
      </c>
      <c r="K554" s="110" t="str">
        <f>IF(原始数据!AF554="","",IF(ISERROR(MATCH(原始数据!AF554,各类选项!$C:$C,0)),1,0))</f>
        <v/>
      </c>
      <c r="L554" s="110" t="str">
        <f>IF(原始数据!AG554="","",IF(ISERROR(MATCH(原始数据!AG554,各类选项!$C:$C,0)),1,0))</f>
        <v/>
      </c>
      <c r="M554" s="110" t="str">
        <f>IF(原始数据!AH554="","",IF(ISERROR(MATCH(原始数据!AH554,各类选项!$C:$C,0)),1,0))</f>
        <v/>
      </c>
      <c r="N554" s="110" t="str">
        <f>IF(原始数据!AI554="","",IF(ISERROR(MATCH(原始数据!AI554,各类选项!$E:$E,0)),1,0))</f>
        <v/>
      </c>
      <c r="O554" s="110" t="str">
        <f>IF(原始数据!AJ554="","",IF(ISERROR(MATCH(原始数据!AJ554,各类选项!$E:$E,0)),1,0))</f>
        <v/>
      </c>
      <c r="P554" s="110" t="str">
        <f>IF(原始数据!AK554="","",IF(ISERROR(MATCH(原始数据!AK554,各类选项!$E:$E,0)),1,0))</f>
        <v/>
      </c>
      <c r="Q554" s="110" t="str">
        <f>IF(原始数据!AL554="","",IF(ISERROR(MATCH(原始数据!AL554,各类选项!$E:$E,0)),1,0))</f>
        <v/>
      </c>
      <c r="R554" s="110" t="str">
        <f>IF(原始数据!AO554="","",IF(ISERROR(MATCH(原始数据!AO554,各类选项!$C:$C,0)),1,0))</f>
        <v/>
      </c>
      <c r="S554" s="110" t="str">
        <f>IF(赛后数据!M554="","",IF(ISERROR(MATCH(赛后数据!M554,(各类选项!J:J),0)),1,0))</f>
        <v/>
      </c>
      <c r="T554" s="110" t="str">
        <f>IF(赛后数据!U554="","",IF(ISERROR(MATCH(赛后数据!U554,(各类选项!J:J),0)),1,0))</f>
        <v/>
      </c>
      <c r="U554" s="110" t="str">
        <f>IF(赛后数据!AC554="","",IF(ISERROR(MATCH(赛后数据!AC554,(各类选项!J:J),0)),1,0))</f>
        <v/>
      </c>
      <c r="V554" s="110" t="str">
        <f>IF(赛后数据!AK554="","",IF(ISERROR(MATCH(赛后数据!AK554,(各类选项!J:J),0)),1,0))</f>
        <v/>
      </c>
    </row>
    <row r="555" spans="1:22">
      <c r="A555" s="110">
        <f t="shared" si="16"/>
        <v>0</v>
      </c>
      <c r="B555" s="110">
        <f t="shared" si="17"/>
        <v>0</v>
      </c>
      <c r="C555" s="110" t="str">
        <f>IF(原始数据!K555="","",IF(ISERROR(MATCH(原始数据!K555,原始数据!E555:F555,0)),1,0)-IF(原始数据!K555="",1,0))</f>
        <v/>
      </c>
      <c r="D555" s="110" t="str">
        <f>IF(原始数据!L555="","",IF(ISERROR(MATCH(原始数据!L555,各类选项!L:L,0)),1,0)-IF(原始数据!L555="",1,0))</f>
        <v/>
      </c>
      <c r="E555" s="110" t="str">
        <f>IF(原始数据!V555="","",IF(ISERROR(MATCH(原始数据!V555,各类选项!G:G,0)),1,0))</f>
        <v/>
      </c>
      <c r="F555" s="110" t="str">
        <f>IF(原始数据!W555="","",IF(ISERROR(MATCH(原始数据!W555,各类选项!G:G,0)),1,0))</f>
        <v/>
      </c>
      <c r="G555" s="110" t="str">
        <f>IF(原始数据!AD555="","",IF(ISERROR(MATCH(原始数据!AD555,各类选项!$E:$E,0)),1,0))</f>
        <v/>
      </c>
      <c r="H555" s="110" t="str">
        <f>IF(原始数据!AE555="","",IF(ISERROR(MATCH(原始数据!AE555,各类选项!$E:$E,0)),1,0))</f>
        <v/>
      </c>
      <c r="I555" s="110" t="str">
        <f>IF(原始数据!AK555="","",IF(ISERROR(MATCH(原始数据!AK555,各类选项!$E:$E,0)),1,0))</f>
        <v/>
      </c>
      <c r="J555" s="110" t="str">
        <f>IF(原始数据!AM555="","",IF(ISERROR(MATCH(原始数据!AM555,各类选项!$E:$E,0)),1,0))</f>
        <v/>
      </c>
      <c r="K555" s="110" t="str">
        <f>IF(原始数据!AF555="","",IF(ISERROR(MATCH(原始数据!AF555,各类选项!$C:$C,0)),1,0))</f>
        <v/>
      </c>
      <c r="L555" s="110" t="str">
        <f>IF(原始数据!AG555="","",IF(ISERROR(MATCH(原始数据!AG555,各类选项!$C:$C,0)),1,0))</f>
        <v/>
      </c>
      <c r="M555" s="110" t="str">
        <f>IF(原始数据!AH555="","",IF(ISERROR(MATCH(原始数据!AH555,各类选项!$C:$C,0)),1,0))</f>
        <v/>
      </c>
      <c r="N555" s="110" t="str">
        <f>IF(原始数据!AI555="","",IF(ISERROR(MATCH(原始数据!AI555,各类选项!$E:$E,0)),1,0))</f>
        <v/>
      </c>
      <c r="O555" s="110" t="str">
        <f>IF(原始数据!AJ555="","",IF(ISERROR(MATCH(原始数据!AJ555,各类选项!$E:$E,0)),1,0))</f>
        <v/>
      </c>
      <c r="P555" s="110" t="str">
        <f>IF(原始数据!AK555="","",IF(ISERROR(MATCH(原始数据!AK555,各类选项!$E:$E,0)),1,0))</f>
        <v/>
      </c>
      <c r="Q555" s="110" t="str">
        <f>IF(原始数据!AL555="","",IF(ISERROR(MATCH(原始数据!AL555,各类选项!$E:$E,0)),1,0))</f>
        <v/>
      </c>
      <c r="R555" s="110" t="str">
        <f>IF(原始数据!AO555="","",IF(ISERROR(MATCH(原始数据!AO555,各类选项!$C:$C,0)),1,0))</f>
        <v/>
      </c>
      <c r="S555" s="110" t="str">
        <f>IF(赛后数据!M555="","",IF(ISERROR(MATCH(赛后数据!M555,(各类选项!J:J),0)),1,0))</f>
        <v/>
      </c>
      <c r="T555" s="110" t="str">
        <f>IF(赛后数据!U555="","",IF(ISERROR(MATCH(赛后数据!U555,(各类选项!J:J),0)),1,0))</f>
        <v/>
      </c>
      <c r="U555" s="110" t="str">
        <f>IF(赛后数据!AC555="","",IF(ISERROR(MATCH(赛后数据!AC555,(各类选项!J:J),0)),1,0))</f>
        <v/>
      </c>
      <c r="V555" s="110" t="str">
        <f>IF(赛后数据!AK555="","",IF(ISERROR(MATCH(赛后数据!AK555,(各类选项!J:J),0)),1,0))</f>
        <v/>
      </c>
    </row>
    <row r="556" spans="1:22">
      <c r="A556" s="110">
        <f t="shared" si="16"/>
        <v>0</v>
      </c>
      <c r="B556" s="110">
        <f t="shared" si="17"/>
        <v>0</v>
      </c>
      <c r="C556" s="110" t="str">
        <f>IF(原始数据!K556="","",IF(ISERROR(MATCH(原始数据!K556,原始数据!E556:F556,0)),1,0)-IF(原始数据!K556="",1,0))</f>
        <v/>
      </c>
      <c r="D556" s="110" t="str">
        <f>IF(原始数据!L556="","",IF(ISERROR(MATCH(原始数据!L556,各类选项!L:L,0)),1,0)-IF(原始数据!L556="",1,0))</f>
        <v/>
      </c>
      <c r="E556" s="110" t="str">
        <f>IF(原始数据!V556="","",IF(ISERROR(MATCH(原始数据!V556,各类选项!G:G,0)),1,0))</f>
        <v/>
      </c>
      <c r="F556" s="110" t="str">
        <f>IF(原始数据!W556="","",IF(ISERROR(MATCH(原始数据!W556,各类选项!G:G,0)),1,0))</f>
        <v/>
      </c>
      <c r="G556" s="110" t="str">
        <f>IF(原始数据!AD556="","",IF(ISERROR(MATCH(原始数据!AD556,各类选项!$E:$E,0)),1,0))</f>
        <v/>
      </c>
      <c r="H556" s="110" t="str">
        <f>IF(原始数据!AE556="","",IF(ISERROR(MATCH(原始数据!AE556,各类选项!$E:$E,0)),1,0))</f>
        <v/>
      </c>
      <c r="I556" s="110" t="str">
        <f>IF(原始数据!AK556="","",IF(ISERROR(MATCH(原始数据!AK556,各类选项!$E:$E,0)),1,0))</f>
        <v/>
      </c>
      <c r="J556" s="110" t="str">
        <f>IF(原始数据!AM556="","",IF(ISERROR(MATCH(原始数据!AM556,各类选项!$E:$E,0)),1,0))</f>
        <v/>
      </c>
      <c r="K556" s="110" t="str">
        <f>IF(原始数据!AF556="","",IF(ISERROR(MATCH(原始数据!AF556,各类选项!$C:$C,0)),1,0))</f>
        <v/>
      </c>
      <c r="L556" s="110" t="str">
        <f>IF(原始数据!AG556="","",IF(ISERROR(MATCH(原始数据!AG556,各类选项!$C:$C,0)),1,0))</f>
        <v/>
      </c>
      <c r="M556" s="110" t="str">
        <f>IF(原始数据!AH556="","",IF(ISERROR(MATCH(原始数据!AH556,各类选项!$C:$C,0)),1,0))</f>
        <v/>
      </c>
      <c r="N556" s="110" t="str">
        <f>IF(原始数据!AI556="","",IF(ISERROR(MATCH(原始数据!AI556,各类选项!$E:$E,0)),1,0))</f>
        <v/>
      </c>
      <c r="O556" s="110" t="str">
        <f>IF(原始数据!AJ556="","",IF(ISERROR(MATCH(原始数据!AJ556,各类选项!$E:$E,0)),1,0))</f>
        <v/>
      </c>
      <c r="P556" s="110" t="str">
        <f>IF(原始数据!AK556="","",IF(ISERROR(MATCH(原始数据!AK556,各类选项!$E:$E,0)),1,0))</f>
        <v/>
      </c>
      <c r="Q556" s="110" t="str">
        <f>IF(原始数据!AL556="","",IF(ISERROR(MATCH(原始数据!AL556,各类选项!$E:$E,0)),1,0))</f>
        <v/>
      </c>
      <c r="R556" s="110" t="str">
        <f>IF(原始数据!AO556="","",IF(ISERROR(MATCH(原始数据!AO556,各类选项!$C:$C,0)),1,0))</f>
        <v/>
      </c>
      <c r="S556" s="110" t="str">
        <f>IF(赛后数据!M556="","",IF(ISERROR(MATCH(赛后数据!M556,(各类选项!J:J),0)),1,0))</f>
        <v/>
      </c>
      <c r="T556" s="110" t="str">
        <f>IF(赛后数据!U556="","",IF(ISERROR(MATCH(赛后数据!U556,(各类选项!J:J),0)),1,0))</f>
        <v/>
      </c>
      <c r="U556" s="110" t="str">
        <f>IF(赛后数据!AC556="","",IF(ISERROR(MATCH(赛后数据!AC556,(各类选项!J:J),0)),1,0))</f>
        <v/>
      </c>
      <c r="V556" s="110" t="str">
        <f>IF(赛后数据!AK556="","",IF(ISERROR(MATCH(赛后数据!AK556,(各类选项!J:J),0)),1,0))</f>
        <v/>
      </c>
    </row>
    <row r="557" spans="1:22">
      <c r="A557" s="110">
        <f t="shared" si="16"/>
        <v>0</v>
      </c>
      <c r="B557" s="110">
        <f t="shared" si="17"/>
        <v>0</v>
      </c>
      <c r="C557" s="110" t="str">
        <f>IF(原始数据!K557="","",IF(ISERROR(MATCH(原始数据!K557,原始数据!E557:F557,0)),1,0)-IF(原始数据!K557="",1,0))</f>
        <v/>
      </c>
      <c r="D557" s="110" t="str">
        <f>IF(原始数据!L557="","",IF(ISERROR(MATCH(原始数据!L557,各类选项!L:L,0)),1,0)-IF(原始数据!L557="",1,0))</f>
        <v/>
      </c>
      <c r="E557" s="110" t="str">
        <f>IF(原始数据!V557="","",IF(ISERROR(MATCH(原始数据!V557,各类选项!G:G,0)),1,0))</f>
        <v/>
      </c>
      <c r="F557" s="110" t="str">
        <f>IF(原始数据!W557="","",IF(ISERROR(MATCH(原始数据!W557,各类选项!G:G,0)),1,0))</f>
        <v/>
      </c>
      <c r="G557" s="110" t="str">
        <f>IF(原始数据!AD557="","",IF(ISERROR(MATCH(原始数据!AD557,各类选项!$E:$E,0)),1,0))</f>
        <v/>
      </c>
      <c r="H557" s="110" t="str">
        <f>IF(原始数据!AE557="","",IF(ISERROR(MATCH(原始数据!AE557,各类选项!$E:$E,0)),1,0))</f>
        <v/>
      </c>
      <c r="I557" s="110" t="str">
        <f>IF(原始数据!AK557="","",IF(ISERROR(MATCH(原始数据!AK557,各类选项!$E:$E,0)),1,0))</f>
        <v/>
      </c>
      <c r="J557" s="110" t="str">
        <f>IF(原始数据!AM557="","",IF(ISERROR(MATCH(原始数据!AM557,各类选项!$E:$E,0)),1,0))</f>
        <v/>
      </c>
      <c r="K557" s="110" t="str">
        <f>IF(原始数据!AF557="","",IF(ISERROR(MATCH(原始数据!AF557,各类选项!$C:$C,0)),1,0))</f>
        <v/>
      </c>
      <c r="L557" s="110" t="str">
        <f>IF(原始数据!AG557="","",IF(ISERROR(MATCH(原始数据!AG557,各类选项!$C:$C,0)),1,0))</f>
        <v/>
      </c>
      <c r="M557" s="110" t="str">
        <f>IF(原始数据!AH557="","",IF(ISERROR(MATCH(原始数据!AH557,各类选项!$C:$C,0)),1,0))</f>
        <v/>
      </c>
      <c r="N557" s="110" t="str">
        <f>IF(原始数据!AI557="","",IF(ISERROR(MATCH(原始数据!AI557,各类选项!$E:$E,0)),1,0))</f>
        <v/>
      </c>
      <c r="O557" s="110" t="str">
        <f>IF(原始数据!AJ557="","",IF(ISERROR(MATCH(原始数据!AJ557,各类选项!$E:$E,0)),1,0))</f>
        <v/>
      </c>
      <c r="P557" s="110" t="str">
        <f>IF(原始数据!AK557="","",IF(ISERROR(MATCH(原始数据!AK557,各类选项!$E:$E,0)),1,0))</f>
        <v/>
      </c>
      <c r="Q557" s="110" t="str">
        <f>IF(原始数据!AL557="","",IF(ISERROR(MATCH(原始数据!AL557,各类选项!$E:$E,0)),1,0))</f>
        <v/>
      </c>
      <c r="R557" s="110" t="str">
        <f>IF(原始数据!AO557="","",IF(ISERROR(MATCH(原始数据!AO557,各类选项!$C:$C,0)),1,0))</f>
        <v/>
      </c>
      <c r="S557" s="110" t="str">
        <f>IF(赛后数据!M557="","",IF(ISERROR(MATCH(赛后数据!M557,(各类选项!J:J),0)),1,0))</f>
        <v/>
      </c>
      <c r="T557" s="110" t="str">
        <f>IF(赛后数据!U557="","",IF(ISERROR(MATCH(赛后数据!U557,(各类选项!J:J),0)),1,0))</f>
        <v/>
      </c>
      <c r="U557" s="110" t="str">
        <f>IF(赛后数据!AC557="","",IF(ISERROR(MATCH(赛后数据!AC557,(各类选项!J:J),0)),1,0))</f>
        <v/>
      </c>
      <c r="V557" s="110" t="str">
        <f>IF(赛后数据!AK557="","",IF(ISERROR(MATCH(赛后数据!AK557,(各类选项!J:J),0)),1,0))</f>
        <v/>
      </c>
    </row>
    <row r="558" spans="1:22">
      <c r="A558" s="110">
        <f t="shared" si="16"/>
        <v>0</v>
      </c>
      <c r="B558" s="110">
        <f t="shared" si="17"/>
        <v>0</v>
      </c>
      <c r="C558" s="110" t="str">
        <f>IF(原始数据!K558="","",IF(ISERROR(MATCH(原始数据!K558,原始数据!E558:F558,0)),1,0)-IF(原始数据!K558="",1,0))</f>
        <v/>
      </c>
      <c r="D558" s="110" t="str">
        <f>IF(原始数据!L558="","",IF(ISERROR(MATCH(原始数据!L558,各类选项!L:L,0)),1,0)-IF(原始数据!L558="",1,0))</f>
        <v/>
      </c>
      <c r="E558" s="110" t="str">
        <f>IF(原始数据!V558="","",IF(ISERROR(MATCH(原始数据!V558,各类选项!G:G,0)),1,0))</f>
        <v/>
      </c>
      <c r="F558" s="110" t="str">
        <f>IF(原始数据!W558="","",IF(ISERROR(MATCH(原始数据!W558,各类选项!G:G,0)),1,0))</f>
        <v/>
      </c>
      <c r="G558" s="110" t="str">
        <f>IF(原始数据!AD558="","",IF(ISERROR(MATCH(原始数据!AD558,各类选项!$E:$E,0)),1,0))</f>
        <v/>
      </c>
      <c r="H558" s="110" t="str">
        <f>IF(原始数据!AE558="","",IF(ISERROR(MATCH(原始数据!AE558,各类选项!$E:$E,0)),1,0))</f>
        <v/>
      </c>
      <c r="I558" s="110" t="str">
        <f>IF(原始数据!AK558="","",IF(ISERROR(MATCH(原始数据!AK558,各类选项!$E:$E,0)),1,0))</f>
        <v/>
      </c>
      <c r="J558" s="110" t="str">
        <f>IF(原始数据!AM558="","",IF(ISERROR(MATCH(原始数据!AM558,各类选项!$E:$E,0)),1,0))</f>
        <v/>
      </c>
      <c r="K558" s="110" t="str">
        <f>IF(原始数据!AF558="","",IF(ISERROR(MATCH(原始数据!AF558,各类选项!$C:$C,0)),1,0))</f>
        <v/>
      </c>
      <c r="L558" s="110" t="str">
        <f>IF(原始数据!AG558="","",IF(ISERROR(MATCH(原始数据!AG558,各类选项!$C:$C,0)),1,0))</f>
        <v/>
      </c>
      <c r="M558" s="110" t="str">
        <f>IF(原始数据!AH558="","",IF(ISERROR(MATCH(原始数据!AH558,各类选项!$C:$C,0)),1,0))</f>
        <v/>
      </c>
      <c r="N558" s="110" t="str">
        <f>IF(原始数据!AI558="","",IF(ISERROR(MATCH(原始数据!AI558,各类选项!$E:$E,0)),1,0))</f>
        <v/>
      </c>
      <c r="O558" s="110" t="str">
        <f>IF(原始数据!AJ558="","",IF(ISERROR(MATCH(原始数据!AJ558,各类选项!$E:$E,0)),1,0))</f>
        <v/>
      </c>
      <c r="P558" s="110" t="str">
        <f>IF(原始数据!AK558="","",IF(ISERROR(MATCH(原始数据!AK558,各类选项!$E:$E,0)),1,0))</f>
        <v/>
      </c>
      <c r="Q558" s="110" t="str">
        <f>IF(原始数据!AL558="","",IF(ISERROR(MATCH(原始数据!AL558,各类选项!$E:$E,0)),1,0))</f>
        <v/>
      </c>
      <c r="R558" s="110" t="str">
        <f>IF(原始数据!AO558="","",IF(ISERROR(MATCH(原始数据!AO558,各类选项!$C:$C,0)),1,0))</f>
        <v/>
      </c>
      <c r="S558" s="110" t="str">
        <f>IF(赛后数据!M558="","",IF(ISERROR(MATCH(赛后数据!M558,(各类选项!J:J),0)),1,0))</f>
        <v/>
      </c>
      <c r="T558" s="110" t="str">
        <f>IF(赛后数据!U558="","",IF(ISERROR(MATCH(赛后数据!U558,(各类选项!J:J),0)),1,0))</f>
        <v/>
      </c>
      <c r="U558" s="110" t="str">
        <f>IF(赛后数据!AC558="","",IF(ISERROR(MATCH(赛后数据!AC558,(各类选项!J:J),0)),1,0))</f>
        <v/>
      </c>
      <c r="V558" s="110" t="str">
        <f>IF(赛后数据!AK558="","",IF(ISERROR(MATCH(赛后数据!AK558,(各类选项!J:J),0)),1,0))</f>
        <v/>
      </c>
    </row>
    <row r="559" spans="1:22">
      <c r="A559" s="110">
        <f t="shared" si="16"/>
        <v>0</v>
      </c>
      <c r="B559" s="110">
        <f t="shared" si="17"/>
        <v>0</v>
      </c>
      <c r="C559" s="110" t="str">
        <f>IF(原始数据!K559="","",IF(ISERROR(MATCH(原始数据!K559,原始数据!E559:F559,0)),1,0)-IF(原始数据!K559="",1,0))</f>
        <v/>
      </c>
      <c r="D559" s="110" t="str">
        <f>IF(原始数据!L559="","",IF(ISERROR(MATCH(原始数据!L559,各类选项!L:L,0)),1,0)-IF(原始数据!L559="",1,0))</f>
        <v/>
      </c>
      <c r="E559" s="110" t="str">
        <f>IF(原始数据!V559="","",IF(ISERROR(MATCH(原始数据!V559,各类选项!G:G,0)),1,0))</f>
        <v/>
      </c>
      <c r="F559" s="110" t="str">
        <f>IF(原始数据!W559="","",IF(ISERROR(MATCH(原始数据!W559,各类选项!G:G,0)),1,0))</f>
        <v/>
      </c>
      <c r="G559" s="110" t="str">
        <f>IF(原始数据!AD559="","",IF(ISERROR(MATCH(原始数据!AD559,各类选项!$E:$E,0)),1,0))</f>
        <v/>
      </c>
      <c r="H559" s="110" t="str">
        <f>IF(原始数据!AE559="","",IF(ISERROR(MATCH(原始数据!AE559,各类选项!$E:$E,0)),1,0))</f>
        <v/>
      </c>
      <c r="I559" s="110" t="str">
        <f>IF(原始数据!AK559="","",IF(ISERROR(MATCH(原始数据!AK559,各类选项!$E:$E,0)),1,0))</f>
        <v/>
      </c>
      <c r="J559" s="110" t="str">
        <f>IF(原始数据!AM559="","",IF(ISERROR(MATCH(原始数据!AM559,各类选项!$E:$E,0)),1,0))</f>
        <v/>
      </c>
      <c r="K559" s="110" t="str">
        <f>IF(原始数据!AF559="","",IF(ISERROR(MATCH(原始数据!AF559,各类选项!$C:$C,0)),1,0))</f>
        <v/>
      </c>
      <c r="L559" s="110" t="str">
        <f>IF(原始数据!AG559="","",IF(ISERROR(MATCH(原始数据!AG559,各类选项!$C:$C,0)),1,0))</f>
        <v/>
      </c>
      <c r="M559" s="110" t="str">
        <f>IF(原始数据!AH559="","",IF(ISERROR(MATCH(原始数据!AH559,各类选项!$C:$C,0)),1,0))</f>
        <v/>
      </c>
      <c r="N559" s="110" t="str">
        <f>IF(原始数据!AI559="","",IF(ISERROR(MATCH(原始数据!AI559,各类选项!$E:$E,0)),1,0))</f>
        <v/>
      </c>
      <c r="O559" s="110" t="str">
        <f>IF(原始数据!AJ559="","",IF(ISERROR(MATCH(原始数据!AJ559,各类选项!$E:$E,0)),1,0))</f>
        <v/>
      </c>
      <c r="P559" s="110" t="str">
        <f>IF(原始数据!AK559="","",IF(ISERROR(MATCH(原始数据!AK559,各类选项!$E:$E,0)),1,0))</f>
        <v/>
      </c>
      <c r="Q559" s="110" t="str">
        <f>IF(原始数据!AL559="","",IF(ISERROR(MATCH(原始数据!AL559,各类选项!$E:$E,0)),1,0))</f>
        <v/>
      </c>
      <c r="R559" s="110" t="str">
        <f>IF(原始数据!AO559="","",IF(ISERROR(MATCH(原始数据!AO559,各类选项!$C:$C,0)),1,0))</f>
        <v/>
      </c>
      <c r="S559" s="110" t="str">
        <f>IF(赛后数据!M559="","",IF(ISERROR(MATCH(赛后数据!M559,(各类选项!J:J),0)),1,0))</f>
        <v/>
      </c>
      <c r="T559" s="110" t="str">
        <f>IF(赛后数据!U559="","",IF(ISERROR(MATCH(赛后数据!U559,(各类选项!J:J),0)),1,0))</f>
        <v/>
      </c>
      <c r="U559" s="110" t="str">
        <f>IF(赛后数据!AC559="","",IF(ISERROR(MATCH(赛后数据!AC559,(各类选项!J:J),0)),1,0))</f>
        <v/>
      </c>
      <c r="V559" s="110" t="str">
        <f>IF(赛后数据!AK559="","",IF(ISERROR(MATCH(赛后数据!AK559,(各类选项!J:J),0)),1,0))</f>
        <v/>
      </c>
    </row>
    <row r="560" spans="1:22">
      <c r="A560" s="110">
        <f t="shared" si="16"/>
        <v>0</v>
      </c>
      <c r="B560" s="110">
        <f t="shared" si="17"/>
        <v>0</v>
      </c>
      <c r="C560" s="110" t="str">
        <f>IF(原始数据!K560="","",IF(ISERROR(MATCH(原始数据!K560,原始数据!E560:F560,0)),1,0)-IF(原始数据!K560="",1,0))</f>
        <v/>
      </c>
      <c r="D560" s="110" t="str">
        <f>IF(原始数据!L560="","",IF(ISERROR(MATCH(原始数据!L560,各类选项!L:L,0)),1,0)-IF(原始数据!L560="",1,0))</f>
        <v/>
      </c>
      <c r="E560" s="110" t="str">
        <f>IF(原始数据!V560="","",IF(ISERROR(MATCH(原始数据!V560,各类选项!G:G,0)),1,0))</f>
        <v/>
      </c>
      <c r="F560" s="110" t="str">
        <f>IF(原始数据!W560="","",IF(ISERROR(MATCH(原始数据!W560,各类选项!G:G,0)),1,0))</f>
        <v/>
      </c>
      <c r="G560" s="110" t="str">
        <f>IF(原始数据!AD560="","",IF(ISERROR(MATCH(原始数据!AD560,各类选项!$E:$E,0)),1,0))</f>
        <v/>
      </c>
      <c r="H560" s="110" t="str">
        <f>IF(原始数据!AE560="","",IF(ISERROR(MATCH(原始数据!AE560,各类选项!$E:$E,0)),1,0))</f>
        <v/>
      </c>
      <c r="I560" s="110" t="str">
        <f>IF(原始数据!AK560="","",IF(ISERROR(MATCH(原始数据!AK560,各类选项!$E:$E,0)),1,0))</f>
        <v/>
      </c>
      <c r="J560" s="110" t="str">
        <f>IF(原始数据!AM560="","",IF(ISERROR(MATCH(原始数据!AM560,各类选项!$E:$E,0)),1,0))</f>
        <v/>
      </c>
      <c r="K560" s="110" t="str">
        <f>IF(原始数据!AF560="","",IF(ISERROR(MATCH(原始数据!AF560,各类选项!$C:$C,0)),1,0))</f>
        <v/>
      </c>
      <c r="L560" s="110" t="str">
        <f>IF(原始数据!AG560="","",IF(ISERROR(MATCH(原始数据!AG560,各类选项!$C:$C,0)),1,0))</f>
        <v/>
      </c>
      <c r="M560" s="110" t="str">
        <f>IF(原始数据!AH560="","",IF(ISERROR(MATCH(原始数据!AH560,各类选项!$C:$C,0)),1,0))</f>
        <v/>
      </c>
      <c r="N560" s="110" t="str">
        <f>IF(原始数据!AI560="","",IF(ISERROR(MATCH(原始数据!AI560,各类选项!$E:$E,0)),1,0))</f>
        <v/>
      </c>
      <c r="O560" s="110" t="str">
        <f>IF(原始数据!AJ560="","",IF(ISERROR(MATCH(原始数据!AJ560,各类选项!$E:$E,0)),1,0))</f>
        <v/>
      </c>
      <c r="P560" s="110" t="str">
        <f>IF(原始数据!AK560="","",IF(ISERROR(MATCH(原始数据!AK560,各类选项!$E:$E,0)),1,0))</f>
        <v/>
      </c>
      <c r="Q560" s="110" t="str">
        <f>IF(原始数据!AL560="","",IF(ISERROR(MATCH(原始数据!AL560,各类选项!$E:$E,0)),1,0))</f>
        <v/>
      </c>
      <c r="R560" s="110" t="str">
        <f>IF(原始数据!AO560="","",IF(ISERROR(MATCH(原始数据!AO560,各类选项!$C:$C,0)),1,0))</f>
        <v/>
      </c>
      <c r="S560" s="110" t="str">
        <f>IF(赛后数据!M560="","",IF(ISERROR(MATCH(赛后数据!M560,(各类选项!J:J),0)),1,0))</f>
        <v/>
      </c>
      <c r="T560" s="110" t="str">
        <f>IF(赛后数据!U560="","",IF(ISERROR(MATCH(赛后数据!U560,(各类选项!J:J),0)),1,0))</f>
        <v/>
      </c>
      <c r="U560" s="110" t="str">
        <f>IF(赛后数据!AC560="","",IF(ISERROR(MATCH(赛后数据!AC560,(各类选项!J:J),0)),1,0))</f>
        <v/>
      </c>
      <c r="V560" s="110" t="str">
        <f>IF(赛后数据!AK560="","",IF(ISERROR(MATCH(赛后数据!AK560,(各类选项!J:J),0)),1,0))</f>
        <v/>
      </c>
    </row>
    <row r="561" spans="1:22">
      <c r="A561" s="110">
        <f t="shared" si="16"/>
        <v>0</v>
      </c>
      <c r="B561" s="110">
        <f t="shared" si="17"/>
        <v>0</v>
      </c>
      <c r="C561" s="110" t="str">
        <f>IF(原始数据!K561="","",IF(ISERROR(MATCH(原始数据!K561,原始数据!E561:F561,0)),1,0)-IF(原始数据!K561="",1,0))</f>
        <v/>
      </c>
      <c r="D561" s="110" t="str">
        <f>IF(原始数据!L561="","",IF(ISERROR(MATCH(原始数据!L561,各类选项!L:L,0)),1,0)-IF(原始数据!L561="",1,0))</f>
        <v/>
      </c>
      <c r="E561" s="110" t="str">
        <f>IF(原始数据!V561="","",IF(ISERROR(MATCH(原始数据!V561,各类选项!G:G,0)),1,0))</f>
        <v/>
      </c>
      <c r="F561" s="110" t="str">
        <f>IF(原始数据!W561="","",IF(ISERROR(MATCH(原始数据!W561,各类选项!G:G,0)),1,0))</f>
        <v/>
      </c>
      <c r="G561" s="110" t="str">
        <f>IF(原始数据!AD561="","",IF(ISERROR(MATCH(原始数据!AD561,各类选项!$E:$E,0)),1,0))</f>
        <v/>
      </c>
      <c r="H561" s="110" t="str">
        <f>IF(原始数据!AE561="","",IF(ISERROR(MATCH(原始数据!AE561,各类选项!$E:$E,0)),1,0))</f>
        <v/>
      </c>
      <c r="I561" s="110" t="str">
        <f>IF(原始数据!AK561="","",IF(ISERROR(MATCH(原始数据!AK561,各类选项!$E:$E,0)),1,0))</f>
        <v/>
      </c>
      <c r="J561" s="110" t="str">
        <f>IF(原始数据!AM561="","",IF(ISERROR(MATCH(原始数据!AM561,各类选项!$E:$E,0)),1,0))</f>
        <v/>
      </c>
      <c r="K561" s="110" t="str">
        <f>IF(原始数据!AF561="","",IF(ISERROR(MATCH(原始数据!AF561,各类选项!$C:$C,0)),1,0))</f>
        <v/>
      </c>
      <c r="L561" s="110" t="str">
        <f>IF(原始数据!AG561="","",IF(ISERROR(MATCH(原始数据!AG561,各类选项!$C:$C,0)),1,0))</f>
        <v/>
      </c>
      <c r="M561" s="110" t="str">
        <f>IF(原始数据!AH561="","",IF(ISERROR(MATCH(原始数据!AH561,各类选项!$C:$C,0)),1,0))</f>
        <v/>
      </c>
      <c r="N561" s="110" t="str">
        <f>IF(原始数据!AI561="","",IF(ISERROR(MATCH(原始数据!AI561,各类选项!$E:$E,0)),1,0))</f>
        <v/>
      </c>
      <c r="O561" s="110" t="str">
        <f>IF(原始数据!AJ561="","",IF(ISERROR(MATCH(原始数据!AJ561,各类选项!$E:$E,0)),1,0))</f>
        <v/>
      </c>
      <c r="P561" s="110" t="str">
        <f>IF(原始数据!AK561="","",IF(ISERROR(MATCH(原始数据!AK561,各类选项!$E:$E,0)),1,0))</f>
        <v/>
      </c>
      <c r="Q561" s="110" t="str">
        <f>IF(原始数据!AL561="","",IF(ISERROR(MATCH(原始数据!AL561,各类选项!$E:$E,0)),1,0))</f>
        <v/>
      </c>
      <c r="R561" s="110" t="str">
        <f>IF(原始数据!AO561="","",IF(ISERROR(MATCH(原始数据!AO561,各类选项!$C:$C,0)),1,0))</f>
        <v/>
      </c>
      <c r="S561" s="110" t="str">
        <f>IF(赛后数据!M561="","",IF(ISERROR(MATCH(赛后数据!M561,(各类选项!J:J),0)),1,0))</f>
        <v/>
      </c>
      <c r="T561" s="110" t="str">
        <f>IF(赛后数据!U561="","",IF(ISERROR(MATCH(赛后数据!U561,(各类选项!J:J),0)),1,0))</f>
        <v/>
      </c>
      <c r="U561" s="110" t="str">
        <f>IF(赛后数据!AC561="","",IF(ISERROR(MATCH(赛后数据!AC561,(各类选项!J:J),0)),1,0))</f>
        <v/>
      </c>
      <c r="V561" s="110" t="str">
        <f>IF(赛后数据!AK561="","",IF(ISERROR(MATCH(赛后数据!AK561,(各类选项!J:J),0)),1,0))</f>
        <v/>
      </c>
    </row>
    <row r="562" spans="1:22">
      <c r="A562" s="110">
        <f t="shared" si="16"/>
        <v>0</v>
      </c>
      <c r="B562" s="110">
        <f t="shared" si="17"/>
        <v>0</v>
      </c>
      <c r="C562" s="110" t="str">
        <f>IF(原始数据!K562="","",IF(ISERROR(MATCH(原始数据!K562,原始数据!E562:F562,0)),1,0)-IF(原始数据!K562="",1,0))</f>
        <v/>
      </c>
      <c r="D562" s="110" t="str">
        <f>IF(原始数据!L562="","",IF(ISERROR(MATCH(原始数据!L562,各类选项!L:L,0)),1,0)-IF(原始数据!L562="",1,0))</f>
        <v/>
      </c>
      <c r="E562" s="110" t="str">
        <f>IF(原始数据!V562="","",IF(ISERROR(MATCH(原始数据!V562,各类选项!G:G,0)),1,0))</f>
        <v/>
      </c>
      <c r="F562" s="110" t="str">
        <f>IF(原始数据!W562="","",IF(ISERROR(MATCH(原始数据!W562,各类选项!G:G,0)),1,0))</f>
        <v/>
      </c>
      <c r="G562" s="110" t="str">
        <f>IF(原始数据!AD562="","",IF(ISERROR(MATCH(原始数据!AD562,各类选项!$E:$E,0)),1,0))</f>
        <v/>
      </c>
      <c r="H562" s="110" t="str">
        <f>IF(原始数据!AE562="","",IF(ISERROR(MATCH(原始数据!AE562,各类选项!$E:$E,0)),1,0))</f>
        <v/>
      </c>
      <c r="I562" s="110" t="str">
        <f>IF(原始数据!AK562="","",IF(ISERROR(MATCH(原始数据!AK562,各类选项!$E:$E,0)),1,0))</f>
        <v/>
      </c>
      <c r="J562" s="110" t="str">
        <f>IF(原始数据!AM562="","",IF(ISERROR(MATCH(原始数据!AM562,各类选项!$E:$E,0)),1,0))</f>
        <v/>
      </c>
      <c r="K562" s="110" t="str">
        <f>IF(原始数据!AF562="","",IF(ISERROR(MATCH(原始数据!AF562,各类选项!$C:$C,0)),1,0))</f>
        <v/>
      </c>
      <c r="L562" s="110" t="str">
        <f>IF(原始数据!AG562="","",IF(ISERROR(MATCH(原始数据!AG562,各类选项!$C:$C,0)),1,0))</f>
        <v/>
      </c>
      <c r="M562" s="110" t="str">
        <f>IF(原始数据!AH562="","",IF(ISERROR(MATCH(原始数据!AH562,各类选项!$C:$C,0)),1,0))</f>
        <v/>
      </c>
      <c r="N562" s="110" t="str">
        <f>IF(原始数据!AI562="","",IF(ISERROR(MATCH(原始数据!AI562,各类选项!$E:$E,0)),1,0))</f>
        <v/>
      </c>
      <c r="O562" s="110" t="str">
        <f>IF(原始数据!AJ562="","",IF(ISERROR(MATCH(原始数据!AJ562,各类选项!$E:$E,0)),1,0))</f>
        <v/>
      </c>
      <c r="P562" s="110" t="str">
        <f>IF(原始数据!AK562="","",IF(ISERROR(MATCH(原始数据!AK562,各类选项!$E:$E,0)),1,0))</f>
        <v/>
      </c>
      <c r="Q562" s="110" t="str">
        <f>IF(原始数据!AL562="","",IF(ISERROR(MATCH(原始数据!AL562,各类选项!$E:$E,0)),1,0))</f>
        <v/>
      </c>
      <c r="R562" s="110" t="str">
        <f>IF(原始数据!AO562="","",IF(ISERROR(MATCH(原始数据!AO562,各类选项!$C:$C,0)),1,0))</f>
        <v/>
      </c>
      <c r="S562" s="110" t="str">
        <f>IF(赛后数据!M562="","",IF(ISERROR(MATCH(赛后数据!M562,(各类选项!J:J),0)),1,0))</f>
        <v/>
      </c>
      <c r="T562" s="110" t="str">
        <f>IF(赛后数据!U562="","",IF(ISERROR(MATCH(赛后数据!U562,(各类选项!J:J),0)),1,0))</f>
        <v/>
      </c>
      <c r="U562" s="110" t="str">
        <f>IF(赛后数据!AC562="","",IF(ISERROR(MATCH(赛后数据!AC562,(各类选项!J:J),0)),1,0))</f>
        <v/>
      </c>
      <c r="V562" s="110" t="str">
        <f>IF(赛后数据!AK562="","",IF(ISERROR(MATCH(赛后数据!AK562,(各类选项!J:J),0)),1,0))</f>
        <v/>
      </c>
    </row>
    <row r="563" spans="1:22">
      <c r="A563" s="110">
        <f t="shared" si="16"/>
        <v>0</v>
      </c>
      <c r="B563" s="110">
        <f t="shared" si="17"/>
        <v>0</v>
      </c>
      <c r="C563" s="110" t="str">
        <f>IF(原始数据!K563="","",IF(ISERROR(MATCH(原始数据!K563,原始数据!E563:F563,0)),1,0)-IF(原始数据!K563="",1,0))</f>
        <v/>
      </c>
      <c r="D563" s="110" t="str">
        <f>IF(原始数据!L563="","",IF(ISERROR(MATCH(原始数据!L563,各类选项!L:L,0)),1,0)-IF(原始数据!L563="",1,0))</f>
        <v/>
      </c>
      <c r="E563" s="110" t="str">
        <f>IF(原始数据!V563="","",IF(ISERROR(MATCH(原始数据!V563,各类选项!G:G,0)),1,0))</f>
        <v/>
      </c>
      <c r="F563" s="110" t="str">
        <f>IF(原始数据!W563="","",IF(ISERROR(MATCH(原始数据!W563,各类选项!G:G,0)),1,0))</f>
        <v/>
      </c>
      <c r="G563" s="110" t="str">
        <f>IF(原始数据!AD563="","",IF(ISERROR(MATCH(原始数据!AD563,各类选项!$E:$E,0)),1,0))</f>
        <v/>
      </c>
      <c r="H563" s="110" t="str">
        <f>IF(原始数据!AE563="","",IF(ISERROR(MATCH(原始数据!AE563,各类选项!$E:$E,0)),1,0))</f>
        <v/>
      </c>
      <c r="I563" s="110" t="str">
        <f>IF(原始数据!AK563="","",IF(ISERROR(MATCH(原始数据!AK563,各类选项!$E:$E,0)),1,0))</f>
        <v/>
      </c>
      <c r="J563" s="110" t="str">
        <f>IF(原始数据!AM563="","",IF(ISERROR(MATCH(原始数据!AM563,各类选项!$E:$E,0)),1,0))</f>
        <v/>
      </c>
      <c r="K563" s="110" t="str">
        <f>IF(原始数据!AF563="","",IF(ISERROR(MATCH(原始数据!AF563,各类选项!$C:$C,0)),1,0))</f>
        <v/>
      </c>
      <c r="L563" s="110" t="str">
        <f>IF(原始数据!AG563="","",IF(ISERROR(MATCH(原始数据!AG563,各类选项!$C:$C,0)),1,0))</f>
        <v/>
      </c>
      <c r="M563" s="110" t="str">
        <f>IF(原始数据!AH563="","",IF(ISERROR(MATCH(原始数据!AH563,各类选项!$C:$C,0)),1,0))</f>
        <v/>
      </c>
      <c r="N563" s="110" t="str">
        <f>IF(原始数据!AI563="","",IF(ISERROR(MATCH(原始数据!AI563,各类选项!$E:$E,0)),1,0))</f>
        <v/>
      </c>
      <c r="O563" s="110" t="str">
        <f>IF(原始数据!AJ563="","",IF(ISERROR(MATCH(原始数据!AJ563,各类选项!$E:$E,0)),1,0))</f>
        <v/>
      </c>
      <c r="P563" s="110" t="str">
        <f>IF(原始数据!AK563="","",IF(ISERROR(MATCH(原始数据!AK563,各类选项!$E:$E,0)),1,0))</f>
        <v/>
      </c>
      <c r="Q563" s="110" t="str">
        <f>IF(原始数据!AL563="","",IF(ISERROR(MATCH(原始数据!AL563,各类选项!$E:$E,0)),1,0))</f>
        <v/>
      </c>
      <c r="R563" s="110" t="str">
        <f>IF(原始数据!AO563="","",IF(ISERROR(MATCH(原始数据!AO563,各类选项!$C:$C,0)),1,0))</f>
        <v/>
      </c>
      <c r="S563" s="110" t="str">
        <f>IF(赛后数据!M563="","",IF(ISERROR(MATCH(赛后数据!M563,(各类选项!J:J),0)),1,0))</f>
        <v/>
      </c>
      <c r="T563" s="110" t="str">
        <f>IF(赛后数据!U563="","",IF(ISERROR(MATCH(赛后数据!U563,(各类选项!J:J),0)),1,0))</f>
        <v/>
      </c>
      <c r="U563" s="110" t="str">
        <f>IF(赛后数据!AC563="","",IF(ISERROR(MATCH(赛后数据!AC563,(各类选项!J:J),0)),1,0))</f>
        <v/>
      </c>
      <c r="V563" s="110" t="str">
        <f>IF(赛后数据!AK563="","",IF(ISERROR(MATCH(赛后数据!AK563,(各类选项!J:J),0)),1,0))</f>
        <v/>
      </c>
    </row>
    <row r="564" spans="1:22">
      <c r="A564" s="110">
        <f t="shared" si="16"/>
        <v>0</v>
      </c>
      <c r="B564" s="110">
        <f t="shared" si="17"/>
        <v>0</v>
      </c>
      <c r="C564" s="110" t="str">
        <f>IF(原始数据!K564="","",IF(ISERROR(MATCH(原始数据!K564,原始数据!E564:F564,0)),1,0)-IF(原始数据!K564="",1,0))</f>
        <v/>
      </c>
      <c r="D564" s="110" t="str">
        <f>IF(原始数据!L564="","",IF(ISERROR(MATCH(原始数据!L564,各类选项!L:L,0)),1,0)-IF(原始数据!L564="",1,0))</f>
        <v/>
      </c>
      <c r="E564" s="110" t="str">
        <f>IF(原始数据!V564="","",IF(ISERROR(MATCH(原始数据!V564,各类选项!G:G,0)),1,0))</f>
        <v/>
      </c>
      <c r="F564" s="110" t="str">
        <f>IF(原始数据!W564="","",IF(ISERROR(MATCH(原始数据!W564,各类选项!G:G,0)),1,0))</f>
        <v/>
      </c>
      <c r="G564" s="110" t="str">
        <f>IF(原始数据!AD564="","",IF(ISERROR(MATCH(原始数据!AD564,各类选项!$E:$E,0)),1,0))</f>
        <v/>
      </c>
      <c r="H564" s="110" t="str">
        <f>IF(原始数据!AE564="","",IF(ISERROR(MATCH(原始数据!AE564,各类选项!$E:$E,0)),1,0))</f>
        <v/>
      </c>
      <c r="I564" s="110" t="str">
        <f>IF(原始数据!AK564="","",IF(ISERROR(MATCH(原始数据!AK564,各类选项!$E:$E,0)),1,0))</f>
        <v/>
      </c>
      <c r="J564" s="110" t="str">
        <f>IF(原始数据!AM564="","",IF(ISERROR(MATCH(原始数据!AM564,各类选项!$E:$E,0)),1,0))</f>
        <v/>
      </c>
      <c r="K564" s="110" t="str">
        <f>IF(原始数据!AF564="","",IF(ISERROR(MATCH(原始数据!AF564,各类选项!$C:$C,0)),1,0))</f>
        <v/>
      </c>
      <c r="L564" s="110" t="str">
        <f>IF(原始数据!AG564="","",IF(ISERROR(MATCH(原始数据!AG564,各类选项!$C:$C,0)),1,0))</f>
        <v/>
      </c>
      <c r="M564" s="110" t="str">
        <f>IF(原始数据!AH564="","",IF(ISERROR(MATCH(原始数据!AH564,各类选项!$C:$C,0)),1,0))</f>
        <v/>
      </c>
      <c r="N564" s="110" t="str">
        <f>IF(原始数据!AI564="","",IF(ISERROR(MATCH(原始数据!AI564,各类选项!$E:$E,0)),1,0))</f>
        <v/>
      </c>
      <c r="O564" s="110" t="str">
        <f>IF(原始数据!AJ564="","",IF(ISERROR(MATCH(原始数据!AJ564,各类选项!$E:$E,0)),1,0))</f>
        <v/>
      </c>
      <c r="P564" s="110" t="str">
        <f>IF(原始数据!AK564="","",IF(ISERROR(MATCH(原始数据!AK564,各类选项!$E:$E,0)),1,0))</f>
        <v/>
      </c>
      <c r="Q564" s="110" t="str">
        <f>IF(原始数据!AL564="","",IF(ISERROR(MATCH(原始数据!AL564,各类选项!$E:$E,0)),1,0))</f>
        <v/>
      </c>
      <c r="R564" s="110" t="str">
        <f>IF(原始数据!AO564="","",IF(ISERROR(MATCH(原始数据!AO564,各类选项!$C:$C,0)),1,0))</f>
        <v/>
      </c>
      <c r="S564" s="110" t="str">
        <f>IF(赛后数据!M564="","",IF(ISERROR(MATCH(赛后数据!M564,(各类选项!J:J),0)),1,0))</f>
        <v/>
      </c>
      <c r="T564" s="110" t="str">
        <f>IF(赛后数据!U564="","",IF(ISERROR(MATCH(赛后数据!U564,(各类选项!J:J),0)),1,0))</f>
        <v/>
      </c>
      <c r="U564" s="110" t="str">
        <f>IF(赛后数据!AC564="","",IF(ISERROR(MATCH(赛后数据!AC564,(各类选项!J:J),0)),1,0))</f>
        <v/>
      </c>
      <c r="V564" s="110" t="str">
        <f>IF(赛后数据!AK564="","",IF(ISERROR(MATCH(赛后数据!AK564,(各类选项!J:J),0)),1,0))</f>
        <v/>
      </c>
    </row>
    <row r="565" spans="1:22">
      <c r="A565" s="110">
        <f t="shared" si="16"/>
        <v>0</v>
      </c>
      <c r="B565" s="110">
        <f t="shared" si="17"/>
        <v>0</v>
      </c>
      <c r="C565" s="110" t="str">
        <f>IF(原始数据!K565="","",IF(ISERROR(MATCH(原始数据!K565,原始数据!E565:F565,0)),1,0)-IF(原始数据!K565="",1,0))</f>
        <v/>
      </c>
      <c r="D565" s="110" t="str">
        <f>IF(原始数据!L565="","",IF(ISERROR(MATCH(原始数据!L565,各类选项!L:L,0)),1,0)-IF(原始数据!L565="",1,0))</f>
        <v/>
      </c>
      <c r="E565" s="110" t="str">
        <f>IF(原始数据!V565="","",IF(ISERROR(MATCH(原始数据!V565,各类选项!G:G,0)),1,0))</f>
        <v/>
      </c>
      <c r="F565" s="110" t="str">
        <f>IF(原始数据!W565="","",IF(ISERROR(MATCH(原始数据!W565,各类选项!G:G,0)),1,0))</f>
        <v/>
      </c>
      <c r="G565" s="110" t="str">
        <f>IF(原始数据!AD565="","",IF(ISERROR(MATCH(原始数据!AD565,各类选项!$E:$E,0)),1,0))</f>
        <v/>
      </c>
      <c r="H565" s="110" t="str">
        <f>IF(原始数据!AE565="","",IF(ISERROR(MATCH(原始数据!AE565,各类选项!$E:$E,0)),1,0))</f>
        <v/>
      </c>
      <c r="I565" s="110" t="str">
        <f>IF(原始数据!AK565="","",IF(ISERROR(MATCH(原始数据!AK565,各类选项!$E:$E,0)),1,0))</f>
        <v/>
      </c>
      <c r="J565" s="110" t="str">
        <f>IF(原始数据!AM565="","",IF(ISERROR(MATCH(原始数据!AM565,各类选项!$E:$E,0)),1,0))</f>
        <v/>
      </c>
      <c r="K565" s="110" t="str">
        <f>IF(原始数据!AF565="","",IF(ISERROR(MATCH(原始数据!AF565,各类选项!$C:$C,0)),1,0))</f>
        <v/>
      </c>
      <c r="L565" s="110" t="str">
        <f>IF(原始数据!AG565="","",IF(ISERROR(MATCH(原始数据!AG565,各类选项!$C:$C,0)),1,0))</f>
        <v/>
      </c>
      <c r="M565" s="110" t="str">
        <f>IF(原始数据!AH565="","",IF(ISERROR(MATCH(原始数据!AH565,各类选项!$C:$C,0)),1,0))</f>
        <v/>
      </c>
      <c r="N565" s="110" t="str">
        <f>IF(原始数据!AI565="","",IF(ISERROR(MATCH(原始数据!AI565,各类选项!$E:$E,0)),1,0))</f>
        <v/>
      </c>
      <c r="O565" s="110" t="str">
        <f>IF(原始数据!AJ565="","",IF(ISERROR(MATCH(原始数据!AJ565,各类选项!$E:$E,0)),1,0))</f>
        <v/>
      </c>
      <c r="P565" s="110" t="str">
        <f>IF(原始数据!AK565="","",IF(ISERROR(MATCH(原始数据!AK565,各类选项!$E:$E,0)),1,0))</f>
        <v/>
      </c>
      <c r="Q565" s="110" t="str">
        <f>IF(原始数据!AL565="","",IF(ISERROR(MATCH(原始数据!AL565,各类选项!$E:$E,0)),1,0))</f>
        <v/>
      </c>
      <c r="R565" s="110" t="str">
        <f>IF(原始数据!AO565="","",IF(ISERROR(MATCH(原始数据!AO565,各类选项!$C:$C,0)),1,0))</f>
        <v/>
      </c>
      <c r="S565" s="110" t="str">
        <f>IF(赛后数据!M565="","",IF(ISERROR(MATCH(赛后数据!M565,(各类选项!J:J),0)),1,0))</f>
        <v/>
      </c>
      <c r="T565" s="110" t="str">
        <f>IF(赛后数据!U565="","",IF(ISERROR(MATCH(赛后数据!U565,(各类选项!J:J),0)),1,0))</f>
        <v/>
      </c>
      <c r="U565" s="110" t="str">
        <f>IF(赛后数据!AC565="","",IF(ISERROR(MATCH(赛后数据!AC565,(各类选项!J:J),0)),1,0))</f>
        <v/>
      </c>
      <c r="V565" s="110" t="str">
        <f>IF(赛后数据!AK565="","",IF(ISERROR(MATCH(赛后数据!AK565,(各类选项!J:J),0)),1,0))</f>
        <v/>
      </c>
    </row>
    <row r="566" spans="1:22">
      <c r="A566" s="110">
        <f t="shared" si="16"/>
        <v>0</v>
      </c>
      <c r="B566" s="110">
        <f t="shared" si="17"/>
        <v>0</v>
      </c>
      <c r="C566" s="110" t="str">
        <f>IF(原始数据!K566="","",IF(ISERROR(MATCH(原始数据!K566,原始数据!E566:F566,0)),1,0)-IF(原始数据!K566="",1,0))</f>
        <v/>
      </c>
      <c r="D566" s="110" t="str">
        <f>IF(原始数据!L566="","",IF(ISERROR(MATCH(原始数据!L566,各类选项!L:L,0)),1,0)-IF(原始数据!L566="",1,0))</f>
        <v/>
      </c>
      <c r="E566" s="110" t="str">
        <f>IF(原始数据!V566="","",IF(ISERROR(MATCH(原始数据!V566,各类选项!G:G,0)),1,0))</f>
        <v/>
      </c>
      <c r="F566" s="110" t="str">
        <f>IF(原始数据!W566="","",IF(ISERROR(MATCH(原始数据!W566,各类选项!G:G,0)),1,0))</f>
        <v/>
      </c>
      <c r="G566" s="110" t="str">
        <f>IF(原始数据!AD566="","",IF(ISERROR(MATCH(原始数据!AD566,各类选项!$E:$E,0)),1,0))</f>
        <v/>
      </c>
      <c r="H566" s="110" t="str">
        <f>IF(原始数据!AE566="","",IF(ISERROR(MATCH(原始数据!AE566,各类选项!$E:$E,0)),1,0))</f>
        <v/>
      </c>
      <c r="I566" s="110" t="str">
        <f>IF(原始数据!AK566="","",IF(ISERROR(MATCH(原始数据!AK566,各类选项!$E:$E,0)),1,0))</f>
        <v/>
      </c>
      <c r="J566" s="110" t="str">
        <f>IF(原始数据!AM566="","",IF(ISERROR(MATCH(原始数据!AM566,各类选项!$E:$E,0)),1,0))</f>
        <v/>
      </c>
      <c r="K566" s="110" t="str">
        <f>IF(原始数据!AF566="","",IF(ISERROR(MATCH(原始数据!AF566,各类选项!$C:$C,0)),1,0))</f>
        <v/>
      </c>
      <c r="L566" s="110" t="str">
        <f>IF(原始数据!AG566="","",IF(ISERROR(MATCH(原始数据!AG566,各类选项!$C:$C,0)),1,0))</f>
        <v/>
      </c>
      <c r="M566" s="110" t="str">
        <f>IF(原始数据!AH566="","",IF(ISERROR(MATCH(原始数据!AH566,各类选项!$C:$C,0)),1,0))</f>
        <v/>
      </c>
      <c r="N566" s="110" t="str">
        <f>IF(原始数据!AI566="","",IF(ISERROR(MATCH(原始数据!AI566,各类选项!$E:$E,0)),1,0))</f>
        <v/>
      </c>
      <c r="O566" s="110" t="str">
        <f>IF(原始数据!AJ566="","",IF(ISERROR(MATCH(原始数据!AJ566,各类选项!$E:$E,0)),1,0))</f>
        <v/>
      </c>
      <c r="P566" s="110" t="str">
        <f>IF(原始数据!AK566="","",IF(ISERROR(MATCH(原始数据!AK566,各类选项!$E:$E,0)),1,0))</f>
        <v/>
      </c>
      <c r="Q566" s="110" t="str">
        <f>IF(原始数据!AL566="","",IF(ISERROR(MATCH(原始数据!AL566,各类选项!$E:$E,0)),1,0))</f>
        <v/>
      </c>
      <c r="R566" s="110" t="str">
        <f>IF(原始数据!AO566="","",IF(ISERROR(MATCH(原始数据!AO566,各类选项!$C:$C,0)),1,0))</f>
        <v/>
      </c>
      <c r="S566" s="110" t="str">
        <f>IF(赛后数据!M566="","",IF(ISERROR(MATCH(赛后数据!M566,(各类选项!J:J),0)),1,0))</f>
        <v/>
      </c>
      <c r="T566" s="110" t="str">
        <f>IF(赛后数据!U566="","",IF(ISERROR(MATCH(赛后数据!U566,(各类选项!J:J),0)),1,0))</f>
        <v/>
      </c>
      <c r="U566" s="110" t="str">
        <f>IF(赛后数据!AC566="","",IF(ISERROR(MATCH(赛后数据!AC566,(各类选项!J:J),0)),1,0))</f>
        <v/>
      </c>
      <c r="V566" s="110" t="str">
        <f>IF(赛后数据!AK566="","",IF(ISERROR(MATCH(赛后数据!AK566,(各类选项!J:J),0)),1,0))</f>
        <v/>
      </c>
    </row>
    <row r="567" spans="1:22">
      <c r="A567" s="110">
        <f t="shared" si="16"/>
        <v>0</v>
      </c>
      <c r="B567" s="110">
        <f t="shared" si="17"/>
        <v>0</v>
      </c>
      <c r="C567" s="110" t="str">
        <f>IF(原始数据!K567="","",IF(ISERROR(MATCH(原始数据!K567,原始数据!E567:F567,0)),1,0)-IF(原始数据!K567="",1,0))</f>
        <v/>
      </c>
      <c r="D567" s="110" t="str">
        <f>IF(原始数据!L567="","",IF(ISERROR(MATCH(原始数据!L567,各类选项!L:L,0)),1,0)-IF(原始数据!L567="",1,0))</f>
        <v/>
      </c>
      <c r="E567" s="110" t="str">
        <f>IF(原始数据!V567="","",IF(ISERROR(MATCH(原始数据!V567,各类选项!G:G,0)),1,0))</f>
        <v/>
      </c>
      <c r="F567" s="110" t="str">
        <f>IF(原始数据!W567="","",IF(ISERROR(MATCH(原始数据!W567,各类选项!G:G,0)),1,0))</f>
        <v/>
      </c>
      <c r="G567" s="110" t="str">
        <f>IF(原始数据!AD567="","",IF(ISERROR(MATCH(原始数据!AD567,各类选项!$E:$E,0)),1,0))</f>
        <v/>
      </c>
      <c r="H567" s="110" t="str">
        <f>IF(原始数据!AE567="","",IF(ISERROR(MATCH(原始数据!AE567,各类选项!$E:$E,0)),1,0))</f>
        <v/>
      </c>
      <c r="I567" s="110" t="str">
        <f>IF(原始数据!AK567="","",IF(ISERROR(MATCH(原始数据!AK567,各类选项!$E:$E,0)),1,0))</f>
        <v/>
      </c>
      <c r="J567" s="110" t="str">
        <f>IF(原始数据!AM567="","",IF(ISERROR(MATCH(原始数据!AM567,各类选项!$E:$E,0)),1,0))</f>
        <v/>
      </c>
      <c r="K567" s="110" t="str">
        <f>IF(原始数据!AF567="","",IF(ISERROR(MATCH(原始数据!AF567,各类选项!$C:$C,0)),1,0))</f>
        <v/>
      </c>
      <c r="L567" s="110" t="str">
        <f>IF(原始数据!AG567="","",IF(ISERROR(MATCH(原始数据!AG567,各类选项!$C:$C,0)),1,0))</f>
        <v/>
      </c>
      <c r="M567" s="110" t="str">
        <f>IF(原始数据!AH567="","",IF(ISERROR(MATCH(原始数据!AH567,各类选项!$C:$C,0)),1,0))</f>
        <v/>
      </c>
      <c r="N567" s="110" t="str">
        <f>IF(原始数据!AI567="","",IF(ISERROR(MATCH(原始数据!AI567,各类选项!$E:$E,0)),1,0))</f>
        <v/>
      </c>
      <c r="O567" s="110" t="str">
        <f>IF(原始数据!AJ567="","",IF(ISERROR(MATCH(原始数据!AJ567,各类选项!$E:$E,0)),1,0))</f>
        <v/>
      </c>
      <c r="P567" s="110" t="str">
        <f>IF(原始数据!AK567="","",IF(ISERROR(MATCH(原始数据!AK567,各类选项!$E:$E,0)),1,0))</f>
        <v/>
      </c>
      <c r="Q567" s="110" t="str">
        <f>IF(原始数据!AL567="","",IF(ISERROR(MATCH(原始数据!AL567,各类选项!$E:$E,0)),1,0))</f>
        <v/>
      </c>
      <c r="R567" s="110" t="str">
        <f>IF(原始数据!AO567="","",IF(ISERROR(MATCH(原始数据!AO567,各类选项!$C:$C,0)),1,0))</f>
        <v/>
      </c>
      <c r="S567" s="110" t="str">
        <f>IF(赛后数据!M567="","",IF(ISERROR(MATCH(赛后数据!M567,(各类选项!J:J),0)),1,0))</f>
        <v/>
      </c>
      <c r="T567" s="110" t="str">
        <f>IF(赛后数据!U567="","",IF(ISERROR(MATCH(赛后数据!U567,(各类选项!J:J),0)),1,0))</f>
        <v/>
      </c>
      <c r="U567" s="110" t="str">
        <f>IF(赛后数据!AC567="","",IF(ISERROR(MATCH(赛后数据!AC567,(各类选项!J:J),0)),1,0))</f>
        <v/>
      </c>
      <c r="V567" s="110" t="str">
        <f>IF(赛后数据!AK567="","",IF(ISERROR(MATCH(赛后数据!AK567,(各类选项!J:J),0)),1,0))</f>
        <v/>
      </c>
    </row>
    <row r="568" spans="1:22">
      <c r="A568" s="110">
        <f t="shared" si="16"/>
        <v>0</v>
      </c>
      <c r="B568" s="110">
        <f t="shared" si="17"/>
        <v>0</v>
      </c>
      <c r="C568" s="110" t="str">
        <f>IF(原始数据!K568="","",IF(ISERROR(MATCH(原始数据!K568,原始数据!E568:F568,0)),1,0)-IF(原始数据!K568="",1,0))</f>
        <v/>
      </c>
      <c r="D568" s="110" t="str">
        <f>IF(原始数据!L568="","",IF(ISERROR(MATCH(原始数据!L568,各类选项!L:L,0)),1,0)-IF(原始数据!L568="",1,0))</f>
        <v/>
      </c>
      <c r="E568" s="110" t="str">
        <f>IF(原始数据!V568="","",IF(ISERROR(MATCH(原始数据!V568,各类选项!G:G,0)),1,0))</f>
        <v/>
      </c>
      <c r="F568" s="110" t="str">
        <f>IF(原始数据!W568="","",IF(ISERROR(MATCH(原始数据!W568,各类选项!G:G,0)),1,0))</f>
        <v/>
      </c>
      <c r="G568" s="110" t="str">
        <f>IF(原始数据!AD568="","",IF(ISERROR(MATCH(原始数据!AD568,各类选项!$E:$E,0)),1,0))</f>
        <v/>
      </c>
      <c r="H568" s="110" t="str">
        <f>IF(原始数据!AE568="","",IF(ISERROR(MATCH(原始数据!AE568,各类选项!$E:$E,0)),1,0))</f>
        <v/>
      </c>
      <c r="I568" s="110" t="str">
        <f>IF(原始数据!AK568="","",IF(ISERROR(MATCH(原始数据!AK568,各类选项!$E:$E,0)),1,0))</f>
        <v/>
      </c>
      <c r="J568" s="110" t="str">
        <f>IF(原始数据!AM568="","",IF(ISERROR(MATCH(原始数据!AM568,各类选项!$E:$E,0)),1,0))</f>
        <v/>
      </c>
      <c r="K568" s="110" t="str">
        <f>IF(原始数据!AF568="","",IF(ISERROR(MATCH(原始数据!AF568,各类选项!$C:$C,0)),1,0))</f>
        <v/>
      </c>
      <c r="L568" s="110" t="str">
        <f>IF(原始数据!AG568="","",IF(ISERROR(MATCH(原始数据!AG568,各类选项!$C:$C,0)),1,0))</f>
        <v/>
      </c>
      <c r="M568" s="110" t="str">
        <f>IF(原始数据!AH568="","",IF(ISERROR(MATCH(原始数据!AH568,各类选项!$C:$C,0)),1,0))</f>
        <v/>
      </c>
      <c r="N568" s="110" t="str">
        <f>IF(原始数据!AI568="","",IF(ISERROR(MATCH(原始数据!AI568,各类选项!$E:$E,0)),1,0))</f>
        <v/>
      </c>
      <c r="O568" s="110" t="str">
        <f>IF(原始数据!AJ568="","",IF(ISERROR(MATCH(原始数据!AJ568,各类选项!$E:$E,0)),1,0))</f>
        <v/>
      </c>
      <c r="P568" s="110" t="str">
        <f>IF(原始数据!AK568="","",IF(ISERROR(MATCH(原始数据!AK568,各类选项!$E:$E,0)),1,0))</f>
        <v/>
      </c>
      <c r="Q568" s="110" t="str">
        <f>IF(原始数据!AL568="","",IF(ISERROR(MATCH(原始数据!AL568,各类选项!$E:$E,0)),1,0))</f>
        <v/>
      </c>
      <c r="R568" s="110" t="str">
        <f>IF(原始数据!AO568="","",IF(ISERROR(MATCH(原始数据!AO568,各类选项!$C:$C,0)),1,0))</f>
        <v/>
      </c>
      <c r="S568" s="110" t="str">
        <f>IF(赛后数据!M568="","",IF(ISERROR(MATCH(赛后数据!M568,(各类选项!J:J),0)),1,0))</f>
        <v/>
      </c>
      <c r="T568" s="110" t="str">
        <f>IF(赛后数据!U568="","",IF(ISERROR(MATCH(赛后数据!U568,(各类选项!J:J),0)),1,0))</f>
        <v/>
      </c>
      <c r="U568" s="110" t="str">
        <f>IF(赛后数据!AC568="","",IF(ISERROR(MATCH(赛后数据!AC568,(各类选项!J:J),0)),1,0))</f>
        <v/>
      </c>
      <c r="V568" s="110" t="str">
        <f>IF(赛后数据!AK568="","",IF(ISERROR(MATCH(赛后数据!AK568,(各类选项!J:J),0)),1,0))</f>
        <v/>
      </c>
    </row>
    <row r="569" spans="1:22">
      <c r="A569" s="110">
        <f t="shared" si="16"/>
        <v>0</v>
      </c>
      <c r="B569" s="110">
        <f t="shared" si="17"/>
        <v>0</v>
      </c>
      <c r="C569" s="110" t="str">
        <f>IF(原始数据!K569="","",IF(ISERROR(MATCH(原始数据!K569,原始数据!E569:F569,0)),1,0)-IF(原始数据!K569="",1,0))</f>
        <v/>
      </c>
      <c r="D569" s="110" t="str">
        <f>IF(原始数据!L569="","",IF(ISERROR(MATCH(原始数据!L569,各类选项!L:L,0)),1,0)-IF(原始数据!L569="",1,0))</f>
        <v/>
      </c>
      <c r="E569" s="110" t="str">
        <f>IF(原始数据!V569="","",IF(ISERROR(MATCH(原始数据!V569,各类选项!G:G,0)),1,0))</f>
        <v/>
      </c>
      <c r="F569" s="110" t="str">
        <f>IF(原始数据!W569="","",IF(ISERROR(MATCH(原始数据!W569,各类选项!G:G,0)),1,0))</f>
        <v/>
      </c>
      <c r="G569" s="110" t="str">
        <f>IF(原始数据!AD569="","",IF(ISERROR(MATCH(原始数据!AD569,各类选项!$E:$E,0)),1,0))</f>
        <v/>
      </c>
      <c r="H569" s="110" t="str">
        <f>IF(原始数据!AE569="","",IF(ISERROR(MATCH(原始数据!AE569,各类选项!$E:$E,0)),1,0))</f>
        <v/>
      </c>
      <c r="I569" s="110" t="str">
        <f>IF(原始数据!AK569="","",IF(ISERROR(MATCH(原始数据!AK569,各类选项!$E:$E,0)),1,0))</f>
        <v/>
      </c>
      <c r="J569" s="110" t="str">
        <f>IF(原始数据!AM569="","",IF(ISERROR(MATCH(原始数据!AM569,各类选项!$E:$E,0)),1,0))</f>
        <v/>
      </c>
      <c r="K569" s="110" t="str">
        <f>IF(原始数据!AF569="","",IF(ISERROR(MATCH(原始数据!AF569,各类选项!$C:$C,0)),1,0))</f>
        <v/>
      </c>
      <c r="L569" s="110" t="str">
        <f>IF(原始数据!AG569="","",IF(ISERROR(MATCH(原始数据!AG569,各类选项!$C:$C,0)),1,0))</f>
        <v/>
      </c>
      <c r="M569" s="110" t="str">
        <f>IF(原始数据!AH569="","",IF(ISERROR(MATCH(原始数据!AH569,各类选项!$C:$C,0)),1,0))</f>
        <v/>
      </c>
      <c r="N569" s="110" t="str">
        <f>IF(原始数据!AI569="","",IF(ISERROR(MATCH(原始数据!AI569,各类选项!$E:$E,0)),1,0))</f>
        <v/>
      </c>
      <c r="O569" s="110" t="str">
        <f>IF(原始数据!AJ569="","",IF(ISERROR(MATCH(原始数据!AJ569,各类选项!$E:$E,0)),1,0))</f>
        <v/>
      </c>
      <c r="P569" s="110" t="str">
        <f>IF(原始数据!AK569="","",IF(ISERROR(MATCH(原始数据!AK569,各类选项!$E:$E,0)),1,0))</f>
        <v/>
      </c>
      <c r="Q569" s="110" t="str">
        <f>IF(原始数据!AL569="","",IF(ISERROR(MATCH(原始数据!AL569,各类选项!$E:$E,0)),1,0))</f>
        <v/>
      </c>
      <c r="R569" s="110" t="str">
        <f>IF(原始数据!AO569="","",IF(ISERROR(MATCH(原始数据!AO569,各类选项!$C:$C,0)),1,0))</f>
        <v/>
      </c>
      <c r="S569" s="110" t="str">
        <f>IF(赛后数据!M569="","",IF(ISERROR(MATCH(赛后数据!M569,(各类选项!J:J),0)),1,0))</f>
        <v/>
      </c>
      <c r="T569" s="110" t="str">
        <f>IF(赛后数据!U569="","",IF(ISERROR(MATCH(赛后数据!U569,(各类选项!J:J),0)),1,0))</f>
        <v/>
      </c>
      <c r="U569" s="110" t="str">
        <f>IF(赛后数据!AC569="","",IF(ISERROR(MATCH(赛后数据!AC569,(各类选项!J:J),0)),1,0))</f>
        <v/>
      </c>
      <c r="V569" s="110" t="str">
        <f>IF(赛后数据!AK569="","",IF(ISERROR(MATCH(赛后数据!AK569,(各类选项!J:J),0)),1,0))</f>
        <v/>
      </c>
    </row>
    <row r="570" spans="1:22">
      <c r="A570" s="110">
        <f t="shared" si="16"/>
        <v>0</v>
      </c>
      <c r="B570" s="110">
        <f t="shared" si="17"/>
        <v>0</v>
      </c>
      <c r="C570" s="110" t="str">
        <f>IF(原始数据!K570="","",IF(ISERROR(MATCH(原始数据!K570,原始数据!E570:F570,0)),1,0)-IF(原始数据!K570="",1,0))</f>
        <v/>
      </c>
      <c r="D570" s="110" t="str">
        <f>IF(原始数据!L570="","",IF(ISERROR(MATCH(原始数据!L570,各类选项!L:L,0)),1,0)-IF(原始数据!L570="",1,0))</f>
        <v/>
      </c>
      <c r="E570" s="110" t="str">
        <f>IF(原始数据!V570="","",IF(ISERROR(MATCH(原始数据!V570,各类选项!G:G,0)),1,0))</f>
        <v/>
      </c>
      <c r="F570" s="110" t="str">
        <f>IF(原始数据!W570="","",IF(ISERROR(MATCH(原始数据!W570,各类选项!G:G,0)),1,0))</f>
        <v/>
      </c>
      <c r="G570" s="110" t="str">
        <f>IF(原始数据!AD570="","",IF(ISERROR(MATCH(原始数据!AD570,各类选项!$E:$E,0)),1,0))</f>
        <v/>
      </c>
      <c r="H570" s="110" t="str">
        <f>IF(原始数据!AE570="","",IF(ISERROR(MATCH(原始数据!AE570,各类选项!$E:$E,0)),1,0))</f>
        <v/>
      </c>
      <c r="I570" s="110" t="str">
        <f>IF(原始数据!AK570="","",IF(ISERROR(MATCH(原始数据!AK570,各类选项!$E:$E,0)),1,0))</f>
        <v/>
      </c>
      <c r="J570" s="110" t="str">
        <f>IF(原始数据!AM570="","",IF(ISERROR(MATCH(原始数据!AM570,各类选项!$E:$E,0)),1,0))</f>
        <v/>
      </c>
      <c r="K570" s="110" t="str">
        <f>IF(原始数据!AF570="","",IF(ISERROR(MATCH(原始数据!AF570,各类选项!$C:$C,0)),1,0))</f>
        <v/>
      </c>
      <c r="L570" s="110" t="str">
        <f>IF(原始数据!AG570="","",IF(ISERROR(MATCH(原始数据!AG570,各类选项!$C:$C,0)),1,0))</f>
        <v/>
      </c>
      <c r="M570" s="110" t="str">
        <f>IF(原始数据!AH570="","",IF(ISERROR(MATCH(原始数据!AH570,各类选项!$C:$C,0)),1,0))</f>
        <v/>
      </c>
      <c r="N570" s="110" t="str">
        <f>IF(原始数据!AI570="","",IF(ISERROR(MATCH(原始数据!AI570,各类选项!$E:$E,0)),1,0))</f>
        <v/>
      </c>
      <c r="O570" s="110" t="str">
        <f>IF(原始数据!AJ570="","",IF(ISERROR(MATCH(原始数据!AJ570,各类选项!$E:$E,0)),1,0))</f>
        <v/>
      </c>
      <c r="P570" s="110" t="str">
        <f>IF(原始数据!AK570="","",IF(ISERROR(MATCH(原始数据!AK570,各类选项!$E:$E,0)),1,0))</f>
        <v/>
      </c>
      <c r="Q570" s="110" t="str">
        <f>IF(原始数据!AL570="","",IF(ISERROR(MATCH(原始数据!AL570,各类选项!$E:$E,0)),1,0))</f>
        <v/>
      </c>
      <c r="R570" s="110" t="str">
        <f>IF(原始数据!AO570="","",IF(ISERROR(MATCH(原始数据!AO570,各类选项!$C:$C,0)),1,0))</f>
        <v/>
      </c>
      <c r="S570" s="110" t="str">
        <f>IF(赛后数据!M570="","",IF(ISERROR(MATCH(赛后数据!M570,(各类选项!J:J),0)),1,0))</f>
        <v/>
      </c>
      <c r="T570" s="110" t="str">
        <f>IF(赛后数据!U570="","",IF(ISERROR(MATCH(赛后数据!U570,(各类选项!J:J),0)),1,0))</f>
        <v/>
      </c>
      <c r="U570" s="110" t="str">
        <f>IF(赛后数据!AC570="","",IF(ISERROR(MATCH(赛后数据!AC570,(各类选项!J:J),0)),1,0))</f>
        <v/>
      </c>
      <c r="V570" s="110" t="str">
        <f>IF(赛后数据!AK570="","",IF(ISERROR(MATCH(赛后数据!AK570,(各类选项!J:J),0)),1,0))</f>
        <v/>
      </c>
    </row>
    <row r="571" spans="1:22">
      <c r="A571" s="110">
        <f t="shared" si="16"/>
        <v>0</v>
      </c>
      <c r="B571" s="110">
        <f t="shared" si="17"/>
        <v>0</v>
      </c>
      <c r="C571" s="110" t="str">
        <f>IF(原始数据!K571="","",IF(ISERROR(MATCH(原始数据!K571,原始数据!E571:F571,0)),1,0)-IF(原始数据!K571="",1,0))</f>
        <v/>
      </c>
      <c r="D571" s="110" t="str">
        <f>IF(原始数据!L571="","",IF(ISERROR(MATCH(原始数据!L571,各类选项!L:L,0)),1,0)-IF(原始数据!L571="",1,0))</f>
        <v/>
      </c>
      <c r="E571" s="110" t="str">
        <f>IF(原始数据!V571="","",IF(ISERROR(MATCH(原始数据!V571,各类选项!G:G,0)),1,0))</f>
        <v/>
      </c>
      <c r="F571" s="110" t="str">
        <f>IF(原始数据!W571="","",IF(ISERROR(MATCH(原始数据!W571,各类选项!G:G,0)),1,0))</f>
        <v/>
      </c>
      <c r="G571" s="110" t="str">
        <f>IF(原始数据!AD571="","",IF(ISERROR(MATCH(原始数据!AD571,各类选项!$E:$E,0)),1,0))</f>
        <v/>
      </c>
      <c r="H571" s="110" t="str">
        <f>IF(原始数据!AE571="","",IF(ISERROR(MATCH(原始数据!AE571,各类选项!$E:$E,0)),1,0))</f>
        <v/>
      </c>
      <c r="I571" s="110" t="str">
        <f>IF(原始数据!AK571="","",IF(ISERROR(MATCH(原始数据!AK571,各类选项!$E:$E,0)),1,0))</f>
        <v/>
      </c>
      <c r="J571" s="110" t="str">
        <f>IF(原始数据!AM571="","",IF(ISERROR(MATCH(原始数据!AM571,各类选项!$E:$E,0)),1,0))</f>
        <v/>
      </c>
      <c r="K571" s="110" t="str">
        <f>IF(原始数据!AF571="","",IF(ISERROR(MATCH(原始数据!AF571,各类选项!$C:$C,0)),1,0))</f>
        <v/>
      </c>
      <c r="L571" s="110" t="str">
        <f>IF(原始数据!AG571="","",IF(ISERROR(MATCH(原始数据!AG571,各类选项!$C:$C,0)),1,0))</f>
        <v/>
      </c>
      <c r="M571" s="110" t="str">
        <f>IF(原始数据!AH571="","",IF(ISERROR(MATCH(原始数据!AH571,各类选项!$C:$C,0)),1,0))</f>
        <v/>
      </c>
      <c r="N571" s="110" t="str">
        <f>IF(原始数据!AI571="","",IF(ISERROR(MATCH(原始数据!AI571,各类选项!$E:$E,0)),1,0))</f>
        <v/>
      </c>
      <c r="O571" s="110" t="str">
        <f>IF(原始数据!AJ571="","",IF(ISERROR(MATCH(原始数据!AJ571,各类选项!$E:$E,0)),1,0))</f>
        <v/>
      </c>
      <c r="P571" s="110" t="str">
        <f>IF(原始数据!AK571="","",IF(ISERROR(MATCH(原始数据!AK571,各类选项!$E:$E,0)),1,0))</f>
        <v/>
      </c>
      <c r="Q571" s="110" t="str">
        <f>IF(原始数据!AL571="","",IF(ISERROR(MATCH(原始数据!AL571,各类选项!$E:$E,0)),1,0))</f>
        <v/>
      </c>
      <c r="R571" s="110" t="str">
        <f>IF(原始数据!AO571="","",IF(ISERROR(MATCH(原始数据!AO571,各类选项!$C:$C,0)),1,0))</f>
        <v/>
      </c>
      <c r="S571" s="110" t="str">
        <f>IF(赛后数据!M571="","",IF(ISERROR(MATCH(赛后数据!M571,(各类选项!J:J),0)),1,0))</f>
        <v/>
      </c>
      <c r="T571" s="110" t="str">
        <f>IF(赛后数据!U571="","",IF(ISERROR(MATCH(赛后数据!U571,(各类选项!J:J),0)),1,0))</f>
        <v/>
      </c>
      <c r="U571" s="110" t="str">
        <f>IF(赛后数据!AC571="","",IF(ISERROR(MATCH(赛后数据!AC571,(各类选项!J:J),0)),1,0))</f>
        <v/>
      </c>
      <c r="V571" s="110" t="str">
        <f>IF(赛后数据!AK571="","",IF(ISERROR(MATCH(赛后数据!AK571,(各类选项!J:J),0)),1,0))</f>
        <v/>
      </c>
    </row>
    <row r="572" spans="1:22">
      <c r="A572" s="110">
        <f t="shared" si="16"/>
        <v>0</v>
      </c>
      <c r="B572" s="110">
        <f t="shared" si="17"/>
        <v>0</v>
      </c>
      <c r="C572" s="110" t="str">
        <f>IF(原始数据!K572="","",IF(ISERROR(MATCH(原始数据!K572,原始数据!E572:F572,0)),1,0)-IF(原始数据!K572="",1,0))</f>
        <v/>
      </c>
      <c r="D572" s="110" t="str">
        <f>IF(原始数据!L572="","",IF(ISERROR(MATCH(原始数据!L572,各类选项!L:L,0)),1,0)-IF(原始数据!L572="",1,0))</f>
        <v/>
      </c>
      <c r="E572" s="110" t="str">
        <f>IF(原始数据!V572="","",IF(ISERROR(MATCH(原始数据!V572,各类选项!G:G,0)),1,0))</f>
        <v/>
      </c>
      <c r="F572" s="110" t="str">
        <f>IF(原始数据!W572="","",IF(ISERROR(MATCH(原始数据!W572,各类选项!G:G,0)),1,0))</f>
        <v/>
      </c>
      <c r="G572" s="110" t="str">
        <f>IF(原始数据!AD572="","",IF(ISERROR(MATCH(原始数据!AD572,各类选项!$E:$E,0)),1,0))</f>
        <v/>
      </c>
      <c r="H572" s="110" t="str">
        <f>IF(原始数据!AE572="","",IF(ISERROR(MATCH(原始数据!AE572,各类选项!$E:$E,0)),1,0))</f>
        <v/>
      </c>
      <c r="I572" s="110" t="str">
        <f>IF(原始数据!AK572="","",IF(ISERROR(MATCH(原始数据!AK572,各类选项!$E:$E,0)),1,0))</f>
        <v/>
      </c>
      <c r="J572" s="110" t="str">
        <f>IF(原始数据!AM572="","",IF(ISERROR(MATCH(原始数据!AM572,各类选项!$E:$E,0)),1,0))</f>
        <v/>
      </c>
      <c r="K572" s="110" t="str">
        <f>IF(原始数据!AF572="","",IF(ISERROR(MATCH(原始数据!AF572,各类选项!$C:$C,0)),1,0))</f>
        <v/>
      </c>
      <c r="L572" s="110" t="str">
        <f>IF(原始数据!AG572="","",IF(ISERROR(MATCH(原始数据!AG572,各类选项!$C:$C,0)),1,0))</f>
        <v/>
      </c>
      <c r="M572" s="110" t="str">
        <f>IF(原始数据!AH572="","",IF(ISERROR(MATCH(原始数据!AH572,各类选项!$C:$C,0)),1,0))</f>
        <v/>
      </c>
      <c r="N572" s="110" t="str">
        <f>IF(原始数据!AI572="","",IF(ISERROR(MATCH(原始数据!AI572,各类选项!$E:$E,0)),1,0))</f>
        <v/>
      </c>
      <c r="O572" s="110" t="str">
        <f>IF(原始数据!AJ572="","",IF(ISERROR(MATCH(原始数据!AJ572,各类选项!$E:$E,0)),1,0))</f>
        <v/>
      </c>
      <c r="P572" s="110" t="str">
        <f>IF(原始数据!AK572="","",IF(ISERROR(MATCH(原始数据!AK572,各类选项!$E:$E,0)),1,0))</f>
        <v/>
      </c>
      <c r="Q572" s="110" t="str">
        <f>IF(原始数据!AL572="","",IF(ISERROR(MATCH(原始数据!AL572,各类选项!$E:$E,0)),1,0))</f>
        <v/>
      </c>
      <c r="R572" s="110" t="str">
        <f>IF(原始数据!AO572="","",IF(ISERROR(MATCH(原始数据!AO572,各类选项!$C:$C,0)),1,0))</f>
        <v/>
      </c>
      <c r="S572" s="110" t="str">
        <f>IF(赛后数据!M572="","",IF(ISERROR(MATCH(赛后数据!M572,(各类选项!J:J),0)),1,0))</f>
        <v/>
      </c>
      <c r="T572" s="110" t="str">
        <f>IF(赛后数据!U572="","",IF(ISERROR(MATCH(赛后数据!U572,(各类选项!J:J),0)),1,0))</f>
        <v/>
      </c>
      <c r="U572" s="110" t="str">
        <f>IF(赛后数据!AC572="","",IF(ISERROR(MATCH(赛后数据!AC572,(各类选项!J:J),0)),1,0))</f>
        <v/>
      </c>
      <c r="V572" s="110" t="str">
        <f>IF(赛后数据!AK572="","",IF(ISERROR(MATCH(赛后数据!AK572,(各类选项!J:J),0)),1,0))</f>
        <v/>
      </c>
    </row>
    <row r="573" spans="1:22">
      <c r="A573" s="110">
        <f t="shared" si="16"/>
        <v>0</v>
      </c>
      <c r="B573" s="110">
        <f t="shared" si="17"/>
        <v>0</v>
      </c>
      <c r="C573" s="110" t="str">
        <f>IF(原始数据!K573="","",IF(ISERROR(MATCH(原始数据!K573,原始数据!E573:F573,0)),1,0)-IF(原始数据!K573="",1,0))</f>
        <v/>
      </c>
      <c r="D573" s="110" t="str">
        <f>IF(原始数据!L573="","",IF(ISERROR(MATCH(原始数据!L573,各类选项!L:L,0)),1,0)-IF(原始数据!L573="",1,0))</f>
        <v/>
      </c>
      <c r="E573" s="110" t="str">
        <f>IF(原始数据!V573="","",IF(ISERROR(MATCH(原始数据!V573,各类选项!G:G,0)),1,0))</f>
        <v/>
      </c>
      <c r="F573" s="110" t="str">
        <f>IF(原始数据!W573="","",IF(ISERROR(MATCH(原始数据!W573,各类选项!G:G,0)),1,0))</f>
        <v/>
      </c>
      <c r="G573" s="110" t="str">
        <f>IF(原始数据!AD573="","",IF(ISERROR(MATCH(原始数据!AD573,各类选项!$E:$E,0)),1,0))</f>
        <v/>
      </c>
      <c r="H573" s="110" t="str">
        <f>IF(原始数据!AE573="","",IF(ISERROR(MATCH(原始数据!AE573,各类选项!$E:$E,0)),1,0))</f>
        <v/>
      </c>
      <c r="I573" s="110" t="str">
        <f>IF(原始数据!AK573="","",IF(ISERROR(MATCH(原始数据!AK573,各类选项!$E:$E,0)),1,0))</f>
        <v/>
      </c>
      <c r="J573" s="110" t="str">
        <f>IF(原始数据!AM573="","",IF(ISERROR(MATCH(原始数据!AM573,各类选项!$E:$E,0)),1,0))</f>
        <v/>
      </c>
      <c r="K573" s="110" t="str">
        <f>IF(原始数据!AF573="","",IF(ISERROR(MATCH(原始数据!AF573,各类选项!$C:$C,0)),1,0))</f>
        <v/>
      </c>
      <c r="L573" s="110" t="str">
        <f>IF(原始数据!AG573="","",IF(ISERROR(MATCH(原始数据!AG573,各类选项!$C:$C,0)),1,0))</f>
        <v/>
      </c>
      <c r="M573" s="110" t="str">
        <f>IF(原始数据!AH573="","",IF(ISERROR(MATCH(原始数据!AH573,各类选项!$C:$C,0)),1,0))</f>
        <v/>
      </c>
      <c r="N573" s="110" t="str">
        <f>IF(原始数据!AI573="","",IF(ISERROR(MATCH(原始数据!AI573,各类选项!$E:$E,0)),1,0))</f>
        <v/>
      </c>
      <c r="O573" s="110" t="str">
        <f>IF(原始数据!AJ573="","",IF(ISERROR(MATCH(原始数据!AJ573,各类选项!$E:$E,0)),1,0))</f>
        <v/>
      </c>
      <c r="P573" s="110" t="str">
        <f>IF(原始数据!AK573="","",IF(ISERROR(MATCH(原始数据!AK573,各类选项!$E:$E,0)),1,0))</f>
        <v/>
      </c>
      <c r="Q573" s="110" t="str">
        <f>IF(原始数据!AL573="","",IF(ISERROR(MATCH(原始数据!AL573,各类选项!$E:$E,0)),1,0))</f>
        <v/>
      </c>
      <c r="R573" s="110" t="str">
        <f>IF(原始数据!AO573="","",IF(ISERROR(MATCH(原始数据!AO573,各类选项!$C:$C,0)),1,0))</f>
        <v/>
      </c>
      <c r="S573" s="110" t="str">
        <f>IF(赛后数据!M573="","",IF(ISERROR(MATCH(赛后数据!M573,(各类选项!J:J),0)),1,0))</f>
        <v/>
      </c>
      <c r="T573" s="110" t="str">
        <f>IF(赛后数据!U573="","",IF(ISERROR(MATCH(赛后数据!U573,(各类选项!J:J),0)),1,0))</f>
        <v/>
      </c>
      <c r="U573" s="110" t="str">
        <f>IF(赛后数据!AC573="","",IF(ISERROR(MATCH(赛后数据!AC573,(各类选项!J:J),0)),1,0))</f>
        <v/>
      </c>
      <c r="V573" s="110" t="str">
        <f>IF(赛后数据!AK573="","",IF(ISERROR(MATCH(赛后数据!AK573,(各类选项!J:J),0)),1,0))</f>
        <v/>
      </c>
    </row>
    <row r="574" spans="1:22">
      <c r="A574" s="110">
        <f t="shared" si="16"/>
        <v>0</v>
      </c>
      <c r="B574" s="110">
        <f t="shared" si="17"/>
        <v>0</v>
      </c>
      <c r="C574" s="110" t="str">
        <f>IF(原始数据!K574="","",IF(ISERROR(MATCH(原始数据!K574,原始数据!E574:F574,0)),1,0)-IF(原始数据!K574="",1,0))</f>
        <v/>
      </c>
      <c r="D574" s="110" t="str">
        <f>IF(原始数据!L574="","",IF(ISERROR(MATCH(原始数据!L574,各类选项!L:L,0)),1,0)-IF(原始数据!L574="",1,0))</f>
        <v/>
      </c>
      <c r="E574" s="110" t="str">
        <f>IF(原始数据!V574="","",IF(ISERROR(MATCH(原始数据!V574,各类选项!G:G,0)),1,0))</f>
        <v/>
      </c>
      <c r="F574" s="110" t="str">
        <f>IF(原始数据!W574="","",IF(ISERROR(MATCH(原始数据!W574,各类选项!G:G,0)),1,0))</f>
        <v/>
      </c>
      <c r="G574" s="110" t="str">
        <f>IF(原始数据!AD574="","",IF(ISERROR(MATCH(原始数据!AD574,各类选项!$E:$E,0)),1,0))</f>
        <v/>
      </c>
      <c r="H574" s="110" t="str">
        <f>IF(原始数据!AE574="","",IF(ISERROR(MATCH(原始数据!AE574,各类选项!$E:$E,0)),1,0))</f>
        <v/>
      </c>
      <c r="I574" s="110" t="str">
        <f>IF(原始数据!AK574="","",IF(ISERROR(MATCH(原始数据!AK574,各类选项!$E:$E,0)),1,0))</f>
        <v/>
      </c>
      <c r="J574" s="110" t="str">
        <f>IF(原始数据!AM574="","",IF(ISERROR(MATCH(原始数据!AM574,各类选项!$E:$E,0)),1,0))</f>
        <v/>
      </c>
      <c r="K574" s="110" t="str">
        <f>IF(原始数据!AF574="","",IF(ISERROR(MATCH(原始数据!AF574,各类选项!$C:$C,0)),1,0))</f>
        <v/>
      </c>
      <c r="L574" s="110" t="str">
        <f>IF(原始数据!AG574="","",IF(ISERROR(MATCH(原始数据!AG574,各类选项!$C:$C,0)),1,0))</f>
        <v/>
      </c>
      <c r="M574" s="110" t="str">
        <f>IF(原始数据!AH574="","",IF(ISERROR(MATCH(原始数据!AH574,各类选项!$C:$C,0)),1,0))</f>
        <v/>
      </c>
      <c r="N574" s="110" t="str">
        <f>IF(原始数据!AI574="","",IF(ISERROR(MATCH(原始数据!AI574,各类选项!$E:$E,0)),1,0))</f>
        <v/>
      </c>
      <c r="O574" s="110" t="str">
        <f>IF(原始数据!AJ574="","",IF(ISERROR(MATCH(原始数据!AJ574,各类选项!$E:$E,0)),1,0))</f>
        <v/>
      </c>
      <c r="P574" s="110" t="str">
        <f>IF(原始数据!AK574="","",IF(ISERROR(MATCH(原始数据!AK574,各类选项!$E:$E,0)),1,0))</f>
        <v/>
      </c>
      <c r="Q574" s="110" t="str">
        <f>IF(原始数据!AL574="","",IF(ISERROR(MATCH(原始数据!AL574,各类选项!$E:$E,0)),1,0))</f>
        <v/>
      </c>
      <c r="R574" s="110" t="str">
        <f>IF(原始数据!AO574="","",IF(ISERROR(MATCH(原始数据!AO574,各类选项!$C:$C,0)),1,0))</f>
        <v/>
      </c>
      <c r="S574" s="110" t="str">
        <f>IF(赛后数据!M574="","",IF(ISERROR(MATCH(赛后数据!M574,(各类选项!J:J),0)),1,0))</f>
        <v/>
      </c>
      <c r="T574" s="110" t="str">
        <f>IF(赛后数据!U574="","",IF(ISERROR(MATCH(赛后数据!U574,(各类选项!J:J),0)),1,0))</f>
        <v/>
      </c>
      <c r="U574" s="110" t="str">
        <f>IF(赛后数据!AC574="","",IF(ISERROR(MATCH(赛后数据!AC574,(各类选项!J:J),0)),1,0))</f>
        <v/>
      </c>
      <c r="V574" s="110" t="str">
        <f>IF(赛后数据!AK574="","",IF(ISERROR(MATCH(赛后数据!AK574,(各类选项!J:J),0)),1,0))</f>
        <v/>
      </c>
    </row>
    <row r="575" spans="1:22">
      <c r="A575" s="110">
        <f t="shared" si="16"/>
        <v>0</v>
      </c>
      <c r="B575" s="110">
        <f t="shared" si="17"/>
        <v>0</v>
      </c>
      <c r="C575" s="110" t="str">
        <f>IF(原始数据!K575="","",IF(ISERROR(MATCH(原始数据!K575,原始数据!E575:F575,0)),1,0)-IF(原始数据!K575="",1,0))</f>
        <v/>
      </c>
      <c r="D575" s="110" t="str">
        <f>IF(原始数据!L575="","",IF(ISERROR(MATCH(原始数据!L575,各类选项!L:L,0)),1,0)-IF(原始数据!L575="",1,0))</f>
        <v/>
      </c>
      <c r="E575" s="110" t="str">
        <f>IF(原始数据!V575="","",IF(ISERROR(MATCH(原始数据!V575,各类选项!G:G,0)),1,0))</f>
        <v/>
      </c>
      <c r="F575" s="110" t="str">
        <f>IF(原始数据!W575="","",IF(ISERROR(MATCH(原始数据!W575,各类选项!G:G,0)),1,0))</f>
        <v/>
      </c>
      <c r="G575" s="110" t="str">
        <f>IF(原始数据!AD575="","",IF(ISERROR(MATCH(原始数据!AD575,各类选项!$E:$E,0)),1,0))</f>
        <v/>
      </c>
      <c r="H575" s="110" t="str">
        <f>IF(原始数据!AE575="","",IF(ISERROR(MATCH(原始数据!AE575,各类选项!$E:$E,0)),1,0))</f>
        <v/>
      </c>
      <c r="I575" s="110" t="str">
        <f>IF(原始数据!AK575="","",IF(ISERROR(MATCH(原始数据!AK575,各类选项!$E:$E,0)),1,0))</f>
        <v/>
      </c>
      <c r="J575" s="110" t="str">
        <f>IF(原始数据!AM575="","",IF(ISERROR(MATCH(原始数据!AM575,各类选项!$E:$E,0)),1,0))</f>
        <v/>
      </c>
      <c r="K575" s="110" t="str">
        <f>IF(原始数据!AF575="","",IF(ISERROR(MATCH(原始数据!AF575,各类选项!$C:$C,0)),1,0))</f>
        <v/>
      </c>
      <c r="L575" s="110" t="str">
        <f>IF(原始数据!AG575="","",IF(ISERROR(MATCH(原始数据!AG575,各类选项!$C:$C,0)),1,0))</f>
        <v/>
      </c>
      <c r="M575" s="110" t="str">
        <f>IF(原始数据!AH575="","",IF(ISERROR(MATCH(原始数据!AH575,各类选项!$C:$C,0)),1,0))</f>
        <v/>
      </c>
      <c r="N575" s="110" t="str">
        <f>IF(原始数据!AI575="","",IF(ISERROR(MATCH(原始数据!AI575,各类选项!$E:$E,0)),1,0))</f>
        <v/>
      </c>
      <c r="O575" s="110" t="str">
        <f>IF(原始数据!AJ575="","",IF(ISERROR(MATCH(原始数据!AJ575,各类选项!$E:$E,0)),1,0))</f>
        <v/>
      </c>
      <c r="P575" s="110" t="str">
        <f>IF(原始数据!AK575="","",IF(ISERROR(MATCH(原始数据!AK575,各类选项!$E:$E,0)),1,0))</f>
        <v/>
      </c>
      <c r="Q575" s="110" t="str">
        <f>IF(原始数据!AL575="","",IF(ISERROR(MATCH(原始数据!AL575,各类选项!$E:$E,0)),1,0))</f>
        <v/>
      </c>
      <c r="R575" s="110" t="str">
        <f>IF(原始数据!AO575="","",IF(ISERROR(MATCH(原始数据!AO575,各类选项!$C:$C,0)),1,0))</f>
        <v/>
      </c>
      <c r="S575" s="110" t="str">
        <f>IF(赛后数据!M575="","",IF(ISERROR(MATCH(赛后数据!M575,(各类选项!J:J),0)),1,0))</f>
        <v/>
      </c>
      <c r="T575" s="110" t="str">
        <f>IF(赛后数据!U575="","",IF(ISERROR(MATCH(赛后数据!U575,(各类选项!J:J),0)),1,0))</f>
        <v/>
      </c>
      <c r="U575" s="110" t="str">
        <f>IF(赛后数据!AC575="","",IF(ISERROR(MATCH(赛后数据!AC575,(各类选项!J:J),0)),1,0))</f>
        <v/>
      </c>
      <c r="V575" s="110" t="str">
        <f>IF(赛后数据!AK575="","",IF(ISERROR(MATCH(赛后数据!AK575,(各类选项!J:J),0)),1,0))</f>
        <v/>
      </c>
    </row>
    <row r="576" spans="1:22">
      <c r="A576" s="110">
        <f t="shared" si="16"/>
        <v>0</v>
      </c>
      <c r="B576" s="110">
        <f t="shared" si="17"/>
        <v>0</v>
      </c>
      <c r="C576" s="110" t="str">
        <f>IF(原始数据!K576="","",IF(ISERROR(MATCH(原始数据!K576,原始数据!E576:F576,0)),1,0)-IF(原始数据!K576="",1,0))</f>
        <v/>
      </c>
      <c r="D576" s="110" t="str">
        <f>IF(原始数据!L576="","",IF(ISERROR(MATCH(原始数据!L576,各类选项!L:L,0)),1,0)-IF(原始数据!L576="",1,0))</f>
        <v/>
      </c>
      <c r="E576" s="110" t="str">
        <f>IF(原始数据!V576="","",IF(ISERROR(MATCH(原始数据!V576,各类选项!G:G,0)),1,0))</f>
        <v/>
      </c>
      <c r="F576" s="110" t="str">
        <f>IF(原始数据!W576="","",IF(ISERROR(MATCH(原始数据!W576,各类选项!G:G,0)),1,0))</f>
        <v/>
      </c>
      <c r="G576" s="110" t="str">
        <f>IF(原始数据!AD576="","",IF(ISERROR(MATCH(原始数据!AD576,各类选项!$E:$E,0)),1,0))</f>
        <v/>
      </c>
      <c r="H576" s="110" t="str">
        <f>IF(原始数据!AE576="","",IF(ISERROR(MATCH(原始数据!AE576,各类选项!$E:$E,0)),1,0))</f>
        <v/>
      </c>
      <c r="I576" s="110" t="str">
        <f>IF(原始数据!AK576="","",IF(ISERROR(MATCH(原始数据!AK576,各类选项!$E:$E,0)),1,0))</f>
        <v/>
      </c>
      <c r="J576" s="110" t="str">
        <f>IF(原始数据!AM576="","",IF(ISERROR(MATCH(原始数据!AM576,各类选项!$E:$E,0)),1,0))</f>
        <v/>
      </c>
      <c r="K576" s="110" t="str">
        <f>IF(原始数据!AF576="","",IF(ISERROR(MATCH(原始数据!AF576,各类选项!$C:$C,0)),1,0))</f>
        <v/>
      </c>
      <c r="L576" s="110" t="str">
        <f>IF(原始数据!AG576="","",IF(ISERROR(MATCH(原始数据!AG576,各类选项!$C:$C,0)),1,0))</f>
        <v/>
      </c>
      <c r="M576" s="110" t="str">
        <f>IF(原始数据!AH576="","",IF(ISERROR(MATCH(原始数据!AH576,各类选项!$C:$C,0)),1,0))</f>
        <v/>
      </c>
      <c r="N576" s="110" t="str">
        <f>IF(原始数据!AI576="","",IF(ISERROR(MATCH(原始数据!AI576,各类选项!$E:$E,0)),1,0))</f>
        <v/>
      </c>
      <c r="O576" s="110" t="str">
        <f>IF(原始数据!AJ576="","",IF(ISERROR(MATCH(原始数据!AJ576,各类选项!$E:$E,0)),1,0))</f>
        <v/>
      </c>
      <c r="P576" s="110" t="str">
        <f>IF(原始数据!AK576="","",IF(ISERROR(MATCH(原始数据!AK576,各类选项!$E:$E,0)),1,0))</f>
        <v/>
      </c>
      <c r="Q576" s="110" t="str">
        <f>IF(原始数据!AL576="","",IF(ISERROR(MATCH(原始数据!AL576,各类选项!$E:$E,0)),1,0))</f>
        <v/>
      </c>
      <c r="R576" s="110" t="str">
        <f>IF(原始数据!AO576="","",IF(ISERROR(MATCH(原始数据!AO576,各类选项!$C:$C,0)),1,0))</f>
        <v/>
      </c>
      <c r="S576" s="110" t="str">
        <f>IF(赛后数据!M576="","",IF(ISERROR(MATCH(赛后数据!M576,(各类选项!J:J),0)),1,0))</f>
        <v/>
      </c>
      <c r="T576" s="110" t="str">
        <f>IF(赛后数据!U576="","",IF(ISERROR(MATCH(赛后数据!U576,(各类选项!J:J),0)),1,0))</f>
        <v/>
      </c>
      <c r="U576" s="110" t="str">
        <f>IF(赛后数据!AC576="","",IF(ISERROR(MATCH(赛后数据!AC576,(各类选项!J:J),0)),1,0))</f>
        <v/>
      </c>
      <c r="V576" s="110" t="str">
        <f>IF(赛后数据!AK576="","",IF(ISERROR(MATCH(赛后数据!AK576,(各类选项!J:J),0)),1,0))</f>
        <v/>
      </c>
    </row>
    <row r="577" spans="1:22">
      <c r="A577" s="110">
        <f t="shared" si="16"/>
        <v>0</v>
      </c>
      <c r="B577" s="110">
        <f t="shared" si="17"/>
        <v>0</v>
      </c>
      <c r="C577" s="110" t="str">
        <f>IF(原始数据!K577="","",IF(ISERROR(MATCH(原始数据!K577,原始数据!E577:F577,0)),1,0)-IF(原始数据!K577="",1,0))</f>
        <v/>
      </c>
      <c r="D577" s="110" t="str">
        <f>IF(原始数据!L577="","",IF(ISERROR(MATCH(原始数据!L577,各类选项!L:L,0)),1,0)-IF(原始数据!L577="",1,0))</f>
        <v/>
      </c>
      <c r="E577" s="110" t="str">
        <f>IF(原始数据!V577="","",IF(ISERROR(MATCH(原始数据!V577,各类选项!G:G,0)),1,0))</f>
        <v/>
      </c>
      <c r="F577" s="110" t="str">
        <f>IF(原始数据!W577="","",IF(ISERROR(MATCH(原始数据!W577,各类选项!G:G,0)),1,0))</f>
        <v/>
      </c>
      <c r="G577" s="110" t="str">
        <f>IF(原始数据!AD577="","",IF(ISERROR(MATCH(原始数据!AD577,各类选项!$E:$E,0)),1,0))</f>
        <v/>
      </c>
      <c r="H577" s="110" t="str">
        <f>IF(原始数据!AE577="","",IF(ISERROR(MATCH(原始数据!AE577,各类选项!$E:$E,0)),1,0))</f>
        <v/>
      </c>
      <c r="I577" s="110" t="str">
        <f>IF(原始数据!AK577="","",IF(ISERROR(MATCH(原始数据!AK577,各类选项!$E:$E,0)),1,0))</f>
        <v/>
      </c>
      <c r="J577" s="110" t="str">
        <f>IF(原始数据!AM577="","",IF(ISERROR(MATCH(原始数据!AM577,各类选项!$E:$E,0)),1,0))</f>
        <v/>
      </c>
      <c r="K577" s="110" t="str">
        <f>IF(原始数据!AF577="","",IF(ISERROR(MATCH(原始数据!AF577,各类选项!$C:$C,0)),1,0))</f>
        <v/>
      </c>
      <c r="L577" s="110" t="str">
        <f>IF(原始数据!AG577="","",IF(ISERROR(MATCH(原始数据!AG577,各类选项!$C:$C,0)),1,0))</f>
        <v/>
      </c>
      <c r="M577" s="110" t="str">
        <f>IF(原始数据!AH577="","",IF(ISERROR(MATCH(原始数据!AH577,各类选项!$C:$C,0)),1,0))</f>
        <v/>
      </c>
      <c r="N577" s="110" t="str">
        <f>IF(原始数据!AI577="","",IF(ISERROR(MATCH(原始数据!AI577,各类选项!$E:$E,0)),1,0))</f>
        <v/>
      </c>
      <c r="O577" s="110" t="str">
        <f>IF(原始数据!AJ577="","",IF(ISERROR(MATCH(原始数据!AJ577,各类选项!$E:$E,0)),1,0))</f>
        <v/>
      </c>
      <c r="P577" s="110" t="str">
        <f>IF(原始数据!AK577="","",IF(ISERROR(MATCH(原始数据!AK577,各类选项!$E:$E,0)),1,0))</f>
        <v/>
      </c>
      <c r="Q577" s="110" t="str">
        <f>IF(原始数据!AL577="","",IF(ISERROR(MATCH(原始数据!AL577,各类选项!$E:$E,0)),1,0))</f>
        <v/>
      </c>
      <c r="R577" s="110" t="str">
        <f>IF(原始数据!AO577="","",IF(ISERROR(MATCH(原始数据!AO577,各类选项!$C:$C,0)),1,0))</f>
        <v/>
      </c>
      <c r="S577" s="110" t="str">
        <f>IF(赛后数据!M577="","",IF(ISERROR(MATCH(赛后数据!M577,(各类选项!J:J),0)),1,0))</f>
        <v/>
      </c>
      <c r="T577" s="110" t="str">
        <f>IF(赛后数据!U577="","",IF(ISERROR(MATCH(赛后数据!U577,(各类选项!J:J),0)),1,0))</f>
        <v/>
      </c>
      <c r="U577" s="110" t="str">
        <f>IF(赛后数据!AC577="","",IF(ISERROR(MATCH(赛后数据!AC577,(各类选项!J:J),0)),1,0))</f>
        <v/>
      </c>
      <c r="V577" s="110" t="str">
        <f>IF(赛后数据!AK577="","",IF(ISERROR(MATCH(赛后数据!AK577,(各类选项!J:J),0)),1,0))</f>
        <v/>
      </c>
    </row>
    <row r="578" spans="1:22">
      <c r="A578" s="110">
        <f t="shared" si="16"/>
        <v>0</v>
      </c>
      <c r="B578" s="110">
        <f t="shared" si="17"/>
        <v>0</v>
      </c>
      <c r="C578" s="110" t="str">
        <f>IF(原始数据!K578="","",IF(ISERROR(MATCH(原始数据!K578,原始数据!E578:F578,0)),1,0)-IF(原始数据!K578="",1,0))</f>
        <v/>
      </c>
      <c r="D578" s="110" t="str">
        <f>IF(原始数据!L578="","",IF(ISERROR(MATCH(原始数据!L578,各类选项!L:L,0)),1,0)-IF(原始数据!L578="",1,0))</f>
        <v/>
      </c>
      <c r="E578" s="110" t="str">
        <f>IF(原始数据!V578="","",IF(ISERROR(MATCH(原始数据!V578,各类选项!G:G,0)),1,0))</f>
        <v/>
      </c>
      <c r="F578" s="110" t="str">
        <f>IF(原始数据!W578="","",IF(ISERROR(MATCH(原始数据!W578,各类选项!G:G,0)),1,0))</f>
        <v/>
      </c>
      <c r="G578" s="110" t="str">
        <f>IF(原始数据!AD578="","",IF(ISERROR(MATCH(原始数据!AD578,各类选项!$E:$E,0)),1,0))</f>
        <v/>
      </c>
      <c r="H578" s="110" t="str">
        <f>IF(原始数据!AE578="","",IF(ISERROR(MATCH(原始数据!AE578,各类选项!$E:$E,0)),1,0))</f>
        <v/>
      </c>
      <c r="I578" s="110" t="str">
        <f>IF(原始数据!AK578="","",IF(ISERROR(MATCH(原始数据!AK578,各类选项!$E:$E,0)),1,0))</f>
        <v/>
      </c>
      <c r="J578" s="110" t="str">
        <f>IF(原始数据!AM578="","",IF(ISERROR(MATCH(原始数据!AM578,各类选项!$E:$E,0)),1,0))</f>
        <v/>
      </c>
      <c r="K578" s="110" t="str">
        <f>IF(原始数据!AF578="","",IF(ISERROR(MATCH(原始数据!AF578,各类选项!$C:$C,0)),1,0))</f>
        <v/>
      </c>
      <c r="L578" s="110" t="str">
        <f>IF(原始数据!AG578="","",IF(ISERROR(MATCH(原始数据!AG578,各类选项!$C:$C,0)),1,0))</f>
        <v/>
      </c>
      <c r="M578" s="110" t="str">
        <f>IF(原始数据!AH578="","",IF(ISERROR(MATCH(原始数据!AH578,各类选项!$C:$C,0)),1,0))</f>
        <v/>
      </c>
      <c r="N578" s="110" t="str">
        <f>IF(原始数据!AI578="","",IF(ISERROR(MATCH(原始数据!AI578,各类选项!$E:$E,0)),1,0))</f>
        <v/>
      </c>
      <c r="O578" s="110" t="str">
        <f>IF(原始数据!AJ578="","",IF(ISERROR(MATCH(原始数据!AJ578,各类选项!$E:$E,0)),1,0))</f>
        <v/>
      </c>
      <c r="P578" s="110" t="str">
        <f>IF(原始数据!AK578="","",IF(ISERROR(MATCH(原始数据!AK578,各类选项!$E:$E,0)),1,0))</f>
        <v/>
      </c>
      <c r="Q578" s="110" t="str">
        <f>IF(原始数据!AL578="","",IF(ISERROR(MATCH(原始数据!AL578,各类选项!$E:$E,0)),1,0))</f>
        <v/>
      </c>
      <c r="R578" s="110" t="str">
        <f>IF(原始数据!AO578="","",IF(ISERROR(MATCH(原始数据!AO578,各类选项!$C:$C,0)),1,0))</f>
        <v/>
      </c>
      <c r="S578" s="110" t="str">
        <f>IF(赛后数据!M578="","",IF(ISERROR(MATCH(赛后数据!M578,(各类选项!J:J),0)),1,0))</f>
        <v/>
      </c>
      <c r="T578" s="110" t="str">
        <f>IF(赛后数据!U578="","",IF(ISERROR(MATCH(赛后数据!U578,(各类选项!J:J),0)),1,0))</f>
        <v/>
      </c>
      <c r="U578" s="110" t="str">
        <f>IF(赛后数据!AC578="","",IF(ISERROR(MATCH(赛后数据!AC578,(各类选项!J:J),0)),1,0))</f>
        <v/>
      </c>
      <c r="V578" s="110" t="str">
        <f>IF(赛后数据!AK578="","",IF(ISERROR(MATCH(赛后数据!AK578,(各类选项!J:J),0)),1,0))</f>
        <v/>
      </c>
    </row>
    <row r="579" spans="1:22">
      <c r="A579" s="110">
        <f t="shared" ref="A579:A642" si="18">COUNTIF(C579:R579,"&gt;0")</f>
        <v>0</v>
      </c>
      <c r="B579" s="110">
        <f t="shared" ref="B579:B642" si="19">COUNTIF(S579:V579,"&gt;0")</f>
        <v>0</v>
      </c>
      <c r="C579" s="110" t="str">
        <f>IF(原始数据!K579="","",IF(ISERROR(MATCH(原始数据!K579,原始数据!E579:F579,0)),1,0)-IF(原始数据!K579="",1,0))</f>
        <v/>
      </c>
      <c r="D579" s="110" t="str">
        <f>IF(原始数据!L579="","",IF(ISERROR(MATCH(原始数据!L579,各类选项!L:L,0)),1,0)-IF(原始数据!L579="",1,0))</f>
        <v/>
      </c>
      <c r="E579" s="110" t="str">
        <f>IF(原始数据!V579="","",IF(ISERROR(MATCH(原始数据!V579,各类选项!G:G,0)),1,0))</f>
        <v/>
      </c>
      <c r="F579" s="110" t="str">
        <f>IF(原始数据!W579="","",IF(ISERROR(MATCH(原始数据!W579,各类选项!G:G,0)),1,0))</f>
        <v/>
      </c>
      <c r="G579" s="110" t="str">
        <f>IF(原始数据!AD579="","",IF(ISERROR(MATCH(原始数据!AD579,各类选项!$E:$E,0)),1,0))</f>
        <v/>
      </c>
      <c r="H579" s="110" t="str">
        <f>IF(原始数据!AE579="","",IF(ISERROR(MATCH(原始数据!AE579,各类选项!$E:$E,0)),1,0))</f>
        <v/>
      </c>
      <c r="I579" s="110" t="str">
        <f>IF(原始数据!AK579="","",IF(ISERROR(MATCH(原始数据!AK579,各类选项!$E:$E,0)),1,0))</f>
        <v/>
      </c>
      <c r="J579" s="110" t="str">
        <f>IF(原始数据!AM579="","",IF(ISERROR(MATCH(原始数据!AM579,各类选项!$E:$E,0)),1,0))</f>
        <v/>
      </c>
      <c r="K579" s="110" t="str">
        <f>IF(原始数据!AF579="","",IF(ISERROR(MATCH(原始数据!AF579,各类选项!$C:$C,0)),1,0))</f>
        <v/>
      </c>
      <c r="L579" s="110" t="str">
        <f>IF(原始数据!AG579="","",IF(ISERROR(MATCH(原始数据!AG579,各类选项!$C:$C,0)),1,0))</f>
        <v/>
      </c>
      <c r="M579" s="110" t="str">
        <f>IF(原始数据!AH579="","",IF(ISERROR(MATCH(原始数据!AH579,各类选项!$C:$C,0)),1,0))</f>
        <v/>
      </c>
      <c r="N579" s="110" t="str">
        <f>IF(原始数据!AI579="","",IF(ISERROR(MATCH(原始数据!AI579,各类选项!$E:$E,0)),1,0))</f>
        <v/>
      </c>
      <c r="O579" s="110" t="str">
        <f>IF(原始数据!AJ579="","",IF(ISERROR(MATCH(原始数据!AJ579,各类选项!$E:$E,0)),1,0))</f>
        <v/>
      </c>
      <c r="P579" s="110" t="str">
        <f>IF(原始数据!AK579="","",IF(ISERROR(MATCH(原始数据!AK579,各类选项!$E:$E,0)),1,0))</f>
        <v/>
      </c>
      <c r="Q579" s="110" t="str">
        <f>IF(原始数据!AL579="","",IF(ISERROR(MATCH(原始数据!AL579,各类选项!$E:$E,0)),1,0))</f>
        <v/>
      </c>
      <c r="R579" s="110" t="str">
        <f>IF(原始数据!AO579="","",IF(ISERROR(MATCH(原始数据!AO579,各类选项!$C:$C,0)),1,0))</f>
        <v/>
      </c>
      <c r="S579" s="110" t="str">
        <f>IF(赛后数据!M579="","",IF(ISERROR(MATCH(赛后数据!M579,(各类选项!J:J),0)),1,0))</f>
        <v/>
      </c>
      <c r="T579" s="110" t="str">
        <f>IF(赛后数据!U579="","",IF(ISERROR(MATCH(赛后数据!U579,(各类选项!J:J),0)),1,0))</f>
        <v/>
      </c>
      <c r="U579" s="110" t="str">
        <f>IF(赛后数据!AC579="","",IF(ISERROR(MATCH(赛后数据!AC579,(各类选项!J:J),0)),1,0))</f>
        <v/>
      </c>
      <c r="V579" s="110" t="str">
        <f>IF(赛后数据!AK579="","",IF(ISERROR(MATCH(赛后数据!AK579,(各类选项!J:J),0)),1,0))</f>
        <v/>
      </c>
    </row>
    <row r="580" spans="1:22">
      <c r="A580" s="110">
        <f t="shared" si="18"/>
        <v>0</v>
      </c>
      <c r="B580" s="110">
        <f t="shared" si="19"/>
        <v>0</v>
      </c>
      <c r="C580" s="110" t="str">
        <f>IF(原始数据!K580="","",IF(ISERROR(MATCH(原始数据!K580,原始数据!E580:F580,0)),1,0)-IF(原始数据!K580="",1,0))</f>
        <v/>
      </c>
      <c r="D580" s="110" t="str">
        <f>IF(原始数据!L580="","",IF(ISERROR(MATCH(原始数据!L580,各类选项!L:L,0)),1,0)-IF(原始数据!L580="",1,0))</f>
        <v/>
      </c>
      <c r="E580" s="110" t="str">
        <f>IF(原始数据!V580="","",IF(ISERROR(MATCH(原始数据!V580,各类选项!G:G,0)),1,0))</f>
        <v/>
      </c>
      <c r="F580" s="110" t="str">
        <f>IF(原始数据!W580="","",IF(ISERROR(MATCH(原始数据!W580,各类选项!G:G,0)),1,0))</f>
        <v/>
      </c>
      <c r="G580" s="110" t="str">
        <f>IF(原始数据!AD580="","",IF(ISERROR(MATCH(原始数据!AD580,各类选项!$E:$E,0)),1,0))</f>
        <v/>
      </c>
      <c r="H580" s="110" t="str">
        <f>IF(原始数据!AE580="","",IF(ISERROR(MATCH(原始数据!AE580,各类选项!$E:$E,0)),1,0))</f>
        <v/>
      </c>
      <c r="I580" s="110" t="str">
        <f>IF(原始数据!AK580="","",IF(ISERROR(MATCH(原始数据!AK580,各类选项!$E:$E,0)),1,0))</f>
        <v/>
      </c>
      <c r="J580" s="110" t="str">
        <f>IF(原始数据!AM580="","",IF(ISERROR(MATCH(原始数据!AM580,各类选项!$E:$E,0)),1,0))</f>
        <v/>
      </c>
      <c r="K580" s="110" t="str">
        <f>IF(原始数据!AF580="","",IF(ISERROR(MATCH(原始数据!AF580,各类选项!$C:$C,0)),1,0))</f>
        <v/>
      </c>
      <c r="L580" s="110" t="str">
        <f>IF(原始数据!AG580="","",IF(ISERROR(MATCH(原始数据!AG580,各类选项!$C:$C,0)),1,0))</f>
        <v/>
      </c>
      <c r="M580" s="110" t="str">
        <f>IF(原始数据!AH580="","",IF(ISERROR(MATCH(原始数据!AH580,各类选项!$C:$C,0)),1,0))</f>
        <v/>
      </c>
      <c r="N580" s="110" t="str">
        <f>IF(原始数据!AI580="","",IF(ISERROR(MATCH(原始数据!AI580,各类选项!$E:$E,0)),1,0))</f>
        <v/>
      </c>
      <c r="O580" s="110" t="str">
        <f>IF(原始数据!AJ580="","",IF(ISERROR(MATCH(原始数据!AJ580,各类选项!$E:$E,0)),1,0))</f>
        <v/>
      </c>
      <c r="P580" s="110" t="str">
        <f>IF(原始数据!AK580="","",IF(ISERROR(MATCH(原始数据!AK580,各类选项!$E:$E,0)),1,0))</f>
        <v/>
      </c>
      <c r="Q580" s="110" t="str">
        <f>IF(原始数据!AL580="","",IF(ISERROR(MATCH(原始数据!AL580,各类选项!$E:$E,0)),1,0))</f>
        <v/>
      </c>
      <c r="R580" s="110" t="str">
        <f>IF(原始数据!AO580="","",IF(ISERROR(MATCH(原始数据!AO580,各类选项!$C:$C,0)),1,0))</f>
        <v/>
      </c>
      <c r="S580" s="110" t="str">
        <f>IF(赛后数据!M580="","",IF(ISERROR(MATCH(赛后数据!M580,(各类选项!J:J),0)),1,0))</f>
        <v/>
      </c>
      <c r="T580" s="110" t="str">
        <f>IF(赛后数据!U580="","",IF(ISERROR(MATCH(赛后数据!U580,(各类选项!J:J),0)),1,0))</f>
        <v/>
      </c>
      <c r="U580" s="110" t="str">
        <f>IF(赛后数据!AC580="","",IF(ISERROR(MATCH(赛后数据!AC580,(各类选项!J:J),0)),1,0))</f>
        <v/>
      </c>
      <c r="V580" s="110" t="str">
        <f>IF(赛后数据!AK580="","",IF(ISERROR(MATCH(赛后数据!AK580,(各类选项!J:J),0)),1,0))</f>
        <v/>
      </c>
    </row>
    <row r="581" spans="1:22">
      <c r="A581" s="110">
        <f t="shared" si="18"/>
        <v>0</v>
      </c>
      <c r="B581" s="110">
        <f t="shared" si="19"/>
        <v>0</v>
      </c>
      <c r="C581" s="110" t="str">
        <f>IF(原始数据!K581="","",IF(ISERROR(MATCH(原始数据!K581,原始数据!E581:F581,0)),1,0)-IF(原始数据!K581="",1,0))</f>
        <v/>
      </c>
      <c r="D581" s="110" t="str">
        <f>IF(原始数据!L581="","",IF(ISERROR(MATCH(原始数据!L581,各类选项!L:L,0)),1,0)-IF(原始数据!L581="",1,0))</f>
        <v/>
      </c>
      <c r="E581" s="110" t="str">
        <f>IF(原始数据!V581="","",IF(ISERROR(MATCH(原始数据!V581,各类选项!G:G,0)),1,0))</f>
        <v/>
      </c>
      <c r="F581" s="110" t="str">
        <f>IF(原始数据!W581="","",IF(ISERROR(MATCH(原始数据!W581,各类选项!G:G,0)),1,0))</f>
        <v/>
      </c>
      <c r="G581" s="110" t="str">
        <f>IF(原始数据!AD581="","",IF(ISERROR(MATCH(原始数据!AD581,各类选项!$E:$E,0)),1,0))</f>
        <v/>
      </c>
      <c r="H581" s="110" t="str">
        <f>IF(原始数据!AE581="","",IF(ISERROR(MATCH(原始数据!AE581,各类选项!$E:$E,0)),1,0))</f>
        <v/>
      </c>
      <c r="I581" s="110" t="str">
        <f>IF(原始数据!AK581="","",IF(ISERROR(MATCH(原始数据!AK581,各类选项!$E:$E,0)),1,0))</f>
        <v/>
      </c>
      <c r="J581" s="110" t="str">
        <f>IF(原始数据!AM581="","",IF(ISERROR(MATCH(原始数据!AM581,各类选项!$E:$E,0)),1,0))</f>
        <v/>
      </c>
      <c r="K581" s="110" t="str">
        <f>IF(原始数据!AF581="","",IF(ISERROR(MATCH(原始数据!AF581,各类选项!$C:$C,0)),1,0))</f>
        <v/>
      </c>
      <c r="L581" s="110" t="str">
        <f>IF(原始数据!AG581="","",IF(ISERROR(MATCH(原始数据!AG581,各类选项!$C:$C,0)),1,0))</f>
        <v/>
      </c>
      <c r="M581" s="110" t="str">
        <f>IF(原始数据!AH581="","",IF(ISERROR(MATCH(原始数据!AH581,各类选项!$C:$C,0)),1,0))</f>
        <v/>
      </c>
      <c r="N581" s="110" t="str">
        <f>IF(原始数据!AI581="","",IF(ISERROR(MATCH(原始数据!AI581,各类选项!$E:$E,0)),1,0))</f>
        <v/>
      </c>
      <c r="O581" s="110" t="str">
        <f>IF(原始数据!AJ581="","",IF(ISERROR(MATCH(原始数据!AJ581,各类选项!$E:$E,0)),1,0))</f>
        <v/>
      </c>
      <c r="P581" s="110" t="str">
        <f>IF(原始数据!AK581="","",IF(ISERROR(MATCH(原始数据!AK581,各类选项!$E:$E,0)),1,0))</f>
        <v/>
      </c>
      <c r="Q581" s="110" t="str">
        <f>IF(原始数据!AL581="","",IF(ISERROR(MATCH(原始数据!AL581,各类选项!$E:$E,0)),1,0))</f>
        <v/>
      </c>
      <c r="R581" s="110" t="str">
        <f>IF(原始数据!AO581="","",IF(ISERROR(MATCH(原始数据!AO581,各类选项!$C:$C,0)),1,0))</f>
        <v/>
      </c>
      <c r="S581" s="110" t="str">
        <f>IF(赛后数据!M581="","",IF(ISERROR(MATCH(赛后数据!M581,(各类选项!J:J),0)),1,0))</f>
        <v/>
      </c>
      <c r="T581" s="110" t="str">
        <f>IF(赛后数据!U581="","",IF(ISERROR(MATCH(赛后数据!U581,(各类选项!J:J),0)),1,0))</f>
        <v/>
      </c>
      <c r="U581" s="110" t="str">
        <f>IF(赛后数据!AC581="","",IF(ISERROR(MATCH(赛后数据!AC581,(各类选项!J:J),0)),1,0))</f>
        <v/>
      </c>
      <c r="V581" s="110" t="str">
        <f>IF(赛后数据!AK581="","",IF(ISERROR(MATCH(赛后数据!AK581,(各类选项!J:J),0)),1,0))</f>
        <v/>
      </c>
    </row>
    <row r="582" spans="1:22">
      <c r="A582" s="110">
        <f t="shared" si="18"/>
        <v>0</v>
      </c>
      <c r="B582" s="110">
        <f t="shared" si="19"/>
        <v>0</v>
      </c>
      <c r="C582" s="110" t="str">
        <f>IF(原始数据!K582="","",IF(ISERROR(MATCH(原始数据!K582,原始数据!E582:F582,0)),1,0)-IF(原始数据!K582="",1,0))</f>
        <v/>
      </c>
      <c r="D582" s="110" t="str">
        <f>IF(原始数据!L582="","",IF(ISERROR(MATCH(原始数据!L582,各类选项!L:L,0)),1,0)-IF(原始数据!L582="",1,0))</f>
        <v/>
      </c>
      <c r="E582" s="110" t="str">
        <f>IF(原始数据!V582="","",IF(ISERROR(MATCH(原始数据!V582,各类选项!G:G,0)),1,0))</f>
        <v/>
      </c>
      <c r="F582" s="110" t="str">
        <f>IF(原始数据!W582="","",IF(ISERROR(MATCH(原始数据!W582,各类选项!G:G,0)),1,0))</f>
        <v/>
      </c>
      <c r="G582" s="110" t="str">
        <f>IF(原始数据!AD582="","",IF(ISERROR(MATCH(原始数据!AD582,各类选项!$E:$E,0)),1,0))</f>
        <v/>
      </c>
      <c r="H582" s="110" t="str">
        <f>IF(原始数据!AE582="","",IF(ISERROR(MATCH(原始数据!AE582,各类选项!$E:$E,0)),1,0))</f>
        <v/>
      </c>
      <c r="I582" s="110" t="str">
        <f>IF(原始数据!AK582="","",IF(ISERROR(MATCH(原始数据!AK582,各类选项!$E:$E,0)),1,0))</f>
        <v/>
      </c>
      <c r="J582" s="110" t="str">
        <f>IF(原始数据!AM582="","",IF(ISERROR(MATCH(原始数据!AM582,各类选项!$E:$E,0)),1,0))</f>
        <v/>
      </c>
      <c r="K582" s="110" t="str">
        <f>IF(原始数据!AF582="","",IF(ISERROR(MATCH(原始数据!AF582,各类选项!$C:$C,0)),1,0))</f>
        <v/>
      </c>
      <c r="L582" s="110" t="str">
        <f>IF(原始数据!AG582="","",IF(ISERROR(MATCH(原始数据!AG582,各类选项!$C:$C,0)),1,0))</f>
        <v/>
      </c>
      <c r="M582" s="110" t="str">
        <f>IF(原始数据!AH582="","",IF(ISERROR(MATCH(原始数据!AH582,各类选项!$C:$C,0)),1,0))</f>
        <v/>
      </c>
      <c r="N582" s="110" t="str">
        <f>IF(原始数据!AI582="","",IF(ISERROR(MATCH(原始数据!AI582,各类选项!$E:$E,0)),1,0))</f>
        <v/>
      </c>
      <c r="O582" s="110" t="str">
        <f>IF(原始数据!AJ582="","",IF(ISERROR(MATCH(原始数据!AJ582,各类选项!$E:$E,0)),1,0))</f>
        <v/>
      </c>
      <c r="P582" s="110" t="str">
        <f>IF(原始数据!AK582="","",IF(ISERROR(MATCH(原始数据!AK582,各类选项!$E:$E,0)),1,0))</f>
        <v/>
      </c>
      <c r="Q582" s="110" t="str">
        <f>IF(原始数据!AL582="","",IF(ISERROR(MATCH(原始数据!AL582,各类选项!$E:$E,0)),1,0))</f>
        <v/>
      </c>
      <c r="R582" s="110" t="str">
        <f>IF(原始数据!AO582="","",IF(ISERROR(MATCH(原始数据!AO582,各类选项!$C:$C,0)),1,0))</f>
        <v/>
      </c>
      <c r="S582" s="110" t="str">
        <f>IF(赛后数据!M582="","",IF(ISERROR(MATCH(赛后数据!M582,(各类选项!J:J),0)),1,0))</f>
        <v/>
      </c>
      <c r="T582" s="110" t="str">
        <f>IF(赛后数据!U582="","",IF(ISERROR(MATCH(赛后数据!U582,(各类选项!J:J),0)),1,0))</f>
        <v/>
      </c>
      <c r="U582" s="110" t="str">
        <f>IF(赛后数据!AC582="","",IF(ISERROR(MATCH(赛后数据!AC582,(各类选项!J:J),0)),1,0))</f>
        <v/>
      </c>
      <c r="V582" s="110" t="str">
        <f>IF(赛后数据!AK582="","",IF(ISERROR(MATCH(赛后数据!AK582,(各类选项!J:J),0)),1,0))</f>
        <v/>
      </c>
    </row>
    <row r="583" spans="1:22">
      <c r="A583" s="110">
        <f t="shared" si="18"/>
        <v>0</v>
      </c>
      <c r="B583" s="110">
        <f t="shared" si="19"/>
        <v>0</v>
      </c>
      <c r="C583" s="110" t="str">
        <f>IF(原始数据!K583="","",IF(ISERROR(MATCH(原始数据!K583,原始数据!E583:F583,0)),1,0)-IF(原始数据!K583="",1,0))</f>
        <v/>
      </c>
      <c r="D583" s="110" t="str">
        <f>IF(原始数据!L583="","",IF(ISERROR(MATCH(原始数据!L583,各类选项!L:L,0)),1,0)-IF(原始数据!L583="",1,0))</f>
        <v/>
      </c>
      <c r="E583" s="110" t="str">
        <f>IF(原始数据!V583="","",IF(ISERROR(MATCH(原始数据!V583,各类选项!G:G,0)),1,0))</f>
        <v/>
      </c>
      <c r="F583" s="110" t="str">
        <f>IF(原始数据!W583="","",IF(ISERROR(MATCH(原始数据!W583,各类选项!G:G,0)),1,0))</f>
        <v/>
      </c>
      <c r="G583" s="110" t="str">
        <f>IF(原始数据!AD583="","",IF(ISERROR(MATCH(原始数据!AD583,各类选项!$E:$E,0)),1,0))</f>
        <v/>
      </c>
      <c r="H583" s="110" t="str">
        <f>IF(原始数据!AE583="","",IF(ISERROR(MATCH(原始数据!AE583,各类选项!$E:$E,0)),1,0))</f>
        <v/>
      </c>
      <c r="I583" s="110" t="str">
        <f>IF(原始数据!AK583="","",IF(ISERROR(MATCH(原始数据!AK583,各类选项!$E:$E,0)),1,0))</f>
        <v/>
      </c>
      <c r="J583" s="110" t="str">
        <f>IF(原始数据!AM583="","",IF(ISERROR(MATCH(原始数据!AM583,各类选项!$E:$E,0)),1,0))</f>
        <v/>
      </c>
      <c r="K583" s="110" t="str">
        <f>IF(原始数据!AF583="","",IF(ISERROR(MATCH(原始数据!AF583,各类选项!$C:$C,0)),1,0))</f>
        <v/>
      </c>
      <c r="L583" s="110" t="str">
        <f>IF(原始数据!AG583="","",IF(ISERROR(MATCH(原始数据!AG583,各类选项!$C:$C,0)),1,0))</f>
        <v/>
      </c>
      <c r="M583" s="110" t="str">
        <f>IF(原始数据!AH583="","",IF(ISERROR(MATCH(原始数据!AH583,各类选项!$C:$C,0)),1,0))</f>
        <v/>
      </c>
      <c r="N583" s="110" t="str">
        <f>IF(原始数据!AI583="","",IF(ISERROR(MATCH(原始数据!AI583,各类选项!$E:$E,0)),1,0))</f>
        <v/>
      </c>
      <c r="O583" s="110" t="str">
        <f>IF(原始数据!AJ583="","",IF(ISERROR(MATCH(原始数据!AJ583,各类选项!$E:$E,0)),1,0))</f>
        <v/>
      </c>
      <c r="P583" s="110" t="str">
        <f>IF(原始数据!AK583="","",IF(ISERROR(MATCH(原始数据!AK583,各类选项!$E:$E,0)),1,0))</f>
        <v/>
      </c>
      <c r="Q583" s="110" t="str">
        <f>IF(原始数据!AL583="","",IF(ISERROR(MATCH(原始数据!AL583,各类选项!$E:$E,0)),1,0))</f>
        <v/>
      </c>
      <c r="R583" s="110" t="str">
        <f>IF(原始数据!AO583="","",IF(ISERROR(MATCH(原始数据!AO583,各类选项!$C:$C,0)),1,0))</f>
        <v/>
      </c>
      <c r="S583" s="110" t="str">
        <f>IF(赛后数据!M583="","",IF(ISERROR(MATCH(赛后数据!M583,(各类选项!J:J),0)),1,0))</f>
        <v/>
      </c>
      <c r="T583" s="110" t="str">
        <f>IF(赛后数据!U583="","",IF(ISERROR(MATCH(赛后数据!U583,(各类选项!J:J),0)),1,0))</f>
        <v/>
      </c>
      <c r="U583" s="110" t="str">
        <f>IF(赛后数据!AC583="","",IF(ISERROR(MATCH(赛后数据!AC583,(各类选项!J:J),0)),1,0))</f>
        <v/>
      </c>
      <c r="V583" s="110" t="str">
        <f>IF(赛后数据!AK583="","",IF(ISERROR(MATCH(赛后数据!AK583,(各类选项!J:J),0)),1,0))</f>
        <v/>
      </c>
    </row>
    <row r="584" spans="1:22">
      <c r="A584" s="110">
        <f t="shared" si="18"/>
        <v>0</v>
      </c>
      <c r="B584" s="110">
        <f t="shared" si="19"/>
        <v>0</v>
      </c>
      <c r="C584" s="110" t="str">
        <f>IF(原始数据!K584="","",IF(ISERROR(MATCH(原始数据!K584,原始数据!E584:F584,0)),1,0)-IF(原始数据!K584="",1,0))</f>
        <v/>
      </c>
      <c r="D584" s="110" t="str">
        <f>IF(原始数据!L584="","",IF(ISERROR(MATCH(原始数据!L584,各类选项!L:L,0)),1,0)-IF(原始数据!L584="",1,0))</f>
        <v/>
      </c>
      <c r="E584" s="110" t="str">
        <f>IF(原始数据!V584="","",IF(ISERROR(MATCH(原始数据!V584,各类选项!G:G,0)),1,0))</f>
        <v/>
      </c>
      <c r="F584" s="110" t="str">
        <f>IF(原始数据!W584="","",IF(ISERROR(MATCH(原始数据!W584,各类选项!G:G,0)),1,0))</f>
        <v/>
      </c>
      <c r="G584" s="110" t="str">
        <f>IF(原始数据!AD584="","",IF(ISERROR(MATCH(原始数据!AD584,各类选项!$E:$E,0)),1,0))</f>
        <v/>
      </c>
      <c r="H584" s="110" t="str">
        <f>IF(原始数据!AE584="","",IF(ISERROR(MATCH(原始数据!AE584,各类选项!$E:$E,0)),1,0))</f>
        <v/>
      </c>
      <c r="I584" s="110" t="str">
        <f>IF(原始数据!AK584="","",IF(ISERROR(MATCH(原始数据!AK584,各类选项!$E:$E,0)),1,0))</f>
        <v/>
      </c>
      <c r="J584" s="110" t="str">
        <f>IF(原始数据!AM584="","",IF(ISERROR(MATCH(原始数据!AM584,各类选项!$E:$E,0)),1,0))</f>
        <v/>
      </c>
      <c r="K584" s="110" t="str">
        <f>IF(原始数据!AF584="","",IF(ISERROR(MATCH(原始数据!AF584,各类选项!$C:$C,0)),1,0))</f>
        <v/>
      </c>
      <c r="L584" s="110" t="str">
        <f>IF(原始数据!AG584="","",IF(ISERROR(MATCH(原始数据!AG584,各类选项!$C:$C,0)),1,0))</f>
        <v/>
      </c>
      <c r="M584" s="110" t="str">
        <f>IF(原始数据!AH584="","",IF(ISERROR(MATCH(原始数据!AH584,各类选项!$C:$C,0)),1,0))</f>
        <v/>
      </c>
      <c r="N584" s="110" t="str">
        <f>IF(原始数据!AI584="","",IF(ISERROR(MATCH(原始数据!AI584,各类选项!$E:$E,0)),1,0))</f>
        <v/>
      </c>
      <c r="O584" s="110" t="str">
        <f>IF(原始数据!AJ584="","",IF(ISERROR(MATCH(原始数据!AJ584,各类选项!$E:$E,0)),1,0))</f>
        <v/>
      </c>
      <c r="P584" s="110" t="str">
        <f>IF(原始数据!AK584="","",IF(ISERROR(MATCH(原始数据!AK584,各类选项!$E:$E,0)),1,0))</f>
        <v/>
      </c>
      <c r="Q584" s="110" t="str">
        <f>IF(原始数据!AL584="","",IF(ISERROR(MATCH(原始数据!AL584,各类选项!$E:$E,0)),1,0))</f>
        <v/>
      </c>
      <c r="R584" s="110" t="str">
        <f>IF(原始数据!AO584="","",IF(ISERROR(MATCH(原始数据!AO584,各类选项!$C:$C,0)),1,0))</f>
        <v/>
      </c>
      <c r="S584" s="110" t="str">
        <f>IF(赛后数据!M584="","",IF(ISERROR(MATCH(赛后数据!M584,(各类选项!J:J),0)),1,0))</f>
        <v/>
      </c>
      <c r="T584" s="110" t="str">
        <f>IF(赛后数据!U584="","",IF(ISERROR(MATCH(赛后数据!U584,(各类选项!J:J),0)),1,0))</f>
        <v/>
      </c>
      <c r="U584" s="110" t="str">
        <f>IF(赛后数据!AC584="","",IF(ISERROR(MATCH(赛后数据!AC584,(各类选项!J:J),0)),1,0))</f>
        <v/>
      </c>
      <c r="V584" s="110" t="str">
        <f>IF(赛后数据!AK584="","",IF(ISERROR(MATCH(赛后数据!AK584,(各类选项!J:J),0)),1,0))</f>
        <v/>
      </c>
    </row>
    <row r="585" spans="1:22">
      <c r="A585" s="110">
        <f t="shared" si="18"/>
        <v>0</v>
      </c>
      <c r="B585" s="110">
        <f t="shared" si="19"/>
        <v>0</v>
      </c>
      <c r="C585" s="110" t="str">
        <f>IF(原始数据!K585="","",IF(ISERROR(MATCH(原始数据!K585,原始数据!E585:F585,0)),1,0)-IF(原始数据!K585="",1,0))</f>
        <v/>
      </c>
      <c r="D585" s="110" t="str">
        <f>IF(原始数据!L585="","",IF(ISERROR(MATCH(原始数据!L585,各类选项!L:L,0)),1,0)-IF(原始数据!L585="",1,0))</f>
        <v/>
      </c>
      <c r="E585" s="110" t="str">
        <f>IF(原始数据!V585="","",IF(ISERROR(MATCH(原始数据!V585,各类选项!G:G,0)),1,0))</f>
        <v/>
      </c>
      <c r="F585" s="110" t="str">
        <f>IF(原始数据!W585="","",IF(ISERROR(MATCH(原始数据!W585,各类选项!G:G,0)),1,0))</f>
        <v/>
      </c>
      <c r="G585" s="110" t="str">
        <f>IF(原始数据!AD585="","",IF(ISERROR(MATCH(原始数据!AD585,各类选项!$E:$E,0)),1,0))</f>
        <v/>
      </c>
      <c r="H585" s="110" t="str">
        <f>IF(原始数据!AE585="","",IF(ISERROR(MATCH(原始数据!AE585,各类选项!$E:$E,0)),1,0))</f>
        <v/>
      </c>
      <c r="I585" s="110" t="str">
        <f>IF(原始数据!AK585="","",IF(ISERROR(MATCH(原始数据!AK585,各类选项!$E:$E,0)),1,0))</f>
        <v/>
      </c>
      <c r="J585" s="110" t="str">
        <f>IF(原始数据!AM585="","",IF(ISERROR(MATCH(原始数据!AM585,各类选项!$E:$E,0)),1,0))</f>
        <v/>
      </c>
      <c r="K585" s="110" t="str">
        <f>IF(原始数据!AF585="","",IF(ISERROR(MATCH(原始数据!AF585,各类选项!$C:$C,0)),1,0))</f>
        <v/>
      </c>
      <c r="L585" s="110" t="str">
        <f>IF(原始数据!AG585="","",IF(ISERROR(MATCH(原始数据!AG585,各类选项!$C:$C,0)),1,0))</f>
        <v/>
      </c>
      <c r="M585" s="110" t="str">
        <f>IF(原始数据!AH585="","",IF(ISERROR(MATCH(原始数据!AH585,各类选项!$C:$C,0)),1,0))</f>
        <v/>
      </c>
      <c r="N585" s="110" t="str">
        <f>IF(原始数据!AI585="","",IF(ISERROR(MATCH(原始数据!AI585,各类选项!$E:$E,0)),1,0))</f>
        <v/>
      </c>
      <c r="O585" s="110" t="str">
        <f>IF(原始数据!AJ585="","",IF(ISERROR(MATCH(原始数据!AJ585,各类选项!$E:$E,0)),1,0))</f>
        <v/>
      </c>
      <c r="P585" s="110" t="str">
        <f>IF(原始数据!AK585="","",IF(ISERROR(MATCH(原始数据!AK585,各类选项!$E:$E,0)),1,0))</f>
        <v/>
      </c>
      <c r="Q585" s="110" t="str">
        <f>IF(原始数据!AL585="","",IF(ISERROR(MATCH(原始数据!AL585,各类选项!$E:$E,0)),1,0))</f>
        <v/>
      </c>
      <c r="R585" s="110" t="str">
        <f>IF(原始数据!AO585="","",IF(ISERROR(MATCH(原始数据!AO585,各类选项!$C:$C,0)),1,0))</f>
        <v/>
      </c>
      <c r="S585" s="110" t="str">
        <f>IF(赛后数据!M585="","",IF(ISERROR(MATCH(赛后数据!M585,(各类选项!J:J),0)),1,0))</f>
        <v/>
      </c>
      <c r="T585" s="110" t="str">
        <f>IF(赛后数据!U585="","",IF(ISERROR(MATCH(赛后数据!U585,(各类选项!J:J),0)),1,0))</f>
        <v/>
      </c>
      <c r="U585" s="110" t="str">
        <f>IF(赛后数据!AC585="","",IF(ISERROR(MATCH(赛后数据!AC585,(各类选项!J:J),0)),1,0))</f>
        <v/>
      </c>
      <c r="V585" s="110" t="str">
        <f>IF(赛后数据!AK585="","",IF(ISERROR(MATCH(赛后数据!AK585,(各类选项!J:J),0)),1,0))</f>
        <v/>
      </c>
    </row>
    <row r="586" spans="1:22">
      <c r="A586" s="110">
        <f t="shared" si="18"/>
        <v>0</v>
      </c>
      <c r="B586" s="110">
        <f t="shared" si="19"/>
        <v>0</v>
      </c>
      <c r="C586" s="110" t="str">
        <f>IF(原始数据!K586="","",IF(ISERROR(MATCH(原始数据!K586,原始数据!E586:F586,0)),1,0)-IF(原始数据!K586="",1,0))</f>
        <v/>
      </c>
      <c r="D586" s="110" t="str">
        <f>IF(原始数据!L586="","",IF(ISERROR(MATCH(原始数据!L586,各类选项!L:L,0)),1,0)-IF(原始数据!L586="",1,0))</f>
        <v/>
      </c>
      <c r="E586" s="110" t="str">
        <f>IF(原始数据!V586="","",IF(ISERROR(MATCH(原始数据!V586,各类选项!G:G,0)),1,0))</f>
        <v/>
      </c>
      <c r="F586" s="110" t="str">
        <f>IF(原始数据!W586="","",IF(ISERROR(MATCH(原始数据!W586,各类选项!G:G,0)),1,0))</f>
        <v/>
      </c>
      <c r="G586" s="110" t="str">
        <f>IF(原始数据!AD586="","",IF(ISERROR(MATCH(原始数据!AD586,各类选项!$E:$E,0)),1,0))</f>
        <v/>
      </c>
      <c r="H586" s="110" t="str">
        <f>IF(原始数据!AE586="","",IF(ISERROR(MATCH(原始数据!AE586,各类选项!$E:$E,0)),1,0))</f>
        <v/>
      </c>
      <c r="I586" s="110" t="str">
        <f>IF(原始数据!AK586="","",IF(ISERROR(MATCH(原始数据!AK586,各类选项!$E:$E,0)),1,0))</f>
        <v/>
      </c>
      <c r="J586" s="110" t="str">
        <f>IF(原始数据!AM586="","",IF(ISERROR(MATCH(原始数据!AM586,各类选项!$E:$E,0)),1,0))</f>
        <v/>
      </c>
      <c r="K586" s="110" t="str">
        <f>IF(原始数据!AF586="","",IF(ISERROR(MATCH(原始数据!AF586,各类选项!$C:$C,0)),1,0))</f>
        <v/>
      </c>
      <c r="L586" s="110" t="str">
        <f>IF(原始数据!AG586="","",IF(ISERROR(MATCH(原始数据!AG586,各类选项!$C:$C,0)),1,0))</f>
        <v/>
      </c>
      <c r="M586" s="110" t="str">
        <f>IF(原始数据!AH586="","",IF(ISERROR(MATCH(原始数据!AH586,各类选项!$C:$C,0)),1,0))</f>
        <v/>
      </c>
      <c r="N586" s="110" t="str">
        <f>IF(原始数据!AI586="","",IF(ISERROR(MATCH(原始数据!AI586,各类选项!$E:$E,0)),1,0))</f>
        <v/>
      </c>
      <c r="O586" s="110" t="str">
        <f>IF(原始数据!AJ586="","",IF(ISERROR(MATCH(原始数据!AJ586,各类选项!$E:$E,0)),1,0))</f>
        <v/>
      </c>
      <c r="P586" s="110" t="str">
        <f>IF(原始数据!AK586="","",IF(ISERROR(MATCH(原始数据!AK586,各类选项!$E:$E,0)),1,0))</f>
        <v/>
      </c>
      <c r="Q586" s="110" t="str">
        <f>IF(原始数据!AL586="","",IF(ISERROR(MATCH(原始数据!AL586,各类选项!$E:$E,0)),1,0))</f>
        <v/>
      </c>
      <c r="R586" s="110" t="str">
        <f>IF(原始数据!AO586="","",IF(ISERROR(MATCH(原始数据!AO586,各类选项!$C:$C,0)),1,0))</f>
        <v/>
      </c>
      <c r="S586" s="110" t="str">
        <f>IF(赛后数据!M586="","",IF(ISERROR(MATCH(赛后数据!M586,(各类选项!J:J),0)),1,0))</f>
        <v/>
      </c>
      <c r="T586" s="110" t="str">
        <f>IF(赛后数据!U586="","",IF(ISERROR(MATCH(赛后数据!U586,(各类选项!J:J),0)),1,0))</f>
        <v/>
      </c>
      <c r="U586" s="110" t="str">
        <f>IF(赛后数据!AC586="","",IF(ISERROR(MATCH(赛后数据!AC586,(各类选项!J:J),0)),1,0))</f>
        <v/>
      </c>
      <c r="V586" s="110" t="str">
        <f>IF(赛后数据!AK586="","",IF(ISERROR(MATCH(赛后数据!AK586,(各类选项!J:J),0)),1,0))</f>
        <v/>
      </c>
    </row>
    <row r="587" spans="1:22">
      <c r="A587" s="110">
        <f t="shared" si="18"/>
        <v>0</v>
      </c>
      <c r="B587" s="110">
        <f t="shared" si="19"/>
        <v>0</v>
      </c>
      <c r="C587" s="110" t="str">
        <f>IF(原始数据!K587="","",IF(ISERROR(MATCH(原始数据!K587,原始数据!E587:F587,0)),1,0)-IF(原始数据!K587="",1,0))</f>
        <v/>
      </c>
      <c r="D587" s="110" t="str">
        <f>IF(原始数据!L587="","",IF(ISERROR(MATCH(原始数据!L587,各类选项!L:L,0)),1,0)-IF(原始数据!L587="",1,0))</f>
        <v/>
      </c>
      <c r="E587" s="110" t="str">
        <f>IF(原始数据!V587="","",IF(ISERROR(MATCH(原始数据!V587,各类选项!G:G,0)),1,0))</f>
        <v/>
      </c>
      <c r="F587" s="110" t="str">
        <f>IF(原始数据!W587="","",IF(ISERROR(MATCH(原始数据!W587,各类选项!G:G,0)),1,0))</f>
        <v/>
      </c>
      <c r="G587" s="110" t="str">
        <f>IF(原始数据!AD587="","",IF(ISERROR(MATCH(原始数据!AD587,各类选项!$E:$E,0)),1,0))</f>
        <v/>
      </c>
      <c r="H587" s="110" t="str">
        <f>IF(原始数据!AE587="","",IF(ISERROR(MATCH(原始数据!AE587,各类选项!$E:$E,0)),1,0))</f>
        <v/>
      </c>
      <c r="I587" s="110" t="str">
        <f>IF(原始数据!AK587="","",IF(ISERROR(MATCH(原始数据!AK587,各类选项!$E:$E,0)),1,0))</f>
        <v/>
      </c>
      <c r="J587" s="110" t="str">
        <f>IF(原始数据!AM587="","",IF(ISERROR(MATCH(原始数据!AM587,各类选项!$E:$E,0)),1,0))</f>
        <v/>
      </c>
      <c r="K587" s="110" t="str">
        <f>IF(原始数据!AF587="","",IF(ISERROR(MATCH(原始数据!AF587,各类选项!$C:$C,0)),1,0))</f>
        <v/>
      </c>
      <c r="L587" s="110" t="str">
        <f>IF(原始数据!AG587="","",IF(ISERROR(MATCH(原始数据!AG587,各类选项!$C:$C,0)),1,0))</f>
        <v/>
      </c>
      <c r="M587" s="110" t="str">
        <f>IF(原始数据!AH587="","",IF(ISERROR(MATCH(原始数据!AH587,各类选项!$C:$C,0)),1,0))</f>
        <v/>
      </c>
      <c r="N587" s="110" t="str">
        <f>IF(原始数据!AI587="","",IF(ISERROR(MATCH(原始数据!AI587,各类选项!$E:$E,0)),1,0))</f>
        <v/>
      </c>
      <c r="O587" s="110" t="str">
        <f>IF(原始数据!AJ587="","",IF(ISERROR(MATCH(原始数据!AJ587,各类选项!$E:$E,0)),1,0))</f>
        <v/>
      </c>
      <c r="P587" s="110" t="str">
        <f>IF(原始数据!AK587="","",IF(ISERROR(MATCH(原始数据!AK587,各类选项!$E:$E,0)),1,0))</f>
        <v/>
      </c>
      <c r="Q587" s="110" t="str">
        <f>IF(原始数据!AL587="","",IF(ISERROR(MATCH(原始数据!AL587,各类选项!$E:$E,0)),1,0))</f>
        <v/>
      </c>
      <c r="R587" s="110" t="str">
        <f>IF(原始数据!AO587="","",IF(ISERROR(MATCH(原始数据!AO587,各类选项!$C:$C,0)),1,0))</f>
        <v/>
      </c>
      <c r="S587" s="110" t="str">
        <f>IF(赛后数据!M587="","",IF(ISERROR(MATCH(赛后数据!M587,(各类选项!J:J),0)),1,0))</f>
        <v/>
      </c>
      <c r="T587" s="110" t="str">
        <f>IF(赛后数据!U587="","",IF(ISERROR(MATCH(赛后数据!U587,(各类选项!J:J),0)),1,0))</f>
        <v/>
      </c>
      <c r="U587" s="110" t="str">
        <f>IF(赛后数据!AC587="","",IF(ISERROR(MATCH(赛后数据!AC587,(各类选项!J:J),0)),1,0))</f>
        <v/>
      </c>
      <c r="V587" s="110" t="str">
        <f>IF(赛后数据!AK587="","",IF(ISERROR(MATCH(赛后数据!AK587,(各类选项!J:J),0)),1,0))</f>
        <v/>
      </c>
    </row>
    <row r="588" spans="1:22">
      <c r="A588" s="110">
        <f t="shared" si="18"/>
        <v>0</v>
      </c>
      <c r="B588" s="110">
        <f t="shared" si="19"/>
        <v>0</v>
      </c>
      <c r="C588" s="110" t="str">
        <f>IF(原始数据!K588="","",IF(ISERROR(MATCH(原始数据!K588,原始数据!E588:F588,0)),1,0)-IF(原始数据!K588="",1,0))</f>
        <v/>
      </c>
      <c r="D588" s="110" t="str">
        <f>IF(原始数据!L588="","",IF(ISERROR(MATCH(原始数据!L588,各类选项!L:L,0)),1,0)-IF(原始数据!L588="",1,0))</f>
        <v/>
      </c>
      <c r="E588" s="110" t="str">
        <f>IF(原始数据!V588="","",IF(ISERROR(MATCH(原始数据!V588,各类选项!G:G,0)),1,0))</f>
        <v/>
      </c>
      <c r="F588" s="110" t="str">
        <f>IF(原始数据!W588="","",IF(ISERROR(MATCH(原始数据!W588,各类选项!G:G,0)),1,0))</f>
        <v/>
      </c>
      <c r="G588" s="110" t="str">
        <f>IF(原始数据!AD588="","",IF(ISERROR(MATCH(原始数据!AD588,各类选项!$E:$E,0)),1,0))</f>
        <v/>
      </c>
      <c r="H588" s="110" t="str">
        <f>IF(原始数据!AE588="","",IF(ISERROR(MATCH(原始数据!AE588,各类选项!$E:$E,0)),1,0))</f>
        <v/>
      </c>
      <c r="I588" s="110" t="str">
        <f>IF(原始数据!AK588="","",IF(ISERROR(MATCH(原始数据!AK588,各类选项!$E:$E,0)),1,0))</f>
        <v/>
      </c>
      <c r="J588" s="110" t="str">
        <f>IF(原始数据!AM588="","",IF(ISERROR(MATCH(原始数据!AM588,各类选项!$E:$E,0)),1,0))</f>
        <v/>
      </c>
      <c r="K588" s="110" t="str">
        <f>IF(原始数据!AF588="","",IF(ISERROR(MATCH(原始数据!AF588,各类选项!$C:$C,0)),1,0))</f>
        <v/>
      </c>
      <c r="L588" s="110" t="str">
        <f>IF(原始数据!AG588="","",IF(ISERROR(MATCH(原始数据!AG588,各类选项!$C:$C,0)),1,0))</f>
        <v/>
      </c>
      <c r="M588" s="110" t="str">
        <f>IF(原始数据!AH588="","",IF(ISERROR(MATCH(原始数据!AH588,各类选项!$C:$C,0)),1,0))</f>
        <v/>
      </c>
      <c r="N588" s="110" t="str">
        <f>IF(原始数据!AI588="","",IF(ISERROR(MATCH(原始数据!AI588,各类选项!$E:$E,0)),1,0))</f>
        <v/>
      </c>
      <c r="O588" s="110" t="str">
        <f>IF(原始数据!AJ588="","",IF(ISERROR(MATCH(原始数据!AJ588,各类选项!$E:$E,0)),1,0))</f>
        <v/>
      </c>
      <c r="P588" s="110" t="str">
        <f>IF(原始数据!AK588="","",IF(ISERROR(MATCH(原始数据!AK588,各类选项!$E:$E,0)),1,0))</f>
        <v/>
      </c>
      <c r="Q588" s="110" t="str">
        <f>IF(原始数据!AL588="","",IF(ISERROR(MATCH(原始数据!AL588,各类选项!$E:$E,0)),1,0))</f>
        <v/>
      </c>
      <c r="R588" s="110" t="str">
        <f>IF(原始数据!AO588="","",IF(ISERROR(MATCH(原始数据!AO588,各类选项!$C:$C,0)),1,0))</f>
        <v/>
      </c>
      <c r="S588" s="110" t="str">
        <f>IF(赛后数据!M588="","",IF(ISERROR(MATCH(赛后数据!M588,(各类选项!J:J),0)),1,0))</f>
        <v/>
      </c>
      <c r="T588" s="110" t="str">
        <f>IF(赛后数据!U588="","",IF(ISERROR(MATCH(赛后数据!U588,(各类选项!J:J),0)),1,0))</f>
        <v/>
      </c>
      <c r="U588" s="110" t="str">
        <f>IF(赛后数据!AC588="","",IF(ISERROR(MATCH(赛后数据!AC588,(各类选项!J:J),0)),1,0))</f>
        <v/>
      </c>
      <c r="V588" s="110" t="str">
        <f>IF(赛后数据!AK588="","",IF(ISERROR(MATCH(赛后数据!AK588,(各类选项!J:J),0)),1,0))</f>
        <v/>
      </c>
    </row>
    <row r="589" spans="1:22">
      <c r="A589" s="110">
        <f t="shared" si="18"/>
        <v>0</v>
      </c>
      <c r="B589" s="110">
        <f t="shared" si="19"/>
        <v>0</v>
      </c>
      <c r="C589" s="110" t="str">
        <f>IF(原始数据!K589="","",IF(ISERROR(MATCH(原始数据!K589,原始数据!E589:F589,0)),1,0)-IF(原始数据!K589="",1,0))</f>
        <v/>
      </c>
      <c r="D589" s="110" t="str">
        <f>IF(原始数据!L589="","",IF(ISERROR(MATCH(原始数据!L589,各类选项!L:L,0)),1,0)-IF(原始数据!L589="",1,0))</f>
        <v/>
      </c>
      <c r="E589" s="110" t="str">
        <f>IF(原始数据!V589="","",IF(ISERROR(MATCH(原始数据!V589,各类选项!G:G,0)),1,0))</f>
        <v/>
      </c>
      <c r="F589" s="110" t="str">
        <f>IF(原始数据!W589="","",IF(ISERROR(MATCH(原始数据!W589,各类选项!G:G,0)),1,0))</f>
        <v/>
      </c>
      <c r="G589" s="110" t="str">
        <f>IF(原始数据!AD589="","",IF(ISERROR(MATCH(原始数据!AD589,各类选项!$E:$E,0)),1,0))</f>
        <v/>
      </c>
      <c r="H589" s="110" t="str">
        <f>IF(原始数据!AE589="","",IF(ISERROR(MATCH(原始数据!AE589,各类选项!$E:$E,0)),1,0))</f>
        <v/>
      </c>
      <c r="I589" s="110" t="str">
        <f>IF(原始数据!AK589="","",IF(ISERROR(MATCH(原始数据!AK589,各类选项!$E:$E,0)),1,0))</f>
        <v/>
      </c>
      <c r="J589" s="110" t="str">
        <f>IF(原始数据!AM589="","",IF(ISERROR(MATCH(原始数据!AM589,各类选项!$E:$E,0)),1,0))</f>
        <v/>
      </c>
      <c r="K589" s="110" t="str">
        <f>IF(原始数据!AF589="","",IF(ISERROR(MATCH(原始数据!AF589,各类选项!$C:$C,0)),1,0))</f>
        <v/>
      </c>
      <c r="L589" s="110" t="str">
        <f>IF(原始数据!AG589="","",IF(ISERROR(MATCH(原始数据!AG589,各类选项!$C:$C,0)),1,0))</f>
        <v/>
      </c>
      <c r="M589" s="110" t="str">
        <f>IF(原始数据!AH589="","",IF(ISERROR(MATCH(原始数据!AH589,各类选项!$C:$C,0)),1,0))</f>
        <v/>
      </c>
      <c r="N589" s="110" t="str">
        <f>IF(原始数据!AI589="","",IF(ISERROR(MATCH(原始数据!AI589,各类选项!$E:$E,0)),1,0))</f>
        <v/>
      </c>
      <c r="O589" s="110" t="str">
        <f>IF(原始数据!AJ589="","",IF(ISERROR(MATCH(原始数据!AJ589,各类选项!$E:$E,0)),1,0))</f>
        <v/>
      </c>
      <c r="P589" s="110" t="str">
        <f>IF(原始数据!AK589="","",IF(ISERROR(MATCH(原始数据!AK589,各类选项!$E:$E,0)),1,0))</f>
        <v/>
      </c>
      <c r="Q589" s="110" t="str">
        <f>IF(原始数据!AL589="","",IF(ISERROR(MATCH(原始数据!AL589,各类选项!$E:$E,0)),1,0))</f>
        <v/>
      </c>
      <c r="R589" s="110" t="str">
        <f>IF(原始数据!AO589="","",IF(ISERROR(MATCH(原始数据!AO589,各类选项!$C:$C,0)),1,0))</f>
        <v/>
      </c>
      <c r="S589" s="110" t="str">
        <f>IF(赛后数据!M589="","",IF(ISERROR(MATCH(赛后数据!M589,(各类选项!J:J),0)),1,0))</f>
        <v/>
      </c>
      <c r="T589" s="110" t="str">
        <f>IF(赛后数据!U589="","",IF(ISERROR(MATCH(赛后数据!U589,(各类选项!J:J),0)),1,0))</f>
        <v/>
      </c>
      <c r="U589" s="110" t="str">
        <f>IF(赛后数据!AC589="","",IF(ISERROR(MATCH(赛后数据!AC589,(各类选项!J:J),0)),1,0))</f>
        <v/>
      </c>
      <c r="V589" s="110" t="str">
        <f>IF(赛后数据!AK589="","",IF(ISERROR(MATCH(赛后数据!AK589,(各类选项!J:J),0)),1,0))</f>
        <v/>
      </c>
    </row>
    <row r="590" spans="1:22">
      <c r="A590" s="110">
        <f t="shared" si="18"/>
        <v>0</v>
      </c>
      <c r="B590" s="110">
        <f t="shared" si="19"/>
        <v>0</v>
      </c>
      <c r="C590" s="110" t="str">
        <f>IF(原始数据!K590="","",IF(ISERROR(MATCH(原始数据!K590,原始数据!E590:F590,0)),1,0)-IF(原始数据!K590="",1,0))</f>
        <v/>
      </c>
      <c r="D590" s="110" t="str">
        <f>IF(原始数据!L590="","",IF(ISERROR(MATCH(原始数据!L590,各类选项!L:L,0)),1,0)-IF(原始数据!L590="",1,0))</f>
        <v/>
      </c>
      <c r="E590" s="110" t="str">
        <f>IF(原始数据!V590="","",IF(ISERROR(MATCH(原始数据!V590,各类选项!G:G,0)),1,0))</f>
        <v/>
      </c>
      <c r="F590" s="110" t="str">
        <f>IF(原始数据!W590="","",IF(ISERROR(MATCH(原始数据!W590,各类选项!G:G,0)),1,0))</f>
        <v/>
      </c>
      <c r="G590" s="110" t="str">
        <f>IF(原始数据!AD590="","",IF(ISERROR(MATCH(原始数据!AD590,各类选项!$E:$E,0)),1,0))</f>
        <v/>
      </c>
      <c r="H590" s="110" t="str">
        <f>IF(原始数据!AE590="","",IF(ISERROR(MATCH(原始数据!AE590,各类选项!$E:$E,0)),1,0))</f>
        <v/>
      </c>
      <c r="I590" s="110" t="str">
        <f>IF(原始数据!AK590="","",IF(ISERROR(MATCH(原始数据!AK590,各类选项!$E:$E,0)),1,0))</f>
        <v/>
      </c>
      <c r="J590" s="110" t="str">
        <f>IF(原始数据!AM590="","",IF(ISERROR(MATCH(原始数据!AM590,各类选项!$E:$E,0)),1,0))</f>
        <v/>
      </c>
      <c r="K590" s="110" t="str">
        <f>IF(原始数据!AF590="","",IF(ISERROR(MATCH(原始数据!AF590,各类选项!$C:$C,0)),1,0))</f>
        <v/>
      </c>
      <c r="L590" s="110" t="str">
        <f>IF(原始数据!AG590="","",IF(ISERROR(MATCH(原始数据!AG590,各类选项!$C:$C,0)),1,0))</f>
        <v/>
      </c>
      <c r="M590" s="110" t="str">
        <f>IF(原始数据!AH590="","",IF(ISERROR(MATCH(原始数据!AH590,各类选项!$C:$C,0)),1,0))</f>
        <v/>
      </c>
      <c r="N590" s="110" t="str">
        <f>IF(原始数据!AI590="","",IF(ISERROR(MATCH(原始数据!AI590,各类选项!$E:$E,0)),1,0))</f>
        <v/>
      </c>
      <c r="O590" s="110" t="str">
        <f>IF(原始数据!AJ590="","",IF(ISERROR(MATCH(原始数据!AJ590,各类选项!$E:$E,0)),1,0))</f>
        <v/>
      </c>
      <c r="P590" s="110" t="str">
        <f>IF(原始数据!AK590="","",IF(ISERROR(MATCH(原始数据!AK590,各类选项!$E:$E,0)),1,0))</f>
        <v/>
      </c>
      <c r="Q590" s="110" t="str">
        <f>IF(原始数据!AL590="","",IF(ISERROR(MATCH(原始数据!AL590,各类选项!$E:$E,0)),1,0))</f>
        <v/>
      </c>
      <c r="R590" s="110" t="str">
        <f>IF(原始数据!AO590="","",IF(ISERROR(MATCH(原始数据!AO590,各类选项!$C:$C,0)),1,0))</f>
        <v/>
      </c>
      <c r="S590" s="110" t="str">
        <f>IF(赛后数据!M590="","",IF(ISERROR(MATCH(赛后数据!M590,(各类选项!J:J),0)),1,0))</f>
        <v/>
      </c>
      <c r="T590" s="110" t="str">
        <f>IF(赛后数据!U590="","",IF(ISERROR(MATCH(赛后数据!U590,(各类选项!J:J),0)),1,0))</f>
        <v/>
      </c>
      <c r="U590" s="110" t="str">
        <f>IF(赛后数据!AC590="","",IF(ISERROR(MATCH(赛后数据!AC590,(各类选项!J:J),0)),1,0))</f>
        <v/>
      </c>
      <c r="V590" s="110" t="str">
        <f>IF(赛后数据!AK590="","",IF(ISERROR(MATCH(赛后数据!AK590,(各类选项!J:J),0)),1,0))</f>
        <v/>
      </c>
    </row>
    <row r="591" spans="1:22">
      <c r="A591" s="110">
        <f t="shared" si="18"/>
        <v>0</v>
      </c>
      <c r="B591" s="110">
        <f t="shared" si="19"/>
        <v>0</v>
      </c>
      <c r="C591" s="110" t="str">
        <f>IF(原始数据!K591="","",IF(ISERROR(MATCH(原始数据!K591,原始数据!E591:F591,0)),1,0)-IF(原始数据!K591="",1,0))</f>
        <v/>
      </c>
      <c r="D591" s="110" t="str">
        <f>IF(原始数据!L591="","",IF(ISERROR(MATCH(原始数据!L591,各类选项!L:L,0)),1,0)-IF(原始数据!L591="",1,0))</f>
        <v/>
      </c>
      <c r="E591" s="110" t="str">
        <f>IF(原始数据!V591="","",IF(ISERROR(MATCH(原始数据!V591,各类选项!G:G,0)),1,0))</f>
        <v/>
      </c>
      <c r="F591" s="110" t="str">
        <f>IF(原始数据!W591="","",IF(ISERROR(MATCH(原始数据!W591,各类选项!G:G,0)),1,0))</f>
        <v/>
      </c>
      <c r="G591" s="110" t="str">
        <f>IF(原始数据!AD591="","",IF(ISERROR(MATCH(原始数据!AD591,各类选项!$E:$E,0)),1,0))</f>
        <v/>
      </c>
      <c r="H591" s="110" t="str">
        <f>IF(原始数据!AE591="","",IF(ISERROR(MATCH(原始数据!AE591,各类选项!$E:$E,0)),1,0))</f>
        <v/>
      </c>
      <c r="I591" s="110" t="str">
        <f>IF(原始数据!AK591="","",IF(ISERROR(MATCH(原始数据!AK591,各类选项!$E:$E,0)),1,0))</f>
        <v/>
      </c>
      <c r="J591" s="110" t="str">
        <f>IF(原始数据!AM591="","",IF(ISERROR(MATCH(原始数据!AM591,各类选项!$E:$E,0)),1,0))</f>
        <v/>
      </c>
      <c r="K591" s="110" t="str">
        <f>IF(原始数据!AF591="","",IF(ISERROR(MATCH(原始数据!AF591,各类选项!$C:$C,0)),1,0))</f>
        <v/>
      </c>
      <c r="L591" s="110" t="str">
        <f>IF(原始数据!AG591="","",IF(ISERROR(MATCH(原始数据!AG591,各类选项!$C:$C,0)),1,0))</f>
        <v/>
      </c>
      <c r="M591" s="110" t="str">
        <f>IF(原始数据!AH591="","",IF(ISERROR(MATCH(原始数据!AH591,各类选项!$C:$C,0)),1,0))</f>
        <v/>
      </c>
      <c r="N591" s="110" t="str">
        <f>IF(原始数据!AI591="","",IF(ISERROR(MATCH(原始数据!AI591,各类选项!$E:$E,0)),1,0))</f>
        <v/>
      </c>
      <c r="O591" s="110" t="str">
        <f>IF(原始数据!AJ591="","",IF(ISERROR(MATCH(原始数据!AJ591,各类选项!$E:$E,0)),1,0))</f>
        <v/>
      </c>
      <c r="P591" s="110" t="str">
        <f>IF(原始数据!AK591="","",IF(ISERROR(MATCH(原始数据!AK591,各类选项!$E:$E,0)),1,0))</f>
        <v/>
      </c>
      <c r="Q591" s="110" t="str">
        <f>IF(原始数据!AL591="","",IF(ISERROR(MATCH(原始数据!AL591,各类选项!$E:$E,0)),1,0))</f>
        <v/>
      </c>
      <c r="R591" s="110" t="str">
        <f>IF(原始数据!AO591="","",IF(ISERROR(MATCH(原始数据!AO591,各类选项!$C:$C,0)),1,0))</f>
        <v/>
      </c>
      <c r="S591" s="110" t="str">
        <f>IF(赛后数据!M591="","",IF(ISERROR(MATCH(赛后数据!M591,(各类选项!J:J),0)),1,0))</f>
        <v/>
      </c>
      <c r="T591" s="110" t="str">
        <f>IF(赛后数据!U591="","",IF(ISERROR(MATCH(赛后数据!U591,(各类选项!J:J),0)),1,0))</f>
        <v/>
      </c>
      <c r="U591" s="110" t="str">
        <f>IF(赛后数据!AC591="","",IF(ISERROR(MATCH(赛后数据!AC591,(各类选项!J:J),0)),1,0))</f>
        <v/>
      </c>
      <c r="V591" s="110" t="str">
        <f>IF(赛后数据!AK591="","",IF(ISERROR(MATCH(赛后数据!AK591,(各类选项!J:J),0)),1,0))</f>
        <v/>
      </c>
    </row>
    <row r="592" spans="1:22">
      <c r="A592" s="110">
        <f t="shared" si="18"/>
        <v>0</v>
      </c>
      <c r="B592" s="110">
        <f t="shared" si="19"/>
        <v>0</v>
      </c>
      <c r="C592" s="110" t="str">
        <f>IF(原始数据!K592="","",IF(ISERROR(MATCH(原始数据!K592,原始数据!E592:F592,0)),1,0)-IF(原始数据!K592="",1,0))</f>
        <v/>
      </c>
      <c r="D592" s="110" t="str">
        <f>IF(原始数据!L592="","",IF(ISERROR(MATCH(原始数据!L592,各类选项!L:L,0)),1,0)-IF(原始数据!L592="",1,0))</f>
        <v/>
      </c>
      <c r="E592" s="110" t="str">
        <f>IF(原始数据!V592="","",IF(ISERROR(MATCH(原始数据!V592,各类选项!G:G,0)),1,0))</f>
        <v/>
      </c>
      <c r="F592" s="110" t="str">
        <f>IF(原始数据!W592="","",IF(ISERROR(MATCH(原始数据!W592,各类选项!G:G,0)),1,0))</f>
        <v/>
      </c>
      <c r="G592" s="110" t="str">
        <f>IF(原始数据!AD592="","",IF(ISERROR(MATCH(原始数据!AD592,各类选项!$E:$E,0)),1,0))</f>
        <v/>
      </c>
      <c r="H592" s="110" t="str">
        <f>IF(原始数据!AE592="","",IF(ISERROR(MATCH(原始数据!AE592,各类选项!$E:$E,0)),1,0))</f>
        <v/>
      </c>
      <c r="I592" s="110" t="str">
        <f>IF(原始数据!AK592="","",IF(ISERROR(MATCH(原始数据!AK592,各类选项!$E:$E,0)),1,0))</f>
        <v/>
      </c>
      <c r="J592" s="110" t="str">
        <f>IF(原始数据!AM592="","",IF(ISERROR(MATCH(原始数据!AM592,各类选项!$E:$E,0)),1,0))</f>
        <v/>
      </c>
      <c r="K592" s="110" t="str">
        <f>IF(原始数据!AF592="","",IF(ISERROR(MATCH(原始数据!AF592,各类选项!$C:$C,0)),1,0))</f>
        <v/>
      </c>
      <c r="L592" s="110" t="str">
        <f>IF(原始数据!AG592="","",IF(ISERROR(MATCH(原始数据!AG592,各类选项!$C:$C,0)),1,0))</f>
        <v/>
      </c>
      <c r="M592" s="110" t="str">
        <f>IF(原始数据!AH592="","",IF(ISERROR(MATCH(原始数据!AH592,各类选项!$C:$C,0)),1,0))</f>
        <v/>
      </c>
      <c r="N592" s="110" t="str">
        <f>IF(原始数据!AI592="","",IF(ISERROR(MATCH(原始数据!AI592,各类选项!$E:$E,0)),1,0))</f>
        <v/>
      </c>
      <c r="O592" s="110" t="str">
        <f>IF(原始数据!AJ592="","",IF(ISERROR(MATCH(原始数据!AJ592,各类选项!$E:$E,0)),1,0))</f>
        <v/>
      </c>
      <c r="P592" s="110" t="str">
        <f>IF(原始数据!AK592="","",IF(ISERROR(MATCH(原始数据!AK592,各类选项!$E:$E,0)),1,0))</f>
        <v/>
      </c>
      <c r="Q592" s="110" t="str">
        <f>IF(原始数据!AL592="","",IF(ISERROR(MATCH(原始数据!AL592,各类选项!$E:$E,0)),1,0))</f>
        <v/>
      </c>
      <c r="R592" s="110" t="str">
        <f>IF(原始数据!AO592="","",IF(ISERROR(MATCH(原始数据!AO592,各类选项!$C:$C,0)),1,0))</f>
        <v/>
      </c>
      <c r="S592" s="110" t="str">
        <f>IF(赛后数据!M592="","",IF(ISERROR(MATCH(赛后数据!M592,(各类选项!J:J),0)),1,0))</f>
        <v/>
      </c>
      <c r="T592" s="110" t="str">
        <f>IF(赛后数据!U592="","",IF(ISERROR(MATCH(赛后数据!U592,(各类选项!J:J),0)),1,0))</f>
        <v/>
      </c>
      <c r="U592" s="110" t="str">
        <f>IF(赛后数据!AC592="","",IF(ISERROR(MATCH(赛后数据!AC592,(各类选项!J:J),0)),1,0))</f>
        <v/>
      </c>
      <c r="V592" s="110" t="str">
        <f>IF(赛后数据!AK592="","",IF(ISERROR(MATCH(赛后数据!AK592,(各类选项!J:J),0)),1,0))</f>
        <v/>
      </c>
    </row>
    <row r="593" spans="1:22">
      <c r="A593" s="110">
        <f t="shared" si="18"/>
        <v>0</v>
      </c>
      <c r="B593" s="110">
        <f t="shared" si="19"/>
        <v>0</v>
      </c>
      <c r="C593" s="110" t="str">
        <f>IF(原始数据!K593="","",IF(ISERROR(MATCH(原始数据!K593,原始数据!E593:F593,0)),1,0)-IF(原始数据!K593="",1,0))</f>
        <v/>
      </c>
      <c r="D593" s="110" t="str">
        <f>IF(原始数据!L593="","",IF(ISERROR(MATCH(原始数据!L593,各类选项!L:L,0)),1,0)-IF(原始数据!L593="",1,0))</f>
        <v/>
      </c>
      <c r="E593" s="110" t="str">
        <f>IF(原始数据!V593="","",IF(ISERROR(MATCH(原始数据!V593,各类选项!G:G,0)),1,0))</f>
        <v/>
      </c>
      <c r="F593" s="110" t="str">
        <f>IF(原始数据!W593="","",IF(ISERROR(MATCH(原始数据!W593,各类选项!G:G,0)),1,0))</f>
        <v/>
      </c>
      <c r="G593" s="110" t="str">
        <f>IF(原始数据!AD593="","",IF(ISERROR(MATCH(原始数据!AD593,各类选项!$E:$E,0)),1,0))</f>
        <v/>
      </c>
      <c r="H593" s="110" t="str">
        <f>IF(原始数据!AE593="","",IF(ISERROR(MATCH(原始数据!AE593,各类选项!$E:$E,0)),1,0))</f>
        <v/>
      </c>
      <c r="I593" s="110" t="str">
        <f>IF(原始数据!AK593="","",IF(ISERROR(MATCH(原始数据!AK593,各类选项!$E:$E,0)),1,0))</f>
        <v/>
      </c>
      <c r="J593" s="110" t="str">
        <f>IF(原始数据!AM593="","",IF(ISERROR(MATCH(原始数据!AM593,各类选项!$E:$E,0)),1,0))</f>
        <v/>
      </c>
      <c r="K593" s="110" t="str">
        <f>IF(原始数据!AF593="","",IF(ISERROR(MATCH(原始数据!AF593,各类选项!$C:$C,0)),1,0))</f>
        <v/>
      </c>
      <c r="L593" s="110" t="str">
        <f>IF(原始数据!AG593="","",IF(ISERROR(MATCH(原始数据!AG593,各类选项!$C:$C,0)),1,0))</f>
        <v/>
      </c>
      <c r="M593" s="110" t="str">
        <f>IF(原始数据!AH593="","",IF(ISERROR(MATCH(原始数据!AH593,各类选项!$C:$C,0)),1,0))</f>
        <v/>
      </c>
      <c r="N593" s="110" t="str">
        <f>IF(原始数据!AI593="","",IF(ISERROR(MATCH(原始数据!AI593,各类选项!$E:$E,0)),1,0))</f>
        <v/>
      </c>
      <c r="O593" s="110" t="str">
        <f>IF(原始数据!AJ593="","",IF(ISERROR(MATCH(原始数据!AJ593,各类选项!$E:$E,0)),1,0))</f>
        <v/>
      </c>
      <c r="P593" s="110" t="str">
        <f>IF(原始数据!AK593="","",IF(ISERROR(MATCH(原始数据!AK593,各类选项!$E:$E,0)),1,0))</f>
        <v/>
      </c>
      <c r="Q593" s="110" t="str">
        <f>IF(原始数据!AL593="","",IF(ISERROR(MATCH(原始数据!AL593,各类选项!$E:$E,0)),1,0))</f>
        <v/>
      </c>
      <c r="R593" s="110" t="str">
        <f>IF(原始数据!AO593="","",IF(ISERROR(MATCH(原始数据!AO593,各类选项!$C:$C,0)),1,0))</f>
        <v/>
      </c>
      <c r="S593" s="110" t="str">
        <f>IF(赛后数据!M593="","",IF(ISERROR(MATCH(赛后数据!M593,(各类选项!J:J),0)),1,0))</f>
        <v/>
      </c>
      <c r="T593" s="110" t="str">
        <f>IF(赛后数据!U593="","",IF(ISERROR(MATCH(赛后数据!U593,(各类选项!J:J),0)),1,0))</f>
        <v/>
      </c>
      <c r="U593" s="110" t="str">
        <f>IF(赛后数据!AC593="","",IF(ISERROR(MATCH(赛后数据!AC593,(各类选项!J:J),0)),1,0))</f>
        <v/>
      </c>
      <c r="V593" s="110" t="str">
        <f>IF(赛后数据!AK593="","",IF(ISERROR(MATCH(赛后数据!AK593,(各类选项!J:J),0)),1,0))</f>
        <v/>
      </c>
    </row>
    <row r="594" spans="1:22">
      <c r="A594" s="110">
        <f t="shared" si="18"/>
        <v>0</v>
      </c>
      <c r="B594" s="110">
        <f t="shared" si="19"/>
        <v>0</v>
      </c>
      <c r="C594" s="110" t="str">
        <f>IF(原始数据!K594="","",IF(ISERROR(MATCH(原始数据!K594,原始数据!E594:F594,0)),1,0)-IF(原始数据!K594="",1,0))</f>
        <v/>
      </c>
      <c r="D594" s="110" t="str">
        <f>IF(原始数据!L594="","",IF(ISERROR(MATCH(原始数据!L594,各类选项!L:L,0)),1,0)-IF(原始数据!L594="",1,0))</f>
        <v/>
      </c>
      <c r="E594" s="110" t="str">
        <f>IF(原始数据!V594="","",IF(ISERROR(MATCH(原始数据!V594,各类选项!G:G,0)),1,0))</f>
        <v/>
      </c>
      <c r="F594" s="110" t="str">
        <f>IF(原始数据!W594="","",IF(ISERROR(MATCH(原始数据!W594,各类选项!G:G,0)),1,0))</f>
        <v/>
      </c>
      <c r="G594" s="110" t="str">
        <f>IF(原始数据!AD594="","",IF(ISERROR(MATCH(原始数据!AD594,各类选项!$E:$E,0)),1,0))</f>
        <v/>
      </c>
      <c r="H594" s="110" t="str">
        <f>IF(原始数据!AE594="","",IF(ISERROR(MATCH(原始数据!AE594,各类选项!$E:$E,0)),1,0))</f>
        <v/>
      </c>
      <c r="I594" s="110" t="str">
        <f>IF(原始数据!AK594="","",IF(ISERROR(MATCH(原始数据!AK594,各类选项!$E:$E,0)),1,0))</f>
        <v/>
      </c>
      <c r="J594" s="110" t="str">
        <f>IF(原始数据!AM594="","",IF(ISERROR(MATCH(原始数据!AM594,各类选项!$E:$E,0)),1,0))</f>
        <v/>
      </c>
      <c r="K594" s="110" t="str">
        <f>IF(原始数据!AF594="","",IF(ISERROR(MATCH(原始数据!AF594,各类选项!$C:$C,0)),1,0))</f>
        <v/>
      </c>
      <c r="L594" s="110" t="str">
        <f>IF(原始数据!AG594="","",IF(ISERROR(MATCH(原始数据!AG594,各类选项!$C:$C,0)),1,0))</f>
        <v/>
      </c>
      <c r="M594" s="110" t="str">
        <f>IF(原始数据!AH594="","",IF(ISERROR(MATCH(原始数据!AH594,各类选项!$C:$C,0)),1,0))</f>
        <v/>
      </c>
      <c r="N594" s="110" t="str">
        <f>IF(原始数据!AI594="","",IF(ISERROR(MATCH(原始数据!AI594,各类选项!$E:$E,0)),1,0))</f>
        <v/>
      </c>
      <c r="O594" s="110" t="str">
        <f>IF(原始数据!AJ594="","",IF(ISERROR(MATCH(原始数据!AJ594,各类选项!$E:$E,0)),1,0))</f>
        <v/>
      </c>
      <c r="P594" s="110" t="str">
        <f>IF(原始数据!AK594="","",IF(ISERROR(MATCH(原始数据!AK594,各类选项!$E:$E,0)),1,0))</f>
        <v/>
      </c>
      <c r="Q594" s="110" t="str">
        <f>IF(原始数据!AL594="","",IF(ISERROR(MATCH(原始数据!AL594,各类选项!$E:$E,0)),1,0))</f>
        <v/>
      </c>
      <c r="R594" s="110" t="str">
        <f>IF(原始数据!AO594="","",IF(ISERROR(MATCH(原始数据!AO594,各类选项!$C:$C,0)),1,0))</f>
        <v/>
      </c>
      <c r="S594" s="110" t="str">
        <f>IF(赛后数据!M594="","",IF(ISERROR(MATCH(赛后数据!M594,(各类选项!J:J),0)),1,0))</f>
        <v/>
      </c>
      <c r="T594" s="110" t="str">
        <f>IF(赛后数据!U594="","",IF(ISERROR(MATCH(赛后数据!U594,(各类选项!J:J),0)),1,0))</f>
        <v/>
      </c>
      <c r="U594" s="110" t="str">
        <f>IF(赛后数据!AC594="","",IF(ISERROR(MATCH(赛后数据!AC594,(各类选项!J:J),0)),1,0))</f>
        <v/>
      </c>
      <c r="V594" s="110" t="str">
        <f>IF(赛后数据!AK594="","",IF(ISERROR(MATCH(赛后数据!AK594,(各类选项!J:J),0)),1,0))</f>
        <v/>
      </c>
    </row>
    <row r="595" spans="1:22">
      <c r="A595" s="110">
        <f t="shared" si="18"/>
        <v>0</v>
      </c>
      <c r="B595" s="110">
        <f t="shared" si="19"/>
        <v>0</v>
      </c>
      <c r="C595" s="110" t="str">
        <f>IF(原始数据!K595="","",IF(ISERROR(MATCH(原始数据!K595,原始数据!E595:F595,0)),1,0)-IF(原始数据!K595="",1,0))</f>
        <v/>
      </c>
      <c r="D595" s="110" t="str">
        <f>IF(原始数据!L595="","",IF(ISERROR(MATCH(原始数据!L595,各类选项!L:L,0)),1,0)-IF(原始数据!L595="",1,0))</f>
        <v/>
      </c>
      <c r="E595" s="110" t="str">
        <f>IF(原始数据!V595="","",IF(ISERROR(MATCH(原始数据!V595,各类选项!G:G,0)),1,0))</f>
        <v/>
      </c>
      <c r="F595" s="110" t="str">
        <f>IF(原始数据!W595="","",IF(ISERROR(MATCH(原始数据!W595,各类选项!G:G,0)),1,0))</f>
        <v/>
      </c>
      <c r="G595" s="110" t="str">
        <f>IF(原始数据!AD595="","",IF(ISERROR(MATCH(原始数据!AD595,各类选项!$E:$E,0)),1,0))</f>
        <v/>
      </c>
      <c r="H595" s="110" t="str">
        <f>IF(原始数据!AE595="","",IF(ISERROR(MATCH(原始数据!AE595,各类选项!$E:$E,0)),1,0))</f>
        <v/>
      </c>
      <c r="I595" s="110" t="str">
        <f>IF(原始数据!AK595="","",IF(ISERROR(MATCH(原始数据!AK595,各类选项!$E:$E,0)),1,0))</f>
        <v/>
      </c>
      <c r="J595" s="110" t="str">
        <f>IF(原始数据!AM595="","",IF(ISERROR(MATCH(原始数据!AM595,各类选项!$E:$E,0)),1,0))</f>
        <v/>
      </c>
      <c r="K595" s="110" t="str">
        <f>IF(原始数据!AF595="","",IF(ISERROR(MATCH(原始数据!AF595,各类选项!$C:$C,0)),1,0))</f>
        <v/>
      </c>
      <c r="L595" s="110" t="str">
        <f>IF(原始数据!AG595="","",IF(ISERROR(MATCH(原始数据!AG595,各类选项!$C:$C,0)),1,0))</f>
        <v/>
      </c>
      <c r="M595" s="110" t="str">
        <f>IF(原始数据!AH595="","",IF(ISERROR(MATCH(原始数据!AH595,各类选项!$C:$C,0)),1,0))</f>
        <v/>
      </c>
      <c r="N595" s="110" t="str">
        <f>IF(原始数据!AI595="","",IF(ISERROR(MATCH(原始数据!AI595,各类选项!$E:$E,0)),1,0))</f>
        <v/>
      </c>
      <c r="O595" s="110" t="str">
        <f>IF(原始数据!AJ595="","",IF(ISERROR(MATCH(原始数据!AJ595,各类选项!$E:$E,0)),1,0))</f>
        <v/>
      </c>
      <c r="P595" s="110" t="str">
        <f>IF(原始数据!AK595="","",IF(ISERROR(MATCH(原始数据!AK595,各类选项!$E:$E,0)),1,0))</f>
        <v/>
      </c>
      <c r="Q595" s="110" t="str">
        <f>IF(原始数据!AL595="","",IF(ISERROR(MATCH(原始数据!AL595,各类选项!$E:$E,0)),1,0))</f>
        <v/>
      </c>
      <c r="R595" s="110" t="str">
        <f>IF(原始数据!AO595="","",IF(ISERROR(MATCH(原始数据!AO595,各类选项!$C:$C,0)),1,0))</f>
        <v/>
      </c>
      <c r="S595" s="110" t="str">
        <f>IF(赛后数据!M595="","",IF(ISERROR(MATCH(赛后数据!M595,(各类选项!J:J),0)),1,0))</f>
        <v/>
      </c>
      <c r="T595" s="110" t="str">
        <f>IF(赛后数据!U595="","",IF(ISERROR(MATCH(赛后数据!U595,(各类选项!J:J),0)),1,0))</f>
        <v/>
      </c>
      <c r="U595" s="110" t="str">
        <f>IF(赛后数据!AC595="","",IF(ISERROR(MATCH(赛后数据!AC595,(各类选项!J:J),0)),1,0))</f>
        <v/>
      </c>
      <c r="V595" s="110" t="str">
        <f>IF(赛后数据!AK595="","",IF(ISERROR(MATCH(赛后数据!AK595,(各类选项!J:J),0)),1,0))</f>
        <v/>
      </c>
    </row>
    <row r="596" spans="1:22">
      <c r="A596" s="110">
        <f t="shared" si="18"/>
        <v>0</v>
      </c>
      <c r="B596" s="110">
        <f t="shared" si="19"/>
        <v>0</v>
      </c>
      <c r="C596" s="110" t="str">
        <f>IF(原始数据!K596="","",IF(ISERROR(MATCH(原始数据!K596,原始数据!E596:F596,0)),1,0)-IF(原始数据!K596="",1,0))</f>
        <v/>
      </c>
      <c r="D596" s="110" t="str">
        <f>IF(原始数据!L596="","",IF(ISERROR(MATCH(原始数据!L596,各类选项!L:L,0)),1,0)-IF(原始数据!L596="",1,0))</f>
        <v/>
      </c>
      <c r="E596" s="110" t="str">
        <f>IF(原始数据!V596="","",IF(ISERROR(MATCH(原始数据!V596,各类选项!G:G,0)),1,0))</f>
        <v/>
      </c>
      <c r="F596" s="110" t="str">
        <f>IF(原始数据!W596="","",IF(ISERROR(MATCH(原始数据!W596,各类选项!G:G,0)),1,0))</f>
        <v/>
      </c>
      <c r="G596" s="110" t="str">
        <f>IF(原始数据!AD596="","",IF(ISERROR(MATCH(原始数据!AD596,各类选项!$E:$E,0)),1,0))</f>
        <v/>
      </c>
      <c r="H596" s="110" t="str">
        <f>IF(原始数据!AE596="","",IF(ISERROR(MATCH(原始数据!AE596,各类选项!$E:$E,0)),1,0))</f>
        <v/>
      </c>
      <c r="I596" s="110" t="str">
        <f>IF(原始数据!AK596="","",IF(ISERROR(MATCH(原始数据!AK596,各类选项!$E:$E,0)),1,0))</f>
        <v/>
      </c>
      <c r="J596" s="110" t="str">
        <f>IF(原始数据!AM596="","",IF(ISERROR(MATCH(原始数据!AM596,各类选项!$E:$E,0)),1,0))</f>
        <v/>
      </c>
      <c r="K596" s="110" t="str">
        <f>IF(原始数据!AF596="","",IF(ISERROR(MATCH(原始数据!AF596,各类选项!$C:$C,0)),1,0))</f>
        <v/>
      </c>
      <c r="L596" s="110" t="str">
        <f>IF(原始数据!AG596="","",IF(ISERROR(MATCH(原始数据!AG596,各类选项!$C:$C,0)),1,0))</f>
        <v/>
      </c>
      <c r="M596" s="110" t="str">
        <f>IF(原始数据!AH596="","",IF(ISERROR(MATCH(原始数据!AH596,各类选项!$C:$C,0)),1,0))</f>
        <v/>
      </c>
      <c r="N596" s="110" t="str">
        <f>IF(原始数据!AI596="","",IF(ISERROR(MATCH(原始数据!AI596,各类选项!$E:$E,0)),1,0))</f>
        <v/>
      </c>
      <c r="O596" s="110" t="str">
        <f>IF(原始数据!AJ596="","",IF(ISERROR(MATCH(原始数据!AJ596,各类选项!$E:$E,0)),1,0))</f>
        <v/>
      </c>
      <c r="P596" s="110" t="str">
        <f>IF(原始数据!AK596="","",IF(ISERROR(MATCH(原始数据!AK596,各类选项!$E:$E,0)),1,0))</f>
        <v/>
      </c>
      <c r="Q596" s="110" t="str">
        <f>IF(原始数据!AL596="","",IF(ISERROR(MATCH(原始数据!AL596,各类选项!$E:$E,0)),1,0))</f>
        <v/>
      </c>
      <c r="R596" s="110" t="str">
        <f>IF(原始数据!AO596="","",IF(ISERROR(MATCH(原始数据!AO596,各类选项!$C:$C,0)),1,0))</f>
        <v/>
      </c>
      <c r="S596" s="110" t="str">
        <f>IF(赛后数据!M596="","",IF(ISERROR(MATCH(赛后数据!M596,(各类选项!J:J),0)),1,0))</f>
        <v/>
      </c>
      <c r="T596" s="110" t="str">
        <f>IF(赛后数据!U596="","",IF(ISERROR(MATCH(赛后数据!U596,(各类选项!J:J),0)),1,0))</f>
        <v/>
      </c>
      <c r="U596" s="110" t="str">
        <f>IF(赛后数据!AC596="","",IF(ISERROR(MATCH(赛后数据!AC596,(各类选项!J:J),0)),1,0))</f>
        <v/>
      </c>
      <c r="V596" s="110" t="str">
        <f>IF(赛后数据!AK596="","",IF(ISERROR(MATCH(赛后数据!AK596,(各类选项!J:J),0)),1,0))</f>
        <v/>
      </c>
    </row>
    <row r="597" spans="1:22">
      <c r="A597" s="110">
        <f t="shared" si="18"/>
        <v>0</v>
      </c>
      <c r="B597" s="110">
        <f t="shared" si="19"/>
        <v>0</v>
      </c>
      <c r="C597" s="110" t="str">
        <f>IF(原始数据!K597="","",IF(ISERROR(MATCH(原始数据!K597,原始数据!E597:F597,0)),1,0)-IF(原始数据!K597="",1,0))</f>
        <v/>
      </c>
      <c r="D597" s="110" t="str">
        <f>IF(原始数据!L597="","",IF(ISERROR(MATCH(原始数据!L597,各类选项!L:L,0)),1,0)-IF(原始数据!L597="",1,0))</f>
        <v/>
      </c>
      <c r="E597" s="110" t="str">
        <f>IF(原始数据!V597="","",IF(ISERROR(MATCH(原始数据!V597,各类选项!G:G,0)),1,0))</f>
        <v/>
      </c>
      <c r="F597" s="110" t="str">
        <f>IF(原始数据!W597="","",IF(ISERROR(MATCH(原始数据!W597,各类选项!G:G,0)),1,0))</f>
        <v/>
      </c>
      <c r="G597" s="110" t="str">
        <f>IF(原始数据!AD597="","",IF(ISERROR(MATCH(原始数据!AD597,各类选项!$E:$E,0)),1,0))</f>
        <v/>
      </c>
      <c r="H597" s="110" t="str">
        <f>IF(原始数据!AE597="","",IF(ISERROR(MATCH(原始数据!AE597,各类选项!$E:$E,0)),1,0))</f>
        <v/>
      </c>
      <c r="I597" s="110" t="str">
        <f>IF(原始数据!AK597="","",IF(ISERROR(MATCH(原始数据!AK597,各类选项!$E:$E,0)),1,0))</f>
        <v/>
      </c>
      <c r="J597" s="110" t="str">
        <f>IF(原始数据!AM597="","",IF(ISERROR(MATCH(原始数据!AM597,各类选项!$E:$E,0)),1,0))</f>
        <v/>
      </c>
      <c r="K597" s="110" t="str">
        <f>IF(原始数据!AF597="","",IF(ISERROR(MATCH(原始数据!AF597,各类选项!$C:$C,0)),1,0))</f>
        <v/>
      </c>
      <c r="L597" s="110" t="str">
        <f>IF(原始数据!AG597="","",IF(ISERROR(MATCH(原始数据!AG597,各类选项!$C:$C,0)),1,0))</f>
        <v/>
      </c>
      <c r="M597" s="110" t="str">
        <f>IF(原始数据!AH597="","",IF(ISERROR(MATCH(原始数据!AH597,各类选项!$C:$C,0)),1,0))</f>
        <v/>
      </c>
      <c r="N597" s="110" t="str">
        <f>IF(原始数据!AI597="","",IF(ISERROR(MATCH(原始数据!AI597,各类选项!$E:$E,0)),1,0))</f>
        <v/>
      </c>
      <c r="O597" s="110" t="str">
        <f>IF(原始数据!AJ597="","",IF(ISERROR(MATCH(原始数据!AJ597,各类选项!$E:$E,0)),1,0))</f>
        <v/>
      </c>
      <c r="P597" s="110" t="str">
        <f>IF(原始数据!AK597="","",IF(ISERROR(MATCH(原始数据!AK597,各类选项!$E:$E,0)),1,0))</f>
        <v/>
      </c>
      <c r="Q597" s="110" t="str">
        <f>IF(原始数据!AL597="","",IF(ISERROR(MATCH(原始数据!AL597,各类选项!$E:$E,0)),1,0))</f>
        <v/>
      </c>
      <c r="R597" s="110" t="str">
        <f>IF(原始数据!AO597="","",IF(ISERROR(MATCH(原始数据!AO597,各类选项!$C:$C,0)),1,0))</f>
        <v/>
      </c>
      <c r="S597" s="110" t="str">
        <f>IF(赛后数据!M597="","",IF(ISERROR(MATCH(赛后数据!M597,(各类选项!J:J),0)),1,0))</f>
        <v/>
      </c>
      <c r="T597" s="110" t="str">
        <f>IF(赛后数据!U597="","",IF(ISERROR(MATCH(赛后数据!U597,(各类选项!J:J),0)),1,0))</f>
        <v/>
      </c>
      <c r="U597" s="110" t="str">
        <f>IF(赛后数据!AC597="","",IF(ISERROR(MATCH(赛后数据!AC597,(各类选项!J:J),0)),1,0))</f>
        <v/>
      </c>
      <c r="V597" s="110" t="str">
        <f>IF(赛后数据!AK597="","",IF(ISERROR(MATCH(赛后数据!AK597,(各类选项!J:J),0)),1,0))</f>
        <v/>
      </c>
    </row>
    <row r="598" spans="1:22">
      <c r="A598" s="110">
        <f t="shared" si="18"/>
        <v>0</v>
      </c>
      <c r="B598" s="110">
        <f t="shared" si="19"/>
        <v>0</v>
      </c>
      <c r="C598" s="110" t="str">
        <f>IF(原始数据!K598="","",IF(ISERROR(MATCH(原始数据!K598,原始数据!E598:F598,0)),1,0)-IF(原始数据!K598="",1,0))</f>
        <v/>
      </c>
      <c r="D598" s="110" t="str">
        <f>IF(原始数据!L598="","",IF(ISERROR(MATCH(原始数据!L598,各类选项!L:L,0)),1,0)-IF(原始数据!L598="",1,0))</f>
        <v/>
      </c>
      <c r="E598" s="110" t="str">
        <f>IF(原始数据!V598="","",IF(ISERROR(MATCH(原始数据!V598,各类选项!G:G,0)),1,0))</f>
        <v/>
      </c>
      <c r="F598" s="110" t="str">
        <f>IF(原始数据!W598="","",IF(ISERROR(MATCH(原始数据!W598,各类选项!G:G,0)),1,0))</f>
        <v/>
      </c>
      <c r="G598" s="110" t="str">
        <f>IF(原始数据!AD598="","",IF(ISERROR(MATCH(原始数据!AD598,各类选项!$E:$E,0)),1,0))</f>
        <v/>
      </c>
      <c r="H598" s="110" t="str">
        <f>IF(原始数据!AE598="","",IF(ISERROR(MATCH(原始数据!AE598,各类选项!$E:$E,0)),1,0))</f>
        <v/>
      </c>
      <c r="I598" s="110" t="str">
        <f>IF(原始数据!AK598="","",IF(ISERROR(MATCH(原始数据!AK598,各类选项!$E:$E,0)),1,0))</f>
        <v/>
      </c>
      <c r="J598" s="110" t="str">
        <f>IF(原始数据!AM598="","",IF(ISERROR(MATCH(原始数据!AM598,各类选项!$E:$E,0)),1,0))</f>
        <v/>
      </c>
      <c r="K598" s="110" t="str">
        <f>IF(原始数据!AF598="","",IF(ISERROR(MATCH(原始数据!AF598,各类选项!$C:$C,0)),1,0))</f>
        <v/>
      </c>
      <c r="L598" s="110" t="str">
        <f>IF(原始数据!AG598="","",IF(ISERROR(MATCH(原始数据!AG598,各类选项!$C:$C,0)),1,0))</f>
        <v/>
      </c>
      <c r="M598" s="110" t="str">
        <f>IF(原始数据!AH598="","",IF(ISERROR(MATCH(原始数据!AH598,各类选项!$C:$C,0)),1,0))</f>
        <v/>
      </c>
      <c r="N598" s="110" t="str">
        <f>IF(原始数据!AI598="","",IF(ISERROR(MATCH(原始数据!AI598,各类选项!$E:$E,0)),1,0))</f>
        <v/>
      </c>
      <c r="O598" s="110" t="str">
        <f>IF(原始数据!AJ598="","",IF(ISERROR(MATCH(原始数据!AJ598,各类选项!$E:$E,0)),1,0))</f>
        <v/>
      </c>
      <c r="P598" s="110" t="str">
        <f>IF(原始数据!AK598="","",IF(ISERROR(MATCH(原始数据!AK598,各类选项!$E:$E,0)),1,0))</f>
        <v/>
      </c>
      <c r="Q598" s="110" t="str">
        <f>IF(原始数据!AL598="","",IF(ISERROR(MATCH(原始数据!AL598,各类选项!$E:$E,0)),1,0))</f>
        <v/>
      </c>
      <c r="R598" s="110" t="str">
        <f>IF(原始数据!AO598="","",IF(ISERROR(MATCH(原始数据!AO598,各类选项!$C:$C,0)),1,0))</f>
        <v/>
      </c>
      <c r="S598" s="110" t="str">
        <f>IF(赛后数据!M598="","",IF(ISERROR(MATCH(赛后数据!M598,(各类选项!J:J),0)),1,0))</f>
        <v/>
      </c>
      <c r="T598" s="110" t="str">
        <f>IF(赛后数据!U598="","",IF(ISERROR(MATCH(赛后数据!U598,(各类选项!J:J),0)),1,0))</f>
        <v/>
      </c>
      <c r="U598" s="110" t="str">
        <f>IF(赛后数据!AC598="","",IF(ISERROR(MATCH(赛后数据!AC598,(各类选项!J:J),0)),1,0))</f>
        <v/>
      </c>
      <c r="V598" s="110" t="str">
        <f>IF(赛后数据!AK598="","",IF(ISERROR(MATCH(赛后数据!AK598,(各类选项!J:J),0)),1,0))</f>
        <v/>
      </c>
    </row>
    <row r="599" spans="1:22">
      <c r="A599" s="110">
        <f t="shared" si="18"/>
        <v>0</v>
      </c>
      <c r="B599" s="110">
        <f t="shared" si="19"/>
        <v>0</v>
      </c>
      <c r="C599" s="110" t="str">
        <f>IF(原始数据!K599="","",IF(ISERROR(MATCH(原始数据!K599,原始数据!E599:F599,0)),1,0)-IF(原始数据!K599="",1,0))</f>
        <v/>
      </c>
      <c r="D599" s="110" t="str">
        <f>IF(原始数据!L599="","",IF(ISERROR(MATCH(原始数据!L599,各类选项!L:L,0)),1,0)-IF(原始数据!L599="",1,0))</f>
        <v/>
      </c>
      <c r="E599" s="110" t="str">
        <f>IF(原始数据!V599="","",IF(ISERROR(MATCH(原始数据!V599,各类选项!G:G,0)),1,0))</f>
        <v/>
      </c>
      <c r="F599" s="110" t="str">
        <f>IF(原始数据!W599="","",IF(ISERROR(MATCH(原始数据!W599,各类选项!G:G,0)),1,0))</f>
        <v/>
      </c>
      <c r="G599" s="110" t="str">
        <f>IF(原始数据!AD599="","",IF(ISERROR(MATCH(原始数据!AD599,各类选项!$E:$E,0)),1,0))</f>
        <v/>
      </c>
      <c r="H599" s="110" t="str">
        <f>IF(原始数据!AE599="","",IF(ISERROR(MATCH(原始数据!AE599,各类选项!$E:$E,0)),1,0))</f>
        <v/>
      </c>
      <c r="I599" s="110" t="str">
        <f>IF(原始数据!AK599="","",IF(ISERROR(MATCH(原始数据!AK599,各类选项!$E:$E,0)),1,0))</f>
        <v/>
      </c>
      <c r="J599" s="110" t="str">
        <f>IF(原始数据!AM599="","",IF(ISERROR(MATCH(原始数据!AM599,各类选项!$E:$E,0)),1,0))</f>
        <v/>
      </c>
      <c r="K599" s="110" t="str">
        <f>IF(原始数据!AF599="","",IF(ISERROR(MATCH(原始数据!AF599,各类选项!$C:$C,0)),1,0))</f>
        <v/>
      </c>
      <c r="L599" s="110" t="str">
        <f>IF(原始数据!AG599="","",IF(ISERROR(MATCH(原始数据!AG599,各类选项!$C:$C,0)),1,0))</f>
        <v/>
      </c>
      <c r="M599" s="110" t="str">
        <f>IF(原始数据!AH599="","",IF(ISERROR(MATCH(原始数据!AH599,各类选项!$C:$C,0)),1,0))</f>
        <v/>
      </c>
      <c r="N599" s="110" t="str">
        <f>IF(原始数据!AI599="","",IF(ISERROR(MATCH(原始数据!AI599,各类选项!$E:$E,0)),1,0))</f>
        <v/>
      </c>
      <c r="O599" s="110" t="str">
        <f>IF(原始数据!AJ599="","",IF(ISERROR(MATCH(原始数据!AJ599,各类选项!$E:$E,0)),1,0))</f>
        <v/>
      </c>
      <c r="P599" s="110" t="str">
        <f>IF(原始数据!AK599="","",IF(ISERROR(MATCH(原始数据!AK599,各类选项!$E:$E,0)),1,0))</f>
        <v/>
      </c>
      <c r="Q599" s="110" t="str">
        <f>IF(原始数据!AL599="","",IF(ISERROR(MATCH(原始数据!AL599,各类选项!$E:$E,0)),1,0))</f>
        <v/>
      </c>
      <c r="R599" s="110" t="str">
        <f>IF(原始数据!AO599="","",IF(ISERROR(MATCH(原始数据!AO599,各类选项!$C:$C,0)),1,0))</f>
        <v/>
      </c>
      <c r="S599" s="110" t="str">
        <f>IF(赛后数据!M599="","",IF(ISERROR(MATCH(赛后数据!M599,(各类选项!J:J),0)),1,0))</f>
        <v/>
      </c>
      <c r="T599" s="110" t="str">
        <f>IF(赛后数据!U599="","",IF(ISERROR(MATCH(赛后数据!U599,(各类选项!J:J),0)),1,0))</f>
        <v/>
      </c>
      <c r="U599" s="110" t="str">
        <f>IF(赛后数据!AC599="","",IF(ISERROR(MATCH(赛后数据!AC599,(各类选项!J:J),0)),1,0))</f>
        <v/>
      </c>
      <c r="V599" s="110" t="str">
        <f>IF(赛后数据!AK599="","",IF(ISERROR(MATCH(赛后数据!AK599,(各类选项!J:J),0)),1,0))</f>
        <v/>
      </c>
    </row>
    <row r="600" spans="1:22">
      <c r="A600" s="110">
        <f t="shared" si="18"/>
        <v>0</v>
      </c>
      <c r="B600" s="110">
        <f t="shared" si="19"/>
        <v>0</v>
      </c>
      <c r="C600" s="110" t="str">
        <f>IF(原始数据!K600="","",IF(ISERROR(MATCH(原始数据!K600,原始数据!E600:F600,0)),1,0)-IF(原始数据!K600="",1,0))</f>
        <v/>
      </c>
      <c r="D600" s="110" t="str">
        <f>IF(原始数据!L600="","",IF(ISERROR(MATCH(原始数据!L600,各类选项!L:L,0)),1,0)-IF(原始数据!L600="",1,0))</f>
        <v/>
      </c>
      <c r="E600" s="110" t="str">
        <f>IF(原始数据!V600="","",IF(ISERROR(MATCH(原始数据!V600,各类选项!G:G,0)),1,0))</f>
        <v/>
      </c>
      <c r="F600" s="110" t="str">
        <f>IF(原始数据!W600="","",IF(ISERROR(MATCH(原始数据!W600,各类选项!G:G,0)),1,0))</f>
        <v/>
      </c>
      <c r="G600" s="110" t="str">
        <f>IF(原始数据!AD600="","",IF(ISERROR(MATCH(原始数据!AD600,各类选项!$E:$E,0)),1,0))</f>
        <v/>
      </c>
      <c r="H600" s="110" t="str">
        <f>IF(原始数据!AE600="","",IF(ISERROR(MATCH(原始数据!AE600,各类选项!$E:$E,0)),1,0))</f>
        <v/>
      </c>
      <c r="I600" s="110" t="str">
        <f>IF(原始数据!AK600="","",IF(ISERROR(MATCH(原始数据!AK600,各类选项!$E:$E,0)),1,0))</f>
        <v/>
      </c>
      <c r="J600" s="110" t="str">
        <f>IF(原始数据!AM600="","",IF(ISERROR(MATCH(原始数据!AM600,各类选项!$E:$E,0)),1,0))</f>
        <v/>
      </c>
      <c r="K600" s="110" t="str">
        <f>IF(原始数据!AF600="","",IF(ISERROR(MATCH(原始数据!AF600,各类选项!$C:$C,0)),1,0))</f>
        <v/>
      </c>
      <c r="L600" s="110" t="str">
        <f>IF(原始数据!AG600="","",IF(ISERROR(MATCH(原始数据!AG600,各类选项!$C:$C,0)),1,0))</f>
        <v/>
      </c>
      <c r="M600" s="110" t="str">
        <f>IF(原始数据!AH600="","",IF(ISERROR(MATCH(原始数据!AH600,各类选项!$C:$C,0)),1,0))</f>
        <v/>
      </c>
      <c r="N600" s="110" t="str">
        <f>IF(原始数据!AI600="","",IF(ISERROR(MATCH(原始数据!AI600,各类选项!$E:$E,0)),1,0))</f>
        <v/>
      </c>
      <c r="O600" s="110" t="str">
        <f>IF(原始数据!AJ600="","",IF(ISERROR(MATCH(原始数据!AJ600,各类选项!$E:$E,0)),1,0))</f>
        <v/>
      </c>
      <c r="P600" s="110" t="str">
        <f>IF(原始数据!AK600="","",IF(ISERROR(MATCH(原始数据!AK600,各类选项!$E:$E,0)),1,0))</f>
        <v/>
      </c>
      <c r="Q600" s="110" t="str">
        <f>IF(原始数据!AL600="","",IF(ISERROR(MATCH(原始数据!AL600,各类选项!$E:$E,0)),1,0))</f>
        <v/>
      </c>
      <c r="R600" s="110" t="str">
        <f>IF(原始数据!AO600="","",IF(ISERROR(MATCH(原始数据!AO600,各类选项!$C:$C,0)),1,0))</f>
        <v/>
      </c>
      <c r="S600" s="110" t="str">
        <f>IF(赛后数据!M600="","",IF(ISERROR(MATCH(赛后数据!M600,(各类选项!J:J),0)),1,0))</f>
        <v/>
      </c>
      <c r="T600" s="110" t="str">
        <f>IF(赛后数据!U600="","",IF(ISERROR(MATCH(赛后数据!U600,(各类选项!J:J),0)),1,0))</f>
        <v/>
      </c>
      <c r="U600" s="110" t="str">
        <f>IF(赛后数据!AC600="","",IF(ISERROR(MATCH(赛后数据!AC600,(各类选项!J:J),0)),1,0))</f>
        <v/>
      </c>
      <c r="V600" s="110" t="str">
        <f>IF(赛后数据!AK600="","",IF(ISERROR(MATCH(赛后数据!AK600,(各类选项!J:J),0)),1,0))</f>
        <v/>
      </c>
    </row>
    <row r="601" spans="1:22">
      <c r="A601" s="110">
        <f t="shared" si="18"/>
        <v>0</v>
      </c>
      <c r="B601" s="110">
        <f t="shared" si="19"/>
        <v>0</v>
      </c>
      <c r="C601" s="110" t="str">
        <f>IF(原始数据!K601="","",IF(ISERROR(MATCH(原始数据!K601,原始数据!E601:F601,0)),1,0)-IF(原始数据!K601="",1,0))</f>
        <v/>
      </c>
      <c r="D601" s="110" t="str">
        <f>IF(原始数据!L601="","",IF(ISERROR(MATCH(原始数据!L601,各类选项!L:L,0)),1,0)-IF(原始数据!L601="",1,0))</f>
        <v/>
      </c>
      <c r="E601" s="110" t="str">
        <f>IF(原始数据!V601="","",IF(ISERROR(MATCH(原始数据!V601,各类选项!G:G,0)),1,0))</f>
        <v/>
      </c>
      <c r="F601" s="110" t="str">
        <f>IF(原始数据!W601="","",IF(ISERROR(MATCH(原始数据!W601,各类选项!G:G,0)),1,0))</f>
        <v/>
      </c>
      <c r="G601" s="110" t="str">
        <f>IF(原始数据!AD601="","",IF(ISERROR(MATCH(原始数据!AD601,各类选项!$E:$E,0)),1,0))</f>
        <v/>
      </c>
      <c r="H601" s="110" t="str">
        <f>IF(原始数据!AE601="","",IF(ISERROR(MATCH(原始数据!AE601,各类选项!$E:$E,0)),1,0))</f>
        <v/>
      </c>
      <c r="I601" s="110" t="str">
        <f>IF(原始数据!AK601="","",IF(ISERROR(MATCH(原始数据!AK601,各类选项!$E:$E,0)),1,0))</f>
        <v/>
      </c>
      <c r="J601" s="110" t="str">
        <f>IF(原始数据!AM601="","",IF(ISERROR(MATCH(原始数据!AM601,各类选项!$E:$E,0)),1,0))</f>
        <v/>
      </c>
      <c r="K601" s="110" t="str">
        <f>IF(原始数据!AF601="","",IF(ISERROR(MATCH(原始数据!AF601,各类选项!$C:$C,0)),1,0))</f>
        <v/>
      </c>
      <c r="L601" s="110" t="str">
        <f>IF(原始数据!AG601="","",IF(ISERROR(MATCH(原始数据!AG601,各类选项!$C:$C,0)),1,0))</f>
        <v/>
      </c>
      <c r="M601" s="110" t="str">
        <f>IF(原始数据!AH601="","",IF(ISERROR(MATCH(原始数据!AH601,各类选项!$C:$C,0)),1,0))</f>
        <v/>
      </c>
      <c r="N601" s="110" t="str">
        <f>IF(原始数据!AI601="","",IF(ISERROR(MATCH(原始数据!AI601,各类选项!$E:$E,0)),1,0))</f>
        <v/>
      </c>
      <c r="O601" s="110" t="str">
        <f>IF(原始数据!AJ601="","",IF(ISERROR(MATCH(原始数据!AJ601,各类选项!$E:$E,0)),1,0))</f>
        <v/>
      </c>
      <c r="P601" s="110" t="str">
        <f>IF(原始数据!AK601="","",IF(ISERROR(MATCH(原始数据!AK601,各类选项!$E:$E,0)),1,0))</f>
        <v/>
      </c>
      <c r="Q601" s="110" t="str">
        <f>IF(原始数据!AL601="","",IF(ISERROR(MATCH(原始数据!AL601,各类选项!$E:$E,0)),1,0))</f>
        <v/>
      </c>
      <c r="R601" s="110" t="str">
        <f>IF(原始数据!AO601="","",IF(ISERROR(MATCH(原始数据!AO601,各类选项!$C:$C,0)),1,0))</f>
        <v/>
      </c>
      <c r="S601" s="110" t="str">
        <f>IF(赛后数据!M601="","",IF(ISERROR(MATCH(赛后数据!M601,(各类选项!J:J),0)),1,0))</f>
        <v/>
      </c>
      <c r="T601" s="110" t="str">
        <f>IF(赛后数据!U601="","",IF(ISERROR(MATCH(赛后数据!U601,(各类选项!J:J),0)),1,0))</f>
        <v/>
      </c>
      <c r="U601" s="110" t="str">
        <f>IF(赛后数据!AC601="","",IF(ISERROR(MATCH(赛后数据!AC601,(各类选项!J:J),0)),1,0))</f>
        <v/>
      </c>
      <c r="V601" s="110" t="str">
        <f>IF(赛后数据!AK601="","",IF(ISERROR(MATCH(赛后数据!AK601,(各类选项!J:J),0)),1,0))</f>
        <v/>
      </c>
    </row>
    <row r="602" spans="1:22">
      <c r="A602" s="110">
        <f t="shared" si="18"/>
        <v>0</v>
      </c>
      <c r="B602" s="110">
        <f t="shared" si="19"/>
        <v>0</v>
      </c>
      <c r="C602" s="110" t="str">
        <f>IF(原始数据!K602="","",IF(ISERROR(MATCH(原始数据!K602,原始数据!E602:F602,0)),1,0)-IF(原始数据!K602="",1,0))</f>
        <v/>
      </c>
      <c r="D602" s="110" t="str">
        <f>IF(原始数据!L602="","",IF(ISERROR(MATCH(原始数据!L602,各类选项!L:L,0)),1,0)-IF(原始数据!L602="",1,0))</f>
        <v/>
      </c>
      <c r="E602" s="110" t="str">
        <f>IF(原始数据!V602="","",IF(ISERROR(MATCH(原始数据!V602,各类选项!G:G,0)),1,0))</f>
        <v/>
      </c>
      <c r="F602" s="110" t="str">
        <f>IF(原始数据!W602="","",IF(ISERROR(MATCH(原始数据!W602,各类选项!G:G,0)),1,0))</f>
        <v/>
      </c>
      <c r="G602" s="110" t="str">
        <f>IF(原始数据!AD602="","",IF(ISERROR(MATCH(原始数据!AD602,各类选项!$E:$E,0)),1,0))</f>
        <v/>
      </c>
      <c r="H602" s="110" t="str">
        <f>IF(原始数据!AE602="","",IF(ISERROR(MATCH(原始数据!AE602,各类选项!$E:$E,0)),1,0))</f>
        <v/>
      </c>
      <c r="I602" s="110" t="str">
        <f>IF(原始数据!AK602="","",IF(ISERROR(MATCH(原始数据!AK602,各类选项!$E:$E,0)),1,0))</f>
        <v/>
      </c>
      <c r="J602" s="110" t="str">
        <f>IF(原始数据!AM602="","",IF(ISERROR(MATCH(原始数据!AM602,各类选项!$E:$E,0)),1,0))</f>
        <v/>
      </c>
      <c r="K602" s="110" t="str">
        <f>IF(原始数据!AF602="","",IF(ISERROR(MATCH(原始数据!AF602,各类选项!$C:$C,0)),1,0))</f>
        <v/>
      </c>
      <c r="L602" s="110" t="str">
        <f>IF(原始数据!AG602="","",IF(ISERROR(MATCH(原始数据!AG602,各类选项!$C:$C,0)),1,0))</f>
        <v/>
      </c>
      <c r="M602" s="110" t="str">
        <f>IF(原始数据!AH602="","",IF(ISERROR(MATCH(原始数据!AH602,各类选项!$C:$C,0)),1,0))</f>
        <v/>
      </c>
      <c r="N602" s="110" t="str">
        <f>IF(原始数据!AI602="","",IF(ISERROR(MATCH(原始数据!AI602,各类选项!$E:$E,0)),1,0))</f>
        <v/>
      </c>
      <c r="O602" s="110" t="str">
        <f>IF(原始数据!AJ602="","",IF(ISERROR(MATCH(原始数据!AJ602,各类选项!$E:$E,0)),1,0))</f>
        <v/>
      </c>
      <c r="P602" s="110" t="str">
        <f>IF(原始数据!AK602="","",IF(ISERROR(MATCH(原始数据!AK602,各类选项!$E:$E,0)),1,0))</f>
        <v/>
      </c>
      <c r="Q602" s="110" t="str">
        <f>IF(原始数据!AL602="","",IF(ISERROR(MATCH(原始数据!AL602,各类选项!$E:$E,0)),1,0))</f>
        <v/>
      </c>
      <c r="R602" s="110" t="str">
        <f>IF(原始数据!AO602="","",IF(ISERROR(MATCH(原始数据!AO602,各类选项!$C:$C,0)),1,0))</f>
        <v/>
      </c>
      <c r="S602" s="110" t="str">
        <f>IF(赛后数据!M602="","",IF(ISERROR(MATCH(赛后数据!M602,(各类选项!J:J),0)),1,0))</f>
        <v/>
      </c>
      <c r="T602" s="110" t="str">
        <f>IF(赛后数据!U602="","",IF(ISERROR(MATCH(赛后数据!U602,(各类选项!J:J),0)),1,0))</f>
        <v/>
      </c>
      <c r="U602" s="110" t="str">
        <f>IF(赛后数据!AC602="","",IF(ISERROR(MATCH(赛后数据!AC602,(各类选项!J:J),0)),1,0))</f>
        <v/>
      </c>
      <c r="V602" s="110" t="str">
        <f>IF(赛后数据!AK602="","",IF(ISERROR(MATCH(赛后数据!AK602,(各类选项!J:J),0)),1,0))</f>
        <v/>
      </c>
    </row>
    <row r="603" spans="1:22">
      <c r="A603" s="110">
        <f t="shared" si="18"/>
        <v>0</v>
      </c>
      <c r="B603" s="110">
        <f t="shared" si="19"/>
        <v>0</v>
      </c>
      <c r="C603" s="110" t="str">
        <f>IF(原始数据!K603="","",IF(ISERROR(MATCH(原始数据!K603,原始数据!E603:F603,0)),1,0)-IF(原始数据!K603="",1,0))</f>
        <v/>
      </c>
      <c r="D603" s="110" t="str">
        <f>IF(原始数据!L603="","",IF(ISERROR(MATCH(原始数据!L603,各类选项!L:L,0)),1,0)-IF(原始数据!L603="",1,0))</f>
        <v/>
      </c>
      <c r="E603" s="110" t="str">
        <f>IF(原始数据!V603="","",IF(ISERROR(MATCH(原始数据!V603,各类选项!G:G,0)),1,0))</f>
        <v/>
      </c>
      <c r="F603" s="110" t="str">
        <f>IF(原始数据!W603="","",IF(ISERROR(MATCH(原始数据!W603,各类选项!G:G,0)),1,0))</f>
        <v/>
      </c>
      <c r="G603" s="110" t="str">
        <f>IF(原始数据!AD603="","",IF(ISERROR(MATCH(原始数据!AD603,各类选项!$E:$E,0)),1,0))</f>
        <v/>
      </c>
      <c r="H603" s="110" t="str">
        <f>IF(原始数据!AE603="","",IF(ISERROR(MATCH(原始数据!AE603,各类选项!$E:$E,0)),1,0))</f>
        <v/>
      </c>
      <c r="I603" s="110" t="str">
        <f>IF(原始数据!AK603="","",IF(ISERROR(MATCH(原始数据!AK603,各类选项!$E:$E,0)),1,0))</f>
        <v/>
      </c>
      <c r="J603" s="110" t="str">
        <f>IF(原始数据!AM603="","",IF(ISERROR(MATCH(原始数据!AM603,各类选项!$E:$E,0)),1,0))</f>
        <v/>
      </c>
      <c r="K603" s="110" t="str">
        <f>IF(原始数据!AF603="","",IF(ISERROR(MATCH(原始数据!AF603,各类选项!$C:$C,0)),1,0))</f>
        <v/>
      </c>
      <c r="L603" s="110" t="str">
        <f>IF(原始数据!AG603="","",IF(ISERROR(MATCH(原始数据!AG603,各类选项!$C:$C,0)),1,0))</f>
        <v/>
      </c>
      <c r="M603" s="110" t="str">
        <f>IF(原始数据!AH603="","",IF(ISERROR(MATCH(原始数据!AH603,各类选项!$C:$C,0)),1,0))</f>
        <v/>
      </c>
      <c r="N603" s="110" t="str">
        <f>IF(原始数据!AI603="","",IF(ISERROR(MATCH(原始数据!AI603,各类选项!$E:$E,0)),1,0))</f>
        <v/>
      </c>
      <c r="O603" s="110" t="str">
        <f>IF(原始数据!AJ603="","",IF(ISERROR(MATCH(原始数据!AJ603,各类选项!$E:$E,0)),1,0))</f>
        <v/>
      </c>
      <c r="P603" s="110" t="str">
        <f>IF(原始数据!AK603="","",IF(ISERROR(MATCH(原始数据!AK603,各类选项!$E:$E,0)),1,0))</f>
        <v/>
      </c>
      <c r="Q603" s="110" t="str">
        <f>IF(原始数据!AL603="","",IF(ISERROR(MATCH(原始数据!AL603,各类选项!$E:$E,0)),1,0))</f>
        <v/>
      </c>
      <c r="R603" s="110" t="str">
        <f>IF(原始数据!AO603="","",IF(ISERROR(MATCH(原始数据!AO603,各类选项!$C:$C,0)),1,0))</f>
        <v/>
      </c>
      <c r="S603" s="110" t="str">
        <f>IF(赛后数据!M603="","",IF(ISERROR(MATCH(赛后数据!M603,(各类选项!J:J),0)),1,0))</f>
        <v/>
      </c>
      <c r="T603" s="110" t="str">
        <f>IF(赛后数据!U603="","",IF(ISERROR(MATCH(赛后数据!U603,(各类选项!J:J),0)),1,0))</f>
        <v/>
      </c>
      <c r="U603" s="110" t="str">
        <f>IF(赛后数据!AC603="","",IF(ISERROR(MATCH(赛后数据!AC603,(各类选项!J:J),0)),1,0))</f>
        <v/>
      </c>
      <c r="V603" s="110" t="str">
        <f>IF(赛后数据!AK603="","",IF(ISERROR(MATCH(赛后数据!AK603,(各类选项!J:J),0)),1,0))</f>
        <v/>
      </c>
    </row>
    <row r="604" spans="1:22">
      <c r="A604" s="110">
        <f t="shared" si="18"/>
        <v>0</v>
      </c>
      <c r="B604" s="110">
        <f t="shared" si="19"/>
        <v>0</v>
      </c>
      <c r="C604" s="110" t="str">
        <f>IF(原始数据!K604="","",IF(ISERROR(MATCH(原始数据!K604,原始数据!E604:F604,0)),1,0)-IF(原始数据!K604="",1,0))</f>
        <v/>
      </c>
      <c r="D604" s="110" t="str">
        <f>IF(原始数据!L604="","",IF(ISERROR(MATCH(原始数据!L604,各类选项!L:L,0)),1,0)-IF(原始数据!L604="",1,0))</f>
        <v/>
      </c>
      <c r="E604" s="110" t="str">
        <f>IF(原始数据!V604="","",IF(ISERROR(MATCH(原始数据!V604,各类选项!G:G,0)),1,0))</f>
        <v/>
      </c>
      <c r="F604" s="110" t="str">
        <f>IF(原始数据!W604="","",IF(ISERROR(MATCH(原始数据!W604,各类选项!G:G,0)),1,0))</f>
        <v/>
      </c>
      <c r="G604" s="110" t="str">
        <f>IF(原始数据!AD604="","",IF(ISERROR(MATCH(原始数据!AD604,各类选项!$E:$E,0)),1,0))</f>
        <v/>
      </c>
      <c r="H604" s="110" t="str">
        <f>IF(原始数据!AE604="","",IF(ISERROR(MATCH(原始数据!AE604,各类选项!$E:$E,0)),1,0))</f>
        <v/>
      </c>
      <c r="I604" s="110" t="str">
        <f>IF(原始数据!AK604="","",IF(ISERROR(MATCH(原始数据!AK604,各类选项!$E:$E,0)),1,0))</f>
        <v/>
      </c>
      <c r="J604" s="110" t="str">
        <f>IF(原始数据!AM604="","",IF(ISERROR(MATCH(原始数据!AM604,各类选项!$E:$E,0)),1,0))</f>
        <v/>
      </c>
      <c r="K604" s="110" t="str">
        <f>IF(原始数据!AF604="","",IF(ISERROR(MATCH(原始数据!AF604,各类选项!$C:$C,0)),1,0))</f>
        <v/>
      </c>
      <c r="L604" s="110" t="str">
        <f>IF(原始数据!AG604="","",IF(ISERROR(MATCH(原始数据!AG604,各类选项!$C:$C,0)),1,0))</f>
        <v/>
      </c>
      <c r="M604" s="110" t="str">
        <f>IF(原始数据!AH604="","",IF(ISERROR(MATCH(原始数据!AH604,各类选项!$C:$C,0)),1,0))</f>
        <v/>
      </c>
      <c r="N604" s="110" t="str">
        <f>IF(原始数据!AI604="","",IF(ISERROR(MATCH(原始数据!AI604,各类选项!$E:$E,0)),1,0))</f>
        <v/>
      </c>
      <c r="O604" s="110" t="str">
        <f>IF(原始数据!AJ604="","",IF(ISERROR(MATCH(原始数据!AJ604,各类选项!$E:$E,0)),1,0))</f>
        <v/>
      </c>
      <c r="P604" s="110" t="str">
        <f>IF(原始数据!AK604="","",IF(ISERROR(MATCH(原始数据!AK604,各类选项!$E:$E,0)),1,0))</f>
        <v/>
      </c>
      <c r="Q604" s="110" t="str">
        <f>IF(原始数据!AL604="","",IF(ISERROR(MATCH(原始数据!AL604,各类选项!$E:$E,0)),1,0))</f>
        <v/>
      </c>
      <c r="R604" s="110" t="str">
        <f>IF(原始数据!AO604="","",IF(ISERROR(MATCH(原始数据!AO604,各类选项!$C:$C,0)),1,0))</f>
        <v/>
      </c>
      <c r="S604" s="110" t="str">
        <f>IF(赛后数据!M604="","",IF(ISERROR(MATCH(赛后数据!M604,(各类选项!J:J),0)),1,0))</f>
        <v/>
      </c>
      <c r="T604" s="110" t="str">
        <f>IF(赛后数据!U604="","",IF(ISERROR(MATCH(赛后数据!U604,(各类选项!J:J),0)),1,0))</f>
        <v/>
      </c>
      <c r="U604" s="110" t="str">
        <f>IF(赛后数据!AC604="","",IF(ISERROR(MATCH(赛后数据!AC604,(各类选项!J:J),0)),1,0))</f>
        <v/>
      </c>
      <c r="V604" s="110" t="str">
        <f>IF(赛后数据!AK604="","",IF(ISERROR(MATCH(赛后数据!AK604,(各类选项!J:J),0)),1,0))</f>
        <v/>
      </c>
    </row>
    <row r="605" spans="1:22">
      <c r="A605" s="110">
        <f t="shared" si="18"/>
        <v>0</v>
      </c>
      <c r="B605" s="110">
        <f t="shared" si="19"/>
        <v>0</v>
      </c>
      <c r="C605" s="110" t="str">
        <f>IF(原始数据!K605="","",IF(ISERROR(MATCH(原始数据!K605,原始数据!E605:F605,0)),1,0)-IF(原始数据!K605="",1,0))</f>
        <v/>
      </c>
      <c r="D605" s="110" t="str">
        <f>IF(原始数据!L605="","",IF(ISERROR(MATCH(原始数据!L605,各类选项!L:L,0)),1,0)-IF(原始数据!L605="",1,0))</f>
        <v/>
      </c>
      <c r="E605" s="110" t="str">
        <f>IF(原始数据!V605="","",IF(ISERROR(MATCH(原始数据!V605,各类选项!G:G,0)),1,0))</f>
        <v/>
      </c>
      <c r="F605" s="110" t="str">
        <f>IF(原始数据!W605="","",IF(ISERROR(MATCH(原始数据!W605,各类选项!G:G,0)),1,0))</f>
        <v/>
      </c>
      <c r="G605" s="110" t="str">
        <f>IF(原始数据!AD605="","",IF(ISERROR(MATCH(原始数据!AD605,各类选项!$E:$E,0)),1,0))</f>
        <v/>
      </c>
      <c r="H605" s="110" t="str">
        <f>IF(原始数据!AE605="","",IF(ISERROR(MATCH(原始数据!AE605,各类选项!$E:$E,0)),1,0))</f>
        <v/>
      </c>
      <c r="I605" s="110" t="str">
        <f>IF(原始数据!AK605="","",IF(ISERROR(MATCH(原始数据!AK605,各类选项!$E:$E,0)),1,0))</f>
        <v/>
      </c>
      <c r="J605" s="110" t="str">
        <f>IF(原始数据!AM605="","",IF(ISERROR(MATCH(原始数据!AM605,各类选项!$E:$E,0)),1,0))</f>
        <v/>
      </c>
      <c r="K605" s="110" t="str">
        <f>IF(原始数据!AF605="","",IF(ISERROR(MATCH(原始数据!AF605,各类选项!$C:$C,0)),1,0))</f>
        <v/>
      </c>
      <c r="L605" s="110" t="str">
        <f>IF(原始数据!AG605="","",IF(ISERROR(MATCH(原始数据!AG605,各类选项!$C:$C,0)),1,0))</f>
        <v/>
      </c>
      <c r="M605" s="110" t="str">
        <f>IF(原始数据!AH605="","",IF(ISERROR(MATCH(原始数据!AH605,各类选项!$C:$C,0)),1,0))</f>
        <v/>
      </c>
      <c r="N605" s="110" t="str">
        <f>IF(原始数据!AI605="","",IF(ISERROR(MATCH(原始数据!AI605,各类选项!$E:$E,0)),1,0))</f>
        <v/>
      </c>
      <c r="O605" s="110" t="str">
        <f>IF(原始数据!AJ605="","",IF(ISERROR(MATCH(原始数据!AJ605,各类选项!$E:$E,0)),1,0))</f>
        <v/>
      </c>
      <c r="P605" s="110" t="str">
        <f>IF(原始数据!AK605="","",IF(ISERROR(MATCH(原始数据!AK605,各类选项!$E:$E,0)),1,0))</f>
        <v/>
      </c>
      <c r="Q605" s="110" t="str">
        <f>IF(原始数据!AL605="","",IF(ISERROR(MATCH(原始数据!AL605,各类选项!$E:$E,0)),1,0))</f>
        <v/>
      </c>
      <c r="R605" s="110" t="str">
        <f>IF(原始数据!AO605="","",IF(ISERROR(MATCH(原始数据!AO605,各类选项!$C:$C,0)),1,0))</f>
        <v/>
      </c>
      <c r="S605" s="110" t="str">
        <f>IF(赛后数据!M605="","",IF(ISERROR(MATCH(赛后数据!M605,(各类选项!J:J),0)),1,0))</f>
        <v/>
      </c>
      <c r="T605" s="110" t="str">
        <f>IF(赛后数据!U605="","",IF(ISERROR(MATCH(赛后数据!U605,(各类选项!J:J),0)),1,0))</f>
        <v/>
      </c>
      <c r="U605" s="110" t="str">
        <f>IF(赛后数据!AC605="","",IF(ISERROR(MATCH(赛后数据!AC605,(各类选项!J:J),0)),1,0))</f>
        <v/>
      </c>
      <c r="V605" s="110" t="str">
        <f>IF(赛后数据!AK605="","",IF(ISERROR(MATCH(赛后数据!AK605,(各类选项!J:J),0)),1,0))</f>
        <v/>
      </c>
    </row>
    <row r="606" spans="1:22">
      <c r="A606" s="110">
        <f t="shared" si="18"/>
        <v>0</v>
      </c>
      <c r="B606" s="110">
        <f t="shared" si="19"/>
        <v>0</v>
      </c>
      <c r="C606" s="110" t="str">
        <f>IF(原始数据!K606="","",IF(ISERROR(MATCH(原始数据!K606,原始数据!E606:F606,0)),1,0)-IF(原始数据!K606="",1,0))</f>
        <v/>
      </c>
      <c r="D606" s="110" t="str">
        <f>IF(原始数据!L606="","",IF(ISERROR(MATCH(原始数据!L606,各类选项!L:L,0)),1,0)-IF(原始数据!L606="",1,0))</f>
        <v/>
      </c>
      <c r="E606" s="110" t="str">
        <f>IF(原始数据!V606="","",IF(ISERROR(MATCH(原始数据!V606,各类选项!G:G,0)),1,0))</f>
        <v/>
      </c>
      <c r="F606" s="110" t="str">
        <f>IF(原始数据!W606="","",IF(ISERROR(MATCH(原始数据!W606,各类选项!G:G,0)),1,0))</f>
        <v/>
      </c>
      <c r="G606" s="110" t="str">
        <f>IF(原始数据!AD606="","",IF(ISERROR(MATCH(原始数据!AD606,各类选项!$E:$E,0)),1,0))</f>
        <v/>
      </c>
      <c r="H606" s="110" t="str">
        <f>IF(原始数据!AE606="","",IF(ISERROR(MATCH(原始数据!AE606,各类选项!$E:$E,0)),1,0))</f>
        <v/>
      </c>
      <c r="I606" s="110" t="str">
        <f>IF(原始数据!AK606="","",IF(ISERROR(MATCH(原始数据!AK606,各类选项!$E:$E,0)),1,0))</f>
        <v/>
      </c>
      <c r="J606" s="110" t="str">
        <f>IF(原始数据!AM606="","",IF(ISERROR(MATCH(原始数据!AM606,各类选项!$E:$E,0)),1,0))</f>
        <v/>
      </c>
      <c r="K606" s="110" t="str">
        <f>IF(原始数据!AF606="","",IF(ISERROR(MATCH(原始数据!AF606,各类选项!$C:$C,0)),1,0))</f>
        <v/>
      </c>
      <c r="L606" s="110" t="str">
        <f>IF(原始数据!AG606="","",IF(ISERROR(MATCH(原始数据!AG606,各类选项!$C:$C,0)),1,0))</f>
        <v/>
      </c>
      <c r="M606" s="110" t="str">
        <f>IF(原始数据!AH606="","",IF(ISERROR(MATCH(原始数据!AH606,各类选项!$C:$C,0)),1,0))</f>
        <v/>
      </c>
      <c r="N606" s="110" t="str">
        <f>IF(原始数据!AI606="","",IF(ISERROR(MATCH(原始数据!AI606,各类选项!$E:$E,0)),1,0))</f>
        <v/>
      </c>
      <c r="O606" s="110" t="str">
        <f>IF(原始数据!AJ606="","",IF(ISERROR(MATCH(原始数据!AJ606,各类选项!$E:$E,0)),1,0))</f>
        <v/>
      </c>
      <c r="P606" s="110" t="str">
        <f>IF(原始数据!AK606="","",IF(ISERROR(MATCH(原始数据!AK606,各类选项!$E:$E,0)),1,0))</f>
        <v/>
      </c>
      <c r="Q606" s="110" t="str">
        <f>IF(原始数据!AL606="","",IF(ISERROR(MATCH(原始数据!AL606,各类选项!$E:$E,0)),1,0))</f>
        <v/>
      </c>
      <c r="R606" s="110" t="str">
        <f>IF(原始数据!AO606="","",IF(ISERROR(MATCH(原始数据!AO606,各类选项!$C:$C,0)),1,0))</f>
        <v/>
      </c>
      <c r="S606" s="110" t="str">
        <f>IF(赛后数据!M606="","",IF(ISERROR(MATCH(赛后数据!M606,(各类选项!J:J),0)),1,0))</f>
        <v/>
      </c>
      <c r="T606" s="110" t="str">
        <f>IF(赛后数据!U606="","",IF(ISERROR(MATCH(赛后数据!U606,(各类选项!J:J),0)),1,0))</f>
        <v/>
      </c>
      <c r="U606" s="110" t="str">
        <f>IF(赛后数据!AC606="","",IF(ISERROR(MATCH(赛后数据!AC606,(各类选项!J:J),0)),1,0))</f>
        <v/>
      </c>
      <c r="V606" s="110" t="str">
        <f>IF(赛后数据!AK606="","",IF(ISERROR(MATCH(赛后数据!AK606,(各类选项!J:J),0)),1,0))</f>
        <v/>
      </c>
    </row>
    <row r="607" spans="1:22">
      <c r="A607" s="110">
        <f t="shared" si="18"/>
        <v>0</v>
      </c>
      <c r="B607" s="110">
        <f t="shared" si="19"/>
        <v>0</v>
      </c>
      <c r="C607" s="110" t="str">
        <f>IF(原始数据!K607="","",IF(ISERROR(MATCH(原始数据!K607,原始数据!E607:F607,0)),1,0)-IF(原始数据!K607="",1,0))</f>
        <v/>
      </c>
      <c r="D607" s="110" t="str">
        <f>IF(原始数据!L607="","",IF(ISERROR(MATCH(原始数据!L607,各类选项!L:L,0)),1,0)-IF(原始数据!L607="",1,0))</f>
        <v/>
      </c>
      <c r="E607" s="110" t="str">
        <f>IF(原始数据!V607="","",IF(ISERROR(MATCH(原始数据!V607,各类选项!G:G,0)),1,0))</f>
        <v/>
      </c>
      <c r="F607" s="110" t="str">
        <f>IF(原始数据!W607="","",IF(ISERROR(MATCH(原始数据!W607,各类选项!G:G,0)),1,0))</f>
        <v/>
      </c>
      <c r="G607" s="110" t="str">
        <f>IF(原始数据!AD607="","",IF(ISERROR(MATCH(原始数据!AD607,各类选项!$E:$E,0)),1,0))</f>
        <v/>
      </c>
      <c r="H607" s="110" t="str">
        <f>IF(原始数据!AE607="","",IF(ISERROR(MATCH(原始数据!AE607,各类选项!$E:$E,0)),1,0))</f>
        <v/>
      </c>
      <c r="I607" s="110" t="str">
        <f>IF(原始数据!AK607="","",IF(ISERROR(MATCH(原始数据!AK607,各类选项!$E:$E,0)),1,0))</f>
        <v/>
      </c>
      <c r="J607" s="110" t="str">
        <f>IF(原始数据!AM607="","",IF(ISERROR(MATCH(原始数据!AM607,各类选项!$E:$E,0)),1,0))</f>
        <v/>
      </c>
      <c r="K607" s="110" t="str">
        <f>IF(原始数据!AF607="","",IF(ISERROR(MATCH(原始数据!AF607,各类选项!$C:$C,0)),1,0))</f>
        <v/>
      </c>
      <c r="L607" s="110" t="str">
        <f>IF(原始数据!AG607="","",IF(ISERROR(MATCH(原始数据!AG607,各类选项!$C:$C,0)),1,0))</f>
        <v/>
      </c>
      <c r="M607" s="110" t="str">
        <f>IF(原始数据!AH607="","",IF(ISERROR(MATCH(原始数据!AH607,各类选项!$C:$C,0)),1,0))</f>
        <v/>
      </c>
      <c r="N607" s="110" t="str">
        <f>IF(原始数据!AI607="","",IF(ISERROR(MATCH(原始数据!AI607,各类选项!$E:$E,0)),1,0))</f>
        <v/>
      </c>
      <c r="O607" s="110" t="str">
        <f>IF(原始数据!AJ607="","",IF(ISERROR(MATCH(原始数据!AJ607,各类选项!$E:$E,0)),1,0))</f>
        <v/>
      </c>
      <c r="P607" s="110" t="str">
        <f>IF(原始数据!AK607="","",IF(ISERROR(MATCH(原始数据!AK607,各类选项!$E:$E,0)),1,0))</f>
        <v/>
      </c>
      <c r="Q607" s="110" t="str">
        <f>IF(原始数据!AL607="","",IF(ISERROR(MATCH(原始数据!AL607,各类选项!$E:$E,0)),1,0))</f>
        <v/>
      </c>
      <c r="R607" s="110" t="str">
        <f>IF(原始数据!AO607="","",IF(ISERROR(MATCH(原始数据!AO607,各类选项!$C:$C,0)),1,0))</f>
        <v/>
      </c>
      <c r="S607" s="110" t="str">
        <f>IF(赛后数据!M607="","",IF(ISERROR(MATCH(赛后数据!M607,(各类选项!J:J),0)),1,0))</f>
        <v/>
      </c>
      <c r="T607" s="110" t="str">
        <f>IF(赛后数据!U607="","",IF(ISERROR(MATCH(赛后数据!U607,(各类选项!J:J),0)),1,0))</f>
        <v/>
      </c>
      <c r="U607" s="110" t="str">
        <f>IF(赛后数据!AC607="","",IF(ISERROR(MATCH(赛后数据!AC607,(各类选项!J:J),0)),1,0))</f>
        <v/>
      </c>
      <c r="V607" s="110" t="str">
        <f>IF(赛后数据!AK607="","",IF(ISERROR(MATCH(赛后数据!AK607,(各类选项!J:J),0)),1,0))</f>
        <v/>
      </c>
    </row>
    <row r="608" spans="1:22">
      <c r="A608" s="110">
        <f t="shared" si="18"/>
        <v>0</v>
      </c>
      <c r="B608" s="110">
        <f t="shared" si="19"/>
        <v>0</v>
      </c>
      <c r="C608" s="110" t="str">
        <f>IF(原始数据!K608="","",IF(ISERROR(MATCH(原始数据!K608,原始数据!E608:F608,0)),1,0)-IF(原始数据!K608="",1,0))</f>
        <v/>
      </c>
      <c r="D608" s="110" t="str">
        <f>IF(原始数据!L608="","",IF(ISERROR(MATCH(原始数据!L608,各类选项!L:L,0)),1,0)-IF(原始数据!L608="",1,0))</f>
        <v/>
      </c>
      <c r="E608" s="110" t="str">
        <f>IF(原始数据!V608="","",IF(ISERROR(MATCH(原始数据!V608,各类选项!G:G,0)),1,0))</f>
        <v/>
      </c>
      <c r="F608" s="110" t="str">
        <f>IF(原始数据!W608="","",IF(ISERROR(MATCH(原始数据!W608,各类选项!G:G,0)),1,0))</f>
        <v/>
      </c>
      <c r="G608" s="110" t="str">
        <f>IF(原始数据!AD608="","",IF(ISERROR(MATCH(原始数据!AD608,各类选项!$E:$E,0)),1,0))</f>
        <v/>
      </c>
      <c r="H608" s="110" t="str">
        <f>IF(原始数据!AE608="","",IF(ISERROR(MATCH(原始数据!AE608,各类选项!$E:$E,0)),1,0))</f>
        <v/>
      </c>
      <c r="I608" s="110" t="str">
        <f>IF(原始数据!AK608="","",IF(ISERROR(MATCH(原始数据!AK608,各类选项!$E:$E,0)),1,0))</f>
        <v/>
      </c>
      <c r="J608" s="110" t="str">
        <f>IF(原始数据!AM608="","",IF(ISERROR(MATCH(原始数据!AM608,各类选项!$E:$E,0)),1,0))</f>
        <v/>
      </c>
      <c r="K608" s="110" t="str">
        <f>IF(原始数据!AF608="","",IF(ISERROR(MATCH(原始数据!AF608,各类选项!$C:$C,0)),1,0))</f>
        <v/>
      </c>
      <c r="L608" s="110" t="str">
        <f>IF(原始数据!AG608="","",IF(ISERROR(MATCH(原始数据!AG608,各类选项!$C:$C,0)),1,0))</f>
        <v/>
      </c>
      <c r="M608" s="110" t="str">
        <f>IF(原始数据!AH608="","",IF(ISERROR(MATCH(原始数据!AH608,各类选项!$C:$C,0)),1,0))</f>
        <v/>
      </c>
      <c r="N608" s="110" t="str">
        <f>IF(原始数据!AI608="","",IF(ISERROR(MATCH(原始数据!AI608,各类选项!$E:$E,0)),1,0))</f>
        <v/>
      </c>
      <c r="O608" s="110" t="str">
        <f>IF(原始数据!AJ608="","",IF(ISERROR(MATCH(原始数据!AJ608,各类选项!$E:$E,0)),1,0))</f>
        <v/>
      </c>
      <c r="P608" s="110" t="str">
        <f>IF(原始数据!AK608="","",IF(ISERROR(MATCH(原始数据!AK608,各类选项!$E:$E,0)),1,0))</f>
        <v/>
      </c>
      <c r="Q608" s="110" t="str">
        <f>IF(原始数据!AL608="","",IF(ISERROR(MATCH(原始数据!AL608,各类选项!$E:$E,0)),1,0))</f>
        <v/>
      </c>
      <c r="R608" s="110" t="str">
        <f>IF(原始数据!AO608="","",IF(ISERROR(MATCH(原始数据!AO608,各类选项!$C:$C,0)),1,0))</f>
        <v/>
      </c>
      <c r="S608" s="110" t="str">
        <f>IF(赛后数据!M608="","",IF(ISERROR(MATCH(赛后数据!M608,(各类选项!J:J),0)),1,0))</f>
        <v/>
      </c>
      <c r="T608" s="110" t="str">
        <f>IF(赛后数据!U608="","",IF(ISERROR(MATCH(赛后数据!U608,(各类选项!J:J),0)),1,0))</f>
        <v/>
      </c>
      <c r="U608" s="110" t="str">
        <f>IF(赛后数据!AC608="","",IF(ISERROR(MATCH(赛后数据!AC608,(各类选项!J:J),0)),1,0))</f>
        <v/>
      </c>
      <c r="V608" s="110" t="str">
        <f>IF(赛后数据!AK608="","",IF(ISERROR(MATCH(赛后数据!AK608,(各类选项!J:J),0)),1,0))</f>
        <v/>
      </c>
    </row>
    <row r="609" spans="1:22">
      <c r="A609" s="110">
        <f t="shared" si="18"/>
        <v>0</v>
      </c>
      <c r="B609" s="110">
        <f t="shared" si="19"/>
        <v>0</v>
      </c>
      <c r="C609" s="110" t="str">
        <f>IF(原始数据!K609="","",IF(ISERROR(MATCH(原始数据!K609,原始数据!E609:F609,0)),1,0)-IF(原始数据!K609="",1,0))</f>
        <v/>
      </c>
      <c r="D609" s="110" t="str">
        <f>IF(原始数据!L609="","",IF(ISERROR(MATCH(原始数据!L609,各类选项!L:L,0)),1,0)-IF(原始数据!L609="",1,0))</f>
        <v/>
      </c>
      <c r="E609" s="110" t="str">
        <f>IF(原始数据!V609="","",IF(ISERROR(MATCH(原始数据!V609,各类选项!G:G,0)),1,0))</f>
        <v/>
      </c>
      <c r="F609" s="110" t="str">
        <f>IF(原始数据!W609="","",IF(ISERROR(MATCH(原始数据!W609,各类选项!G:G,0)),1,0))</f>
        <v/>
      </c>
      <c r="G609" s="110" t="str">
        <f>IF(原始数据!AD609="","",IF(ISERROR(MATCH(原始数据!AD609,各类选项!$E:$E,0)),1,0))</f>
        <v/>
      </c>
      <c r="H609" s="110" t="str">
        <f>IF(原始数据!AE609="","",IF(ISERROR(MATCH(原始数据!AE609,各类选项!$E:$E,0)),1,0))</f>
        <v/>
      </c>
      <c r="I609" s="110" t="str">
        <f>IF(原始数据!AK609="","",IF(ISERROR(MATCH(原始数据!AK609,各类选项!$E:$E,0)),1,0))</f>
        <v/>
      </c>
      <c r="J609" s="110" t="str">
        <f>IF(原始数据!AM609="","",IF(ISERROR(MATCH(原始数据!AM609,各类选项!$E:$E,0)),1,0))</f>
        <v/>
      </c>
      <c r="K609" s="110" t="str">
        <f>IF(原始数据!AF609="","",IF(ISERROR(MATCH(原始数据!AF609,各类选项!$C:$C,0)),1,0))</f>
        <v/>
      </c>
      <c r="L609" s="110" t="str">
        <f>IF(原始数据!AG609="","",IF(ISERROR(MATCH(原始数据!AG609,各类选项!$C:$C,0)),1,0))</f>
        <v/>
      </c>
      <c r="M609" s="110" t="str">
        <f>IF(原始数据!AH609="","",IF(ISERROR(MATCH(原始数据!AH609,各类选项!$C:$C,0)),1,0))</f>
        <v/>
      </c>
      <c r="N609" s="110" t="str">
        <f>IF(原始数据!AI609="","",IF(ISERROR(MATCH(原始数据!AI609,各类选项!$E:$E,0)),1,0))</f>
        <v/>
      </c>
      <c r="O609" s="110" t="str">
        <f>IF(原始数据!AJ609="","",IF(ISERROR(MATCH(原始数据!AJ609,各类选项!$E:$E,0)),1,0))</f>
        <v/>
      </c>
      <c r="P609" s="110" t="str">
        <f>IF(原始数据!AK609="","",IF(ISERROR(MATCH(原始数据!AK609,各类选项!$E:$E,0)),1,0))</f>
        <v/>
      </c>
      <c r="Q609" s="110" t="str">
        <f>IF(原始数据!AL609="","",IF(ISERROR(MATCH(原始数据!AL609,各类选项!$E:$E,0)),1,0))</f>
        <v/>
      </c>
      <c r="R609" s="110" t="str">
        <f>IF(原始数据!AO609="","",IF(ISERROR(MATCH(原始数据!AO609,各类选项!$C:$C,0)),1,0))</f>
        <v/>
      </c>
      <c r="S609" s="110" t="str">
        <f>IF(赛后数据!M609="","",IF(ISERROR(MATCH(赛后数据!M609,(各类选项!J:J),0)),1,0))</f>
        <v/>
      </c>
      <c r="T609" s="110" t="str">
        <f>IF(赛后数据!U609="","",IF(ISERROR(MATCH(赛后数据!U609,(各类选项!J:J),0)),1,0))</f>
        <v/>
      </c>
      <c r="U609" s="110" t="str">
        <f>IF(赛后数据!AC609="","",IF(ISERROR(MATCH(赛后数据!AC609,(各类选项!J:J),0)),1,0))</f>
        <v/>
      </c>
      <c r="V609" s="110" t="str">
        <f>IF(赛后数据!AK609="","",IF(ISERROR(MATCH(赛后数据!AK609,(各类选项!J:J),0)),1,0))</f>
        <v/>
      </c>
    </row>
    <row r="610" spans="1:22">
      <c r="A610" s="110">
        <f t="shared" si="18"/>
        <v>0</v>
      </c>
      <c r="B610" s="110">
        <f t="shared" si="19"/>
        <v>0</v>
      </c>
      <c r="C610" s="110" t="str">
        <f>IF(原始数据!K610="","",IF(ISERROR(MATCH(原始数据!K610,原始数据!E610:F610,0)),1,0)-IF(原始数据!K610="",1,0))</f>
        <v/>
      </c>
      <c r="D610" s="110" t="str">
        <f>IF(原始数据!L610="","",IF(ISERROR(MATCH(原始数据!L610,各类选项!L:L,0)),1,0)-IF(原始数据!L610="",1,0))</f>
        <v/>
      </c>
      <c r="E610" s="110" t="str">
        <f>IF(原始数据!V610="","",IF(ISERROR(MATCH(原始数据!V610,各类选项!G:G,0)),1,0))</f>
        <v/>
      </c>
      <c r="F610" s="110" t="str">
        <f>IF(原始数据!W610="","",IF(ISERROR(MATCH(原始数据!W610,各类选项!G:G,0)),1,0))</f>
        <v/>
      </c>
      <c r="G610" s="110" t="str">
        <f>IF(原始数据!AD610="","",IF(ISERROR(MATCH(原始数据!AD610,各类选项!$E:$E,0)),1,0))</f>
        <v/>
      </c>
      <c r="H610" s="110" t="str">
        <f>IF(原始数据!AE610="","",IF(ISERROR(MATCH(原始数据!AE610,各类选项!$E:$E,0)),1,0))</f>
        <v/>
      </c>
      <c r="I610" s="110" t="str">
        <f>IF(原始数据!AK610="","",IF(ISERROR(MATCH(原始数据!AK610,各类选项!$E:$E,0)),1,0))</f>
        <v/>
      </c>
      <c r="J610" s="110" t="str">
        <f>IF(原始数据!AM610="","",IF(ISERROR(MATCH(原始数据!AM610,各类选项!$E:$E,0)),1,0))</f>
        <v/>
      </c>
      <c r="K610" s="110" t="str">
        <f>IF(原始数据!AF610="","",IF(ISERROR(MATCH(原始数据!AF610,各类选项!$C:$C,0)),1,0))</f>
        <v/>
      </c>
      <c r="L610" s="110" t="str">
        <f>IF(原始数据!AG610="","",IF(ISERROR(MATCH(原始数据!AG610,各类选项!$C:$C,0)),1,0))</f>
        <v/>
      </c>
      <c r="M610" s="110" t="str">
        <f>IF(原始数据!AH610="","",IF(ISERROR(MATCH(原始数据!AH610,各类选项!$C:$C,0)),1,0))</f>
        <v/>
      </c>
      <c r="N610" s="110" t="str">
        <f>IF(原始数据!AI610="","",IF(ISERROR(MATCH(原始数据!AI610,各类选项!$E:$E,0)),1,0))</f>
        <v/>
      </c>
      <c r="O610" s="110" t="str">
        <f>IF(原始数据!AJ610="","",IF(ISERROR(MATCH(原始数据!AJ610,各类选项!$E:$E,0)),1,0))</f>
        <v/>
      </c>
      <c r="P610" s="110" t="str">
        <f>IF(原始数据!AK610="","",IF(ISERROR(MATCH(原始数据!AK610,各类选项!$E:$E,0)),1,0))</f>
        <v/>
      </c>
      <c r="Q610" s="110" t="str">
        <f>IF(原始数据!AL610="","",IF(ISERROR(MATCH(原始数据!AL610,各类选项!$E:$E,0)),1,0))</f>
        <v/>
      </c>
      <c r="R610" s="110" t="str">
        <f>IF(原始数据!AO610="","",IF(ISERROR(MATCH(原始数据!AO610,各类选项!$C:$C,0)),1,0))</f>
        <v/>
      </c>
      <c r="S610" s="110" t="str">
        <f>IF(赛后数据!M610="","",IF(ISERROR(MATCH(赛后数据!M610,(各类选项!J:J),0)),1,0))</f>
        <v/>
      </c>
      <c r="T610" s="110" t="str">
        <f>IF(赛后数据!U610="","",IF(ISERROR(MATCH(赛后数据!U610,(各类选项!J:J),0)),1,0))</f>
        <v/>
      </c>
      <c r="U610" s="110" t="str">
        <f>IF(赛后数据!AC610="","",IF(ISERROR(MATCH(赛后数据!AC610,(各类选项!J:J),0)),1,0))</f>
        <v/>
      </c>
      <c r="V610" s="110" t="str">
        <f>IF(赛后数据!AK610="","",IF(ISERROR(MATCH(赛后数据!AK610,(各类选项!J:J),0)),1,0))</f>
        <v/>
      </c>
    </row>
    <row r="611" spans="1:22">
      <c r="A611" s="110">
        <f t="shared" si="18"/>
        <v>0</v>
      </c>
      <c r="B611" s="110">
        <f t="shared" si="19"/>
        <v>0</v>
      </c>
      <c r="C611" s="110" t="str">
        <f>IF(原始数据!K611="","",IF(ISERROR(MATCH(原始数据!K611,原始数据!E611:F611,0)),1,0)-IF(原始数据!K611="",1,0))</f>
        <v/>
      </c>
      <c r="D611" s="110" t="str">
        <f>IF(原始数据!L611="","",IF(ISERROR(MATCH(原始数据!L611,各类选项!L:L,0)),1,0)-IF(原始数据!L611="",1,0))</f>
        <v/>
      </c>
      <c r="E611" s="110" t="str">
        <f>IF(原始数据!V611="","",IF(ISERROR(MATCH(原始数据!V611,各类选项!G:G,0)),1,0))</f>
        <v/>
      </c>
      <c r="F611" s="110" t="str">
        <f>IF(原始数据!W611="","",IF(ISERROR(MATCH(原始数据!W611,各类选项!G:G,0)),1,0))</f>
        <v/>
      </c>
      <c r="G611" s="110" t="str">
        <f>IF(原始数据!AD611="","",IF(ISERROR(MATCH(原始数据!AD611,各类选项!$E:$E,0)),1,0))</f>
        <v/>
      </c>
      <c r="H611" s="110" t="str">
        <f>IF(原始数据!AE611="","",IF(ISERROR(MATCH(原始数据!AE611,各类选项!$E:$E,0)),1,0))</f>
        <v/>
      </c>
      <c r="I611" s="110" t="str">
        <f>IF(原始数据!AK611="","",IF(ISERROR(MATCH(原始数据!AK611,各类选项!$E:$E,0)),1,0))</f>
        <v/>
      </c>
      <c r="J611" s="110" t="str">
        <f>IF(原始数据!AM611="","",IF(ISERROR(MATCH(原始数据!AM611,各类选项!$E:$E,0)),1,0))</f>
        <v/>
      </c>
      <c r="K611" s="110" t="str">
        <f>IF(原始数据!AF611="","",IF(ISERROR(MATCH(原始数据!AF611,各类选项!$C:$C,0)),1,0))</f>
        <v/>
      </c>
      <c r="L611" s="110" t="str">
        <f>IF(原始数据!AG611="","",IF(ISERROR(MATCH(原始数据!AG611,各类选项!$C:$C,0)),1,0))</f>
        <v/>
      </c>
      <c r="M611" s="110" t="str">
        <f>IF(原始数据!AH611="","",IF(ISERROR(MATCH(原始数据!AH611,各类选项!$C:$C,0)),1,0))</f>
        <v/>
      </c>
      <c r="N611" s="110" t="str">
        <f>IF(原始数据!AI611="","",IF(ISERROR(MATCH(原始数据!AI611,各类选项!$E:$E,0)),1,0))</f>
        <v/>
      </c>
      <c r="O611" s="110" t="str">
        <f>IF(原始数据!AJ611="","",IF(ISERROR(MATCH(原始数据!AJ611,各类选项!$E:$E,0)),1,0))</f>
        <v/>
      </c>
      <c r="P611" s="110" t="str">
        <f>IF(原始数据!AK611="","",IF(ISERROR(MATCH(原始数据!AK611,各类选项!$E:$E,0)),1,0))</f>
        <v/>
      </c>
      <c r="Q611" s="110" t="str">
        <f>IF(原始数据!AL611="","",IF(ISERROR(MATCH(原始数据!AL611,各类选项!$E:$E,0)),1,0))</f>
        <v/>
      </c>
      <c r="R611" s="110" t="str">
        <f>IF(原始数据!AO611="","",IF(ISERROR(MATCH(原始数据!AO611,各类选项!$C:$C,0)),1,0))</f>
        <v/>
      </c>
      <c r="S611" s="110" t="str">
        <f>IF(赛后数据!M611="","",IF(ISERROR(MATCH(赛后数据!M611,(各类选项!J:J),0)),1,0))</f>
        <v/>
      </c>
      <c r="T611" s="110" t="str">
        <f>IF(赛后数据!U611="","",IF(ISERROR(MATCH(赛后数据!U611,(各类选项!J:J),0)),1,0))</f>
        <v/>
      </c>
      <c r="U611" s="110" t="str">
        <f>IF(赛后数据!AC611="","",IF(ISERROR(MATCH(赛后数据!AC611,(各类选项!J:J),0)),1,0))</f>
        <v/>
      </c>
      <c r="V611" s="110" t="str">
        <f>IF(赛后数据!AK611="","",IF(ISERROR(MATCH(赛后数据!AK611,(各类选项!J:J),0)),1,0))</f>
        <v/>
      </c>
    </row>
    <row r="612" spans="1:22">
      <c r="A612" s="110">
        <f t="shared" si="18"/>
        <v>0</v>
      </c>
      <c r="B612" s="110">
        <f t="shared" si="19"/>
        <v>0</v>
      </c>
      <c r="C612" s="110" t="str">
        <f>IF(原始数据!K612="","",IF(ISERROR(MATCH(原始数据!K612,原始数据!E612:F612,0)),1,0)-IF(原始数据!K612="",1,0))</f>
        <v/>
      </c>
      <c r="D612" s="110" t="str">
        <f>IF(原始数据!L612="","",IF(ISERROR(MATCH(原始数据!L612,各类选项!L:L,0)),1,0)-IF(原始数据!L612="",1,0))</f>
        <v/>
      </c>
      <c r="E612" s="110" t="str">
        <f>IF(原始数据!V612="","",IF(ISERROR(MATCH(原始数据!V612,各类选项!G:G,0)),1,0))</f>
        <v/>
      </c>
      <c r="F612" s="110" t="str">
        <f>IF(原始数据!W612="","",IF(ISERROR(MATCH(原始数据!W612,各类选项!G:G,0)),1,0))</f>
        <v/>
      </c>
      <c r="G612" s="110" t="str">
        <f>IF(原始数据!AD612="","",IF(ISERROR(MATCH(原始数据!AD612,各类选项!$E:$E,0)),1,0))</f>
        <v/>
      </c>
      <c r="H612" s="110" t="str">
        <f>IF(原始数据!AE612="","",IF(ISERROR(MATCH(原始数据!AE612,各类选项!$E:$E,0)),1,0))</f>
        <v/>
      </c>
      <c r="I612" s="110" t="str">
        <f>IF(原始数据!AK612="","",IF(ISERROR(MATCH(原始数据!AK612,各类选项!$E:$E,0)),1,0))</f>
        <v/>
      </c>
      <c r="J612" s="110" t="str">
        <f>IF(原始数据!AM612="","",IF(ISERROR(MATCH(原始数据!AM612,各类选项!$E:$E,0)),1,0))</f>
        <v/>
      </c>
      <c r="K612" s="110" t="str">
        <f>IF(原始数据!AF612="","",IF(ISERROR(MATCH(原始数据!AF612,各类选项!$C:$C,0)),1,0))</f>
        <v/>
      </c>
      <c r="L612" s="110" t="str">
        <f>IF(原始数据!AG612="","",IF(ISERROR(MATCH(原始数据!AG612,各类选项!$C:$C,0)),1,0))</f>
        <v/>
      </c>
      <c r="M612" s="110" t="str">
        <f>IF(原始数据!AH612="","",IF(ISERROR(MATCH(原始数据!AH612,各类选项!$C:$C,0)),1,0))</f>
        <v/>
      </c>
      <c r="N612" s="110" t="str">
        <f>IF(原始数据!AI612="","",IF(ISERROR(MATCH(原始数据!AI612,各类选项!$E:$E,0)),1,0))</f>
        <v/>
      </c>
      <c r="O612" s="110" t="str">
        <f>IF(原始数据!AJ612="","",IF(ISERROR(MATCH(原始数据!AJ612,各类选项!$E:$E,0)),1,0))</f>
        <v/>
      </c>
      <c r="P612" s="110" t="str">
        <f>IF(原始数据!AK612="","",IF(ISERROR(MATCH(原始数据!AK612,各类选项!$E:$E,0)),1,0))</f>
        <v/>
      </c>
      <c r="Q612" s="110" t="str">
        <f>IF(原始数据!AL612="","",IF(ISERROR(MATCH(原始数据!AL612,各类选项!$E:$E,0)),1,0))</f>
        <v/>
      </c>
      <c r="R612" s="110" t="str">
        <f>IF(原始数据!AO612="","",IF(ISERROR(MATCH(原始数据!AO612,各类选项!$C:$C,0)),1,0))</f>
        <v/>
      </c>
      <c r="S612" s="110" t="str">
        <f>IF(赛后数据!M612="","",IF(ISERROR(MATCH(赛后数据!M612,(各类选项!J:J),0)),1,0))</f>
        <v/>
      </c>
      <c r="T612" s="110" t="str">
        <f>IF(赛后数据!U612="","",IF(ISERROR(MATCH(赛后数据!U612,(各类选项!J:J),0)),1,0))</f>
        <v/>
      </c>
      <c r="U612" s="110" t="str">
        <f>IF(赛后数据!AC612="","",IF(ISERROR(MATCH(赛后数据!AC612,(各类选项!J:J),0)),1,0))</f>
        <v/>
      </c>
      <c r="V612" s="110" t="str">
        <f>IF(赛后数据!AK612="","",IF(ISERROR(MATCH(赛后数据!AK612,(各类选项!J:J),0)),1,0))</f>
        <v/>
      </c>
    </row>
    <row r="613" spans="1:22">
      <c r="A613" s="110">
        <f t="shared" si="18"/>
        <v>0</v>
      </c>
      <c r="B613" s="110">
        <f t="shared" si="19"/>
        <v>0</v>
      </c>
      <c r="C613" s="110" t="str">
        <f>IF(原始数据!K613="","",IF(ISERROR(MATCH(原始数据!K613,原始数据!E613:F613,0)),1,0)-IF(原始数据!K613="",1,0))</f>
        <v/>
      </c>
      <c r="D613" s="110" t="str">
        <f>IF(原始数据!L613="","",IF(ISERROR(MATCH(原始数据!L613,各类选项!L:L,0)),1,0)-IF(原始数据!L613="",1,0))</f>
        <v/>
      </c>
      <c r="E613" s="110" t="str">
        <f>IF(原始数据!V613="","",IF(ISERROR(MATCH(原始数据!V613,各类选项!G:G,0)),1,0))</f>
        <v/>
      </c>
      <c r="F613" s="110" t="str">
        <f>IF(原始数据!W613="","",IF(ISERROR(MATCH(原始数据!W613,各类选项!G:G,0)),1,0))</f>
        <v/>
      </c>
      <c r="G613" s="110" t="str">
        <f>IF(原始数据!AD613="","",IF(ISERROR(MATCH(原始数据!AD613,各类选项!$E:$E,0)),1,0))</f>
        <v/>
      </c>
      <c r="H613" s="110" t="str">
        <f>IF(原始数据!AE613="","",IF(ISERROR(MATCH(原始数据!AE613,各类选项!$E:$E,0)),1,0))</f>
        <v/>
      </c>
      <c r="I613" s="110" t="str">
        <f>IF(原始数据!AK613="","",IF(ISERROR(MATCH(原始数据!AK613,各类选项!$E:$E,0)),1,0))</f>
        <v/>
      </c>
      <c r="J613" s="110" t="str">
        <f>IF(原始数据!AM613="","",IF(ISERROR(MATCH(原始数据!AM613,各类选项!$E:$E,0)),1,0))</f>
        <v/>
      </c>
      <c r="K613" s="110" t="str">
        <f>IF(原始数据!AF613="","",IF(ISERROR(MATCH(原始数据!AF613,各类选项!$C:$C,0)),1,0))</f>
        <v/>
      </c>
      <c r="L613" s="110" t="str">
        <f>IF(原始数据!AG613="","",IF(ISERROR(MATCH(原始数据!AG613,各类选项!$C:$C,0)),1,0))</f>
        <v/>
      </c>
      <c r="M613" s="110" t="str">
        <f>IF(原始数据!AH613="","",IF(ISERROR(MATCH(原始数据!AH613,各类选项!$C:$C,0)),1,0))</f>
        <v/>
      </c>
      <c r="N613" s="110" t="str">
        <f>IF(原始数据!AI613="","",IF(ISERROR(MATCH(原始数据!AI613,各类选项!$E:$E,0)),1,0))</f>
        <v/>
      </c>
      <c r="O613" s="110" t="str">
        <f>IF(原始数据!AJ613="","",IF(ISERROR(MATCH(原始数据!AJ613,各类选项!$E:$E,0)),1,0))</f>
        <v/>
      </c>
      <c r="P613" s="110" t="str">
        <f>IF(原始数据!AK613="","",IF(ISERROR(MATCH(原始数据!AK613,各类选项!$E:$E,0)),1,0))</f>
        <v/>
      </c>
      <c r="Q613" s="110" t="str">
        <f>IF(原始数据!AL613="","",IF(ISERROR(MATCH(原始数据!AL613,各类选项!$E:$E,0)),1,0))</f>
        <v/>
      </c>
      <c r="R613" s="110" t="str">
        <f>IF(原始数据!AO613="","",IF(ISERROR(MATCH(原始数据!AO613,各类选项!$C:$C,0)),1,0))</f>
        <v/>
      </c>
      <c r="S613" s="110" t="str">
        <f>IF(赛后数据!M613="","",IF(ISERROR(MATCH(赛后数据!M613,(各类选项!J:J),0)),1,0))</f>
        <v/>
      </c>
      <c r="T613" s="110" t="str">
        <f>IF(赛后数据!U613="","",IF(ISERROR(MATCH(赛后数据!U613,(各类选项!J:J),0)),1,0))</f>
        <v/>
      </c>
      <c r="U613" s="110" t="str">
        <f>IF(赛后数据!AC613="","",IF(ISERROR(MATCH(赛后数据!AC613,(各类选项!J:J),0)),1,0))</f>
        <v/>
      </c>
      <c r="V613" s="110" t="str">
        <f>IF(赛后数据!AK613="","",IF(ISERROR(MATCH(赛后数据!AK613,(各类选项!J:J),0)),1,0))</f>
        <v/>
      </c>
    </row>
    <row r="614" spans="1:22">
      <c r="A614" s="110">
        <f t="shared" si="18"/>
        <v>0</v>
      </c>
      <c r="B614" s="110">
        <f t="shared" si="19"/>
        <v>0</v>
      </c>
      <c r="C614" s="110" t="str">
        <f>IF(原始数据!K614="","",IF(ISERROR(MATCH(原始数据!K614,原始数据!E614:F614,0)),1,0)-IF(原始数据!K614="",1,0))</f>
        <v/>
      </c>
      <c r="D614" s="110" t="str">
        <f>IF(原始数据!L614="","",IF(ISERROR(MATCH(原始数据!L614,各类选项!L:L,0)),1,0)-IF(原始数据!L614="",1,0))</f>
        <v/>
      </c>
      <c r="E614" s="110" t="str">
        <f>IF(原始数据!V614="","",IF(ISERROR(MATCH(原始数据!V614,各类选项!G:G,0)),1,0))</f>
        <v/>
      </c>
      <c r="F614" s="110" t="str">
        <f>IF(原始数据!W614="","",IF(ISERROR(MATCH(原始数据!W614,各类选项!G:G,0)),1,0))</f>
        <v/>
      </c>
      <c r="G614" s="110" t="str">
        <f>IF(原始数据!AD614="","",IF(ISERROR(MATCH(原始数据!AD614,各类选项!$E:$E,0)),1,0))</f>
        <v/>
      </c>
      <c r="H614" s="110" t="str">
        <f>IF(原始数据!AE614="","",IF(ISERROR(MATCH(原始数据!AE614,各类选项!$E:$E,0)),1,0))</f>
        <v/>
      </c>
      <c r="I614" s="110" t="str">
        <f>IF(原始数据!AK614="","",IF(ISERROR(MATCH(原始数据!AK614,各类选项!$E:$E,0)),1,0))</f>
        <v/>
      </c>
      <c r="J614" s="110" t="str">
        <f>IF(原始数据!AM614="","",IF(ISERROR(MATCH(原始数据!AM614,各类选项!$E:$E,0)),1,0))</f>
        <v/>
      </c>
      <c r="K614" s="110" t="str">
        <f>IF(原始数据!AF614="","",IF(ISERROR(MATCH(原始数据!AF614,各类选项!$C:$C,0)),1,0))</f>
        <v/>
      </c>
      <c r="L614" s="110" t="str">
        <f>IF(原始数据!AG614="","",IF(ISERROR(MATCH(原始数据!AG614,各类选项!$C:$C,0)),1,0))</f>
        <v/>
      </c>
      <c r="M614" s="110" t="str">
        <f>IF(原始数据!AH614="","",IF(ISERROR(MATCH(原始数据!AH614,各类选项!$C:$C,0)),1,0))</f>
        <v/>
      </c>
      <c r="N614" s="110" t="str">
        <f>IF(原始数据!AI614="","",IF(ISERROR(MATCH(原始数据!AI614,各类选项!$E:$E,0)),1,0))</f>
        <v/>
      </c>
      <c r="O614" s="110" t="str">
        <f>IF(原始数据!AJ614="","",IF(ISERROR(MATCH(原始数据!AJ614,各类选项!$E:$E,0)),1,0))</f>
        <v/>
      </c>
      <c r="P614" s="110" t="str">
        <f>IF(原始数据!AK614="","",IF(ISERROR(MATCH(原始数据!AK614,各类选项!$E:$E,0)),1,0))</f>
        <v/>
      </c>
      <c r="Q614" s="110" t="str">
        <f>IF(原始数据!AL614="","",IF(ISERROR(MATCH(原始数据!AL614,各类选项!$E:$E,0)),1,0))</f>
        <v/>
      </c>
      <c r="R614" s="110" t="str">
        <f>IF(原始数据!AO614="","",IF(ISERROR(MATCH(原始数据!AO614,各类选项!$C:$C,0)),1,0))</f>
        <v/>
      </c>
      <c r="S614" s="110" t="str">
        <f>IF(赛后数据!M614="","",IF(ISERROR(MATCH(赛后数据!M614,(各类选项!J:J),0)),1,0))</f>
        <v/>
      </c>
      <c r="T614" s="110" t="str">
        <f>IF(赛后数据!U614="","",IF(ISERROR(MATCH(赛后数据!U614,(各类选项!J:J),0)),1,0))</f>
        <v/>
      </c>
      <c r="U614" s="110" t="str">
        <f>IF(赛后数据!AC614="","",IF(ISERROR(MATCH(赛后数据!AC614,(各类选项!J:J),0)),1,0))</f>
        <v/>
      </c>
      <c r="V614" s="110" t="str">
        <f>IF(赛后数据!AK614="","",IF(ISERROR(MATCH(赛后数据!AK614,(各类选项!J:J),0)),1,0))</f>
        <v/>
      </c>
    </row>
    <row r="615" spans="1:22">
      <c r="A615" s="110">
        <f t="shared" si="18"/>
        <v>0</v>
      </c>
      <c r="B615" s="110">
        <f t="shared" si="19"/>
        <v>0</v>
      </c>
      <c r="C615" s="110" t="str">
        <f>IF(原始数据!K615="","",IF(ISERROR(MATCH(原始数据!K615,原始数据!E615:F615,0)),1,0)-IF(原始数据!K615="",1,0))</f>
        <v/>
      </c>
      <c r="D615" s="110" t="str">
        <f>IF(原始数据!L615="","",IF(ISERROR(MATCH(原始数据!L615,各类选项!L:L,0)),1,0)-IF(原始数据!L615="",1,0))</f>
        <v/>
      </c>
      <c r="E615" s="110" t="str">
        <f>IF(原始数据!V615="","",IF(ISERROR(MATCH(原始数据!V615,各类选项!G:G,0)),1,0))</f>
        <v/>
      </c>
      <c r="F615" s="110" t="str">
        <f>IF(原始数据!W615="","",IF(ISERROR(MATCH(原始数据!W615,各类选项!G:G,0)),1,0))</f>
        <v/>
      </c>
      <c r="G615" s="110" t="str">
        <f>IF(原始数据!AD615="","",IF(ISERROR(MATCH(原始数据!AD615,各类选项!$E:$E,0)),1,0))</f>
        <v/>
      </c>
      <c r="H615" s="110" t="str">
        <f>IF(原始数据!AE615="","",IF(ISERROR(MATCH(原始数据!AE615,各类选项!$E:$E,0)),1,0))</f>
        <v/>
      </c>
      <c r="I615" s="110" t="str">
        <f>IF(原始数据!AK615="","",IF(ISERROR(MATCH(原始数据!AK615,各类选项!$E:$E,0)),1,0))</f>
        <v/>
      </c>
      <c r="J615" s="110" t="str">
        <f>IF(原始数据!AM615="","",IF(ISERROR(MATCH(原始数据!AM615,各类选项!$E:$E,0)),1,0))</f>
        <v/>
      </c>
      <c r="K615" s="110" t="str">
        <f>IF(原始数据!AF615="","",IF(ISERROR(MATCH(原始数据!AF615,各类选项!$C:$C,0)),1,0))</f>
        <v/>
      </c>
      <c r="L615" s="110" t="str">
        <f>IF(原始数据!AG615="","",IF(ISERROR(MATCH(原始数据!AG615,各类选项!$C:$C,0)),1,0))</f>
        <v/>
      </c>
      <c r="M615" s="110" t="str">
        <f>IF(原始数据!AH615="","",IF(ISERROR(MATCH(原始数据!AH615,各类选项!$C:$C,0)),1,0))</f>
        <v/>
      </c>
      <c r="N615" s="110" t="str">
        <f>IF(原始数据!AI615="","",IF(ISERROR(MATCH(原始数据!AI615,各类选项!$E:$E,0)),1,0))</f>
        <v/>
      </c>
      <c r="O615" s="110" t="str">
        <f>IF(原始数据!AJ615="","",IF(ISERROR(MATCH(原始数据!AJ615,各类选项!$E:$E,0)),1,0))</f>
        <v/>
      </c>
      <c r="P615" s="110" t="str">
        <f>IF(原始数据!AK615="","",IF(ISERROR(MATCH(原始数据!AK615,各类选项!$E:$E,0)),1,0))</f>
        <v/>
      </c>
      <c r="Q615" s="110" t="str">
        <f>IF(原始数据!AL615="","",IF(ISERROR(MATCH(原始数据!AL615,各类选项!$E:$E,0)),1,0))</f>
        <v/>
      </c>
      <c r="R615" s="110" t="str">
        <f>IF(原始数据!AO615="","",IF(ISERROR(MATCH(原始数据!AO615,各类选项!$C:$C,0)),1,0))</f>
        <v/>
      </c>
      <c r="S615" s="110" t="str">
        <f>IF(赛后数据!M615="","",IF(ISERROR(MATCH(赛后数据!M615,(各类选项!J:J),0)),1,0))</f>
        <v/>
      </c>
      <c r="T615" s="110" t="str">
        <f>IF(赛后数据!U615="","",IF(ISERROR(MATCH(赛后数据!U615,(各类选项!J:J),0)),1,0))</f>
        <v/>
      </c>
      <c r="U615" s="110" t="str">
        <f>IF(赛后数据!AC615="","",IF(ISERROR(MATCH(赛后数据!AC615,(各类选项!J:J),0)),1,0))</f>
        <v/>
      </c>
      <c r="V615" s="110" t="str">
        <f>IF(赛后数据!AK615="","",IF(ISERROR(MATCH(赛后数据!AK615,(各类选项!J:J),0)),1,0))</f>
        <v/>
      </c>
    </row>
    <row r="616" spans="1:22">
      <c r="A616" s="110">
        <f t="shared" si="18"/>
        <v>0</v>
      </c>
      <c r="B616" s="110">
        <f t="shared" si="19"/>
        <v>0</v>
      </c>
      <c r="C616" s="110" t="str">
        <f>IF(原始数据!K616="","",IF(ISERROR(MATCH(原始数据!K616,原始数据!E616:F616,0)),1,0)-IF(原始数据!K616="",1,0))</f>
        <v/>
      </c>
      <c r="D616" s="110" t="str">
        <f>IF(原始数据!L616="","",IF(ISERROR(MATCH(原始数据!L616,各类选项!L:L,0)),1,0)-IF(原始数据!L616="",1,0))</f>
        <v/>
      </c>
      <c r="E616" s="110" t="str">
        <f>IF(原始数据!V616="","",IF(ISERROR(MATCH(原始数据!V616,各类选项!G:G,0)),1,0))</f>
        <v/>
      </c>
      <c r="F616" s="110" t="str">
        <f>IF(原始数据!W616="","",IF(ISERROR(MATCH(原始数据!W616,各类选项!G:G,0)),1,0))</f>
        <v/>
      </c>
      <c r="G616" s="110" t="str">
        <f>IF(原始数据!AD616="","",IF(ISERROR(MATCH(原始数据!AD616,各类选项!$E:$E,0)),1,0))</f>
        <v/>
      </c>
      <c r="H616" s="110" t="str">
        <f>IF(原始数据!AE616="","",IF(ISERROR(MATCH(原始数据!AE616,各类选项!$E:$E,0)),1,0))</f>
        <v/>
      </c>
      <c r="I616" s="110" t="str">
        <f>IF(原始数据!AK616="","",IF(ISERROR(MATCH(原始数据!AK616,各类选项!$E:$E,0)),1,0))</f>
        <v/>
      </c>
      <c r="J616" s="110" t="str">
        <f>IF(原始数据!AM616="","",IF(ISERROR(MATCH(原始数据!AM616,各类选项!$E:$E,0)),1,0))</f>
        <v/>
      </c>
      <c r="K616" s="110" t="str">
        <f>IF(原始数据!AF616="","",IF(ISERROR(MATCH(原始数据!AF616,各类选项!$C:$C,0)),1,0))</f>
        <v/>
      </c>
      <c r="L616" s="110" t="str">
        <f>IF(原始数据!AG616="","",IF(ISERROR(MATCH(原始数据!AG616,各类选项!$C:$C,0)),1,0))</f>
        <v/>
      </c>
      <c r="M616" s="110" t="str">
        <f>IF(原始数据!AH616="","",IF(ISERROR(MATCH(原始数据!AH616,各类选项!$C:$C,0)),1,0))</f>
        <v/>
      </c>
      <c r="N616" s="110" t="str">
        <f>IF(原始数据!AI616="","",IF(ISERROR(MATCH(原始数据!AI616,各类选项!$E:$E,0)),1,0))</f>
        <v/>
      </c>
      <c r="O616" s="110" t="str">
        <f>IF(原始数据!AJ616="","",IF(ISERROR(MATCH(原始数据!AJ616,各类选项!$E:$E,0)),1,0))</f>
        <v/>
      </c>
      <c r="P616" s="110" t="str">
        <f>IF(原始数据!AK616="","",IF(ISERROR(MATCH(原始数据!AK616,各类选项!$E:$E,0)),1,0))</f>
        <v/>
      </c>
      <c r="Q616" s="110" t="str">
        <f>IF(原始数据!AL616="","",IF(ISERROR(MATCH(原始数据!AL616,各类选项!$E:$E,0)),1,0))</f>
        <v/>
      </c>
      <c r="R616" s="110" t="str">
        <f>IF(原始数据!AO616="","",IF(ISERROR(MATCH(原始数据!AO616,各类选项!$C:$C,0)),1,0))</f>
        <v/>
      </c>
      <c r="S616" s="110" t="str">
        <f>IF(赛后数据!M616="","",IF(ISERROR(MATCH(赛后数据!M616,(各类选项!J:J),0)),1,0))</f>
        <v/>
      </c>
      <c r="T616" s="110" t="str">
        <f>IF(赛后数据!U616="","",IF(ISERROR(MATCH(赛后数据!U616,(各类选项!J:J),0)),1,0))</f>
        <v/>
      </c>
      <c r="U616" s="110" t="str">
        <f>IF(赛后数据!AC616="","",IF(ISERROR(MATCH(赛后数据!AC616,(各类选项!J:J),0)),1,0))</f>
        <v/>
      </c>
      <c r="V616" s="110" t="str">
        <f>IF(赛后数据!AK616="","",IF(ISERROR(MATCH(赛后数据!AK616,(各类选项!J:J),0)),1,0))</f>
        <v/>
      </c>
    </row>
    <row r="617" spans="1:22">
      <c r="A617" s="110">
        <f t="shared" si="18"/>
        <v>0</v>
      </c>
      <c r="B617" s="110">
        <f t="shared" si="19"/>
        <v>0</v>
      </c>
      <c r="C617" s="110" t="str">
        <f>IF(原始数据!K617="","",IF(ISERROR(MATCH(原始数据!K617,原始数据!E617:F617,0)),1,0)-IF(原始数据!K617="",1,0))</f>
        <v/>
      </c>
      <c r="D617" s="110" t="str">
        <f>IF(原始数据!L617="","",IF(ISERROR(MATCH(原始数据!L617,各类选项!L:L,0)),1,0)-IF(原始数据!L617="",1,0))</f>
        <v/>
      </c>
      <c r="E617" s="110" t="str">
        <f>IF(原始数据!V617="","",IF(ISERROR(MATCH(原始数据!V617,各类选项!G:G,0)),1,0))</f>
        <v/>
      </c>
      <c r="F617" s="110" t="str">
        <f>IF(原始数据!W617="","",IF(ISERROR(MATCH(原始数据!W617,各类选项!G:G,0)),1,0))</f>
        <v/>
      </c>
      <c r="G617" s="110" t="str">
        <f>IF(原始数据!AD617="","",IF(ISERROR(MATCH(原始数据!AD617,各类选项!$E:$E,0)),1,0))</f>
        <v/>
      </c>
      <c r="H617" s="110" t="str">
        <f>IF(原始数据!AE617="","",IF(ISERROR(MATCH(原始数据!AE617,各类选项!$E:$E,0)),1,0))</f>
        <v/>
      </c>
      <c r="I617" s="110" t="str">
        <f>IF(原始数据!AK617="","",IF(ISERROR(MATCH(原始数据!AK617,各类选项!$E:$E,0)),1,0))</f>
        <v/>
      </c>
      <c r="J617" s="110" t="str">
        <f>IF(原始数据!AM617="","",IF(ISERROR(MATCH(原始数据!AM617,各类选项!$E:$E,0)),1,0))</f>
        <v/>
      </c>
      <c r="K617" s="110" t="str">
        <f>IF(原始数据!AF617="","",IF(ISERROR(MATCH(原始数据!AF617,各类选项!$C:$C,0)),1,0))</f>
        <v/>
      </c>
      <c r="L617" s="110" t="str">
        <f>IF(原始数据!AG617="","",IF(ISERROR(MATCH(原始数据!AG617,各类选项!$C:$C,0)),1,0))</f>
        <v/>
      </c>
      <c r="M617" s="110" t="str">
        <f>IF(原始数据!AH617="","",IF(ISERROR(MATCH(原始数据!AH617,各类选项!$C:$C,0)),1,0))</f>
        <v/>
      </c>
      <c r="N617" s="110" t="str">
        <f>IF(原始数据!AI617="","",IF(ISERROR(MATCH(原始数据!AI617,各类选项!$E:$E,0)),1,0))</f>
        <v/>
      </c>
      <c r="O617" s="110" t="str">
        <f>IF(原始数据!AJ617="","",IF(ISERROR(MATCH(原始数据!AJ617,各类选项!$E:$E,0)),1,0))</f>
        <v/>
      </c>
      <c r="P617" s="110" t="str">
        <f>IF(原始数据!AK617="","",IF(ISERROR(MATCH(原始数据!AK617,各类选项!$E:$E,0)),1,0))</f>
        <v/>
      </c>
      <c r="Q617" s="110" t="str">
        <f>IF(原始数据!AL617="","",IF(ISERROR(MATCH(原始数据!AL617,各类选项!$E:$E,0)),1,0))</f>
        <v/>
      </c>
      <c r="R617" s="110" t="str">
        <f>IF(原始数据!AO617="","",IF(ISERROR(MATCH(原始数据!AO617,各类选项!$C:$C,0)),1,0))</f>
        <v/>
      </c>
      <c r="S617" s="110" t="str">
        <f>IF(赛后数据!M617="","",IF(ISERROR(MATCH(赛后数据!M617,(各类选项!J:J),0)),1,0))</f>
        <v/>
      </c>
      <c r="T617" s="110" t="str">
        <f>IF(赛后数据!U617="","",IF(ISERROR(MATCH(赛后数据!U617,(各类选项!J:J),0)),1,0))</f>
        <v/>
      </c>
      <c r="U617" s="110" t="str">
        <f>IF(赛后数据!AC617="","",IF(ISERROR(MATCH(赛后数据!AC617,(各类选项!J:J),0)),1,0))</f>
        <v/>
      </c>
      <c r="V617" s="110" t="str">
        <f>IF(赛后数据!AK617="","",IF(ISERROR(MATCH(赛后数据!AK617,(各类选项!J:J),0)),1,0))</f>
        <v/>
      </c>
    </row>
    <row r="618" spans="1:22">
      <c r="A618" s="110">
        <f t="shared" si="18"/>
        <v>0</v>
      </c>
      <c r="B618" s="110">
        <f t="shared" si="19"/>
        <v>0</v>
      </c>
      <c r="C618" s="110" t="str">
        <f>IF(原始数据!K618="","",IF(ISERROR(MATCH(原始数据!K618,原始数据!E618:F618,0)),1,0)-IF(原始数据!K618="",1,0))</f>
        <v/>
      </c>
      <c r="D618" s="110" t="str">
        <f>IF(原始数据!L618="","",IF(ISERROR(MATCH(原始数据!L618,各类选项!L:L,0)),1,0)-IF(原始数据!L618="",1,0))</f>
        <v/>
      </c>
      <c r="E618" s="110" t="str">
        <f>IF(原始数据!V618="","",IF(ISERROR(MATCH(原始数据!V618,各类选项!G:G,0)),1,0))</f>
        <v/>
      </c>
      <c r="F618" s="110" t="str">
        <f>IF(原始数据!W618="","",IF(ISERROR(MATCH(原始数据!W618,各类选项!G:G,0)),1,0))</f>
        <v/>
      </c>
      <c r="G618" s="110" t="str">
        <f>IF(原始数据!AD618="","",IF(ISERROR(MATCH(原始数据!AD618,各类选项!$E:$E,0)),1,0))</f>
        <v/>
      </c>
      <c r="H618" s="110" t="str">
        <f>IF(原始数据!AE618="","",IF(ISERROR(MATCH(原始数据!AE618,各类选项!$E:$E,0)),1,0))</f>
        <v/>
      </c>
      <c r="I618" s="110" t="str">
        <f>IF(原始数据!AK618="","",IF(ISERROR(MATCH(原始数据!AK618,各类选项!$E:$E,0)),1,0))</f>
        <v/>
      </c>
      <c r="J618" s="110" t="str">
        <f>IF(原始数据!AM618="","",IF(ISERROR(MATCH(原始数据!AM618,各类选项!$E:$E,0)),1,0))</f>
        <v/>
      </c>
      <c r="K618" s="110" t="str">
        <f>IF(原始数据!AF618="","",IF(ISERROR(MATCH(原始数据!AF618,各类选项!$C:$C,0)),1,0))</f>
        <v/>
      </c>
      <c r="L618" s="110" t="str">
        <f>IF(原始数据!AG618="","",IF(ISERROR(MATCH(原始数据!AG618,各类选项!$C:$C,0)),1,0))</f>
        <v/>
      </c>
      <c r="M618" s="110" t="str">
        <f>IF(原始数据!AH618="","",IF(ISERROR(MATCH(原始数据!AH618,各类选项!$C:$C,0)),1,0))</f>
        <v/>
      </c>
      <c r="N618" s="110" t="str">
        <f>IF(原始数据!AI618="","",IF(ISERROR(MATCH(原始数据!AI618,各类选项!$E:$E,0)),1,0))</f>
        <v/>
      </c>
      <c r="O618" s="110" t="str">
        <f>IF(原始数据!AJ618="","",IF(ISERROR(MATCH(原始数据!AJ618,各类选项!$E:$E,0)),1,0))</f>
        <v/>
      </c>
      <c r="P618" s="110" t="str">
        <f>IF(原始数据!AK618="","",IF(ISERROR(MATCH(原始数据!AK618,各类选项!$E:$E,0)),1,0))</f>
        <v/>
      </c>
      <c r="Q618" s="110" t="str">
        <f>IF(原始数据!AL618="","",IF(ISERROR(MATCH(原始数据!AL618,各类选项!$E:$E,0)),1,0))</f>
        <v/>
      </c>
      <c r="R618" s="110" t="str">
        <f>IF(原始数据!AO618="","",IF(ISERROR(MATCH(原始数据!AO618,各类选项!$C:$C,0)),1,0))</f>
        <v/>
      </c>
      <c r="S618" s="110" t="str">
        <f>IF(赛后数据!M618="","",IF(ISERROR(MATCH(赛后数据!M618,(各类选项!J:J),0)),1,0))</f>
        <v/>
      </c>
      <c r="T618" s="110" t="str">
        <f>IF(赛后数据!U618="","",IF(ISERROR(MATCH(赛后数据!U618,(各类选项!J:J),0)),1,0))</f>
        <v/>
      </c>
      <c r="U618" s="110" t="str">
        <f>IF(赛后数据!AC618="","",IF(ISERROR(MATCH(赛后数据!AC618,(各类选项!J:J),0)),1,0))</f>
        <v/>
      </c>
      <c r="V618" s="110" t="str">
        <f>IF(赛后数据!AK618="","",IF(ISERROR(MATCH(赛后数据!AK618,(各类选项!J:J),0)),1,0))</f>
        <v/>
      </c>
    </row>
    <row r="619" spans="1:22">
      <c r="A619" s="110">
        <f t="shared" si="18"/>
        <v>0</v>
      </c>
      <c r="B619" s="110">
        <f t="shared" si="19"/>
        <v>0</v>
      </c>
      <c r="C619" s="110" t="str">
        <f>IF(原始数据!K619="","",IF(ISERROR(MATCH(原始数据!K619,原始数据!E619:F619,0)),1,0)-IF(原始数据!K619="",1,0))</f>
        <v/>
      </c>
      <c r="D619" s="110" t="str">
        <f>IF(原始数据!L619="","",IF(ISERROR(MATCH(原始数据!L619,各类选项!L:L,0)),1,0)-IF(原始数据!L619="",1,0))</f>
        <v/>
      </c>
      <c r="E619" s="110" t="str">
        <f>IF(原始数据!V619="","",IF(ISERROR(MATCH(原始数据!V619,各类选项!G:G,0)),1,0))</f>
        <v/>
      </c>
      <c r="F619" s="110" t="str">
        <f>IF(原始数据!W619="","",IF(ISERROR(MATCH(原始数据!W619,各类选项!G:G,0)),1,0))</f>
        <v/>
      </c>
      <c r="G619" s="110" t="str">
        <f>IF(原始数据!AD619="","",IF(ISERROR(MATCH(原始数据!AD619,各类选项!$E:$E,0)),1,0))</f>
        <v/>
      </c>
      <c r="H619" s="110" t="str">
        <f>IF(原始数据!AE619="","",IF(ISERROR(MATCH(原始数据!AE619,各类选项!$E:$E,0)),1,0))</f>
        <v/>
      </c>
      <c r="I619" s="110" t="str">
        <f>IF(原始数据!AK619="","",IF(ISERROR(MATCH(原始数据!AK619,各类选项!$E:$E,0)),1,0))</f>
        <v/>
      </c>
      <c r="J619" s="110" t="str">
        <f>IF(原始数据!AM619="","",IF(ISERROR(MATCH(原始数据!AM619,各类选项!$E:$E,0)),1,0))</f>
        <v/>
      </c>
      <c r="K619" s="110" t="str">
        <f>IF(原始数据!AF619="","",IF(ISERROR(MATCH(原始数据!AF619,各类选项!$C:$C,0)),1,0))</f>
        <v/>
      </c>
      <c r="L619" s="110" t="str">
        <f>IF(原始数据!AG619="","",IF(ISERROR(MATCH(原始数据!AG619,各类选项!$C:$C,0)),1,0))</f>
        <v/>
      </c>
      <c r="M619" s="110" t="str">
        <f>IF(原始数据!AH619="","",IF(ISERROR(MATCH(原始数据!AH619,各类选项!$C:$C,0)),1,0))</f>
        <v/>
      </c>
      <c r="N619" s="110" t="str">
        <f>IF(原始数据!AI619="","",IF(ISERROR(MATCH(原始数据!AI619,各类选项!$E:$E,0)),1,0))</f>
        <v/>
      </c>
      <c r="O619" s="110" t="str">
        <f>IF(原始数据!AJ619="","",IF(ISERROR(MATCH(原始数据!AJ619,各类选项!$E:$E,0)),1,0))</f>
        <v/>
      </c>
      <c r="P619" s="110" t="str">
        <f>IF(原始数据!AK619="","",IF(ISERROR(MATCH(原始数据!AK619,各类选项!$E:$E,0)),1,0))</f>
        <v/>
      </c>
      <c r="Q619" s="110" t="str">
        <f>IF(原始数据!AL619="","",IF(ISERROR(MATCH(原始数据!AL619,各类选项!$E:$E,0)),1,0))</f>
        <v/>
      </c>
      <c r="R619" s="110" t="str">
        <f>IF(原始数据!AO619="","",IF(ISERROR(MATCH(原始数据!AO619,各类选项!$C:$C,0)),1,0))</f>
        <v/>
      </c>
      <c r="S619" s="110" t="str">
        <f>IF(赛后数据!M619="","",IF(ISERROR(MATCH(赛后数据!M619,(各类选项!J:J),0)),1,0))</f>
        <v/>
      </c>
      <c r="T619" s="110" t="str">
        <f>IF(赛后数据!U619="","",IF(ISERROR(MATCH(赛后数据!U619,(各类选项!J:J),0)),1,0))</f>
        <v/>
      </c>
      <c r="U619" s="110" t="str">
        <f>IF(赛后数据!AC619="","",IF(ISERROR(MATCH(赛后数据!AC619,(各类选项!J:J),0)),1,0))</f>
        <v/>
      </c>
      <c r="V619" s="110" t="str">
        <f>IF(赛后数据!AK619="","",IF(ISERROR(MATCH(赛后数据!AK619,(各类选项!J:J),0)),1,0))</f>
        <v/>
      </c>
    </row>
    <row r="620" spans="1:22">
      <c r="A620" s="110">
        <f t="shared" si="18"/>
        <v>0</v>
      </c>
      <c r="B620" s="110">
        <f t="shared" si="19"/>
        <v>0</v>
      </c>
      <c r="C620" s="110" t="str">
        <f>IF(原始数据!K620="","",IF(ISERROR(MATCH(原始数据!K620,原始数据!E620:F620,0)),1,0)-IF(原始数据!K620="",1,0))</f>
        <v/>
      </c>
      <c r="D620" s="110" t="str">
        <f>IF(原始数据!L620="","",IF(ISERROR(MATCH(原始数据!L620,各类选项!L:L,0)),1,0)-IF(原始数据!L620="",1,0))</f>
        <v/>
      </c>
      <c r="E620" s="110" t="str">
        <f>IF(原始数据!V620="","",IF(ISERROR(MATCH(原始数据!V620,各类选项!G:G,0)),1,0))</f>
        <v/>
      </c>
      <c r="F620" s="110" t="str">
        <f>IF(原始数据!W620="","",IF(ISERROR(MATCH(原始数据!W620,各类选项!G:G,0)),1,0))</f>
        <v/>
      </c>
      <c r="G620" s="110" t="str">
        <f>IF(原始数据!AD620="","",IF(ISERROR(MATCH(原始数据!AD620,各类选项!$E:$E,0)),1,0))</f>
        <v/>
      </c>
      <c r="H620" s="110" t="str">
        <f>IF(原始数据!AE620="","",IF(ISERROR(MATCH(原始数据!AE620,各类选项!$E:$E,0)),1,0))</f>
        <v/>
      </c>
      <c r="I620" s="110" t="str">
        <f>IF(原始数据!AK620="","",IF(ISERROR(MATCH(原始数据!AK620,各类选项!$E:$E,0)),1,0))</f>
        <v/>
      </c>
      <c r="J620" s="110" t="str">
        <f>IF(原始数据!AM620="","",IF(ISERROR(MATCH(原始数据!AM620,各类选项!$E:$E,0)),1,0))</f>
        <v/>
      </c>
      <c r="K620" s="110" t="str">
        <f>IF(原始数据!AF620="","",IF(ISERROR(MATCH(原始数据!AF620,各类选项!$C:$C,0)),1,0))</f>
        <v/>
      </c>
      <c r="L620" s="110" t="str">
        <f>IF(原始数据!AG620="","",IF(ISERROR(MATCH(原始数据!AG620,各类选项!$C:$C,0)),1,0))</f>
        <v/>
      </c>
      <c r="M620" s="110" t="str">
        <f>IF(原始数据!AH620="","",IF(ISERROR(MATCH(原始数据!AH620,各类选项!$C:$C,0)),1,0))</f>
        <v/>
      </c>
      <c r="N620" s="110" t="str">
        <f>IF(原始数据!AI620="","",IF(ISERROR(MATCH(原始数据!AI620,各类选项!$E:$E,0)),1,0))</f>
        <v/>
      </c>
      <c r="O620" s="110" t="str">
        <f>IF(原始数据!AJ620="","",IF(ISERROR(MATCH(原始数据!AJ620,各类选项!$E:$E,0)),1,0))</f>
        <v/>
      </c>
      <c r="P620" s="110" t="str">
        <f>IF(原始数据!AK620="","",IF(ISERROR(MATCH(原始数据!AK620,各类选项!$E:$E,0)),1,0))</f>
        <v/>
      </c>
      <c r="Q620" s="110" t="str">
        <f>IF(原始数据!AL620="","",IF(ISERROR(MATCH(原始数据!AL620,各类选项!$E:$E,0)),1,0))</f>
        <v/>
      </c>
      <c r="R620" s="110" t="str">
        <f>IF(原始数据!AO620="","",IF(ISERROR(MATCH(原始数据!AO620,各类选项!$C:$C,0)),1,0))</f>
        <v/>
      </c>
      <c r="S620" s="110" t="str">
        <f>IF(赛后数据!M620="","",IF(ISERROR(MATCH(赛后数据!M620,(各类选项!J:J),0)),1,0))</f>
        <v/>
      </c>
      <c r="T620" s="110" t="str">
        <f>IF(赛后数据!U620="","",IF(ISERROR(MATCH(赛后数据!U620,(各类选项!J:J),0)),1,0))</f>
        <v/>
      </c>
      <c r="U620" s="110" t="str">
        <f>IF(赛后数据!AC620="","",IF(ISERROR(MATCH(赛后数据!AC620,(各类选项!J:J),0)),1,0))</f>
        <v/>
      </c>
      <c r="V620" s="110" t="str">
        <f>IF(赛后数据!AK620="","",IF(ISERROR(MATCH(赛后数据!AK620,(各类选项!J:J),0)),1,0))</f>
        <v/>
      </c>
    </row>
    <row r="621" spans="1:22">
      <c r="A621" s="110">
        <f t="shared" si="18"/>
        <v>0</v>
      </c>
      <c r="B621" s="110">
        <f t="shared" si="19"/>
        <v>0</v>
      </c>
      <c r="C621" s="110" t="str">
        <f>IF(原始数据!K621="","",IF(ISERROR(MATCH(原始数据!K621,原始数据!E621:F621,0)),1,0)-IF(原始数据!K621="",1,0))</f>
        <v/>
      </c>
      <c r="D621" s="110" t="str">
        <f>IF(原始数据!L621="","",IF(ISERROR(MATCH(原始数据!L621,各类选项!L:L,0)),1,0)-IF(原始数据!L621="",1,0))</f>
        <v/>
      </c>
      <c r="E621" s="110" t="str">
        <f>IF(原始数据!V621="","",IF(ISERROR(MATCH(原始数据!V621,各类选项!G:G,0)),1,0))</f>
        <v/>
      </c>
      <c r="F621" s="110" t="str">
        <f>IF(原始数据!W621="","",IF(ISERROR(MATCH(原始数据!W621,各类选项!G:G,0)),1,0))</f>
        <v/>
      </c>
      <c r="G621" s="110" t="str">
        <f>IF(原始数据!AD621="","",IF(ISERROR(MATCH(原始数据!AD621,各类选项!$E:$E,0)),1,0))</f>
        <v/>
      </c>
      <c r="H621" s="110" t="str">
        <f>IF(原始数据!AE621="","",IF(ISERROR(MATCH(原始数据!AE621,各类选项!$E:$E,0)),1,0))</f>
        <v/>
      </c>
      <c r="I621" s="110" t="str">
        <f>IF(原始数据!AK621="","",IF(ISERROR(MATCH(原始数据!AK621,各类选项!$E:$E,0)),1,0))</f>
        <v/>
      </c>
      <c r="J621" s="110" t="str">
        <f>IF(原始数据!AM621="","",IF(ISERROR(MATCH(原始数据!AM621,各类选项!$E:$E,0)),1,0))</f>
        <v/>
      </c>
      <c r="K621" s="110" t="str">
        <f>IF(原始数据!AF621="","",IF(ISERROR(MATCH(原始数据!AF621,各类选项!$C:$C,0)),1,0))</f>
        <v/>
      </c>
      <c r="L621" s="110" t="str">
        <f>IF(原始数据!AG621="","",IF(ISERROR(MATCH(原始数据!AG621,各类选项!$C:$C,0)),1,0))</f>
        <v/>
      </c>
      <c r="M621" s="110" t="str">
        <f>IF(原始数据!AH621="","",IF(ISERROR(MATCH(原始数据!AH621,各类选项!$C:$C,0)),1,0))</f>
        <v/>
      </c>
      <c r="N621" s="110" t="str">
        <f>IF(原始数据!AI621="","",IF(ISERROR(MATCH(原始数据!AI621,各类选项!$E:$E,0)),1,0))</f>
        <v/>
      </c>
      <c r="O621" s="110" t="str">
        <f>IF(原始数据!AJ621="","",IF(ISERROR(MATCH(原始数据!AJ621,各类选项!$E:$E,0)),1,0))</f>
        <v/>
      </c>
      <c r="P621" s="110" t="str">
        <f>IF(原始数据!AK621="","",IF(ISERROR(MATCH(原始数据!AK621,各类选项!$E:$E,0)),1,0))</f>
        <v/>
      </c>
      <c r="Q621" s="110" t="str">
        <f>IF(原始数据!AL621="","",IF(ISERROR(MATCH(原始数据!AL621,各类选项!$E:$E,0)),1,0))</f>
        <v/>
      </c>
      <c r="R621" s="110" t="str">
        <f>IF(原始数据!AO621="","",IF(ISERROR(MATCH(原始数据!AO621,各类选项!$C:$C,0)),1,0))</f>
        <v/>
      </c>
      <c r="S621" s="110" t="str">
        <f>IF(赛后数据!M621="","",IF(ISERROR(MATCH(赛后数据!M621,(各类选项!J:J),0)),1,0))</f>
        <v/>
      </c>
      <c r="T621" s="110" t="str">
        <f>IF(赛后数据!U621="","",IF(ISERROR(MATCH(赛后数据!U621,(各类选项!J:J),0)),1,0))</f>
        <v/>
      </c>
      <c r="U621" s="110" t="str">
        <f>IF(赛后数据!AC621="","",IF(ISERROR(MATCH(赛后数据!AC621,(各类选项!J:J),0)),1,0))</f>
        <v/>
      </c>
      <c r="V621" s="110" t="str">
        <f>IF(赛后数据!AK621="","",IF(ISERROR(MATCH(赛后数据!AK621,(各类选项!J:J),0)),1,0))</f>
        <v/>
      </c>
    </row>
    <row r="622" spans="1:22">
      <c r="A622" s="110">
        <f t="shared" si="18"/>
        <v>0</v>
      </c>
      <c r="B622" s="110">
        <f t="shared" si="19"/>
        <v>0</v>
      </c>
      <c r="C622" s="110" t="str">
        <f>IF(原始数据!K622="","",IF(ISERROR(MATCH(原始数据!K622,原始数据!E622:F622,0)),1,0)-IF(原始数据!K622="",1,0))</f>
        <v/>
      </c>
      <c r="D622" s="110" t="str">
        <f>IF(原始数据!L622="","",IF(ISERROR(MATCH(原始数据!L622,各类选项!L:L,0)),1,0)-IF(原始数据!L622="",1,0))</f>
        <v/>
      </c>
      <c r="E622" s="110" t="str">
        <f>IF(原始数据!V622="","",IF(ISERROR(MATCH(原始数据!V622,各类选项!G:G,0)),1,0))</f>
        <v/>
      </c>
      <c r="F622" s="110" t="str">
        <f>IF(原始数据!W622="","",IF(ISERROR(MATCH(原始数据!W622,各类选项!G:G,0)),1,0))</f>
        <v/>
      </c>
      <c r="G622" s="110" t="str">
        <f>IF(原始数据!AD622="","",IF(ISERROR(MATCH(原始数据!AD622,各类选项!$E:$E,0)),1,0))</f>
        <v/>
      </c>
      <c r="H622" s="110" t="str">
        <f>IF(原始数据!AE622="","",IF(ISERROR(MATCH(原始数据!AE622,各类选项!$E:$E,0)),1,0))</f>
        <v/>
      </c>
      <c r="I622" s="110" t="str">
        <f>IF(原始数据!AK622="","",IF(ISERROR(MATCH(原始数据!AK622,各类选项!$E:$E,0)),1,0))</f>
        <v/>
      </c>
      <c r="J622" s="110" t="str">
        <f>IF(原始数据!AM622="","",IF(ISERROR(MATCH(原始数据!AM622,各类选项!$E:$E,0)),1,0))</f>
        <v/>
      </c>
      <c r="K622" s="110" t="str">
        <f>IF(原始数据!AF622="","",IF(ISERROR(MATCH(原始数据!AF622,各类选项!$C:$C,0)),1,0))</f>
        <v/>
      </c>
      <c r="L622" s="110" t="str">
        <f>IF(原始数据!AG622="","",IF(ISERROR(MATCH(原始数据!AG622,各类选项!$C:$C,0)),1,0))</f>
        <v/>
      </c>
      <c r="M622" s="110" t="str">
        <f>IF(原始数据!AH622="","",IF(ISERROR(MATCH(原始数据!AH622,各类选项!$C:$C,0)),1,0))</f>
        <v/>
      </c>
      <c r="N622" s="110" t="str">
        <f>IF(原始数据!AI622="","",IF(ISERROR(MATCH(原始数据!AI622,各类选项!$E:$E,0)),1,0))</f>
        <v/>
      </c>
      <c r="O622" s="110" t="str">
        <f>IF(原始数据!AJ622="","",IF(ISERROR(MATCH(原始数据!AJ622,各类选项!$E:$E,0)),1,0))</f>
        <v/>
      </c>
      <c r="P622" s="110" t="str">
        <f>IF(原始数据!AK622="","",IF(ISERROR(MATCH(原始数据!AK622,各类选项!$E:$E,0)),1,0))</f>
        <v/>
      </c>
      <c r="Q622" s="110" t="str">
        <f>IF(原始数据!AL622="","",IF(ISERROR(MATCH(原始数据!AL622,各类选项!$E:$E,0)),1,0))</f>
        <v/>
      </c>
      <c r="R622" s="110" t="str">
        <f>IF(原始数据!AO622="","",IF(ISERROR(MATCH(原始数据!AO622,各类选项!$C:$C,0)),1,0))</f>
        <v/>
      </c>
      <c r="S622" s="110" t="str">
        <f>IF(赛后数据!M622="","",IF(ISERROR(MATCH(赛后数据!M622,(各类选项!J:J),0)),1,0))</f>
        <v/>
      </c>
      <c r="T622" s="110" t="str">
        <f>IF(赛后数据!U622="","",IF(ISERROR(MATCH(赛后数据!U622,(各类选项!J:J),0)),1,0))</f>
        <v/>
      </c>
      <c r="U622" s="110" t="str">
        <f>IF(赛后数据!AC622="","",IF(ISERROR(MATCH(赛后数据!AC622,(各类选项!J:J),0)),1,0))</f>
        <v/>
      </c>
      <c r="V622" s="110" t="str">
        <f>IF(赛后数据!AK622="","",IF(ISERROR(MATCH(赛后数据!AK622,(各类选项!J:J),0)),1,0))</f>
        <v/>
      </c>
    </row>
    <row r="623" spans="1:22">
      <c r="A623" s="110">
        <f t="shared" si="18"/>
        <v>0</v>
      </c>
      <c r="B623" s="110">
        <f t="shared" si="19"/>
        <v>0</v>
      </c>
      <c r="C623" s="110" t="str">
        <f>IF(原始数据!K623="","",IF(ISERROR(MATCH(原始数据!K623,原始数据!E623:F623,0)),1,0)-IF(原始数据!K623="",1,0))</f>
        <v/>
      </c>
      <c r="D623" s="110" t="str">
        <f>IF(原始数据!L623="","",IF(ISERROR(MATCH(原始数据!L623,各类选项!L:L,0)),1,0)-IF(原始数据!L623="",1,0))</f>
        <v/>
      </c>
      <c r="E623" s="110" t="str">
        <f>IF(原始数据!V623="","",IF(ISERROR(MATCH(原始数据!V623,各类选项!G:G,0)),1,0))</f>
        <v/>
      </c>
      <c r="F623" s="110" t="str">
        <f>IF(原始数据!W623="","",IF(ISERROR(MATCH(原始数据!W623,各类选项!G:G,0)),1,0))</f>
        <v/>
      </c>
      <c r="G623" s="110" t="str">
        <f>IF(原始数据!AD623="","",IF(ISERROR(MATCH(原始数据!AD623,各类选项!$E:$E,0)),1,0))</f>
        <v/>
      </c>
      <c r="H623" s="110" t="str">
        <f>IF(原始数据!AE623="","",IF(ISERROR(MATCH(原始数据!AE623,各类选项!$E:$E,0)),1,0))</f>
        <v/>
      </c>
      <c r="I623" s="110" t="str">
        <f>IF(原始数据!AK623="","",IF(ISERROR(MATCH(原始数据!AK623,各类选项!$E:$E,0)),1,0))</f>
        <v/>
      </c>
      <c r="J623" s="110" t="str">
        <f>IF(原始数据!AM623="","",IF(ISERROR(MATCH(原始数据!AM623,各类选项!$E:$E,0)),1,0))</f>
        <v/>
      </c>
      <c r="K623" s="110" t="str">
        <f>IF(原始数据!AF623="","",IF(ISERROR(MATCH(原始数据!AF623,各类选项!$C:$C,0)),1,0))</f>
        <v/>
      </c>
      <c r="L623" s="110" t="str">
        <f>IF(原始数据!AG623="","",IF(ISERROR(MATCH(原始数据!AG623,各类选项!$C:$C,0)),1,0))</f>
        <v/>
      </c>
      <c r="M623" s="110" t="str">
        <f>IF(原始数据!AH623="","",IF(ISERROR(MATCH(原始数据!AH623,各类选项!$C:$C,0)),1,0))</f>
        <v/>
      </c>
      <c r="N623" s="110" t="str">
        <f>IF(原始数据!AI623="","",IF(ISERROR(MATCH(原始数据!AI623,各类选项!$E:$E,0)),1,0))</f>
        <v/>
      </c>
      <c r="O623" s="110" t="str">
        <f>IF(原始数据!AJ623="","",IF(ISERROR(MATCH(原始数据!AJ623,各类选项!$E:$E,0)),1,0))</f>
        <v/>
      </c>
      <c r="P623" s="110" t="str">
        <f>IF(原始数据!AK623="","",IF(ISERROR(MATCH(原始数据!AK623,各类选项!$E:$E,0)),1,0))</f>
        <v/>
      </c>
      <c r="Q623" s="110" t="str">
        <f>IF(原始数据!AL623="","",IF(ISERROR(MATCH(原始数据!AL623,各类选项!$E:$E,0)),1,0))</f>
        <v/>
      </c>
      <c r="R623" s="110" t="str">
        <f>IF(原始数据!AO623="","",IF(ISERROR(MATCH(原始数据!AO623,各类选项!$C:$C,0)),1,0))</f>
        <v/>
      </c>
      <c r="S623" s="110" t="str">
        <f>IF(赛后数据!M623="","",IF(ISERROR(MATCH(赛后数据!M623,(各类选项!J:J),0)),1,0))</f>
        <v/>
      </c>
      <c r="T623" s="110" t="str">
        <f>IF(赛后数据!U623="","",IF(ISERROR(MATCH(赛后数据!U623,(各类选项!J:J),0)),1,0))</f>
        <v/>
      </c>
      <c r="U623" s="110" t="str">
        <f>IF(赛后数据!AC623="","",IF(ISERROR(MATCH(赛后数据!AC623,(各类选项!J:J),0)),1,0))</f>
        <v/>
      </c>
      <c r="V623" s="110" t="str">
        <f>IF(赛后数据!AK623="","",IF(ISERROR(MATCH(赛后数据!AK623,(各类选项!J:J),0)),1,0))</f>
        <v/>
      </c>
    </row>
    <row r="624" spans="1:22">
      <c r="A624" s="110">
        <f t="shared" si="18"/>
        <v>0</v>
      </c>
      <c r="B624" s="110">
        <f t="shared" si="19"/>
        <v>0</v>
      </c>
      <c r="C624" s="110" t="str">
        <f>IF(原始数据!K624="","",IF(ISERROR(MATCH(原始数据!K624,原始数据!E624:F624,0)),1,0)-IF(原始数据!K624="",1,0))</f>
        <v/>
      </c>
      <c r="D624" s="110" t="str">
        <f>IF(原始数据!L624="","",IF(ISERROR(MATCH(原始数据!L624,各类选项!L:L,0)),1,0)-IF(原始数据!L624="",1,0))</f>
        <v/>
      </c>
      <c r="E624" s="110" t="str">
        <f>IF(原始数据!V624="","",IF(ISERROR(MATCH(原始数据!V624,各类选项!G:G,0)),1,0))</f>
        <v/>
      </c>
      <c r="F624" s="110" t="str">
        <f>IF(原始数据!W624="","",IF(ISERROR(MATCH(原始数据!W624,各类选项!G:G,0)),1,0))</f>
        <v/>
      </c>
      <c r="G624" s="110" t="str">
        <f>IF(原始数据!AD624="","",IF(ISERROR(MATCH(原始数据!AD624,各类选项!$E:$E,0)),1,0))</f>
        <v/>
      </c>
      <c r="H624" s="110" t="str">
        <f>IF(原始数据!AE624="","",IF(ISERROR(MATCH(原始数据!AE624,各类选项!$E:$E,0)),1,0))</f>
        <v/>
      </c>
      <c r="I624" s="110" t="str">
        <f>IF(原始数据!AK624="","",IF(ISERROR(MATCH(原始数据!AK624,各类选项!$E:$E,0)),1,0))</f>
        <v/>
      </c>
      <c r="J624" s="110" t="str">
        <f>IF(原始数据!AM624="","",IF(ISERROR(MATCH(原始数据!AM624,各类选项!$E:$E,0)),1,0))</f>
        <v/>
      </c>
      <c r="K624" s="110" t="str">
        <f>IF(原始数据!AF624="","",IF(ISERROR(MATCH(原始数据!AF624,各类选项!$C:$C,0)),1,0))</f>
        <v/>
      </c>
      <c r="L624" s="110" t="str">
        <f>IF(原始数据!AG624="","",IF(ISERROR(MATCH(原始数据!AG624,各类选项!$C:$C,0)),1,0))</f>
        <v/>
      </c>
      <c r="M624" s="110" t="str">
        <f>IF(原始数据!AH624="","",IF(ISERROR(MATCH(原始数据!AH624,各类选项!$C:$C,0)),1,0))</f>
        <v/>
      </c>
      <c r="N624" s="110" t="str">
        <f>IF(原始数据!AI624="","",IF(ISERROR(MATCH(原始数据!AI624,各类选项!$E:$E,0)),1,0))</f>
        <v/>
      </c>
      <c r="O624" s="110" t="str">
        <f>IF(原始数据!AJ624="","",IF(ISERROR(MATCH(原始数据!AJ624,各类选项!$E:$E,0)),1,0))</f>
        <v/>
      </c>
      <c r="P624" s="110" t="str">
        <f>IF(原始数据!AK624="","",IF(ISERROR(MATCH(原始数据!AK624,各类选项!$E:$E,0)),1,0))</f>
        <v/>
      </c>
      <c r="Q624" s="110" t="str">
        <f>IF(原始数据!AL624="","",IF(ISERROR(MATCH(原始数据!AL624,各类选项!$E:$E,0)),1,0))</f>
        <v/>
      </c>
      <c r="R624" s="110" t="str">
        <f>IF(原始数据!AO624="","",IF(ISERROR(MATCH(原始数据!AO624,各类选项!$C:$C,0)),1,0))</f>
        <v/>
      </c>
      <c r="S624" s="110" t="str">
        <f>IF(赛后数据!M624="","",IF(ISERROR(MATCH(赛后数据!M624,(各类选项!J:J),0)),1,0))</f>
        <v/>
      </c>
      <c r="T624" s="110" t="str">
        <f>IF(赛后数据!U624="","",IF(ISERROR(MATCH(赛后数据!U624,(各类选项!J:J),0)),1,0))</f>
        <v/>
      </c>
      <c r="U624" s="110" t="str">
        <f>IF(赛后数据!AC624="","",IF(ISERROR(MATCH(赛后数据!AC624,(各类选项!J:J),0)),1,0))</f>
        <v/>
      </c>
      <c r="V624" s="110" t="str">
        <f>IF(赛后数据!AK624="","",IF(ISERROR(MATCH(赛后数据!AK624,(各类选项!J:J),0)),1,0))</f>
        <v/>
      </c>
    </row>
    <row r="625" spans="1:22">
      <c r="A625" s="110">
        <f t="shared" si="18"/>
        <v>0</v>
      </c>
      <c r="B625" s="110">
        <f t="shared" si="19"/>
        <v>0</v>
      </c>
      <c r="C625" s="110" t="str">
        <f>IF(原始数据!K625="","",IF(ISERROR(MATCH(原始数据!K625,原始数据!E625:F625,0)),1,0)-IF(原始数据!K625="",1,0))</f>
        <v/>
      </c>
      <c r="D625" s="110" t="str">
        <f>IF(原始数据!L625="","",IF(ISERROR(MATCH(原始数据!L625,各类选项!L:L,0)),1,0)-IF(原始数据!L625="",1,0))</f>
        <v/>
      </c>
      <c r="E625" s="110" t="str">
        <f>IF(原始数据!V625="","",IF(ISERROR(MATCH(原始数据!V625,各类选项!G:G,0)),1,0))</f>
        <v/>
      </c>
      <c r="F625" s="110" t="str">
        <f>IF(原始数据!W625="","",IF(ISERROR(MATCH(原始数据!W625,各类选项!G:G,0)),1,0))</f>
        <v/>
      </c>
      <c r="G625" s="110" t="str">
        <f>IF(原始数据!AD625="","",IF(ISERROR(MATCH(原始数据!AD625,各类选项!$E:$E,0)),1,0))</f>
        <v/>
      </c>
      <c r="H625" s="110" t="str">
        <f>IF(原始数据!AE625="","",IF(ISERROR(MATCH(原始数据!AE625,各类选项!$E:$E,0)),1,0))</f>
        <v/>
      </c>
      <c r="I625" s="110" t="str">
        <f>IF(原始数据!AK625="","",IF(ISERROR(MATCH(原始数据!AK625,各类选项!$E:$E,0)),1,0))</f>
        <v/>
      </c>
      <c r="J625" s="110" t="str">
        <f>IF(原始数据!AM625="","",IF(ISERROR(MATCH(原始数据!AM625,各类选项!$E:$E,0)),1,0))</f>
        <v/>
      </c>
      <c r="K625" s="110" t="str">
        <f>IF(原始数据!AF625="","",IF(ISERROR(MATCH(原始数据!AF625,各类选项!$C:$C,0)),1,0))</f>
        <v/>
      </c>
      <c r="L625" s="110" t="str">
        <f>IF(原始数据!AG625="","",IF(ISERROR(MATCH(原始数据!AG625,各类选项!$C:$C,0)),1,0))</f>
        <v/>
      </c>
      <c r="M625" s="110" t="str">
        <f>IF(原始数据!AH625="","",IF(ISERROR(MATCH(原始数据!AH625,各类选项!$C:$C,0)),1,0))</f>
        <v/>
      </c>
      <c r="N625" s="110" t="str">
        <f>IF(原始数据!AI625="","",IF(ISERROR(MATCH(原始数据!AI625,各类选项!$E:$E,0)),1,0))</f>
        <v/>
      </c>
      <c r="O625" s="110" t="str">
        <f>IF(原始数据!AJ625="","",IF(ISERROR(MATCH(原始数据!AJ625,各类选项!$E:$E,0)),1,0))</f>
        <v/>
      </c>
      <c r="P625" s="110" t="str">
        <f>IF(原始数据!AK625="","",IF(ISERROR(MATCH(原始数据!AK625,各类选项!$E:$E,0)),1,0))</f>
        <v/>
      </c>
      <c r="Q625" s="110" t="str">
        <f>IF(原始数据!AL625="","",IF(ISERROR(MATCH(原始数据!AL625,各类选项!$E:$E,0)),1,0))</f>
        <v/>
      </c>
      <c r="R625" s="110" t="str">
        <f>IF(原始数据!AO625="","",IF(ISERROR(MATCH(原始数据!AO625,各类选项!$C:$C,0)),1,0))</f>
        <v/>
      </c>
      <c r="S625" s="110" t="str">
        <f>IF(赛后数据!M625="","",IF(ISERROR(MATCH(赛后数据!M625,(各类选项!J:J),0)),1,0))</f>
        <v/>
      </c>
      <c r="T625" s="110" t="str">
        <f>IF(赛后数据!U625="","",IF(ISERROR(MATCH(赛后数据!U625,(各类选项!J:J),0)),1,0))</f>
        <v/>
      </c>
      <c r="U625" s="110" t="str">
        <f>IF(赛后数据!AC625="","",IF(ISERROR(MATCH(赛后数据!AC625,(各类选项!J:J),0)),1,0))</f>
        <v/>
      </c>
      <c r="V625" s="110" t="str">
        <f>IF(赛后数据!AK625="","",IF(ISERROR(MATCH(赛后数据!AK625,(各类选项!J:J),0)),1,0))</f>
        <v/>
      </c>
    </row>
    <row r="626" spans="1:22">
      <c r="A626" s="110">
        <f t="shared" si="18"/>
        <v>0</v>
      </c>
      <c r="B626" s="110">
        <f t="shared" si="19"/>
        <v>0</v>
      </c>
      <c r="C626" s="110" t="str">
        <f>IF(原始数据!K626="","",IF(ISERROR(MATCH(原始数据!K626,原始数据!E626:F626,0)),1,0)-IF(原始数据!K626="",1,0))</f>
        <v/>
      </c>
      <c r="D626" s="110" t="str">
        <f>IF(原始数据!L626="","",IF(ISERROR(MATCH(原始数据!L626,各类选项!L:L,0)),1,0)-IF(原始数据!L626="",1,0))</f>
        <v/>
      </c>
      <c r="E626" s="110" t="str">
        <f>IF(原始数据!V626="","",IF(ISERROR(MATCH(原始数据!V626,各类选项!G:G,0)),1,0))</f>
        <v/>
      </c>
      <c r="F626" s="110" t="str">
        <f>IF(原始数据!W626="","",IF(ISERROR(MATCH(原始数据!W626,各类选项!G:G,0)),1,0))</f>
        <v/>
      </c>
      <c r="G626" s="110" t="str">
        <f>IF(原始数据!AD626="","",IF(ISERROR(MATCH(原始数据!AD626,各类选项!$E:$E,0)),1,0))</f>
        <v/>
      </c>
      <c r="H626" s="110" t="str">
        <f>IF(原始数据!AE626="","",IF(ISERROR(MATCH(原始数据!AE626,各类选项!$E:$E,0)),1,0))</f>
        <v/>
      </c>
      <c r="I626" s="110" t="str">
        <f>IF(原始数据!AK626="","",IF(ISERROR(MATCH(原始数据!AK626,各类选项!$E:$E,0)),1,0))</f>
        <v/>
      </c>
      <c r="J626" s="110" t="str">
        <f>IF(原始数据!AM626="","",IF(ISERROR(MATCH(原始数据!AM626,各类选项!$E:$E,0)),1,0))</f>
        <v/>
      </c>
      <c r="K626" s="110" t="str">
        <f>IF(原始数据!AF626="","",IF(ISERROR(MATCH(原始数据!AF626,各类选项!$C:$C,0)),1,0))</f>
        <v/>
      </c>
      <c r="L626" s="110" t="str">
        <f>IF(原始数据!AG626="","",IF(ISERROR(MATCH(原始数据!AG626,各类选项!$C:$C,0)),1,0))</f>
        <v/>
      </c>
      <c r="M626" s="110" t="str">
        <f>IF(原始数据!AH626="","",IF(ISERROR(MATCH(原始数据!AH626,各类选项!$C:$C,0)),1,0))</f>
        <v/>
      </c>
      <c r="N626" s="110" t="str">
        <f>IF(原始数据!AI626="","",IF(ISERROR(MATCH(原始数据!AI626,各类选项!$E:$E,0)),1,0))</f>
        <v/>
      </c>
      <c r="O626" s="110" t="str">
        <f>IF(原始数据!AJ626="","",IF(ISERROR(MATCH(原始数据!AJ626,各类选项!$E:$E,0)),1,0))</f>
        <v/>
      </c>
      <c r="P626" s="110" t="str">
        <f>IF(原始数据!AK626="","",IF(ISERROR(MATCH(原始数据!AK626,各类选项!$E:$E,0)),1,0))</f>
        <v/>
      </c>
      <c r="Q626" s="110" t="str">
        <f>IF(原始数据!AL626="","",IF(ISERROR(MATCH(原始数据!AL626,各类选项!$E:$E,0)),1,0))</f>
        <v/>
      </c>
      <c r="R626" s="110" t="str">
        <f>IF(原始数据!AO626="","",IF(ISERROR(MATCH(原始数据!AO626,各类选项!$C:$C,0)),1,0))</f>
        <v/>
      </c>
      <c r="S626" s="110" t="str">
        <f>IF(赛后数据!M626="","",IF(ISERROR(MATCH(赛后数据!M626,(各类选项!J:J),0)),1,0))</f>
        <v/>
      </c>
      <c r="T626" s="110" t="str">
        <f>IF(赛后数据!U626="","",IF(ISERROR(MATCH(赛后数据!U626,(各类选项!J:J),0)),1,0))</f>
        <v/>
      </c>
      <c r="U626" s="110" t="str">
        <f>IF(赛后数据!AC626="","",IF(ISERROR(MATCH(赛后数据!AC626,(各类选项!J:J),0)),1,0))</f>
        <v/>
      </c>
      <c r="V626" s="110" t="str">
        <f>IF(赛后数据!AK626="","",IF(ISERROR(MATCH(赛后数据!AK626,(各类选项!J:J),0)),1,0))</f>
        <v/>
      </c>
    </row>
    <row r="627" spans="1:22">
      <c r="A627" s="110">
        <f t="shared" si="18"/>
        <v>0</v>
      </c>
      <c r="B627" s="110">
        <f t="shared" si="19"/>
        <v>0</v>
      </c>
      <c r="C627" s="110" t="str">
        <f>IF(原始数据!K627="","",IF(ISERROR(MATCH(原始数据!K627,原始数据!E627:F627,0)),1,0)-IF(原始数据!K627="",1,0))</f>
        <v/>
      </c>
      <c r="D627" s="110" t="str">
        <f>IF(原始数据!L627="","",IF(ISERROR(MATCH(原始数据!L627,各类选项!L:L,0)),1,0)-IF(原始数据!L627="",1,0))</f>
        <v/>
      </c>
      <c r="E627" s="110" t="str">
        <f>IF(原始数据!V627="","",IF(ISERROR(MATCH(原始数据!V627,各类选项!G:G,0)),1,0))</f>
        <v/>
      </c>
      <c r="F627" s="110" t="str">
        <f>IF(原始数据!W627="","",IF(ISERROR(MATCH(原始数据!W627,各类选项!G:G,0)),1,0))</f>
        <v/>
      </c>
      <c r="G627" s="110" t="str">
        <f>IF(原始数据!AD627="","",IF(ISERROR(MATCH(原始数据!AD627,各类选项!$E:$E,0)),1,0))</f>
        <v/>
      </c>
      <c r="H627" s="110" t="str">
        <f>IF(原始数据!AE627="","",IF(ISERROR(MATCH(原始数据!AE627,各类选项!$E:$E,0)),1,0))</f>
        <v/>
      </c>
      <c r="I627" s="110" t="str">
        <f>IF(原始数据!AK627="","",IF(ISERROR(MATCH(原始数据!AK627,各类选项!$E:$E,0)),1,0))</f>
        <v/>
      </c>
      <c r="J627" s="110" t="str">
        <f>IF(原始数据!AM627="","",IF(ISERROR(MATCH(原始数据!AM627,各类选项!$E:$E,0)),1,0))</f>
        <v/>
      </c>
      <c r="K627" s="110" t="str">
        <f>IF(原始数据!AF627="","",IF(ISERROR(MATCH(原始数据!AF627,各类选项!$C:$C,0)),1,0))</f>
        <v/>
      </c>
      <c r="L627" s="110" t="str">
        <f>IF(原始数据!AG627="","",IF(ISERROR(MATCH(原始数据!AG627,各类选项!$C:$C,0)),1,0))</f>
        <v/>
      </c>
      <c r="M627" s="110" t="str">
        <f>IF(原始数据!AH627="","",IF(ISERROR(MATCH(原始数据!AH627,各类选项!$C:$C,0)),1,0))</f>
        <v/>
      </c>
      <c r="N627" s="110" t="str">
        <f>IF(原始数据!AI627="","",IF(ISERROR(MATCH(原始数据!AI627,各类选项!$E:$E,0)),1,0))</f>
        <v/>
      </c>
      <c r="O627" s="110" t="str">
        <f>IF(原始数据!AJ627="","",IF(ISERROR(MATCH(原始数据!AJ627,各类选项!$E:$E,0)),1,0))</f>
        <v/>
      </c>
      <c r="P627" s="110" t="str">
        <f>IF(原始数据!AK627="","",IF(ISERROR(MATCH(原始数据!AK627,各类选项!$E:$E,0)),1,0))</f>
        <v/>
      </c>
      <c r="Q627" s="110" t="str">
        <f>IF(原始数据!AL627="","",IF(ISERROR(MATCH(原始数据!AL627,各类选项!$E:$E,0)),1,0))</f>
        <v/>
      </c>
      <c r="R627" s="110" t="str">
        <f>IF(原始数据!AO627="","",IF(ISERROR(MATCH(原始数据!AO627,各类选项!$C:$C,0)),1,0))</f>
        <v/>
      </c>
      <c r="S627" s="110" t="str">
        <f>IF(赛后数据!M627="","",IF(ISERROR(MATCH(赛后数据!M627,(各类选项!J:J),0)),1,0))</f>
        <v/>
      </c>
      <c r="T627" s="110" t="str">
        <f>IF(赛后数据!U627="","",IF(ISERROR(MATCH(赛后数据!U627,(各类选项!J:J),0)),1,0))</f>
        <v/>
      </c>
      <c r="U627" s="110" t="str">
        <f>IF(赛后数据!AC627="","",IF(ISERROR(MATCH(赛后数据!AC627,(各类选项!J:J),0)),1,0))</f>
        <v/>
      </c>
      <c r="V627" s="110" t="str">
        <f>IF(赛后数据!AK627="","",IF(ISERROR(MATCH(赛后数据!AK627,(各类选项!J:J),0)),1,0))</f>
        <v/>
      </c>
    </row>
    <row r="628" spans="1:22">
      <c r="A628" s="110">
        <f t="shared" si="18"/>
        <v>0</v>
      </c>
      <c r="B628" s="110">
        <f t="shared" si="19"/>
        <v>0</v>
      </c>
      <c r="C628" s="110" t="str">
        <f>IF(原始数据!K628="","",IF(ISERROR(MATCH(原始数据!K628,原始数据!E628:F628,0)),1,0)-IF(原始数据!K628="",1,0))</f>
        <v/>
      </c>
      <c r="D628" s="110" t="str">
        <f>IF(原始数据!L628="","",IF(ISERROR(MATCH(原始数据!L628,各类选项!L:L,0)),1,0)-IF(原始数据!L628="",1,0))</f>
        <v/>
      </c>
      <c r="E628" s="110" t="str">
        <f>IF(原始数据!V628="","",IF(ISERROR(MATCH(原始数据!V628,各类选项!G:G,0)),1,0))</f>
        <v/>
      </c>
      <c r="F628" s="110" t="str">
        <f>IF(原始数据!W628="","",IF(ISERROR(MATCH(原始数据!W628,各类选项!G:G,0)),1,0))</f>
        <v/>
      </c>
      <c r="G628" s="110" t="str">
        <f>IF(原始数据!AD628="","",IF(ISERROR(MATCH(原始数据!AD628,各类选项!$E:$E,0)),1,0))</f>
        <v/>
      </c>
      <c r="H628" s="110" t="str">
        <f>IF(原始数据!AE628="","",IF(ISERROR(MATCH(原始数据!AE628,各类选项!$E:$E,0)),1,0))</f>
        <v/>
      </c>
      <c r="I628" s="110" t="str">
        <f>IF(原始数据!AK628="","",IF(ISERROR(MATCH(原始数据!AK628,各类选项!$E:$E,0)),1,0))</f>
        <v/>
      </c>
      <c r="J628" s="110" t="str">
        <f>IF(原始数据!AM628="","",IF(ISERROR(MATCH(原始数据!AM628,各类选项!$E:$E,0)),1,0))</f>
        <v/>
      </c>
      <c r="K628" s="110" t="str">
        <f>IF(原始数据!AF628="","",IF(ISERROR(MATCH(原始数据!AF628,各类选项!$C:$C,0)),1,0))</f>
        <v/>
      </c>
      <c r="L628" s="110" t="str">
        <f>IF(原始数据!AG628="","",IF(ISERROR(MATCH(原始数据!AG628,各类选项!$C:$C,0)),1,0))</f>
        <v/>
      </c>
      <c r="M628" s="110" t="str">
        <f>IF(原始数据!AH628="","",IF(ISERROR(MATCH(原始数据!AH628,各类选项!$C:$C,0)),1,0))</f>
        <v/>
      </c>
      <c r="N628" s="110" t="str">
        <f>IF(原始数据!AI628="","",IF(ISERROR(MATCH(原始数据!AI628,各类选项!$E:$E,0)),1,0))</f>
        <v/>
      </c>
      <c r="O628" s="110" t="str">
        <f>IF(原始数据!AJ628="","",IF(ISERROR(MATCH(原始数据!AJ628,各类选项!$E:$E,0)),1,0))</f>
        <v/>
      </c>
      <c r="P628" s="110" t="str">
        <f>IF(原始数据!AK628="","",IF(ISERROR(MATCH(原始数据!AK628,各类选项!$E:$E,0)),1,0))</f>
        <v/>
      </c>
      <c r="Q628" s="110" t="str">
        <f>IF(原始数据!AL628="","",IF(ISERROR(MATCH(原始数据!AL628,各类选项!$E:$E,0)),1,0))</f>
        <v/>
      </c>
      <c r="R628" s="110" t="str">
        <f>IF(原始数据!AO628="","",IF(ISERROR(MATCH(原始数据!AO628,各类选项!$C:$C,0)),1,0))</f>
        <v/>
      </c>
      <c r="S628" s="110" t="str">
        <f>IF(赛后数据!M628="","",IF(ISERROR(MATCH(赛后数据!M628,(各类选项!J:J),0)),1,0))</f>
        <v/>
      </c>
      <c r="T628" s="110" t="str">
        <f>IF(赛后数据!U628="","",IF(ISERROR(MATCH(赛后数据!U628,(各类选项!J:J),0)),1,0))</f>
        <v/>
      </c>
      <c r="U628" s="110" t="str">
        <f>IF(赛后数据!AC628="","",IF(ISERROR(MATCH(赛后数据!AC628,(各类选项!J:J),0)),1,0))</f>
        <v/>
      </c>
      <c r="V628" s="110" t="str">
        <f>IF(赛后数据!AK628="","",IF(ISERROR(MATCH(赛后数据!AK628,(各类选项!J:J),0)),1,0))</f>
        <v/>
      </c>
    </row>
    <row r="629" spans="1:22">
      <c r="A629" s="110">
        <f t="shared" si="18"/>
        <v>0</v>
      </c>
      <c r="B629" s="110">
        <f t="shared" si="19"/>
        <v>0</v>
      </c>
      <c r="C629" s="110" t="str">
        <f>IF(原始数据!K629="","",IF(ISERROR(MATCH(原始数据!K629,原始数据!E629:F629,0)),1,0)-IF(原始数据!K629="",1,0))</f>
        <v/>
      </c>
      <c r="D629" s="110" t="str">
        <f>IF(原始数据!L629="","",IF(ISERROR(MATCH(原始数据!L629,各类选项!L:L,0)),1,0)-IF(原始数据!L629="",1,0))</f>
        <v/>
      </c>
      <c r="E629" s="110" t="str">
        <f>IF(原始数据!V629="","",IF(ISERROR(MATCH(原始数据!V629,各类选项!G:G,0)),1,0))</f>
        <v/>
      </c>
      <c r="F629" s="110" t="str">
        <f>IF(原始数据!W629="","",IF(ISERROR(MATCH(原始数据!W629,各类选项!G:G,0)),1,0))</f>
        <v/>
      </c>
      <c r="G629" s="110" t="str">
        <f>IF(原始数据!AD629="","",IF(ISERROR(MATCH(原始数据!AD629,各类选项!$E:$E,0)),1,0))</f>
        <v/>
      </c>
      <c r="H629" s="110" t="str">
        <f>IF(原始数据!AE629="","",IF(ISERROR(MATCH(原始数据!AE629,各类选项!$E:$E,0)),1,0))</f>
        <v/>
      </c>
      <c r="I629" s="110" t="str">
        <f>IF(原始数据!AK629="","",IF(ISERROR(MATCH(原始数据!AK629,各类选项!$E:$E,0)),1,0))</f>
        <v/>
      </c>
      <c r="J629" s="110" t="str">
        <f>IF(原始数据!AM629="","",IF(ISERROR(MATCH(原始数据!AM629,各类选项!$E:$E,0)),1,0))</f>
        <v/>
      </c>
      <c r="K629" s="110" t="str">
        <f>IF(原始数据!AF629="","",IF(ISERROR(MATCH(原始数据!AF629,各类选项!$C:$C,0)),1,0))</f>
        <v/>
      </c>
      <c r="L629" s="110" t="str">
        <f>IF(原始数据!AG629="","",IF(ISERROR(MATCH(原始数据!AG629,各类选项!$C:$C,0)),1,0))</f>
        <v/>
      </c>
      <c r="M629" s="110" t="str">
        <f>IF(原始数据!AH629="","",IF(ISERROR(MATCH(原始数据!AH629,各类选项!$C:$C,0)),1,0))</f>
        <v/>
      </c>
      <c r="N629" s="110" t="str">
        <f>IF(原始数据!AI629="","",IF(ISERROR(MATCH(原始数据!AI629,各类选项!$E:$E,0)),1,0))</f>
        <v/>
      </c>
      <c r="O629" s="110" t="str">
        <f>IF(原始数据!AJ629="","",IF(ISERROR(MATCH(原始数据!AJ629,各类选项!$E:$E,0)),1,0))</f>
        <v/>
      </c>
      <c r="P629" s="110" t="str">
        <f>IF(原始数据!AK629="","",IF(ISERROR(MATCH(原始数据!AK629,各类选项!$E:$E,0)),1,0))</f>
        <v/>
      </c>
      <c r="Q629" s="110" t="str">
        <f>IF(原始数据!AL629="","",IF(ISERROR(MATCH(原始数据!AL629,各类选项!$E:$E,0)),1,0))</f>
        <v/>
      </c>
      <c r="R629" s="110" t="str">
        <f>IF(原始数据!AO629="","",IF(ISERROR(MATCH(原始数据!AO629,各类选项!$C:$C,0)),1,0))</f>
        <v/>
      </c>
      <c r="S629" s="110" t="str">
        <f>IF(赛后数据!M629="","",IF(ISERROR(MATCH(赛后数据!M629,(各类选项!J:J),0)),1,0))</f>
        <v/>
      </c>
      <c r="T629" s="110" t="str">
        <f>IF(赛后数据!U629="","",IF(ISERROR(MATCH(赛后数据!U629,(各类选项!J:J),0)),1,0))</f>
        <v/>
      </c>
      <c r="U629" s="110" t="str">
        <f>IF(赛后数据!AC629="","",IF(ISERROR(MATCH(赛后数据!AC629,(各类选项!J:J),0)),1,0))</f>
        <v/>
      </c>
      <c r="V629" s="110" t="str">
        <f>IF(赛后数据!AK629="","",IF(ISERROR(MATCH(赛后数据!AK629,(各类选项!J:J),0)),1,0))</f>
        <v/>
      </c>
    </row>
    <row r="630" spans="1:22">
      <c r="A630" s="110">
        <f t="shared" si="18"/>
        <v>0</v>
      </c>
      <c r="B630" s="110">
        <f t="shared" si="19"/>
        <v>0</v>
      </c>
      <c r="C630" s="110" t="str">
        <f>IF(原始数据!K630="","",IF(ISERROR(MATCH(原始数据!K630,原始数据!E630:F630,0)),1,0)-IF(原始数据!K630="",1,0))</f>
        <v/>
      </c>
      <c r="D630" s="110" t="str">
        <f>IF(原始数据!L630="","",IF(ISERROR(MATCH(原始数据!L630,各类选项!L:L,0)),1,0)-IF(原始数据!L630="",1,0))</f>
        <v/>
      </c>
      <c r="E630" s="110" t="str">
        <f>IF(原始数据!V630="","",IF(ISERROR(MATCH(原始数据!V630,各类选项!G:G,0)),1,0))</f>
        <v/>
      </c>
      <c r="F630" s="110" t="str">
        <f>IF(原始数据!W630="","",IF(ISERROR(MATCH(原始数据!W630,各类选项!G:G,0)),1,0))</f>
        <v/>
      </c>
      <c r="G630" s="110" t="str">
        <f>IF(原始数据!AD630="","",IF(ISERROR(MATCH(原始数据!AD630,各类选项!$E:$E,0)),1,0))</f>
        <v/>
      </c>
      <c r="H630" s="110" t="str">
        <f>IF(原始数据!AE630="","",IF(ISERROR(MATCH(原始数据!AE630,各类选项!$E:$E,0)),1,0))</f>
        <v/>
      </c>
      <c r="I630" s="110" t="str">
        <f>IF(原始数据!AK630="","",IF(ISERROR(MATCH(原始数据!AK630,各类选项!$E:$E,0)),1,0))</f>
        <v/>
      </c>
      <c r="J630" s="110" t="str">
        <f>IF(原始数据!AM630="","",IF(ISERROR(MATCH(原始数据!AM630,各类选项!$E:$E,0)),1,0))</f>
        <v/>
      </c>
      <c r="K630" s="110" t="str">
        <f>IF(原始数据!AF630="","",IF(ISERROR(MATCH(原始数据!AF630,各类选项!$C:$C,0)),1,0))</f>
        <v/>
      </c>
      <c r="L630" s="110" t="str">
        <f>IF(原始数据!AG630="","",IF(ISERROR(MATCH(原始数据!AG630,各类选项!$C:$C,0)),1,0))</f>
        <v/>
      </c>
      <c r="M630" s="110" t="str">
        <f>IF(原始数据!AH630="","",IF(ISERROR(MATCH(原始数据!AH630,各类选项!$C:$C,0)),1,0))</f>
        <v/>
      </c>
      <c r="N630" s="110" t="str">
        <f>IF(原始数据!AI630="","",IF(ISERROR(MATCH(原始数据!AI630,各类选项!$E:$E,0)),1,0))</f>
        <v/>
      </c>
      <c r="O630" s="110" t="str">
        <f>IF(原始数据!AJ630="","",IF(ISERROR(MATCH(原始数据!AJ630,各类选项!$E:$E,0)),1,0))</f>
        <v/>
      </c>
      <c r="P630" s="110" t="str">
        <f>IF(原始数据!AK630="","",IF(ISERROR(MATCH(原始数据!AK630,各类选项!$E:$E,0)),1,0))</f>
        <v/>
      </c>
      <c r="Q630" s="110" t="str">
        <f>IF(原始数据!AL630="","",IF(ISERROR(MATCH(原始数据!AL630,各类选项!$E:$E,0)),1,0))</f>
        <v/>
      </c>
      <c r="R630" s="110" t="str">
        <f>IF(原始数据!AO630="","",IF(ISERROR(MATCH(原始数据!AO630,各类选项!$C:$C,0)),1,0))</f>
        <v/>
      </c>
      <c r="S630" s="110" t="str">
        <f>IF(赛后数据!M630="","",IF(ISERROR(MATCH(赛后数据!M630,(各类选项!J:J),0)),1,0))</f>
        <v/>
      </c>
      <c r="T630" s="110" t="str">
        <f>IF(赛后数据!U630="","",IF(ISERROR(MATCH(赛后数据!U630,(各类选项!J:J),0)),1,0))</f>
        <v/>
      </c>
      <c r="U630" s="110" t="str">
        <f>IF(赛后数据!AC630="","",IF(ISERROR(MATCH(赛后数据!AC630,(各类选项!J:J),0)),1,0))</f>
        <v/>
      </c>
      <c r="V630" s="110" t="str">
        <f>IF(赛后数据!AK630="","",IF(ISERROR(MATCH(赛后数据!AK630,(各类选项!J:J),0)),1,0))</f>
        <v/>
      </c>
    </row>
    <row r="631" spans="1:22">
      <c r="A631" s="110">
        <f t="shared" si="18"/>
        <v>0</v>
      </c>
      <c r="B631" s="110">
        <f t="shared" si="19"/>
        <v>0</v>
      </c>
      <c r="C631" s="110" t="str">
        <f>IF(原始数据!K631="","",IF(ISERROR(MATCH(原始数据!K631,原始数据!E631:F631,0)),1,0)-IF(原始数据!K631="",1,0))</f>
        <v/>
      </c>
      <c r="D631" s="110" t="str">
        <f>IF(原始数据!L631="","",IF(ISERROR(MATCH(原始数据!L631,各类选项!L:L,0)),1,0)-IF(原始数据!L631="",1,0))</f>
        <v/>
      </c>
      <c r="E631" s="110" t="str">
        <f>IF(原始数据!V631="","",IF(ISERROR(MATCH(原始数据!V631,各类选项!G:G,0)),1,0))</f>
        <v/>
      </c>
      <c r="F631" s="110" t="str">
        <f>IF(原始数据!W631="","",IF(ISERROR(MATCH(原始数据!W631,各类选项!G:G,0)),1,0))</f>
        <v/>
      </c>
      <c r="G631" s="110" t="str">
        <f>IF(原始数据!AD631="","",IF(ISERROR(MATCH(原始数据!AD631,各类选项!$E:$E,0)),1,0))</f>
        <v/>
      </c>
      <c r="H631" s="110" t="str">
        <f>IF(原始数据!AE631="","",IF(ISERROR(MATCH(原始数据!AE631,各类选项!$E:$E,0)),1,0))</f>
        <v/>
      </c>
      <c r="I631" s="110" t="str">
        <f>IF(原始数据!AK631="","",IF(ISERROR(MATCH(原始数据!AK631,各类选项!$E:$E,0)),1,0))</f>
        <v/>
      </c>
      <c r="J631" s="110" t="str">
        <f>IF(原始数据!AM631="","",IF(ISERROR(MATCH(原始数据!AM631,各类选项!$E:$E,0)),1,0))</f>
        <v/>
      </c>
      <c r="K631" s="110" t="str">
        <f>IF(原始数据!AF631="","",IF(ISERROR(MATCH(原始数据!AF631,各类选项!$C:$C,0)),1,0))</f>
        <v/>
      </c>
      <c r="L631" s="110" t="str">
        <f>IF(原始数据!AG631="","",IF(ISERROR(MATCH(原始数据!AG631,各类选项!$C:$C,0)),1,0))</f>
        <v/>
      </c>
      <c r="M631" s="110" t="str">
        <f>IF(原始数据!AH631="","",IF(ISERROR(MATCH(原始数据!AH631,各类选项!$C:$C,0)),1,0))</f>
        <v/>
      </c>
      <c r="N631" s="110" t="str">
        <f>IF(原始数据!AI631="","",IF(ISERROR(MATCH(原始数据!AI631,各类选项!$E:$E,0)),1,0))</f>
        <v/>
      </c>
      <c r="O631" s="110" t="str">
        <f>IF(原始数据!AJ631="","",IF(ISERROR(MATCH(原始数据!AJ631,各类选项!$E:$E,0)),1,0))</f>
        <v/>
      </c>
      <c r="P631" s="110" t="str">
        <f>IF(原始数据!AK631="","",IF(ISERROR(MATCH(原始数据!AK631,各类选项!$E:$E,0)),1,0))</f>
        <v/>
      </c>
      <c r="Q631" s="110" t="str">
        <f>IF(原始数据!AL631="","",IF(ISERROR(MATCH(原始数据!AL631,各类选项!$E:$E,0)),1,0))</f>
        <v/>
      </c>
      <c r="R631" s="110" t="str">
        <f>IF(原始数据!AO631="","",IF(ISERROR(MATCH(原始数据!AO631,各类选项!$C:$C,0)),1,0))</f>
        <v/>
      </c>
      <c r="S631" s="110" t="str">
        <f>IF(赛后数据!M631="","",IF(ISERROR(MATCH(赛后数据!M631,(各类选项!J:J),0)),1,0))</f>
        <v/>
      </c>
      <c r="T631" s="110" t="str">
        <f>IF(赛后数据!U631="","",IF(ISERROR(MATCH(赛后数据!U631,(各类选项!J:J),0)),1,0))</f>
        <v/>
      </c>
      <c r="U631" s="110" t="str">
        <f>IF(赛后数据!AC631="","",IF(ISERROR(MATCH(赛后数据!AC631,(各类选项!J:J),0)),1,0))</f>
        <v/>
      </c>
      <c r="V631" s="110" t="str">
        <f>IF(赛后数据!AK631="","",IF(ISERROR(MATCH(赛后数据!AK631,(各类选项!J:J),0)),1,0))</f>
        <v/>
      </c>
    </row>
    <row r="632" spans="1:22">
      <c r="A632" s="110">
        <f t="shared" si="18"/>
        <v>0</v>
      </c>
      <c r="B632" s="110">
        <f t="shared" si="19"/>
        <v>0</v>
      </c>
      <c r="C632" s="110" t="str">
        <f>IF(原始数据!K632="","",IF(ISERROR(MATCH(原始数据!K632,原始数据!E632:F632,0)),1,0)-IF(原始数据!K632="",1,0))</f>
        <v/>
      </c>
      <c r="D632" s="110" t="str">
        <f>IF(原始数据!L632="","",IF(ISERROR(MATCH(原始数据!L632,各类选项!L:L,0)),1,0)-IF(原始数据!L632="",1,0))</f>
        <v/>
      </c>
      <c r="E632" s="110" t="str">
        <f>IF(原始数据!V632="","",IF(ISERROR(MATCH(原始数据!V632,各类选项!G:G,0)),1,0))</f>
        <v/>
      </c>
      <c r="F632" s="110" t="str">
        <f>IF(原始数据!W632="","",IF(ISERROR(MATCH(原始数据!W632,各类选项!G:G,0)),1,0))</f>
        <v/>
      </c>
      <c r="G632" s="110" t="str">
        <f>IF(原始数据!AD632="","",IF(ISERROR(MATCH(原始数据!AD632,各类选项!$E:$E,0)),1,0))</f>
        <v/>
      </c>
      <c r="H632" s="110" t="str">
        <f>IF(原始数据!AE632="","",IF(ISERROR(MATCH(原始数据!AE632,各类选项!$E:$E,0)),1,0))</f>
        <v/>
      </c>
      <c r="I632" s="110" t="str">
        <f>IF(原始数据!AK632="","",IF(ISERROR(MATCH(原始数据!AK632,各类选项!$E:$E,0)),1,0))</f>
        <v/>
      </c>
      <c r="J632" s="110" t="str">
        <f>IF(原始数据!AM632="","",IF(ISERROR(MATCH(原始数据!AM632,各类选项!$E:$E,0)),1,0))</f>
        <v/>
      </c>
      <c r="K632" s="110" t="str">
        <f>IF(原始数据!AF632="","",IF(ISERROR(MATCH(原始数据!AF632,各类选项!$C:$C,0)),1,0))</f>
        <v/>
      </c>
      <c r="L632" s="110" t="str">
        <f>IF(原始数据!AG632="","",IF(ISERROR(MATCH(原始数据!AG632,各类选项!$C:$C,0)),1,0))</f>
        <v/>
      </c>
      <c r="M632" s="110" t="str">
        <f>IF(原始数据!AH632="","",IF(ISERROR(MATCH(原始数据!AH632,各类选项!$C:$C,0)),1,0))</f>
        <v/>
      </c>
      <c r="N632" s="110" t="str">
        <f>IF(原始数据!AI632="","",IF(ISERROR(MATCH(原始数据!AI632,各类选项!$E:$E,0)),1,0))</f>
        <v/>
      </c>
      <c r="O632" s="110" t="str">
        <f>IF(原始数据!AJ632="","",IF(ISERROR(MATCH(原始数据!AJ632,各类选项!$E:$E,0)),1,0))</f>
        <v/>
      </c>
      <c r="P632" s="110" t="str">
        <f>IF(原始数据!AK632="","",IF(ISERROR(MATCH(原始数据!AK632,各类选项!$E:$E,0)),1,0))</f>
        <v/>
      </c>
      <c r="Q632" s="110" t="str">
        <f>IF(原始数据!AL632="","",IF(ISERROR(MATCH(原始数据!AL632,各类选项!$E:$E,0)),1,0))</f>
        <v/>
      </c>
      <c r="R632" s="110" t="str">
        <f>IF(原始数据!AO632="","",IF(ISERROR(MATCH(原始数据!AO632,各类选项!$C:$C,0)),1,0))</f>
        <v/>
      </c>
      <c r="S632" s="110" t="str">
        <f>IF(赛后数据!M632="","",IF(ISERROR(MATCH(赛后数据!M632,(各类选项!J:J),0)),1,0))</f>
        <v/>
      </c>
      <c r="T632" s="110" t="str">
        <f>IF(赛后数据!U632="","",IF(ISERROR(MATCH(赛后数据!U632,(各类选项!J:J),0)),1,0))</f>
        <v/>
      </c>
      <c r="U632" s="110" t="str">
        <f>IF(赛后数据!AC632="","",IF(ISERROR(MATCH(赛后数据!AC632,(各类选项!J:J),0)),1,0))</f>
        <v/>
      </c>
      <c r="V632" s="110" t="str">
        <f>IF(赛后数据!AK632="","",IF(ISERROR(MATCH(赛后数据!AK632,(各类选项!J:J),0)),1,0))</f>
        <v/>
      </c>
    </row>
    <row r="633" spans="1:22">
      <c r="A633" s="110">
        <f t="shared" si="18"/>
        <v>0</v>
      </c>
      <c r="B633" s="110">
        <f t="shared" si="19"/>
        <v>0</v>
      </c>
      <c r="C633" s="110" t="str">
        <f>IF(原始数据!K633="","",IF(ISERROR(MATCH(原始数据!K633,原始数据!E633:F633,0)),1,0)-IF(原始数据!K633="",1,0))</f>
        <v/>
      </c>
      <c r="D633" s="110" t="str">
        <f>IF(原始数据!L633="","",IF(ISERROR(MATCH(原始数据!L633,各类选项!L:L,0)),1,0)-IF(原始数据!L633="",1,0))</f>
        <v/>
      </c>
      <c r="E633" s="110" t="str">
        <f>IF(原始数据!V633="","",IF(ISERROR(MATCH(原始数据!V633,各类选项!G:G,0)),1,0))</f>
        <v/>
      </c>
      <c r="F633" s="110" t="str">
        <f>IF(原始数据!W633="","",IF(ISERROR(MATCH(原始数据!W633,各类选项!G:G,0)),1,0))</f>
        <v/>
      </c>
      <c r="G633" s="110" t="str">
        <f>IF(原始数据!AD633="","",IF(ISERROR(MATCH(原始数据!AD633,各类选项!$E:$E,0)),1,0))</f>
        <v/>
      </c>
      <c r="H633" s="110" t="str">
        <f>IF(原始数据!AE633="","",IF(ISERROR(MATCH(原始数据!AE633,各类选项!$E:$E,0)),1,0))</f>
        <v/>
      </c>
      <c r="I633" s="110" t="str">
        <f>IF(原始数据!AK633="","",IF(ISERROR(MATCH(原始数据!AK633,各类选项!$E:$E,0)),1,0))</f>
        <v/>
      </c>
      <c r="J633" s="110" t="str">
        <f>IF(原始数据!AM633="","",IF(ISERROR(MATCH(原始数据!AM633,各类选项!$E:$E,0)),1,0))</f>
        <v/>
      </c>
      <c r="K633" s="110" t="str">
        <f>IF(原始数据!AF633="","",IF(ISERROR(MATCH(原始数据!AF633,各类选项!$C:$C,0)),1,0))</f>
        <v/>
      </c>
      <c r="L633" s="110" t="str">
        <f>IF(原始数据!AG633="","",IF(ISERROR(MATCH(原始数据!AG633,各类选项!$C:$C,0)),1,0))</f>
        <v/>
      </c>
      <c r="M633" s="110" t="str">
        <f>IF(原始数据!AH633="","",IF(ISERROR(MATCH(原始数据!AH633,各类选项!$C:$C,0)),1,0))</f>
        <v/>
      </c>
      <c r="N633" s="110" t="str">
        <f>IF(原始数据!AI633="","",IF(ISERROR(MATCH(原始数据!AI633,各类选项!$E:$E,0)),1,0))</f>
        <v/>
      </c>
      <c r="O633" s="110" t="str">
        <f>IF(原始数据!AJ633="","",IF(ISERROR(MATCH(原始数据!AJ633,各类选项!$E:$E,0)),1,0))</f>
        <v/>
      </c>
      <c r="P633" s="110" t="str">
        <f>IF(原始数据!AK633="","",IF(ISERROR(MATCH(原始数据!AK633,各类选项!$E:$E,0)),1,0))</f>
        <v/>
      </c>
      <c r="Q633" s="110" t="str">
        <f>IF(原始数据!AL633="","",IF(ISERROR(MATCH(原始数据!AL633,各类选项!$E:$E,0)),1,0))</f>
        <v/>
      </c>
      <c r="R633" s="110" t="str">
        <f>IF(原始数据!AO633="","",IF(ISERROR(MATCH(原始数据!AO633,各类选项!$C:$C,0)),1,0))</f>
        <v/>
      </c>
      <c r="S633" s="110" t="str">
        <f>IF(赛后数据!M633="","",IF(ISERROR(MATCH(赛后数据!M633,(各类选项!J:J),0)),1,0))</f>
        <v/>
      </c>
      <c r="T633" s="110" t="str">
        <f>IF(赛后数据!U633="","",IF(ISERROR(MATCH(赛后数据!U633,(各类选项!J:J),0)),1,0))</f>
        <v/>
      </c>
      <c r="U633" s="110" t="str">
        <f>IF(赛后数据!AC633="","",IF(ISERROR(MATCH(赛后数据!AC633,(各类选项!J:J),0)),1,0))</f>
        <v/>
      </c>
      <c r="V633" s="110" t="str">
        <f>IF(赛后数据!AK633="","",IF(ISERROR(MATCH(赛后数据!AK633,(各类选项!J:J),0)),1,0))</f>
        <v/>
      </c>
    </row>
    <row r="634" spans="1:22">
      <c r="A634" s="110">
        <f t="shared" si="18"/>
        <v>0</v>
      </c>
      <c r="B634" s="110">
        <f t="shared" si="19"/>
        <v>0</v>
      </c>
      <c r="C634" s="110" t="str">
        <f>IF(原始数据!K634="","",IF(ISERROR(MATCH(原始数据!K634,原始数据!E634:F634,0)),1,0)-IF(原始数据!K634="",1,0))</f>
        <v/>
      </c>
      <c r="D634" s="110" t="str">
        <f>IF(原始数据!L634="","",IF(ISERROR(MATCH(原始数据!L634,各类选项!L:L,0)),1,0)-IF(原始数据!L634="",1,0))</f>
        <v/>
      </c>
      <c r="E634" s="110" t="str">
        <f>IF(原始数据!V634="","",IF(ISERROR(MATCH(原始数据!V634,各类选项!G:G,0)),1,0))</f>
        <v/>
      </c>
      <c r="F634" s="110" t="str">
        <f>IF(原始数据!W634="","",IF(ISERROR(MATCH(原始数据!W634,各类选项!G:G,0)),1,0))</f>
        <v/>
      </c>
      <c r="G634" s="110" t="str">
        <f>IF(原始数据!AD634="","",IF(ISERROR(MATCH(原始数据!AD634,各类选项!$E:$E,0)),1,0))</f>
        <v/>
      </c>
      <c r="H634" s="110" t="str">
        <f>IF(原始数据!AE634="","",IF(ISERROR(MATCH(原始数据!AE634,各类选项!$E:$E,0)),1,0))</f>
        <v/>
      </c>
      <c r="I634" s="110" t="str">
        <f>IF(原始数据!AK634="","",IF(ISERROR(MATCH(原始数据!AK634,各类选项!$E:$E,0)),1,0))</f>
        <v/>
      </c>
      <c r="J634" s="110" t="str">
        <f>IF(原始数据!AM634="","",IF(ISERROR(MATCH(原始数据!AM634,各类选项!$E:$E,0)),1,0))</f>
        <v/>
      </c>
      <c r="K634" s="110" t="str">
        <f>IF(原始数据!AF634="","",IF(ISERROR(MATCH(原始数据!AF634,各类选项!$C:$C,0)),1,0))</f>
        <v/>
      </c>
      <c r="L634" s="110" t="str">
        <f>IF(原始数据!AG634="","",IF(ISERROR(MATCH(原始数据!AG634,各类选项!$C:$C,0)),1,0))</f>
        <v/>
      </c>
      <c r="M634" s="110" t="str">
        <f>IF(原始数据!AH634="","",IF(ISERROR(MATCH(原始数据!AH634,各类选项!$C:$C,0)),1,0))</f>
        <v/>
      </c>
      <c r="N634" s="110" t="str">
        <f>IF(原始数据!AI634="","",IF(ISERROR(MATCH(原始数据!AI634,各类选项!$E:$E,0)),1,0))</f>
        <v/>
      </c>
      <c r="O634" s="110" t="str">
        <f>IF(原始数据!AJ634="","",IF(ISERROR(MATCH(原始数据!AJ634,各类选项!$E:$E,0)),1,0))</f>
        <v/>
      </c>
      <c r="P634" s="110" t="str">
        <f>IF(原始数据!AK634="","",IF(ISERROR(MATCH(原始数据!AK634,各类选项!$E:$E,0)),1,0))</f>
        <v/>
      </c>
      <c r="Q634" s="110" t="str">
        <f>IF(原始数据!AL634="","",IF(ISERROR(MATCH(原始数据!AL634,各类选项!$E:$E,0)),1,0))</f>
        <v/>
      </c>
      <c r="R634" s="110" t="str">
        <f>IF(原始数据!AO634="","",IF(ISERROR(MATCH(原始数据!AO634,各类选项!$C:$C,0)),1,0))</f>
        <v/>
      </c>
      <c r="S634" s="110" t="str">
        <f>IF(赛后数据!M634="","",IF(ISERROR(MATCH(赛后数据!M634,(各类选项!J:J),0)),1,0))</f>
        <v/>
      </c>
      <c r="T634" s="110" t="str">
        <f>IF(赛后数据!U634="","",IF(ISERROR(MATCH(赛后数据!U634,(各类选项!J:J),0)),1,0))</f>
        <v/>
      </c>
      <c r="U634" s="110" t="str">
        <f>IF(赛后数据!AC634="","",IF(ISERROR(MATCH(赛后数据!AC634,(各类选项!J:J),0)),1,0))</f>
        <v/>
      </c>
      <c r="V634" s="110" t="str">
        <f>IF(赛后数据!AK634="","",IF(ISERROR(MATCH(赛后数据!AK634,(各类选项!J:J),0)),1,0))</f>
        <v/>
      </c>
    </row>
    <row r="635" spans="1:22">
      <c r="A635" s="110">
        <f t="shared" si="18"/>
        <v>0</v>
      </c>
      <c r="B635" s="110">
        <f t="shared" si="19"/>
        <v>0</v>
      </c>
      <c r="C635" s="110" t="str">
        <f>IF(原始数据!K635="","",IF(ISERROR(MATCH(原始数据!K635,原始数据!E635:F635,0)),1,0)-IF(原始数据!K635="",1,0))</f>
        <v/>
      </c>
      <c r="D635" s="110" t="str">
        <f>IF(原始数据!L635="","",IF(ISERROR(MATCH(原始数据!L635,各类选项!L:L,0)),1,0)-IF(原始数据!L635="",1,0))</f>
        <v/>
      </c>
      <c r="E635" s="110" t="str">
        <f>IF(原始数据!V635="","",IF(ISERROR(MATCH(原始数据!V635,各类选项!G:G,0)),1,0))</f>
        <v/>
      </c>
      <c r="F635" s="110" t="str">
        <f>IF(原始数据!W635="","",IF(ISERROR(MATCH(原始数据!W635,各类选项!G:G,0)),1,0))</f>
        <v/>
      </c>
      <c r="G635" s="110" t="str">
        <f>IF(原始数据!AD635="","",IF(ISERROR(MATCH(原始数据!AD635,各类选项!$E:$E,0)),1,0))</f>
        <v/>
      </c>
      <c r="H635" s="110" t="str">
        <f>IF(原始数据!AE635="","",IF(ISERROR(MATCH(原始数据!AE635,各类选项!$E:$E,0)),1,0))</f>
        <v/>
      </c>
      <c r="I635" s="110" t="str">
        <f>IF(原始数据!AK635="","",IF(ISERROR(MATCH(原始数据!AK635,各类选项!$E:$E,0)),1,0))</f>
        <v/>
      </c>
      <c r="J635" s="110" t="str">
        <f>IF(原始数据!AM635="","",IF(ISERROR(MATCH(原始数据!AM635,各类选项!$E:$E,0)),1,0))</f>
        <v/>
      </c>
      <c r="K635" s="110" t="str">
        <f>IF(原始数据!AF635="","",IF(ISERROR(MATCH(原始数据!AF635,各类选项!$C:$C,0)),1,0))</f>
        <v/>
      </c>
      <c r="L635" s="110" t="str">
        <f>IF(原始数据!AG635="","",IF(ISERROR(MATCH(原始数据!AG635,各类选项!$C:$C,0)),1,0))</f>
        <v/>
      </c>
      <c r="M635" s="110" t="str">
        <f>IF(原始数据!AH635="","",IF(ISERROR(MATCH(原始数据!AH635,各类选项!$C:$C,0)),1,0))</f>
        <v/>
      </c>
      <c r="N635" s="110" t="str">
        <f>IF(原始数据!AI635="","",IF(ISERROR(MATCH(原始数据!AI635,各类选项!$E:$E,0)),1,0))</f>
        <v/>
      </c>
      <c r="O635" s="110" t="str">
        <f>IF(原始数据!AJ635="","",IF(ISERROR(MATCH(原始数据!AJ635,各类选项!$E:$E,0)),1,0))</f>
        <v/>
      </c>
      <c r="P635" s="110" t="str">
        <f>IF(原始数据!AK635="","",IF(ISERROR(MATCH(原始数据!AK635,各类选项!$E:$E,0)),1,0))</f>
        <v/>
      </c>
      <c r="Q635" s="110" t="str">
        <f>IF(原始数据!AL635="","",IF(ISERROR(MATCH(原始数据!AL635,各类选项!$E:$E,0)),1,0))</f>
        <v/>
      </c>
      <c r="R635" s="110" t="str">
        <f>IF(原始数据!AO635="","",IF(ISERROR(MATCH(原始数据!AO635,各类选项!$C:$C,0)),1,0))</f>
        <v/>
      </c>
      <c r="S635" s="110" t="str">
        <f>IF(赛后数据!M635="","",IF(ISERROR(MATCH(赛后数据!M635,(各类选项!J:J),0)),1,0))</f>
        <v/>
      </c>
      <c r="T635" s="110" t="str">
        <f>IF(赛后数据!U635="","",IF(ISERROR(MATCH(赛后数据!U635,(各类选项!J:J),0)),1,0))</f>
        <v/>
      </c>
      <c r="U635" s="110" t="str">
        <f>IF(赛后数据!AC635="","",IF(ISERROR(MATCH(赛后数据!AC635,(各类选项!J:J),0)),1,0))</f>
        <v/>
      </c>
      <c r="V635" s="110" t="str">
        <f>IF(赛后数据!AK635="","",IF(ISERROR(MATCH(赛后数据!AK635,(各类选项!J:J),0)),1,0))</f>
        <v/>
      </c>
    </row>
    <row r="636" spans="1:22">
      <c r="A636" s="110">
        <f t="shared" si="18"/>
        <v>0</v>
      </c>
      <c r="B636" s="110">
        <f t="shared" si="19"/>
        <v>0</v>
      </c>
      <c r="C636" s="110" t="str">
        <f>IF(原始数据!K636="","",IF(ISERROR(MATCH(原始数据!K636,原始数据!E636:F636,0)),1,0)-IF(原始数据!K636="",1,0))</f>
        <v/>
      </c>
      <c r="D636" s="110" t="str">
        <f>IF(原始数据!L636="","",IF(ISERROR(MATCH(原始数据!L636,各类选项!L:L,0)),1,0)-IF(原始数据!L636="",1,0))</f>
        <v/>
      </c>
      <c r="E636" s="110" t="str">
        <f>IF(原始数据!V636="","",IF(ISERROR(MATCH(原始数据!V636,各类选项!G:G,0)),1,0))</f>
        <v/>
      </c>
      <c r="F636" s="110" t="str">
        <f>IF(原始数据!W636="","",IF(ISERROR(MATCH(原始数据!W636,各类选项!G:G,0)),1,0))</f>
        <v/>
      </c>
      <c r="G636" s="110" t="str">
        <f>IF(原始数据!AD636="","",IF(ISERROR(MATCH(原始数据!AD636,各类选项!$E:$E,0)),1,0))</f>
        <v/>
      </c>
      <c r="H636" s="110" t="str">
        <f>IF(原始数据!AE636="","",IF(ISERROR(MATCH(原始数据!AE636,各类选项!$E:$E,0)),1,0))</f>
        <v/>
      </c>
      <c r="I636" s="110" t="str">
        <f>IF(原始数据!AK636="","",IF(ISERROR(MATCH(原始数据!AK636,各类选项!$E:$E,0)),1,0))</f>
        <v/>
      </c>
      <c r="J636" s="110" t="str">
        <f>IF(原始数据!AM636="","",IF(ISERROR(MATCH(原始数据!AM636,各类选项!$E:$E,0)),1,0))</f>
        <v/>
      </c>
      <c r="K636" s="110" t="str">
        <f>IF(原始数据!AF636="","",IF(ISERROR(MATCH(原始数据!AF636,各类选项!$C:$C,0)),1,0))</f>
        <v/>
      </c>
      <c r="L636" s="110" t="str">
        <f>IF(原始数据!AG636="","",IF(ISERROR(MATCH(原始数据!AG636,各类选项!$C:$C,0)),1,0))</f>
        <v/>
      </c>
      <c r="M636" s="110" t="str">
        <f>IF(原始数据!AH636="","",IF(ISERROR(MATCH(原始数据!AH636,各类选项!$C:$C,0)),1,0))</f>
        <v/>
      </c>
      <c r="N636" s="110" t="str">
        <f>IF(原始数据!AI636="","",IF(ISERROR(MATCH(原始数据!AI636,各类选项!$E:$E,0)),1,0))</f>
        <v/>
      </c>
      <c r="O636" s="110" t="str">
        <f>IF(原始数据!AJ636="","",IF(ISERROR(MATCH(原始数据!AJ636,各类选项!$E:$E,0)),1,0))</f>
        <v/>
      </c>
      <c r="P636" s="110" t="str">
        <f>IF(原始数据!AK636="","",IF(ISERROR(MATCH(原始数据!AK636,各类选项!$E:$E,0)),1,0))</f>
        <v/>
      </c>
      <c r="Q636" s="110" t="str">
        <f>IF(原始数据!AL636="","",IF(ISERROR(MATCH(原始数据!AL636,各类选项!$E:$E,0)),1,0))</f>
        <v/>
      </c>
      <c r="R636" s="110" t="str">
        <f>IF(原始数据!AO636="","",IF(ISERROR(MATCH(原始数据!AO636,各类选项!$C:$C,0)),1,0))</f>
        <v/>
      </c>
      <c r="S636" s="110" t="str">
        <f>IF(赛后数据!M636="","",IF(ISERROR(MATCH(赛后数据!M636,(各类选项!J:J),0)),1,0))</f>
        <v/>
      </c>
      <c r="T636" s="110" t="str">
        <f>IF(赛后数据!U636="","",IF(ISERROR(MATCH(赛后数据!U636,(各类选项!J:J),0)),1,0))</f>
        <v/>
      </c>
      <c r="U636" s="110" t="str">
        <f>IF(赛后数据!AC636="","",IF(ISERROR(MATCH(赛后数据!AC636,(各类选项!J:J),0)),1,0))</f>
        <v/>
      </c>
      <c r="V636" s="110" t="str">
        <f>IF(赛后数据!AK636="","",IF(ISERROR(MATCH(赛后数据!AK636,(各类选项!J:J),0)),1,0))</f>
        <v/>
      </c>
    </row>
    <row r="637" spans="1:22">
      <c r="A637" s="110">
        <f t="shared" si="18"/>
        <v>0</v>
      </c>
      <c r="B637" s="110">
        <f t="shared" si="19"/>
        <v>0</v>
      </c>
      <c r="C637" s="110" t="str">
        <f>IF(原始数据!K637="","",IF(ISERROR(MATCH(原始数据!K637,原始数据!E637:F637,0)),1,0)-IF(原始数据!K637="",1,0))</f>
        <v/>
      </c>
      <c r="D637" s="110" t="str">
        <f>IF(原始数据!L637="","",IF(ISERROR(MATCH(原始数据!L637,各类选项!L:L,0)),1,0)-IF(原始数据!L637="",1,0))</f>
        <v/>
      </c>
      <c r="E637" s="110" t="str">
        <f>IF(原始数据!V637="","",IF(ISERROR(MATCH(原始数据!V637,各类选项!G:G,0)),1,0))</f>
        <v/>
      </c>
      <c r="F637" s="110" t="str">
        <f>IF(原始数据!W637="","",IF(ISERROR(MATCH(原始数据!W637,各类选项!G:G,0)),1,0))</f>
        <v/>
      </c>
      <c r="G637" s="110" t="str">
        <f>IF(原始数据!AD637="","",IF(ISERROR(MATCH(原始数据!AD637,各类选项!$E:$E,0)),1,0))</f>
        <v/>
      </c>
      <c r="H637" s="110" t="str">
        <f>IF(原始数据!AE637="","",IF(ISERROR(MATCH(原始数据!AE637,各类选项!$E:$E,0)),1,0))</f>
        <v/>
      </c>
      <c r="I637" s="110" t="str">
        <f>IF(原始数据!AK637="","",IF(ISERROR(MATCH(原始数据!AK637,各类选项!$E:$E,0)),1,0))</f>
        <v/>
      </c>
      <c r="J637" s="110" t="str">
        <f>IF(原始数据!AM637="","",IF(ISERROR(MATCH(原始数据!AM637,各类选项!$E:$E,0)),1,0))</f>
        <v/>
      </c>
      <c r="K637" s="110" t="str">
        <f>IF(原始数据!AF637="","",IF(ISERROR(MATCH(原始数据!AF637,各类选项!$C:$C,0)),1,0))</f>
        <v/>
      </c>
      <c r="L637" s="110" t="str">
        <f>IF(原始数据!AG637="","",IF(ISERROR(MATCH(原始数据!AG637,各类选项!$C:$C,0)),1,0))</f>
        <v/>
      </c>
      <c r="M637" s="110" t="str">
        <f>IF(原始数据!AH637="","",IF(ISERROR(MATCH(原始数据!AH637,各类选项!$C:$C,0)),1,0))</f>
        <v/>
      </c>
      <c r="N637" s="110" t="str">
        <f>IF(原始数据!AI637="","",IF(ISERROR(MATCH(原始数据!AI637,各类选项!$E:$E,0)),1,0))</f>
        <v/>
      </c>
      <c r="O637" s="110" t="str">
        <f>IF(原始数据!AJ637="","",IF(ISERROR(MATCH(原始数据!AJ637,各类选项!$E:$E,0)),1,0))</f>
        <v/>
      </c>
      <c r="P637" s="110" t="str">
        <f>IF(原始数据!AK637="","",IF(ISERROR(MATCH(原始数据!AK637,各类选项!$E:$E,0)),1,0))</f>
        <v/>
      </c>
      <c r="Q637" s="110" t="str">
        <f>IF(原始数据!AL637="","",IF(ISERROR(MATCH(原始数据!AL637,各类选项!$E:$E,0)),1,0))</f>
        <v/>
      </c>
      <c r="R637" s="110" t="str">
        <f>IF(原始数据!AO637="","",IF(ISERROR(MATCH(原始数据!AO637,各类选项!$C:$C,0)),1,0))</f>
        <v/>
      </c>
      <c r="S637" s="110" t="str">
        <f>IF(赛后数据!M637="","",IF(ISERROR(MATCH(赛后数据!M637,(各类选项!J:J),0)),1,0))</f>
        <v/>
      </c>
      <c r="T637" s="110" t="str">
        <f>IF(赛后数据!U637="","",IF(ISERROR(MATCH(赛后数据!U637,(各类选项!J:J),0)),1,0))</f>
        <v/>
      </c>
      <c r="U637" s="110" t="str">
        <f>IF(赛后数据!AC637="","",IF(ISERROR(MATCH(赛后数据!AC637,(各类选项!J:J),0)),1,0))</f>
        <v/>
      </c>
      <c r="V637" s="110" t="str">
        <f>IF(赛后数据!AK637="","",IF(ISERROR(MATCH(赛后数据!AK637,(各类选项!J:J),0)),1,0))</f>
        <v/>
      </c>
    </row>
    <row r="638" spans="1:22">
      <c r="A638" s="110">
        <f t="shared" si="18"/>
        <v>0</v>
      </c>
      <c r="B638" s="110">
        <f t="shared" si="19"/>
        <v>0</v>
      </c>
      <c r="C638" s="110" t="str">
        <f>IF(原始数据!K638="","",IF(ISERROR(MATCH(原始数据!K638,原始数据!E638:F638,0)),1,0)-IF(原始数据!K638="",1,0))</f>
        <v/>
      </c>
      <c r="D638" s="110" t="str">
        <f>IF(原始数据!L638="","",IF(ISERROR(MATCH(原始数据!L638,各类选项!L:L,0)),1,0)-IF(原始数据!L638="",1,0))</f>
        <v/>
      </c>
      <c r="E638" s="110" t="str">
        <f>IF(原始数据!V638="","",IF(ISERROR(MATCH(原始数据!V638,各类选项!G:G,0)),1,0))</f>
        <v/>
      </c>
      <c r="F638" s="110" t="str">
        <f>IF(原始数据!W638="","",IF(ISERROR(MATCH(原始数据!W638,各类选项!G:G,0)),1,0))</f>
        <v/>
      </c>
      <c r="G638" s="110" t="str">
        <f>IF(原始数据!AD638="","",IF(ISERROR(MATCH(原始数据!AD638,各类选项!$E:$E,0)),1,0))</f>
        <v/>
      </c>
      <c r="H638" s="110" t="str">
        <f>IF(原始数据!AE638="","",IF(ISERROR(MATCH(原始数据!AE638,各类选项!$E:$E,0)),1,0))</f>
        <v/>
      </c>
      <c r="I638" s="110" t="str">
        <f>IF(原始数据!AK638="","",IF(ISERROR(MATCH(原始数据!AK638,各类选项!$E:$E,0)),1,0))</f>
        <v/>
      </c>
      <c r="J638" s="110" t="str">
        <f>IF(原始数据!AM638="","",IF(ISERROR(MATCH(原始数据!AM638,各类选项!$E:$E,0)),1,0))</f>
        <v/>
      </c>
      <c r="K638" s="110" t="str">
        <f>IF(原始数据!AF638="","",IF(ISERROR(MATCH(原始数据!AF638,各类选项!$C:$C,0)),1,0))</f>
        <v/>
      </c>
      <c r="L638" s="110" t="str">
        <f>IF(原始数据!AG638="","",IF(ISERROR(MATCH(原始数据!AG638,各类选项!$C:$C,0)),1,0))</f>
        <v/>
      </c>
      <c r="M638" s="110" t="str">
        <f>IF(原始数据!AH638="","",IF(ISERROR(MATCH(原始数据!AH638,各类选项!$C:$C,0)),1,0))</f>
        <v/>
      </c>
      <c r="N638" s="110" t="str">
        <f>IF(原始数据!AI638="","",IF(ISERROR(MATCH(原始数据!AI638,各类选项!$E:$E,0)),1,0))</f>
        <v/>
      </c>
      <c r="O638" s="110" t="str">
        <f>IF(原始数据!AJ638="","",IF(ISERROR(MATCH(原始数据!AJ638,各类选项!$E:$E,0)),1,0))</f>
        <v/>
      </c>
      <c r="P638" s="110" t="str">
        <f>IF(原始数据!AK638="","",IF(ISERROR(MATCH(原始数据!AK638,各类选项!$E:$E,0)),1,0))</f>
        <v/>
      </c>
      <c r="Q638" s="110" t="str">
        <f>IF(原始数据!AL638="","",IF(ISERROR(MATCH(原始数据!AL638,各类选项!$E:$E,0)),1,0))</f>
        <v/>
      </c>
      <c r="R638" s="110" t="str">
        <f>IF(原始数据!AO638="","",IF(ISERROR(MATCH(原始数据!AO638,各类选项!$C:$C,0)),1,0))</f>
        <v/>
      </c>
      <c r="S638" s="110" t="str">
        <f>IF(赛后数据!M638="","",IF(ISERROR(MATCH(赛后数据!M638,(各类选项!J:J),0)),1,0))</f>
        <v/>
      </c>
      <c r="T638" s="110" t="str">
        <f>IF(赛后数据!U638="","",IF(ISERROR(MATCH(赛后数据!U638,(各类选项!J:J),0)),1,0))</f>
        <v/>
      </c>
      <c r="U638" s="110" t="str">
        <f>IF(赛后数据!AC638="","",IF(ISERROR(MATCH(赛后数据!AC638,(各类选项!J:J),0)),1,0))</f>
        <v/>
      </c>
      <c r="V638" s="110" t="str">
        <f>IF(赛后数据!AK638="","",IF(ISERROR(MATCH(赛后数据!AK638,(各类选项!J:J),0)),1,0))</f>
        <v/>
      </c>
    </row>
    <row r="639" spans="1:22">
      <c r="A639" s="110">
        <f t="shared" si="18"/>
        <v>0</v>
      </c>
      <c r="B639" s="110">
        <f t="shared" si="19"/>
        <v>0</v>
      </c>
      <c r="C639" s="110" t="str">
        <f>IF(原始数据!K639="","",IF(ISERROR(MATCH(原始数据!K639,原始数据!E639:F639,0)),1,0)-IF(原始数据!K639="",1,0))</f>
        <v/>
      </c>
      <c r="D639" s="110" t="str">
        <f>IF(原始数据!L639="","",IF(ISERROR(MATCH(原始数据!L639,各类选项!L:L,0)),1,0)-IF(原始数据!L639="",1,0))</f>
        <v/>
      </c>
      <c r="E639" s="110" t="str">
        <f>IF(原始数据!V639="","",IF(ISERROR(MATCH(原始数据!V639,各类选项!G:G,0)),1,0))</f>
        <v/>
      </c>
      <c r="F639" s="110" t="str">
        <f>IF(原始数据!W639="","",IF(ISERROR(MATCH(原始数据!W639,各类选项!G:G,0)),1,0))</f>
        <v/>
      </c>
      <c r="G639" s="110" t="str">
        <f>IF(原始数据!AD639="","",IF(ISERROR(MATCH(原始数据!AD639,各类选项!$E:$E,0)),1,0))</f>
        <v/>
      </c>
      <c r="H639" s="110" t="str">
        <f>IF(原始数据!AE639="","",IF(ISERROR(MATCH(原始数据!AE639,各类选项!$E:$E,0)),1,0))</f>
        <v/>
      </c>
      <c r="I639" s="110" t="str">
        <f>IF(原始数据!AK639="","",IF(ISERROR(MATCH(原始数据!AK639,各类选项!$E:$E,0)),1,0))</f>
        <v/>
      </c>
      <c r="J639" s="110" t="str">
        <f>IF(原始数据!AM639="","",IF(ISERROR(MATCH(原始数据!AM639,各类选项!$E:$E,0)),1,0))</f>
        <v/>
      </c>
      <c r="K639" s="110" t="str">
        <f>IF(原始数据!AF639="","",IF(ISERROR(MATCH(原始数据!AF639,各类选项!$C:$C,0)),1,0))</f>
        <v/>
      </c>
      <c r="L639" s="110" t="str">
        <f>IF(原始数据!AG639="","",IF(ISERROR(MATCH(原始数据!AG639,各类选项!$C:$C,0)),1,0))</f>
        <v/>
      </c>
      <c r="M639" s="110" t="str">
        <f>IF(原始数据!AH639="","",IF(ISERROR(MATCH(原始数据!AH639,各类选项!$C:$C,0)),1,0))</f>
        <v/>
      </c>
      <c r="N639" s="110" t="str">
        <f>IF(原始数据!AI639="","",IF(ISERROR(MATCH(原始数据!AI639,各类选项!$E:$E,0)),1,0))</f>
        <v/>
      </c>
      <c r="O639" s="110" t="str">
        <f>IF(原始数据!AJ639="","",IF(ISERROR(MATCH(原始数据!AJ639,各类选项!$E:$E,0)),1,0))</f>
        <v/>
      </c>
      <c r="P639" s="110" t="str">
        <f>IF(原始数据!AK639="","",IF(ISERROR(MATCH(原始数据!AK639,各类选项!$E:$E,0)),1,0))</f>
        <v/>
      </c>
      <c r="Q639" s="110" t="str">
        <f>IF(原始数据!AL639="","",IF(ISERROR(MATCH(原始数据!AL639,各类选项!$E:$E,0)),1,0))</f>
        <v/>
      </c>
      <c r="R639" s="110" t="str">
        <f>IF(原始数据!AO639="","",IF(ISERROR(MATCH(原始数据!AO639,各类选项!$C:$C,0)),1,0))</f>
        <v/>
      </c>
      <c r="S639" s="110" t="str">
        <f>IF(赛后数据!M639="","",IF(ISERROR(MATCH(赛后数据!M639,(各类选项!J:J),0)),1,0))</f>
        <v/>
      </c>
      <c r="T639" s="110" t="str">
        <f>IF(赛后数据!U639="","",IF(ISERROR(MATCH(赛后数据!U639,(各类选项!J:J),0)),1,0))</f>
        <v/>
      </c>
      <c r="U639" s="110" t="str">
        <f>IF(赛后数据!AC639="","",IF(ISERROR(MATCH(赛后数据!AC639,(各类选项!J:J),0)),1,0))</f>
        <v/>
      </c>
      <c r="V639" s="110" t="str">
        <f>IF(赛后数据!AK639="","",IF(ISERROR(MATCH(赛后数据!AK639,(各类选项!J:J),0)),1,0))</f>
        <v/>
      </c>
    </row>
    <row r="640" spans="1:22">
      <c r="A640" s="110">
        <f t="shared" si="18"/>
        <v>0</v>
      </c>
      <c r="B640" s="110">
        <f t="shared" si="19"/>
        <v>0</v>
      </c>
      <c r="C640" s="110" t="str">
        <f>IF(原始数据!K640="","",IF(ISERROR(MATCH(原始数据!K640,原始数据!E640:F640,0)),1,0)-IF(原始数据!K640="",1,0))</f>
        <v/>
      </c>
      <c r="D640" s="110" t="str">
        <f>IF(原始数据!L640="","",IF(ISERROR(MATCH(原始数据!L640,各类选项!L:L,0)),1,0)-IF(原始数据!L640="",1,0))</f>
        <v/>
      </c>
      <c r="E640" s="110" t="str">
        <f>IF(原始数据!V640="","",IF(ISERROR(MATCH(原始数据!V640,各类选项!G:G,0)),1,0))</f>
        <v/>
      </c>
      <c r="F640" s="110" t="str">
        <f>IF(原始数据!W640="","",IF(ISERROR(MATCH(原始数据!W640,各类选项!G:G,0)),1,0))</f>
        <v/>
      </c>
      <c r="G640" s="110" t="str">
        <f>IF(原始数据!AD640="","",IF(ISERROR(MATCH(原始数据!AD640,各类选项!$E:$E,0)),1,0))</f>
        <v/>
      </c>
      <c r="H640" s="110" t="str">
        <f>IF(原始数据!AE640="","",IF(ISERROR(MATCH(原始数据!AE640,各类选项!$E:$E,0)),1,0))</f>
        <v/>
      </c>
      <c r="I640" s="110" t="str">
        <f>IF(原始数据!AK640="","",IF(ISERROR(MATCH(原始数据!AK640,各类选项!$E:$E,0)),1,0))</f>
        <v/>
      </c>
      <c r="J640" s="110" t="str">
        <f>IF(原始数据!AM640="","",IF(ISERROR(MATCH(原始数据!AM640,各类选项!$E:$E,0)),1,0))</f>
        <v/>
      </c>
      <c r="K640" s="110" t="str">
        <f>IF(原始数据!AF640="","",IF(ISERROR(MATCH(原始数据!AF640,各类选项!$C:$C,0)),1,0))</f>
        <v/>
      </c>
      <c r="L640" s="110" t="str">
        <f>IF(原始数据!AG640="","",IF(ISERROR(MATCH(原始数据!AG640,各类选项!$C:$C,0)),1,0))</f>
        <v/>
      </c>
      <c r="M640" s="110" t="str">
        <f>IF(原始数据!AH640="","",IF(ISERROR(MATCH(原始数据!AH640,各类选项!$C:$C,0)),1,0))</f>
        <v/>
      </c>
      <c r="N640" s="110" t="str">
        <f>IF(原始数据!AI640="","",IF(ISERROR(MATCH(原始数据!AI640,各类选项!$E:$E,0)),1,0))</f>
        <v/>
      </c>
      <c r="O640" s="110" t="str">
        <f>IF(原始数据!AJ640="","",IF(ISERROR(MATCH(原始数据!AJ640,各类选项!$E:$E,0)),1,0))</f>
        <v/>
      </c>
      <c r="P640" s="110" t="str">
        <f>IF(原始数据!AK640="","",IF(ISERROR(MATCH(原始数据!AK640,各类选项!$E:$E,0)),1,0))</f>
        <v/>
      </c>
      <c r="Q640" s="110" t="str">
        <f>IF(原始数据!AL640="","",IF(ISERROR(MATCH(原始数据!AL640,各类选项!$E:$E,0)),1,0))</f>
        <v/>
      </c>
      <c r="R640" s="110" t="str">
        <f>IF(原始数据!AO640="","",IF(ISERROR(MATCH(原始数据!AO640,各类选项!$C:$C,0)),1,0))</f>
        <v/>
      </c>
      <c r="S640" s="110" t="str">
        <f>IF(赛后数据!M640="","",IF(ISERROR(MATCH(赛后数据!M640,(各类选项!J:J),0)),1,0))</f>
        <v/>
      </c>
      <c r="T640" s="110" t="str">
        <f>IF(赛后数据!U640="","",IF(ISERROR(MATCH(赛后数据!U640,(各类选项!J:J),0)),1,0))</f>
        <v/>
      </c>
      <c r="U640" s="110" t="str">
        <f>IF(赛后数据!AC640="","",IF(ISERROR(MATCH(赛后数据!AC640,(各类选项!J:J),0)),1,0))</f>
        <v/>
      </c>
      <c r="V640" s="110" t="str">
        <f>IF(赛后数据!AK640="","",IF(ISERROR(MATCH(赛后数据!AK640,(各类选项!J:J),0)),1,0))</f>
        <v/>
      </c>
    </row>
    <row r="641" spans="1:22">
      <c r="A641" s="110">
        <f t="shared" si="18"/>
        <v>0</v>
      </c>
      <c r="B641" s="110">
        <f t="shared" si="19"/>
        <v>0</v>
      </c>
      <c r="C641" s="110" t="str">
        <f>IF(原始数据!K641="","",IF(ISERROR(MATCH(原始数据!K641,原始数据!E641:F641,0)),1,0)-IF(原始数据!K641="",1,0))</f>
        <v/>
      </c>
      <c r="D641" s="110" t="str">
        <f>IF(原始数据!L641="","",IF(ISERROR(MATCH(原始数据!L641,各类选项!L:L,0)),1,0)-IF(原始数据!L641="",1,0))</f>
        <v/>
      </c>
      <c r="E641" s="110" t="str">
        <f>IF(原始数据!V641="","",IF(ISERROR(MATCH(原始数据!V641,各类选项!G:G,0)),1,0))</f>
        <v/>
      </c>
      <c r="F641" s="110" t="str">
        <f>IF(原始数据!W641="","",IF(ISERROR(MATCH(原始数据!W641,各类选项!G:G,0)),1,0))</f>
        <v/>
      </c>
      <c r="G641" s="110" t="str">
        <f>IF(原始数据!AD641="","",IF(ISERROR(MATCH(原始数据!AD641,各类选项!$E:$E,0)),1,0))</f>
        <v/>
      </c>
      <c r="H641" s="110" t="str">
        <f>IF(原始数据!AE641="","",IF(ISERROR(MATCH(原始数据!AE641,各类选项!$E:$E,0)),1,0))</f>
        <v/>
      </c>
      <c r="I641" s="110" t="str">
        <f>IF(原始数据!AK641="","",IF(ISERROR(MATCH(原始数据!AK641,各类选项!$E:$E,0)),1,0))</f>
        <v/>
      </c>
      <c r="J641" s="110" t="str">
        <f>IF(原始数据!AM641="","",IF(ISERROR(MATCH(原始数据!AM641,各类选项!$E:$E,0)),1,0))</f>
        <v/>
      </c>
      <c r="K641" s="110" t="str">
        <f>IF(原始数据!AF641="","",IF(ISERROR(MATCH(原始数据!AF641,各类选项!$C:$C,0)),1,0))</f>
        <v/>
      </c>
      <c r="L641" s="110" t="str">
        <f>IF(原始数据!AG641="","",IF(ISERROR(MATCH(原始数据!AG641,各类选项!$C:$C,0)),1,0))</f>
        <v/>
      </c>
      <c r="M641" s="110" t="str">
        <f>IF(原始数据!AH641="","",IF(ISERROR(MATCH(原始数据!AH641,各类选项!$C:$C,0)),1,0))</f>
        <v/>
      </c>
      <c r="N641" s="110" t="str">
        <f>IF(原始数据!AI641="","",IF(ISERROR(MATCH(原始数据!AI641,各类选项!$E:$E,0)),1,0))</f>
        <v/>
      </c>
      <c r="O641" s="110" t="str">
        <f>IF(原始数据!AJ641="","",IF(ISERROR(MATCH(原始数据!AJ641,各类选项!$E:$E,0)),1,0))</f>
        <v/>
      </c>
      <c r="P641" s="110" t="str">
        <f>IF(原始数据!AK641="","",IF(ISERROR(MATCH(原始数据!AK641,各类选项!$E:$E,0)),1,0))</f>
        <v/>
      </c>
      <c r="Q641" s="110" t="str">
        <f>IF(原始数据!AL641="","",IF(ISERROR(MATCH(原始数据!AL641,各类选项!$E:$E,0)),1,0))</f>
        <v/>
      </c>
      <c r="R641" s="110" t="str">
        <f>IF(原始数据!AO641="","",IF(ISERROR(MATCH(原始数据!AO641,各类选项!$C:$C,0)),1,0))</f>
        <v/>
      </c>
      <c r="S641" s="110" t="str">
        <f>IF(赛后数据!M641="","",IF(ISERROR(MATCH(赛后数据!M641,(各类选项!J:J),0)),1,0))</f>
        <v/>
      </c>
      <c r="T641" s="110" t="str">
        <f>IF(赛后数据!U641="","",IF(ISERROR(MATCH(赛后数据!U641,(各类选项!J:J),0)),1,0))</f>
        <v/>
      </c>
      <c r="U641" s="110" t="str">
        <f>IF(赛后数据!AC641="","",IF(ISERROR(MATCH(赛后数据!AC641,(各类选项!J:J),0)),1,0))</f>
        <v/>
      </c>
      <c r="V641" s="110" t="str">
        <f>IF(赛后数据!AK641="","",IF(ISERROR(MATCH(赛后数据!AK641,(各类选项!J:J),0)),1,0))</f>
        <v/>
      </c>
    </row>
    <row r="642" spans="1:22">
      <c r="A642" s="110">
        <f t="shared" si="18"/>
        <v>0</v>
      </c>
      <c r="B642" s="110">
        <f t="shared" si="19"/>
        <v>0</v>
      </c>
      <c r="C642" s="110" t="str">
        <f>IF(原始数据!K642="","",IF(ISERROR(MATCH(原始数据!K642,原始数据!E642:F642,0)),1,0)-IF(原始数据!K642="",1,0))</f>
        <v/>
      </c>
      <c r="D642" s="110" t="str">
        <f>IF(原始数据!L642="","",IF(ISERROR(MATCH(原始数据!L642,各类选项!L:L,0)),1,0)-IF(原始数据!L642="",1,0))</f>
        <v/>
      </c>
      <c r="E642" s="110" t="str">
        <f>IF(原始数据!V642="","",IF(ISERROR(MATCH(原始数据!V642,各类选项!G:G,0)),1,0))</f>
        <v/>
      </c>
      <c r="F642" s="110" t="str">
        <f>IF(原始数据!W642="","",IF(ISERROR(MATCH(原始数据!W642,各类选项!G:G,0)),1,0))</f>
        <v/>
      </c>
      <c r="G642" s="110" t="str">
        <f>IF(原始数据!AD642="","",IF(ISERROR(MATCH(原始数据!AD642,各类选项!$E:$E,0)),1,0))</f>
        <v/>
      </c>
      <c r="H642" s="110" t="str">
        <f>IF(原始数据!AE642="","",IF(ISERROR(MATCH(原始数据!AE642,各类选项!$E:$E,0)),1,0))</f>
        <v/>
      </c>
      <c r="I642" s="110" t="str">
        <f>IF(原始数据!AK642="","",IF(ISERROR(MATCH(原始数据!AK642,各类选项!$E:$E,0)),1,0))</f>
        <v/>
      </c>
      <c r="J642" s="110" t="str">
        <f>IF(原始数据!AM642="","",IF(ISERROR(MATCH(原始数据!AM642,各类选项!$E:$E,0)),1,0))</f>
        <v/>
      </c>
      <c r="K642" s="110" t="str">
        <f>IF(原始数据!AF642="","",IF(ISERROR(MATCH(原始数据!AF642,各类选项!$C:$C,0)),1,0))</f>
        <v/>
      </c>
      <c r="L642" s="110" t="str">
        <f>IF(原始数据!AG642="","",IF(ISERROR(MATCH(原始数据!AG642,各类选项!$C:$C,0)),1,0))</f>
        <v/>
      </c>
      <c r="M642" s="110" t="str">
        <f>IF(原始数据!AH642="","",IF(ISERROR(MATCH(原始数据!AH642,各类选项!$C:$C,0)),1,0))</f>
        <v/>
      </c>
      <c r="N642" s="110" t="str">
        <f>IF(原始数据!AI642="","",IF(ISERROR(MATCH(原始数据!AI642,各类选项!$E:$E,0)),1,0))</f>
        <v/>
      </c>
      <c r="O642" s="110" t="str">
        <f>IF(原始数据!AJ642="","",IF(ISERROR(MATCH(原始数据!AJ642,各类选项!$E:$E,0)),1,0))</f>
        <v/>
      </c>
      <c r="P642" s="110" t="str">
        <f>IF(原始数据!AK642="","",IF(ISERROR(MATCH(原始数据!AK642,各类选项!$E:$E,0)),1,0))</f>
        <v/>
      </c>
      <c r="Q642" s="110" t="str">
        <f>IF(原始数据!AL642="","",IF(ISERROR(MATCH(原始数据!AL642,各类选项!$E:$E,0)),1,0))</f>
        <v/>
      </c>
      <c r="R642" s="110" t="str">
        <f>IF(原始数据!AO642="","",IF(ISERROR(MATCH(原始数据!AO642,各类选项!$C:$C,0)),1,0))</f>
        <v/>
      </c>
      <c r="S642" s="110" t="str">
        <f>IF(赛后数据!M642="","",IF(ISERROR(MATCH(赛后数据!M642,(各类选项!J:J),0)),1,0))</f>
        <v/>
      </c>
      <c r="T642" s="110" t="str">
        <f>IF(赛后数据!U642="","",IF(ISERROR(MATCH(赛后数据!U642,(各类选项!J:J),0)),1,0))</f>
        <v/>
      </c>
      <c r="U642" s="110" t="str">
        <f>IF(赛后数据!AC642="","",IF(ISERROR(MATCH(赛后数据!AC642,(各类选项!J:J),0)),1,0))</f>
        <v/>
      </c>
      <c r="V642" s="110" t="str">
        <f>IF(赛后数据!AK642="","",IF(ISERROR(MATCH(赛后数据!AK642,(各类选项!J:J),0)),1,0))</f>
        <v/>
      </c>
    </row>
    <row r="643" spans="1:22">
      <c r="A643" s="110">
        <f t="shared" ref="A643:A706" si="20">COUNTIF(C643:R643,"&gt;0")</f>
        <v>0</v>
      </c>
      <c r="B643" s="110">
        <f t="shared" ref="B643:B706" si="21">COUNTIF(S643:V643,"&gt;0")</f>
        <v>0</v>
      </c>
      <c r="C643" s="110" t="str">
        <f>IF(原始数据!K643="","",IF(ISERROR(MATCH(原始数据!K643,原始数据!E643:F643,0)),1,0)-IF(原始数据!K643="",1,0))</f>
        <v/>
      </c>
      <c r="D643" s="110" t="str">
        <f>IF(原始数据!L643="","",IF(ISERROR(MATCH(原始数据!L643,各类选项!L:L,0)),1,0)-IF(原始数据!L643="",1,0))</f>
        <v/>
      </c>
      <c r="E643" s="110" t="str">
        <f>IF(原始数据!V643="","",IF(ISERROR(MATCH(原始数据!V643,各类选项!G:G,0)),1,0))</f>
        <v/>
      </c>
      <c r="F643" s="110" t="str">
        <f>IF(原始数据!W643="","",IF(ISERROR(MATCH(原始数据!W643,各类选项!G:G,0)),1,0))</f>
        <v/>
      </c>
      <c r="G643" s="110" t="str">
        <f>IF(原始数据!AD643="","",IF(ISERROR(MATCH(原始数据!AD643,各类选项!$E:$E,0)),1,0))</f>
        <v/>
      </c>
      <c r="H643" s="110" t="str">
        <f>IF(原始数据!AE643="","",IF(ISERROR(MATCH(原始数据!AE643,各类选项!$E:$E,0)),1,0))</f>
        <v/>
      </c>
      <c r="I643" s="110" t="str">
        <f>IF(原始数据!AK643="","",IF(ISERROR(MATCH(原始数据!AK643,各类选项!$E:$E,0)),1,0))</f>
        <v/>
      </c>
      <c r="J643" s="110" t="str">
        <f>IF(原始数据!AM643="","",IF(ISERROR(MATCH(原始数据!AM643,各类选项!$E:$E,0)),1,0))</f>
        <v/>
      </c>
      <c r="K643" s="110" t="str">
        <f>IF(原始数据!AF643="","",IF(ISERROR(MATCH(原始数据!AF643,各类选项!$C:$C,0)),1,0))</f>
        <v/>
      </c>
      <c r="L643" s="110" t="str">
        <f>IF(原始数据!AG643="","",IF(ISERROR(MATCH(原始数据!AG643,各类选项!$C:$C,0)),1,0))</f>
        <v/>
      </c>
      <c r="M643" s="110" t="str">
        <f>IF(原始数据!AH643="","",IF(ISERROR(MATCH(原始数据!AH643,各类选项!$C:$C,0)),1,0))</f>
        <v/>
      </c>
      <c r="N643" s="110" t="str">
        <f>IF(原始数据!AI643="","",IF(ISERROR(MATCH(原始数据!AI643,各类选项!$E:$E,0)),1,0))</f>
        <v/>
      </c>
      <c r="O643" s="110" t="str">
        <f>IF(原始数据!AJ643="","",IF(ISERROR(MATCH(原始数据!AJ643,各类选项!$E:$E,0)),1,0))</f>
        <v/>
      </c>
      <c r="P643" s="110" t="str">
        <f>IF(原始数据!AK643="","",IF(ISERROR(MATCH(原始数据!AK643,各类选项!$E:$E,0)),1,0))</f>
        <v/>
      </c>
      <c r="Q643" s="110" t="str">
        <f>IF(原始数据!AL643="","",IF(ISERROR(MATCH(原始数据!AL643,各类选项!$E:$E,0)),1,0))</f>
        <v/>
      </c>
      <c r="R643" s="110" t="str">
        <f>IF(原始数据!AO643="","",IF(ISERROR(MATCH(原始数据!AO643,各类选项!$C:$C,0)),1,0))</f>
        <v/>
      </c>
      <c r="S643" s="110" t="str">
        <f>IF(赛后数据!M643="","",IF(ISERROR(MATCH(赛后数据!M643,(各类选项!J:J),0)),1,0))</f>
        <v/>
      </c>
      <c r="T643" s="110" t="str">
        <f>IF(赛后数据!U643="","",IF(ISERROR(MATCH(赛后数据!U643,(各类选项!J:J),0)),1,0))</f>
        <v/>
      </c>
      <c r="U643" s="110" t="str">
        <f>IF(赛后数据!AC643="","",IF(ISERROR(MATCH(赛后数据!AC643,(各类选项!J:J),0)),1,0))</f>
        <v/>
      </c>
      <c r="V643" s="110" t="str">
        <f>IF(赛后数据!AK643="","",IF(ISERROR(MATCH(赛后数据!AK643,(各类选项!J:J),0)),1,0))</f>
        <v/>
      </c>
    </row>
    <row r="644" spans="1:22">
      <c r="A644" s="110">
        <f t="shared" si="20"/>
        <v>0</v>
      </c>
      <c r="B644" s="110">
        <f t="shared" si="21"/>
        <v>0</v>
      </c>
      <c r="C644" s="110" t="str">
        <f>IF(原始数据!K644="","",IF(ISERROR(MATCH(原始数据!K644,原始数据!E644:F644,0)),1,0)-IF(原始数据!K644="",1,0))</f>
        <v/>
      </c>
      <c r="D644" s="110" t="str">
        <f>IF(原始数据!L644="","",IF(ISERROR(MATCH(原始数据!L644,各类选项!L:L,0)),1,0)-IF(原始数据!L644="",1,0))</f>
        <v/>
      </c>
      <c r="E644" s="110" t="str">
        <f>IF(原始数据!V644="","",IF(ISERROR(MATCH(原始数据!V644,各类选项!G:G,0)),1,0))</f>
        <v/>
      </c>
      <c r="F644" s="110" t="str">
        <f>IF(原始数据!W644="","",IF(ISERROR(MATCH(原始数据!W644,各类选项!G:G,0)),1,0))</f>
        <v/>
      </c>
      <c r="G644" s="110" t="str">
        <f>IF(原始数据!AD644="","",IF(ISERROR(MATCH(原始数据!AD644,各类选项!$E:$E,0)),1,0))</f>
        <v/>
      </c>
      <c r="H644" s="110" t="str">
        <f>IF(原始数据!AE644="","",IF(ISERROR(MATCH(原始数据!AE644,各类选项!$E:$E,0)),1,0))</f>
        <v/>
      </c>
      <c r="I644" s="110" t="str">
        <f>IF(原始数据!AK644="","",IF(ISERROR(MATCH(原始数据!AK644,各类选项!$E:$E,0)),1,0))</f>
        <v/>
      </c>
      <c r="J644" s="110" t="str">
        <f>IF(原始数据!AM644="","",IF(ISERROR(MATCH(原始数据!AM644,各类选项!$E:$E,0)),1,0))</f>
        <v/>
      </c>
      <c r="K644" s="110" t="str">
        <f>IF(原始数据!AF644="","",IF(ISERROR(MATCH(原始数据!AF644,各类选项!$C:$C,0)),1,0))</f>
        <v/>
      </c>
      <c r="L644" s="110" t="str">
        <f>IF(原始数据!AG644="","",IF(ISERROR(MATCH(原始数据!AG644,各类选项!$C:$C,0)),1,0))</f>
        <v/>
      </c>
      <c r="M644" s="110" t="str">
        <f>IF(原始数据!AH644="","",IF(ISERROR(MATCH(原始数据!AH644,各类选项!$C:$C,0)),1,0))</f>
        <v/>
      </c>
      <c r="N644" s="110" t="str">
        <f>IF(原始数据!AI644="","",IF(ISERROR(MATCH(原始数据!AI644,各类选项!$E:$E,0)),1,0))</f>
        <v/>
      </c>
      <c r="O644" s="110" t="str">
        <f>IF(原始数据!AJ644="","",IF(ISERROR(MATCH(原始数据!AJ644,各类选项!$E:$E,0)),1,0))</f>
        <v/>
      </c>
      <c r="P644" s="110" t="str">
        <f>IF(原始数据!AK644="","",IF(ISERROR(MATCH(原始数据!AK644,各类选项!$E:$E,0)),1,0))</f>
        <v/>
      </c>
      <c r="Q644" s="110" t="str">
        <f>IF(原始数据!AL644="","",IF(ISERROR(MATCH(原始数据!AL644,各类选项!$E:$E,0)),1,0))</f>
        <v/>
      </c>
      <c r="R644" s="110" t="str">
        <f>IF(原始数据!AO644="","",IF(ISERROR(MATCH(原始数据!AO644,各类选项!$C:$C,0)),1,0))</f>
        <v/>
      </c>
      <c r="S644" s="110" t="str">
        <f>IF(赛后数据!M644="","",IF(ISERROR(MATCH(赛后数据!M644,(各类选项!J:J),0)),1,0))</f>
        <v/>
      </c>
      <c r="T644" s="110" t="str">
        <f>IF(赛后数据!U644="","",IF(ISERROR(MATCH(赛后数据!U644,(各类选项!J:J),0)),1,0))</f>
        <v/>
      </c>
      <c r="U644" s="110" t="str">
        <f>IF(赛后数据!AC644="","",IF(ISERROR(MATCH(赛后数据!AC644,(各类选项!J:J),0)),1,0))</f>
        <v/>
      </c>
      <c r="V644" s="110" t="str">
        <f>IF(赛后数据!AK644="","",IF(ISERROR(MATCH(赛后数据!AK644,(各类选项!J:J),0)),1,0))</f>
        <v/>
      </c>
    </row>
    <row r="645" spans="1:22">
      <c r="A645" s="110">
        <f t="shared" si="20"/>
        <v>0</v>
      </c>
      <c r="B645" s="110">
        <f t="shared" si="21"/>
        <v>0</v>
      </c>
      <c r="C645" s="110" t="str">
        <f>IF(原始数据!K645="","",IF(ISERROR(MATCH(原始数据!K645,原始数据!E645:F645,0)),1,0)-IF(原始数据!K645="",1,0))</f>
        <v/>
      </c>
      <c r="D645" s="110" t="str">
        <f>IF(原始数据!L645="","",IF(ISERROR(MATCH(原始数据!L645,各类选项!L:L,0)),1,0)-IF(原始数据!L645="",1,0))</f>
        <v/>
      </c>
      <c r="E645" s="110" t="str">
        <f>IF(原始数据!V645="","",IF(ISERROR(MATCH(原始数据!V645,各类选项!G:G,0)),1,0))</f>
        <v/>
      </c>
      <c r="F645" s="110" t="str">
        <f>IF(原始数据!W645="","",IF(ISERROR(MATCH(原始数据!W645,各类选项!G:G,0)),1,0))</f>
        <v/>
      </c>
      <c r="G645" s="110" t="str">
        <f>IF(原始数据!AD645="","",IF(ISERROR(MATCH(原始数据!AD645,各类选项!$E:$E,0)),1,0))</f>
        <v/>
      </c>
      <c r="H645" s="110" t="str">
        <f>IF(原始数据!AE645="","",IF(ISERROR(MATCH(原始数据!AE645,各类选项!$E:$E,0)),1,0))</f>
        <v/>
      </c>
      <c r="I645" s="110" t="str">
        <f>IF(原始数据!AK645="","",IF(ISERROR(MATCH(原始数据!AK645,各类选项!$E:$E,0)),1,0))</f>
        <v/>
      </c>
      <c r="J645" s="110" t="str">
        <f>IF(原始数据!AM645="","",IF(ISERROR(MATCH(原始数据!AM645,各类选项!$E:$E,0)),1,0))</f>
        <v/>
      </c>
      <c r="K645" s="110" t="str">
        <f>IF(原始数据!AF645="","",IF(ISERROR(MATCH(原始数据!AF645,各类选项!$C:$C,0)),1,0))</f>
        <v/>
      </c>
      <c r="L645" s="110" t="str">
        <f>IF(原始数据!AG645="","",IF(ISERROR(MATCH(原始数据!AG645,各类选项!$C:$C,0)),1,0))</f>
        <v/>
      </c>
      <c r="M645" s="110" t="str">
        <f>IF(原始数据!AH645="","",IF(ISERROR(MATCH(原始数据!AH645,各类选项!$C:$C,0)),1,0))</f>
        <v/>
      </c>
      <c r="N645" s="110" t="str">
        <f>IF(原始数据!AI645="","",IF(ISERROR(MATCH(原始数据!AI645,各类选项!$E:$E,0)),1,0))</f>
        <v/>
      </c>
      <c r="O645" s="110" t="str">
        <f>IF(原始数据!AJ645="","",IF(ISERROR(MATCH(原始数据!AJ645,各类选项!$E:$E,0)),1,0))</f>
        <v/>
      </c>
      <c r="P645" s="110" t="str">
        <f>IF(原始数据!AK645="","",IF(ISERROR(MATCH(原始数据!AK645,各类选项!$E:$E,0)),1,0))</f>
        <v/>
      </c>
      <c r="Q645" s="110" t="str">
        <f>IF(原始数据!AL645="","",IF(ISERROR(MATCH(原始数据!AL645,各类选项!$E:$E,0)),1,0))</f>
        <v/>
      </c>
      <c r="R645" s="110" t="str">
        <f>IF(原始数据!AO645="","",IF(ISERROR(MATCH(原始数据!AO645,各类选项!$C:$C,0)),1,0))</f>
        <v/>
      </c>
      <c r="S645" s="110" t="str">
        <f>IF(赛后数据!M645="","",IF(ISERROR(MATCH(赛后数据!M645,(各类选项!J:J),0)),1,0))</f>
        <v/>
      </c>
      <c r="T645" s="110" t="str">
        <f>IF(赛后数据!U645="","",IF(ISERROR(MATCH(赛后数据!U645,(各类选项!J:J),0)),1,0))</f>
        <v/>
      </c>
      <c r="U645" s="110" t="str">
        <f>IF(赛后数据!AC645="","",IF(ISERROR(MATCH(赛后数据!AC645,(各类选项!J:J),0)),1,0))</f>
        <v/>
      </c>
      <c r="V645" s="110" t="str">
        <f>IF(赛后数据!AK645="","",IF(ISERROR(MATCH(赛后数据!AK645,(各类选项!J:J),0)),1,0))</f>
        <v/>
      </c>
    </row>
    <row r="646" spans="1:22">
      <c r="A646" s="110">
        <f t="shared" si="20"/>
        <v>0</v>
      </c>
      <c r="B646" s="110">
        <f t="shared" si="21"/>
        <v>0</v>
      </c>
      <c r="C646" s="110" t="str">
        <f>IF(原始数据!K646="","",IF(ISERROR(MATCH(原始数据!K646,原始数据!E646:F646,0)),1,0)-IF(原始数据!K646="",1,0))</f>
        <v/>
      </c>
      <c r="D646" s="110" t="str">
        <f>IF(原始数据!L646="","",IF(ISERROR(MATCH(原始数据!L646,各类选项!L:L,0)),1,0)-IF(原始数据!L646="",1,0))</f>
        <v/>
      </c>
      <c r="E646" s="110" t="str">
        <f>IF(原始数据!V646="","",IF(ISERROR(MATCH(原始数据!V646,各类选项!G:G,0)),1,0))</f>
        <v/>
      </c>
      <c r="F646" s="110" t="str">
        <f>IF(原始数据!W646="","",IF(ISERROR(MATCH(原始数据!W646,各类选项!G:G,0)),1,0))</f>
        <v/>
      </c>
      <c r="G646" s="110" t="str">
        <f>IF(原始数据!AD646="","",IF(ISERROR(MATCH(原始数据!AD646,各类选项!$E:$E,0)),1,0))</f>
        <v/>
      </c>
      <c r="H646" s="110" t="str">
        <f>IF(原始数据!AE646="","",IF(ISERROR(MATCH(原始数据!AE646,各类选项!$E:$E,0)),1,0))</f>
        <v/>
      </c>
      <c r="I646" s="110" t="str">
        <f>IF(原始数据!AK646="","",IF(ISERROR(MATCH(原始数据!AK646,各类选项!$E:$E,0)),1,0))</f>
        <v/>
      </c>
      <c r="J646" s="110" t="str">
        <f>IF(原始数据!AM646="","",IF(ISERROR(MATCH(原始数据!AM646,各类选项!$E:$E,0)),1,0))</f>
        <v/>
      </c>
      <c r="K646" s="110" t="str">
        <f>IF(原始数据!AF646="","",IF(ISERROR(MATCH(原始数据!AF646,各类选项!$C:$C,0)),1,0))</f>
        <v/>
      </c>
      <c r="L646" s="110" t="str">
        <f>IF(原始数据!AG646="","",IF(ISERROR(MATCH(原始数据!AG646,各类选项!$C:$C,0)),1,0))</f>
        <v/>
      </c>
      <c r="M646" s="110" t="str">
        <f>IF(原始数据!AH646="","",IF(ISERROR(MATCH(原始数据!AH646,各类选项!$C:$C,0)),1,0))</f>
        <v/>
      </c>
      <c r="N646" s="110" t="str">
        <f>IF(原始数据!AI646="","",IF(ISERROR(MATCH(原始数据!AI646,各类选项!$E:$E,0)),1,0))</f>
        <v/>
      </c>
      <c r="O646" s="110" t="str">
        <f>IF(原始数据!AJ646="","",IF(ISERROR(MATCH(原始数据!AJ646,各类选项!$E:$E,0)),1,0))</f>
        <v/>
      </c>
      <c r="P646" s="110" t="str">
        <f>IF(原始数据!AK646="","",IF(ISERROR(MATCH(原始数据!AK646,各类选项!$E:$E,0)),1,0))</f>
        <v/>
      </c>
      <c r="Q646" s="110" t="str">
        <f>IF(原始数据!AL646="","",IF(ISERROR(MATCH(原始数据!AL646,各类选项!$E:$E,0)),1,0))</f>
        <v/>
      </c>
      <c r="R646" s="110" t="str">
        <f>IF(原始数据!AO646="","",IF(ISERROR(MATCH(原始数据!AO646,各类选项!$C:$C,0)),1,0))</f>
        <v/>
      </c>
      <c r="S646" s="110" t="str">
        <f>IF(赛后数据!M646="","",IF(ISERROR(MATCH(赛后数据!M646,(各类选项!J:J),0)),1,0))</f>
        <v/>
      </c>
      <c r="T646" s="110" t="str">
        <f>IF(赛后数据!U646="","",IF(ISERROR(MATCH(赛后数据!U646,(各类选项!J:J),0)),1,0))</f>
        <v/>
      </c>
      <c r="U646" s="110" t="str">
        <f>IF(赛后数据!AC646="","",IF(ISERROR(MATCH(赛后数据!AC646,(各类选项!J:J),0)),1,0))</f>
        <v/>
      </c>
      <c r="V646" s="110" t="str">
        <f>IF(赛后数据!AK646="","",IF(ISERROR(MATCH(赛后数据!AK646,(各类选项!J:J),0)),1,0))</f>
        <v/>
      </c>
    </row>
    <row r="647" spans="1:22">
      <c r="A647" s="110">
        <f t="shared" si="20"/>
        <v>0</v>
      </c>
      <c r="B647" s="110">
        <f t="shared" si="21"/>
        <v>0</v>
      </c>
      <c r="C647" s="110" t="str">
        <f>IF(原始数据!K647="","",IF(ISERROR(MATCH(原始数据!K647,原始数据!E647:F647,0)),1,0)-IF(原始数据!K647="",1,0))</f>
        <v/>
      </c>
      <c r="D647" s="110" t="str">
        <f>IF(原始数据!L647="","",IF(ISERROR(MATCH(原始数据!L647,各类选项!L:L,0)),1,0)-IF(原始数据!L647="",1,0))</f>
        <v/>
      </c>
      <c r="E647" s="110" t="str">
        <f>IF(原始数据!V647="","",IF(ISERROR(MATCH(原始数据!V647,各类选项!G:G,0)),1,0))</f>
        <v/>
      </c>
      <c r="F647" s="110" t="str">
        <f>IF(原始数据!W647="","",IF(ISERROR(MATCH(原始数据!W647,各类选项!G:G,0)),1,0))</f>
        <v/>
      </c>
      <c r="G647" s="110" t="str">
        <f>IF(原始数据!AD647="","",IF(ISERROR(MATCH(原始数据!AD647,各类选项!$E:$E,0)),1,0))</f>
        <v/>
      </c>
      <c r="H647" s="110" t="str">
        <f>IF(原始数据!AE647="","",IF(ISERROR(MATCH(原始数据!AE647,各类选项!$E:$E,0)),1,0))</f>
        <v/>
      </c>
      <c r="I647" s="110" t="str">
        <f>IF(原始数据!AK647="","",IF(ISERROR(MATCH(原始数据!AK647,各类选项!$E:$E,0)),1,0))</f>
        <v/>
      </c>
      <c r="J647" s="110" t="str">
        <f>IF(原始数据!AM647="","",IF(ISERROR(MATCH(原始数据!AM647,各类选项!$E:$E,0)),1,0))</f>
        <v/>
      </c>
      <c r="K647" s="110" t="str">
        <f>IF(原始数据!AF647="","",IF(ISERROR(MATCH(原始数据!AF647,各类选项!$C:$C,0)),1,0))</f>
        <v/>
      </c>
      <c r="L647" s="110" t="str">
        <f>IF(原始数据!AG647="","",IF(ISERROR(MATCH(原始数据!AG647,各类选项!$C:$C,0)),1,0))</f>
        <v/>
      </c>
      <c r="M647" s="110" t="str">
        <f>IF(原始数据!AH647="","",IF(ISERROR(MATCH(原始数据!AH647,各类选项!$C:$C,0)),1,0))</f>
        <v/>
      </c>
      <c r="N647" s="110" t="str">
        <f>IF(原始数据!AI647="","",IF(ISERROR(MATCH(原始数据!AI647,各类选项!$E:$E,0)),1,0))</f>
        <v/>
      </c>
      <c r="O647" s="110" t="str">
        <f>IF(原始数据!AJ647="","",IF(ISERROR(MATCH(原始数据!AJ647,各类选项!$E:$E,0)),1,0))</f>
        <v/>
      </c>
      <c r="P647" s="110" t="str">
        <f>IF(原始数据!AK647="","",IF(ISERROR(MATCH(原始数据!AK647,各类选项!$E:$E,0)),1,0))</f>
        <v/>
      </c>
      <c r="Q647" s="110" t="str">
        <f>IF(原始数据!AL647="","",IF(ISERROR(MATCH(原始数据!AL647,各类选项!$E:$E,0)),1,0))</f>
        <v/>
      </c>
      <c r="R647" s="110" t="str">
        <f>IF(原始数据!AO647="","",IF(ISERROR(MATCH(原始数据!AO647,各类选项!$C:$C,0)),1,0))</f>
        <v/>
      </c>
      <c r="S647" s="110" t="str">
        <f>IF(赛后数据!M647="","",IF(ISERROR(MATCH(赛后数据!M647,(各类选项!J:J),0)),1,0))</f>
        <v/>
      </c>
      <c r="T647" s="110" t="str">
        <f>IF(赛后数据!U647="","",IF(ISERROR(MATCH(赛后数据!U647,(各类选项!J:J),0)),1,0))</f>
        <v/>
      </c>
      <c r="U647" s="110" t="str">
        <f>IF(赛后数据!AC647="","",IF(ISERROR(MATCH(赛后数据!AC647,(各类选项!J:J),0)),1,0))</f>
        <v/>
      </c>
      <c r="V647" s="110" t="str">
        <f>IF(赛后数据!AK647="","",IF(ISERROR(MATCH(赛后数据!AK647,(各类选项!J:J),0)),1,0))</f>
        <v/>
      </c>
    </row>
    <row r="648" spans="1:22">
      <c r="A648" s="110">
        <f t="shared" si="20"/>
        <v>0</v>
      </c>
      <c r="B648" s="110">
        <f t="shared" si="21"/>
        <v>0</v>
      </c>
      <c r="C648" s="110" t="str">
        <f>IF(原始数据!K648="","",IF(ISERROR(MATCH(原始数据!K648,原始数据!E648:F648,0)),1,0)-IF(原始数据!K648="",1,0))</f>
        <v/>
      </c>
      <c r="D648" s="110" t="str">
        <f>IF(原始数据!L648="","",IF(ISERROR(MATCH(原始数据!L648,各类选项!L:L,0)),1,0)-IF(原始数据!L648="",1,0))</f>
        <v/>
      </c>
      <c r="E648" s="110" t="str">
        <f>IF(原始数据!V648="","",IF(ISERROR(MATCH(原始数据!V648,各类选项!G:G,0)),1,0))</f>
        <v/>
      </c>
      <c r="F648" s="110" t="str">
        <f>IF(原始数据!W648="","",IF(ISERROR(MATCH(原始数据!W648,各类选项!G:G,0)),1,0))</f>
        <v/>
      </c>
      <c r="G648" s="110" t="str">
        <f>IF(原始数据!AD648="","",IF(ISERROR(MATCH(原始数据!AD648,各类选项!$E:$E,0)),1,0))</f>
        <v/>
      </c>
      <c r="H648" s="110" t="str">
        <f>IF(原始数据!AE648="","",IF(ISERROR(MATCH(原始数据!AE648,各类选项!$E:$E,0)),1,0))</f>
        <v/>
      </c>
      <c r="I648" s="110" t="str">
        <f>IF(原始数据!AK648="","",IF(ISERROR(MATCH(原始数据!AK648,各类选项!$E:$E,0)),1,0))</f>
        <v/>
      </c>
      <c r="J648" s="110" t="str">
        <f>IF(原始数据!AM648="","",IF(ISERROR(MATCH(原始数据!AM648,各类选项!$E:$E,0)),1,0))</f>
        <v/>
      </c>
      <c r="K648" s="110" t="str">
        <f>IF(原始数据!AF648="","",IF(ISERROR(MATCH(原始数据!AF648,各类选项!$C:$C,0)),1,0))</f>
        <v/>
      </c>
      <c r="L648" s="110" t="str">
        <f>IF(原始数据!AG648="","",IF(ISERROR(MATCH(原始数据!AG648,各类选项!$C:$C,0)),1,0))</f>
        <v/>
      </c>
      <c r="M648" s="110" t="str">
        <f>IF(原始数据!AH648="","",IF(ISERROR(MATCH(原始数据!AH648,各类选项!$C:$C,0)),1,0))</f>
        <v/>
      </c>
      <c r="N648" s="110" t="str">
        <f>IF(原始数据!AI648="","",IF(ISERROR(MATCH(原始数据!AI648,各类选项!$E:$E,0)),1,0))</f>
        <v/>
      </c>
      <c r="O648" s="110" t="str">
        <f>IF(原始数据!AJ648="","",IF(ISERROR(MATCH(原始数据!AJ648,各类选项!$E:$E,0)),1,0))</f>
        <v/>
      </c>
      <c r="P648" s="110" t="str">
        <f>IF(原始数据!AK648="","",IF(ISERROR(MATCH(原始数据!AK648,各类选项!$E:$E,0)),1,0))</f>
        <v/>
      </c>
      <c r="Q648" s="110" t="str">
        <f>IF(原始数据!AL648="","",IF(ISERROR(MATCH(原始数据!AL648,各类选项!$E:$E,0)),1,0))</f>
        <v/>
      </c>
      <c r="R648" s="110" t="str">
        <f>IF(原始数据!AO648="","",IF(ISERROR(MATCH(原始数据!AO648,各类选项!$C:$C,0)),1,0))</f>
        <v/>
      </c>
      <c r="S648" s="110" t="str">
        <f>IF(赛后数据!M648="","",IF(ISERROR(MATCH(赛后数据!M648,(各类选项!J:J),0)),1,0))</f>
        <v/>
      </c>
      <c r="T648" s="110" t="str">
        <f>IF(赛后数据!U648="","",IF(ISERROR(MATCH(赛后数据!U648,(各类选项!J:J),0)),1,0))</f>
        <v/>
      </c>
      <c r="U648" s="110" t="str">
        <f>IF(赛后数据!AC648="","",IF(ISERROR(MATCH(赛后数据!AC648,(各类选项!J:J),0)),1,0))</f>
        <v/>
      </c>
      <c r="V648" s="110" t="str">
        <f>IF(赛后数据!AK648="","",IF(ISERROR(MATCH(赛后数据!AK648,(各类选项!J:J),0)),1,0))</f>
        <v/>
      </c>
    </row>
    <row r="649" spans="1:22">
      <c r="A649" s="110">
        <f t="shared" si="20"/>
        <v>0</v>
      </c>
      <c r="B649" s="110">
        <f t="shared" si="21"/>
        <v>0</v>
      </c>
      <c r="C649" s="110" t="str">
        <f>IF(原始数据!K649="","",IF(ISERROR(MATCH(原始数据!K649,原始数据!E649:F649,0)),1,0)-IF(原始数据!K649="",1,0))</f>
        <v/>
      </c>
      <c r="D649" s="110" t="str">
        <f>IF(原始数据!L649="","",IF(ISERROR(MATCH(原始数据!L649,各类选项!L:L,0)),1,0)-IF(原始数据!L649="",1,0))</f>
        <v/>
      </c>
      <c r="E649" s="110" t="str">
        <f>IF(原始数据!V649="","",IF(ISERROR(MATCH(原始数据!V649,各类选项!G:G,0)),1,0))</f>
        <v/>
      </c>
      <c r="F649" s="110" t="str">
        <f>IF(原始数据!W649="","",IF(ISERROR(MATCH(原始数据!W649,各类选项!G:G,0)),1,0))</f>
        <v/>
      </c>
      <c r="G649" s="110" t="str">
        <f>IF(原始数据!AD649="","",IF(ISERROR(MATCH(原始数据!AD649,各类选项!$E:$E,0)),1,0))</f>
        <v/>
      </c>
      <c r="H649" s="110" t="str">
        <f>IF(原始数据!AE649="","",IF(ISERROR(MATCH(原始数据!AE649,各类选项!$E:$E,0)),1,0))</f>
        <v/>
      </c>
      <c r="I649" s="110" t="str">
        <f>IF(原始数据!AK649="","",IF(ISERROR(MATCH(原始数据!AK649,各类选项!$E:$E,0)),1,0))</f>
        <v/>
      </c>
      <c r="J649" s="110" t="str">
        <f>IF(原始数据!AM649="","",IF(ISERROR(MATCH(原始数据!AM649,各类选项!$E:$E,0)),1,0))</f>
        <v/>
      </c>
      <c r="K649" s="110" t="str">
        <f>IF(原始数据!AF649="","",IF(ISERROR(MATCH(原始数据!AF649,各类选项!$C:$C,0)),1,0))</f>
        <v/>
      </c>
      <c r="L649" s="110" t="str">
        <f>IF(原始数据!AG649="","",IF(ISERROR(MATCH(原始数据!AG649,各类选项!$C:$C,0)),1,0))</f>
        <v/>
      </c>
      <c r="M649" s="110" t="str">
        <f>IF(原始数据!AH649="","",IF(ISERROR(MATCH(原始数据!AH649,各类选项!$C:$C,0)),1,0))</f>
        <v/>
      </c>
      <c r="N649" s="110" t="str">
        <f>IF(原始数据!AI649="","",IF(ISERROR(MATCH(原始数据!AI649,各类选项!$E:$E,0)),1,0))</f>
        <v/>
      </c>
      <c r="O649" s="110" t="str">
        <f>IF(原始数据!AJ649="","",IF(ISERROR(MATCH(原始数据!AJ649,各类选项!$E:$E,0)),1,0))</f>
        <v/>
      </c>
      <c r="P649" s="110" t="str">
        <f>IF(原始数据!AK649="","",IF(ISERROR(MATCH(原始数据!AK649,各类选项!$E:$E,0)),1,0))</f>
        <v/>
      </c>
      <c r="Q649" s="110" t="str">
        <f>IF(原始数据!AL649="","",IF(ISERROR(MATCH(原始数据!AL649,各类选项!$E:$E,0)),1,0))</f>
        <v/>
      </c>
      <c r="R649" s="110" t="str">
        <f>IF(原始数据!AO649="","",IF(ISERROR(MATCH(原始数据!AO649,各类选项!$C:$C,0)),1,0))</f>
        <v/>
      </c>
      <c r="S649" s="110" t="str">
        <f>IF(赛后数据!M649="","",IF(ISERROR(MATCH(赛后数据!M649,(各类选项!J:J),0)),1,0))</f>
        <v/>
      </c>
      <c r="T649" s="110" t="str">
        <f>IF(赛后数据!U649="","",IF(ISERROR(MATCH(赛后数据!U649,(各类选项!J:J),0)),1,0))</f>
        <v/>
      </c>
      <c r="U649" s="110" t="str">
        <f>IF(赛后数据!AC649="","",IF(ISERROR(MATCH(赛后数据!AC649,(各类选项!J:J),0)),1,0))</f>
        <v/>
      </c>
      <c r="V649" s="110" t="str">
        <f>IF(赛后数据!AK649="","",IF(ISERROR(MATCH(赛后数据!AK649,(各类选项!J:J),0)),1,0))</f>
        <v/>
      </c>
    </row>
    <row r="650" spans="1:22">
      <c r="A650" s="110">
        <f t="shared" si="20"/>
        <v>0</v>
      </c>
      <c r="B650" s="110">
        <f t="shared" si="21"/>
        <v>0</v>
      </c>
      <c r="C650" s="110" t="str">
        <f>IF(原始数据!K650="","",IF(ISERROR(MATCH(原始数据!K650,原始数据!E650:F650,0)),1,0)-IF(原始数据!K650="",1,0))</f>
        <v/>
      </c>
      <c r="D650" s="110" t="str">
        <f>IF(原始数据!L650="","",IF(ISERROR(MATCH(原始数据!L650,各类选项!L:L,0)),1,0)-IF(原始数据!L650="",1,0))</f>
        <v/>
      </c>
      <c r="E650" s="110" t="str">
        <f>IF(原始数据!V650="","",IF(ISERROR(MATCH(原始数据!V650,各类选项!G:G,0)),1,0))</f>
        <v/>
      </c>
      <c r="F650" s="110" t="str">
        <f>IF(原始数据!W650="","",IF(ISERROR(MATCH(原始数据!W650,各类选项!G:G,0)),1,0))</f>
        <v/>
      </c>
      <c r="G650" s="110" t="str">
        <f>IF(原始数据!AD650="","",IF(ISERROR(MATCH(原始数据!AD650,各类选项!$E:$E,0)),1,0))</f>
        <v/>
      </c>
      <c r="H650" s="110" t="str">
        <f>IF(原始数据!AE650="","",IF(ISERROR(MATCH(原始数据!AE650,各类选项!$E:$E,0)),1,0))</f>
        <v/>
      </c>
      <c r="I650" s="110" t="str">
        <f>IF(原始数据!AK650="","",IF(ISERROR(MATCH(原始数据!AK650,各类选项!$E:$E,0)),1,0))</f>
        <v/>
      </c>
      <c r="J650" s="110" t="str">
        <f>IF(原始数据!AM650="","",IF(ISERROR(MATCH(原始数据!AM650,各类选项!$E:$E,0)),1,0))</f>
        <v/>
      </c>
      <c r="K650" s="110" t="str">
        <f>IF(原始数据!AF650="","",IF(ISERROR(MATCH(原始数据!AF650,各类选项!$C:$C,0)),1,0))</f>
        <v/>
      </c>
      <c r="L650" s="110" t="str">
        <f>IF(原始数据!AG650="","",IF(ISERROR(MATCH(原始数据!AG650,各类选项!$C:$C,0)),1,0))</f>
        <v/>
      </c>
      <c r="M650" s="110" t="str">
        <f>IF(原始数据!AH650="","",IF(ISERROR(MATCH(原始数据!AH650,各类选项!$C:$C,0)),1,0))</f>
        <v/>
      </c>
      <c r="N650" s="110" t="str">
        <f>IF(原始数据!AI650="","",IF(ISERROR(MATCH(原始数据!AI650,各类选项!$E:$E,0)),1,0))</f>
        <v/>
      </c>
      <c r="O650" s="110" t="str">
        <f>IF(原始数据!AJ650="","",IF(ISERROR(MATCH(原始数据!AJ650,各类选项!$E:$E,0)),1,0))</f>
        <v/>
      </c>
      <c r="P650" s="110" t="str">
        <f>IF(原始数据!AK650="","",IF(ISERROR(MATCH(原始数据!AK650,各类选项!$E:$E,0)),1,0))</f>
        <v/>
      </c>
      <c r="Q650" s="110" t="str">
        <f>IF(原始数据!AL650="","",IF(ISERROR(MATCH(原始数据!AL650,各类选项!$E:$E,0)),1,0))</f>
        <v/>
      </c>
      <c r="R650" s="110" t="str">
        <f>IF(原始数据!AO650="","",IF(ISERROR(MATCH(原始数据!AO650,各类选项!$C:$C,0)),1,0))</f>
        <v/>
      </c>
      <c r="S650" s="110" t="str">
        <f>IF(赛后数据!M650="","",IF(ISERROR(MATCH(赛后数据!M650,(各类选项!J:J),0)),1,0))</f>
        <v/>
      </c>
      <c r="T650" s="110" t="str">
        <f>IF(赛后数据!U650="","",IF(ISERROR(MATCH(赛后数据!U650,(各类选项!J:J),0)),1,0))</f>
        <v/>
      </c>
      <c r="U650" s="110" t="str">
        <f>IF(赛后数据!AC650="","",IF(ISERROR(MATCH(赛后数据!AC650,(各类选项!J:J),0)),1,0))</f>
        <v/>
      </c>
      <c r="V650" s="110" t="str">
        <f>IF(赛后数据!AK650="","",IF(ISERROR(MATCH(赛后数据!AK650,(各类选项!J:J),0)),1,0))</f>
        <v/>
      </c>
    </row>
    <row r="651" spans="1:22">
      <c r="A651" s="110">
        <f t="shared" si="20"/>
        <v>0</v>
      </c>
      <c r="B651" s="110">
        <f t="shared" si="21"/>
        <v>0</v>
      </c>
      <c r="C651" s="110" t="str">
        <f>IF(原始数据!K651="","",IF(ISERROR(MATCH(原始数据!K651,原始数据!E651:F651,0)),1,0)-IF(原始数据!K651="",1,0))</f>
        <v/>
      </c>
      <c r="D651" s="110" t="str">
        <f>IF(原始数据!L651="","",IF(ISERROR(MATCH(原始数据!L651,各类选项!L:L,0)),1,0)-IF(原始数据!L651="",1,0))</f>
        <v/>
      </c>
      <c r="E651" s="110" t="str">
        <f>IF(原始数据!V651="","",IF(ISERROR(MATCH(原始数据!V651,各类选项!G:G,0)),1,0))</f>
        <v/>
      </c>
      <c r="F651" s="110" t="str">
        <f>IF(原始数据!W651="","",IF(ISERROR(MATCH(原始数据!W651,各类选项!G:G,0)),1,0))</f>
        <v/>
      </c>
      <c r="G651" s="110" t="str">
        <f>IF(原始数据!AD651="","",IF(ISERROR(MATCH(原始数据!AD651,各类选项!$E:$E,0)),1,0))</f>
        <v/>
      </c>
      <c r="H651" s="110" t="str">
        <f>IF(原始数据!AE651="","",IF(ISERROR(MATCH(原始数据!AE651,各类选项!$E:$E,0)),1,0))</f>
        <v/>
      </c>
      <c r="I651" s="110" t="str">
        <f>IF(原始数据!AK651="","",IF(ISERROR(MATCH(原始数据!AK651,各类选项!$E:$E,0)),1,0))</f>
        <v/>
      </c>
      <c r="J651" s="110" t="str">
        <f>IF(原始数据!AM651="","",IF(ISERROR(MATCH(原始数据!AM651,各类选项!$E:$E,0)),1,0))</f>
        <v/>
      </c>
      <c r="K651" s="110" t="str">
        <f>IF(原始数据!AF651="","",IF(ISERROR(MATCH(原始数据!AF651,各类选项!$C:$C,0)),1,0))</f>
        <v/>
      </c>
      <c r="L651" s="110" t="str">
        <f>IF(原始数据!AG651="","",IF(ISERROR(MATCH(原始数据!AG651,各类选项!$C:$C,0)),1,0))</f>
        <v/>
      </c>
      <c r="M651" s="110" t="str">
        <f>IF(原始数据!AH651="","",IF(ISERROR(MATCH(原始数据!AH651,各类选项!$C:$C,0)),1,0))</f>
        <v/>
      </c>
      <c r="N651" s="110" t="str">
        <f>IF(原始数据!AI651="","",IF(ISERROR(MATCH(原始数据!AI651,各类选项!$E:$E,0)),1,0))</f>
        <v/>
      </c>
      <c r="O651" s="110" t="str">
        <f>IF(原始数据!AJ651="","",IF(ISERROR(MATCH(原始数据!AJ651,各类选项!$E:$E,0)),1,0))</f>
        <v/>
      </c>
      <c r="P651" s="110" t="str">
        <f>IF(原始数据!AK651="","",IF(ISERROR(MATCH(原始数据!AK651,各类选项!$E:$E,0)),1,0))</f>
        <v/>
      </c>
      <c r="Q651" s="110" t="str">
        <f>IF(原始数据!AL651="","",IF(ISERROR(MATCH(原始数据!AL651,各类选项!$E:$E,0)),1,0))</f>
        <v/>
      </c>
      <c r="R651" s="110" t="str">
        <f>IF(原始数据!AO651="","",IF(ISERROR(MATCH(原始数据!AO651,各类选项!$C:$C,0)),1,0))</f>
        <v/>
      </c>
      <c r="S651" s="110" t="str">
        <f>IF(赛后数据!M651="","",IF(ISERROR(MATCH(赛后数据!M651,(各类选项!J:J),0)),1,0))</f>
        <v/>
      </c>
      <c r="T651" s="110" t="str">
        <f>IF(赛后数据!U651="","",IF(ISERROR(MATCH(赛后数据!U651,(各类选项!J:J),0)),1,0))</f>
        <v/>
      </c>
      <c r="U651" s="110" t="str">
        <f>IF(赛后数据!AC651="","",IF(ISERROR(MATCH(赛后数据!AC651,(各类选项!J:J),0)),1,0))</f>
        <v/>
      </c>
      <c r="V651" s="110" t="str">
        <f>IF(赛后数据!AK651="","",IF(ISERROR(MATCH(赛后数据!AK651,(各类选项!J:J),0)),1,0))</f>
        <v/>
      </c>
    </row>
    <row r="652" spans="1:22">
      <c r="A652" s="110">
        <f t="shared" si="20"/>
        <v>0</v>
      </c>
      <c r="B652" s="110">
        <f t="shared" si="21"/>
        <v>0</v>
      </c>
      <c r="C652" s="110" t="str">
        <f>IF(原始数据!K652="","",IF(ISERROR(MATCH(原始数据!K652,原始数据!E652:F652,0)),1,0)-IF(原始数据!K652="",1,0))</f>
        <v/>
      </c>
      <c r="D652" s="110" t="str">
        <f>IF(原始数据!L652="","",IF(ISERROR(MATCH(原始数据!L652,各类选项!L:L,0)),1,0)-IF(原始数据!L652="",1,0))</f>
        <v/>
      </c>
      <c r="E652" s="110" t="str">
        <f>IF(原始数据!V652="","",IF(ISERROR(MATCH(原始数据!V652,各类选项!G:G,0)),1,0))</f>
        <v/>
      </c>
      <c r="F652" s="110" t="str">
        <f>IF(原始数据!W652="","",IF(ISERROR(MATCH(原始数据!W652,各类选项!G:G,0)),1,0))</f>
        <v/>
      </c>
      <c r="G652" s="110" t="str">
        <f>IF(原始数据!AD652="","",IF(ISERROR(MATCH(原始数据!AD652,各类选项!$E:$E,0)),1,0))</f>
        <v/>
      </c>
      <c r="H652" s="110" t="str">
        <f>IF(原始数据!AE652="","",IF(ISERROR(MATCH(原始数据!AE652,各类选项!$E:$E,0)),1,0))</f>
        <v/>
      </c>
      <c r="I652" s="110" t="str">
        <f>IF(原始数据!AK652="","",IF(ISERROR(MATCH(原始数据!AK652,各类选项!$E:$E,0)),1,0))</f>
        <v/>
      </c>
      <c r="J652" s="110" t="str">
        <f>IF(原始数据!AM652="","",IF(ISERROR(MATCH(原始数据!AM652,各类选项!$E:$E,0)),1,0))</f>
        <v/>
      </c>
      <c r="K652" s="110" t="str">
        <f>IF(原始数据!AF652="","",IF(ISERROR(MATCH(原始数据!AF652,各类选项!$C:$C,0)),1,0))</f>
        <v/>
      </c>
      <c r="L652" s="110" t="str">
        <f>IF(原始数据!AG652="","",IF(ISERROR(MATCH(原始数据!AG652,各类选项!$C:$C,0)),1,0))</f>
        <v/>
      </c>
      <c r="M652" s="110" t="str">
        <f>IF(原始数据!AH652="","",IF(ISERROR(MATCH(原始数据!AH652,各类选项!$C:$C,0)),1,0))</f>
        <v/>
      </c>
      <c r="N652" s="110" t="str">
        <f>IF(原始数据!AI652="","",IF(ISERROR(MATCH(原始数据!AI652,各类选项!$E:$E,0)),1,0))</f>
        <v/>
      </c>
      <c r="O652" s="110" t="str">
        <f>IF(原始数据!AJ652="","",IF(ISERROR(MATCH(原始数据!AJ652,各类选项!$E:$E,0)),1,0))</f>
        <v/>
      </c>
      <c r="P652" s="110" t="str">
        <f>IF(原始数据!AK652="","",IF(ISERROR(MATCH(原始数据!AK652,各类选项!$E:$E,0)),1,0))</f>
        <v/>
      </c>
      <c r="Q652" s="110" t="str">
        <f>IF(原始数据!AL652="","",IF(ISERROR(MATCH(原始数据!AL652,各类选项!$E:$E,0)),1,0))</f>
        <v/>
      </c>
      <c r="R652" s="110" t="str">
        <f>IF(原始数据!AO652="","",IF(ISERROR(MATCH(原始数据!AO652,各类选项!$C:$C,0)),1,0))</f>
        <v/>
      </c>
      <c r="S652" s="110" t="str">
        <f>IF(赛后数据!M652="","",IF(ISERROR(MATCH(赛后数据!M652,(各类选项!J:J),0)),1,0))</f>
        <v/>
      </c>
      <c r="T652" s="110" t="str">
        <f>IF(赛后数据!U652="","",IF(ISERROR(MATCH(赛后数据!U652,(各类选项!J:J),0)),1,0))</f>
        <v/>
      </c>
      <c r="U652" s="110" t="str">
        <f>IF(赛后数据!AC652="","",IF(ISERROR(MATCH(赛后数据!AC652,(各类选项!J:J),0)),1,0))</f>
        <v/>
      </c>
      <c r="V652" s="110" t="str">
        <f>IF(赛后数据!AK652="","",IF(ISERROR(MATCH(赛后数据!AK652,(各类选项!J:J),0)),1,0))</f>
        <v/>
      </c>
    </row>
    <row r="653" spans="1:22">
      <c r="A653" s="110">
        <f t="shared" si="20"/>
        <v>0</v>
      </c>
      <c r="B653" s="110">
        <f t="shared" si="21"/>
        <v>0</v>
      </c>
      <c r="C653" s="110" t="str">
        <f>IF(原始数据!K653="","",IF(ISERROR(MATCH(原始数据!K653,原始数据!E653:F653,0)),1,0)-IF(原始数据!K653="",1,0))</f>
        <v/>
      </c>
      <c r="D653" s="110" t="str">
        <f>IF(原始数据!L653="","",IF(ISERROR(MATCH(原始数据!L653,各类选项!L:L,0)),1,0)-IF(原始数据!L653="",1,0))</f>
        <v/>
      </c>
      <c r="E653" s="110" t="str">
        <f>IF(原始数据!V653="","",IF(ISERROR(MATCH(原始数据!V653,各类选项!G:G,0)),1,0))</f>
        <v/>
      </c>
      <c r="F653" s="110" t="str">
        <f>IF(原始数据!W653="","",IF(ISERROR(MATCH(原始数据!W653,各类选项!G:G,0)),1,0))</f>
        <v/>
      </c>
      <c r="G653" s="110" t="str">
        <f>IF(原始数据!AD653="","",IF(ISERROR(MATCH(原始数据!AD653,各类选项!$E:$E,0)),1,0))</f>
        <v/>
      </c>
      <c r="H653" s="110" t="str">
        <f>IF(原始数据!AE653="","",IF(ISERROR(MATCH(原始数据!AE653,各类选项!$E:$E,0)),1,0))</f>
        <v/>
      </c>
      <c r="I653" s="110" t="str">
        <f>IF(原始数据!AK653="","",IF(ISERROR(MATCH(原始数据!AK653,各类选项!$E:$E,0)),1,0))</f>
        <v/>
      </c>
      <c r="J653" s="110" t="str">
        <f>IF(原始数据!AM653="","",IF(ISERROR(MATCH(原始数据!AM653,各类选项!$E:$E,0)),1,0))</f>
        <v/>
      </c>
      <c r="K653" s="110" t="str">
        <f>IF(原始数据!AF653="","",IF(ISERROR(MATCH(原始数据!AF653,各类选项!$C:$C,0)),1,0))</f>
        <v/>
      </c>
      <c r="L653" s="110" t="str">
        <f>IF(原始数据!AG653="","",IF(ISERROR(MATCH(原始数据!AG653,各类选项!$C:$C,0)),1,0))</f>
        <v/>
      </c>
      <c r="M653" s="110" t="str">
        <f>IF(原始数据!AH653="","",IF(ISERROR(MATCH(原始数据!AH653,各类选项!$C:$C,0)),1,0))</f>
        <v/>
      </c>
      <c r="N653" s="110" t="str">
        <f>IF(原始数据!AI653="","",IF(ISERROR(MATCH(原始数据!AI653,各类选项!$E:$E,0)),1,0))</f>
        <v/>
      </c>
      <c r="O653" s="110" t="str">
        <f>IF(原始数据!AJ653="","",IF(ISERROR(MATCH(原始数据!AJ653,各类选项!$E:$E,0)),1,0))</f>
        <v/>
      </c>
      <c r="P653" s="110" t="str">
        <f>IF(原始数据!AK653="","",IF(ISERROR(MATCH(原始数据!AK653,各类选项!$E:$E,0)),1,0))</f>
        <v/>
      </c>
      <c r="Q653" s="110" t="str">
        <f>IF(原始数据!AL653="","",IF(ISERROR(MATCH(原始数据!AL653,各类选项!$E:$E,0)),1,0))</f>
        <v/>
      </c>
      <c r="R653" s="110" t="str">
        <f>IF(原始数据!AO653="","",IF(ISERROR(MATCH(原始数据!AO653,各类选项!$C:$C,0)),1,0))</f>
        <v/>
      </c>
      <c r="S653" s="110" t="str">
        <f>IF(赛后数据!M653="","",IF(ISERROR(MATCH(赛后数据!M653,(各类选项!J:J),0)),1,0))</f>
        <v/>
      </c>
      <c r="T653" s="110" t="str">
        <f>IF(赛后数据!U653="","",IF(ISERROR(MATCH(赛后数据!U653,(各类选项!J:J),0)),1,0))</f>
        <v/>
      </c>
      <c r="U653" s="110" t="str">
        <f>IF(赛后数据!AC653="","",IF(ISERROR(MATCH(赛后数据!AC653,(各类选项!J:J),0)),1,0))</f>
        <v/>
      </c>
      <c r="V653" s="110" t="str">
        <f>IF(赛后数据!AK653="","",IF(ISERROR(MATCH(赛后数据!AK653,(各类选项!J:J),0)),1,0))</f>
        <v/>
      </c>
    </row>
    <row r="654" spans="1:22">
      <c r="A654" s="110">
        <f t="shared" si="20"/>
        <v>0</v>
      </c>
      <c r="B654" s="110">
        <f t="shared" si="21"/>
        <v>0</v>
      </c>
      <c r="C654" s="110" t="str">
        <f>IF(原始数据!K654="","",IF(ISERROR(MATCH(原始数据!K654,原始数据!E654:F654,0)),1,0)-IF(原始数据!K654="",1,0))</f>
        <v/>
      </c>
      <c r="D654" s="110" t="str">
        <f>IF(原始数据!L654="","",IF(ISERROR(MATCH(原始数据!L654,各类选项!L:L,0)),1,0)-IF(原始数据!L654="",1,0))</f>
        <v/>
      </c>
      <c r="E654" s="110" t="str">
        <f>IF(原始数据!V654="","",IF(ISERROR(MATCH(原始数据!V654,各类选项!G:G,0)),1,0))</f>
        <v/>
      </c>
      <c r="F654" s="110" t="str">
        <f>IF(原始数据!W654="","",IF(ISERROR(MATCH(原始数据!W654,各类选项!G:G,0)),1,0))</f>
        <v/>
      </c>
      <c r="G654" s="110" t="str">
        <f>IF(原始数据!AD654="","",IF(ISERROR(MATCH(原始数据!AD654,各类选项!$E:$E,0)),1,0))</f>
        <v/>
      </c>
      <c r="H654" s="110" t="str">
        <f>IF(原始数据!AE654="","",IF(ISERROR(MATCH(原始数据!AE654,各类选项!$E:$E,0)),1,0))</f>
        <v/>
      </c>
      <c r="I654" s="110" t="str">
        <f>IF(原始数据!AK654="","",IF(ISERROR(MATCH(原始数据!AK654,各类选项!$E:$E,0)),1,0))</f>
        <v/>
      </c>
      <c r="J654" s="110" t="str">
        <f>IF(原始数据!AM654="","",IF(ISERROR(MATCH(原始数据!AM654,各类选项!$E:$E,0)),1,0))</f>
        <v/>
      </c>
      <c r="K654" s="110" t="str">
        <f>IF(原始数据!AF654="","",IF(ISERROR(MATCH(原始数据!AF654,各类选项!$C:$C,0)),1,0))</f>
        <v/>
      </c>
      <c r="L654" s="110" t="str">
        <f>IF(原始数据!AG654="","",IF(ISERROR(MATCH(原始数据!AG654,各类选项!$C:$C,0)),1,0))</f>
        <v/>
      </c>
      <c r="M654" s="110" t="str">
        <f>IF(原始数据!AH654="","",IF(ISERROR(MATCH(原始数据!AH654,各类选项!$C:$C,0)),1,0))</f>
        <v/>
      </c>
      <c r="N654" s="110" t="str">
        <f>IF(原始数据!AI654="","",IF(ISERROR(MATCH(原始数据!AI654,各类选项!$E:$E,0)),1,0))</f>
        <v/>
      </c>
      <c r="O654" s="110" t="str">
        <f>IF(原始数据!AJ654="","",IF(ISERROR(MATCH(原始数据!AJ654,各类选项!$E:$E,0)),1,0))</f>
        <v/>
      </c>
      <c r="P654" s="110" t="str">
        <f>IF(原始数据!AK654="","",IF(ISERROR(MATCH(原始数据!AK654,各类选项!$E:$E,0)),1,0))</f>
        <v/>
      </c>
      <c r="Q654" s="110" t="str">
        <f>IF(原始数据!AL654="","",IF(ISERROR(MATCH(原始数据!AL654,各类选项!$E:$E,0)),1,0))</f>
        <v/>
      </c>
      <c r="R654" s="110" t="str">
        <f>IF(原始数据!AO654="","",IF(ISERROR(MATCH(原始数据!AO654,各类选项!$C:$C,0)),1,0))</f>
        <v/>
      </c>
      <c r="S654" s="110" t="str">
        <f>IF(赛后数据!M654="","",IF(ISERROR(MATCH(赛后数据!M654,(各类选项!J:J),0)),1,0))</f>
        <v/>
      </c>
      <c r="T654" s="110" t="str">
        <f>IF(赛后数据!U654="","",IF(ISERROR(MATCH(赛后数据!U654,(各类选项!J:J),0)),1,0))</f>
        <v/>
      </c>
      <c r="U654" s="110" t="str">
        <f>IF(赛后数据!AC654="","",IF(ISERROR(MATCH(赛后数据!AC654,(各类选项!J:J),0)),1,0))</f>
        <v/>
      </c>
      <c r="V654" s="110" t="str">
        <f>IF(赛后数据!AK654="","",IF(ISERROR(MATCH(赛后数据!AK654,(各类选项!J:J),0)),1,0))</f>
        <v/>
      </c>
    </row>
    <row r="655" spans="1:22">
      <c r="A655" s="110">
        <f t="shared" si="20"/>
        <v>0</v>
      </c>
      <c r="B655" s="110">
        <f t="shared" si="21"/>
        <v>0</v>
      </c>
      <c r="C655" s="110" t="str">
        <f>IF(原始数据!K655="","",IF(ISERROR(MATCH(原始数据!K655,原始数据!E655:F655,0)),1,0)-IF(原始数据!K655="",1,0))</f>
        <v/>
      </c>
      <c r="D655" s="110" t="str">
        <f>IF(原始数据!L655="","",IF(ISERROR(MATCH(原始数据!L655,各类选项!L:L,0)),1,0)-IF(原始数据!L655="",1,0))</f>
        <v/>
      </c>
      <c r="E655" s="110" t="str">
        <f>IF(原始数据!V655="","",IF(ISERROR(MATCH(原始数据!V655,各类选项!G:G,0)),1,0))</f>
        <v/>
      </c>
      <c r="F655" s="110" t="str">
        <f>IF(原始数据!W655="","",IF(ISERROR(MATCH(原始数据!W655,各类选项!G:G,0)),1,0))</f>
        <v/>
      </c>
      <c r="G655" s="110" t="str">
        <f>IF(原始数据!AD655="","",IF(ISERROR(MATCH(原始数据!AD655,各类选项!$E:$E,0)),1,0))</f>
        <v/>
      </c>
      <c r="H655" s="110" t="str">
        <f>IF(原始数据!AE655="","",IF(ISERROR(MATCH(原始数据!AE655,各类选项!$E:$E,0)),1,0))</f>
        <v/>
      </c>
      <c r="I655" s="110" t="str">
        <f>IF(原始数据!AK655="","",IF(ISERROR(MATCH(原始数据!AK655,各类选项!$E:$E,0)),1,0))</f>
        <v/>
      </c>
      <c r="J655" s="110" t="str">
        <f>IF(原始数据!AM655="","",IF(ISERROR(MATCH(原始数据!AM655,各类选项!$E:$E,0)),1,0))</f>
        <v/>
      </c>
      <c r="K655" s="110" t="str">
        <f>IF(原始数据!AF655="","",IF(ISERROR(MATCH(原始数据!AF655,各类选项!$C:$C,0)),1,0))</f>
        <v/>
      </c>
      <c r="L655" s="110" t="str">
        <f>IF(原始数据!AG655="","",IF(ISERROR(MATCH(原始数据!AG655,各类选项!$C:$C,0)),1,0))</f>
        <v/>
      </c>
      <c r="M655" s="110" t="str">
        <f>IF(原始数据!AH655="","",IF(ISERROR(MATCH(原始数据!AH655,各类选项!$C:$C,0)),1,0))</f>
        <v/>
      </c>
      <c r="N655" s="110" t="str">
        <f>IF(原始数据!AI655="","",IF(ISERROR(MATCH(原始数据!AI655,各类选项!$E:$E,0)),1,0))</f>
        <v/>
      </c>
      <c r="O655" s="110" t="str">
        <f>IF(原始数据!AJ655="","",IF(ISERROR(MATCH(原始数据!AJ655,各类选项!$E:$E,0)),1,0))</f>
        <v/>
      </c>
      <c r="P655" s="110" t="str">
        <f>IF(原始数据!AK655="","",IF(ISERROR(MATCH(原始数据!AK655,各类选项!$E:$E,0)),1,0))</f>
        <v/>
      </c>
      <c r="Q655" s="110" t="str">
        <f>IF(原始数据!AL655="","",IF(ISERROR(MATCH(原始数据!AL655,各类选项!$E:$E,0)),1,0))</f>
        <v/>
      </c>
      <c r="R655" s="110" t="str">
        <f>IF(原始数据!AO655="","",IF(ISERROR(MATCH(原始数据!AO655,各类选项!$C:$C,0)),1,0))</f>
        <v/>
      </c>
      <c r="S655" s="110" t="str">
        <f>IF(赛后数据!M655="","",IF(ISERROR(MATCH(赛后数据!M655,(各类选项!J:J),0)),1,0))</f>
        <v/>
      </c>
      <c r="T655" s="110" t="str">
        <f>IF(赛后数据!U655="","",IF(ISERROR(MATCH(赛后数据!U655,(各类选项!J:J),0)),1,0))</f>
        <v/>
      </c>
      <c r="U655" s="110" t="str">
        <f>IF(赛后数据!AC655="","",IF(ISERROR(MATCH(赛后数据!AC655,(各类选项!J:J),0)),1,0))</f>
        <v/>
      </c>
      <c r="V655" s="110" t="str">
        <f>IF(赛后数据!AK655="","",IF(ISERROR(MATCH(赛后数据!AK655,(各类选项!J:J),0)),1,0))</f>
        <v/>
      </c>
    </row>
    <row r="656" spans="1:22">
      <c r="A656" s="110">
        <f t="shared" si="20"/>
        <v>0</v>
      </c>
      <c r="B656" s="110">
        <f t="shared" si="21"/>
        <v>0</v>
      </c>
      <c r="C656" s="110" t="str">
        <f>IF(原始数据!K656="","",IF(ISERROR(MATCH(原始数据!K656,原始数据!E656:F656,0)),1,0)-IF(原始数据!K656="",1,0))</f>
        <v/>
      </c>
      <c r="D656" s="110" t="str">
        <f>IF(原始数据!L656="","",IF(ISERROR(MATCH(原始数据!L656,各类选项!L:L,0)),1,0)-IF(原始数据!L656="",1,0))</f>
        <v/>
      </c>
      <c r="E656" s="110" t="str">
        <f>IF(原始数据!V656="","",IF(ISERROR(MATCH(原始数据!V656,各类选项!G:G,0)),1,0))</f>
        <v/>
      </c>
      <c r="F656" s="110" t="str">
        <f>IF(原始数据!W656="","",IF(ISERROR(MATCH(原始数据!W656,各类选项!G:G,0)),1,0))</f>
        <v/>
      </c>
      <c r="G656" s="110" t="str">
        <f>IF(原始数据!AD656="","",IF(ISERROR(MATCH(原始数据!AD656,各类选项!$E:$E,0)),1,0))</f>
        <v/>
      </c>
      <c r="H656" s="110" t="str">
        <f>IF(原始数据!AE656="","",IF(ISERROR(MATCH(原始数据!AE656,各类选项!$E:$E,0)),1,0))</f>
        <v/>
      </c>
      <c r="I656" s="110" t="str">
        <f>IF(原始数据!AK656="","",IF(ISERROR(MATCH(原始数据!AK656,各类选项!$E:$E,0)),1,0))</f>
        <v/>
      </c>
      <c r="J656" s="110" t="str">
        <f>IF(原始数据!AM656="","",IF(ISERROR(MATCH(原始数据!AM656,各类选项!$E:$E,0)),1,0))</f>
        <v/>
      </c>
      <c r="K656" s="110" t="str">
        <f>IF(原始数据!AF656="","",IF(ISERROR(MATCH(原始数据!AF656,各类选项!$C:$C,0)),1,0))</f>
        <v/>
      </c>
      <c r="L656" s="110" t="str">
        <f>IF(原始数据!AG656="","",IF(ISERROR(MATCH(原始数据!AG656,各类选项!$C:$C,0)),1,0))</f>
        <v/>
      </c>
      <c r="M656" s="110" t="str">
        <f>IF(原始数据!AH656="","",IF(ISERROR(MATCH(原始数据!AH656,各类选项!$C:$C,0)),1,0))</f>
        <v/>
      </c>
      <c r="N656" s="110" t="str">
        <f>IF(原始数据!AI656="","",IF(ISERROR(MATCH(原始数据!AI656,各类选项!$E:$E,0)),1,0))</f>
        <v/>
      </c>
      <c r="O656" s="110" t="str">
        <f>IF(原始数据!AJ656="","",IF(ISERROR(MATCH(原始数据!AJ656,各类选项!$E:$E,0)),1,0))</f>
        <v/>
      </c>
      <c r="P656" s="110" t="str">
        <f>IF(原始数据!AK656="","",IF(ISERROR(MATCH(原始数据!AK656,各类选项!$E:$E,0)),1,0))</f>
        <v/>
      </c>
      <c r="Q656" s="110" t="str">
        <f>IF(原始数据!AL656="","",IF(ISERROR(MATCH(原始数据!AL656,各类选项!$E:$E,0)),1,0))</f>
        <v/>
      </c>
      <c r="R656" s="110" t="str">
        <f>IF(原始数据!AO656="","",IF(ISERROR(MATCH(原始数据!AO656,各类选项!$C:$C,0)),1,0))</f>
        <v/>
      </c>
      <c r="S656" s="110" t="str">
        <f>IF(赛后数据!M656="","",IF(ISERROR(MATCH(赛后数据!M656,(各类选项!J:J),0)),1,0))</f>
        <v/>
      </c>
      <c r="T656" s="110" t="str">
        <f>IF(赛后数据!U656="","",IF(ISERROR(MATCH(赛后数据!U656,(各类选项!J:J),0)),1,0))</f>
        <v/>
      </c>
      <c r="U656" s="110" t="str">
        <f>IF(赛后数据!AC656="","",IF(ISERROR(MATCH(赛后数据!AC656,(各类选项!J:J),0)),1,0))</f>
        <v/>
      </c>
      <c r="V656" s="110" t="str">
        <f>IF(赛后数据!AK656="","",IF(ISERROR(MATCH(赛后数据!AK656,(各类选项!J:J),0)),1,0))</f>
        <v/>
      </c>
    </row>
    <row r="657" spans="1:22">
      <c r="A657" s="110">
        <f t="shared" si="20"/>
        <v>0</v>
      </c>
      <c r="B657" s="110">
        <f t="shared" si="21"/>
        <v>0</v>
      </c>
      <c r="C657" s="110" t="str">
        <f>IF(原始数据!K657="","",IF(ISERROR(MATCH(原始数据!K657,原始数据!E657:F657,0)),1,0)-IF(原始数据!K657="",1,0))</f>
        <v/>
      </c>
      <c r="D657" s="110" t="str">
        <f>IF(原始数据!L657="","",IF(ISERROR(MATCH(原始数据!L657,各类选项!L:L,0)),1,0)-IF(原始数据!L657="",1,0))</f>
        <v/>
      </c>
      <c r="E657" s="110" t="str">
        <f>IF(原始数据!V657="","",IF(ISERROR(MATCH(原始数据!V657,各类选项!G:G,0)),1,0))</f>
        <v/>
      </c>
      <c r="F657" s="110" t="str">
        <f>IF(原始数据!W657="","",IF(ISERROR(MATCH(原始数据!W657,各类选项!G:G,0)),1,0))</f>
        <v/>
      </c>
      <c r="G657" s="110" t="str">
        <f>IF(原始数据!AD657="","",IF(ISERROR(MATCH(原始数据!AD657,各类选项!$E:$E,0)),1,0))</f>
        <v/>
      </c>
      <c r="H657" s="110" t="str">
        <f>IF(原始数据!AE657="","",IF(ISERROR(MATCH(原始数据!AE657,各类选项!$E:$E,0)),1,0))</f>
        <v/>
      </c>
      <c r="I657" s="110" t="str">
        <f>IF(原始数据!AK657="","",IF(ISERROR(MATCH(原始数据!AK657,各类选项!$E:$E,0)),1,0))</f>
        <v/>
      </c>
      <c r="J657" s="110" t="str">
        <f>IF(原始数据!AM657="","",IF(ISERROR(MATCH(原始数据!AM657,各类选项!$E:$E,0)),1,0))</f>
        <v/>
      </c>
      <c r="K657" s="110" t="str">
        <f>IF(原始数据!AF657="","",IF(ISERROR(MATCH(原始数据!AF657,各类选项!$C:$C,0)),1,0))</f>
        <v/>
      </c>
      <c r="L657" s="110" t="str">
        <f>IF(原始数据!AG657="","",IF(ISERROR(MATCH(原始数据!AG657,各类选项!$C:$C,0)),1,0))</f>
        <v/>
      </c>
      <c r="M657" s="110" t="str">
        <f>IF(原始数据!AH657="","",IF(ISERROR(MATCH(原始数据!AH657,各类选项!$C:$C,0)),1,0))</f>
        <v/>
      </c>
      <c r="N657" s="110" t="str">
        <f>IF(原始数据!AI657="","",IF(ISERROR(MATCH(原始数据!AI657,各类选项!$E:$E,0)),1,0))</f>
        <v/>
      </c>
      <c r="O657" s="110" t="str">
        <f>IF(原始数据!AJ657="","",IF(ISERROR(MATCH(原始数据!AJ657,各类选项!$E:$E,0)),1,0))</f>
        <v/>
      </c>
      <c r="P657" s="110" t="str">
        <f>IF(原始数据!AK657="","",IF(ISERROR(MATCH(原始数据!AK657,各类选项!$E:$E,0)),1,0))</f>
        <v/>
      </c>
      <c r="Q657" s="110" t="str">
        <f>IF(原始数据!AL657="","",IF(ISERROR(MATCH(原始数据!AL657,各类选项!$E:$E,0)),1,0))</f>
        <v/>
      </c>
      <c r="R657" s="110" t="str">
        <f>IF(原始数据!AO657="","",IF(ISERROR(MATCH(原始数据!AO657,各类选项!$C:$C,0)),1,0))</f>
        <v/>
      </c>
      <c r="S657" s="110" t="str">
        <f>IF(赛后数据!M657="","",IF(ISERROR(MATCH(赛后数据!M657,(各类选项!J:J),0)),1,0))</f>
        <v/>
      </c>
      <c r="T657" s="110" t="str">
        <f>IF(赛后数据!U657="","",IF(ISERROR(MATCH(赛后数据!U657,(各类选项!J:J),0)),1,0))</f>
        <v/>
      </c>
      <c r="U657" s="110" t="str">
        <f>IF(赛后数据!AC657="","",IF(ISERROR(MATCH(赛后数据!AC657,(各类选项!J:J),0)),1,0))</f>
        <v/>
      </c>
      <c r="V657" s="110" t="str">
        <f>IF(赛后数据!AK657="","",IF(ISERROR(MATCH(赛后数据!AK657,(各类选项!J:J),0)),1,0))</f>
        <v/>
      </c>
    </row>
    <row r="658" spans="1:22">
      <c r="A658" s="110">
        <f t="shared" si="20"/>
        <v>0</v>
      </c>
      <c r="B658" s="110">
        <f t="shared" si="21"/>
        <v>0</v>
      </c>
      <c r="C658" s="110" t="str">
        <f>IF(原始数据!K658="","",IF(ISERROR(MATCH(原始数据!K658,原始数据!E658:F658,0)),1,0)-IF(原始数据!K658="",1,0))</f>
        <v/>
      </c>
      <c r="D658" s="110" t="str">
        <f>IF(原始数据!L658="","",IF(ISERROR(MATCH(原始数据!L658,各类选项!L:L,0)),1,0)-IF(原始数据!L658="",1,0))</f>
        <v/>
      </c>
      <c r="E658" s="110" t="str">
        <f>IF(原始数据!V658="","",IF(ISERROR(MATCH(原始数据!V658,各类选项!G:G,0)),1,0))</f>
        <v/>
      </c>
      <c r="F658" s="110" t="str">
        <f>IF(原始数据!W658="","",IF(ISERROR(MATCH(原始数据!W658,各类选项!G:G,0)),1,0))</f>
        <v/>
      </c>
      <c r="G658" s="110" t="str">
        <f>IF(原始数据!AD658="","",IF(ISERROR(MATCH(原始数据!AD658,各类选项!$E:$E,0)),1,0))</f>
        <v/>
      </c>
      <c r="H658" s="110" t="str">
        <f>IF(原始数据!AE658="","",IF(ISERROR(MATCH(原始数据!AE658,各类选项!$E:$E,0)),1,0))</f>
        <v/>
      </c>
      <c r="I658" s="110" t="str">
        <f>IF(原始数据!AK658="","",IF(ISERROR(MATCH(原始数据!AK658,各类选项!$E:$E,0)),1,0))</f>
        <v/>
      </c>
      <c r="J658" s="110" t="str">
        <f>IF(原始数据!AM658="","",IF(ISERROR(MATCH(原始数据!AM658,各类选项!$E:$E,0)),1,0))</f>
        <v/>
      </c>
      <c r="K658" s="110" t="str">
        <f>IF(原始数据!AF658="","",IF(ISERROR(MATCH(原始数据!AF658,各类选项!$C:$C,0)),1,0))</f>
        <v/>
      </c>
      <c r="L658" s="110" t="str">
        <f>IF(原始数据!AG658="","",IF(ISERROR(MATCH(原始数据!AG658,各类选项!$C:$C,0)),1,0))</f>
        <v/>
      </c>
      <c r="M658" s="110" t="str">
        <f>IF(原始数据!AH658="","",IF(ISERROR(MATCH(原始数据!AH658,各类选项!$C:$C,0)),1,0))</f>
        <v/>
      </c>
      <c r="N658" s="110" t="str">
        <f>IF(原始数据!AI658="","",IF(ISERROR(MATCH(原始数据!AI658,各类选项!$E:$E,0)),1,0))</f>
        <v/>
      </c>
      <c r="O658" s="110" t="str">
        <f>IF(原始数据!AJ658="","",IF(ISERROR(MATCH(原始数据!AJ658,各类选项!$E:$E,0)),1,0))</f>
        <v/>
      </c>
      <c r="P658" s="110" t="str">
        <f>IF(原始数据!AK658="","",IF(ISERROR(MATCH(原始数据!AK658,各类选项!$E:$E,0)),1,0))</f>
        <v/>
      </c>
      <c r="Q658" s="110" t="str">
        <f>IF(原始数据!AL658="","",IF(ISERROR(MATCH(原始数据!AL658,各类选项!$E:$E,0)),1,0))</f>
        <v/>
      </c>
      <c r="R658" s="110" t="str">
        <f>IF(原始数据!AO658="","",IF(ISERROR(MATCH(原始数据!AO658,各类选项!$C:$C,0)),1,0))</f>
        <v/>
      </c>
      <c r="S658" s="110" t="str">
        <f>IF(赛后数据!M658="","",IF(ISERROR(MATCH(赛后数据!M658,(各类选项!J:J),0)),1,0))</f>
        <v/>
      </c>
      <c r="T658" s="110" t="str">
        <f>IF(赛后数据!U658="","",IF(ISERROR(MATCH(赛后数据!U658,(各类选项!J:J),0)),1,0))</f>
        <v/>
      </c>
      <c r="U658" s="110" t="str">
        <f>IF(赛后数据!AC658="","",IF(ISERROR(MATCH(赛后数据!AC658,(各类选项!J:J),0)),1,0))</f>
        <v/>
      </c>
      <c r="V658" s="110" t="str">
        <f>IF(赛后数据!AK658="","",IF(ISERROR(MATCH(赛后数据!AK658,(各类选项!J:J),0)),1,0))</f>
        <v/>
      </c>
    </row>
    <row r="659" spans="1:22">
      <c r="A659" s="110">
        <f t="shared" si="20"/>
        <v>0</v>
      </c>
      <c r="B659" s="110">
        <f t="shared" si="21"/>
        <v>0</v>
      </c>
      <c r="C659" s="110" t="str">
        <f>IF(原始数据!K659="","",IF(ISERROR(MATCH(原始数据!K659,原始数据!E659:F659,0)),1,0)-IF(原始数据!K659="",1,0))</f>
        <v/>
      </c>
      <c r="D659" s="110" t="str">
        <f>IF(原始数据!L659="","",IF(ISERROR(MATCH(原始数据!L659,各类选项!L:L,0)),1,0)-IF(原始数据!L659="",1,0))</f>
        <v/>
      </c>
      <c r="E659" s="110" t="str">
        <f>IF(原始数据!V659="","",IF(ISERROR(MATCH(原始数据!V659,各类选项!G:G,0)),1,0))</f>
        <v/>
      </c>
      <c r="F659" s="110" t="str">
        <f>IF(原始数据!W659="","",IF(ISERROR(MATCH(原始数据!W659,各类选项!G:G,0)),1,0))</f>
        <v/>
      </c>
      <c r="G659" s="110" t="str">
        <f>IF(原始数据!AD659="","",IF(ISERROR(MATCH(原始数据!AD659,各类选项!$E:$E,0)),1,0))</f>
        <v/>
      </c>
      <c r="H659" s="110" t="str">
        <f>IF(原始数据!AE659="","",IF(ISERROR(MATCH(原始数据!AE659,各类选项!$E:$E,0)),1,0))</f>
        <v/>
      </c>
      <c r="I659" s="110" t="str">
        <f>IF(原始数据!AK659="","",IF(ISERROR(MATCH(原始数据!AK659,各类选项!$E:$E,0)),1,0))</f>
        <v/>
      </c>
      <c r="J659" s="110" t="str">
        <f>IF(原始数据!AM659="","",IF(ISERROR(MATCH(原始数据!AM659,各类选项!$E:$E,0)),1,0))</f>
        <v/>
      </c>
      <c r="K659" s="110" t="str">
        <f>IF(原始数据!AF659="","",IF(ISERROR(MATCH(原始数据!AF659,各类选项!$C:$C,0)),1,0))</f>
        <v/>
      </c>
      <c r="L659" s="110" t="str">
        <f>IF(原始数据!AG659="","",IF(ISERROR(MATCH(原始数据!AG659,各类选项!$C:$C,0)),1,0))</f>
        <v/>
      </c>
      <c r="M659" s="110" t="str">
        <f>IF(原始数据!AH659="","",IF(ISERROR(MATCH(原始数据!AH659,各类选项!$C:$C,0)),1,0))</f>
        <v/>
      </c>
      <c r="N659" s="110" t="str">
        <f>IF(原始数据!AI659="","",IF(ISERROR(MATCH(原始数据!AI659,各类选项!$E:$E,0)),1,0))</f>
        <v/>
      </c>
      <c r="O659" s="110" t="str">
        <f>IF(原始数据!AJ659="","",IF(ISERROR(MATCH(原始数据!AJ659,各类选项!$E:$E,0)),1,0))</f>
        <v/>
      </c>
      <c r="P659" s="110" t="str">
        <f>IF(原始数据!AK659="","",IF(ISERROR(MATCH(原始数据!AK659,各类选项!$E:$E,0)),1,0))</f>
        <v/>
      </c>
      <c r="Q659" s="110" t="str">
        <f>IF(原始数据!AL659="","",IF(ISERROR(MATCH(原始数据!AL659,各类选项!$E:$E,0)),1,0))</f>
        <v/>
      </c>
      <c r="R659" s="110" t="str">
        <f>IF(原始数据!AO659="","",IF(ISERROR(MATCH(原始数据!AO659,各类选项!$C:$C,0)),1,0))</f>
        <v/>
      </c>
      <c r="S659" s="110" t="str">
        <f>IF(赛后数据!M659="","",IF(ISERROR(MATCH(赛后数据!M659,(各类选项!J:J),0)),1,0))</f>
        <v/>
      </c>
      <c r="T659" s="110" t="str">
        <f>IF(赛后数据!U659="","",IF(ISERROR(MATCH(赛后数据!U659,(各类选项!J:J),0)),1,0))</f>
        <v/>
      </c>
      <c r="U659" s="110" t="str">
        <f>IF(赛后数据!AC659="","",IF(ISERROR(MATCH(赛后数据!AC659,(各类选项!J:J),0)),1,0))</f>
        <v/>
      </c>
      <c r="V659" s="110" t="str">
        <f>IF(赛后数据!AK659="","",IF(ISERROR(MATCH(赛后数据!AK659,(各类选项!J:J),0)),1,0))</f>
        <v/>
      </c>
    </row>
    <row r="660" spans="1:22">
      <c r="A660" s="110">
        <f t="shared" si="20"/>
        <v>0</v>
      </c>
      <c r="B660" s="110">
        <f t="shared" si="21"/>
        <v>0</v>
      </c>
      <c r="C660" s="110" t="str">
        <f>IF(原始数据!K660="","",IF(ISERROR(MATCH(原始数据!K660,原始数据!E660:F660,0)),1,0)-IF(原始数据!K660="",1,0))</f>
        <v/>
      </c>
      <c r="D660" s="110" t="str">
        <f>IF(原始数据!L660="","",IF(ISERROR(MATCH(原始数据!L660,各类选项!L:L,0)),1,0)-IF(原始数据!L660="",1,0))</f>
        <v/>
      </c>
      <c r="E660" s="110" t="str">
        <f>IF(原始数据!V660="","",IF(ISERROR(MATCH(原始数据!V660,各类选项!G:G,0)),1,0))</f>
        <v/>
      </c>
      <c r="F660" s="110" t="str">
        <f>IF(原始数据!W660="","",IF(ISERROR(MATCH(原始数据!W660,各类选项!G:G,0)),1,0))</f>
        <v/>
      </c>
      <c r="G660" s="110" t="str">
        <f>IF(原始数据!AD660="","",IF(ISERROR(MATCH(原始数据!AD660,各类选项!$E:$E,0)),1,0))</f>
        <v/>
      </c>
      <c r="H660" s="110" t="str">
        <f>IF(原始数据!AE660="","",IF(ISERROR(MATCH(原始数据!AE660,各类选项!$E:$E,0)),1,0))</f>
        <v/>
      </c>
      <c r="I660" s="110" t="str">
        <f>IF(原始数据!AK660="","",IF(ISERROR(MATCH(原始数据!AK660,各类选项!$E:$E,0)),1,0))</f>
        <v/>
      </c>
      <c r="J660" s="110" t="str">
        <f>IF(原始数据!AM660="","",IF(ISERROR(MATCH(原始数据!AM660,各类选项!$E:$E,0)),1,0))</f>
        <v/>
      </c>
      <c r="K660" s="110" t="str">
        <f>IF(原始数据!AF660="","",IF(ISERROR(MATCH(原始数据!AF660,各类选项!$C:$C,0)),1,0))</f>
        <v/>
      </c>
      <c r="L660" s="110" t="str">
        <f>IF(原始数据!AG660="","",IF(ISERROR(MATCH(原始数据!AG660,各类选项!$C:$C,0)),1,0))</f>
        <v/>
      </c>
      <c r="M660" s="110" t="str">
        <f>IF(原始数据!AH660="","",IF(ISERROR(MATCH(原始数据!AH660,各类选项!$C:$C,0)),1,0))</f>
        <v/>
      </c>
      <c r="N660" s="110" t="str">
        <f>IF(原始数据!AI660="","",IF(ISERROR(MATCH(原始数据!AI660,各类选项!$E:$E,0)),1,0))</f>
        <v/>
      </c>
      <c r="O660" s="110" t="str">
        <f>IF(原始数据!AJ660="","",IF(ISERROR(MATCH(原始数据!AJ660,各类选项!$E:$E,0)),1,0))</f>
        <v/>
      </c>
      <c r="P660" s="110" t="str">
        <f>IF(原始数据!AK660="","",IF(ISERROR(MATCH(原始数据!AK660,各类选项!$E:$E,0)),1,0))</f>
        <v/>
      </c>
      <c r="Q660" s="110" t="str">
        <f>IF(原始数据!AL660="","",IF(ISERROR(MATCH(原始数据!AL660,各类选项!$E:$E,0)),1,0))</f>
        <v/>
      </c>
      <c r="R660" s="110" t="str">
        <f>IF(原始数据!AO660="","",IF(ISERROR(MATCH(原始数据!AO660,各类选项!$C:$C,0)),1,0))</f>
        <v/>
      </c>
      <c r="S660" s="110" t="str">
        <f>IF(赛后数据!M660="","",IF(ISERROR(MATCH(赛后数据!M660,(各类选项!J:J),0)),1,0))</f>
        <v/>
      </c>
      <c r="T660" s="110" t="str">
        <f>IF(赛后数据!U660="","",IF(ISERROR(MATCH(赛后数据!U660,(各类选项!J:J),0)),1,0))</f>
        <v/>
      </c>
      <c r="U660" s="110" t="str">
        <f>IF(赛后数据!AC660="","",IF(ISERROR(MATCH(赛后数据!AC660,(各类选项!J:J),0)),1,0))</f>
        <v/>
      </c>
      <c r="V660" s="110" t="str">
        <f>IF(赛后数据!AK660="","",IF(ISERROR(MATCH(赛后数据!AK660,(各类选项!J:J),0)),1,0))</f>
        <v/>
      </c>
    </row>
    <row r="661" spans="1:22">
      <c r="A661" s="110">
        <f t="shared" si="20"/>
        <v>0</v>
      </c>
      <c r="B661" s="110">
        <f t="shared" si="21"/>
        <v>0</v>
      </c>
      <c r="C661" s="110" t="str">
        <f>IF(原始数据!K661="","",IF(ISERROR(MATCH(原始数据!K661,原始数据!E661:F661,0)),1,0)-IF(原始数据!K661="",1,0))</f>
        <v/>
      </c>
      <c r="D661" s="110" t="str">
        <f>IF(原始数据!L661="","",IF(ISERROR(MATCH(原始数据!L661,各类选项!L:L,0)),1,0)-IF(原始数据!L661="",1,0))</f>
        <v/>
      </c>
      <c r="E661" s="110" t="str">
        <f>IF(原始数据!V661="","",IF(ISERROR(MATCH(原始数据!V661,各类选项!G:G,0)),1,0))</f>
        <v/>
      </c>
      <c r="F661" s="110" t="str">
        <f>IF(原始数据!W661="","",IF(ISERROR(MATCH(原始数据!W661,各类选项!G:G,0)),1,0))</f>
        <v/>
      </c>
      <c r="G661" s="110" t="str">
        <f>IF(原始数据!AD661="","",IF(ISERROR(MATCH(原始数据!AD661,各类选项!$E:$E,0)),1,0))</f>
        <v/>
      </c>
      <c r="H661" s="110" t="str">
        <f>IF(原始数据!AE661="","",IF(ISERROR(MATCH(原始数据!AE661,各类选项!$E:$E,0)),1,0))</f>
        <v/>
      </c>
      <c r="I661" s="110" t="str">
        <f>IF(原始数据!AK661="","",IF(ISERROR(MATCH(原始数据!AK661,各类选项!$E:$E,0)),1,0))</f>
        <v/>
      </c>
      <c r="J661" s="110" t="str">
        <f>IF(原始数据!AM661="","",IF(ISERROR(MATCH(原始数据!AM661,各类选项!$E:$E,0)),1,0))</f>
        <v/>
      </c>
      <c r="K661" s="110" t="str">
        <f>IF(原始数据!AF661="","",IF(ISERROR(MATCH(原始数据!AF661,各类选项!$C:$C,0)),1,0))</f>
        <v/>
      </c>
      <c r="L661" s="110" t="str">
        <f>IF(原始数据!AG661="","",IF(ISERROR(MATCH(原始数据!AG661,各类选项!$C:$C,0)),1,0))</f>
        <v/>
      </c>
      <c r="M661" s="110" t="str">
        <f>IF(原始数据!AH661="","",IF(ISERROR(MATCH(原始数据!AH661,各类选项!$C:$C,0)),1,0))</f>
        <v/>
      </c>
      <c r="N661" s="110" t="str">
        <f>IF(原始数据!AI661="","",IF(ISERROR(MATCH(原始数据!AI661,各类选项!$E:$E,0)),1,0))</f>
        <v/>
      </c>
      <c r="O661" s="110" t="str">
        <f>IF(原始数据!AJ661="","",IF(ISERROR(MATCH(原始数据!AJ661,各类选项!$E:$E,0)),1,0))</f>
        <v/>
      </c>
      <c r="P661" s="110" t="str">
        <f>IF(原始数据!AK661="","",IF(ISERROR(MATCH(原始数据!AK661,各类选项!$E:$E,0)),1,0))</f>
        <v/>
      </c>
      <c r="Q661" s="110" t="str">
        <f>IF(原始数据!AL661="","",IF(ISERROR(MATCH(原始数据!AL661,各类选项!$E:$E,0)),1,0))</f>
        <v/>
      </c>
      <c r="R661" s="110" t="str">
        <f>IF(原始数据!AO661="","",IF(ISERROR(MATCH(原始数据!AO661,各类选项!$C:$C,0)),1,0))</f>
        <v/>
      </c>
      <c r="S661" s="110" t="str">
        <f>IF(赛后数据!M661="","",IF(ISERROR(MATCH(赛后数据!M661,(各类选项!J:J),0)),1,0))</f>
        <v/>
      </c>
      <c r="T661" s="110" t="str">
        <f>IF(赛后数据!U661="","",IF(ISERROR(MATCH(赛后数据!U661,(各类选项!J:J),0)),1,0))</f>
        <v/>
      </c>
      <c r="U661" s="110" t="str">
        <f>IF(赛后数据!AC661="","",IF(ISERROR(MATCH(赛后数据!AC661,(各类选项!J:J),0)),1,0))</f>
        <v/>
      </c>
      <c r="V661" s="110" t="str">
        <f>IF(赛后数据!AK661="","",IF(ISERROR(MATCH(赛后数据!AK661,(各类选项!J:J),0)),1,0))</f>
        <v/>
      </c>
    </row>
    <row r="662" spans="1:22">
      <c r="A662" s="110">
        <f t="shared" si="20"/>
        <v>0</v>
      </c>
      <c r="B662" s="110">
        <f t="shared" si="21"/>
        <v>0</v>
      </c>
      <c r="C662" s="110" t="str">
        <f>IF(原始数据!K662="","",IF(ISERROR(MATCH(原始数据!K662,原始数据!E662:F662,0)),1,0)-IF(原始数据!K662="",1,0))</f>
        <v/>
      </c>
      <c r="D662" s="110" t="str">
        <f>IF(原始数据!L662="","",IF(ISERROR(MATCH(原始数据!L662,各类选项!L:L,0)),1,0)-IF(原始数据!L662="",1,0))</f>
        <v/>
      </c>
      <c r="E662" s="110" t="str">
        <f>IF(原始数据!V662="","",IF(ISERROR(MATCH(原始数据!V662,各类选项!G:G,0)),1,0))</f>
        <v/>
      </c>
      <c r="F662" s="110" t="str">
        <f>IF(原始数据!W662="","",IF(ISERROR(MATCH(原始数据!W662,各类选项!G:G,0)),1,0))</f>
        <v/>
      </c>
      <c r="G662" s="110" t="str">
        <f>IF(原始数据!AD662="","",IF(ISERROR(MATCH(原始数据!AD662,各类选项!$E:$E,0)),1,0))</f>
        <v/>
      </c>
      <c r="H662" s="110" t="str">
        <f>IF(原始数据!AE662="","",IF(ISERROR(MATCH(原始数据!AE662,各类选项!$E:$E,0)),1,0))</f>
        <v/>
      </c>
      <c r="I662" s="110" t="str">
        <f>IF(原始数据!AK662="","",IF(ISERROR(MATCH(原始数据!AK662,各类选项!$E:$E,0)),1,0))</f>
        <v/>
      </c>
      <c r="J662" s="110" t="str">
        <f>IF(原始数据!AM662="","",IF(ISERROR(MATCH(原始数据!AM662,各类选项!$E:$E,0)),1,0))</f>
        <v/>
      </c>
      <c r="K662" s="110" t="str">
        <f>IF(原始数据!AF662="","",IF(ISERROR(MATCH(原始数据!AF662,各类选项!$C:$C,0)),1,0))</f>
        <v/>
      </c>
      <c r="L662" s="110" t="str">
        <f>IF(原始数据!AG662="","",IF(ISERROR(MATCH(原始数据!AG662,各类选项!$C:$C,0)),1,0))</f>
        <v/>
      </c>
      <c r="M662" s="110" t="str">
        <f>IF(原始数据!AH662="","",IF(ISERROR(MATCH(原始数据!AH662,各类选项!$C:$C,0)),1,0))</f>
        <v/>
      </c>
      <c r="N662" s="110" t="str">
        <f>IF(原始数据!AI662="","",IF(ISERROR(MATCH(原始数据!AI662,各类选项!$E:$E,0)),1,0))</f>
        <v/>
      </c>
      <c r="O662" s="110" t="str">
        <f>IF(原始数据!AJ662="","",IF(ISERROR(MATCH(原始数据!AJ662,各类选项!$E:$E,0)),1,0))</f>
        <v/>
      </c>
      <c r="P662" s="110" t="str">
        <f>IF(原始数据!AK662="","",IF(ISERROR(MATCH(原始数据!AK662,各类选项!$E:$E,0)),1,0))</f>
        <v/>
      </c>
      <c r="Q662" s="110" t="str">
        <f>IF(原始数据!AL662="","",IF(ISERROR(MATCH(原始数据!AL662,各类选项!$E:$E,0)),1,0))</f>
        <v/>
      </c>
      <c r="R662" s="110" t="str">
        <f>IF(原始数据!AO662="","",IF(ISERROR(MATCH(原始数据!AO662,各类选项!$C:$C,0)),1,0))</f>
        <v/>
      </c>
      <c r="S662" s="110" t="str">
        <f>IF(赛后数据!M662="","",IF(ISERROR(MATCH(赛后数据!M662,(各类选项!J:J),0)),1,0))</f>
        <v/>
      </c>
      <c r="T662" s="110" t="str">
        <f>IF(赛后数据!U662="","",IF(ISERROR(MATCH(赛后数据!U662,(各类选项!J:J),0)),1,0))</f>
        <v/>
      </c>
      <c r="U662" s="110" t="str">
        <f>IF(赛后数据!AC662="","",IF(ISERROR(MATCH(赛后数据!AC662,(各类选项!J:J),0)),1,0))</f>
        <v/>
      </c>
      <c r="V662" s="110" t="str">
        <f>IF(赛后数据!AK662="","",IF(ISERROR(MATCH(赛后数据!AK662,(各类选项!J:J),0)),1,0))</f>
        <v/>
      </c>
    </row>
    <row r="663" spans="1:22">
      <c r="A663" s="110">
        <f t="shared" si="20"/>
        <v>0</v>
      </c>
      <c r="B663" s="110">
        <f t="shared" si="21"/>
        <v>0</v>
      </c>
      <c r="C663" s="110" t="str">
        <f>IF(原始数据!K663="","",IF(ISERROR(MATCH(原始数据!K663,原始数据!E663:F663,0)),1,0)-IF(原始数据!K663="",1,0))</f>
        <v/>
      </c>
      <c r="D663" s="110" t="str">
        <f>IF(原始数据!L663="","",IF(ISERROR(MATCH(原始数据!L663,各类选项!L:L,0)),1,0)-IF(原始数据!L663="",1,0))</f>
        <v/>
      </c>
      <c r="E663" s="110" t="str">
        <f>IF(原始数据!V663="","",IF(ISERROR(MATCH(原始数据!V663,各类选项!G:G,0)),1,0))</f>
        <v/>
      </c>
      <c r="F663" s="110" t="str">
        <f>IF(原始数据!W663="","",IF(ISERROR(MATCH(原始数据!W663,各类选项!G:G,0)),1,0))</f>
        <v/>
      </c>
      <c r="G663" s="110" t="str">
        <f>IF(原始数据!AD663="","",IF(ISERROR(MATCH(原始数据!AD663,各类选项!$E:$E,0)),1,0))</f>
        <v/>
      </c>
      <c r="H663" s="110" t="str">
        <f>IF(原始数据!AE663="","",IF(ISERROR(MATCH(原始数据!AE663,各类选项!$E:$E,0)),1,0))</f>
        <v/>
      </c>
      <c r="I663" s="110" t="str">
        <f>IF(原始数据!AK663="","",IF(ISERROR(MATCH(原始数据!AK663,各类选项!$E:$E,0)),1,0))</f>
        <v/>
      </c>
      <c r="J663" s="110" t="str">
        <f>IF(原始数据!AM663="","",IF(ISERROR(MATCH(原始数据!AM663,各类选项!$E:$E,0)),1,0))</f>
        <v/>
      </c>
      <c r="K663" s="110" t="str">
        <f>IF(原始数据!AF663="","",IF(ISERROR(MATCH(原始数据!AF663,各类选项!$C:$C,0)),1,0))</f>
        <v/>
      </c>
      <c r="L663" s="110" t="str">
        <f>IF(原始数据!AG663="","",IF(ISERROR(MATCH(原始数据!AG663,各类选项!$C:$C,0)),1,0))</f>
        <v/>
      </c>
      <c r="M663" s="110" t="str">
        <f>IF(原始数据!AH663="","",IF(ISERROR(MATCH(原始数据!AH663,各类选项!$C:$C,0)),1,0))</f>
        <v/>
      </c>
      <c r="N663" s="110" t="str">
        <f>IF(原始数据!AI663="","",IF(ISERROR(MATCH(原始数据!AI663,各类选项!$E:$E,0)),1,0))</f>
        <v/>
      </c>
      <c r="O663" s="110" t="str">
        <f>IF(原始数据!AJ663="","",IF(ISERROR(MATCH(原始数据!AJ663,各类选项!$E:$E,0)),1,0))</f>
        <v/>
      </c>
      <c r="P663" s="110" t="str">
        <f>IF(原始数据!AK663="","",IF(ISERROR(MATCH(原始数据!AK663,各类选项!$E:$E,0)),1,0))</f>
        <v/>
      </c>
      <c r="Q663" s="110" t="str">
        <f>IF(原始数据!AL663="","",IF(ISERROR(MATCH(原始数据!AL663,各类选项!$E:$E,0)),1,0))</f>
        <v/>
      </c>
      <c r="R663" s="110" t="str">
        <f>IF(原始数据!AO663="","",IF(ISERROR(MATCH(原始数据!AO663,各类选项!$C:$C,0)),1,0))</f>
        <v/>
      </c>
      <c r="S663" s="110" t="str">
        <f>IF(赛后数据!M663="","",IF(ISERROR(MATCH(赛后数据!M663,(各类选项!J:J),0)),1,0))</f>
        <v/>
      </c>
      <c r="T663" s="110" t="str">
        <f>IF(赛后数据!U663="","",IF(ISERROR(MATCH(赛后数据!U663,(各类选项!J:J),0)),1,0))</f>
        <v/>
      </c>
      <c r="U663" s="110" t="str">
        <f>IF(赛后数据!AC663="","",IF(ISERROR(MATCH(赛后数据!AC663,(各类选项!J:J),0)),1,0))</f>
        <v/>
      </c>
      <c r="V663" s="110" t="str">
        <f>IF(赛后数据!AK663="","",IF(ISERROR(MATCH(赛后数据!AK663,(各类选项!J:J),0)),1,0))</f>
        <v/>
      </c>
    </row>
    <row r="664" spans="1:22">
      <c r="A664" s="110">
        <f t="shared" si="20"/>
        <v>0</v>
      </c>
      <c r="B664" s="110">
        <f t="shared" si="21"/>
        <v>0</v>
      </c>
      <c r="C664" s="110" t="str">
        <f>IF(原始数据!K664="","",IF(ISERROR(MATCH(原始数据!K664,原始数据!E664:F664,0)),1,0)-IF(原始数据!K664="",1,0))</f>
        <v/>
      </c>
      <c r="D664" s="110" t="str">
        <f>IF(原始数据!L664="","",IF(ISERROR(MATCH(原始数据!L664,各类选项!L:L,0)),1,0)-IF(原始数据!L664="",1,0))</f>
        <v/>
      </c>
      <c r="E664" s="110" t="str">
        <f>IF(原始数据!V664="","",IF(ISERROR(MATCH(原始数据!V664,各类选项!G:G,0)),1,0))</f>
        <v/>
      </c>
      <c r="F664" s="110" t="str">
        <f>IF(原始数据!W664="","",IF(ISERROR(MATCH(原始数据!W664,各类选项!G:G,0)),1,0))</f>
        <v/>
      </c>
      <c r="G664" s="110" t="str">
        <f>IF(原始数据!AD664="","",IF(ISERROR(MATCH(原始数据!AD664,各类选项!$E:$E,0)),1,0))</f>
        <v/>
      </c>
      <c r="H664" s="110" t="str">
        <f>IF(原始数据!AE664="","",IF(ISERROR(MATCH(原始数据!AE664,各类选项!$E:$E,0)),1,0))</f>
        <v/>
      </c>
      <c r="I664" s="110" t="str">
        <f>IF(原始数据!AK664="","",IF(ISERROR(MATCH(原始数据!AK664,各类选项!$E:$E,0)),1,0))</f>
        <v/>
      </c>
      <c r="J664" s="110" t="str">
        <f>IF(原始数据!AM664="","",IF(ISERROR(MATCH(原始数据!AM664,各类选项!$E:$E,0)),1,0))</f>
        <v/>
      </c>
      <c r="K664" s="110" t="str">
        <f>IF(原始数据!AF664="","",IF(ISERROR(MATCH(原始数据!AF664,各类选项!$C:$C,0)),1,0))</f>
        <v/>
      </c>
      <c r="L664" s="110" t="str">
        <f>IF(原始数据!AG664="","",IF(ISERROR(MATCH(原始数据!AG664,各类选项!$C:$C,0)),1,0))</f>
        <v/>
      </c>
      <c r="M664" s="110" t="str">
        <f>IF(原始数据!AH664="","",IF(ISERROR(MATCH(原始数据!AH664,各类选项!$C:$C,0)),1,0))</f>
        <v/>
      </c>
      <c r="N664" s="110" t="str">
        <f>IF(原始数据!AI664="","",IF(ISERROR(MATCH(原始数据!AI664,各类选项!$E:$E,0)),1,0))</f>
        <v/>
      </c>
      <c r="O664" s="110" t="str">
        <f>IF(原始数据!AJ664="","",IF(ISERROR(MATCH(原始数据!AJ664,各类选项!$E:$E,0)),1,0))</f>
        <v/>
      </c>
      <c r="P664" s="110" t="str">
        <f>IF(原始数据!AK664="","",IF(ISERROR(MATCH(原始数据!AK664,各类选项!$E:$E,0)),1,0))</f>
        <v/>
      </c>
      <c r="Q664" s="110" t="str">
        <f>IF(原始数据!AL664="","",IF(ISERROR(MATCH(原始数据!AL664,各类选项!$E:$E,0)),1,0))</f>
        <v/>
      </c>
      <c r="R664" s="110" t="str">
        <f>IF(原始数据!AO664="","",IF(ISERROR(MATCH(原始数据!AO664,各类选项!$C:$C,0)),1,0))</f>
        <v/>
      </c>
      <c r="S664" s="110" t="str">
        <f>IF(赛后数据!M664="","",IF(ISERROR(MATCH(赛后数据!M664,(各类选项!J:J),0)),1,0))</f>
        <v/>
      </c>
      <c r="T664" s="110" t="str">
        <f>IF(赛后数据!U664="","",IF(ISERROR(MATCH(赛后数据!U664,(各类选项!J:J),0)),1,0))</f>
        <v/>
      </c>
      <c r="U664" s="110" t="str">
        <f>IF(赛后数据!AC664="","",IF(ISERROR(MATCH(赛后数据!AC664,(各类选项!J:J),0)),1,0))</f>
        <v/>
      </c>
      <c r="V664" s="110" t="str">
        <f>IF(赛后数据!AK664="","",IF(ISERROR(MATCH(赛后数据!AK664,(各类选项!J:J),0)),1,0))</f>
        <v/>
      </c>
    </row>
    <row r="665" spans="1:22">
      <c r="A665" s="110">
        <f t="shared" si="20"/>
        <v>0</v>
      </c>
      <c r="B665" s="110">
        <f t="shared" si="21"/>
        <v>0</v>
      </c>
      <c r="C665" s="110" t="str">
        <f>IF(原始数据!K665="","",IF(ISERROR(MATCH(原始数据!K665,原始数据!E665:F665,0)),1,0)-IF(原始数据!K665="",1,0))</f>
        <v/>
      </c>
      <c r="D665" s="110" t="str">
        <f>IF(原始数据!L665="","",IF(ISERROR(MATCH(原始数据!L665,各类选项!L:L,0)),1,0)-IF(原始数据!L665="",1,0))</f>
        <v/>
      </c>
      <c r="E665" s="110" t="str">
        <f>IF(原始数据!V665="","",IF(ISERROR(MATCH(原始数据!V665,各类选项!G:G,0)),1,0))</f>
        <v/>
      </c>
      <c r="F665" s="110" t="str">
        <f>IF(原始数据!W665="","",IF(ISERROR(MATCH(原始数据!W665,各类选项!G:G,0)),1,0))</f>
        <v/>
      </c>
      <c r="G665" s="110" t="str">
        <f>IF(原始数据!AD665="","",IF(ISERROR(MATCH(原始数据!AD665,各类选项!$E:$E,0)),1,0))</f>
        <v/>
      </c>
      <c r="H665" s="110" t="str">
        <f>IF(原始数据!AE665="","",IF(ISERROR(MATCH(原始数据!AE665,各类选项!$E:$E,0)),1,0))</f>
        <v/>
      </c>
      <c r="I665" s="110" t="str">
        <f>IF(原始数据!AK665="","",IF(ISERROR(MATCH(原始数据!AK665,各类选项!$E:$E,0)),1,0))</f>
        <v/>
      </c>
      <c r="J665" s="110" t="str">
        <f>IF(原始数据!AM665="","",IF(ISERROR(MATCH(原始数据!AM665,各类选项!$E:$E,0)),1,0))</f>
        <v/>
      </c>
      <c r="K665" s="110" t="str">
        <f>IF(原始数据!AF665="","",IF(ISERROR(MATCH(原始数据!AF665,各类选项!$C:$C,0)),1,0))</f>
        <v/>
      </c>
      <c r="L665" s="110" t="str">
        <f>IF(原始数据!AG665="","",IF(ISERROR(MATCH(原始数据!AG665,各类选项!$C:$C,0)),1,0))</f>
        <v/>
      </c>
      <c r="M665" s="110" t="str">
        <f>IF(原始数据!AH665="","",IF(ISERROR(MATCH(原始数据!AH665,各类选项!$C:$C,0)),1,0))</f>
        <v/>
      </c>
      <c r="N665" s="110" t="str">
        <f>IF(原始数据!AI665="","",IF(ISERROR(MATCH(原始数据!AI665,各类选项!$E:$E,0)),1,0))</f>
        <v/>
      </c>
      <c r="O665" s="110" t="str">
        <f>IF(原始数据!AJ665="","",IF(ISERROR(MATCH(原始数据!AJ665,各类选项!$E:$E,0)),1,0))</f>
        <v/>
      </c>
      <c r="P665" s="110" t="str">
        <f>IF(原始数据!AK665="","",IF(ISERROR(MATCH(原始数据!AK665,各类选项!$E:$E,0)),1,0))</f>
        <v/>
      </c>
      <c r="Q665" s="110" t="str">
        <f>IF(原始数据!AL665="","",IF(ISERROR(MATCH(原始数据!AL665,各类选项!$E:$E,0)),1,0))</f>
        <v/>
      </c>
      <c r="R665" s="110" t="str">
        <f>IF(原始数据!AO665="","",IF(ISERROR(MATCH(原始数据!AO665,各类选项!$C:$C,0)),1,0))</f>
        <v/>
      </c>
      <c r="S665" s="110" t="str">
        <f>IF(赛后数据!M665="","",IF(ISERROR(MATCH(赛后数据!M665,(各类选项!J:J),0)),1,0))</f>
        <v/>
      </c>
      <c r="T665" s="110" t="str">
        <f>IF(赛后数据!U665="","",IF(ISERROR(MATCH(赛后数据!U665,(各类选项!J:J),0)),1,0))</f>
        <v/>
      </c>
      <c r="U665" s="110" t="str">
        <f>IF(赛后数据!AC665="","",IF(ISERROR(MATCH(赛后数据!AC665,(各类选项!J:J),0)),1,0))</f>
        <v/>
      </c>
      <c r="V665" s="110" t="str">
        <f>IF(赛后数据!AK665="","",IF(ISERROR(MATCH(赛后数据!AK665,(各类选项!J:J),0)),1,0))</f>
        <v/>
      </c>
    </row>
    <row r="666" spans="1:22">
      <c r="A666" s="110">
        <f t="shared" si="20"/>
        <v>0</v>
      </c>
      <c r="B666" s="110">
        <f t="shared" si="21"/>
        <v>0</v>
      </c>
      <c r="C666" s="110" t="str">
        <f>IF(原始数据!K666="","",IF(ISERROR(MATCH(原始数据!K666,原始数据!E666:F666,0)),1,0)-IF(原始数据!K666="",1,0))</f>
        <v/>
      </c>
      <c r="D666" s="110" t="str">
        <f>IF(原始数据!L666="","",IF(ISERROR(MATCH(原始数据!L666,各类选项!L:L,0)),1,0)-IF(原始数据!L666="",1,0))</f>
        <v/>
      </c>
      <c r="E666" s="110" t="str">
        <f>IF(原始数据!V666="","",IF(ISERROR(MATCH(原始数据!V666,各类选项!G:G,0)),1,0))</f>
        <v/>
      </c>
      <c r="F666" s="110" t="str">
        <f>IF(原始数据!W666="","",IF(ISERROR(MATCH(原始数据!W666,各类选项!G:G,0)),1,0))</f>
        <v/>
      </c>
      <c r="G666" s="110" t="str">
        <f>IF(原始数据!AD666="","",IF(ISERROR(MATCH(原始数据!AD666,各类选项!$E:$E,0)),1,0))</f>
        <v/>
      </c>
      <c r="H666" s="110" t="str">
        <f>IF(原始数据!AE666="","",IF(ISERROR(MATCH(原始数据!AE666,各类选项!$E:$E,0)),1,0))</f>
        <v/>
      </c>
      <c r="I666" s="110" t="str">
        <f>IF(原始数据!AK666="","",IF(ISERROR(MATCH(原始数据!AK666,各类选项!$E:$E,0)),1,0))</f>
        <v/>
      </c>
      <c r="J666" s="110" t="str">
        <f>IF(原始数据!AM666="","",IF(ISERROR(MATCH(原始数据!AM666,各类选项!$E:$E,0)),1,0))</f>
        <v/>
      </c>
      <c r="K666" s="110" t="str">
        <f>IF(原始数据!AF666="","",IF(ISERROR(MATCH(原始数据!AF666,各类选项!$C:$C,0)),1,0))</f>
        <v/>
      </c>
      <c r="L666" s="110" t="str">
        <f>IF(原始数据!AG666="","",IF(ISERROR(MATCH(原始数据!AG666,各类选项!$C:$C,0)),1,0))</f>
        <v/>
      </c>
      <c r="M666" s="110" t="str">
        <f>IF(原始数据!AH666="","",IF(ISERROR(MATCH(原始数据!AH666,各类选项!$C:$C,0)),1,0))</f>
        <v/>
      </c>
      <c r="N666" s="110" t="str">
        <f>IF(原始数据!AI666="","",IF(ISERROR(MATCH(原始数据!AI666,各类选项!$E:$E,0)),1,0))</f>
        <v/>
      </c>
      <c r="O666" s="110" t="str">
        <f>IF(原始数据!AJ666="","",IF(ISERROR(MATCH(原始数据!AJ666,各类选项!$E:$E,0)),1,0))</f>
        <v/>
      </c>
      <c r="P666" s="110" t="str">
        <f>IF(原始数据!AK666="","",IF(ISERROR(MATCH(原始数据!AK666,各类选项!$E:$E,0)),1,0))</f>
        <v/>
      </c>
      <c r="Q666" s="110" t="str">
        <f>IF(原始数据!AL666="","",IF(ISERROR(MATCH(原始数据!AL666,各类选项!$E:$E,0)),1,0))</f>
        <v/>
      </c>
      <c r="R666" s="110" t="str">
        <f>IF(原始数据!AO666="","",IF(ISERROR(MATCH(原始数据!AO666,各类选项!$C:$C,0)),1,0))</f>
        <v/>
      </c>
      <c r="S666" s="110" t="str">
        <f>IF(赛后数据!M666="","",IF(ISERROR(MATCH(赛后数据!M666,(各类选项!J:J),0)),1,0))</f>
        <v/>
      </c>
      <c r="T666" s="110" t="str">
        <f>IF(赛后数据!U666="","",IF(ISERROR(MATCH(赛后数据!U666,(各类选项!J:J),0)),1,0))</f>
        <v/>
      </c>
      <c r="U666" s="110" t="str">
        <f>IF(赛后数据!AC666="","",IF(ISERROR(MATCH(赛后数据!AC666,(各类选项!J:J),0)),1,0))</f>
        <v/>
      </c>
      <c r="V666" s="110" t="str">
        <f>IF(赛后数据!AK666="","",IF(ISERROR(MATCH(赛后数据!AK666,(各类选项!J:J),0)),1,0))</f>
        <v/>
      </c>
    </row>
    <row r="667" spans="1:22">
      <c r="A667" s="110">
        <f t="shared" si="20"/>
        <v>0</v>
      </c>
      <c r="B667" s="110">
        <f t="shared" si="21"/>
        <v>0</v>
      </c>
      <c r="C667" s="110" t="str">
        <f>IF(原始数据!K667="","",IF(ISERROR(MATCH(原始数据!K667,原始数据!E667:F667,0)),1,0)-IF(原始数据!K667="",1,0))</f>
        <v/>
      </c>
      <c r="D667" s="110" t="str">
        <f>IF(原始数据!L667="","",IF(ISERROR(MATCH(原始数据!L667,各类选项!L:L,0)),1,0)-IF(原始数据!L667="",1,0))</f>
        <v/>
      </c>
      <c r="E667" s="110" t="str">
        <f>IF(原始数据!V667="","",IF(ISERROR(MATCH(原始数据!V667,各类选项!G:G,0)),1,0))</f>
        <v/>
      </c>
      <c r="F667" s="110" t="str">
        <f>IF(原始数据!W667="","",IF(ISERROR(MATCH(原始数据!W667,各类选项!G:G,0)),1,0))</f>
        <v/>
      </c>
      <c r="G667" s="110" t="str">
        <f>IF(原始数据!AD667="","",IF(ISERROR(MATCH(原始数据!AD667,各类选项!$E:$E,0)),1,0))</f>
        <v/>
      </c>
      <c r="H667" s="110" t="str">
        <f>IF(原始数据!AE667="","",IF(ISERROR(MATCH(原始数据!AE667,各类选项!$E:$E,0)),1,0))</f>
        <v/>
      </c>
      <c r="I667" s="110" t="str">
        <f>IF(原始数据!AK667="","",IF(ISERROR(MATCH(原始数据!AK667,各类选项!$E:$E,0)),1,0))</f>
        <v/>
      </c>
      <c r="J667" s="110" t="str">
        <f>IF(原始数据!AM667="","",IF(ISERROR(MATCH(原始数据!AM667,各类选项!$E:$E,0)),1,0))</f>
        <v/>
      </c>
      <c r="K667" s="110" t="str">
        <f>IF(原始数据!AF667="","",IF(ISERROR(MATCH(原始数据!AF667,各类选项!$C:$C,0)),1,0))</f>
        <v/>
      </c>
      <c r="L667" s="110" t="str">
        <f>IF(原始数据!AG667="","",IF(ISERROR(MATCH(原始数据!AG667,各类选项!$C:$C,0)),1,0))</f>
        <v/>
      </c>
      <c r="M667" s="110" t="str">
        <f>IF(原始数据!AH667="","",IF(ISERROR(MATCH(原始数据!AH667,各类选项!$C:$C,0)),1,0))</f>
        <v/>
      </c>
      <c r="N667" s="110" t="str">
        <f>IF(原始数据!AI667="","",IF(ISERROR(MATCH(原始数据!AI667,各类选项!$E:$E,0)),1,0))</f>
        <v/>
      </c>
      <c r="O667" s="110" t="str">
        <f>IF(原始数据!AJ667="","",IF(ISERROR(MATCH(原始数据!AJ667,各类选项!$E:$E,0)),1,0))</f>
        <v/>
      </c>
      <c r="P667" s="110" t="str">
        <f>IF(原始数据!AK667="","",IF(ISERROR(MATCH(原始数据!AK667,各类选项!$E:$E,0)),1,0))</f>
        <v/>
      </c>
      <c r="Q667" s="110" t="str">
        <f>IF(原始数据!AL667="","",IF(ISERROR(MATCH(原始数据!AL667,各类选项!$E:$E,0)),1,0))</f>
        <v/>
      </c>
      <c r="R667" s="110" t="str">
        <f>IF(原始数据!AO667="","",IF(ISERROR(MATCH(原始数据!AO667,各类选项!$C:$C,0)),1,0))</f>
        <v/>
      </c>
      <c r="S667" s="110" t="str">
        <f>IF(赛后数据!M667="","",IF(ISERROR(MATCH(赛后数据!M667,(各类选项!J:J),0)),1,0))</f>
        <v/>
      </c>
      <c r="T667" s="110" t="str">
        <f>IF(赛后数据!U667="","",IF(ISERROR(MATCH(赛后数据!U667,(各类选项!J:J),0)),1,0))</f>
        <v/>
      </c>
      <c r="U667" s="110" t="str">
        <f>IF(赛后数据!AC667="","",IF(ISERROR(MATCH(赛后数据!AC667,(各类选项!J:J),0)),1,0))</f>
        <v/>
      </c>
      <c r="V667" s="110" t="str">
        <f>IF(赛后数据!AK667="","",IF(ISERROR(MATCH(赛后数据!AK667,(各类选项!J:J),0)),1,0))</f>
        <v/>
      </c>
    </row>
    <row r="668" spans="1:22">
      <c r="A668" s="110">
        <f t="shared" si="20"/>
        <v>0</v>
      </c>
      <c r="B668" s="110">
        <f t="shared" si="21"/>
        <v>0</v>
      </c>
      <c r="C668" s="110" t="str">
        <f>IF(原始数据!K668="","",IF(ISERROR(MATCH(原始数据!K668,原始数据!E668:F668,0)),1,0)-IF(原始数据!K668="",1,0))</f>
        <v/>
      </c>
      <c r="D668" s="110" t="str">
        <f>IF(原始数据!L668="","",IF(ISERROR(MATCH(原始数据!L668,各类选项!L:L,0)),1,0)-IF(原始数据!L668="",1,0))</f>
        <v/>
      </c>
      <c r="E668" s="110" t="str">
        <f>IF(原始数据!V668="","",IF(ISERROR(MATCH(原始数据!V668,各类选项!G:G,0)),1,0))</f>
        <v/>
      </c>
      <c r="F668" s="110" t="str">
        <f>IF(原始数据!W668="","",IF(ISERROR(MATCH(原始数据!W668,各类选项!G:G,0)),1,0))</f>
        <v/>
      </c>
      <c r="G668" s="110" t="str">
        <f>IF(原始数据!AD668="","",IF(ISERROR(MATCH(原始数据!AD668,各类选项!$E:$E,0)),1,0))</f>
        <v/>
      </c>
      <c r="H668" s="110" t="str">
        <f>IF(原始数据!AE668="","",IF(ISERROR(MATCH(原始数据!AE668,各类选项!$E:$E,0)),1,0))</f>
        <v/>
      </c>
      <c r="I668" s="110" t="str">
        <f>IF(原始数据!AK668="","",IF(ISERROR(MATCH(原始数据!AK668,各类选项!$E:$E,0)),1,0))</f>
        <v/>
      </c>
      <c r="J668" s="110" t="str">
        <f>IF(原始数据!AM668="","",IF(ISERROR(MATCH(原始数据!AM668,各类选项!$E:$E,0)),1,0))</f>
        <v/>
      </c>
      <c r="K668" s="110" t="str">
        <f>IF(原始数据!AF668="","",IF(ISERROR(MATCH(原始数据!AF668,各类选项!$C:$C,0)),1,0))</f>
        <v/>
      </c>
      <c r="L668" s="110" t="str">
        <f>IF(原始数据!AG668="","",IF(ISERROR(MATCH(原始数据!AG668,各类选项!$C:$C,0)),1,0))</f>
        <v/>
      </c>
      <c r="M668" s="110" t="str">
        <f>IF(原始数据!AH668="","",IF(ISERROR(MATCH(原始数据!AH668,各类选项!$C:$C,0)),1,0))</f>
        <v/>
      </c>
      <c r="N668" s="110" t="str">
        <f>IF(原始数据!AI668="","",IF(ISERROR(MATCH(原始数据!AI668,各类选项!$E:$E,0)),1,0))</f>
        <v/>
      </c>
      <c r="O668" s="110" t="str">
        <f>IF(原始数据!AJ668="","",IF(ISERROR(MATCH(原始数据!AJ668,各类选项!$E:$E,0)),1,0))</f>
        <v/>
      </c>
      <c r="P668" s="110" t="str">
        <f>IF(原始数据!AK668="","",IF(ISERROR(MATCH(原始数据!AK668,各类选项!$E:$E,0)),1,0))</f>
        <v/>
      </c>
      <c r="Q668" s="110" t="str">
        <f>IF(原始数据!AL668="","",IF(ISERROR(MATCH(原始数据!AL668,各类选项!$E:$E,0)),1,0))</f>
        <v/>
      </c>
      <c r="R668" s="110" t="str">
        <f>IF(原始数据!AO668="","",IF(ISERROR(MATCH(原始数据!AO668,各类选项!$C:$C,0)),1,0))</f>
        <v/>
      </c>
      <c r="S668" s="110" t="str">
        <f>IF(赛后数据!M668="","",IF(ISERROR(MATCH(赛后数据!M668,(各类选项!J:J),0)),1,0))</f>
        <v/>
      </c>
      <c r="T668" s="110" t="str">
        <f>IF(赛后数据!U668="","",IF(ISERROR(MATCH(赛后数据!U668,(各类选项!J:J),0)),1,0))</f>
        <v/>
      </c>
      <c r="U668" s="110" t="str">
        <f>IF(赛后数据!AC668="","",IF(ISERROR(MATCH(赛后数据!AC668,(各类选项!J:J),0)),1,0))</f>
        <v/>
      </c>
      <c r="V668" s="110" t="str">
        <f>IF(赛后数据!AK668="","",IF(ISERROR(MATCH(赛后数据!AK668,(各类选项!J:J),0)),1,0))</f>
        <v/>
      </c>
    </row>
    <row r="669" spans="1:22">
      <c r="A669" s="110">
        <f t="shared" si="20"/>
        <v>0</v>
      </c>
      <c r="B669" s="110">
        <f t="shared" si="21"/>
        <v>0</v>
      </c>
      <c r="C669" s="110" t="str">
        <f>IF(原始数据!K669="","",IF(ISERROR(MATCH(原始数据!K669,原始数据!E669:F669,0)),1,0)-IF(原始数据!K669="",1,0))</f>
        <v/>
      </c>
      <c r="D669" s="110" t="str">
        <f>IF(原始数据!L669="","",IF(ISERROR(MATCH(原始数据!L669,各类选项!L:L,0)),1,0)-IF(原始数据!L669="",1,0))</f>
        <v/>
      </c>
      <c r="E669" s="110" t="str">
        <f>IF(原始数据!V669="","",IF(ISERROR(MATCH(原始数据!V669,各类选项!G:G,0)),1,0))</f>
        <v/>
      </c>
      <c r="F669" s="110" t="str">
        <f>IF(原始数据!W669="","",IF(ISERROR(MATCH(原始数据!W669,各类选项!G:G,0)),1,0))</f>
        <v/>
      </c>
      <c r="G669" s="110" t="str">
        <f>IF(原始数据!AD669="","",IF(ISERROR(MATCH(原始数据!AD669,各类选项!$E:$E,0)),1,0))</f>
        <v/>
      </c>
      <c r="H669" s="110" t="str">
        <f>IF(原始数据!AE669="","",IF(ISERROR(MATCH(原始数据!AE669,各类选项!$E:$E,0)),1,0))</f>
        <v/>
      </c>
      <c r="I669" s="110" t="str">
        <f>IF(原始数据!AK669="","",IF(ISERROR(MATCH(原始数据!AK669,各类选项!$E:$E,0)),1,0))</f>
        <v/>
      </c>
      <c r="J669" s="110" t="str">
        <f>IF(原始数据!AM669="","",IF(ISERROR(MATCH(原始数据!AM669,各类选项!$E:$E,0)),1,0))</f>
        <v/>
      </c>
      <c r="K669" s="110" t="str">
        <f>IF(原始数据!AF669="","",IF(ISERROR(MATCH(原始数据!AF669,各类选项!$C:$C,0)),1,0))</f>
        <v/>
      </c>
      <c r="L669" s="110" t="str">
        <f>IF(原始数据!AG669="","",IF(ISERROR(MATCH(原始数据!AG669,各类选项!$C:$C,0)),1,0))</f>
        <v/>
      </c>
      <c r="M669" s="110" t="str">
        <f>IF(原始数据!AH669="","",IF(ISERROR(MATCH(原始数据!AH669,各类选项!$C:$C,0)),1,0))</f>
        <v/>
      </c>
      <c r="N669" s="110" t="str">
        <f>IF(原始数据!AI669="","",IF(ISERROR(MATCH(原始数据!AI669,各类选项!$E:$E,0)),1,0))</f>
        <v/>
      </c>
      <c r="O669" s="110" t="str">
        <f>IF(原始数据!AJ669="","",IF(ISERROR(MATCH(原始数据!AJ669,各类选项!$E:$E,0)),1,0))</f>
        <v/>
      </c>
      <c r="P669" s="110" t="str">
        <f>IF(原始数据!AK669="","",IF(ISERROR(MATCH(原始数据!AK669,各类选项!$E:$E,0)),1,0))</f>
        <v/>
      </c>
      <c r="Q669" s="110" t="str">
        <f>IF(原始数据!AL669="","",IF(ISERROR(MATCH(原始数据!AL669,各类选项!$E:$E,0)),1,0))</f>
        <v/>
      </c>
      <c r="R669" s="110" t="str">
        <f>IF(原始数据!AO669="","",IF(ISERROR(MATCH(原始数据!AO669,各类选项!$C:$C,0)),1,0))</f>
        <v/>
      </c>
      <c r="S669" s="110" t="str">
        <f>IF(赛后数据!M669="","",IF(ISERROR(MATCH(赛后数据!M669,(各类选项!J:J),0)),1,0))</f>
        <v/>
      </c>
      <c r="T669" s="110" t="str">
        <f>IF(赛后数据!U669="","",IF(ISERROR(MATCH(赛后数据!U669,(各类选项!J:J),0)),1,0))</f>
        <v/>
      </c>
      <c r="U669" s="110" t="str">
        <f>IF(赛后数据!AC669="","",IF(ISERROR(MATCH(赛后数据!AC669,(各类选项!J:J),0)),1,0))</f>
        <v/>
      </c>
      <c r="V669" s="110" t="str">
        <f>IF(赛后数据!AK669="","",IF(ISERROR(MATCH(赛后数据!AK669,(各类选项!J:J),0)),1,0))</f>
        <v/>
      </c>
    </row>
    <row r="670" spans="1:22">
      <c r="A670" s="110">
        <f t="shared" si="20"/>
        <v>0</v>
      </c>
      <c r="B670" s="110">
        <f t="shared" si="21"/>
        <v>0</v>
      </c>
      <c r="C670" s="110" t="str">
        <f>IF(原始数据!K670="","",IF(ISERROR(MATCH(原始数据!K670,原始数据!E670:F670,0)),1,0)-IF(原始数据!K670="",1,0))</f>
        <v/>
      </c>
      <c r="D670" s="110" t="str">
        <f>IF(原始数据!L670="","",IF(ISERROR(MATCH(原始数据!L670,各类选项!L:L,0)),1,0)-IF(原始数据!L670="",1,0))</f>
        <v/>
      </c>
      <c r="E670" s="110" t="str">
        <f>IF(原始数据!V670="","",IF(ISERROR(MATCH(原始数据!V670,各类选项!G:G,0)),1,0))</f>
        <v/>
      </c>
      <c r="F670" s="110" t="str">
        <f>IF(原始数据!W670="","",IF(ISERROR(MATCH(原始数据!W670,各类选项!G:G,0)),1,0))</f>
        <v/>
      </c>
      <c r="G670" s="110" t="str">
        <f>IF(原始数据!AD670="","",IF(ISERROR(MATCH(原始数据!AD670,各类选项!$E:$E,0)),1,0))</f>
        <v/>
      </c>
      <c r="H670" s="110" t="str">
        <f>IF(原始数据!AE670="","",IF(ISERROR(MATCH(原始数据!AE670,各类选项!$E:$E,0)),1,0))</f>
        <v/>
      </c>
      <c r="I670" s="110" t="str">
        <f>IF(原始数据!AK670="","",IF(ISERROR(MATCH(原始数据!AK670,各类选项!$E:$E,0)),1,0))</f>
        <v/>
      </c>
      <c r="J670" s="110" t="str">
        <f>IF(原始数据!AM670="","",IF(ISERROR(MATCH(原始数据!AM670,各类选项!$E:$E,0)),1,0))</f>
        <v/>
      </c>
      <c r="K670" s="110" t="str">
        <f>IF(原始数据!AF670="","",IF(ISERROR(MATCH(原始数据!AF670,各类选项!$C:$C,0)),1,0))</f>
        <v/>
      </c>
      <c r="L670" s="110" t="str">
        <f>IF(原始数据!AG670="","",IF(ISERROR(MATCH(原始数据!AG670,各类选项!$C:$C,0)),1,0))</f>
        <v/>
      </c>
      <c r="M670" s="110" t="str">
        <f>IF(原始数据!AH670="","",IF(ISERROR(MATCH(原始数据!AH670,各类选项!$C:$C,0)),1,0))</f>
        <v/>
      </c>
      <c r="N670" s="110" t="str">
        <f>IF(原始数据!AI670="","",IF(ISERROR(MATCH(原始数据!AI670,各类选项!$E:$E,0)),1,0))</f>
        <v/>
      </c>
      <c r="O670" s="110" t="str">
        <f>IF(原始数据!AJ670="","",IF(ISERROR(MATCH(原始数据!AJ670,各类选项!$E:$E,0)),1,0))</f>
        <v/>
      </c>
      <c r="P670" s="110" t="str">
        <f>IF(原始数据!AK670="","",IF(ISERROR(MATCH(原始数据!AK670,各类选项!$E:$E,0)),1,0))</f>
        <v/>
      </c>
      <c r="Q670" s="110" t="str">
        <f>IF(原始数据!AL670="","",IF(ISERROR(MATCH(原始数据!AL670,各类选项!$E:$E,0)),1,0))</f>
        <v/>
      </c>
      <c r="R670" s="110" t="str">
        <f>IF(原始数据!AO670="","",IF(ISERROR(MATCH(原始数据!AO670,各类选项!$C:$C,0)),1,0))</f>
        <v/>
      </c>
      <c r="S670" s="110" t="str">
        <f>IF(赛后数据!M670="","",IF(ISERROR(MATCH(赛后数据!M670,(各类选项!J:J),0)),1,0))</f>
        <v/>
      </c>
      <c r="T670" s="110" t="str">
        <f>IF(赛后数据!U670="","",IF(ISERROR(MATCH(赛后数据!U670,(各类选项!J:J),0)),1,0))</f>
        <v/>
      </c>
      <c r="U670" s="110" t="str">
        <f>IF(赛后数据!AC670="","",IF(ISERROR(MATCH(赛后数据!AC670,(各类选项!J:J),0)),1,0))</f>
        <v/>
      </c>
      <c r="V670" s="110" t="str">
        <f>IF(赛后数据!AK670="","",IF(ISERROR(MATCH(赛后数据!AK670,(各类选项!J:J),0)),1,0))</f>
        <v/>
      </c>
    </row>
    <row r="671" spans="1:22">
      <c r="A671" s="110">
        <f t="shared" si="20"/>
        <v>0</v>
      </c>
      <c r="B671" s="110">
        <f t="shared" si="21"/>
        <v>0</v>
      </c>
      <c r="C671" s="110" t="str">
        <f>IF(原始数据!K671="","",IF(ISERROR(MATCH(原始数据!K671,原始数据!E671:F671,0)),1,0)-IF(原始数据!K671="",1,0))</f>
        <v/>
      </c>
      <c r="D671" s="110" t="str">
        <f>IF(原始数据!L671="","",IF(ISERROR(MATCH(原始数据!L671,各类选项!L:L,0)),1,0)-IF(原始数据!L671="",1,0))</f>
        <v/>
      </c>
      <c r="E671" s="110" t="str">
        <f>IF(原始数据!V671="","",IF(ISERROR(MATCH(原始数据!V671,各类选项!G:G,0)),1,0))</f>
        <v/>
      </c>
      <c r="F671" s="110" t="str">
        <f>IF(原始数据!W671="","",IF(ISERROR(MATCH(原始数据!W671,各类选项!G:G,0)),1,0))</f>
        <v/>
      </c>
      <c r="G671" s="110" t="str">
        <f>IF(原始数据!AD671="","",IF(ISERROR(MATCH(原始数据!AD671,各类选项!$E:$E,0)),1,0))</f>
        <v/>
      </c>
      <c r="H671" s="110" t="str">
        <f>IF(原始数据!AE671="","",IF(ISERROR(MATCH(原始数据!AE671,各类选项!$E:$E,0)),1,0))</f>
        <v/>
      </c>
      <c r="I671" s="110" t="str">
        <f>IF(原始数据!AK671="","",IF(ISERROR(MATCH(原始数据!AK671,各类选项!$E:$E,0)),1,0))</f>
        <v/>
      </c>
      <c r="J671" s="110" t="str">
        <f>IF(原始数据!AM671="","",IF(ISERROR(MATCH(原始数据!AM671,各类选项!$E:$E,0)),1,0))</f>
        <v/>
      </c>
      <c r="K671" s="110" t="str">
        <f>IF(原始数据!AF671="","",IF(ISERROR(MATCH(原始数据!AF671,各类选项!$C:$C,0)),1,0))</f>
        <v/>
      </c>
      <c r="L671" s="110" t="str">
        <f>IF(原始数据!AG671="","",IF(ISERROR(MATCH(原始数据!AG671,各类选项!$C:$C,0)),1,0))</f>
        <v/>
      </c>
      <c r="M671" s="110" t="str">
        <f>IF(原始数据!AH671="","",IF(ISERROR(MATCH(原始数据!AH671,各类选项!$C:$C,0)),1,0))</f>
        <v/>
      </c>
      <c r="N671" s="110" t="str">
        <f>IF(原始数据!AI671="","",IF(ISERROR(MATCH(原始数据!AI671,各类选项!$E:$E,0)),1,0))</f>
        <v/>
      </c>
      <c r="O671" s="110" t="str">
        <f>IF(原始数据!AJ671="","",IF(ISERROR(MATCH(原始数据!AJ671,各类选项!$E:$E,0)),1,0))</f>
        <v/>
      </c>
      <c r="P671" s="110" t="str">
        <f>IF(原始数据!AK671="","",IF(ISERROR(MATCH(原始数据!AK671,各类选项!$E:$E,0)),1,0))</f>
        <v/>
      </c>
      <c r="Q671" s="110" t="str">
        <f>IF(原始数据!AL671="","",IF(ISERROR(MATCH(原始数据!AL671,各类选项!$E:$E,0)),1,0))</f>
        <v/>
      </c>
      <c r="R671" s="110" t="str">
        <f>IF(原始数据!AO671="","",IF(ISERROR(MATCH(原始数据!AO671,各类选项!$C:$C,0)),1,0))</f>
        <v/>
      </c>
      <c r="S671" s="110" t="str">
        <f>IF(赛后数据!M671="","",IF(ISERROR(MATCH(赛后数据!M671,(各类选项!J:J),0)),1,0))</f>
        <v/>
      </c>
      <c r="T671" s="110" t="str">
        <f>IF(赛后数据!U671="","",IF(ISERROR(MATCH(赛后数据!U671,(各类选项!J:J),0)),1,0))</f>
        <v/>
      </c>
      <c r="U671" s="110" t="str">
        <f>IF(赛后数据!AC671="","",IF(ISERROR(MATCH(赛后数据!AC671,(各类选项!J:J),0)),1,0))</f>
        <v/>
      </c>
      <c r="V671" s="110" t="str">
        <f>IF(赛后数据!AK671="","",IF(ISERROR(MATCH(赛后数据!AK671,(各类选项!J:J),0)),1,0))</f>
        <v/>
      </c>
    </row>
    <row r="672" spans="1:22">
      <c r="A672" s="110">
        <f t="shared" si="20"/>
        <v>0</v>
      </c>
      <c r="B672" s="110">
        <f t="shared" si="21"/>
        <v>0</v>
      </c>
      <c r="C672" s="110" t="str">
        <f>IF(原始数据!K672="","",IF(ISERROR(MATCH(原始数据!K672,原始数据!E672:F672,0)),1,0)-IF(原始数据!K672="",1,0))</f>
        <v/>
      </c>
      <c r="D672" s="110" t="str">
        <f>IF(原始数据!L672="","",IF(ISERROR(MATCH(原始数据!L672,各类选项!L:L,0)),1,0)-IF(原始数据!L672="",1,0))</f>
        <v/>
      </c>
      <c r="E672" s="110" t="str">
        <f>IF(原始数据!V672="","",IF(ISERROR(MATCH(原始数据!V672,各类选项!G:G,0)),1,0))</f>
        <v/>
      </c>
      <c r="F672" s="110" t="str">
        <f>IF(原始数据!W672="","",IF(ISERROR(MATCH(原始数据!W672,各类选项!G:G,0)),1,0))</f>
        <v/>
      </c>
      <c r="G672" s="110" t="str">
        <f>IF(原始数据!AD672="","",IF(ISERROR(MATCH(原始数据!AD672,各类选项!$E:$E,0)),1,0))</f>
        <v/>
      </c>
      <c r="H672" s="110" t="str">
        <f>IF(原始数据!AE672="","",IF(ISERROR(MATCH(原始数据!AE672,各类选项!$E:$E,0)),1,0))</f>
        <v/>
      </c>
      <c r="I672" s="110" t="str">
        <f>IF(原始数据!AK672="","",IF(ISERROR(MATCH(原始数据!AK672,各类选项!$E:$E,0)),1,0))</f>
        <v/>
      </c>
      <c r="J672" s="110" t="str">
        <f>IF(原始数据!AM672="","",IF(ISERROR(MATCH(原始数据!AM672,各类选项!$E:$E,0)),1,0))</f>
        <v/>
      </c>
      <c r="K672" s="110" t="str">
        <f>IF(原始数据!AF672="","",IF(ISERROR(MATCH(原始数据!AF672,各类选项!$C:$C,0)),1,0))</f>
        <v/>
      </c>
      <c r="L672" s="110" t="str">
        <f>IF(原始数据!AG672="","",IF(ISERROR(MATCH(原始数据!AG672,各类选项!$C:$C,0)),1,0))</f>
        <v/>
      </c>
      <c r="M672" s="110" t="str">
        <f>IF(原始数据!AH672="","",IF(ISERROR(MATCH(原始数据!AH672,各类选项!$C:$C,0)),1,0))</f>
        <v/>
      </c>
      <c r="N672" s="110" t="str">
        <f>IF(原始数据!AI672="","",IF(ISERROR(MATCH(原始数据!AI672,各类选项!$E:$E,0)),1,0))</f>
        <v/>
      </c>
      <c r="O672" s="110" t="str">
        <f>IF(原始数据!AJ672="","",IF(ISERROR(MATCH(原始数据!AJ672,各类选项!$E:$E,0)),1,0))</f>
        <v/>
      </c>
      <c r="P672" s="110" t="str">
        <f>IF(原始数据!AK672="","",IF(ISERROR(MATCH(原始数据!AK672,各类选项!$E:$E,0)),1,0))</f>
        <v/>
      </c>
      <c r="Q672" s="110" t="str">
        <f>IF(原始数据!AL672="","",IF(ISERROR(MATCH(原始数据!AL672,各类选项!$E:$E,0)),1,0))</f>
        <v/>
      </c>
      <c r="R672" s="110" t="str">
        <f>IF(原始数据!AO672="","",IF(ISERROR(MATCH(原始数据!AO672,各类选项!$C:$C,0)),1,0))</f>
        <v/>
      </c>
      <c r="S672" s="110" t="str">
        <f>IF(赛后数据!M672="","",IF(ISERROR(MATCH(赛后数据!M672,(各类选项!J:J),0)),1,0))</f>
        <v/>
      </c>
      <c r="T672" s="110" t="str">
        <f>IF(赛后数据!U672="","",IF(ISERROR(MATCH(赛后数据!U672,(各类选项!J:J),0)),1,0))</f>
        <v/>
      </c>
      <c r="U672" s="110" t="str">
        <f>IF(赛后数据!AC672="","",IF(ISERROR(MATCH(赛后数据!AC672,(各类选项!J:J),0)),1,0))</f>
        <v/>
      </c>
      <c r="V672" s="110" t="str">
        <f>IF(赛后数据!AK672="","",IF(ISERROR(MATCH(赛后数据!AK672,(各类选项!J:J),0)),1,0))</f>
        <v/>
      </c>
    </row>
    <row r="673" spans="1:22">
      <c r="A673" s="110">
        <f t="shared" si="20"/>
        <v>0</v>
      </c>
      <c r="B673" s="110">
        <f t="shared" si="21"/>
        <v>0</v>
      </c>
      <c r="C673" s="110" t="str">
        <f>IF(原始数据!K673="","",IF(ISERROR(MATCH(原始数据!K673,原始数据!E673:F673,0)),1,0)-IF(原始数据!K673="",1,0))</f>
        <v/>
      </c>
      <c r="D673" s="110" t="str">
        <f>IF(原始数据!L673="","",IF(ISERROR(MATCH(原始数据!L673,各类选项!L:L,0)),1,0)-IF(原始数据!L673="",1,0))</f>
        <v/>
      </c>
      <c r="E673" s="110" t="str">
        <f>IF(原始数据!V673="","",IF(ISERROR(MATCH(原始数据!V673,各类选项!G:G,0)),1,0))</f>
        <v/>
      </c>
      <c r="F673" s="110" t="str">
        <f>IF(原始数据!W673="","",IF(ISERROR(MATCH(原始数据!W673,各类选项!G:G,0)),1,0))</f>
        <v/>
      </c>
      <c r="G673" s="110" t="str">
        <f>IF(原始数据!AD673="","",IF(ISERROR(MATCH(原始数据!AD673,各类选项!$E:$E,0)),1,0))</f>
        <v/>
      </c>
      <c r="H673" s="110" t="str">
        <f>IF(原始数据!AE673="","",IF(ISERROR(MATCH(原始数据!AE673,各类选项!$E:$E,0)),1,0))</f>
        <v/>
      </c>
      <c r="I673" s="110" t="str">
        <f>IF(原始数据!AK673="","",IF(ISERROR(MATCH(原始数据!AK673,各类选项!$E:$E,0)),1,0))</f>
        <v/>
      </c>
      <c r="J673" s="110" t="str">
        <f>IF(原始数据!AM673="","",IF(ISERROR(MATCH(原始数据!AM673,各类选项!$E:$E,0)),1,0))</f>
        <v/>
      </c>
      <c r="K673" s="110" t="str">
        <f>IF(原始数据!AF673="","",IF(ISERROR(MATCH(原始数据!AF673,各类选项!$C:$C,0)),1,0))</f>
        <v/>
      </c>
      <c r="L673" s="110" t="str">
        <f>IF(原始数据!AG673="","",IF(ISERROR(MATCH(原始数据!AG673,各类选项!$C:$C,0)),1,0))</f>
        <v/>
      </c>
      <c r="M673" s="110" t="str">
        <f>IF(原始数据!AH673="","",IF(ISERROR(MATCH(原始数据!AH673,各类选项!$C:$C,0)),1,0))</f>
        <v/>
      </c>
      <c r="N673" s="110" t="str">
        <f>IF(原始数据!AI673="","",IF(ISERROR(MATCH(原始数据!AI673,各类选项!$E:$E,0)),1,0))</f>
        <v/>
      </c>
      <c r="O673" s="110" t="str">
        <f>IF(原始数据!AJ673="","",IF(ISERROR(MATCH(原始数据!AJ673,各类选项!$E:$E,0)),1,0))</f>
        <v/>
      </c>
      <c r="P673" s="110" t="str">
        <f>IF(原始数据!AK673="","",IF(ISERROR(MATCH(原始数据!AK673,各类选项!$E:$E,0)),1,0))</f>
        <v/>
      </c>
      <c r="Q673" s="110" t="str">
        <f>IF(原始数据!AL673="","",IF(ISERROR(MATCH(原始数据!AL673,各类选项!$E:$E,0)),1,0))</f>
        <v/>
      </c>
      <c r="R673" s="110" t="str">
        <f>IF(原始数据!AO673="","",IF(ISERROR(MATCH(原始数据!AO673,各类选项!$C:$C,0)),1,0))</f>
        <v/>
      </c>
      <c r="S673" s="110" t="str">
        <f>IF(赛后数据!M673="","",IF(ISERROR(MATCH(赛后数据!M673,(各类选项!J:J),0)),1,0))</f>
        <v/>
      </c>
      <c r="T673" s="110" t="str">
        <f>IF(赛后数据!U673="","",IF(ISERROR(MATCH(赛后数据!U673,(各类选项!J:J),0)),1,0))</f>
        <v/>
      </c>
      <c r="U673" s="110" t="str">
        <f>IF(赛后数据!AC673="","",IF(ISERROR(MATCH(赛后数据!AC673,(各类选项!J:J),0)),1,0))</f>
        <v/>
      </c>
      <c r="V673" s="110" t="str">
        <f>IF(赛后数据!AK673="","",IF(ISERROR(MATCH(赛后数据!AK673,(各类选项!J:J),0)),1,0))</f>
        <v/>
      </c>
    </row>
    <row r="674" spans="1:22">
      <c r="A674" s="110">
        <f t="shared" si="20"/>
        <v>0</v>
      </c>
      <c r="B674" s="110">
        <f t="shared" si="21"/>
        <v>0</v>
      </c>
      <c r="C674" s="110" t="str">
        <f>IF(原始数据!K674="","",IF(ISERROR(MATCH(原始数据!K674,原始数据!E674:F674,0)),1,0)-IF(原始数据!K674="",1,0))</f>
        <v/>
      </c>
      <c r="D674" s="110" t="str">
        <f>IF(原始数据!L674="","",IF(ISERROR(MATCH(原始数据!L674,各类选项!L:L,0)),1,0)-IF(原始数据!L674="",1,0))</f>
        <v/>
      </c>
      <c r="E674" s="110" t="str">
        <f>IF(原始数据!V674="","",IF(ISERROR(MATCH(原始数据!V674,各类选项!G:G,0)),1,0))</f>
        <v/>
      </c>
      <c r="F674" s="110" t="str">
        <f>IF(原始数据!W674="","",IF(ISERROR(MATCH(原始数据!W674,各类选项!G:G,0)),1,0))</f>
        <v/>
      </c>
      <c r="G674" s="110" t="str">
        <f>IF(原始数据!AD674="","",IF(ISERROR(MATCH(原始数据!AD674,各类选项!$E:$E,0)),1,0))</f>
        <v/>
      </c>
      <c r="H674" s="110" t="str">
        <f>IF(原始数据!AE674="","",IF(ISERROR(MATCH(原始数据!AE674,各类选项!$E:$E,0)),1,0))</f>
        <v/>
      </c>
      <c r="I674" s="110" t="str">
        <f>IF(原始数据!AK674="","",IF(ISERROR(MATCH(原始数据!AK674,各类选项!$E:$E,0)),1,0))</f>
        <v/>
      </c>
      <c r="J674" s="110" t="str">
        <f>IF(原始数据!AM674="","",IF(ISERROR(MATCH(原始数据!AM674,各类选项!$E:$E,0)),1,0))</f>
        <v/>
      </c>
      <c r="K674" s="110" t="str">
        <f>IF(原始数据!AF674="","",IF(ISERROR(MATCH(原始数据!AF674,各类选项!$C:$C,0)),1,0))</f>
        <v/>
      </c>
      <c r="L674" s="110" t="str">
        <f>IF(原始数据!AG674="","",IF(ISERROR(MATCH(原始数据!AG674,各类选项!$C:$C,0)),1,0))</f>
        <v/>
      </c>
      <c r="M674" s="110" t="str">
        <f>IF(原始数据!AH674="","",IF(ISERROR(MATCH(原始数据!AH674,各类选项!$C:$C,0)),1,0))</f>
        <v/>
      </c>
      <c r="N674" s="110" t="str">
        <f>IF(原始数据!AI674="","",IF(ISERROR(MATCH(原始数据!AI674,各类选项!$E:$E,0)),1,0))</f>
        <v/>
      </c>
      <c r="O674" s="110" t="str">
        <f>IF(原始数据!AJ674="","",IF(ISERROR(MATCH(原始数据!AJ674,各类选项!$E:$E,0)),1,0))</f>
        <v/>
      </c>
      <c r="P674" s="110" t="str">
        <f>IF(原始数据!AK674="","",IF(ISERROR(MATCH(原始数据!AK674,各类选项!$E:$E,0)),1,0))</f>
        <v/>
      </c>
      <c r="Q674" s="110" t="str">
        <f>IF(原始数据!AL674="","",IF(ISERROR(MATCH(原始数据!AL674,各类选项!$E:$E,0)),1,0))</f>
        <v/>
      </c>
      <c r="R674" s="110" t="str">
        <f>IF(原始数据!AO674="","",IF(ISERROR(MATCH(原始数据!AO674,各类选项!$C:$C,0)),1,0))</f>
        <v/>
      </c>
      <c r="S674" s="110" t="str">
        <f>IF(赛后数据!M674="","",IF(ISERROR(MATCH(赛后数据!M674,(各类选项!J:J),0)),1,0))</f>
        <v/>
      </c>
      <c r="T674" s="110" t="str">
        <f>IF(赛后数据!U674="","",IF(ISERROR(MATCH(赛后数据!U674,(各类选项!J:J),0)),1,0))</f>
        <v/>
      </c>
      <c r="U674" s="110" t="str">
        <f>IF(赛后数据!AC674="","",IF(ISERROR(MATCH(赛后数据!AC674,(各类选项!J:J),0)),1,0))</f>
        <v/>
      </c>
      <c r="V674" s="110" t="str">
        <f>IF(赛后数据!AK674="","",IF(ISERROR(MATCH(赛后数据!AK674,(各类选项!J:J),0)),1,0))</f>
        <v/>
      </c>
    </row>
    <row r="675" spans="1:22">
      <c r="A675" s="110">
        <f t="shared" si="20"/>
        <v>0</v>
      </c>
      <c r="B675" s="110">
        <f t="shared" si="21"/>
        <v>0</v>
      </c>
      <c r="C675" s="110" t="str">
        <f>IF(原始数据!K675="","",IF(ISERROR(MATCH(原始数据!K675,原始数据!E675:F675,0)),1,0)-IF(原始数据!K675="",1,0))</f>
        <v/>
      </c>
      <c r="D675" s="110" t="str">
        <f>IF(原始数据!L675="","",IF(ISERROR(MATCH(原始数据!L675,各类选项!L:L,0)),1,0)-IF(原始数据!L675="",1,0))</f>
        <v/>
      </c>
      <c r="E675" s="110" t="str">
        <f>IF(原始数据!V675="","",IF(ISERROR(MATCH(原始数据!V675,各类选项!G:G,0)),1,0))</f>
        <v/>
      </c>
      <c r="F675" s="110" t="str">
        <f>IF(原始数据!W675="","",IF(ISERROR(MATCH(原始数据!W675,各类选项!G:G,0)),1,0))</f>
        <v/>
      </c>
      <c r="G675" s="110" t="str">
        <f>IF(原始数据!AD675="","",IF(ISERROR(MATCH(原始数据!AD675,各类选项!$E:$E,0)),1,0))</f>
        <v/>
      </c>
      <c r="H675" s="110" t="str">
        <f>IF(原始数据!AE675="","",IF(ISERROR(MATCH(原始数据!AE675,各类选项!$E:$E,0)),1,0))</f>
        <v/>
      </c>
      <c r="I675" s="110" t="str">
        <f>IF(原始数据!AK675="","",IF(ISERROR(MATCH(原始数据!AK675,各类选项!$E:$E,0)),1,0))</f>
        <v/>
      </c>
      <c r="J675" s="110" t="str">
        <f>IF(原始数据!AM675="","",IF(ISERROR(MATCH(原始数据!AM675,各类选项!$E:$E,0)),1,0))</f>
        <v/>
      </c>
      <c r="K675" s="110" t="str">
        <f>IF(原始数据!AF675="","",IF(ISERROR(MATCH(原始数据!AF675,各类选项!$C:$C,0)),1,0))</f>
        <v/>
      </c>
      <c r="L675" s="110" t="str">
        <f>IF(原始数据!AG675="","",IF(ISERROR(MATCH(原始数据!AG675,各类选项!$C:$C,0)),1,0))</f>
        <v/>
      </c>
      <c r="M675" s="110" t="str">
        <f>IF(原始数据!AH675="","",IF(ISERROR(MATCH(原始数据!AH675,各类选项!$C:$C,0)),1,0))</f>
        <v/>
      </c>
      <c r="N675" s="110" t="str">
        <f>IF(原始数据!AI675="","",IF(ISERROR(MATCH(原始数据!AI675,各类选项!$E:$E,0)),1,0))</f>
        <v/>
      </c>
      <c r="O675" s="110" t="str">
        <f>IF(原始数据!AJ675="","",IF(ISERROR(MATCH(原始数据!AJ675,各类选项!$E:$E,0)),1,0))</f>
        <v/>
      </c>
      <c r="P675" s="110" t="str">
        <f>IF(原始数据!AK675="","",IF(ISERROR(MATCH(原始数据!AK675,各类选项!$E:$E,0)),1,0))</f>
        <v/>
      </c>
      <c r="Q675" s="110" t="str">
        <f>IF(原始数据!AL675="","",IF(ISERROR(MATCH(原始数据!AL675,各类选项!$E:$E,0)),1,0))</f>
        <v/>
      </c>
      <c r="R675" s="110" t="str">
        <f>IF(原始数据!AO675="","",IF(ISERROR(MATCH(原始数据!AO675,各类选项!$C:$C,0)),1,0))</f>
        <v/>
      </c>
      <c r="S675" s="110" t="str">
        <f>IF(赛后数据!M675="","",IF(ISERROR(MATCH(赛后数据!M675,(各类选项!J:J),0)),1,0))</f>
        <v/>
      </c>
      <c r="T675" s="110" t="str">
        <f>IF(赛后数据!U675="","",IF(ISERROR(MATCH(赛后数据!U675,(各类选项!J:J),0)),1,0))</f>
        <v/>
      </c>
      <c r="U675" s="110" t="str">
        <f>IF(赛后数据!AC675="","",IF(ISERROR(MATCH(赛后数据!AC675,(各类选项!J:J),0)),1,0))</f>
        <v/>
      </c>
      <c r="V675" s="110" t="str">
        <f>IF(赛后数据!AK675="","",IF(ISERROR(MATCH(赛后数据!AK675,(各类选项!J:J),0)),1,0))</f>
        <v/>
      </c>
    </row>
    <row r="676" spans="1:22">
      <c r="A676" s="110">
        <f t="shared" si="20"/>
        <v>0</v>
      </c>
      <c r="B676" s="110">
        <f t="shared" si="21"/>
        <v>0</v>
      </c>
      <c r="C676" s="110" t="str">
        <f>IF(原始数据!K676="","",IF(ISERROR(MATCH(原始数据!K676,原始数据!E676:F676,0)),1,0)-IF(原始数据!K676="",1,0))</f>
        <v/>
      </c>
      <c r="D676" s="110" t="str">
        <f>IF(原始数据!L676="","",IF(ISERROR(MATCH(原始数据!L676,各类选项!L:L,0)),1,0)-IF(原始数据!L676="",1,0))</f>
        <v/>
      </c>
      <c r="E676" s="110" t="str">
        <f>IF(原始数据!V676="","",IF(ISERROR(MATCH(原始数据!V676,各类选项!G:G,0)),1,0))</f>
        <v/>
      </c>
      <c r="F676" s="110" t="str">
        <f>IF(原始数据!W676="","",IF(ISERROR(MATCH(原始数据!W676,各类选项!G:G,0)),1,0))</f>
        <v/>
      </c>
      <c r="G676" s="110" t="str">
        <f>IF(原始数据!AD676="","",IF(ISERROR(MATCH(原始数据!AD676,各类选项!$E:$E,0)),1,0))</f>
        <v/>
      </c>
      <c r="H676" s="110" t="str">
        <f>IF(原始数据!AE676="","",IF(ISERROR(MATCH(原始数据!AE676,各类选项!$E:$E,0)),1,0))</f>
        <v/>
      </c>
      <c r="I676" s="110" t="str">
        <f>IF(原始数据!AK676="","",IF(ISERROR(MATCH(原始数据!AK676,各类选项!$E:$E,0)),1,0))</f>
        <v/>
      </c>
      <c r="J676" s="110" t="str">
        <f>IF(原始数据!AM676="","",IF(ISERROR(MATCH(原始数据!AM676,各类选项!$E:$E,0)),1,0))</f>
        <v/>
      </c>
      <c r="K676" s="110" t="str">
        <f>IF(原始数据!AF676="","",IF(ISERROR(MATCH(原始数据!AF676,各类选项!$C:$C,0)),1,0))</f>
        <v/>
      </c>
      <c r="L676" s="110" t="str">
        <f>IF(原始数据!AG676="","",IF(ISERROR(MATCH(原始数据!AG676,各类选项!$C:$C,0)),1,0))</f>
        <v/>
      </c>
      <c r="M676" s="110" t="str">
        <f>IF(原始数据!AH676="","",IF(ISERROR(MATCH(原始数据!AH676,各类选项!$C:$C,0)),1,0))</f>
        <v/>
      </c>
      <c r="N676" s="110" t="str">
        <f>IF(原始数据!AI676="","",IF(ISERROR(MATCH(原始数据!AI676,各类选项!$E:$E,0)),1,0))</f>
        <v/>
      </c>
      <c r="O676" s="110" t="str">
        <f>IF(原始数据!AJ676="","",IF(ISERROR(MATCH(原始数据!AJ676,各类选项!$E:$E,0)),1,0))</f>
        <v/>
      </c>
      <c r="P676" s="110" t="str">
        <f>IF(原始数据!AK676="","",IF(ISERROR(MATCH(原始数据!AK676,各类选项!$E:$E,0)),1,0))</f>
        <v/>
      </c>
      <c r="Q676" s="110" t="str">
        <f>IF(原始数据!AL676="","",IF(ISERROR(MATCH(原始数据!AL676,各类选项!$E:$E,0)),1,0))</f>
        <v/>
      </c>
      <c r="R676" s="110" t="str">
        <f>IF(原始数据!AO676="","",IF(ISERROR(MATCH(原始数据!AO676,各类选项!$C:$C,0)),1,0))</f>
        <v/>
      </c>
      <c r="S676" s="110" t="str">
        <f>IF(赛后数据!M676="","",IF(ISERROR(MATCH(赛后数据!M676,(各类选项!J:J),0)),1,0))</f>
        <v/>
      </c>
      <c r="T676" s="110" t="str">
        <f>IF(赛后数据!U676="","",IF(ISERROR(MATCH(赛后数据!U676,(各类选项!J:J),0)),1,0))</f>
        <v/>
      </c>
      <c r="U676" s="110" t="str">
        <f>IF(赛后数据!AC676="","",IF(ISERROR(MATCH(赛后数据!AC676,(各类选项!J:J),0)),1,0))</f>
        <v/>
      </c>
      <c r="V676" s="110" t="str">
        <f>IF(赛后数据!AK676="","",IF(ISERROR(MATCH(赛后数据!AK676,(各类选项!J:J),0)),1,0))</f>
        <v/>
      </c>
    </row>
    <row r="677" spans="1:22">
      <c r="A677" s="110">
        <f t="shared" si="20"/>
        <v>0</v>
      </c>
      <c r="B677" s="110">
        <f t="shared" si="21"/>
        <v>0</v>
      </c>
      <c r="C677" s="110" t="str">
        <f>IF(原始数据!K677="","",IF(ISERROR(MATCH(原始数据!K677,原始数据!E677:F677,0)),1,0)-IF(原始数据!K677="",1,0))</f>
        <v/>
      </c>
      <c r="D677" s="110" t="str">
        <f>IF(原始数据!L677="","",IF(ISERROR(MATCH(原始数据!L677,各类选项!L:L,0)),1,0)-IF(原始数据!L677="",1,0))</f>
        <v/>
      </c>
      <c r="E677" s="110" t="str">
        <f>IF(原始数据!V677="","",IF(ISERROR(MATCH(原始数据!V677,各类选项!G:G,0)),1,0))</f>
        <v/>
      </c>
      <c r="F677" s="110" t="str">
        <f>IF(原始数据!W677="","",IF(ISERROR(MATCH(原始数据!W677,各类选项!G:G,0)),1,0))</f>
        <v/>
      </c>
      <c r="G677" s="110" t="str">
        <f>IF(原始数据!AD677="","",IF(ISERROR(MATCH(原始数据!AD677,各类选项!$E:$E,0)),1,0))</f>
        <v/>
      </c>
      <c r="H677" s="110" t="str">
        <f>IF(原始数据!AE677="","",IF(ISERROR(MATCH(原始数据!AE677,各类选项!$E:$E,0)),1,0))</f>
        <v/>
      </c>
      <c r="I677" s="110" t="str">
        <f>IF(原始数据!AK677="","",IF(ISERROR(MATCH(原始数据!AK677,各类选项!$E:$E,0)),1,0))</f>
        <v/>
      </c>
      <c r="J677" s="110" t="str">
        <f>IF(原始数据!AM677="","",IF(ISERROR(MATCH(原始数据!AM677,各类选项!$E:$E,0)),1,0))</f>
        <v/>
      </c>
      <c r="K677" s="110" t="str">
        <f>IF(原始数据!AF677="","",IF(ISERROR(MATCH(原始数据!AF677,各类选项!$C:$C,0)),1,0))</f>
        <v/>
      </c>
      <c r="L677" s="110" t="str">
        <f>IF(原始数据!AG677="","",IF(ISERROR(MATCH(原始数据!AG677,各类选项!$C:$C,0)),1,0))</f>
        <v/>
      </c>
      <c r="M677" s="110" t="str">
        <f>IF(原始数据!AH677="","",IF(ISERROR(MATCH(原始数据!AH677,各类选项!$C:$C,0)),1,0))</f>
        <v/>
      </c>
      <c r="N677" s="110" t="str">
        <f>IF(原始数据!AI677="","",IF(ISERROR(MATCH(原始数据!AI677,各类选项!$E:$E,0)),1,0))</f>
        <v/>
      </c>
      <c r="O677" s="110" t="str">
        <f>IF(原始数据!AJ677="","",IF(ISERROR(MATCH(原始数据!AJ677,各类选项!$E:$E,0)),1,0))</f>
        <v/>
      </c>
      <c r="P677" s="110" t="str">
        <f>IF(原始数据!AK677="","",IF(ISERROR(MATCH(原始数据!AK677,各类选项!$E:$E,0)),1,0))</f>
        <v/>
      </c>
      <c r="Q677" s="110" t="str">
        <f>IF(原始数据!AL677="","",IF(ISERROR(MATCH(原始数据!AL677,各类选项!$E:$E,0)),1,0))</f>
        <v/>
      </c>
      <c r="R677" s="110" t="str">
        <f>IF(原始数据!AO677="","",IF(ISERROR(MATCH(原始数据!AO677,各类选项!$C:$C,0)),1,0))</f>
        <v/>
      </c>
      <c r="S677" s="110" t="str">
        <f>IF(赛后数据!M677="","",IF(ISERROR(MATCH(赛后数据!M677,(各类选项!J:J),0)),1,0))</f>
        <v/>
      </c>
      <c r="T677" s="110" t="str">
        <f>IF(赛后数据!U677="","",IF(ISERROR(MATCH(赛后数据!U677,(各类选项!J:J),0)),1,0))</f>
        <v/>
      </c>
      <c r="U677" s="110" t="str">
        <f>IF(赛后数据!AC677="","",IF(ISERROR(MATCH(赛后数据!AC677,(各类选项!J:J),0)),1,0))</f>
        <v/>
      </c>
      <c r="V677" s="110" t="str">
        <f>IF(赛后数据!AK677="","",IF(ISERROR(MATCH(赛后数据!AK677,(各类选项!J:J),0)),1,0))</f>
        <v/>
      </c>
    </row>
    <row r="678" spans="1:22">
      <c r="A678" s="110">
        <f t="shared" si="20"/>
        <v>0</v>
      </c>
      <c r="B678" s="110">
        <f t="shared" si="21"/>
        <v>0</v>
      </c>
      <c r="C678" s="110" t="str">
        <f>IF(原始数据!K678="","",IF(ISERROR(MATCH(原始数据!K678,原始数据!E678:F678,0)),1,0)-IF(原始数据!K678="",1,0))</f>
        <v/>
      </c>
      <c r="D678" s="110" t="str">
        <f>IF(原始数据!L678="","",IF(ISERROR(MATCH(原始数据!L678,各类选项!L:L,0)),1,0)-IF(原始数据!L678="",1,0))</f>
        <v/>
      </c>
      <c r="E678" s="110" t="str">
        <f>IF(原始数据!V678="","",IF(ISERROR(MATCH(原始数据!V678,各类选项!G:G,0)),1,0))</f>
        <v/>
      </c>
      <c r="F678" s="110" t="str">
        <f>IF(原始数据!W678="","",IF(ISERROR(MATCH(原始数据!W678,各类选项!G:G,0)),1,0))</f>
        <v/>
      </c>
      <c r="G678" s="110" t="str">
        <f>IF(原始数据!AD678="","",IF(ISERROR(MATCH(原始数据!AD678,各类选项!$E:$E,0)),1,0))</f>
        <v/>
      </c>
      <c r="H678" s="110" t="str">
        <f>IF(原始数据!AE678="","",IF(ISERROR(MATCH(原始数据!AE678,各类选项!$E:$E,0)),1,0))</f>
        <v/>
      </c>
      <c r="I678" s="110" t="str">
        <f>IF(原始数据!AK678="","",IF(ISERROR(MATCH(原始数据!AK678,各类选项!$E:$E,0)),1,0))</f>
        <v/>
      </c>
      <c r="J678" s="110" t="str">
        <f>IF(原始数据!AM678="","",IF(ISERROR(MATCH(原始数据!AM678,各类选项!$E:$E,0)),1,0))</f>
        <v/>
      </c>
      <c r="K678" s="110" t="str">
        <f>IF(原始数据!AF678="","",IF(ISERROR(MATCH(原始数据!AF678,各类选项!$C:$C,0)),1,0))</f>
        <v/>
      </c>
      <c r="L678" s="110" t="str">
        <f>IF(原始数据!AG678="","",IF(ISERROR(MATCH(原始数据!AG678,各类选项!$C:$C,0)),1,0))</f>
        <v/>
      </c>
      <c r="M678" s="110" t="str">
        <f>IF(原始数据!AH678="","",IF(ISERROR(MATCH(原始数据!AH678,各类选项!$C:$C,0)),1,0))</f>
        <v/>
      </c>
      <c r="N678" s="110" t="str">
        <f>IF(原始数据!AI678="","",IF(ISERROR(MATCH(原始数据!AI678,各类选项!$E:$E,0)),1,0))</f>
        <v/>
      </c>
      <c r="O678" s="110" t="str">
        <f>IF(原始数据!AJ678="","",IF(ISERROR(MATCH(原始数据!AJ678,各类选项!$E:$E,0)),1,0))</f>
        <v/>
      </c>
      <c r="P678" s="110" t="str">
        <f>IF(原始数据!AK678="","",IF(ISERROR(MATCH(原始数据!AK678,各类选项!$E:$E,0)),1,0))</f>
        <v/>
      </c>
      <c r="Q678" s="110" t="str">
        <f>IF(原始数据!AL678="","",IF(ISERROR(MATCH(原始数据!AL678,各类选项!$E:$E,0)),1,0))</f>
        <v/>
      </c>
      <c r="R678" s="110" t="str">
        <f>IF(原始数据!AO678="","",IF(ISERROR(MATCH(原始数据!AO678,各类选项!$C:$C,0)),1,0))</f>
        <v/>
      </c>
      <c r="S678" s="110" t="str">
        <f>IF(赛后数据!M678="","",IF(ISERROR(MATCH(赛后数据!M678,(各类选项!J:J),0)),1,0))</f>
        <v/>
      </c>
      <c r="T678" s="110" t="str">
        <f>IF(赛后数据!U678="","",IF(ISERROR(MATCH(赛后数据!U678,(各类选项!J:J),0)),1,0))</f>
        <v/>
      </c>
      <c r="U678" s="110" t="str">
        <f>IF(赛后数据!AC678="","",IF(ISERROR(MATCH(赛后数据!AC678,(各类选项!J:J),0)),1,0))</f>
        <v/>
      </c>
      <c r="V678" s="110" t="str">
        <f>IF(赛后数据!AK678="","",IF(ISERROR(MATCH(赛后数据!AK678,(各类选项!J:J),0)),1,0))</f>
        <v/>
      </c>
    </row>
    <row r="679" spans="1:22">
      <c r="A679" s="110">
        <f t="shared" si="20"/>
        <v>0</v>
      </c>
      <c r="B679" s="110">
        <f t="shared" si="21"/>
        <v>0</v>
      </c>
      <c r="C679" s="110" t="str">
        <f>IF(原始数据!K679="","",IF(ISERROR(MATCH(原始数据!K679,原始数据!E679:F679,0)),1,0)-IF(原始数据!K679="",1,0))</f>
        <v/>
      </c>
      <c r="D679" s="110" t="str">
        <f>IF(原始数据!L679="","",IF(ISERROR(MATCH(原始数据!L679,各类选项!L:L,0)),1,0)-IF(原始数据!L679="",1,0))</f>
        <v/>
      </c>
      <c r="E679" s="110" t="str">
        <f>IF(原始数据!V679="","",IF(ISERROR(MATCH(原始数据!V679,各类选项!G:G,0)),1,0))</f>
        <v/>
      </c>
      <c r="F679" s="110" t="str">
        <f>IF(原始数据!W679="","",IF(ISERROR(MATCH(原始数据!W679,各类选项!G:G,0)),1,0))</f>
        <v/>
      </c>
      <c r="G679" s="110" t="str">
        <f>IF(原始数据!AD679="","",IF(ISERROR(MATCH(原始数据!AD679,各类选项!$E:$E,0)),1,0))</f>
        <v/>
      </c>
      <c r="H679" s="110" t="str">
        <f>IF(原始数据!AE679="","",IF(ISERROR(MATCH(原始数据!AE679,各类选项!$E:$E,0)),1,0))</f>
        <v/>
      </c>
      <c r="I679" s="110" t="str">
        <f>IF(原始数据!AK679="","",IF(ISERROR(MATCH(原始数据!AK679,各类选项!$E:$E,0)),1,0))</f>
        <v/>
      </c>
      <c r="J679" s="110" t="str">
        <f>IF(原始数据!AM679="","",IF(ISERROR(MATCH(原始数据!AM679,各类选项!$E:$E,0)),1,0))</f>
        <v/>
      </c>
      <c r="K679" s="110" t="str">
        <f>IF(原始数据!AF679="","",IF(ISERROR(MATCH(原始数据!AF679,各类选项!$C:$C,0)),1,0))</f>
        <v/>
      </c>
      <c r="L679" s="110" t="str">
        <f>IF(原始数据!AG679="","",IF(ISERROR(MATCH(原始数据!AG679,各类选项!$C:$C,0)),1,0))</f>
        <v/>
      </c>
      <c r="M679" s="110" t="str">
        <f>IF(原始数据!AH679="","",IF(ISERROR(MATCH(原始数据!AH679,各类选项!$C:$C,0)),1,0))</f>
        <v/>
      </c>
      <c r="N679" s="110" t="str">
        <f>IF(原始数据!AI679="","",IF(ISERROR(MATCH(原始数据!AI679,各类选项!$E:$E,0)),1,0))</f>
        <v/>
      </c>
      <c r="O679" s="110" t="str">
        <f>IF(原始数据!AJ679="","",IF(ISERROR(MATCH(原始数据!AJ679,各类选项!$E:$E,0)),1,0))</f>
        <v/>
      </c>
      <c r="P679" s="110" t="str">
        <f>IF(原始数据!AK679="","",IF(ISERROR(MATCH(原始数据!AK679,各类选项!$E:$E,0)),1,0))</f>
        <v/>
      </c>
      <c r="Q679" s="110" t="str">
        <f>IF(原始数据!AL679="","",IF(ISERROR(MATCH(原始数据!AL679,各类选项!$E:$E,0)),1,0))</f>
        <v/>
      </c>
      <c r="R679" s="110" t="str">
        <f>IF(原始数据!AO679="","",IF(ISERROR(MATCH(原始数据!AO679,各类选项!$C:$C,0)),1,0))</f>
        <v/>
      </c>
      <c r="S679" s="110" t="str">
        <f>IF(赛后数据!M679="","",IF(ISERROR(MATCH(赛后数据!M679,(各类选项!J:J),0)),1,0))</f>
        <v/>
      </c>
      <c r="T679" s="110" t="str">
        <f>IF(赛后数据!U679="","",IF(ISERROR(MATCH(赛后数据!U679,(各类选项!J:J),0)),1,0))</f>
        <v/>
      </c>
      <c r="U679" s="110" t="str">
        <f>IF(赛后数据!AC679="","",IF(ISERROR(MATCH(赛后数据!AC679,(各类选项!J:J),0)),1,0))</f>
        <v/>
      </c>
      <c r="V679" s="110" t="str">
        <f>IF(赛后数据!AK679="","",IF(ISERROR(MATCH(赛后数据!AK679,(各类选项!J:J),0)),1,0))</f>
        <v/>
      </c>
    </row>
    <row r="680" spans="1:22">
      <c r="A680" s="110">
        <f t="shared" si="20"/>
        <v>0</v>
      </c>
      <c r="B680" s="110">
        <f t="shared" si="21"/>
        <v>0</v>
      </c>
      <c r="C680" s="110" t="str">
        <f>IF(原始数据!K680="","",IF(ISERROR(MATCH(原始数据!K680,原始数据!E680:F680,0)),1,0)-IF(原始数据!K680="",1,0))</f>
        <v/>
      </c>
      <c r="D680" s="110" t="str">
        <f>IF(原始数据!L680="","",IF(ISERROR(MATCH(原始数据!L680,各类选项!L:L,0)),1,0)-IF(原始数据!L680="",1,0))</f>
        <v/>
      </c>
      <c r="E680" s="110" t="str">
        <f>IF(原始数据!V680="","",IF(ISERROR(MATCH(原始数据!V680,各类选项!G:G,0)),1,0))</f>
        <v/>
      </c>
      <c r="F680" s="110" t="str">
        <f>IF(原始数据!W680="","",IF(ISERROR(MATCH(原始数据!W680,各类选项!G:G,0)),1,0))</f>
        <v/>
      </c>
      <c r="G680" s="110" t="str">
        <f>IF(原始数据!AD680="","",IF(ISERROR(MATCH(原始数据!AD680,各类选项!$E:$E,0)),1,0))</f>
        <v/>
      </c>
      <c r="H680" s="110" t="str">
        <f>IF(原始数据!AE680="","",IF(ISERROR(MATCH(原始数据!AE680,各类选项!$E:$E,0)),1,0))</f>
        <v/>
      </c>
      <c r="I680" s="110" t="str">
        <f>IF(原始数据!AK680="","",IF(ISERROR(MATCH(原始数据!AK680,各类选项!$E:$E,0)),1,0))</f>
        <v/>
      </c>
      <c r="J680" s="110" t="str">
        <f>IF(原始数据!AM680="","",IF(ISERROR(MATCH(原始数据!AM680,各类选项!$E:$E,0)),1,0))</f>
        <v/>
      </c>
      <c r="K680" s="110" t="str">
        <f>IF(原始数据!AF680="","",IF(ISERROR(MATCH(原始数据!AF680,各类选项!$C:$C,0)),1,0))</f>
        <v/>
      </c>
      <c r="L680" s="110" t="str">
        <f>IF(原始数据!AG680="","",IF(ISERROR(MATCH(原始数据!AG680,各类选项!$C:$C,0)),1,0))</f>
        <v/>
      </c>
      <c r="M680" s="110" t="str">
        <f>IF(原始数据!AH680="","",IF(ISERROR(MATCH(原始数据!AH680,各类选项!$C:$C,0)),1,0))</f>
        <v/>
      </c>
      <c r="N680" s="110" t="str">
        <f>IF(原始数据!AI680="","",IF(ISERROR(MATCH(原始数据!AI680,各类选项!$E:$E,0)),1,0))</f>
        <v/>
      </c>
      <c r="O680" s="110" t="str">
        <f>IF(原始数据!AJ680="","",IF(ISERROR(MATCH(原始数据!AJ680,各类选项!$E:$E,0)),1,0))</f>
        <v/>
      </c>
      <c r="P680" s="110" t="str">
        <f>IF(原始数据!AK680="","",IF(ISERROR(MATCH(原始数据!AK680,各类选项!$E:$E,0)),1,0))</f>
        <v/>
      </c>
      <c r="Q680" s="110" t="str">
        <f>IF(原始数据!AL680="","",IF(ISERROR(MATCH(原始数据!AL680,各类选项!$E:$E,0)),1,0))</f>
        <v/>
      </c>
      <c r="R680" s="110" t="str">
        <f>IF(原始数据!AO680="","",IF(ISERROR(MATCH(原始数据!AO680,各类选项!$C:$C,0)),1,0))</f>
        <v/>
      </c>
      <c r="S680" s="110" t="str">
        <f>IF(赛后数据!M680="","",IF(ISERROR(MATCH(赛后数据!M680,(各类选项!J:J),0)),1,0))</f>
        <v/>
      </c>
      <c r="T680" s="110" t="str">
        <f>IF(赛后数据!U680="","",IF(ISERROR(MATCH(赛后数据!U680,(各类选项!J:J),0)),1,0))</f>
        <v/>
      </c>
      <c r="U680" s="110" t="str">
        <f>IF(赛后数据!AC680="","",IF(ISERROR(MATCH(赛后数据!AC680,(各类选项!J:J),0)),1,0))</f>
        <v/>
      </c>
      <c r="V680" s="110" t="str">
        <f>IF(赛后数据!AK680="","",IF(ISERROR(MATCH(赛后数据!AK680,(各类选项!J:J),0)),1,0))</f>
        <v/>
      </c>
    </row>
    <row r="681" spans="1:22">
      <c r="A681" s="110">
        <f t="shared" si="20"/>
        <v>0</v>
      </c>
      <c r="B681" s="110">
        <f t="shared" si="21"/>
        <v>0</v>
      </c>
      <c r="C681" s="110" t="str">
        <f>IF(原始数据!K681="","",IF(ISERROR(MATCH(原始数据!K681,原始数据!E681:F681,0)),1,0)-IF(原始数据!K681="",1,0))</f>
        <v/>
      </c>
      <c r="D681" s="110" t="str">
        <f>IF(原始数据!L681="","",IF(ISERROR(MATCH(原始数据!L681,各类选项!L:L,0)),1,0)-IF(原始数据!L681="",1,0))</f>
        <v/>
      </c>
      <c r="E681" s="110" t="str">
        <f>IF(原始数据!V681="","",IF(ISERROR(MATCH(原始数据!V681,各类选项!G:G,0)),1,0))</f>
        <v/>
      </c>
      <c r="F681" s="110" t="str">
        <f>IF(原始数据!W681="","",IF(ISERROR(MATCH(原始数据!W681,各类选项!G:G,0)),1,0))</f>
        <v/>
      </c>
      <c r="G681" s="110" t="str">
        <f>IF(原始数据!AD681="","",IF(ISERROR(MATCH(原始数据!AD681,各类选项!$E:$E,0)),1,0))</f>
        <v/>
      </c>
      <c r="H681" s="110" t="str">
        <f>IF(原始数据!AE681="","",IF(ISERROR(MATCH(原始数据!AE681,各类选项!$E:$E,0)),1,0))</f>
        <v/>
      </c>
      <c r="I681" s="110" t="str">
        <f>IF(原始数据!AK681="","",IF(ISERROR(MATCH(原始数据!AK681,各类选项!$E:$E,0)),1,0))</f>
        <v/>
      </c>
      <c r="J681" s="110" t="str">
        <f>IF(原始数据!AM681="","",IF(ISERROR(MATCH(原始数据!AM681,各类选项!$E:$E,0)),1,0))</f>
        <v/>
      </c>
      <c r="K681" s="110" t="str">
        <f>IF(原始数据!AF681="","",IF(ISERROR(MATCH(原始数据!AF681,各类选项!$C:$C,0)),1,0))</f>
        <v/>
      </c>
      <c r="L681" s="110" t="str">
        <f>IF(原始数据!AG681="","",IF(ISERROR(MATCH(原始数据!AG681,各类选项!$C:$C,0)),1,0))</f>
        <v/>
      </c>
      <c r="M681" s="110" t="str">
        <f>IF(原始数据!AH681="","",IF(ISERROR(MATCH(原始数据!AH681,各类选项!$C:$C,0)),1,0))</f>
        <v/>
      </c>
      <c r="N681" s="110" t="str">
        <f>IF(原始数据!AI681="","",IF(ISERROR(MATCH(原始数据!AI681,各类选项!$E:$E,0)),1,0))</f>
        <v/>
      </c>
      <c r="O681" s="110" t="str">
        <f>IF(原始数据!AJ681="","",IF(ISERROR(MATCH(原始数据!AJ681,各类选项!$E:$E,0)),1,0))</f>
        <v/>
      </c>
      <c r="P681" s="110" t="str">
        <f>IF(原始数据!AK681="","",IF(ISERROR(MATCH(原始数据!AK681,各类选项!$E:$E,0)),1,0))</f>
        <v/>
      </c>
      <c r="Q681" s="110" t="str">
        <f>IF(原始数据!AL681="","",IF(ISERROR(MATCH(原始数据!AL681,各类选项!$E:$E,0)),1,0))</f>
        <v/>
      </c>
      <c r="R681" s="110" t="str">
        <f>IF(原始数据!AO681="","",IF(ISERROR(MATCH(原始数据!AO681,各类选项!$C:$C,0)),1,0))</f>
        <v/>
      </c>
      <c r="S681" s="110" t="str">
        <f>IF(赛后数据!M681="","",IF(ISERROR(MATCH(赛后数据!M681,(各类选项!J:J),0)),1,0))</f>
        <v/>
      </c>
      <c r="T681" s="110" t="str">
        <f>IF(赛后数据!U681="","",IF(ISERROR(MATCH(赛后数据!U681,(各类选项!J:J),0)),1,0))</f>
        <v/>
      </c>
      <c r="U681" s="110" t="str">
        <f>IF(赛后数据!AC681="","",IF(ISERROR(MATCH(赛后数据!AC681,(各类选项!J:J),0)),1,0))</f>
        <v/>
      </c>
      <c r="V681" s="110" t="str">
        <f>IF(赛后数据!AK681="","",IF(ISERROR(MATCH(赛后数据!AK681,(各类选项!J:J),0)),1,0))</f>
        <v/>
      </c>
    </row>
    <row r="682" spans="1:22">
      <c r="A682" s="110">
        <f t="shared" si="20"/>
        <v>0</v>
      </c>
      <c r="B682" s="110">
        <f t="shared" si="21"/>
        <v>0</v>
      </c>
      <c r="C682" s="110" t="str">
        <f>IF(原始数据!K682="","",IF(ISERROR(MATCH(原始数据!K682,原始数据!E682:F682,0)),1,0)-IF(原始数据!K682="",1,0))</f>
        <v/>
      </c>
      <c r="D682" s="110" t="str">
        <f>IF(原始数据!L682="","",IF(ISERROR(MATCH(原始数据!L682,各类选项!L:L,0)),1,0)-IF(原始数据!L682="",1,0))</f>
        <v/>
      </c>
      <c r="E682" s="110" t="str">
        <f>IF(原始数据!V682="","",IF(ISERROR(MATCH(原始数据!V682,各类选项!G:G,0)),1,0))</f>
        <v/>
      </c>
      <c r="F682" s="110" t="str">
        <f>IF(原始数据!W682="","",IF(ISERROR(MATCH(原始数据!W682,各类选项!G:G,0)),1,0))</f>
        <v/>
      </c>
      <c r="G682" s="110" t="str">
        <f>IF(原始数据!AD682="","",IF(ISERROR(MATCH(原始数据!AD682,各类选项!$E:$E,0)),1,0))</f>
        <v/>
      </c>
      <c r="H682" s="110" t="str">
        <f>IF(原始数据!AE682="","",IF(ISERROR(MATCH(原始数据!AE682,各类选项!$E:$E,0)),1,0))</f>
        <v/>
      </c>
      <c r="I682" s="110" t="str">
        <f>IF(原始数据!AK682="","",IF(ISERROR(MATCH(原始数据!AK682,各类选项!$E:$E,0)),1,0))</f>
        <v/>
      </c>
      <c r="J682" s="110" t="str">
        <f>IF(原始数据!AM682="","",IF(ISERROR(MATCH(原始数据!AM682,各类选项!$E:$E,0)),1,0))</f>
        <v/>
      </c>
      <c r="K682" s="110" t="str">
        <f>IF(原始数据!AF682="","",IF(ISERROR(MATCH(原始数据!AF682,各类选项!$C:$C,0)),1,0))</f>
        <v/>
      </c>
      <c r="L682" s="110" t="str">
        <f>IF(原始数据!AG682="","",IF(ISERROR(MATCH(原始数据!AG682,各类选项!$C:$C,0)),1,0))</f>
        <v/>
      </c>
      <c r="M682" s="110" t="str">
        <f>IF(原始数据!AH682="","",IF(ISERROR(MATCH(原始数据!AH682,各类选项!$C:$C,0)),1,0))</f>
        <v/>
      </c>
      <c r="N682" s="110" t="str">
        <f>IF(原始数据!AI682="","",IF(ISERROR(MATCH(原始数据!AI682,各类选项!$E:$E,0)),1,0))</f>
        <v/>
      </c>
      <c r="O682" s="110" t="str">
        <f>IF(原始数据!AJ682="","",IF(ISERROR(MATCH(原始数据!AJ682,各类选项!$E:$E,0)),1,0))</f>
        <v/>
      </c>
      <c r="P682" s="110" t="str">
        <f>IF(原始数据!AK682="","",IF(ISERROR(MATCH(原始数据!AK682,各类选项!$E:$E,0)),1,0))</f>
        <v/>
      </c>
      <c r="Q682" s="110" t="str">
        <f>IF(原始数据!AL682="","",IF(ISERROR(MATCH(原始数据!AL682,各类选项!$E:$E,0)),1,0))</f>
        <v/>
      </c>
      <c r="R682" s="110" t="str">
        <f>IF(原始数据!AO682="","",IF(ISERROR(MATCH(原始数据!AO682,各类选项!$C:$C,0)),1,0))</f>
        <v/>
      </c>
      <c r="S682" s="110" t="str">
        <f>IF(赛后数据!M682="","",IF(ISERROR(MATCH(赛后数据!M682,(各类选项!J:J),0)),1,0))</f>
        <v/>
      </c>
      <c r="T682" s="110" t="str">
        <f>IF(赛后数据!U682="","",IF(ISERROR(MATCH(赛后数据!U682,(各类选项!J:J),0)),1,0))</f>
        <v/>
      </c>
      <c r="U682" s="110" t="str">
        <f>IF(赛后数据!AC682="","",IF(ISERROR(MATCH(赛后数据!AC682,(各类选项!J:J),0)),1,0))</f>
        <v/>
      </c>
      <c r="V682" s="110" t="str">
        <f>IF(赛后数据!AK682="","",IF(ISERROR(MATCH(赛后数据!AK682,(各类选项!J:J),0)),1,0))</f>
        <v/>
      </c>
    </row>
    <row r="683" spans="1:22">
      <c r="A683" s="110">
        <f t="shared" si="20"/>
        <v>0</v>
      </c>
      <c r="B683" s="110">
        <f t="shared" si="21"/>
        <v>0</v>
      </c>
      <c r="C683" s="110" t="str">
        <f>IF(原始数据!K683="","",IF(ISERROR(MATCH(原始数据!K683,原始数据!E683:F683,0)),1,0)-IF(原始数据!K683="",1,0))</f>
        <v/>
      </c>
      <c r="D683" s="110" t="str">
        <f>IF(原始数据!L683="","",IF(ISERROR(MATCH(原始数据!L683,各类选项!L:L,0)),1,0)-IF(原始数据!L683="",1,0))</f>
        <v/>
      </c>
      <c r="E683" s="110" t="str">
        <f>IF(原始数据!V683="","",IF(ISERROR(MATCH(原始数据!V683,各类选项!G:G,0)),1,0))</f>
        <v/>
      </c>
      <c r="F683" s="110" t="str">
        <f>IF(原始数据!W683="","",IF(ISERROR(MATCH(原始数据!W683,各类选项!G:G,0)),1,0))</f>
        <v/>
      </c>
      <c r="G683" s="110" t="str">
        <f>IF(原始数据!AD683="","",IF(ISERROR(MATCH(原始数据!AD683,各类选项!$E:$E,0)),1,0))</f>
        <v/>
      </c>
      <c r="H683" s="110" t="str">
        <f>IF(原始数据!AE683="","",IF(ISERROR(MATCH(原始数据!AE683,各类选项!$E:$E,0)),1,0))</f>
        <v/>
      </c>
      <c r="I683" s="110" t="str">
        <f>IF(原始数据!AK683="","",IF(ISERROR(MATCH(原始数据!AK683,各类选项!$E:$E,0)),1,0))</f>
        <v/>
      </c>
      <c r="J683" s="110" t="str">
        <f>IF(原始数据!AM683="","",IF(ISERROR(MATCH(原始数据!AM683,各类选项!$E:$E,0)),1,0))</f>
        <v/>
      </c>
      <c r="K683" s="110" t="str">
        <f>IF(原始数据!AF683="","",IF(ISERROR(MATCH(原始数据!AF683,各类选项!$C:$C,0)),1,0))</f>
        <v/>
      </c>
      <c r="L683" s="110" t="str">
        <f>IF(原始数据!AG683="","",IF(ISERROR(MATCH(原始数据!AG683,各类选项!$C:$C,0)),1,0))</f>
        <v/>
      </c>
      <c r="M683" s="110" t="str">
        <f>IF(原始数据!AH683="","",IF(ISERROR(MATCH(原始数据!AH683,各类选项!$C:$C,0)),1,0))</f>
        <v/>
      </c>
      <c r="N683" s="110" t="str">
        <f>IF(原始数据!AI683="","",IF(ISERROR(MATCH(原始数据!AI683,各类选项!$E:$E,0)),1,0))</f>
        <v/>
      </c>
      <c r="O683" s="110" t="str">
        <f>IF(原始数据!AJ683="","",IF(ISERROR(MATCH(原始数据!AJ683,各类选项!$E:$E,0)),1,0))</f>
        <v/>
      </c>
      <c r="P683" s="110" t="str">
        <f>IF(原始数据!AK683="","",IF(ISERROR(MATCH(原始数据!AK683,各类选项!$E:$E,0)),1,0))</f>
        <v/>
      </c>
      <c r="Q683" s="110" t="str">
        <f>IF(原始数据!AL683="","",IF(ISERROR(MATCH(原始数据!AL683,各类选项!$E:$E,0)),1,0))</f>
        <v/>
      </c>
      <c r="R683" s="110" t="str">
        <f>IF(原始数据!AO683="","",IF(ISERROR(MATCH(原始数据!AO683,各类选项!$C:$C,0)),1,0))</f>
        <v/>
      </c>
      <c r="S683" s="110" t="str">
        <f>IF(赛后数据!M683="","",IF(ISERROR(MATCH(赛后数据!M683,(各类选项!J:J),0)),1,0))</f>
        <v/>
      </c>
      <c r="T683" s="110" t="str">
        <f>IF(赛后数据!U683="","",IF(ISERROR(MATCH(赛后数据!U683,(各类选项!J:J),0)),1,0))</f>
        <v/>
      </c>
      <c r="U683" s="110" t="str">
        <f>IF(赛后数据!AC683="","",IF(ISERROR(MATCH(赛后数据!AC683,(各类选项!J:J),0)),1,0))</f>
        <v/>
      </c>
      <c r="V683" s="110" t="str">
        <f>IF(赛后数据!AK683="","",IF(ISERROR(MATCH(赛后数据!AK683,(各类选项!J:J),0)),1,0))</f>
        <v/>
      </c>
    </row>
    <row r="684" spans="1:22">
      <c r="A684" s="110">
        <f t="shared" si="20"/>
        <v>0</v>
      </c>
      <c r="B684" s="110">
        <f t="shared" si="21"/>
        <v>0</v>
      </c>
      <c r="C684" s="110" t="str">
        <f>IF(原始数据!K684="","",IF(ISERROR(MATCH(原始数据!K684,原始数据!E684:F684,0)),1,0)-IF(原始数据!K684="",1,0))</f>
        <v/>
      </c>
      <c r="D684" s="110" t="str">
        <f>IF(原始数据!L684="","",IF(ISERROR(MATCH(原始数据!L684,各类选项!L:L,0)),1,0)-IF(原始数据!L684="",1,0))</f>
        <v/>
      </c>
      <c r="E684" s="110" t="str">
        <f>IF(原始数据!V684="","",IF(ISERROR(MATCH(原始数据!V684,各类选项!G:G,0)),1,0))</f>
        <v/>
      </c>
      <c r="F684" s="110" t="str">
        <f>IF(原始数据!W684="","",IF(ISERROR(MATCH(原始数据!W684,各类选项!G:G,0)),1,0))</f>
        <v/>
      </c>
      <c r="G684" s="110" t="str">
        <f>IF(原始数据!AD684="","",IF(ISERROR(MATCH(原始数据!AD684,各类选项!$E:$E,0)),1,0))</f>
        <v/>
      </c>
      <c r="H684" s="110" t="str">
        <f>IF(原始数据!AE684="","",IF(ISERROR(MATCH(原始数据!AE684,各类选项!$E:$E,0)),1,0))</f>
        <v/>
      </c>
      <c r="I684" s="110" t="str">
        <f>IF(原始数据!AK684="","",IF(ISERROR(MATCH(原始数据!AK684,各类选项!$E:$E,0)),1,0))</f>
        <v/>
      </c>
      <c r="J684" s="110" t="str">
        <f>IF(原始数据!AM684="","",IF(ISERROR(MATCH(原始数据!AM684,各类选项!$E:$E,0)),1,0))</f>
        <v/>
      </c>
      <c r="K684" s="110" t="str">
        <f>IF(原始数据!AF684="","",IF(ISERROR(MATCH(原始数据!AF684,各类选项!$C:$C,0)),1,0))</f>
        <v/>
      </c>
      <c r="L684" s="110" t="str">
        <f>IF(原始数据!AG684="","",IF(ISERROR(MATCH(原始数据!AG684,各类选项!$C:$C,0)),1,0))</f>
        <v/>
      </c>
      <c r="M684" s="110" t="str">
        <f>IF(原始数据!AH684="","",IF(ISERROR(MATCH(原始数据!AH684,各类选项!$C:$C,0)),1,0))</f>
        <v/>
      </c>
      <c r="N684" s="110" t="str">
        <f>IF(原始数据!AI684="","",IF(ISERROR(MATCH(原始数据!AI684,各类选项!$E:$E,0)),1,0))</f>
        <v/>
      </c>
      <c r="O684" s="110" t="str">
        <f>IF(原始数据!AJ684="","",IF(ISERROR(MATCH(原始数据!AJ684,各类选项!$E:$E,0)),1,0))</f>
        <v/>
      </c>
      <c r="P684" s="110" t="str">
        <f>IF(原始数据!AK684="","",IF(ISERROR(MATCH(原始数据!AK684,各类选项!$E:$E,0)),1,0))</f>
        <v/>
      </c>
      <c r="Q684" s="110" t="str">
        <f>IF(原始数据!AL684="","",IF(ISERROR(MATCH(原始数据!AL684,各类选项!$E:$E,0)),1,0))</f>
        <v/>
      </c>
      <c r="R684" s="110" t="str">
        <f>IF(原始数据!AO684="","",IF(ISERROR(MATCH(原始数据!AO684,各类选项!$C:$C,0)),1,0))</f>
        <v/>
      </c>
      <c r="S684" s="110" t="str">
        <f>IF(赛后数据!M684="","",IF(ISERROR(MATCH(赛后数据!M684,(各类选项!J:J),0)),1,0))</f>
        <v/>
      </c>
      <c r="T684" s="110" t="str">
        <f>IF(赛后数据!U684="","",IF(ISERROR(MATCH(赛后数据!U684,(各类选项!J:J),0)),1,0))</f>
        <v/>
      </c>
      <c r="U684" s="110" t="str">
        <f>IF(赛后数据!AC684="","",IF(ISERROR(MATCH(赛后数据!AC684,(各类选项!J:J),0)),1,0))</f>
        <v/>
      </c>
      <c r="V684" s="110" t="str">
        <f>IF(赛后数据!AK684="","",IF(ISERROR(MATCH(赛后数据!AK684,(各类选项!J:J),0)),1,0))</f>
        <v/>
      </c>
    </row>
    <row r="685" spans="1:22">
      <c r="A685" s="110">
        <f t="shared" si="20"/>
        <v>0</v>
      </c>
      <c r="B685" s="110">
        <f t="shared" si="21"/>
        <v>0</v>
      </c>
      <c r="C685" s="110" t="str">
        <f>IF(原始数据!K685="","",IF(ISERROR(MATCH(原始数据!K685,原始数据!E685:F685,0)),1,0)-IF(原始数据!K685="",1,0))</f>
        <v/>
      </c>
      <c r="D685" s="110" t="str">
        <f>IF(原始数据!L685="","",IF(ISERROR(MATCH(原始数据!L685,各类选项!L:L,0)),1,0)-IF(原始数据!L685="",1,0))</f>
        <v/>
      </c>
      <c r="E685" s="110" t="str">
        <f>IF(原始数据!V685="","",IF(ISERROR(MATCH(原始数据!V685,各类选项!G:G,0)),1,0))</f>
        <v/>
      </c>
      <c r="F685" s="110" t="str">
        <f>IF(原始数据!W685="","",IF(ISERROR(MATCH(原始数据!W685,各类选项!G:G,0)),1,0))</f>
        <v/>
      </c>
      <c r="G685" s="110" t="str">
        <f>IF(原始数据!AD685="","",IF(ISERROR(MATCH(原始数据!AD685,各类选项!$E:$E,0)),1,0))</f>
        <v/>
      </c>
      <c r="H685" s="110" t="str">
        <f>IF(原始数据!AE685="","",IF(ISERROR(MATCH(原始数据!AE685,各类选项!$E:$E,0)),1,0))</f>
        <v/>
      </c>
      <c r="I685" s="110" t="str">
        <f>IF(原始数据!AK685="","",IF(ISERROR(MATCH(原始数据!AK685,各类选项!$E:$E,0)),1,0))</f>
        <v/>
      </c>
      <c r="J685" s="110" t="str">
        <f>IF(原始数据!AM685="","",IF(ISERROR(MATCH(原始数据!AM685,各类选项!$E:$E,0)),1,0))</f>
        <v/>
      </c>
      <c r="K685" s="110" t="str">
        <f>IF(原始数据!AF685="","",IF(ISERROR(MATCH(原始数据!AF685,各类选项!$C:$C,0)),1,0))</f>
        <v/>
      </c>
      <c r="L685" s="110" t="str">
        <f>IF(原始数据!AG685="","",IF(ISERROR(MATCH(原始数据!AG685,各类选项!$C:$C,0)),1,0))</f>
        <v/>
      </c>
      <c r="M685" s="110" t="str">
        <f>IF(原始数据!AH685="","",IF(ISERROR(MATCH(原始数据!AH685,各类选项!$C:$C,0)),1,0))</f>
        <v/>
      </c>
      <c r="N685" s="110" t="str">
        <f>IF(原始数据!AI685="","",IF(ISERROR(MATCH(原始数据!AI685,各类选项!$E:$E,0)),1,0))</f>
        <v/>
      </c>
      <c r="O685" s="110" t="str">
        <f>IF(原始数据!AJ685="","",IF(ISERROR(MATCH(原始数据!AJ685,各类选项!$E:$E,0)),1,0))</f>
        <v/>
      </c>
      <c r="P685" s="110" t="str">
        <f>IF(原始数据!AK685="","",IF(ISERROR(MATCH(原始数据!AK685,各类选项!$E:$E,0)),1,0))</f>
        <v/>
      </c>
      <c r="Q685" s="110" t="str">
        <f>IF(原始数据!AL685="","",IF(ISERROR(MATCH(原始数据!AL685,各类选项!$E:$E,0)),1,0))</f>
        <v/>
      </c>
      <c r="R685" s="110" t="str">
        <f>IF(原始数据!AO685="","",IF(ISERROR(MATCH(原始数据!AO685,各类选项!$C:$C,0)),1,0))</f>
        <v/>
      </c>
      <c r="S685" s="110" t="str">
        <f>IF(赛后数据!M685="","",IF(ISERROR(MATCH(赛后数据!M685,(各类选项!J:J),0)),1,0))</f>
        <v/>
      </c>
      <c r="T685" s="110" t="str">
        <f>IF(赛后数据!U685="","",IF(ISERROR(MATCH(赛后数据!U685,(各类选项!J:J),0)),1,0))</f>
        <v/>
      </c>
      <c r="U685" s="110" t="str">
        <f>IF(赛后数据!AC685="","",IF(ISERROR(MATCH(赛后数据!AC685,(各类选项!J:J),0)),1,0))</f>
        <v/>
      </c>
      <c r="V685" s="110" t="str">
        <f>IF(赛后数据!AK685="","",IF(ISERROR(MATCH(赛后数据!AK685,(各类选项!J:J),0)),1,0))</f>
        <v/>
      </c>
    </row>
    <row r="686" spans="1:22">
      <c r="A686" s="110">
        <f t="shared" si="20"/>
        <v>0</v>
      </c>
      <c r="B686" s="110">
        <f t="shared" si="21"/>
        <v>0</v>
      </c>
      <c r="C686" s="110" t="str">
        <f>IF(原始数据!K686="","",IF(ISERROR(MATCH(原始数据!K686,原始数据!E686:F686,0)),1,0)-IF(原始数据!K686="",1,0))</f>
        <v/>
      </c>
      <c r="D686" s="110" t="str">
        <f>IF(原始数据!L686="","",IF(ISERROR(MATCH(原始数据!L686,各类选项!L:L,0)),1,0)-IF(原始数据!L686="",1,0))</f>
        <v/>
      </c>
      <c r="E686" s="110" t="str">
        <f>IF(原始数据!V686="","",IF(ISERROR(MATCH(原始数据!V686,各类选项!G:G,0)),1,0))</f>
        <v/>
      </c>
      <c r="F686" s="110" t="str">
        <f>IF(原始数据!W686="","",IF(ISERROR(MATCH(原始数据!W686,各类选项!G:G,0)),1,0))</f>
        <v/>
      </c>
      <c r="G686" s="110" t="str">
        <f>IF(原始数据!AD686="","",IF(ISERROR(MATCH(原始数据!AD686,各类选项!$E:$E,0)),1,0))</f>
        <v/>
      </c>
      <c r="H686" s="110" t="str">
        <f>IF(原始数据!AE686="","",IF(ISERROR(MATCH(原始数据!AE686,各类选项!$E:$E,0)),1,0))</f>
        <v/>
      </c>
      <c r="I686" s="110" t="str">
        <f>IF(原始数据!AK686="","",IF(ISERROR(MATCH(原始数据!AK686,各类选项!$E:$E,0)),1,0))</f>
        <v/>
      </c>
      <c r="J686" s="110" t="str">
        <f>IF(原始数据!AM686="","",IF(ISERROR(MATCH(原始数据!AM686,各类选项!$E:$E,0)),1,0))</f>
        <v/>
      </c>
      <c r="K686" s="110" t="str">
        <f>IF(原始数据!AF686="","",IF(ISERROR(MATCH(原始数据!AF686,各类选项!$C:$C,0)),1,0))</f>
        <v/>
      </c>
      <c r="L686" s="110" t="str">
        <f>IF(原始数据!AG686="","",IF(ISERROR(MATCH(原始数据!AG686,各类选项!$C:$C,0)),1,0))</f>
        <v/>
      </c>
      <c r="M686" s="110" t="str">
        <f>IF(原始数据!AH686="","",IF(ISERROR(MATCH(原始数据!AH686,各类选项!$C:$C,0)),1,0))</f>
        <v/>
      </c>
      <c r="N686" s="110" t="str">
        <f>IF(原始数据!AI686="","",IF(ISERROR(MATCH(原始数据!AI686,各类选项!$E:$E,0)),1,0))</f>
        <v/>
      </c>
      <c r="O686" s="110" t="str">
        <f>IF(原始数据!AJ686="","",IF(ISERROR(MATCH(原始数据!AJ686,各类选项!$E:$E,0)),1,0))</f>
        <v/>
      </c>
      <c r="P686" s="110" t="str">
        <f>IF(原始数据!AK686="","",IF(ISERROR(MATCH(原始数据!AK686,各类选项!$E:$E,0)),1,0))</f>
        <v/>
      </c>
      <c r="Q686" s="110" t="str">
        <f>IF(原始数据!AL686="","",IF(ISERROR(MATCH(原始数据!AL686,各类选项!$E:$E,0)),1,0))</f>
        <v/>
      </c>
      <c r="R686" s="110" t="str">
        <f>IF(原始数据!AO686="","",IF(ISERROR(MATCH(原始数据!AO686,各类选项!$C:$C,0)),1,0))</f>
        <v/>
      </c>
      <c r="S686" s="110" t="str">
        <f>IF(赛后数据!M686="","",IF(ISERROR(MATCH(赛后数据!M686,(各类选项!J:J),0)),1,0))</f>
        <v/>
      </c>
      <c r="T686" s="110" t="str">
        <f>IF(赛后数据!U686="","",IF(ISERROR(MATCH(赛后数据!U686,(各类选项!J:J),0)),1,0))</f>
        <v/>
      </c>
      <c r="U686" s="110" t="str">
        <f>IF(赛后数据!AC686="","",IF(ISERROR(MATCH(赛后数据!AC686,(各类选项!J:J),0)),1,0))</f>
        <v/>
      </c>
      <c r="V686" s="110" t="str">
        <f>IF(赛后数据!AK686="","",IF(ISERROR(MATCH(赛后数据!AK686,(各类选项!J:J),0)),1,0))</f>
        <v/>
      </c>
    </row>
    <row r="687" spans="1:22">
      <c r="A687" s="110">
        <f t="shared" si="20"/>
        <v>0</v>
      </c>
      <c r="B687" s="110">
        <f t="shared" si="21"/>
        <v>0</v>
      </c>
      <c r="C687" s="110" t="str">
        <f>IF(原始数据!K687="","",IF(ISERROR(MATCH(原始数据!K687,原始数据!E687:F687,0)),1,0)-IF(原始数据!K687="",1,0))</f>
        <v/>
      </c>
      <c r="D687" s="110" t="str">
        <f>IF(原始数据!L687="","",IF(ISERROR(MATCH(原始数据!L687,各类选项!L:L,0)),1,0)-IF(原始数据!L687="",1,0))</f>
        <v/>
      </c>
      <c r="E687" s="110" t="str">
        <f>IF(原始数据!V687="","",IF(ISERROR(MATCH(原始数据!V687,各类选项!G:G,0)),1,0))</f>
        <v/>
      </c>
      <c r="F687" s="110" t="str">
        <f>IF(原始数据!W687="","",IF(ISERROR(MATCH(原始数据!W687,各类选项!G:G,0)),1,0))</f>
        <v/>
      </c>
      <c r="G687" s="110" t="str">
        <f>IF(原始数据!AD687="","",IF(ISERROR(MATCH(原始数据!AD687,各类选项!$E:$E,0)),1,0))</f>
        <v/>
      </c>
      <c r="H687" s="110" t="str">
        <f>IF(原始数据!AE687="","",IF(ISERROR(MATCH(原始数据!AE687,各类选项!$E:$E,0)),1,0))</f>
        <v/>
      </c>
      <c r="I687" s="110" t="str">
        <f>IF(原始数据!AK687="","",IF(ISERROR(MATCH(原始数据!AK687,各类选项!$E:$E,0)),1,0))</f>
        <v/>
      </c>
      <c r="J687" s="110" t="str">
        <f>IF(原始数据!AM687="","",IF(ISERROR(MATCH(原始数据!AM687,各类选项!$E:$E,0)),1,0))</f>
        <v/>
      </c>
      <c r="K687" s="110" t="str">
        <f>IF(原始数据!AF687="","",IF(ISERROR(MATCH(原始数据!AF687,各类选项!$C:$C,0)),1,0))</f>
        <v/>
      </c>
      <c r="L687" s="110" t="str">
        <f>IF(原始数据!AG687="","",IF(ISERROR(MATCH(原始数据!AG687,各类选项!$C:$C,0)),1,0))</f>
        <v/>
      </c>
      <c r="M687" s="110" t="str">
        <f>IF(原始数据!AH687="","",IF(ISERROR(MATCH(原始数据!AH687,各类选项!$C:$C,0)),1,0))</f>
        <v/>
      </c>
      <c r="N687" s="110" t="str">
        <f>IF(原始数据!AI687="","",IF(ISERROR(MATCH(原始数据!AI687,各类选项!$E:$E,0)),1,0))</f>
        <v/>
      </c>
      <c r="O687" s="110" t="str">
        <f>IF(原始数据!AJ687="","",IF(ISERROR(MATCH(原始数据!AJ687,各类选项!$E:$E,0)),1,0))</f>
        <v/>
      </c>
      <c r="P687" s="110" t="str">
        <f>IF(原始数据!AK687="","",IF(ISERROR(MATCH(原始数据!AK687,各类选项!$E:$E,0)),1,0))</f>
        <v/>
      </c>
      <c r="Q687" s="110" t="str">
        <f>IF(原始数据!AL687="","",IF(ISERROR(MATCH(原始数据!AL687,各类选项!$E:$E,0)),1,0))</f>
        <v/>
      </c>
      <c r="R687" s="110" t="str">
        <f>IF(原始数据!AO687="","",IF(ISERROR(MATCH(原始数据!AO687,各类选项!$C:$C,0)),1,0))</f>
        <v/>
      </c>
      <c r="S687" s="110" t="str">
        <f>IF(赛后数据!M687="","",IF(ISERROR(MATCH(赛后数据!M687,(各类选项!J:J),0)),1,0))</f>
        <v/>
      </c>
      <c r="T687" s="110" t="str">
        <f>IF(赛后数据!U687="","",IF(ISERROR(MATCH(赛后数据!U687,(各类选项!J:J),0)),1,0))</f>
        <v/>
      </c>
      <c r="U687" s="110" t="str">
        <f>IF(赛后数据!AC687="","",IF(ISERROR(MATCH(赛后数据!AC687,(各类选项!J:J),0)),1,0))</f>
        <v/>
      </c>
      <c r="V687" s="110" t="str">
        <f>IF(赛后数据!AK687="","",IF(ISERROR(MATCH(赛后数据!AK687,(各类选项!J:J),0)),1,0))</f>
        <v/>
      </c>
    </row>
    <row r="688" spans="1:22">
      <c r="A688" s="110">
        <f t="shared" si="20"/>
        <v>0</v>
      </c>
      <c r="B688" s="110">
        <f t="shared" si="21"/>
        <v>0</v>
      </c>
      <c r="C688" s="110" t="str">
        <f>IF(原始数据!K688="","",IF(ISERROR(MATCH(原始数据!K688,原始数据!E688:F688,0)),1,0)-IF(原始数据!K688="",1,0))</f>
        <v/>
      </c>
      <c r="D688" s="110" t="str">
        <f>IF(原始数据!L688="","",IF(ISERROR(MATCH(原始数据!L688,各类选项!L:L,0)),1,0)-IF(原始数据!L688="",1,0))</f>
        <v/>
      </c>
      <c r="E688" s="110" t="str">
        <f>IF(原始数据!V688="","",IF(ISERROR(MATCH(原始数据!V688,各类选项!G:G,0)),1,0))</f>
        <v/>
      </c>
      <c r="F688" s="110" t="str">
        <f>IF(原始数据!W688="","",IF(ISERROR(MATCH(原始数据!W688,各类选项!G:G,0)),1,0))</f>
        <v/>
      </c>
      <c r="G688" s="110" t="str">
        <f>IF(原始数据!AD688="","",IF(ISERROR(MATCH(原始数据!AD688,各类选项!$E:$E,0)),1,0))</f>
        <v/>
      </c>
      <c r="H688" s="110" t="str">
        <f>IF(原始数据!AE688="","",IF(ISERROR(MATCH(原始数据!AE688,各类选项!$E:$E,0)),1,0))</f>
        <v/>
      </c>
      <c r="I688" s="110" t="str">
        <f>IF(原始数据!AK688="","",IF(ISERROR(MATCH(原始数据!AK688,各类选项!$E:$E,0)),1,0))</f>
        <v/>
      </c>
      <c r="J688" s="110" t="str">
        <f>IF(原始数据!AM688="","",IF(ISERROR(MATCH(原始数据!AM688,各类选项!$E:$E,0)),1,0))</f>
        <v/>
      </c>
      <c r="K688" s="110" t="str">
        <f>IF(原始数据!AF688="","",IF(ISERROR(MATCH(原始数据!AF688,各类选项!$C:$C,0)),1,0))</f>
        <v/>
      </c>
      <c r="L688" s="110" t="str">
        <f>IF(原始数据!AG688="","",IF(ISERROR(MATCH(原始数据!AG688,各类选项!$C:$C,0)),1,0))</f>
        <v/>
      </c>
      <c r="M688" s="110" t="str">
        <f>IF(原始数据!AH688="","",IF(ISERROR(MATCH(原始数据!AH688,各类选项!$C:$C,0)),1,0))</f>
        <v/>
      </c>
      <c r="N688" s="110" t="str">
        <f>IF(原始数据!AI688="","",IF(ISERROR(MATCH(原始数据!AI688,各类选项!$E:$E,0)),1,0))</f>
        <v/>
      </c>
      <c r="O688" s="110" t="str">
        <f>IF(原始数据!AJ688="","",IF(ISERROR(MATCH(原始数据!AJ688,各类选项!$E:$E,0)),1,0))</f>
        <v/>
      </c>
      <c r="P688" s="110" t="str">
        <f>IF(原始数据!AK688="","",IF(ISERROR(MATCH(原始数据!AK688,各类选项!$E:$E,0)),1,0))</f>
        <v/>
      </c>
      <c r="Q688" s="110" t="str">
        <f>IF(原始数据!AL688="","",IF(ISERROR(MATCH(原始数据!AL688,各类选项!$E:$E,0)),1,0))</f>
        <v/>
      </c>
      <c r="R688" s="110" t="str">
        <f>IF(原始数据!AO688="","",IF(ISERROR(MATCH(原始数据!AO688,各类选项!$C:$C,0)),1,0))</f>
        <v/>
      </c>
      <c r="S688" s="110" t="str">
        <f>IF(赛后数据!M688="","",IF(ISERROR(MATCH(赛后数据!M688,(各类选项!J:J),0)),1,0))</f>
        <v/>
      </c>
      <c r="T688" s="110" t="str">
        <f>IF(赛后数据!U688="","",IF(ISERROR(MATCH(赛后数据!U688,(各类选项!J:J),0)),1,0))</f>
        <v/>
      </c>
      <c r="U688" s="110" t="str">
        <f>IF(赛后数据!AC688="","",IF(ISERROR(MATCH(赛后数据!AC688,(各类选项!J:J),0)),1,0))</f>
        <v/>
      </c>
      <c r="V688" s="110" t="str">
        <f>IF(赛后数据!AK688="","",IF(ISERROR(MATCH(赛后数据!AK688,(各类选项!J:J),0)),1,0))</f>
        <v/>
      </c>
    </row>
    <row r="689" spans="1:22">
      <c r="A689" s="110">
        <f t="shared" si="20"/>
        <v>0</v>
      </c>
      <c r="B689" s="110">
        <f t="shared" si="21"/>
        <v>0</v>
      </c>
      <c r="C689" s="110" t="str">
        <f>IF(原始数据!K689="","",IF(ISERROR(MATCH(原始数据!K689,原始数据!E689:F689,0)),1,0)-IF(原始数据!K689="",1,0))</f>
        <v/>
      </c>
      <c r="D689" s="110" t="str">
        <f>IF(原始数据!L689="","",IF(ISERROR(MATCH(原始数据!L689,各类选项!L:L,0)),1,0)-IF(原始数据!L689="",1,0))</f>
        <v/>
      </c>
      <c r="E689" s="110" t="str">
        <f>IF(原始数据!V689="","",IF(ISERROR(MATCH(原始数据!V689,各类选项!G:G,0)),1,0))</f>
        <v/>
      </c>
      <c r="F689" s="110" t="str">
        <f>IF(原始数据!W689="","",IF(ISERROR(MATCH(原始数据!W689,各类选项!G:G,0)),1,0))</f>
        <v/>
      </c>
      <c r="G689" s="110" t="str">
        <f>IF(原始数据!AD689="","",IF(ISERROR(MATCH(原始数据!AD689,各类选项!$E:$E,0)),1,0))</f>
        <v/>
      </c>
      <c r="H689" s="110" t="str">
        <f>IF(原始数据!AE689="","",IF(ISERROR(MATCH(原始数据!AE689,各类选项!$E:$E,0)),1,0))</f>
        <v/>
      </c>
      <c r="I689" s="110" t="str">
        <f>IF(原始数据!AK689="","",IF(ISERROR(MATCH(原始数据!AK689,各类选项!$E:$E,0)),1,0))</f>
        <v/>
      </c>
      <c r="J689" s="110" t="str">
        <f>IF(原始数据!AM689="","",IF(ISERROR(MATCH(原始数据!AM689,各类选项!$E:$E,0)),1,0))</f>
        <v/>
      </c>
      <c r="K689" s="110" t="str">
        <f>IF(原始数据!AF689="","",IF(ISERROR(MATCH(原始数据!AF689,各类选项!$C:$C,0)),1,0))</f>
        <v/>
      </c>
      <c r="L689" s="110" t="str">
        <f>IF(原始数据!AG689="","",IF(ISERROR(MATCH(原始数据!AG689,各类选项!$C:$C,0)),1,0))</f>
        <v/>
      </c>
      <c r="M689" s="110" t="str">
        <f>IF(原始数据!AH689="","",IF(ISERROR(MATCH(原始数据!AH689,各类选项!$C:$C,0)),1,0))</f>
        <v/>
      </c>
      <c r="N689" s="110" t="str">
        <f>IF(原始数据!AI689="","",IF(ISERROR(MATCH(原始数据!AI689,各类选项!$E:$E,0)),1,0))</f>
        <v/>
      </c>
      <c r="O689" s="110" t="str">
        <f>IF(原始数据!AJ689="","",IF(ISERROR(MATCH(原始数据!AJ689,各类选项!$E:$E,0)),1,0))</f>
        <v/>
      </c>
      <c r="P689" s="110" t="str">
        <f>IF(原始数据!AK689="","",IF(ISERROR(MATCH(原始数据!AK689,各类选项!$E:$E,0)),1,0))</f>
        <v/>
      </c>
      <c r="Q689" s="110" t="str">
        <f>IF(原始数据!AL689="","",IF(ISERROR(MATCH(原始数据!AL689,各类选项!$E:$E,0)),1,0))</f>
        <v/>
      </c>
      <c r="R689" s="110" t="str">
        <f>IF(原始数据!AO689="","",IF(ISERROR(MATCH(原始数据!AO689,各类选项!$C:$C,0)),1,0))</f>
        <v/>
      </c>
      <c r="S689" s="110" t="str">
        <f>IF(赛后数据!M689="","",IF(ISERROR(MATCH(赛后数据!M689,(各类选项!J:J),0)),1,0))</f>
        <v/>
      </c>
      <c r="T689" s="110" t="str">
        <f>IF(赛后数据!U689="","",IF(ISERROR(MATCH(赛后数据!U689,(各类选项!J:J),0)),1,0))</f>
        <v/>
      </c>
      <c r="U689" s="110" t="str">
        <f>IF(赛后数据!AC689="","",IF(ISERROR(MATCH(赛后数据!AC689,(各类选项!J:J),0)),1,0))</f>
        <v/>
      </c>
      <c r="V689" s="110" t="str">
        <f>IF(赛后数据!AK689="","",IF(ISERROR(MATCH(赛后数据!AK689,(各类选项!J:J),0)),1,0))</f>
        <v/>
      </c>
    </row>
    <row r="690" spans="1:22">
      <c r="A690" s="110">
        <f t="shared" si="20"/>
        <v>0</v>
      </c>
      <c r="B690" s="110">
        <f t="shared" si="21"/>
        <v>0</v>
      </c>
      <c r="C690" s="110" t="str">
        <f>IF(原始数据!K690="","",IF(ISERROR(MATCH(原始数据!K690,原始数据!E690:F690,0)),1,0)-IF(原始数据!K690="",1,0))</f>
        <v/>
      </c>
      <c r="D690" s="110" t="str">
        <f>IF(原始数据!L690="","",IF(ISERROR(MATCH(原始数据!L690,各类选项!L:L,0)),1,0)-IF(原始数据!L690="",1,0))</f>
        <v/>
      </c>
      <c r="E690" s="110" t="str">
        <f>IF(原始数据!V690="","",IF(ISERROR(MATCH(原始数据!V690,各类选项!G:G,0)),1,0))</f>
        <v/>
      </c>
      <c r="F690" s="110" t="str">
        <f>IF(原始数据!W690="","",IF(ISERROR(MATCH(原始数据!W690,各类选项!G:G,0)),1,0))</f>
        <v/>
      </c>
      <c r="G690" s="110" t="str">
        <f>IF(原始数据!AD690="","",IF(ISERROR(MATCH(原始数据!AD690,各类选项!$E:$E,0)),1,0))</f>
        <v/>
      </c>
      <c r="H690" s="110" t="str">
        <f>IF(原始数据!AE690="","",IF(ISERROR(MATCH(原始数据!AE690,各类选项!$E:$E,0)),1,0))</f>
        <v/>
      </c>
      <c r="I690" s="110" t="str">
        <f>IF(原始数据!AK690="","",IF(ISERROR(MATCH(原始数据!AK690,各类选项!$E:$E,0)),1,0))</f>
        <v/>
      </c>
      <c r="J690" s="110" t="str">
        <f>IF(原始数据!AM690="","",IF(ISERROR(MATCH(原始数据!AM690,各类选项!$E:$E,0)),1,0))</f>
        <v/>
      </c>
      <c r="K690" s="110" t="str">
        <f>IF(原始数据!AF690="","",IF(ISERROR(MATCH(原始数据!AF690,各类选项!$C:$C,0)),1,0))</f>
        <v/>
      </c>
      <c r="L690" s="110" t="str">
        <f>IF(原始数据!AG690="","",IF(ISERROR(MATCH(原始数据!AG690,各类选项!$C:$C,0)),1,0))</f>
        <v/>
      </c>
      <c r="M690" s="110" t="str">
        <f>IF(原始数据!AH690="","",IF(ISERROR(MATCH(原始数据!AH690,各类选项!$C:$C,0)),1,0))</f>
        <v/>
      </c>
      <c r="N690" s="110" t="str">
        <f>IF(原始数据!AI690="","",IF(ISERROR(MATCH(原始数据!AI690,各类选项!$E:$E,0)),1,0))</f>
        <v/>
      </c>
      <c r="O690" s="110" t="str">
        <f>IF(原始数据!AJ690="","",IF(ISERROR(MATCH(原始数据!AJ690,各类选项!$E:$E,0)),1,0))</f>
        <v/>
      </c>
      <c r="P690" s="110" t="str">
        <f>IF(原始数据!AK690="","",IF(ISERROR(MATCH(原始数据!AK690,各类选项!$E:$E,0)),1,0))</f>
        <v/>
      </c>
      <c r="Q690" s="110" t="str">
        <f>IF(原始数据!AL690="","",IF(ISERROR(MATCH(原始数据!AL690,各类选项!$E:$E,0)),1,0))</f>
        <v/>
      </c>
      <c r="R690" s="110" t="str">
        <f>IF(原始数据!AO690="","",IF(ISERROR(MATCH(原始数据!AO690,各类选项!$C:$C,0)),1,0))</f>
        <v/>
      </c>
      <c r="S690" s="110" t="str">
        <f>IF(赛后数据!M690="","",IF(ISERROR(MATCH(赛后数据!M690,(各类选项!J:J),0)),1,0))</f>
        <v/>
      </c>
      <c r="T690" s="110" t="str">
        <f>IF(赛后数据!U690="","",IF(ISERROR(MATCH(赛后数据!U690,(各类选项!J:J),0)),1,0))</f>
        <v/>
      </c>
      <c r="U690" s="110" t="str">
        <f>IF(赛后数据!AC690="","",IF(ISERROR(MATCH(赛后数据!AC690,(各类选项!J:J),0)),1,0))</f>
        <v/>
      </c>
      <c r="V690" s="110" t="str">
        <f>IF(赛后数据!AK690="","",IF(ISERROR(MATCH(赛后数据!AK690,(各类选项!J:J),0)),1,0))</f>
        <v/>
      </c>
    </row>
    <row r="691" spans="1:22">
      <c r="A691" s="110">
        <f t="shared" si="20"/>
        <v>0</v>
      </c>
      <c r="B691" s="110">
        <f t="shared" si="21"/>
        <v>0</v>
      </c>
      <c r="C691" s="110" t="str">
        <f>IF(原始数据!K691="","",IF(ISERROR(MATCH(原始数据!K691,原始数据!E691:F691,0)),1,0)-IF(原始数据!K691="",1,0))</f>
        <v/>
      </c>
      <c r="D691" s="110" t="str">
        <f>IF(原始数据!L691="","",IF(ISERROR(MATCH(原始数据!L691,各类选项!L:L,0)),1,0)-IF(原始数据!L691="",1,0))</f>
        <v/>
      </c>
      <c r="E691" s="110" t="str">
        <f>IF(原始数据!V691="","",IF(ISERROR(MATCH(原始数据!V691,各类选项!G:G,0)),1,0))</f>
        <v/>
      </c>
      <c r="F691" s="110" t="str">
        <f>IF(原始数据!W691="","",IF(ISERROR(MATCH(原始数据!W691,各类选项!G:G,0)),1,0))</f>
        <v/>
      </c>
      <c r="G691" s="110" t="str">
        <f>IF(原始数据!AD691="","",IF(ISERROR(MATCH(原始数据!AD691,各类选项!$E:$E,0)),1,0))</f>
        <v/>
      </c>
      <c r="H691" s="110" t="str">
        <f>IF(原始数据!AE691="","",IF(ISERROR(MATCH(原始数据!AE691,各类选项!$E:$E,0)),1,0))</f>
        <v/>
      </c>
      <c r="I691" s="110" t="str">
        <f>IF(原始数据!AK691="","",IF(ISERROR(MATCH(原始数据!AK691,各类选项!$E:$E,0)),1,0))</f>
        <v/>
      </c>
      <c r="J691" s="110" t="str">
        <f>IF(原始数据!AM691="","",IF(ISERROR(MATCH(原始数据!AM691,各类选项!$E:$E,0)),1,0))</f>
        <v/>
      </c>
      <c r="K691" s="110" t="str">
        <f>IF(原始数据!AF691="","",IF(ISERROR(MATCH(原始数据!AF691,各类选项!$C:$C,0)),1,0))</f>
        <v/>
      </c>
      <c r="L691" s="110" t="str">
        <f>IF(原始数据!AG691="","",IF(ISERROR(MATCH(原始数据!AG691,各类选项!$C:$C,0)),1,0))</f>
        <v/>
      </c>
      <c r="M691" s="110" t="str">
        <f>IF(原始数据!AH691="","",IF(ISERROR(MATCH(原始数据!AH691,各类选项!$C:$C,0)),1,0))</f>
        <v/>
      </c>
      <c r="N691" s="110" t="str">
        <f>IF(原始数据!AI691="","",IF(ISERROR(MATCH(原始数据!AI691,各类选项!$E:$E,0)),1,0))</f>
        <v/>
      </c>
      <c r="O691" s="110" t="str">
        <f>IF(原始数据!AJ691="","",IF(ISERROR(MATCH(原始数据!AJ691,各类选项!$E:$E,0)),1,0))</f>
        <v/>
      </c>
      <c r="P691" s="110" t="str">
        <f>IF(原始数据!AK691="","",IF(ISERROR(MATCH(原始数据!AK691,各类选项!$E:$E,0)),1,0))</f>
        <v/>
      </c>
      <c r="Q691" s="110" t="str">
        <f>IF(原始数据!AL691="","",IF(ISERROR(MATCH(原始数据!AL691,各类选项!$E:$E,0)),1,0))</f>
        <v/>
      </c>
      <c r="R691" s="110" t="str">
        <f>IF(原始数据!AO691="","",IF(ISERROR(MATCH(原始数据!AO691,各类选项!$C:$C,0)),1,0))</f>
        <v/>
      </c>
      <c r="S691" s="110" t="str">
        <f>IF(赛后数据!M691="","",IF(ISERROR(MATCH(赛后数据!M691,(各类选项!J:J),0)),1,0))</f>
        <v/>
      </c>
      <c r="T691" s="110" t="str">
        <f>IF(赛后数据!U691="","",IF(ISERROR(MATCH(赛后数据!U691,(各类选项!J:J),0)),1,0))</f>
        <v/>
      </c>
      <c r="U691" s="110" t="str">
        <f>IF(赛后数据!AC691="","",IF(ISERROR(MATCH(赛后数据!AC691,(各类选项!J:J),0)),1,0))</f>
        <v/>
      </c>
      <c r="V691" s="110" t="str">
        <f>IF(赛后数据!AK691="","",IF(ISERROR(MATCH(赛后数据!AK691,(各类选项!J:J),0)),1,0))</f>
        <v/>
      </c>
    </row>
    <row r="692" spans="1:22">
      <c r="A692" s="110">
        <f t="shared" si="20"/>
        <v>0</v>
      </c>
      <c r="B692" s="110">
        <f t="shared" si="21"/>
        <v>0</v>
      </c>
      <c r="C692" s="110" t="str">
        <f>IF(原始数据!K692="","",IF(ISERROR(MATCH(原始数据!K692,原始数据!E692:F692,0)),1,0)-IF(原始数据!K692="",1,0))</f>
        <v/>
      </c>
      <c r="D692" s="110" t="str">
        <f>IF(原始数据!L692="","",IF(ISERROR(MATCH(原始数据!L692,各类选项!L:L,0)),1,0)-IF(原始数据!L692="",1,0))</f>
        <v/>
      </c>
      <c r="E692" s="110" t="str">
        <f>IF(原始数据!V692="","",IF(ISERROR(MATCH(原始数据!V692,各类选项!G:G,0)),1,0))</f>
        <v/>
      </c>
      <c r="F692" s="110" t="str">
        <f>IF(原始数据!W692="","",IF(ISERROR(MATCH(原始数据!W692,各类选项!G:G,0)),1,0))</f>
        <v/>
      </c>
      <c r="G692" s="110" t="str">
        <f>IF(原始数据!AD692="","",IF(ISERROR(MATCH(原始数据!AD692,各类选项!$E:$E,0)),1,0))</f>
        <v/>
      </c>
      <c r="H692" s="110" t="str">
        <f>IF(原始数据!AE692="","",IF(ISERROR(MATCH(原始数据!AE692,各类选项!$E:$E,0)),1,0))</f>
        <v/>
      </c>
      <c r="I692" s="110" t="str">
        <f>IF(原始数据!AK692="","",IF(ISERROR(MATCH(原始数据!AK692,各类选项!$E:$E,0)),1,0))</f>
        <v/>
      </c>
      <c r="J692" s="110" t="str">
        <f>IF(原始数据!AM692="","",IF(ISERROR(MATCH(原始数据!AM692,各类选项!$E:$E,0)),1,0))</f>
        <v/>
      </c>
      <c r="K692" s="110" t="str">
        <f>IF(原始数据!AF692="","",IF(ISERROR(MATCH(原始数据!AF692,各类选项!$C:$C,0)),1,0))</f>
        <v/>
      </c>
      <c r="L692" s="110" t="str">
        <f>IF(原始数据!AG692="","",IF(ISERROR(MATCH(原始数据!AG692,各类选项!$C:$C,0)),1,0))</f>
        <v/>
      </c>
      <c r="M692" s="110" t="str">
        <f>IF(原始数据!AH692="","",IF(ISERROR(MATCH(原始数据!AH692,各类选项!$C:$C,0)),1,0))</f>
        <v/>
      </c>
      <c r="N692" s="110" t="str">
        <f>IF(原始数据!AI692="","",IF(ISERROR(MATCH(原始数据!AI692,各类选项!$E:$E,0)),1,0))</f>
        <v/>
      </c>
      <c r="O692" s="110" t="str">
        <f>IF(原始数据!AJ692="","",IF(ISERROR(MATCH(原始数据!AJ692,各类选项!$E:$E,0)),1,0))</f>
        <v/>
      </c>
      <c r="P692" s="110" t="str">
        <f>IF(原始数据!AK692="","",IF(ISERROR(MATCH(原始数据!AK692,各类选项!$E:$E,0)),1,0))</f>
        <v/>
      </c>
      <c r="Q692" s="110" t="str">
        <f>IF(原始数据!AL692="","",IF(ISERROR(MATCH(原始数据!AL692,各类选项!$E:$E,0)),1,0))</f>
        <v/>
      </c>
      <c r="R692" s="110" t="str">
        <f>IF(原始数据!AO692="","",IF(ISERROR(MATCH(原始数据!AO692,各类选项!$C:$C,0)),1,0))</f>
        <v/>
      </c>
      <c r="S692" s="110" t="str">
        <f>IF(赛后数据!M692="","",IF(ISERROR(MATCH(赛后数据!M692,(各类选项!J:J),0)),1,0))</f>
        <v/>
      </c>
      <c r="T692" s="110" t="str">
        <f>IF(赛后数据!U692="","",IF(ISERROR(MATCH(赛后数据!U692,(各类选项!J:J),0)),1,0))</f>
        <v/>
      </c>
      <c r="U692" s="110" t="str">
        <f>IF(赛后数据!AC692="","",IF(ISERROR(MATCH(赛后数据!AC692,(各类选项!J:J),0)),1,0))</f>
        <v/>
      </c>
      <c r="V692" s="110" t="str">
        <f>IF(赛后数据!AK692="","",IF(ISERROR(MATCH(赛后数据!AK692,(各类选项!J:J),0)),1,0))</f>
        <v/>
      </c>
    </row>
    <row r="693" spans="1:22">
      <c r="A693" s="110">
        <f t="shared" si="20"/>
        <v>0</v>
      </c>
      <c r="B693" s="110">
        <f t="shared" si="21"/>
        <v>0</v>
      </c>
      <c r="C693" s="110" t="str">
        <f>IF(原始数据!K693="","",IF(ISERROR(MATCH(原始数据!K693,原始数据!E693:F693,0)),1,0)-IF(原始数据!K693="",1,0))</f>
        <v/>
      </c>
      <c r="D693" s="110" t="str">
        <f>IF(原始数据!L693="","",IF(ISERROR(MATCH(原始数据!L693,各类选项!L:L,0)),1,0)-IF(原始数据!L693="",1,0))</f>
        <v/>
      </c>
      <c r="E693" s="110" t="str">
        <f>IF(原始数据!V693="","",IF(ISERROR(MATCH(原始数据!V693,各类选项!G:G,0)),1,0))</f>
        <v/>
      </c>
      <c r="F693" s="110" t="str">
        <f>IF(原始数据!W693="","",IF(ISERROR(MATCH(原始数据!W693,各类选项!G:G,0)),1,0))</f>
        <v/>
      </c>
      <c r="G693" s="110" t="str">
        <f>IF(原始数据!AD693="","",IF(ISERROR(MATCH(原始数据!AD693,各类选项!$E:$E,0)),1,0))</f>
        <v/>
      </c>
      <c r="H693" s="110" t="str">
        <f>IF(原始数据!AE693="","",IF(ISERROR(MATCH(原始数据!AE693,各类选项!$E:$E,0)),1,0))</f>
        <v/>
      </c>
      <c r="I693" s="110" t="str">
        <f>IF(原始数据!AK693="","",IF(ISERROR(MATCH(原始数据!AK693,各类选项!$E:$E,0)),1,0))</f>
        <v/>
      </c>
      <c r="J693" s="110" t="str">
        <f>IF(原始数据!AM693="","",IF(ISERROR(MATCH(原始数据!AM693,各类选项!$E:$E,0)),1,0))</f>
        <v/>
      </c>
      <c r="K693" s="110" t="str">
        <f>IF(原始数据!AF693="","",IF(ISERROR(MATCH(原始数据!AF693,各类选项!$C:$C,0)),1,0))</f>
        <v/>
      </c>
      <c r="L693" s="110" t="str">
        <f>IF(原始数据!AG693="","",IF(ISERROR(MATCH(原始数据!AG693,各类选项!$C:$C,0)),1,0))</f>
        <v/>
      </c>
      <c r="M693" s="110" t="str">
        <f>IF(原始数据!AH693="","",IF(ISERROR(MATCH(原始数据!AH693,各类选项!$C:$C,0)),1,0))</f>
        <v/>
      </c>
      <c r="N693" s="110" t="str">
        <f>IF(原始数据!AI693="","",IF(ISERROR(MATCH(原始数据!AI693,各类选项!$E:$E,0)),1,0))</f>
        <v/>
      </c>
      <c r="O693" s="110" t="str">
        <f>IF(原始数据!AJ693="","",IF(ISERROR(MATCH(原始数据!AJ693,各类选项!$E:$E,0)),1,0))</f>
        <v/>
      </c>
      <c r="P693" s="110" t="str">
        <f>IF(原始数据!AK693="","",IF(ISERROR(MATCH(原始数据!AK693,各类选项!$E:$E,0)),1,0))</f>
        <v/>
      </c>
      <c r="Q693" s="110" t="str">
        <f>IF(原始数据!AL693="","",IF(ISERROR(MATCH(原始数据!AL693,各类选项!$E:$E,0)),1,0))</f>
        <v/>
      </c>
      <c r="R693" s="110" t="str">
        <f>IF(原始数据!AO693="","",IF(ISERROR(MATCH(原始数据!AO693,各类选项!$C:$C,0)),1,0))</f>
        <v/>
      </c>
      <c r="S693" s="110" t="str">
        <f>IF(赛后数据!M693="","",IF(ISERROR(MATCH(赛后数据!M693,(各类选项!J:J),0)),1,0))</f>
        <v/>
      </c>
      <c r="T693" s="110" t="str">
        <f>IF(赛后数据!U693="","",IF(ISERROR(MATCH(赛后数据!U693,(各类选项!J:J),0)),1,0))</f>
        <v/>
      </c>
      <c r="U693" s="110" t="str">
        <f>IF(赛后数据!AC693="","",IF(ISERROR(MATCH(赛后数据!AC693,(各类选项!J:J),0)),1,0))</f>
        <v/>
      </c>
      <c r="V693" s="110" t="str">
        <f>IF(赛后数据!AK693="","",IF(ISERROR(MATCH(赛后数据!AK693,(各类选项!J:J),0)),1,0))</f>
        <v/>
      </c>
    </row>
    <row r="694" spans="1:22">
      <c r="A694" s="110">
        <f t="shared" si="20"/>
        <v>0</v>
      </c>
      <c r="B694" s="110">
        <f t="shared" si="21"/>
        <v>0</v>
      </c>
      <c r="C694" s="110" t="str">
        <f>IF(原始数据!K694="","",IF(ISERROR(MATCH(原始数据!K694,原始数据!E694:F694,0)),1,0)-IF(原始数据!K694="",1,0))</f>
        <v/>
      </c>
      <c r="D694" s="110" t="str">
        <f>IF(原始数据!L694="","",IF(ISERROR(MATCH(原始数据!L694,各类选项!L:L,0)),1,0)-IF(原始数据!L694="",1,0))</f>
        <v/>
      </c>
      <c r="E694" s="110" t="str">
        <f>IF(原始数据!V694="","",IF(ISERROR(MATCH(原始数据!V694,各类选项!G:G,0)),1,0))</f>
        <v/>
      </c>
      <c r="F694" s="110" t="str">
        <f>IF(原始数据!W694="","",IF(ISERROR(MATCH(原始数据!W694,各类选项!G:G,0)),1,0))</f>
        <v/>
      </c>
      <c r="G694" s="110" t="str">
        <f>IF(原始数据!AD694="","",IF(ISERROR(MATCH(原始数据!AD694,各类选项!$E:$E,0)),1,0))</f>
        <v/>
      </c>
      <c r="H694" s="110" t="str">
        <f>IF(原始数据!AE694="","",IF(ISERROR(MATCH(原始数据!AE694,各类选项!$E:$E,0)),1,0))</f>
        <v/>
      </c>
      <c r="I694" s="110" t="str">
        <f>IF(原始数据!AK694="","",IF(ISERROR(MATCH(原始数据!AK694,各类选项!$E:$E,0)),1,0))</f>
        <v/>
      </c>
      <c r="J694" s="110" t="str">
        <f>IF(原始数据!AM694="","",IF(ISERROR(MATCH(原始数据!AM694,各类选项!$E:$E,0)),1,0))</f>
        <v/>
      </c>
      <c r="K694" s="110" t="str">
        <f>IF(原始数据!AF694="","",IF(ISERROR(MATCH(原始数据!AF694,各类选项!$C:$C,0)),1,0))</f>
        <v/>
      </c>
      <c r="L694" s="110" t="str">
        <f>IF(原始数据!AG694="","",IF(ISERROR(MATCH(原始数据!AG694,各类选项!$C:$C,0)),1,0))</f>
        <v/>
      </c>
      <c r="M694" s="110" t="str">
        <f>IF(原始数据!AH694="","",IF(ISERROR(MATCH(原始数据!AH694,各类选项!$C:$C,0)),1,0))</f>
        <v/>
      </c>
      <c r="N694" s="110" t="str">
        <f>IF(原始数据!AI694="","",IF(ISERROR(MATCH(原始数据!AI694,各类选项!$E:$E,0)),1,0))</f>
        <v/>
      </c>
      <c r="O694" s="110" t="str">
        <f>IF(原始数据!AJ694="","",IF(ISERROR(MATCH(原始数据!AJ694,各类选项!$E:$E,0)),1,0))</f>
        <v/>
      </c>
      <c r="P694" s="110" t="str">
        <f>IF(原始数据!AK694="","",IF(ISERROR(MATCH(原始数据!AK694,各类选项!$E:$E,0)),1,0))</f>
        <v/>
      </c>
      <c r="Q694" s="110" t="str">
        <f>IF(原始数据!AL694="","",IF(ISERROR(MATCH(原始数据!AL694,各类选项!$E:$E,0)),1,0))</f>
        <v/>
      </c>
      <c r="R694" s="110" t="str">
        <f>IF(原始数据!AO694="","",IF(ISERROR(MATCH(原始数据!AO694,各类选项!$C:$C,0)),1,0))</f>
        <v/>
      </c>
      <c r="S694" s="110" t="str">
        <f>IF(赛后数据!M694="","",IF(ISERROR(MATCH(赛后数据!M694,(各类选项!J:J),0)),1,0))</f>
        <v/>
      </c>
      <c r="T694" s="110" t="str">
        <f>IF(赛后数据!U694="","",IF(ISERROR(MATCH(赛后数据!U694,(各类选项!J:J),0)),1,0))</f>
        <v/>
      </c>
      <c r="U694" s="110" t="str">
        <f>IF(赛后数据!AC694="","",IF(ISERROR(MATCH(赛后数据!AC694,(各类选项!J:J),0)),1,0))</f>
        <v/>
      </c>
      <c r="V694" s="110" t="str">
        <f>IF(赛后数据!AK694="","",IF(ISERROR(MATCH(赛后数据!AK694,(各类选项!J:J),0)),1,0))</f>
        <v/>
      </c>
    </row>
    <row r="695" spans="1:22">
      <c r="A695" s="110">
        <f t="shared" si="20"/>
        <v>0</v>
      </c>
      <c r="B695" s="110">
        <f t="shared" si="21"/>
        <v>0</v>
      </c>
      <c r="C695" s="110" t="str">
        <f>IF(原始数据!K695="","",IF(ISERROR(MATCH(原始数据!K695,原始数据!E695:F695,0)),1,0)-IF(原始数据!K695="",1,0))</f>
        <v/>
      </c>
      <c r="D695" s="110" t="str">
        <f>IF(原始数据!L695="","",IF(ISERROR(MATCH(原始数据!L695,各类选项!L:L,0)),1,0)-IF(原始数据!L695="",1,0))</f>
        <v/>
      </c>
      <c r="E695" s="110" t="str">
        <f>IF(原始数据!V695="","",IF(ISERROR(MATCH(原始数据!V695,各类选项!G:G,0)),1,0))</f>
        <v/>
      </c>
      <c r="F695" s="110" t="str">
        <f>IF(原始数据!W695="","",IF(ISERROR(MATCH(原始数据!W695,各类选项!G:G,0)),1,0))</f>
        <v/>
      </c>
      <c r="G695" s="110" t="str">
        <f>IF(原始数据!AD695="","",IF(ISERROR(MATCH(原始数据!AD695,各类选项!$E:$E,0)),1,0))</f>
        <v/>
      </c>
      <c r="H695" s="110" t="str">
        <f>IF(原始数据!AE695="","",IF(ISERROR(MATCH(原始数据!AE695,各类选项!$E:$E,0)),1,0))</f>
        <v/>
      </c>
      <c r="I695" s="110" t="str">
        <f>IF(原始数据!AK695="","",IF(ISERROR(MATCH(原始数据!AK695,各类选项!$E:$E,0)),1,0))</f>
        <v/>
      </c>
      <c r="J695" s="110" t="str">
        <f>IF(原始数据!AM695="","",IF(ISERROR(MATCH(原始数据!AM695,各类选项!$E:$E,0)),1,0))</f>
        <v/>
      </c>
      <c r="K695" s="110" t="str">
        <f>IF(原始数据!AF695="","",IF(ISERROR(MATCH(原始数据!AF695,各类选项!$C:$C,0)),1,0))</f>
        <v/>
      </c>
      <c r="L695" s="110" t="str">
        <f>IF(原始数据!AG695="","",IF(ISERROR(MATCH(原始数据!AG695,各类选项!$C:$C,0)),1,0))</f>
        <v/>
      </c>
      <c r="M695" s="110" t="str">
        <f>IF(原始数据!AH695="","",IF(ISERROR(MATCH(原始数据!AH695,各类选项!$C:$C,0)),1,0))</f>
        <v/>
      </c>
      <c r="N695" s="110" t="str">
        <f>IF(原始数据!AI695="","",IF(ISERROR(MATCH(原始数据!AI695,各类选项!$E:$E,0)),1,0))</f>
        <v/>
      </c>
      <c r="O695" s="110" t="str">
        <f>IF(原始数据!AJ695="","",IF(ISERROR(MATCH(原始数据!AJ695,各类选项!$E:$E,0)),1,0))</f>
        <v/>
      </c>
      <c r="P695" s="110" t="str">
        <f>IF(原始数据!AK695="","",IF(ISERROR(MATCH(原始数据!AK695,各类选项!$E:$E,0)),1,0))</f>
        <v/>
      </c>
      <c r="Q695" s="110" t="str">
        <f>IF(原始数据!AL695="","",IF(ISERROR(MATCH(原始数据!AL695,各类选项!$E:$E,0)),1,0))</f>
        <v/>
      </c>
      <c r="R695" s="110" t="str">
        <f>IF(原始数据!AO695="","",IF(ISERROR(MATCH(原始数据!AO695,各类选项!$C:$C,0)),1,0))</f>
        <v/>
      </c>
      <c r="S695" s="110" t="str">
        <f>IF(赛后数据!M695="","",IF(ISERROR(MATCH(赛后数据!M695,(各类选项!J:J),0)),1,0))</f>
        <v/>
      </c>
      <c r="T695" s="110" t="str">
        <f>IF(赛后数据!U695="","",IF(ISERROR(MATCH(赛后数据!U695,(各类选项!J:J),0)),1,0))</f>
        <v/>
      </c>
      <c r="U695" s="110" t="str">
        <f>IF(赛后数据!AC695="","",IF(ISERROR(MATCH(赛后数据!AC695,(各类选项!J:J),0)),1,0))</f>
        <v/>
      </c>
      <c r="V695" s="110" t="str">
        <f>IF(赛后数据!AK695="","",IF(ISERROR(MATCH(赛后数据!AK695,(各类选项!J:J),0)),1,0))</f>
        <v/>
      </c>
    </row>
    <row r="696" spans="1:22">
      <c r="A696" s="110">
        <f t="shared" si="20"/>
        <v>0</v>
      </c>
      <c r="B696" s="110">
        <f t="shared" si="21"/>
        <v>0</v>
      </c>
      <c r="C696" s="110" t="str">
        <f>IF(原始数据!K696="","",IF(ISERROR(MATCH(原始数据!K696,原始数据!E696:F696,0)),1,0)-IF(原始数据!K696="",1,0))</f>
        <v/>
      </c>
      <c r="D696" s="110" t="str">
        <f>IF(原始数据!L696="","",IF(ISERROR(MATCH(原始数据!L696,各类选项!L:L,0)),1,0)-IF(原始数据!L696="",1,0))</f>
        <v/>
      </c>
      <c r="E696" s="110" t="str">
        <f>IF(原始数据!V696="","",IF(ISERROR(MATCH(原始数据!V696,各类选项!G:G,0)),1,0))</f>
        <v/>
      </c>
      <c r="F696" s="110" t="str">
        <f>IF(原始数据!W696="","",IF(ISERROR(MATCH(原始数据!W696,各类选项!G:G,0)),1,0))</f>
        <v/>
      </c>
      <c r="G696" s="110" t="str">
        <f>IF(原始数据!AD696="","",IF(ISERROR(MATCH(原始数据!AD696,各类选项!$E:$E,0)),1,0))</f>
        <v/>
      </c>
      <c r="H696" s="110" t="str">
        <f>IF(原始数据!AE696="","",IF(ISERROR(MATCH(原始数据!AE696,各类选项!$E:$E,0)),1,0))</f>
        <v/>
      </c>
      <c r="I696" s="110" t="str">
        <f>IF(原始数据!AK696="","",IF(ISERROR(MATCH(原始数据!AK696,各类选项!$E:$E,0)),1,0))</f>
        <v/>
      </c>
      <c r="J696" s="110" t="str">
        <f>IF(原始数据!AM696="","",IF(ISERROR(MATCH(原始数据!AM696,各类选项!$E:$E,0)),1,0))</f>
        <v/>
      </c>
      <c r="K696" s="110" t="str">
        <f>IF(原始数据!AF696="","",IF(ISERROR(MATCH(原始数据!AF696,各类选项!$C:$C,0)),1,0))</f>
        <v/>
      </c>
      <c r="L696" s="110" t="str">
        <f>IF(原始数据!AG696="","",IF(ISERROR(MATCH(原始数据!AG696,各类选项!$C:$C,0)),1,0))</f>
        <v/>
      </c>
      <c r="M696" s="110" t="str">
        <f>IF(原始数据!AH696="","",IF(ISERROR(MATCH(原始数据!AH696,各类选项!$C:$C,0)),1,0))</f>
        <v/>
      </c>
      <c r="N696" s="110" t="str">
        <f>IF(原始数据!AI696="","",IF(ISERROR(MATCH(原始数据!AI696,各类选项!$E:$E,0)),1,0))</f>
        <v/>
      </c>
      <c r="O696" s="110" t="str">
        <f>IF(原始数据!AJ696="","",IF(ISERROR(MATCH(原始数据!AJ696,各类选项!$E:$E,0)),1,0))</f>
        <v/>
      </c>
      <c r="P696" s="110" t="str">
        <f>IF(原始数据!AK696="","",IF(ISERROR(MATCH(原始数据!AK696,各类选项!$E:$E,0)),1,0))</f>
        <v/>
      </c>
      <c r="Q696" s="110" t="str">
        <f>IF(原始数据!AL696="","",IF(ISERROR(MATCH(原始数据!AL696,各类选项!$E:$E,0)),1,0))</f>
        <v/>
      </c>
      <c r="R696" s="110" t="str">
        <f>IF(原始数据!AO696="","",IF(ISERROR(MATCH(原始数据!AO696,各类选项!$C:$C,0)),1,0))</f>
        <v/>
      </c>
      <c r="S696" s="110" t="str">
        <f>IF(赛后数据!M696="","",IF(ISERROR(MATCH(赛后数据!M696,(各类选项!J:J),0)),1,0))</f>
        <v/>
      </c>
      <c r="T696" s="110" t="str">
        <f>IF(赛后数据!U696="","",IF(ISERROR(MATCH(赛后数据!U696,(各类选项!J:J),0)),1,0))</f>
        <v/>
      </c>
      <c r="U696" s="110" t="str">
        <f>IF(赛后数据!AC696="","",IF(ISERROR(MATCH(赛后数据!AC696,(各类选项!J:J),0)),1,0))</f>
        <v/>
      </c>
      <c r="V696" s="110" t="str">
        <f>IF(赛后数据!AK696="","",IF(ISERROR(MATCH(赛后数据!AK696,(各类选项!J:J),0)),1,0))</f>
        <v/>
      </c>
    </row>
    <row r="697" spans="1:22">
      <c r="A697" s="110">
        <f t="shared" si="20"/>
        <v>0</v>
      </c>
      <c r="B697" s="110">
        <f t="shared" si="21"/>
        <v>0</v>
      </c>
      <c r="C697" s="110" t="str">
        <f>IF(原始数据!K697="","",IF(ISERROR(MATCH(原始数据!K697,原始数据!E697:F697,0)),1,0)-IF(原始数据!K697="",1,0))</f>
        <v/>
      </c>
      <c r="D697" s="110" t="str">
        <f>IF(原始数据!L697="","",IF(ISERROR(MATCH(原始数据!L697,各类选项!L:L,0)),1,0)-IF(原始数据!L697="",1,0))</f>
        <v/>
      </c>
      <c r="E697" s="110" t="str">
        <f>IF(原始数据!V697="","",IF(ISERROR(MATCH(原始数据!V697,各类选项!G:G,0)),1,0))</f>
        <v/>
      </c>
      <c r="F697" s="110" t="str">
        <f>IF(原始数据!W697="","",IF(ISERROR(MATCH(原始数据!W697,各类选项!G:G,0)),1,0))</f>
        <v/>
      </c>
      <c r="G697" s="110" t="str">
        <f>IF(原始数据!AD697="","",IF(ISERROR(MATCH(原始数据!AD697,各类选项!$E:$E,0)),1,0))</f>
        <v/>
      </c>
      <c r="H697" s="110" t="str">
        <f>IF(原始数据!AE697="","",IF(ISERROR(MATCH(原始数据!AE697,各类选项!$E:$E,0)),1,0))</f>
        <v/>
      </c>
      <c r="I697" s="110" t="str">
        <f>IF(原始数据!AK697="","",IF(ISERROR(MATCH(原始数据!AK697,各类选项!$E:$E,0)),1,0))</f>
        <v/>
      </c>
      <c r="J697" s="110" t="str">
        <f>IF(原始数据!AM697="","",IF(ISERROR(MATCH(原始数据!AM697,各类选项!$E:$E,0)),1,0))</f>
        <v/>
      </c>
      <c r="K697" s="110" t="str">
        <f>IF(原始数据!AF697="","",IF(ISERROR(MATCH(原始数据!AF697,各类选项!$C:$C,0)),1,0))</f>
        <v/>
      </c>
      <c r="L697" s="110" t="str">
        <f>IF(原始数据!AG697="","",IF(ISERROR(MATCH(原始数据!AG697,各类选项!$C:$C,0)),1,0))</f>
        <v/>
      </c>
      <c r="M697" s="110" t="str">
        <f>IF(原始数据!AH697="","",IF(ISERROR(MATCH(原始数据!AH697,各类选项!$C:$C,0)),1,0))</f>
        <v/>
      </c>
      <c r="N697" s="110" t="str">
        <f>IF(原始数据!AI697="","",IF(ISERROR(MATCH(原始数据!AI697,各类选项!$E:$E,0)),1,0))</f>
        <v/>
      </c>
      <c r="O697" s="110" t="str">
        <f>IF(原始数据!AJ697="","",IF(ISERROR(MATCH(原始数据!AJ697,各类选项!$E:$E,0)),1,0))</f>
        <v/>
      </c>
      <c r="P697" s="110" t="str">
        <f>IF(原始数据!AK697="","",IF(ISERROR(MATCH(原始数据!AK697,各类选项!$E:$E,0)),1,0))</f>
        <v/>
      </c>
      <c r="Q697" s="110" t="str">
        <f>IF(原始数据!AL697="","",IF(ISERROR(MATCH(原始数据!AL697,各类选项!$E:$E,0)),1,0))</f>
        <v/>
      </c>
      <c r="R697" s="110" t="str">
        <f>IF(原始数据!AO697="","",IF(ISERROR(MATCH(原始数据!AO697,各类选项!$C:$C,0)),1,0))</f>
        <v/>
      </c>
      <c r="S697" s="110" t="str">
        <f>IF(赛后数据!M697="","",IF(ISERROR(MATCH(赛后数据!M697,(各类选项!J:J),0)),1,0))</f>
        <v/>
      </c>
      <c r="T697" s="110" t="str">
        <f>IF(赛后数据!U697="","",IF(ISERROR(MATCH(赛后数据!U697,(各类选项!J:J),0)),1,0))</f>
        <v/>
      </c>
      <c r="U697" s="110" t="str">
        <f>IF(赛后数据!AC697="","",IF(ISERROR(MATCH(赛后数据!AC697,(各类选项!J:J),0)),1,0))</f>
        <v/>
      </c>
      <c r="V697" s="110" t="str">
        <f>IF(赛后数据!AK697="","",IF(ISERROR(MATCH(赛后数据!AK697,(各类选项!J:J),0)),1,0))</f>
        <v/>
      </c>
    </row>
    <row r="698" spans="1:22">
      <c r="A698" s="110">
        <f t="shared" si="20"/>
        <v>0</v>
      </c>
      <c r="B698" s="110">
        <f t="shared" si="21"/>
        <v>0</v>
      </c>
      <c r="C698" s="110" t="str">
        <f>IF(原始数据!K698="","",IF(ISERROR(MATCH(原始数据!K698,原始数据!E698:F698,0)),1,0)-IF(原始数据!K698="",1,0))</f>
        <v/>
      </c>
      <c r="D698" s="110" t="str">
        <f>IF(原始数据!L698="","",IF(ISERROR(MATCH(原始数据!L698,各类选项!L:L,0)),1,0)-IF(原始数据!L698="",1,0))</f>
        <v/>
      </c>
      <c r="E698" s="110" t="str">
        <f>IF(原始数据!V698="","",IF(ISERROR(MATCH(原始数据!V698,各类选项!G:G,0)),1,0))</f>
        <v/>
      </c>
      <c r="F698" s="110" t="str">
        <f>IF(原始数据!W698="","",IF(ISERROR(MATCH(原始数据!W698,各类选项!G:G,0)),1,0))</f>
        <v/>
      </c>
      <c r="G698" s="110" t="str">
        <f>IF(原始数据!AD698="","",IF(ISERROR(MATCH(原始数据!AD698,各类选项!$E:$E,0)),1,0))</f>
        <v/>
      </c>
      <c r="H698" s="110" t="str">
        <f>IF(原始数据!AE698="","",IF(ISERROR(MATCH(原始数据!AE698,各类选项!$E:$E,0)),1,0))</f>
        <v/>
      </c>
      <c r="I698" s="110" t="str">
        <f>IF(原始数据!AK698="","",IF(ISERROR(MATCH(原始数据!AK698,各类选项!$E:$E,0)),1,0))</f>
        <v/>
      </c>
      <c r="J698" s="110" t="str">
        <f>IF(原始数据!AM698="","",IF(ISERROR(MATCH(原始数据!AM698,各类选项!$E:$E,0)),1,0))</f>
        <v/>
      </c>
      <c r="K698" s="110" t="str">
        <f>IF(原始数据!AF698="","",IF(ISERROR(MATCH(原始数据!AF698,各类选项!$C:$C,0)),1,0))</f>
        <v/>
      </c>
      <c r="L698" s="110" t="str">
        <f>IF(原始数据!AG698="","",IF(ISERROR(MATCH(原始数据!AG698,各类选项!$C:$C,0)),1,0))</f>
        <v/>
      </c>
      <c r="M698" s="110" t="str">
        <f>IF(原始数据!AH698="","",IF(ISERROR(MATCH(原始数据!AH698,各类选项!$C:$C,0)),1,0))</f>
        <v/>
      </c>
      <c r="N698" s="110" t="str">
        <f>IF(原始数据!AI698="","",IF(ISERROR(MATCH(原始数据!AI698,各类选项!$E:$E,0)),1,0))</f>
        <v/>
      </c>
      <c r="O698" s="110" t="str">
        <f>IF(原始数据!AJ698="","",IF(ISERROR(MATCH(原始数据!AJ698,各类选项!$E:$E,0)),1,0))</f>
        <v/>
      </c>
      <c r="P698" s="110" t="str">
        <f>IF(原始数据!AK698="","",IF(ISERROR(MATCH(原始数据!AK698,各类选项!$E:$E,0)),1,0))</f>
        <v/>
      </c>
      <c r="Q698" s="110" t="str">
        <f>IF(原始数据!AL698="","",IF(ISERROR(MATCH(原始数据!AL698,各类选项!$E:$E,0)),1,0))</f>
        <v/>
      </c>
      <c r="R698" s="110" t="str">
        <f>IF(原始数据!AO698="","",IF(ISERROR(MATCH(原始数据!AO698,各类选项!$C:$C,0)),1,0))</f>
        <v/>
      </c>
      <c r="S698" s="110" t="str">
        <f>IF(赛后数据!M698="","",IF(ISERROR(MATCH(赛后数据!M698,(各类选项!J:J),0)),1,0))</f>
        <v/>
      </c>
      <c r="T698" s="110" t="str">
        <f>IF(赛后数据!U698="","",IF(ISERROR(MATCH(赛后数据!U698,(各类选项!J:J),0)),1,0))</f>
        <v/>
      </c>
      <c r="U698" s="110" t="str">
        <f>IF(赛后数据!AC698="","",IF(ISERROR(MATCH(赛后数据!AC698,(各类选项!J:J),0)),1,0))</f>
        <v/>
      </c>
      <c r="V698" s="110" t="str">
        <f>IF(赛后数据!AK698="","",IF(ISERROR(MATCH(赛后数据!AK698,(各类选项!J:J),0)),1,0))</f>
        <v/>
      </c>
    </row>
    <row r="699" spans="1:22">
      <c r="A699" s="110">
        <f t="shared" si="20"/>
        <v>0</v>
      </c>
      <c r="B699" s="110">
        <f t="shared" si="21"/>
        <v>0</v>
      </c>
      <c r="C699" s="110" t="str">
        <f>IF(原始数据!K699="","",IF(ISERROR(MATCH(原始数据!K699,原始数据!E699:F699,0)),1,0)-IF(原始数据!K699="",1,0))</f>
        <v/>
      </c>
      <c r="D699" s="110" t="str">
        <f>IF(原始数据!L699="","",IF(ISERROR(MATCH(原始数据!L699,各类选项!L:L,0)),1,0)-IF(原始数据!L699="",1,0))</f>
        <v/>
      </c>
      <c r="E699" s="110" t="str">
        <f>IF(原始数据!V699="","",IF(ISERROR(MATCH(原始数据!V699,各类选项!G:G,0)),1,0))</f>
        <v/>
      </c>
      <c r="F699" s="110" t="str">
        <f>IF(原始数据!W699="","",IF(ISERROR(MATCH(原始数据!W699,各类选项!G:G,0)),1,0))</f>
        <v/>
      </c>
      <c r="G699" s="110" t="str">
        <f>IF(原始数据!AD699="","",IF(ISERROR(MATCH(原始数据!AD699,各类选项!$E:$E,0)),1,0))</f>
        <v/>
      </c>
      <c r="H699" s="110" t="str">
        <f>IF(原始数据!AE699="","",IF(ISERROR(MATCH(原始数据!AE699,各类选项!$E:$E,0)),1,0))</f>
        <v/>
      </c>
      <c r="I699" s="110" t="str">
        <f>IF(原始数据!AK699="","",IF(ISERROR(MATCH(原始数据!AK699,各类选项!$E:$E,0)),1,0))</f>
        <v/>
      </c>
      <c r="J699" s="110" t="str">
        <f>IF(原始数据!AM699="","",IF(ISERROR(MATCH(原始数据!AM699,各类选项!$E:$E,0)),1,0))</f>
        <v/>
      </c>
      <c r="K699" s="110" t="str">
        <f>IF(原始数据!AF699="","",IF(ISERROR(MATCH(原始数据!AF699,各类选项!$C:$C,0)),1,0))</f>
        <v/>
      </c>
      <c r="L699" s="110" t="str">
        <f>IF(原始数据!AG699="","",IF(ISERROR(MATCH(原始数据!AG699,各类选项!$C:$C,0)),1,0))</f>
        <v/>
      </c>
      <c r="M699" s="110" t="str">
        <f>IF(原始数据!AH699="","",IF(ISERROR(MATCH(原始数据!AH699,各类选项!$C:$C,0)),1,0))</f>
        <v/>
      </c>
      <c r="N699" s="110" t="str">
        <f>IF(原始数据!AI699="","",IF(ISERROR(MATCH(原始数据!AI699,各类选项!$E:$E,0)),1,0))</f>
        <v/>
      </c>
      <c r="O699" s="110" t="str">
        <f>IF(原始数据!AJ699="","",IF(ISERROR(MATCH(原始数据!AJ699,各类选项!$E:$E,0)),1,0))</f>
        <v/>
      </c>
      <c r="P699" s="110" t="str">
        <f>IF(原始数据!AK699="","",IF(ISERROR(MATCH(原始数据!AK699,各类选项!$E:$E,0)),1,0))</f>
        <v/>
      </c>
      <c r="Q699" s="110" t="str">
        <f>IF(原始数据!AL699="","",IF(ISERROR(MATCH(原始数据!AL699,各类选项!$E:$E,0)),1,0))</f>
        <v/>
      </c>
      <c r="R699" s="110" t="str">
        <f>IF(原始数据!AO699="","",IF(ISERROR(MATCH(原始数据!AO699,各类选项!$C:$C,0)),1,0))</f>
        <v/>
      </c>
      <c r="S699" s="110" t="str">
        <f>IF(赛后数据!M699="","",IF(ISERROR(MATCH(赛后数据!M699,(各类选项!J:J),0)),1,0))</f>
        <v/>
      </c>
      <c r="T699" s="110" t="str">
        <f>IF(赛后数据!U699="","",IF(ISERROR(MATCH(赛后数据!U699,(各类选项!J:J),0)),1,0))</f>
        <v/>
      </c>
      <c r="U699" s="110" t="str">
        <f>IF(赛后数据!AC699="","",IF(ISERROR(MATCH(赛后数据!AC699,(各类选项!J:J),0)),1,0))</f>
        <v/>
      </c>
      <c r="V699" s="110" t="str">
        <f>IF(赛后数据!AK699="","",IF(ISERROR(MATCH(赛后数据!AK699,(各类选项!J:J),0)),1,0))</f>
        <v/>
      </c>
    </row>
    <row r="700" spans="1:22">
      <c r="A700" s="110">
        <f t="shared" si="20"/>
        <v>0</v>
      </c>
      <c r="B700" s="110">
        <f t="shared" si="21"/>
        <v>0</v>
      </c>
      <c r="C700" s="110" t="str">
        <f>IF(原始数据!K700="","",IF(ISERROR(MATCH(原始数据!K700,原始数据!E700:F700,0)),1,0)-IF(原始数据!K700="",1,0))</f>
        <v/>
      </c>
      <c r="D700" s="110" t="str">
        <f>IF(原始数据!L700="","",IF(ISERROR(MATCH(原始数据!L700,各类选项!L:L,0)),1,0)-IF(原始数据!L700="",1,0))</f>
        <v/>
      </c>
      <c r="E700" s="110" t="str">
        <f>IF(原始数据!V700="","",IF(ISERROR(MATCH(原始数据!V700,各类选项!G:G,0)),1,0))</f>
        <v/>
      </c>
      <c r="F700" s="110" t="str">
        <f>IF(原始数据!W700="","",IF(ISERROR(MATCH(原始数据!W700,各类选项!G:G,0)),1,0))</f>
        <v/>
      </c>
      <c r="G700" s="110" t="str">
        <f>IF(原始数据!AD700="","",IF(ISERROR(MATCH(原始数据!AD700,各类选项!$E:$E,0)),1,0))</f>
        <v/>
      </c>
      <c r="H700" s="110" t="str">
        <f>IF(原始数据!AE700="","",IF(ISERROR(MATCH(原始数据!AE700,各类选项!$E:$E,0)),1,0))</f>
        <v/>
      </c>
      <c r="I700" s="110" t="str">
        <f>IF(原始数据!AK700="","",IF(ISERROR(MATCH(原始数据!AK700,各类选项!$E:$E,0)),1,0))</f>
        <v/>
      </c>
      <c r="J700" s="110" t="str">
        <f>IF(原始数据!AM700="","",IF(ISERROR(MATCH(原始数据!AM700,各类选项!$E:$E,0)),1,0))</f>
        <v/>
      </c>
      <c r="K700" s="110" t="str">
        <f>IF(原始数据!AF700="","",IF(ISERROR(MATCH(原始数据!AF700,各类选项!$C:$C,0)),1,0))</f>
        <v/>
      </c>
      <c r="L700" s="110" t="str">
        <f>IF(原始数据!AG700="","",IF(ISERROR(MATCH(原始数据!AG700,各类选项!$C:$C,0)),1,0))</f>
        <v/>
      </c>
      <c r="M700" s="110" t="str">
        <f>IF(原始数据!AH700="","",IF(ISERROR(MATCH(原始数据!AH700,各类选项!$C:$C,0)),1,0))</f>
        <v/>
      </c>
      <c r="N700" s="110" t="str">
        <f>IF(原始数据!AI700="","",IF(ISERROR(MATCH(原始数据!AI700,各类选项!$E:$E,0)),1,0))</f>
        <v/>
      </c>
      <c r="O700" s="110" t="str">
        <f>IF(原始数据!AJ700="","",IF(ISERROR(MATCH(原始数据!AJ700,各类选项!$E:$E,0)),1,0))</f>
        <v/>
      </c>
      <c r="P700" s="110" t="str">
        <f>IF(原始数据!AK700="","",IF(ISERROR(MATCH(原始数据!AK700,各类选项!$E:$E,0)),1,0))</f>
        <v/>
      </c>
      <c r="Q700" s="110" t="str">
        <f>IF(原始数据!AL700="","",IF(ISERROR(MATCH(原始数据!AL700,各类选项!$E:$E,0)),1,0))</f>
        <v/>
      </c>
      <c r="R700" s="110" t="str">
        <f>IF(原始数据!AO700="","",IF(ISERROR(MATCH(原始数据!AO700,各类选项!$C:$C,0)),1,0))</f>
        <v/>
      </c>
      <c r="S700" s="110" t="str">
        <f>IF(赛后数据!M700="","",IF(ISERROR(MATCH(赛后数据!M700,(各类选项!J:J),0)),1,0))</f>
        <v/>
      </c>
      <c r="T700" s="110" t="str">
        <f>IF(赛后数据!U700="","",IF(ISERROR(MATCH(赛后数据!U700,(各类选项!J:J),0)),1,0))</f>
        <v/>
      </c>
      <c r="U700" s="110" t="str">
        <f>IF(赛后数据!AC700="","",IF(ISERROR(MATCH(赛后数据!AC700,(各类选项!J:J),0)),1,0))</f>
        <v/>
      </c>
      <c r="V700" s="110" t="str">
        <f>IF(赛后数据!AK700="","",IF(ISERROR(MATCH(赛后数据!AK700,(各类选项!J:J),0)),1,0))</f>
        <v/>
      </c>
    </row>
    <row r="701" spans="1:22">
      <c r="A701" s="110">
        <f t="shared" si="20"/>
        <v>0</v>
      </c>
      <c r="B701" s="110">
        <f t="shared" si="21"/>
        <v>0</v>
      </c>
      <c r="C701" s="110" t="str">
        <f>IF(原始数据!K701="","",IF(ISERROR(MATCH(原始数据!K701,原始数据!E701:F701,0)),1,0)-IF(原始数据!K701="",1,0))</f>
        <v/>
      </c>
      <c r="D701" s="110" t="str">
        <f>IF(原始数据!L701="","",IF(ISERROR(MATCH(原始数据!L701,各类选项!L:L,0)),1,0)-IF(原始数据!L701="",1,0))</f>
        <v/>
      </c>
      <c r="E701" s="110" t="str">
        <f>IF(原始数据!V701="","",IF(ISERROR(MATCH(原始数据!V701,各类选项!G:G,0)),1,0))</f>
        <v/>
      </c>
      <c r="F701" s="110" t="str">
        <f>IF(原始数据!W701="","",IF(ISERROR(MATCH(原始数据!W701,各类选项!G:G,0)),1,0))</f>
        <v/>
      </c>
      <c r="G701" s="110" t="str">
        <f>IF(原始数据!AD701="","",IF(ISERROR(MATCH(原始数据!AD701,各类选项!$E:$E,0)),1,0))</f>
        <v/>
      </c>
      <c r="H701" s="110" t="str">
        <f>IF(原始数据!AE701="","",IF(ISERROR(MATCH(原始数据!AE701,各类选项!$E:$E,0)),1,0))</f>
        <v/>
      </c>
      <c r="I701" s="110" t="str">
        <f>IF(原始数据!AK701="","",IF(ISERROR(MATCH(原始数据!AK701,各类选项!$E:$E,0)),1,0))</f>
        <v/>
      </c>
      <c r="J701" s="110" t="str">
        <f>IF(原始数据!AM701="","",IF(ISERROR(MATCH(原始数据!AM701,各类选项!$E:$E,0)),1,0))</f>
        <v/>
      </c>
      <c r="K701" s="110" t="str">
        <f>IF(原始数据!AF701="","",IF(ISERROR(MATCH(原始数据!AF701,各类选项!$C:$C,0)),1,0))</f>
        <v/>
      </c>
      <c r="L701" s="110" t="str">
        <f>IF(原始数据!AG701="","",IF(ISERROR(MATCH(原始数据!AG701,各类选项!$C:$C,0)),1,0))</f>
        <v/>
      </c>
      <c r="M701" s="110" t="str">
        <f>IF(原始数据!AH701="","",IF(ISERROR(MATCH(原始数据!AH701,各类选项!$C:$C,0)),1,0))</f>
        <v/>
      </c>
      <c r="N701" s="110" t="str">
        <f>IF(原始数据!AI701="","",IF(ISERROR(MATCH(原始数据!AI701,各类选项!$E:$E,0)),1,0))</f>
        <v/>
      </c>
      <c r="O701" s="110" t="str">
        <f>IF(原始数据!AJ701="","",IF(ISERROR(MATCH(原始数据!AJ701,各类选项!$E:$E,0)),1,0))</f>
        <v/>
      </c>
      <c r="P701" s="110" t="str">
        <f>IF(原始数据!AK701="","",IF(ISERROR(MATCH(原始数据!AK701,各类选项!$E:$E,0)),1,0))</f>
        <v/>
      </c>
      <c r="Q701" s="110" t="str">
        <f>IF(原始数据!AL701="","",IF(ISERROR(MATCH(原始数据!AL701,各类选项!$E:$E,0)),1,0))</f>
        <v/>
      </c>
      <c r="R701" s="110" t="str">
        <f>IF(原始数据!AO701="","",IF(ISERROR(MATCH(原始数据!AO701,各类选项!$C:$C,0)),1,0))</f>
        <v/>
      </c>
      <c r="S701" s="110" t="str">
        <f>IF(赛后数据!M701="","",IF(ISERROR(MATCH(赛后数据!M701,(各类选项!J:J),0)),1,0))</f>
        <v/>
      </c>
      <c r="T701" s="110" t="str">
        <f>IF(赛后数据!U701="","",IF(ISERROR(MATCH(赛后数据!U701,(各类选项!J:J),0)),1,0))</f>
        <v/>
      </c>
      <c r="U701" s="110" t="str">
        <f>IF(赛后数据!AC701="","",IF(ISERROR(MATCH(赛后数据!AC701,(各类选项!J:J),0)),1,0))</f>
        <v/>
      </c>
      <c r="V701" s="110" t="str">
        <f>IF(赛后数据!AK701="","",IF(ISERROR(MATCH(赛后数据!AK701,(各类选项!J:J),0)),1,0))</f>
        <v/>
      </c>
    </row>
    <row r="702" spans="1:22">
      <c r="A702" s="110">
        <f t="shared" si="20"/>
        <v>0</v>
      </c>
      <c r="B702" s="110">
        <f t="shared" si="21"/>
        <v>0</v>
      </c>
      <c r="C702" s="110" t="str">
        <f>IF(原始数据!K702="","",IF(ISERROR(MATCH(原始数据!K702,原始数据!E702:F702,0)),1,0)-IF(原始数据!K702="",1,0))</f>
        <v/>
      </c>
      <c r="D702" s="110" t="str">
        <f>IF(原始数据!L702="","",IF(ISERROR(MATCH(原始数据!L702,各类选项!L:L,0)),1,0)-IF(原始数据!L702="",1,0))</f>
        <v/>
      </c>
      <c r="E702" s="110" t="str">
        <f>IF(原始数据!V702="","",IF(ISERROR(MATCH(原始数据!V702,各类选项!G:G,0)),1,0))</f>
        <v/>
      </c>
      <c r="F702" s="110" t="str">
        <f>IF(原始数据!W702="","",IF(ISERROR(MATCH(原始数据!W702,各类选项!G:G,0)),1,0))</f>
        <v/>
      </c>
      <c r="G702" s="110" t="str">
        <f>IF(原始数据!AD702="","",IF(ISERROR(MATCH(原始数据!AD702,各类选项!$E:$E,0)),1,0))</f>
        <v/>
      </c>
      <c r="H702" s="110" t="str">
        <f>IF(原始数据!AE702="","",IF(ISERROR(MATCH(原始数据!AE702,各类选项!$E:$E,0)),1,0))</f>
        <v/>
      </c>
      <c r="I702" s="110" t="str">
        <f>IF(原始数据!AK702="","",IF(ISERROR(MATCH(原始数据!AK702,各类选项!$E:$E,0)),1,0))</f>
        <v/>
      </c>
      <c r="J702" s="110" t="str">
        <f>IF(原始数据!AM702="","",IF(ISERROR(MATCH(原始数据!AM702,各类选项!$E:$E,0)),1,0))</f>
        <v/>
      </c>
      <c r="K702" s="110" t="str">
        <f>IF(原始数据!AF702="","",IF(ISERROR(MATCH(原始数据!AF702,各类选项!$C:$C,0)),1,0))</f>
        <v/>
      </c>
      <c r="L702" s="110" t="str">
        <f>IF(原始数据!AG702="","",IF(ISERROR(MATCH(原始数据!AG702,各类选项!$C:$C,0)),1,0))</f>
        <v/>
      </c>
      <c r="M702" s="110" t="str">
        <f>IF(原始数据!AH702="","",IF(ISERROR(MATCH(原始数据!AH702,各类选项!$C:$C,0)),1,0))</f>
        <v/>
      </c>
      <c r="N702" s="110" t="str">
        <f>IF(原始数据!AI702="","",IF(ISERROR(MATCH(原始数据!AI702,各类选项!$E:$E,0)),1,0))</f>
        <v/>
      </c>
      <c r="O702" s="110" t="str">
        <f>IF(原始数据!AJ702="","",IF(ISERROR(MATCH(原始数据!AJ702,各类选项!$E:$E,0)),1,0))</f>
        <v/>
      </c>
      <c r="P702" s="110" t="str">
        <f>IF(原始数据!AK702="","",IF(ISERROR(MATCH(原始数据!AK702,各类选项!$E:$E,0)),1,0))</f>
        <v/>
      </c>
      <c r="Q702" s="110" t="str">
        <f>IF(原始数据!AL702="","",IF(ISERROR(MATCH(原始数据!AL702,各类选项!$E:$E,0)),1,0))</f>
        <v/>
      </c>
      <c r="R702" s="110" t="str">
        <f>IF(原始数据!AO702="","",IF(ISERROR(MATCH(原始数据!AO702,各类选项!$C:$C,0)),1,0))</f>
        <v/>
      </c>
      <c r="S702" s="110" t="str">
        <f>IF(赛后数据!M702="","",IF(ISERROR(MATCH(赛后数据!M702,(各类选项!J:J),0)),1,0))</f>
        <v/>
      </c>
      <c r="T702" s="110" t="str">
        <f>IF(赛后数据!U702="","",IF(ISERROR(MATCH(赛后数据!U702,(各类选项!J:J),0)),1,0))</f>
        <v/>
      </c>
      <c r="U702" s="110" t="str">
        <f>IF(赛后数据!AC702="","",IF(ISERROR(MATCH(赛后数据!AC702,(各类选项!J:J),0)),1,0))</f>
        <v/>
      </c>
      <c r="V702" s="110" t="str">
        <f>IF(赛后数据!AK702="","",IF(ISERROR(MATCH(赛后数据!AK702,(各类选项!J:J),0)),1,0))</f>
        <v/>
      </c>
    </row>
    <row r="703" spans="1:22">
      <c r="A703" s="110">
        <f t="shared" si="20"/>
        <v>0</v>
      </c>
      <c r="B703" s="110">
        <f t="shared" si="21"/>
        <v>0</v>
      </c>
      <c r="C703" s="110" t="str">
        <f>IF(原始数据!K703="","",IF(ISERROR(MATCH(原始数据!K703,原始数据!E703:F703,0)),1,0)-IF(原始数据!K703="",1,0))</f>
        <v/>
      </c>
      <c r="D703" s="110" t="str">
        <f>IF(原始数据!L703="","",IF(ISERROR(MATCH(原始数据!L703,各类选项!L:L,0)),1,0)-IF(原始数据!L703="",1,0))</f>
        <v/>
      </c>
      <c r="E703" s="110" t="str">
        <f>IF(原始数据!V703="","",IF(ISERROR(MATCH(原始数据!V703,各类选项!G:G,0)),1,0))</f>
        <v/>
      </c>
      <c r="F703" s="110" t="str">
        <f>IF(原始数据!W703="","",IF(ISERROR(MATCH(原始数据!W703,各类选项!G:G,0)),1,0))</f>
        <v/>
      </c>
      <c r="G703" s="110" t="str">
        <f>IF(原始数据!AD703="","",IF(ISERROR(MATCH(原始数据!AD703,各类选项!$E:$E,0)),1,0))</f>
        <v/>
      </c>
      <c r="H703" s="110" t="str">
        <f>IF(原始数据!AE703="","",IF(ISERROR(MATCH(原始数据!AE703,各类选项!$E:$E,0)),1,0))</f>
        <v/>
      </c>
      <c r="I703" s="110" t="str">
        <f>IF(原始数据!AK703="","",IF(ISERROR(MATCH(原始数据!AK703,各类选项!$E:$E,0)),1,0))</f>
        <v/>
      </c>
      <c r="J703" s="110" t="str">
        <f>IF(原始数据!AM703="","",IF(ISERROR(MATCH(原始数据!AM703,各类选项!$E:$E,0)),1,0))</f>
        <v/>
      </c>
      <c r="K703" s="110" t="str">
        <f>IF(原始数据!AF703="","",IF(ISERROR(MATCH(原始数据!AF703,各类选项!$C:$C,0)),1,0))</f>
        <v/>
      </c>
      <c r="L703" s="110" t="str">
        <f>IF(原始数据!AG703="","",IF(ISERROR(MATCH(原始数据!AG703,各类选项!$C:$C,0)),1,0))</f>
        <v/>
      </c>
      <c r="M703" s="110" t="str">
        <f>IF(原始数据!AH703="","",IF(ISERROR(MATCH(原始数据!AH703,各类选项!$C:$C,0)),1,0))</f>
        <v/>
      </c>
      <c r="N703" s="110" t="str">
        <f>IF(原始数据!AI703="","",IF(ISERROR(MATCH(原始数据!AI703,各类选项!$E:$E,0)),1,0))</f>
        <v/>
      </c>
      <c r="O703" s="110" t="str">
        <f>IF(原始数据!AJ703="","",IF(ISERROR(MATCH(原始数据!AJ703,各类选项!$E:$E,0)),1,0))</f>
        <v/>
      </c>
      <c r="P703" s="110" t="str">
        <f>IF(原始数据!AK703="","",IF(ISERROR(MATCH(原始数据!AK703,各类选项!$E:$E,0)),1,0))</f>
        <v/>
      </c>
      <c r="Q703" s="110" t="str">
        <f>IF(原始数据!AL703="","",IF(ISERROR(MATCH(原始数据!AL703,各类选项!$E:$E,0)),1,0))</f>
        <v/>
      </c>
      <c r="R703" s="110" t="str">
        <f>IF(原始数据!AO703="","",IF(ISERROR(MATCH(原始数据!AO703,各类选项!$C:$C,0)),1,0))</f>
        <v/>
      </c>
      <c r="S703" s="110" t="str">
        <f>IF(赛后数据!M703="","",IF(ISERROR(MATCH(赛后数据!M703,(各类选项!J:J),0)),1,0))</f>
        <v/>
      </c>
      <c r="T703" s="110" t="str">
        <f>IF(赛后数据!U703="","",IF(ISERROR(MATCH(赛后数据!U703,(各类选项!J:J),0)),1,0))</f>
        <v/>
      </c>
      <c r="U703" s="110" t="str">
        <f>IF(赛后数据!AC703="","",IF(ISERROR(MATCH(赛后数据!AC703,(各类选项!J:J),0)),1,0))</f>
        <v/>
      </c>
      <c r="V703" s="110" t="str">
        <f>IF(赛后数据!AK703="","",IF(ISERROR(MATCH(赛后数据!AK703,(各类选项!J:J),0)),1,0))</f>
        <v/>
      </c>
    </row>
    <row r="704" spans="1:22">
      <c r="A704" s="110">
        <f t="shared" si="20"/>
        <v>0</v>
      </c>
      <c r="B704" s="110">
        <f t="shared" si="21"/>
        <v>0</v>
      </c>
      <c r="C704" s="110" t="str">
        <f>IF(原始数据!K704="","",IF(ISERROR(MATCH(原始数据!K704,原始数据!E704:F704,0)),1,0)-IF(原始数据!K704="",1,0))</f>
        <v/>
      </c>
      <c r="D704" s="110" t="str">
        <f>IF(原始数据!L704="","",IF(ISERROR(MATCH(原始数据!L704,各类选项!L:L,0)),1,0)-IF(原始数据!L704="",1,0))</f>
        <v/>
      </c>
      <c r="E704" s="110" t="str">
        <f>IF(原始数据!V704="","",IF(ISERROR(MATCH(原始数据!V704,各类选项!G:G,0)),1,0))</f>
        <v/>
      </c>
      <c r="F704" s="110" t="str">
        <f>IF(原始数据!W704="","",IF(ISERROR(MATCH(原始数据!W704,各类选项!G:G,0)),1,0))</f>
        <v/>
      </c>
      <c r="G704" s="110" t="str">
        <f>IF(原始数据!AD704="","",IF(ISERROR(MATCH(原始数据!AD704,各类选项!$E:$E,0)),1,0))</f>
        <v/>
      </c>
      <c r="H704" s="110" t="str">
        <f>IF(原始数据!AE704="","",IF(ISERROR(MATCH(原始数据!AE704,各类选项!$E:$E,0)),1,0))</f>
        <v/>
      </c>
      <c r="I704" s="110" t="str">
        <f>IF(原始数据!AK704="","",IF(ISERROR(MATCH(原始数据!AK704,各类选项!$E:$E,0)),1,0))</f>
        <v/>
      </c>
      <c r="J704" s="110" t="str">
        <f>IF(原始数据!AM704="","",IF(ISERROR(MATCH(原始数据!AM704,各类选项!$E:$E,0)),1,0))</f>
        <v/>
      </c>
      <c r="K704" s="110" t="str">
        <f>IF(原始数据!AF704="","",IF(ISERROR(MATCH(原始数据!AF704,各类选项!$C:$C,0)),1,0))</f>
        <v/>
      </c>
      <c r="L704" s="110" t="str">
        <f>IF(原始数据!AG704="","",IF(ISERROR(MATCH(原始数据!AG704,各类选项!$C:$C,0)),1,0))</f>
        <v/>
      </c>
      <c r="M704" s="110" t="str">
        <f>IF(原始数据!AH704="","",IF(ISERROR(MATCH(原始数据!AH704,各类选项!$C:$C,0)),1,0))</f>
        <v/>
      </c>
      <c r="N704" s="110" t="str">
        <f>IF(原始数据!AI704="","",IF(ISERROR(MATCH(原始数据!AI704,各类选项!$E:$E,0)),1,0))</f>
        <v/>
      </c>
      <c r="O704" s="110" t="str">
        <f>IF(原始数据!AJ704="","",IF(ISERROR(MATCH(原始数据!AJ704,各类选项!$E:$E,0)),1,0))</f>
        <v/>
      </c>
      <c r="P704" s="110" t="str">
        <f>IF(原始数据!AK704="","",IF(ISERROR(MATCH(原始数据!AK704,各类选项!$E:$E,0)),1,0))</f>
        <v/>
      </c>
      <c r="Q704" s="110" t="str">
        <f>IF(原始数据!AL704="","",IF(ISERROR(MATCH(原始数据!AL704,各类选项!$E:$E,0)),1,0))</f>
        <v/>
      </c>
      <c r="R704" s="110" t="str">
        <f>IF(原始数据!AO704="","",IF(ISERROR(MATCH(原始数据!AO704,各类选项!$C:$C,0)),1,0))</f>
        <v/>
      </c>
      <c r="S704" s="110" t="str">
        <f>IF(赛后数据!M704="","",IF(ISERROR(MATCH(赛后数据!M704,(各类选项!J:J),0)),1,0))</f>
        <v/>
      </c>
      <c r="T704" s="110" t="str">
        <f>IF(赛后数据!U704="","",IF(ISERROR(MATCH(赛后数据!U704,(各类选项!J:J),0)),1,0))</f>
        <v/>
      </c>
      <c r="U704" s="110" t="str">
        <f>IF(赛后数据!AC704="","",IF(ISERROR(MATCH(赛后数据!AC704,(各类选项!J:J),0)),1,0))</f>
        <v/>
      </c>
      <c r="V704" s="110" t="str">
        <f>IF(赛后数据!AK704="","",IF(ISERROR(MATCH(赛后数据!AK704,(各类选项!J:J),0)),1,0))</f>
        <v/>
      </c>
    </row>
    <row r="705" spans="1:22">
      <c r="A705" s="110">
        <f t="shared" si="20"/>
        <v>0</v>
      </c>
      <c r="B705" s="110">
        <f t="shared" si="21"/>
        <v>0</v>
      </c>
      <c r="C705" s="110" t="str">
        <f>IF(原始数据!K705="","",IF(ISERROR(MATCH(原始数据!K705,原始数据!E705:F705,0)),1,0)-IF(原始数据!K705="",1,0))</f>
        <v/>
      </c>
      <c r="D705" s="110" t="str">
        <f>IF(原始数据!L705="","",IF(ISERROR(MATCH(原始数据!L705,各类选项!L:L,0)),1,0)-IF(原始数据!L705="",1,0))</f>
        <v/>
      </c>
      <c r="E705" s="110" t="str">
        <f>IF(原始数据!V705="","",IF(ISERROR(MATCH(原始数据!V705,各类选项!G:G,0)),1,0))</f>
        <v/>
      </c>
      <c r="F705" s="110" t="str">
        <f>IF(原始数据!W705="","",IF(ISERROR(MATCH(原始数据!W705,各类选项!G:G,0)),1,0))</f>
        <v/>
      </c>
      <c r="G705" s="110" t="str">
        <f>IF(原始数据!AD705="","",IF(ISERROR(MATCH(原始数据!AD705,各类选项!$E:$E,0)),1,0))</f>
        <v/>
      </c>
      <c r="H705" s="110" t="str">
        <f>IF(原始数据!AE705="","",IF(ISERROR(MATCH(原始数据!AE705,各类选项!$E:$E,0)),1,0))</f>
        <v/>
      </c>
      <c r="I705" s="110" t="str">
        <f>IF(原始数据!AK705="","",IF(ISERROR(MATCH(原始数据!AK705,各类选项!$E:$E,0)),1,0))</f>
        <v/>
      </c>
      <c r="J705" s="110" t="str">
        <f>IF(原始数据!AM705="","",IF(ISERROR(MATCH(原始数据!AM705,各类选项!$E:$E,0)),1,0))</f>
        <v/>
      </c>
      <c r="K705" s="110" t="str">
        <f>IF(原始数据!AF705="","",IF(ISERROR(MATCH(原始数据!AF705,各类选项!$C:$C,0)),1,0))</f>
        <v/>
      </c>
      <c r="L705" s="110" t="str">
        <f>IF(原始数据!AG705="","",IF(ISERROR(MATCH(原始数据!AG705,各类选项!$C:$C,0)),1,0))</f>
        <v/>
      </c>
      <c r="M705" s="110" t="str">
        <f>IF(原始数据!AH705="","",IF(ISERROR(MATCH(原始数据!AH705,各类选项!$C:$C,0)),1,0))</f>
        <v/>
      </c>
      <c r="N705" s="110" t="str">
        <f>IF(原始数据!AI705="","",IF(ISERROR(MATCH(原始数据!AI705,各类选项!$E:$E,0)),1,0))</f>
        <v/>
      </c>
      <c r="O705" s="110" t="str">
        <f>IF(原始数据!AJ705="","",IF(ISERROR(MATCH(原始数据!AJ705,各类选项!$E:$E,0)),1,0))</f>
        <v/>
      </c>
      <c r="P705" s="110" t="str">
        <f>IF(原始数据!AK705="","",IF(ISERROR(MATCH(原始数据!AK705,各类选项!$E:$E,0)),1,0))</f>
        <v/>
      </c>
      <c r="Q705" s="110" t="str">
        <f>IF(原始数据!AL705="","",IF(ISERROR(MATCH(原始数据!AL705,各类选项!$E:$E,0)),1,0))</f>
        <v/>
      </c>
      <c r="R705" s="110" t="str">
        <f>IF(原始数据!AO705="","",IF(ISERROR(MATCH(原始数据!AO705,各类选项!$C:$C,0)),1,0))</f>
        <v/>
      </c>
      <c r="S705" s="110" t="str">
        <f>IF(赛后数据!M705="","",IF(ISERROR(MATCH(赛后数据!M705,(各类选项!J:J),0)),1,0))</f>
        <v/>
      </c>
      <c r="T705" s="110" t="str">
        <f>IF(赛后数据!U705="","",IF(ISERROR(MATCH(赛后数据!U705,(各类选项!J:J),0)),1,0))</f>
        <v/>
      </c>
      <c r="U705" s="110" t="str">
        <f>IF(赛后数据!AC705="","",IF(ISERROR(MATCH(赛后数据!AC705,(各类选项!J:J),0)),1,0))</f>
        <v/>
      </c>
      <c r="V705" s="110" t="str">
        <f>IF(赛后数据!AK705="","",IF(ISERROR(MATCH(赛后数据!AK705,(各类选项!J:J),0)),1,0))</f>
        <v/>
      </c>
    </row>
    <row r="706" spans="1:22">
      <c r="A706" s="110">
        <f t="shared" si="20"/>
        <v>0</v>
      </c>
      <c r="B706" s="110">
        <f t="shared" si="21"/>
        <v>0</v>
      </c>
      <c r="C706" s="110" t="str">
        <f>IF(原始数据!K706="","",IF(ISERROR(MATCH(原始数据!K706,原始数据!E706:F706,0)),1,0)-IF(原始数据!K706="",1,0))</f>
        <v/>
      </c>
      <c r="D706" s="110" t="str">
        <f>IF(原始数据!L706="","",IF(ISERROR(MATCH(原始数据!L706,各类选项!L:L,0)),1,0)-IF(原始数据!L706="",1,0))</f>
        <v/>
      </c>
      <c r="E706" s="110" t="str">
        <f>IF(原始数据!V706="","",IF(ISERROR(MATCH(原始数据!V706,各类选项!G:G,0)),1,0))</f>
        <v/>
      </c>
      <c r="F706" s="110" t="str">
        <f>IF(原始数据!W706="","",IF(ISERROR(MATCH(原始数据!W706,各类选项!G:G,0)),1,0))</f>
        <v/>
      </c>
      <c r="G706" s="110" t="str">
        <f>IF(原始数据!AD706="","",IF(ISERROR(MATCH(原始数据!AD706,各类选项!$E:$E,0)),1,0))</f>
        <v/>
      </c>
      <c r="H706" s="110" t="str">
        <f>IF(原始数据!AE706="","",IF(ISERROR(MATCH(原始数据!AE706,各类选项!$E:$E,0)),1,0))</f>
        <v/>
      </c>
      <c r="I706" s="110" t="str">
        <f>IF(原始数据!AK706="","",IF(ISERROR(MATCH(原始数据!AK706,各类选项!$E:$E,0)),1,0))</f>
        <v/>
      </c>
      <c r="J706" s="110" t="str">
        <f>IF(原始数据!AM706="","",IF(ISERROR(MATCH(原始数据!AM706,各类选项!$E:$E,0)),1,0))</f>
        <v/>
      </c>
      <c r="K706" s="110" t="str">
        <f>IF(原始数据!AF706="","",IF(ISERROR(MATCH(原始数据!AF706,各类选项!$C:$C,0)),1,0))</f>
        <v/>
      </c>
      <c r="L706" s="110" t="str">
        <f>IF(原始数据!AG706="","",IF(ISERROR(MATCH(原始数据!AG706,各类选项!$C:$C,0)),1,0))</f>
        <v/>
      </c>
      <c r="M706" s="110" t="str">
        <f>IF(原始数据!AH706="","",IF(ISERROR(MATCH(原始数据!AH706,各类选项!$C:$C,0)),1,0))</f>
        <v/>
      </c>
      <c r="N706" s="110" t="str">
        <f>IF(原始数据!AI706="","",IF(ISERROR(MATCH(原始数据!AI706,各类选项!$E:$E,0)),1,0))</f>
        <v/>
      </c>
      <c r="O706" s="110" t="str">
        <f>IF(原始数据!AJ706="","",IF(ISERROR(MATCH(原始数据!AJ706,各类选项!$E:$E,0)),1,0))</f>
        <v/>
      </c>
      <c r="P706" s="110" t="str">
        <f>IF(原始数据!AK706="","",IF(ISERROR(MATCH(原始数据!AK706,各类选项!$E:$E,0)),1,0))</f>
        <v/>
      </c>
      <c r="Q706" s="110" t="str">
        <f>IF(原始数据!AL706="","",IF(ISERROR(MATCH(原始数据!AL706,各类选项!$E:$E,0)),1,0))</f>
        <v/>
      </c>
      <c r="R706" s="110" t="str">
        <f>IF(原始数据!AO706="","",IF(ISERROR(MATCH(原始数据!AO706,各类选项!$C:$C,0)),1,0))</f>
        <v/>
      </c>
      <c r="S706" s="110" t="str">
        <f>IF(赛后数据!M706="","",IF(ISERROR(MATCH(赛后数据!M706,(各类选项!J:J),0)),1,0))</f>
        <v/>
      </c>
      <c r="T706" s="110" t="str">
        <f>IF(赛后数据!U706="","",IF(ISERROR(MATCH(赛后数据!U706,(各类选项!J:J),0)),1,0))</f>
        <v/>
      </c>
      <c r="U706" s="110" t="str">
        <f>IF(赛后数据!AC706="","",IF(ISERROR(MATCH(赛后数据!AC706,(各类选项!J:J),0)),1,0))</f>
        <v/>
      </c>
      <c r="V706" s="110" t="str">
        <f>IF(赛后数据!AK706="","",IF(ISERROR(MATCH(赛后数据!AK706,(各类选项!J:J),0)),1,0))</f>
        <v/>
      </c>
    </row>
    <row r="707" spans="1:22">
      <c r="A707" s="110">
        <f t="shared" ref="A707:A721" si="22">COUNTIF(C707:R707,"&gt;0")</f>
        <v>0</v>
      </c>
      <c r="B707" s="110">
        <f t="shared" ref="B707:B721" si="23">COUNTIF(S707:V707,"&gt;0")</f>
        <v>0</v>
      </c>
      <c r="C707" s="110" t="str">
        <f>IF(原始数据!K707="","",IF(ISERROR(MATCH(原始数据!K707,原始数据!E707:F707,0)),1,0)-IF(原始数据!K707="",1,0))</f>
        <v/>
      </c>
      <c r="D707" s="110" t="str">
        <f>IF(原始数据!L707="","",IF(ISERROR(MATCH(原始数据!L707,各类选项!L:L,0)),1,0)-IF(原始数据!L707="",1,0))</f>
        <v/>
      </c>
      <c r="E707" s="110" t="str">
        <f>IF(原始数据!V707="","",IF(ISERROR(MATCH(原始数据!V707,各类选项!G:G,0)),1,0))</f>
        <v/>
      </c>
      <c r="F707" s="110" t="str">
        <f>IF(原始数据!W707="","",IF(ISERROR(MATCH(原始数据!W707,各类选项!G:G,0)),1,0))</f>
        <v/>
      </c>
      <c r="G707" s="110" t="str">
        <f>IF(原始数据!AD707="","",IF(ISERROR(MATCH(原始数据!AD707,各类选项!$E:$E,0)),1,0))</f>
        <v/>
      </c>
      <c r="H707" s="110" t="str">
        <f>IF(原始数据!AE707="","",IF(ISERROR(MATCH(原始数据!AE707,各类选项!$E:$E,0)),1,0))</f>
        <v/>
      </c>
      <c r="I707" s="110" t="str">
        <f>IF(原始数据!AK707="","",IF(ISERROR(MATCH(原始数据!AK707,各类选项!$E:$E,0)),1,0))</f>
        <v/>
      </c>
      <c r="J707" s="110" t="str">
        <f>IF(原始数据!AM707="","",IF(ISERROR(MATCH(原始数据!AM707,各类选项!$E:$E,0)),1,0))</f>
        <v/>
      </c>
      <c r="K707" s="110" t="str">
        <f>IF(原始数据!AF707="","",IF(ISERROR(MATCH(原始数据!AF707,各类选项!$C:$C,0)),1,0))</f>
        <v/>
      </c>
      <c r="L707" s="110" t="str">
        <f>IF(原始数据!AG707="","",IF(ISERROR(MATCH(原始数据!AG707,各类选项!$C:$C,0)),1,0))</f>
        <v/>
      </c>
      <c r="M707" s="110" t="str">
        <f>IF(原始数据!AH707="","",IF(ISERROR(MATCH(原始数据!AH707,各类选项!$C:$C,0)),1,0))</f>
        <v/>
      </c>
      <c r="N707" s="110" t="str">
        <f>IF(原始数据!AI707="","",IF(ISERROR(MATCH(原始数据!AI707,各类选项!$E:$E,0)),1,0))</f>
        <v/>
      </c>
      <c r="O707" s="110" t="str">
        <f>IF(原始数据!AJ707="","",IF(ISERROR(MATCH(原始数据!AJ707,各类选项!$E:$E,0)),1,0))</f>
        <v/>
      </c>
      <c r="P707" s="110" t="str">
        <f>IF(原始数据!AK707="","",IF(ISERROR(MATCH(原始数据!AK707,各类选项!$E:$E,0)),1,0))</f>
        <v/>
      </c>
      <c r="Q707" s="110" t="str">
        <f>IF(原始数据!AL707="","",IF(ISERROR(MATCH(原始数据!AL707,各类选项!$E:$E,0)),1,0))</f>
        <v/>
      </c>
      <c r="R707" s="110" t="str">
        <f>IF(原始数据!AO707="","",IF(ISERROR(MATCH(原始数据!AO707,各类选项!$C:$C,0)),1,0))</f>
        <v/>
      </c>
      <c r="S707" s="110" t="str">
        <f>IF(赛后数据!M707="","",IF(ISERROR(MATCH(赛后数据!M707,(各类选项!J:J),0)),1,0))</f>
        <v/>
      </c>
      <c r="T707" s="110" t="str">
        <f>IF(赛后数据!U707="","",IF(ISERROR(MATCH(赛后数据!U707,(各类选项!J:J),0)),1,0))</f>
        <v/>
      </c>
      <c r="U707" s="110" t="str">
        <f>IF(赛后数据!AC707="","",IF(ISERROR(MATCH(赛后数据!AC707,(各类选项!J:J),0)),1,0))</f>
        <v/>
      </c>
      <c r="V707" s="110" t="str">
        <f>IF(赛后数据!AK707="","",IF(ISERROR(MATCH(赛后数据!AK707,(各类选项!J:J),0)),1,0))</f>
        <v/>
      </c>
    </row>
    <row r="708" spans="1:22">
      <c r="A708" s="110">
        <f t="shared" si="22"/>
        <v>0</v>
      </c>
      <c r="B708" s="110">
        <f t="shared" si="23"/>
        <v>0</v>
      </c>
      <c r="C708" s="110" t="str">
        <f>IF(原始数据!K708="","",IF(ISERROR(MATCH(原始数据!K708,原始数据!E708:F708,0)),1,0)-IF(原始数据!K708="",1,0))</f>
        <v/>
      </c>
      <c r="D708" s="110" t="str">
        <f>IF(原始数据!L708="","",IF(ISERROR(MATCH(原始数据!L708,各类选项!L:L,0)),1,0)-IF(原始数据!L708="",1,0))</f>
        <v/>
      </c>
      <c r="E708" s="110" t="str">
        <f>IF(原始数据!V708="","",IF(ISERROR(MATCH(原始数据!V708,各类选项!G:G,0)),1,0))</f>
        <v/>
      </c>
      <c r="F708" s="110" t="str">
        <f>IF(原始数据!W708="","",IF(ISERROR(MATCH(原始数据!W708,各类选项!G:G,0)),1,0))</f>
        <v/>
      </c>
      <c r="G708" s="110" t="str">
        <f>IF(原始数据!AD708="","",IF(ISERROR(MATCH(原始数据!AD708,各类选项!$E:$E,0)),1,0))</f>
        <v/>
      </c>
      <c r="H708" s="110" t="str">
        <f>IF(原始数据!AE708="","",IF(ISERROR(MATCH(原始数据!AE708,各类选项!$E:$E,0)),1,0))</f>
        <v/>
      </c>
      <c r="I708" s="110" t="str">
        <f>IF(原始数据!AK708="","",IF(ISERROR(MATCH(原始数据!AK708,各类选项!$E:$E,0)),1,0))</f>
        <v/>
      </c>
      <c r="J708" s="110" t="str">
        <f>IF(原始数据!AM708="","",IF(ISERROR(MATCH(原始数据!AM708,各类选项!$E:$E,0)),1,0))</f>
        <v/>
      </c>
      <c r="K708" s="110" t="str">
        <f>IF(原始数据!AF708="","",IF(ISERROR(MATCH(原始数据!AF708,各类选项!$C:$C,0)),1,0))</f>
        <v/>
      </c>
      <c r="L708" s="110" t="str">
        <f>IF(原始数据!AG708="","",IF(ISERROR(MATCH(原始数据!AG708,各类选项!$C:$C,0)),1,0))</f>
        <v/>
      </c>
      <c r="M708" s="110" t="str">
        <f>IF(原始数据!AH708="","",IF(ISERROR(MATCH(原始数据!AH708,各类选项!$C:$C,0)),1,0))</f>
        <v/>
      </c>
      <c r="N708" s="110" t="str">
        <f>IF(原始数据!AI708="","",IF(ISERROR(MATCH(原始数据!AI708,各类选项!$E:$E,0)),1,0))</f>
        <v/>
      </c>
      <c r="O708" s="110" t="str">
        <f>IF(原始数据!AJ708="","",IF(ISERROR(MATCH(原始数据!AJ708,各类选项!$E:$E,0)),1,0))</f>
        <v/>
      </c>
      <c r="P708" s="110" t="str">
        <f>IF(原始数据!AK708="","",IF(ISERROR(MATCH(原始数据!AK708,各类选项!$E:$E,0)),1,0))</f>
        <v/>
      </c>
      <c r="Q708" s="110" t="str">
        <f>IF(原始数据!AL708="","",IF(ISERROR(MATCH(原始数据!AL708,各类选项!$E:$E,0)),1,0))</f>
        <v/>
      </c>
      <c r="R708" s="110" t="str">
        <f>IF(原始数据!AO708="","",IF(ISERROR(MATCH(原始数据!AO708,各类选项!$C:$C,0)),1,0))</f>
        <v/>
      </c>
      <c r="S708" s="110" t="str">
        <f>IF(赛后数据!M708="","",IF(ISERROR(MATCH(赛后数据!M708,(各类选项!J:J),0)),1,0))</f>
        <v/>
      </c>
      <c r="T708" s="110" t="str">
        <f>IF(赛后数据!U708="","",IF(ISERROR(MATCH(赛后数据!U708,(各类选项!J:J),0)),1,0))</f>
        <v/>
      </c>
      <c r="U708" s="110" t="str">
        <f>IF(赛后数据!AC708="","",IF(ISERROR(MATCH(赛后数据!AC708,(各类选项!J:J),0)),1,0))</f>
        <v/>
      </c>
      <c r="V708" s="110" t="str">
        <f>IF(赛后数据!AK708="","",IF(ISERROR(MATCH(赛后数据!AK708,(各类选项!J:J),0)),1,0))</f>
        <v/>
      </c>
    </row>
    <row r="709" spans="1:22">
      <c r="A709" s="110">
        <f t="shared" si="22"/>
        <v>0</v>
      </c>
      <c r="B709" s="110">
        <f t="shared" si="23"/>
        <v>0</v>
      </c>
      <c r="C709" s="110" t="str">
        <f>IF(原始数据!K709="","",IF(ISERROR(MATCH(原始数据!K709,原始数据!E709:F709,0)),1,0)-IF(原始数据!K709="",1,0))</f>
        <v/>
      </c>
      <c r="D709" s="110" t="str">
        <f>IF(原始数据!L709="","",IF(ISERROR(MATCH(原始数据!L709,各类选项!L:L,0)),1,0)-IF(原始数据!L709="",1,0))</f>
        <v/>
      </c>
      <c r="E709" s="110" t="str">
        <f>IF(原始数据!V709="","",IF(ISERROR(MATCH(原始数据!V709,各类选项!G:G,0)),1,0))</f>
        <v/>
      </c>
      <c r="F709" s="110" t="str">
        <f>IF(原始数据!W709="","",IF(ISERROR(MATCH(原始数据!W709,各类选项!G:G,0)),1,0))</f>
        <v/>
      </c>
      <c r="G709" s="110" t="str">
        <f>IF(原始数据!AD709="","",IF(ISERROR(MATCH(原始数据!AD709,各类选项!$E:$E,0)),1,0))</f>
        <v/>
      </c>
      <c r="H709" s="110" t="str">
        <f>IF(原始数据!AE709="","",IF(ISERROR(MATCH(原始数据!AE709,各类选项!$E:$E,0)),1,0))</f>
        <v/>
      </c>
      <c r="I709" s="110" t="str">
        <f>IF(原始数据!AK709="","",IF(ISERROR(MATCH(原始数据!AK709,各类选项!$E:$E,0)),1,0))</f>
        <v/>
      </c>
      <c r="J709" s="110" t="str">
        <f>IF(原始数据!AM709="","",IF(ISERROR(MATCH(原始数据!AM709,各类选项!$E:$E,0)),1,0))</f>
        <v/>
      </c>
      <c r="K709" s="110" t="str">
        <f>IF(原始数据!AF709="","",IF(ISERROR(MATCH(原始数据!AF709,各类选项!$C:$C,0)),1,0))</f>
        <v/>
      </c>
      <c r="L709" s="110" t="str">
        <f>IF(原始数据!AG709="","",IF(ISERROR(MATCH(原始数据!AG709,各类选项!$C:$C,0)),1,0))</f>
        <v/>
      </c>
      <c r="M709" s="110" t="str">
        <f>IF(原始数据!AH709="","",IF(ISERROR(MATCH(原始数据!AH709,各类选项!$C:$C,0)),1,0))</f>
        <v/>
      </c>
      <c r="N709" s="110" t="str">
        <f>IF(原始数据!AI709="","",IF(ISERROR(MATCH(原始数据!AI709,各类选项!$E:$E,0)),1,0))</f>
        <v/>
      </c>
      <c r="O709" s="110" t="str">
        <f>IF(原始数据!AJ709="","",IF(ISERROR(MATCH(原始数据!AJ709,各类选项!$E:$E,0)),1,0))</f>
        <v/>
      </c>
      <c r="P709" s="110" t="str">
        <f>IF(原始数据!AK709="","",IF(ISERROR(MATCH(原始数据!AK709,各类选项!$E:$E,0)),1,0))</f>
        <v/>
      </c>
      <c r="Q709" s="110" t="str">
        <f>IF(原始数据!AL709="","",IF(ISERROR(MATCH(原始数据!AL709,各类选项!$E:$E,0)),1,0))</f>
        <v/>
      </c>
      <c r="R709" s="110" t="str">
        <f>IF(原始数据!AO709="","",IF(ISERROR(MATCH(原始数据!AO709,各类选项!$C:$C,0)),1,0))</f>
        <v/>
      </c>
      <c r="S709" s="110" t="str">
        <f>IF(赛后数据!M709="","",IF(ISERROR(MATCH(赛后数据!M709,(各类选项!J:J),0)),1,0))</f>
        <v/>
      </c>
      <c r="T709" s="110" t="str">
        <f>IF(赛后数据!U709="","",IF(ISERROR(MATCH(赛后数据!U709,(各类选项!J:J),0)),1,0))</f>
        <v/>
      </c>
      <c r="U709" s="110" t="str">
        <f>IF(赛后数据!AC709="","",IF(ISERROR(MATCH(赛后数据!AC709,(各类选项!J:J),0)),1,0))</f>
        <v/>
      </c>
      <c r="V709" s="110" t="str">
        <f>IF(赛后数据!AK709="","",IF(ISERROR(MATCH(赛后数据!AK709,(各类选项!J:J),0)),1,0))</f>
        <v/>
      </c>
    </row>
    <row r="710" spans="1:22">
      <c r="A710" s="110">
        <f t="shared" si="22"/>
        <v>0</v>
      </c>
      <c r="B710" s="110">
        <f t="shared" si="23"/>
        <v>0</v>
      </c>
      <c r="C710" s="110" t="str">
        <f>IF(原始数据!K710="","",IF(ISERROR(MATCH(原始数据!K710,原始数据!E710:F710,0)),1,0)-IF(原始数据!K710="",1,0))</f>
        <v/>
      </c>
      <c r="D710" s="110" t="str">
        <f>IF(原始数据!L710="","",IF(ISERROR(MATCH(原始数据!L710,各类选项!L:L,0)),1,0)-IF(原始数据!L710="",1,0))</f>
        <v/>
      </c>
      <c r="E710" s="110" t="str">
        <f>IF(原始数据!V710="","",IF(ISERROR(MATCH(原始数据!V710,各类选项!G:G,0)),1,0))</f>
        <v/>
      </c>
      <c r="F710" s="110" t="str">
        <f>IF(原始数据!W710="","",IF(ISERROR(MATCH(原始数据!W710,各类选项!G:G,0)),1,0))</f>
        <v/>
      </c>
      <c r="G710" s="110" t="str">
        <f>IF(原始数据!AD710="","",IF(ISERROR(MATCH(原始数据!AD710,各类选项!$E:$E,0)),1,0))</f>
        <v/>
      </c>
      <c r="H710" s="110" t="str">
        <f>IF(原始数据!AE710="","",IF(ISERROR(MATCH(原始数据!AE710,各类选项!$E:$E,0)),1,0))</f>
        <v/>
      </c>
      <c r="I710" s="110" t="str">
        <f>IF(原始数据!AK710="","",IF(ISERROR(MATCH(原始数据!AK710,各类选项!$E:$E,0)),1,0))</f>
        <v/>
      </c>
      <c r="J710" s="110" t="str">
        <f>IF(原始数据!AM710="","",IF(ISERROR(MATCH(原始数据!AM710,各类选项!$E:$E,0)),1,0))</f>
        <v/>
      </c>
      <c r="K710" s="110" t="str">
        <f>IF(原始数据!AF710="","",IF(ISERROR(MATCH(原始数据!AF710,各类选项!$C:$C,0)),1,0))</f>
        <v/>
      </c>
      <c r="L710" s="110" t="str">
        <f>IF(原始数据!AG710="","",IF(ISERROR(MATCH(原始数据!AG710,各类选项!$C:$C,0)),1,0))</f>
        <v/>
      </c>
      <c r="M710" s="110" t="str">
        <f>IF(原始数据!AH710="","",IF(ISERROR(MATCH(原始数据!AH710,各类选项!$C:$C,0)),1,0))</f>
        <v/>
      </c>
      <c r="N710" s="110" t="str">
        <f>IF(原始数据!AI710="","",IF(ISERROR(MATCH(原始数据!AI710,各类选项!$E:$E,0)),1,0))</f>
        <v/>
      </c>
      <c r="O710" s="110" t="str">
        <f>IF(原始数据!AJ710="","",IF(ISERROR(MATCH(原始数据!AJ710,各类选项!$E:$E,0)),1,0))</f>
        <v/>
      </c>
      <c r="P710" s="110" t="str">
        <f>IF(原始数据!AK710="","",IF(ISERROR(MATCH(原始数据!AK710,各类选项!$E:$E,0)),1,0))</f>
        <v/>
      </c>
      <c r="Q710" s="110" t="str">
        <f>IF(原始数据!AL710="","",IF(ISERROR(MATCH(原始数据!AL710,各类选项!$E:$E,0)),1,0))</f>
        <v/>
      </c>
      <c r="R710" s="110" t="str">
        <f>IF(原始数据!AO710="","",IF(ISERROR(MATCH(原始数据!AO710,各类选项!$C:$C,0)),1,0))</f>
        <v/>
      </c>
      <c r="S710" s="110" t="str">
        <f>IF(赛后数据!M710="","",IF(ISERROR(MATCH(赛后数据!M710,(各类选项!J:J),0)),1,0))</f>
        <v/>
      </c>
      <c r="T710" s="110" t="str">
        <f>IF(赛后数据!U710="","",IF(ISERROR(MATCH(赛后数据!U710,(各类选项!J:J),0)),1,0))</f>
        <v/>
      </c>
      <c r="U710" s="110" t="str">
        <f>IF(赛后数据!AC710="","",IF(ISERROR(MATCH(赛后数据!AC710,(各类选项!J:J),0)),1,0))</f>
        <v/>
      </c>
      <c r="V710" s="110" t="str">
        <f>IF(赛后数据!AK710="","",IF(ISERROR(MATCH(赛后数据!AK710,(各类选项!J:J),0)),1,0))</f>
        <v/>
      </c>
    </row>
    <row r="711" spans="1:22">
      <c r="A711" s="110">
        <f t="shared" si="22"/>
        <v>0</v>
      </c>
      <c r="B711" s="110">
        <f t="shared" si="23"/>
        <v>0</v>
      </c>
      <c r="C711" s="110" t="str">
        <f>IF(原始数据!K711="","",IF(ISERROR(MATCH(原始数据!K711,原始数据!E711:F711,0)),1,0)-IF(原始数据!K711="",1,0))</f>
        <v/>
      </c>
      <c r="D711" s="110" t="str">
        <f>IF(原始数据!L711="","",IF(ISERROR(MATCH(原始数据!L711,各类选项!L:L,0)),1,0)-IF(原始数据!L711="",1,0))</f>
        <v/>
      </c>
      <c r="E711" s="110" t="str">
        <f>IF(原始数据!V711="","",IF(ISERROR(MATCH(原始数据!V711,各类选项!G:G,0)),1,0))</f>
        <v/>
      </c>
      <c r="F711" s="110" t="str">
        <f>IF(原始数据!W711="","",IF(ISERROR(MATCH(原始数据!W711,各类选项!G:G,0)),1,0))</f>
        <v/>
      </c>
      <c r="G711" s="110" t="str">
        <f>IF(原始数据!AD711="","",IF(ISERROR(MATCH(原始数据!AD711,各类选项!$E:$E,0)),1,0))</f>
        <v/>
      </c>
      <c r="H711" s="110" t="str">
        <f>IF(原始数据!AE711="","",IF(ISERROR(MATCH(原始数据!AE711,各类选项!$E:$E,0)),1,0))</f>
        <v/>
      </c>
      <c r="I711" s="110" t="str">
        <f>IF(原始数据!AK711="","",IF(ISERROR(MATCH(原始数据!AK711,各类选项!$E:$E,0)),1,0))</f>
        <v/>
      </c>
      <c r="J711" s="110" t="str">
        <f>IF(原始数据!AM711="","",IF(ISERROR(MATCH(原始数据!AM711,各类选项!$E:$E,0)),1,0))</f>
        <v/>
      </c>
      <c r="K711" s="110" t="str">
        <f>IF(原始数据!AF711="","",IF(ISERROR(MATCH(原始数据!AF711,各类选项!$C:$C,0)),1,0))</f>
        <v/>
      </c>
      <c r="L711" s="110" t="str">
        <f>IF(原始数据!AG711="","",IF(ISERROR(MATCH(原始数据!AG711,各类选项!$C:$C,0)),1,0))</f>
        <v/>
      </c>
      <c r="M711" s="110" t="str">
        <f>IF(原始数据!AH711="","",IF(ISERROR(MATCH(原始数据!AH711,各类选项!$C:$C,0)),1,0))</f>
        <v/>
      </c>
      <c r="N711" s="110" t="str">
        <f>IF(原始数据!AI711="","",IF(ISERROR(MATCH(原始数据!AI711,各类选项!$E:$E,0)),1,0))</f>
        <v/>
      </c>
      <c r="O711" s="110" t="str">
        <f>IF(原始数据!AJ711="","",IF(ISERROR(MATCH(原始数据!AJ711,各类选项!$E:$E,0)),1,0))</f>
        <v/>
      </c>
      <c r="P711" s="110" t="str">
        <f>IF(原始数据!AK711="","",IF(ISERROR(MATCH(原始数据!AK711,各类选项!$E:$E,0)),1,0))</f>
        <v/>
      </c>
      <c r="Q711" s="110" t="str">
        <f>IF(原始数据!AL711="","",IF(ISERROR(MATCH(原始数据!AL711,各类选项!$E:$E,0)),1,0))</f>
        <v/>
      </c>
      <c r="R711" s="110" t="str">
        <f>IF(原始数据!AO711="","",IF(ISERROR(MATCH(原始数据!AO711,各类选项!$C:$C,0)),1,0))</f>
        <v/>
      </c>
      <c r="S711" s="110" t="str">
        <f>IF(赛后数据!M711="","",IF(ISERROR(MATCH(赛后数据!M711,(各类选项!J:J),0)),1,0))</f>
        <v/>
      </c>
      <c r="T711" s="110" t="str">
        <f>IF(赛后数据!U711="","",IF(ISERROR(MATCH(赛后数据!U711,(各类选项!J:J),0)),1,0))</f>
        <v/>
      </c>
      <c r="U711" s="110" t="str">
        <f>IF(赛后数据!AC711="","",IF(ISERROR(MATCH(赛后数据!AC711,(各类选项!J:J),0)),1,0))</f>
        <v/>
      </c>
      <c r="V711" s="110" t="str">
        <f>IF(赛后数据!AK711="","",IF(ISERROR(MATCH(赛后数据!AK711,(各类选项!J:J),0)),1,0))</f>
        <v/>
      </c>
    </row>
    <row r="712" spans="1:22">
      <c r="A712" s="110">
        <f t="shared" si="22"/>
        <v>0</v>
      </c>
      <c r="B712" s="110">
        <f t="shared" si="23"/>
        <v>0</v>
      </c>
      <c r="C712" s="110" t="str">
        <f>IF(原始数据!K712="","",IF(ISERROR(MATCH(原始数据!K712,原始数据!E712:F712,0)),1,0)-IF(原始数据!K712="",1,0))</f>
        <v/>
      </c>
      <c r="D712" s="110" t="str">
        <f>IF(原始数据!L712="","",IF(ISERROR(MATCH(原始数据!L712,各类选项!L:L,0)),1,0)-IF(原始数据!L712="",1,0))</f>
        <v/>
      </c>
      <c r="E712" s="110" t="str">
        <f>IF(原始数据!V712="","",IF(ISERROR(MATCH(原始数据!V712,各类选项!G:G,0)),1,0))</f>
        <v/>
      </c>
      <c r="F712" s="110" t="str">
        <f>IF(原始数据!W712="","",IF(ISERROR(MATCH(原始数据!W712,各类选项!G:G,0)),1,0))</f>
        <v/>
      </c>
      <c r="G712" s="110" t="str">
        <f>IF(原始数据!AD712="","",IF(ISERROR(MATCH(原始数据!AD712,各类选项!$E:$E,0)),1,0))</f>
        <v/>
      </c>
      <c r="H712" s="110" t="str">
        <f>IF(原始数据!AE712="","",IF(ISERROR(MATCH(原始数据!AE712,各类选项!$E:$E,0)),1,0))</f>
        <v/>
      </c>
      <c r="I712" s="110" t="str">
        <f>IF(原始数据!AK712="","",IF(ISERROR(MATCH(原始数据!AK712,各类选项!$E:$E,0)),1,0))</f>
        <v/>
      </c>
      <c r="J712" s="110" t="str">
        <f>IF(原始数据!AM712="","",IF(ISERROR(MATCH(原始数据!AM712,各类选项!$E:$E,0)),1,0))</f>
        <v/>
      </c>
      <c r="K712" s="110" t="str">
        <f>IF(原始数据!AF712="","",IF(ISERROR(MATCH(原始数据!AF712,各类选项!$C:$C,0)),1,0))</f>
        <v/>
      </c>
      <c r="L712" s="110" t="str">
        <f>IF(原始数据!AG712="","",IF(ISERROR(MATCH(原始数据!AG712,各类选项!$C:$C,0)),1,0))</f>
        <v/>
      </c>
      <c r="M712" s="110" t="str">
        <f>IF(原始数据!AH712="","",IF(ISERROR(MATCH(原始数据!AH712,各类选项!$C:$C,0)),1,0))</f>
        <v/>
      </c>
      <c r="N712" s="110" t="str">
        <f>IF(原始数据!AI712="","",IF(ISERROR(MATCH(原始数据!AI712,各类选项!$E:$E,0)),1,0))</f>
        <v/>
      </c>
      <c r="O712" s="110" t="str">
        <f>IF(原始数据!AJ712="","",IF(ISERROR(MATCH(原始数据!AJ712,各类选项!$E:$E,0)),1,0))</f>
        <v/>
      </c>
      <c r="P712" s="110" t="str">
        <f>IF(原始数据!AK712="","",IF(ISERROR(MATCH(原始数据!AK712,各类选项!$E:$E,0)),1,0))</f>
        <v/>
      </c>
      <c r="Q712" s="110" t="str">
        <f>IF(原始数据!AL712="","",IF(ISERROR(MATCH(原始数据!AL712,各类选项!$E:$E,0)),1,0))</f>
        <v/>
      </c>
      <c r="R712" s="110" t="str">
        <f>IF(原始数据!AO712="","",IF(ISERROR(MATCH(原始数据!AO712,各类选项!$C:$C,0)),1,0))</f>
        <v/>
      </c>
      <c r="S712" s="110" t="str">
        <f>IF(赛后数据!M712="","",IF(ISERROR(MATCH(赛后数据!M712,(各类选项!J:J),0)),1,0))</f>
        <v/>
      </c>
      <c r="T712" s="110" t="str">
        <f>IF(赛后数据!U712="","",IF(ISERROR(MATCH(赛后数据!U712,(各类选项!J:J),0)),1,0))</f>
        <v/>
      </c>
      <c r="U712" s="110" t="str">
        <f>IF(赛后数据!AC712="","",IF(ISERROR(MATCH(赛后数据!AC712,(各类选项!J:J),0)),1,0))</f>
        <v/>
      </c>
      <c r="V712" s="110" t="str">
        <f>IF(赛后数据!AK712="","",IF(ISERROR(MATCH(赛后数据!AK712,(各类选项!J:J),0)),1,0))</f>
        <v/>
      </c>
    </row>
    <row r="713" spans="1:22">
      <c r="A713" s="110">
        <f t="shared" si="22"/>
        <v>0</v>
      </c>
      <c r="B713" s="110">
        <f t="shared" si="23"/>
        <v>0</v>
      </c>
      <c r="C713" s="110" t="str">
        <f>IF(原始数据!K713="","",IF(ISERROR(MATCH(原始数据!K713,原始数据!E713:F713,0)),1,0)-IF(原始数据!K713="",1,0))</f>
        <v/>
      </c>
      <c r="D713" s="110" t="str">
        <f>IF(原始数据!L713="","",IF(ISERROR(MATCH(原始数据!L713,各类选项!L:L,0)),1,0)-IF(原始数据!L713="",1,0))</f>
        <v/>
      </c>
      <c r="E713" s="110" t="str">
        <f>IF(原始数据!V713="","",IF(ISERROR(MATCH(原始数据!V713,各类选项!G:G,0)),1,0))</f>
        <v/>
      </c>
      <c r="F713" s="110" t="str">
        <f>IF(原始数据!W713="","",IF(ISERROR(MATCH(原始数据!W713,各类选项!G:G,0)),1,0))</f>
        <v/>
      </c>
      <c r="G713" s="110" t="str">
        <f>IF(原始数据!AD713="","",IF(ISERROR(MATCH(原始数据!AD713,各类选项!$E:$E,0)),1,0))</f>
        <v/>
      </c>
      <c r="H713" s="110" t="str">
        <f>IF(原始数据!AE713="","",IF(ISERROR(MATCH(原始数据!AE713,各类选项!$E:$E,0)),1,0))</f>
        <v/>
      </c>
      <c r="I713" s="110" t="str">
        <f>IF(原始数据!AK713="","",IF(ISERROR(MATCH(原始数据!AK713,各类选项!$E:$E,0)),1,0))</f>
        <v/>
      </c>
      <c r="J713" s="110" t="str">
        <f>IF(原始数据!AM713="","",IF(ISERROR(MATCH(原始数据!AM713,各类选项!$E:$E,0)),1,0))</f>
        <v/>
      </c>
      <c r="K713" s="110" t="str">
        <f>IF(原始数据!AF713="","",IF(ISERROR(MATCH(原始数据!AF713,各类选项!$C:$C,0)),1,0))</f>
        <v/>
      </c>
      <c r="L713" s="110" t="str">
        <f>IF(原始数据!AG713="","",IF(ISERROR(MATCH(原始数据!AG713,各类选项!$C:$C,0)),1,0))</f>
        <v/>
      </c>
      <c r="M713" s="110" t="str">
        <f>IF(原始数据!AH713="","",IF(ISERROR(MATCH(原始数据!AH713,各类选项!$C:$C,0)),1,0))</f>
        <v/>
      </c>
      <c r="N713" s="110" t="str">
        <f>IF(原始数据!AI713="","",IF(ISERROR(MATCH(原始数据!AI713,各类选项!$E:$E,0)),1,0))</f>
        <v/>
      </c>
      <c r="O713" s="110" t="str">
        <f>IF(原始数据!AJ713="","",IF(ISERROR(MATCH(原始数据!AJ713,各类选项!$E:$E,0)),1,0))</f>
        <v/>
      </c>
      <c r="P713" s="110" t="str">
        <f>IF(原始数据!AK713="","",IF(ISERROR(MATCH(原始数据!AK713,各类选项!$E:$E,0)),1,0))</f>
        <v/>
      </c>
      <c r="Q713" s="110" t="str">
        <f>IF(原始数据!AL713="","",IF(ISERROR(MATCH(原始数据!AL713,各类选项!$E:$E,0)),1,0))</f>
        <v/>
      </c>
      <c r="R713" s="110" t="str">
        <f>IF(原始数据!AO713="","",IF(ISERROR(MATCH(原始数据!AO713,各类选项!$C:$C,0)),1,0))</f>
        <v/>
      </c>
      <c r="S713" s="110" t="str">
        <f>IF(赛后数据!M713="","",IF(ISERROR(MATCH(赛后数据!M713,(各类选项!J:J),0)),1,0))</f>
        <v/>
      </c>
      <c r="T713" s="110" t="str">
        <f>IF(赛后数据!U713="","",IF(ISERROR(MATCH(赛后数据!U713,(各类选项!J:J),0)),1,0))</f>
        <v/>
      </c>
      <c r="U713" s="110" t="str">
        <f>IF(赛后数据!AC713="","",IF(ISERROR(MATCH(赛后数据!AC713,(各类选项!J:J),0)),1,0))</f>
        <v/>
      </c>
      <c r="V713" s="110" t="str">
        <f>IF(赛后数据!AK713="","",IF(ISERROR(MATCH(赛后数据!AK713,(各类选项!J:J),0)),1,0))</f>
        <v/>
      </c>
    </row>
    <row r="714" spans="1:22">
      <c r="A714" s="110">
        <f t="shared" si="22"/>
        <v>0</v>
      </c>
      <c r="B714" s="110">
        <f t="shared" si="23"/>
        <v>0</v>
      </c>
      <c r="C714" s="110" t="str">
        <f>IF(原始数据!K714="","",IF(ISERROR(MATCH(原始数据!K714,原始数据!E714:F714,0)),1,0)-IF(原始数据!K714="",1,0))</f>
        <v/>
      </c>
      <c r="D714" s="110" t="str">
        <f>IF(原始数据!L714="","",IF(ISERROR(MATCH(原始数据!L714,各类选项!L:L,0)),1,0)-IF(原始数据!L714="",1,0))</f>
        <v/>
      </c>
      <c r="E714" s="110" t="str">
        <f>IF(原始数据!V714="","",IF(ISERROR(MATCH(原始数据!V714,各类选项!G:G,0)),1,0))</f>
        <v/>
      </c>
      <c r="F714" s="110" t="str">
        <f>IF(原始数据!W714="","",IF(ISERROR(MATCH(原始数据!W714,各类选项!G:G,0)),1,0))</f>
        <v/>
      </c>
      <c r="G714" s="110" t="str">
        <f>IF(原始数据!AD714="","",IF(ISERROR(MATCH(原始数据!AD714,各类选项!$E:$E,0)),1,0))</f>
        <v/>
      </c>
      <c r="H714" s="110" t="str">
        <f>IF(原始数据!AE714="","",IF(ISERROR(MATCH(原始数据!AE714,各类选项!$E:$E,0)),1,0))</f>
        <v/>
      </c>
      <c r="I714" s="110" t="str">
        <f>IF(原始数据!AK714="","",IF(ISERROR(MATCH(原始数据!AK714,各类选项!$E:$E,0)),1,0))</f>
        <v/>
      </c>
      <c r="J714" s="110" t="str">
        <f>IF(原始数据!AM714="","",IF(ISERROR(MATCH(原始数据!AM714,各类选项!$E:$E,0)),1,0))</f>
        <v/>
      </c>
      <c r="K714" s="110" t="str">
        <f>IF(原始数据!AF714="","",IF(ISERROR(MATCH(原始数据!AF714,各类选项!$C:$C,0)),1,0))</f>
        <v/>
      </c>
      <c r="L714" s="110" t="str">
        <f>IF(原始数据!AG714="","",IF(ISERROR(MATCH(原始数据!AG714,各类选项!$C:$C,0)),1,0))</f>
        <v/>
      </c>
      <c r="M714" s="110" t="str">
        <f>IF(原始数据!AH714="","",IF(ISERROR(MATCH(原始数据!AH714,各类选项!$C:$C,0)),1,0))</f>
        <v/>
      </c>
      <c r="N714" s="110" t="str">
        <f>IF(原始数据!AI714="","",IF(ISERROR(MATCH(原始数据!AI714,各类选项!$E:$E,0)),1,0))</f>
        <v/>
      </c>
      <c r="O714" s="110" t="str">
        <f>IF(原始数据!AJ714="","",IF(ISERROR(MATCH(原始数据!AJ714,各类选项!$E:$E,0)),1,0))</f>
        <v/>
      </c>
      <c r="P714" s="110" t="str">
        <f>IF(原始数据!AK714="","",IF(ISERROR(MATCH(原始数据!AK714,各类选项!$E:$E,0)),1,0))</f>
        <v/>
      </c>
      <c r="Q714" s="110" t="str">
        <f>IF(原始数据!AL714="","",IF(ISERROR(MATCH(原始数据!AL714,各类选项!$E:$E,0)),1,0))</f>
        <v/>
      </c>
      <c r="R714" s="110" t="str">
        <f>IF(原始数据!AO714="","",IF(ISERROR(MATCH(原始数据!AO714,各类选项!$C:$C,0)),1,0))</f>
        <v/>
      </c>
      <c r="S714" s="110" t="str">
        <f>IF(赛后数据!M714="","",IF(ISERROR(MATCH(赛后数据!M714,(各类选项!J:J),0)),1,0))</f>
        <v/>
      </c>
      <c r="T714" s="110" t="str">
        <f>IF(赛后数据!U714="","",IF(ISERROR(MATCH(赛后数据!U714,(各类选项!J:J),0)),1,0))</f>
        <v/>
      </c>
      <c r="U714" s="110" t="str">
        <f>IF(赛后数据!AC714="","",IF(ISERROR(MATCH(赛后数据!AC714,(各类选项!J:J),0)),1,0))</f>
        <v/>
      </c>
      <c r="V714" s="110" t="str">
        <f>IF(赛后数据!AK714="","",IF(ISERROR(MATCH(赛后数据!AK714,(各类选项!J:J),0)),1,0))</f>
        <v/>
      </c>
    </row>
    <row r="715" spans="1:22">
      <c r="A715" s="110">
        <f t="shared" si="22"/>
        <v>0</v>
      </c>
      <c r="B715" s="110">
        <f t="shared" si="23"/>
        <v>0</v>
      </c>
      <c r="C715" s="110" t="str">
        <f>IF(原始数据!K715="","",IF(ISERROR(MATCH(原始数据!K715,原始数据!E715:F715,0)),1,0)-IF(原始数据!K715="",1,0))</f>
        <v/>
      </c>
      <c r="D715" s="110" t="str">
        <f>IF(原始数据!L715="","",IF(ISERROR(MATCH(原始数据!L715,各类选项!L:L,0)),1,0)-IF(原始数据!L715="",1,0))</f>
        <v/>
      </c>
      <c r="E715" s="110" t="str">
        <f>IF(原始数据!V715="","",IF(ISERROR(MATCH(原始数据!V715,各类选项!G:G,0)),1,0))</f>
        <v/>
      </c>
      <c r="F715" s="110" t="str">
        <f>IF(原始数据!W715="","",IF(ISERROR(MATCH(原始数据!W715,各类选项!G:G,0)),1,0))</f>
        <v/>
      </c>
      <c r="G715" s="110" t="str">
        <f>IF(原始数据!AD715="","",IF(ISERROR(MATCH(原始数据!AD715,各类选项!$E:$E,0)),1,0))</f>
        <v/>
      </c>
      <c r="H715" s="110" t="str">
        <f>IF(原始数据!AE715="","",IF(ISERROR(MATCH(原始数据!AE715,各类选项!$E:$E,0)),1,0))</f>
        <v/>
      </c>
      <c r="I715" s="110" t="str">
        <f>IF(原始数据!AK715="","",IF(ISERROR(MATCH(原始数据!AK715,各类选项!$E:$E,0)),1,0))</f>
        <v/>
      </c>
      <c r="J715" s="110" t="str">
        <f>IF(原始数据!AM715="","",IF(ISERROR(MATCH(原始数据!AM715,各类选项!$E:$E,0)),1,0))</f>
        <v/>
      </c>
      <c r="K715" s="110" t="str">
        <f>IF(原始数据!AF715="","",IF(ISERROR(MATCH(原始数据!AF715,各类选项!$C:$C,0)),1,0))</f>
        <v/>
      </c>
      <c r="L715" s="110" t="str">
        <f>IF(原始数据!AG715="","",IF(ISERROR(MATCH(原始数据!AG715,各类选项!$C:$C,0)),1,0))</f>
        <v/>
      </c>
      <c r="M715" s="110" t="str">
        <f>IF(原始数据!AH715="","",IF(ISERROR(MATCH(原始数据!AH715,各类选项!$C:$C,0)),1,0))</f>
        <v/>
      </c>
      <c r="N715" s="110" t="str">
        <f>IF(原始数据!AI715="","",IF(ISERROR(MATCH(原始数据!AI715,各类选项!$E:$E,0)),1,0))</f>
        <v/>
      </c>
      <c r="O715" s="110" t="str">
        <f>IF(原始数据!AJ715="","",IF(ISERROR(MATCH(原始数据!AJ715,各类选项!$E:$E,0)),1,0))</f>
        <v/>
      </c>
      <c r="P715" s="110" t="str">
        <f>IF(原始数据!AK715="","",IF(ISERROR(MATCH(原始数据!AK715,各类选项!$E:$E,0)),1,0))</f>
        <v/>
      </c>
      <c r="Q715" s="110" t="str">
        <f>IF(原始数据!AL715="","",IF(ISERROR(MATCH(原始数据!AL715,各类选项!$E:$E,0)),1,0))</f>
        <v/>
      </c>
      <c r="R715" s="110" t="str">
        <f>IF(原始数据!AO715="","",IF(ISERROR(MATCH(原始数据!AO715,各类选项!$C:$C,0)),1,0))</f>
        <v/>
      </c>
      <c r="S715" s="110" t="str">
        <f>IF(赛后数据!M715="","",IF(ISERROR(MATCH(赛后数据!M715,(各类选项!J:J),0)),1,0))</f>
        <v/>
      </c>
      <c r="T715" s="110" t="str">
        <f>IF(赛后数据!U715="","",IF(ISERROR(MATCH(赛后数据!U715,(各类选项!J:J),0)),1,0))</f>
        <v/>
      </c>
      <c r="U715" s="110" t="str">
        <f>IF(赛后数据!AC715="","",IF(ISERROR(MATCH(赛后数据!AC715,(各类选项!J:J),0)),1,0))</f>
        <v/>
      </c>
      <c r="V715" s="110" t="str">
        <f>IF(赛后数据!AK715="","",IF(ISERROR(MATCH(赛后数据!AK715,(各类选项!J:J),0)),1,0))</f>
        <v/>
      </c>
    </row>
    <row r="716" spans="1:22">
      <c r="A716" s="110">
        <f t="shared" si="22"/>
        <v>0</v>
      </c>
      <c r="B716" s="110">
        <f t="shared" si="23"/>
        <v>0</v>
      </c>
      <c r="C716" s="110" t="str">
        <f>IF(原始数据!K716="","",IF(ISERROR(MATCH(原始数据!K716,原始数据!E716:F716,0)),1,0)-IF(原始数据!K716="",1,0))</f>
        <v/>
      </c>
      <c r="D716" s="110" t="str">
        <f>IF(原始数据!L716="","",IF(ISERROR(MATCH(原始数据!L716,各类选项!L:L,0)),1,0)-IF(原始数据!L716="",1,0))</f>
        <v/>
      </c>
      <c r="E716" s="110" t="str">
        <f>IF(原始数据!V716="","",IF(ISERROR(MATCH(原始数据!V716,各类选项!G:G,0)),1,0))</f>
        <v/>
      </c>
      <c r="F716" s="110" t="str">
        <f>IF(原始数据!W716="","",IF(ISERROR(MATCH(原始数据!W716,各类选项!G:G,0)),1,0))</f>
        <v/>
      </c>
      <c r="G716" s="110" t="str">
        <f>IF(原始数据!AD716="","",IF(ISERROR(MATCH(原始数据!AD716,各类选项!$E:$E,0)),1,0))</f>
        <v/>
      </c>
      <c r="H716" s="110" t="str">
        <f>IF(原始数据!AE716="","",IF(ISERROR(MATCH(原始数据!AE716,各类选项!$E:$E,0)),1,0))</f>
        <v/>
      </c>
      <c r="I716" s="110" t="str">
        <f>IF(原始数据!AK716="","",IF(ISERROR(MATCH(原始数据!AK716,各类选项!$E:$E,0)),1,0))</f>
        <v/>
      </c>
      <c r="J716" s="110" t="str">
        <f>IF(原始数据!AM716="","",IF(ISERROR(MATCH(原始数据!AM716,各类选项!$E:$E,0)),1,0))</f>
        <v/>
      </c>
      <c r="K716" s="110" t="str">
        <f>IF(原始数据!AF716="","",IF(ISERROR(MATCH(原始数据!AF716,各类选项!$C:$C,0)),1,0))</f>
        <v/>
      </c>
      <c r="L716" s="110" t="str">
        <f>IF(原始数据!AG716="","",IF(ISERROR(MATCH(原始数据!AG716,各类选项!$C:$C,0)),1,0))</f>
        <v/>
      </c>
      <c r="M716" s="110" t="str">
        <f>IF(原始数据!AH716="","",IF(ISERROR(MATCH(原始数据!AH716,各类选项!$C:$C,0)),1,0))</f>
        <v/>
      </c>
      <c r="N716" s="110" t="str">
        <f>IF(原始数据!AI716="","",IF(ISERROR(MATCH(原始数据!AI716,各类选项!$E:$E,0)),1,0))</f>
        <v/>
      </c>
      <c r="O716" s="110" t="str">
        <f>IF(原始数据!AJ716="","",IF(ISERROR(MATCH(原始数据!AJ716,各类选项!$E:$E,0)),1,0))</f>
        <v/>
      </c>
      <c r="P716" s="110" t="str">
        <f>IF(原始数据!AK716="","",IF(ISERROR(MATCH(原始数据!AK716,各类选项!$E:$E,0)),1,0))</f>
        <v/>
      </c>
      <c r="Q716" s="110" t="str">
        <f>IF(原始数据!AL716="","",IF(ISERROR(MATCH(原始数据!AL716,各类选项!$E:$E,0)),1,0))</f>
        <v/>
      </c>
      <c r="R716" s="110" t="str">
        <f>IF(原始数据!AO716="","",IF(ISERROR(MATCH(原始数据!AO716,各类选项!$C:$C,0)),1,0))</f>
        <v/>
      </c>
      <c r="S716" s="110" t="str">
        <f>IF(赛后数据!M716="","",IF(ISERROR(MATCH(赛后数据!M716,(各类选项!J:J),0)),1,0))</f>
        <v/>
      </c>
      <c r="T716" s="110" t="str">
        <f>IF(赛后数据!U716="","",IF(ISERROR(MATCH(赛后数据!U716,(各类选项!J:J),0)),1,0))</f>
        <v/>
      </c>
      <c r="U716" s="110" t="str">
        <f>IF(赛后数据!AC716="","",IF(ISERROR(MATCH(赛后数据!AC716,(各类选项!J:J),0)),1,0))</f>
        <v/>
      </c>
      <c r="V716" s="110" t="str">
        <f>IF(赛后数据!AK716="","",IF(ISERROR(MATCH(赛后数据!AK716,(各类选项!J:J),0)),1,0))</f>
        <v/>
      </c>
    </row>
    <row r="717" spans="1:22">
      <c r="A717" s="110">
        <f t="shared" si="22"/>
        <v>0</v>
      </c>
      <c r="B717" s="110">
        <f t="shared" si="23"/>
        <v>0</v>
      </c>
      <c r="C717" s="110" t="str">
        <f>IF(原始数据!K717="","",IF(ISERROR(MATCH(原始数据!K717,原始数据!E717:F717,0)),1,0)-IF(原始数据!K717="",1,0))</f>
        <v/>
      </c>
      <c r="D717" s="110" t="str">
        <f>IF(原始数据!L717="","",IF(ISERROR(MATCH(原始数据!L717,各类选项!L:L,0)),1,0)-IF(原始数据!L717="",1,0))</f>
        <v/>
      </c>
      <c r="E717" s="110" t="str">
        <f>IF(原始数据!V717="","",IF(ISERROR(MATCH(原始数据!V717,各类选项!G:G,0)),1,0))</f>
        <v/>
      </c>
      <c r="F717" s="110" t="str">
        <f>IF(原始数据!W717="","",IF(ISERROR(MATCH(原始数据!W717,各类选项!G:G,0)),1,0))</f>
        <v/>
      </c>
      <c r="G717" s="110" t="str">
        <f>IF(原始数据!AD717="","",IF(ISERROR(MATCH(原始数据!AD717,各类选项!$E:$E,0)),1,0))</f>
        <v/>
      </c>
      <c r="H717" s="110" t="str">
        <f>IF(原始数据!AE717="","",IF(ISERROR(MATCH(原始数据!AE717,各类选项!$E:$E,0)),1,0))</f>
        <v/>
      </c>
      <c r="I717" s="110" t="str">
        <f>IF(原始数据!AK717="","",IF(ISERROR(MATCH(原始数据!AK717,各类选项!$E:$E,0)),1,0))</f>
        <v/>
      </c>
      <c r="J717" s="110" t="str">
        <f>IF(原始数据!AM717="","",IF(ISERROR(MATCH(原始数据!AM717,各类选项!$E:$E,0)),1,0))</f>
        <v/>
      </c>
      <c r="K717" s="110" t="str">
        <f>IF(原始数据!AF717="","",IF(ISERROR(MATCH(原始数据!AF717,各类选项!$C:$C,0)),1,0))</f>
        <v/>
      </c>
      <c r="L717" s="110" t="str">
        <f>IF(原始数据!AG717="","",IF(ISERROR(MATCH(原始数据!AG717,各类选项!$C:$C,0)),1,0))</f>
        <v/>
      </c>
      <c r="M717" s="110" t="str">
        <f>IF(原始数据!AH717="","",IF(ISERROR(MATCH(原始数据!AH717,各类选项!$C:$C,0)),1,0))</f>
        <v/>
      </c>
      <c r="N717" s="110" t="str">
        <f>IF(原始数据!AI717="","",IF(ISERROR(MATCH(原始数据!AI717,各类选项!$E:$E,0)),1,0))</f>
        <v/>
      </c>
      <c r="O717" s="110" t="str">
        <f>IF(原始数据!AJ717="","",IF(ISERROR(MATCH(原始数据!AJ717,各类选项!$E:$E,0)),1,0))</f>
        <v/>
      </c>
      <c r="P717" s="110" t="str">
        <f>IF(原始数据!AK717="","",IF(ISERROR(MATCH(原始数据!AK717,各类选项!$E:$E,0)),1,0))</f>
        <v/>
      </c>
      <c r="Q717" s="110" t="str">
        <f>IF(原始数据!AL717="","",IF(ISERROR(MATCH(原始数据!AL717,各类选项!$E:$E,0)),1,0))</f>
        <v/>
      </c>
      <c r="R717" s="110" t="str">
        <f>IF(原始数据!AO717="","",IF(ISERROR(MATCH(原始数据!AO717,各类选项!$C:$C,0)),1,0))</f>
        <v/>
      </c>
      <c r="S717" s="110" t="str">
        <f>IF(赛后数据!M717="","",IF(ISERROR(MATCH(赛后数据!M717,(各类选项!J:J),0)),1,0))</f>
        <v/>
      </c>
      <c r="T717" s="110" t="str">
        <f>IF(赛后数据!U717="","",IF(ISERROR(MATCH(赛后数据!U717,(各类选项!J:J),0)),1,0))</f>
        <v/>
      </c>
      <c r="U717" s="110" t="str">
        <f>IF(赛后数据!AC717="","",IF(ISERROR(MATCH(赛后数据!AC717,(各类选项!J:J),0)),1,0))</f>
        <v/>
      </c>
      <c r="V717" s="110" t="str">
        <f>IF(赛后数据!AK717="","",IF(ISERROR(MATCH(赛后数据!AK717,(各类选项!J:J),0)),1,0))</f>
        <v/>
      </c>
    </row>
    <row r="718" spans="1:22">
      <c r="A718" s="110">
        <f t="shared" si="22"/>
        <v>0</v>
      </c>
      <c r="B718" s="110">
        <f t="shared" si="23"/>
        <v>0</v>
      </c>
      <c r="C718" s="110" t="str">
        <f>IF(原始数据!K718="","",IF(ISERROR(MATCH(原始数据!K718,原始数据!E718:F718,0)),1,0)-IF(原始数据!K718="",1,0))</f>
        <v/>
      </c>
      <c r="D718" s="110" t="str">
        <f>IF(原始数据!L718="","",IF(ISERROR(MATCH(原始数据!L718,各类选项!L:L,0)),1,0)-IF(原始数据!L718="",1,0))</f>
        <v/>
      </c>
      <c r="E718" s="110" t="str">
        <f>IF(原始数据!V718="","",IF(ISERROR(MATCH(原始数据!V718,各类选项!G:G,0)),1,0))</f>
        <v/>
      </c>
      <c r="F718" s="110" t="str">
        <f>IF(原始数据!W718="","",IF(ISERROR(MATCH(原始数据!W718,各类选项!G:G,0)),1,0))</f>
        <v/>
      </c>
      <c r="G718" s="110" t="str">
        <f>IF(原始数据!AD718="","",IF(ISERROR(MATCH(原始数据!AD718,各类选项!$E:$E,0)),1,0))</f>
        <v/>
      </c>
      <c r="H718" s="110" t="str">
        <f>IF(原始数据!AE718="","",IF(ISERROR(MATCH(原始数据!AE718,各类选项!$E:$E,0)),1,0))</f>
        <v/>
      </c>
      <c r="I718" s="110" t="str">
        <f>IF(原始数据!AK718="","",IF(ISERROR(MATCH(原始数据!AK718,各类选项!$E:$E,0)),1,0))</f>
        <v/>
      </c>
      <c r="J718" s="110" t="str">
        <f>IF(原始数据!AM718="","",IF(ISERROR(MATCH(原始数据!AM718,各类选项!$E:$E,0)),1,0))</f>
        <v/>
      </c>
      <c r="K718" s="110" t="str">
        <f>IF(原始数据!AF718="","",IF(ISERROR(MATCH(原始数据!AF718,各类选项!$C:$C,0)),1,0))</f>
        <v/>
      </c>
      <c r="L718" s="110" t="str">
        <f>IF(原始数据!AG718="","",IF(ISERROR(MATCH(原始数据!AG718,各类选项!$C:$C,0)),1,0))</f>
        <v/>
      </c>
      <c r="M718" s="110" t="str">
        <f>IF(原始数据!AH718="","",IF(ISERROR(MATCH(原始数据!AH718,各类选项!$C:$C,0)),1,0))</f>
        <v/>
      </c>
      <c r="N718" s="110" t="str">
        <f>IF(原始数据!AI718="","",IF(ISERROR(MATCH(原始数据!AI718,各类选项!$E:$E,0)),1,0))</f>
        <v/>
      </c>
      <c r="O718" s="110" t="str">
        <f>IF(原始数据!AJ718="","",IF(ISERROR(MATCH(原始数据!AJ718,各类选项!$E:$E,0)),1,0))</f>
        <v/>
      </c>
      <c r="P718" s="110" t="str">
        <f>IF(原始数据!AK718="","",IF(ISERROR(MATCH(原始数据!AK718,各类选项!$E:$E,0)),1,0))</f>
        <v/>
      </c>
      <c r="Q718" s="110" t="str">
        <f>IF(原始数据!AL718="","",IF(ISERROR(MATCH(原始数据!AL718,各类选项!$E:$E,0)),1,0))</f>
        <v/>
      </c>
      <c r="R718" s="110" t="str">
        <f>IF(原始数据!AO718="","",IF(ISERROR(MATCH(原始数据!AO718,各类选项!$C:$C,0)),1,0))</f>
        <v/>
      </c>
      <c r="S718" s="110" t="str">
        <f>IF(赛后数据!M718="","",IF(ISERROR(MATCH(赛后数据!M718,(各类选项!J:J),0)),1,0))</f>
        <v/>
      </c>
      <c r="T718" s="110" t="str">
        <f>IF(赛后数据!U718="","",IF(ISERROR(MATCH(赛后数据!U718,(各类选项!J:J),0)),1,0))</f>
        <v/>
      </c>
      <c r="U718" s="110" t="str">
        <f>IF(赛后数据!AC718="","",IF(ISERROR(MATCH(赛后数据!AC718,(各类选项!J:J),0)),1,0))</f>
        <v/>
      </c>
      <c r="V718" s="110" t="str">
        <f>IF(赛后数据!AK718="","",IF(ISERROR(MATCH(赛后数据!AK718,(各类选项!J:J),0)),1,0))</f>
        <v/>
      </c>
    </row>
    <row r="719" spans="1:22">
      <c r="A719" s="110">
        <f t="shared" si="22"/>
        <v>0</v>
      </c>
      <c r="B719" s="110">
        <f t="shared" si="23"/>
        <v>0</v>
      </c>
      <c r="C719" s="110" t="str">
        <f>IF(原始数据!K719="","",IF(ISERROR(MATCH(原始数据!K719,原始数据!E719:F719,0)),1,0)-IF(原始数据!K719="",1,0))</f>
        <v/>
      </c>
      <c r="D719" s="110" t="str">
        <f>IF(原始数据!L719="","",IF(ISERROR(MATCH(原始数据!L719,各类选项!L:L,0)),1,0)-IF(原始数据!L719="",1,0))</f>
        <v/>
      </c>
      <c r="E719" s="110" t="str">
        <f>IF(原始数据!V719="","",IF(ISERROR(MATCH(原始数据!V719,各类选项!G:G,0)),1,0))</f>
        <v/>
      </c>
      <c r="F719" s="110" t="str">
        <f>IF(原始数据!W719="","",IF(ISERROR(MATCH(原始数据!W719,各类选项!G:G,0)),1,0))</f>
        <v/>
      </c>
      <c r="G719" s="110" t="str">
        <f>IF(原始数据!AD719="","",IF(ISERROR(MATCH(原始数据!AD719,各类选项!$E:$E,0)),1,0))</f>
        <v/>
      </c>
      <c r="H719" s="110" t="str">
        <f>IF(原始数据!AE719="","",IF(ISERROR(MATCH(原始数据!AE719,各类选项!$E:$E,0)),1,0))</f>
        <v/>
      </c>
      <c r="I719" s="110" t="str">
        <f>IF(原始数据!AK719="","",IF(ISERROR(MATCH(原始数据!AK719,各类选项!$E:$E,0)),1,0))</f>
        <v/>
      </c>
      <c r="J719" s="110" t="str">
        <f>IF(原始数据!AM719="","",IF(ISERROR(MATCH(原始数据!AM719,各类选项!$E:$E,0)),1,0))</f>
        <v/>
      </c>
      <c r="K719" s="110" t="str">
        <f>IF(原始数据!AF719="","",IF(ISERROR(MATCH(原始数据!AF719,各类选项!$C:$C,0)),1,0))</f>
        <v/>
      </c>
      <c r="L719" s="110" t="str">
        <f>IF(原始数据!AG719="","",IF(ISERROR(MATCH(原始数据!AG719,各类选项!$C:$C,0)),1,0))</f>
        <v/>
      </c>
      <c r="M719" s="110" t="str">
        <f>IF(原始数据!AH719="","",IF(ISERROR(MATCH(原始数据!AH719,各类选项!$C:$C,0)),1,0))</f>
        <v/>
      </c>
      <c r="N719" s="110" t="str">
        <f>IF(原始数据!AI719="","",IF(ISERROR(MATCH(原始数据!AI719,各类选项!$E:$E,0)),1,0))</f>
        <v/>
      </c>
      <c r="O719" s="110" t="str">
        <f>IF(原始数据!AJ719="","",IF(ISERROR(MATCH(原始数据!AJ719,各类选项!$E:$E,0)),1,0))</f>
        <v/>
      </c>
      <c r="P719" s="110" t="str">
        <f>IF(原始数据!AK719="","",IF(ISERROR(MATCH(原始数据!AK719,各类选项!$E:$E,0)),1,0))</f>
        <v/>
      </c>
      <c r="Q719" s="110" t="str">
        <f>IF(原始数据!AL719="","",IF(ISERROR(MATCH(原始数据!AL719,各类选项!$E:$E,0)),1,0))</f>
        <v/>
      </c>
      <c r="R719" s="110" t="str">
        <f>IF(原始数据!AO719="","",IF(ISERROR(MATCH(原始数据!AO719,各类选项!$C:$C,0)),1,0))</f>
        <v/>
      </c>
      <c r="S719" s="110" t="str">
        <f>IF(赛后数据!M719="","",IF(ISERROR(MATCH(赛后数据!M719,(各类选项!J:J),0)),1,0))</f>
        <v/>
      </c>
      <c r="T719" s="110" t="str">
        <f>IF(赛后数据!U719="","",IF(ISERROR(MATCH(赛后数据!U719,(各类选项!J:J),0)),1,0))</f>
        <v/>
      </c>
      <c r="U719" s="110" t="str">
        <f>IF(赛后数据!AC719="","",IF(ISERROR(MATCH(赛后数据!AC719,(各类选项!J:J),0)),1,0))</f>
        <v/>
      </c>
      <c r="V719" s="110" t="str">
        <f>IF(赛后数据!AK719="","",IF(ISERROR(MATCH(赛后数据!AK719,(各类选项!J:J),0)),1,0))</f>
        <v/>
      </c>
    </row>
    <row r="720" spans="1:22">
      <c r="A720" s="110">
        <f t="shared" si="22"/>
        <v>0</v>
      </c>
      <c r="B720" s="110">
        <f t="shared" si="23"/>
        <v>0</v>
      </c>
      <c r="C720" s="110" t="str">
        <f>IF(原始数据!K720="","",IF(ISERROR(MATCH(原始数据!K720,原始数据!E720:F720,0)),1,0)-IF(原始数据!K720="",1,0))</f>
        <v/>
      </c>
      <c r="D720" s="110" t="str">
        <f>IF(原始数据!L720="","",IF(ISERROR(MATCH(原始数据!L720,各类选项!L:L,0)),1,0)-IF(原始数据!L720="",1,0))</f>
        <v/>
      </c>
      <c r="E720" s="110" t="str">
        <f>IF(原始数据!V720="","",IF(ISERROR(MATCH(原始数据!V720,各类选项!G:G,0)),1,0))</f>
        <v/>
      </c>
      <c r="F720" s="110" t="str">
        <f>IF(原始数据!W720="","",IF(ISERROR(MATCH(原始数据!W720,各类选项!G:G,0)),1,0))</f>
        <v/>
      </c>
      <c r="G720" s="110" t="str">
        <f>IF(原始数据!AD720="","",IF(ISERROR(MATCH(原始数据!AD720,各类选项!$E:$E,0)),1,0))</f>
        <v/>
      </c>
      <c r="H720" s="110" t="str">
        <f>IF(原始数据!AE720="","",IF(ISERROR(MATCH(原始数据!AE720,各类选项!$E:$E,0)),1,0))</f>
        <v/>
      </c>
      <c r="I720" s="110" t="str">
        <f>IF(原始数据!AK720="","",IF(ISERROR(MATCH(原始数据!AK720,各类选项!$E:$E,0)),1,0))</f>
        <v/>
      </c>
      <c r="J720" s="110" t="str">
        <f>IF(原始数据!AM720="","",IF(ISERROR(MATCH(原始数据!AM720,各类选项!$E:$E,0)),1,0))</f>
        <v/>
      </c>
      <c r="K720" s="110" t="str">
        <f>IF(原始数据!AF720="","",IF(ISERROR(MATCH(原始数据!AF720,各类选项!$C:$C,0)),1,0))</f>
        <v/>
      </c>
      <c r="L720" s="110" t="str">
        <f>IF(原始数据!AG720="","",IF(ISERROR(MATCH(原始数据!AG720,各类选项!$C:$C,0)),1,0))</f>
        <v/>
      </c>
      <c r="M720" s="110" t="str">
        <f>IF(原始数据!AH720="","",IF(ISERROR(MATCH(原始数据!AH720,各类选项!$C:$C,0)),1,0))</f>
        <v/>
      </c>
      <c r="N720" s="110" t="str">
        <f>IF(原始数据!AI720="","",IF(ISERROR(MATCH(原始数据!AI720,各类选项!$E:$E,0)),1,0))</f>
        <v/>
      </c>
      <c r="O720" s="110" t="str">
        <f>IF(原始数据!AJ720="","",IF(ISERROR(MATCH(原始数据!AJ720,各类选项!$E:$E,0)),1,0))</f>
        <v/>
      </c>
      <c r="P720" s="110" t="str">
        <f>IF(原始数据!AK720="","",IF(ISERROR(MATCH(原始数据!AK720,各类选项!$E:$E,0)),1,0))</f>
        <v/>
      </c>
      <c r="Q720" s="110" t="str">
        <f>IF(原始数据!AL720="","",IF(ISERROR(MATCH(原始数据!AL720,各类选项!$E:$E,0)),1,0))</f>
        <v/>
      </c>
      <c r="R720" s="110" t="str">
        <f>IF(原始数据!AO720="","",IF(ISERROR(MATCH(原始数据!AO720,各类选项!$C:$C,0)),1,0))</f>
        <v/>
      </c>
      <c r="S720" s="110" t="str">
        <f>IF(赛后数据!M720="","",IF(ISERROR(MATCH(赛后数据!M720,(各类选项!J:J),0)),1,0))</f>
        <v/>
      </c>
      <c r="T720" s="110" t="str">
        <f>IF(赛后数据!U720="","",IF(ISERROR(MATCH(赛后数据!U720,(各类选项!J:J),0)),1,0))</f>
        <v/>
      </c>
      <c r="U720" s="110" t="str">
        <f>IF(赛后数据!AC720="","",IF(ISERROR(MATCH(赛后数据!AC720,(各类选项!J:J),0)),1,0))</f>
        <v/>
      </c>
      <c r="V720" s="110" t="str">
        <f>IF(赛后数据!AK720="","",IF(ISERROR(MATCH(赛后数据!AK720,(各类选项!J:J),0)),1,0))</f>
        <v/>
      </c>
    </row>
    <row r="721" spans="1:22">
      <c r="A721" s="110">
        <f t="shared" si="22"/>
        <v>0</v>
      </c>
      <c r="B721" s="110">
        <f t="shared" si="23"/>
        <v>0</v>
      </c>
      <c r="C721" s="110" t="str">
        <f>IF(原始数据!K721="","",IF(ISERROR(MATCH(原始数据!K721,原始数据!E721:F721,0)),1,0)-IF(原始数据!K721="",1,0))</f>
        <v/>
      </c>
      <c r="D721" s="110" t="str">
        <f>IF(原始数据!L721="","",IF(ISERROR(MATCH(原始数据!L721,各类选项!L:L,0)),1,0)-IF(原始数据!L721="",1,0))</f>
        <v/>
      </c>
      <c r="E721" s="110" t="str">
        <f>IF(原始数据!V721="","",IF(ISERROR(MATCH(原始数据!V721,各类选项!G:G,0)),1,0))</f>
        <v/>
      </c>
      <c r="F721" s="110" t="str">
        <f>IF(原始数据!W721="","",IF(ISERROR(MATCH(原始数据!W721,各类选项!G:G,0)),1,0))</f>
        <v/>
      </c>
      <c r="G721" s="110" t="str">
        <f>IF(原始数据!AD721="","",IF(ISERROR(MATCH(原始数据!AD721,各类选项!$E:$E,0)),1,0))</f>
        <v/>
      </c>
      <c r="H721" s="110" t="str">
        <f>IF(原始数据!AE721="","",IF(ISERROR(MATCH(原始数据!AE721,各类选项!$E:$E,0)),1,0))</f>
        <v/>
      </c>
      <c r="I721" s="110" t="str">
        <f>IF(原始数据!AK721="","",IF(ISERROR(MATCH(原始数据!AK721,各类选项!$E:$E,0)),1,0))</f>
        <v/>
      </c>
      <c r="J721" s="110" t="str">
        <f>IF(原始数据!AM721="","",IF(ISERROR(MATCH(原始数据!AM721,各类选项!$E:$E,0)),1,0))</f>
        <v/>
      </c>
      <c r="K721" s="110" t="str">
        <f>IF(原始数据!AF721="","",IF(ISERROR(MATCH(原始数据!AF721,各类选项!$C:$C,0)),1,0))</f>
        <v/>
      </c>
      <c r="L721" s="110" t="str">
        <f>IF(原始数据!AG721="","",IF(ISERROR(MATCH(原始数据!AG721,各类选项!$C:$C,0)),1,0))</f>
        <v/>
      </c>
      <c r="M721" s="110" t="str">
        <f>IF(原始数据!AH721="","",IF(ISERROR(MATCH(原始数据!AH721,各类选项!$C:$C,0)),1,0))</f>
        <v/>
      </c>
      <c r="N721" s="110" t="str">
        <f>IF(原始数据!AI721="","",IF(ISERROR(MATCH(原始数据!AI721,各类选项!$E:$E,0)),1,0))</f>
        <v/>
      </c>
      <c r="O721" s="110" t="str">
        <f>IF(原始数据!AJ721="","",IF(ISERROR(MATCH(原始数据!AJ721,各类选项!$E:$E,0)),1,0))</f>
        <v/>
      </c>
      <c r="P721" s="110" t="str">
        <f>IF(原始数据!AK721="","",IF(ISERROR(MATCH(原始数据!AK721,各类选项!$E:$E,0)),1,0))</f>
        <v/>
      </c>
      <c r="Q721" s="110" t="str">
        <f>IF(原始数据!AL721="","",IF(ISERROR(MATCH(原始数据!AL721,各类选项!$E:$E,0)),1,0))</f>
        <v/>
      </c>
      <c r="R721" s="110" t="str">
        <f>IF(原始数据!AO721="","",IF(ISERROR(MATCH(原始数据!AO721,各类选项!$C:$C,0)),1,0))</f>
        <v/>
      </c>
      <c r="S721" s="110" t="str">
        <f>IF(赛后数据!M721="","",IF(ISERROR(MATCH(赛后数据!M721,(各类选项!J:J),0)),1,0))</f>
        <v/>
      </c>
      <c r="T721" s="110" t="str">
        <f>IF(赛后数据!U721="","",IF(ISERROR(MATCH(赛后数据!U721,(各类选项!J:J),0)),1,0))</f>
        <v/>
      </c>
      <c r="U721" s="110" t="str">
        <f>IF(赛后数据!AC721="","",IF(ISERROR(MATCH(赛后数据!AC721,(各类选项!J:J),0)),1,0))</f>
        <v/>
      </c>
      <c r="V721" s="110" t="str">
        <f>IF(赛后数据!AK721="","",IF(ISERROR(MATCH(赛后数据!AK721,(各类选项!J:J),0)),1,0))</f>
        <v/>
      </c>
    </row>
  </sheetData>
  <sheetProtection formatCells="0" insertHyperlinks="0" autoFilter="0"/>
  <conditionalFormatting sqref="A2:V721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21"/>
  <sheetViews>
    <sheetView zoomScale="110" zoomScaleNormal="110" workbookViewId="0">
      <pane xSplit="1" ySplit="1" topLeftCell="L325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4.25"/>
  <cols>
    <col min="1" max="1" width="5.625" style="117" customWidth="1"/>
    <col min="2" max="7" width="5.625" style="152" customWidth="1"/>
    <col min="8" max="10" width="9" style="152" customWidth="1"/>
    <col min="11" max="11" width="8.625" style="117" customWidth="1"/>
    <col min="12" max="12" width="8.625" style="153" customWidth="1"/>
    <col min="13" max="14" width="3.375" style="154" customWidth="1"/>
    <col min="15" max="15" width="3.375" style="155" hidden="1" customWidth="1"/>
    <col min="16" max="18" width="3.375" style="117" hidden="1" customWidth="1"/>
    <col min="19" max="20" width="9" style="117"/>
    <col min="21" max="21" width="9" style="152" customWidth="1"/>
    <col min="22" max="22" width="10.3583333333333" style="117" customWidth="1"/>
    <col min="23" max="23" width="9.99166666666667" style="117" customWidth="1"/>
    <col min="24" max="41" width="9" style="117"/>
    <col min="42" max="44" width="9" style="152" customWidth="1"/>
    <col min="45" max="16384" width="9" style="155"/>
  </cols>
  <sheetData>
    <row r="1" ht="28.5" customHeight="1" spans="1:44">
      <c r="A1" s="111" t="s">
        <v>216</v>
      </c>
      <c r="B1" s="141" t="s">
        <v>217</v>
      </c>
      <c r="C1" s="119" t="s">
        <v>218</v>
      </c>
      <c r="D1" s="119" t="s">
        <v>219</v>
      </c>
      <c r="E1" s="142" t="s">
        <v>220</v>
      </c>
      <c r="F1" s="142" t="s">
        <v>221</v>
      </c>
      <c r="G1" s="119" t="s">
        <v>222</v>
      </c>
      <c r="H1" s="119" t="s">
        <v>223</v>
      </c>
      <c r="I1" s="119" t="s">
        <v>224</v>
      </c>
      <c r="J1" s="119" t="s">
        <v>225</v>
      </c>
      <c r="K1" s="119" t="s">
        <v>226</v>
      </c>
      <c r="L1" s="158" t="s">
        <v>227</v>
      </c>
      <c r="M1" s="163" t="s">
        <v>228</v>
      </c>
      <c r="N1" s="163"/>
      <c r="O1" s="164" t="s">
        <v>229</v>
      </c>
      <c r="P1" s="119" t="s">
        <v>230</v>
      </c>
      <c r="Q1" s="119"/>
      <c r="R1" s="119"/>
      <c r="S1" s="119" t="s">
        <v>231</v>
      </c>
      <c r="T1" s="119" t="s">
        <v>232</v>
      </c>
      <c r="U1" s="119" t="s">
        <v>233</v>
      </c>
      <c r="V1" s="119" t="s">
        <v>234</v>
      </c>
      <c r="W1" s="119" t="s">
        <v>43</v>
      </c>
      <c r="X1" s="148" t="s">
        <v>235</v>
      </c>
      <c r="Y1" s="148"/>
      <c r="Z1" s="148"/>
      <c r="AA1" s="148"/>
      <c r="AB1" s="148"/>
      <c r="AC1" s="148"/>
      <c r="AD1" s="119" t="s">
        <v>236</v>
      </c>
      <c r="AE1" s="119"/>
      <c r="AF1" s="148" t="s">
        <v>237</v>
      </c>
      <c r="AG1" s="148"/>
      <c r="AH1" s="148"/>
      <c r="AI1" s="119" t="s">
        <v>238</v>
      </c>
      <c r="AJ1" s="119"/>
      <c r="AK1" s="195" t="s">
        <v>239</v>
      </c>
      <c r="AL1" s="195" t="s">
        <v>240</v>
      </c>
      <c r="AM1" s="195" t="s">
        <v>241</v>
      </c>
      <c r="AN1" s="195" t="s">
        <v>242</v>
      </c>
      <c r="AO1" s="119" t="s">
        <v>243</v>
      </c>
      <c r="AP1" s="119" t="s">
        <v>244</v>
      </c>
      <c r="AQ1" s="195" t="s">
        <v>245</v>
      </c>
      <c r="AR1" s="195" t="s">
        <v>246</v>
      </c>
    </row>
    <row r="2" spans="1:44">
      <c r="A2" s="117">
        <f>输入错误检查!A2</f>
        <v>0</v>
      </c>
      <c r="B2" s="156">
        <v>5</v>
      </c>
      <c r="C2" s="156">
        <v>31</v>
      </c>
      <c r="D2" s="156">
        <v>13</v>
      </c>
      <c r="E2" s="157" t="s">
        <v>88</v>
      </c>
      <c r="F2" s="157" t="s">
        <v>80</v>
      </c>
      <c r="G2" s="120">
        <v>1</v>
      </c>
      <c r="H2" s="130" t="s">
        <v>247</v>
      </c>
      <c r="I2" s="130" t="str">
        <f t="shared" ref="I2:I65" si="0">IF(K2="","",IF(K2=E2,"主","客"))</f>
        <v>主</v>
      </c>
      <c r="J2" s="130" t="str">
        <f t="shared" ref="J2:J65" si="1">IF(K2="","",IF(K2=E2,F2,E2))</f>
        <v>RC</v>
      </c>
      <c r="K2" s="127" t="s">
        <v>88</v>
      </c>
      <c r="L2" s="159" t="s">
        <v>248</v>
      </c>
      <c r="M2" s="165">
        <f t="shared" ref="M2:M6" si="2">S2+S3</f>
        <v>2</v>
      </c>
      <c r="N2" s="165">
        <f t="shared" ref="N2:N6" si="3">T2+T3</f>
        <v>7</v>
      </c>
      <c r="O2" s="166">
        <f t="shared" ref="O2:O6" si="4">M2+N2</f>
        <v>9</v>
      </c>
      <c r="P2" s="167">
        <f t="shared" ref="P2:P6" si="5">IF(M2&gt;N2,1,0)</f>
        <v>0</v>
      </c>
      <c r="Q2" s="167">
        <f t="shared" ref="Q2:Q6" si="6">IF(M2+N2=0,0,IF(M2=N2,1,0))</f>
        <v>0</v>
      </c>
      <c r="R2" s="167">
        <f t="shared" ref="R2:R6" si="7">IF(M2&lt;N2,1,0)</f>
        <v>1</v>
      </c>
      <c r="S2" s="125">
        <v>2</v>
      </c>
      <c r="T2" s="125">
        <v>2</v>
      </c>
      <c r="U2" s="130" t="str">
        <f t="shared" ref="U2:U65" si="8">_xlfn.IFS(S2+T2=0,"",S2&gt;T2,IF(I2="主","屠","人"),S2&lt;T2,IF(I2="主","人","屠"),S2=T2,"平")</f>
        <v>平</v>
      </c>
      <c r="V2" s="129" t="s">
        <v>249</v>
      </c>
      <c r="W2" s="129" t="s">
        <v>250</v>
      </c>
      <c r="X2" s="170"/>
      <c r="Y2" s="175"/>
      <c r="Z2" s="175"/>
      <c r="AA2" s="175"/>
      <c r="AB2" s="175"/>
      <c r="AC2" s="179"/>
      <c r="AD2" s="180" t="s">
        <v>153</v>
      </c>
      <c r="AE2" s="181" t="s">
        <v>199</v>
      </c>
      <c r="AF2" s="170"/>
      <c r="AG2" s="175"/>
      <c r="AH2" s="179"/>
      <c r="AI2" s="186" t="s">
        <v>150</v>
      </c>
      <c r="AJ2" s="187" t="s">
        <v>204</v>
      </c>
      <c r="AK2" s="127" t="s">
        <v>94</v>
      </c>
      <c r="AL2" s="187" t="s">
        <v>63</v>
      </c>
      <c r="AM2" s="127" t="s">
        <v>162</v>
      </c>
      <c r="AN2" s="187" t="s">
        <v>116</v>
      </c>
      <c r="AO2" s="135" t="s">
        <v>179</v>
      </c>
      <c r="AP2" s="130" t="str">
        <f t="shared" ref="AP2:AP65" si="9">_xlfn.IFS(AQ2="","",AQ2=E2,"主",AQ2=F2,"客")</f>
        <v>主</v>
      </c>
      <c r="AQ2" s="130" t="str">
        <f>IF(说明!$F$11=3,_xlfn.IFS($G2=1,$E2,$G2=2,$F2,$G2=3,(IF(S2+T2=0,"",$E2)),$G2="加",(IF(S2+T2=0,"",$F2))),_xlfn.IFS($G2=1,$E2,$G2=2,$F2,$G2=3,$E2,$G2=4,(IF(S2+T2=0,"",$F2)),$G2=5,(IF(S2+T2=0,"",$E2)),$G2="加",(IF(S2+T2=0,"",$F2))))</f>
        <v>SZ</v>
      </c>
      <c r="AR2" s="130" t="str">
        <f t="shared" ref="AR2:AR65" si="10">_xlfn.IFS(AQ2="","",AQ2=E2,F2,AQ2=F2,E2)</f>
        <v>RC</v>
      </c>
    </row>
    <row r="3" spans="1:44">
      <c r="A3" s="117">
        <f>输入错误检查!A3</f>
        <v>0</v>
      </c>
      <c r="B3" s="156">
        <f t="shared" ref="B3:B9" si="11">B2</f>
        <v>5</v>
      </c>
      <c r="C3" s="156">
        <f t="shared" ref="C3:C9" si="12">C2</f>
        <v>31</v>
      </c>
      <c r="D3" s="156">
        <f t="shared" ref="D3:D9" si="13">D2</f>
        <v>13</v>
      </c>
      <c r="E3" s="156" t="str">
        <f t="shared" ref="E3:E9" si="14">E2</f>
        <v>SZ</v>
      </c>
      <c r="F3" s="156" t="str">
        <f t="shared" ref="F3:F9" si="15">F2</f>
        <v>RC</v>
      </c>
      <c r="G3" s="120">
        <v>1</v>
      </c>
      <c r="H3" s="130" t="s">
        <v>251</v>
      </c>
      <c r="I3" s="130" t="str">
        <f t="shared" si="0"/>
        <v>客</v>
      </c>
      <c r="J3" s="130" t="str">
        <f t="shared" si="1"/>
        <v>SZ</v>
      </c>
      <c r="K3" s="127" t="s">
        <v>80</v>
      </c>
      <c r="L3" s="159" t="s">
        <v>252</v>
      </c>
      <c r="M3" s="168"/>
      <c r="N3" s="168"/>
      <c r="O3" s="166"/>
      <c r="P3" s="169"/>
      <c r="Q3" s="169"/>
      <c r="R3" s="169"/>
      <c r="S3" s="125">
        <v>0</v>
      </c>
      <c r="T3" s="125">
        <v>5</v>
      </c>
      <c r="U3" s="130" t="str">
        <f t="shared" si="8"/>
        <v>屠</v>
      </c>
      <c r="V3" s="129" t="s">
        <v>249</v>
      </c>
      <c r="W3" s="129" t="s">
        <v>250</v>
      </c>
      <c r="X3" s="171"/>
      <c r="Y3" s="176"/>
      <c r="Z3" s="177"/>
      <c r="AA3" s="177"/>
      <c r="AB3" s="177"/>
      <c r="AC3" s="182"/>
      <c r="AD3" s="180" t="s">
        <v>199</v>
      </c>
      <c r="AE3" s="181" t="s">
        <v>153</v>
      </c>
      <c r="AF3" s="171"/>
      <c r="AG3" s="177"/>
      <c r="AH3" s="182"/>
      <c r="AI3" s="186" t="s">
        <v>94</v>
      </c>
      <c r="AJ3" s="187" t="s">
        <v>162</v>
      </c>
      <c r="AK3" s="127" t="s">
        <v>150</v>
      </c>
      <c r="AL3" s="187" t="s">
        <v>192</v>
      </c>
      <c r="AM3" s="127" t="s">
        <v>204</v>
      </c>
      <c r="AN3" s="187" t="s">
        <v>202</v>
      </c>
      <c r="AO3" s="135" t="s">
        <v>179</v>
      </c>
      <c r="AP3" s="130" t="str">
        <f t="shared" si="9"/>
        <v>主</v>
      </c>
      <c r="AQ3" s="130" t="str">
        <f>IF(说明!$F$11=3,_xlfn.IFS($G3=1,$E3,$G3=2,$F3,$G3=3,(IF(S3+T3=0,"",$E3)),$G3="加",(IF(S3+T3=0,"",$F3))),_xlfn.IFS($G3=1,$E3,$G3=2,$F3,$G3=3,$E3,$G3=4,(IF(S3+T3=0,"",$F3)),$G3=5,(IF(S3+T3=0,"",$E3)),$G3="加",(IF(S3+T3=0,"",$F3))))</f>
        <v>SZ</v>
      </c>
      <c r="AR3" s="130" t="str">
        <f t="shared" si="10"/>
        <v>RC</v>
      </c>
    </row>
    <row r="4" spans="1:44">
      <c r="A4" s="117">
        <f>输入错误检查!A4</f>
        <v>0</v>
      </c>
      <c r="B4" s="156">
        <f t="shared" si="11"/>
        <v>5</v>
      </c>
      <c r="C4" s="156">
        <f t="shared" si="12"/>
        <v>31</v>
      </c>
      <c r="D4" s="156">
        <f t="shared" si="13"/>
        <v>13</v>
      </c>
      <c r="E4" s="156" t="str">
        <f t="shared" si="14"/>
        <v>SZ</v>
      </c>
      <c r="F4" s="156" t="str">
        <f t="shared" si="15"/>
        <v>RC</v>
      </c>
      <c r="G4" s="120">
        <v>2</v>
      </c>
      <c r="H4" s="130" t="s">
        <v>247</v>
      </c>
      <c r="I4" s="130" t="str">
        <f t="shared" si="0"/>
        <v>客</v>
      </c>
      <c r="J4" s="130" t="str">
        <f t="shared" si="1"/>
        <v>SZ</v>
      </c>
      <c r="K4" s="127" t="s">
        <v>80</v>
      </c>
      <c r="L4" s="159" t="s">
        <v>253</v>
      </c>
      <c r="M4" s="168">
        <f t="shared" si="2"/>
        <v>2</v>
      </c>
      <c r="N4" s="168">
        <f t="shared" si="3"/>
        <v>7</v>
      </c>
      <c r="O4" s="166">
        <f t="shared" si="4"/>
        <v>9</v>
      </c>
      <c r="P4" s="167">
        <f t="shared" si="5"/>
        <v>0</v>
      </c>
      <c r="Q4" s="167">
        <f t="shared" si="6"/>
        <v>0</v>
      </c>
      <c r="R4" s="167">
        <f t="shared" si="7"/>
        <v>1</v>
      </c>
      <c r="S4" s="125">
        <v>0</v>
      </c>
      <c r="T4" s="125">
        <v>5</v>
      </c>
      <c r="U4" s="130" t="str">
        <f t="shared" si="8"/>
        <v>屠</v>
      </c>
      <c r="V4" s="129" t="s">
        <v>249</v>
      </c>
      <c r="W4" s="129" t="s">
        <v>254</v>
      </c>
      <c r="X4" s="172" t="str">
        <f t="shared" ref="X4:X8" si="16">IF($K4="","",IF($K4=$K2,AI2,AI3))</f>
        <v>园丁</v>
      </c>
      <c r="Y4" s="172" t="str">
        <f t="shared" ref="Y4:Y8" si="17">IF($K4="","",IF($K4=$K2,AJ2,AJ3))</f>
        <v>野人</v>
      </c>
      <c r="Z4" s="178"/>
      <c r="AA4" s="177"/>
      <c r="AB4" s="177"/>
      <c r="AC4" s="182"/>
      <c r="AD4" s="180" t="s">
        <v>116</v>
      </c>
      <c r="AE4" s="127" t="s">
        <v>168</v>
      </c>
      <c r="AF4" s="183" t="s">
        <v>179</v>
      </c>
      <c r="AG4" s="178"/>
      <c r="AH4" s="182"/>
      <c r="AI4" s="186" t="s">
        <v>147</v>
      </c>
      <c r="AJ4" s="187" t="s">
        <v>130</v>
      </c>
      <c r="AK4" s="127" t="s">
        <v>192</v>
      </c>
      <c r="AL4" s="187" t="s">
        <v>202</v>
      </c>
      <c r="AM4" s="127" t="s">
        <v>171</v>
      </c>
      <c r="AN4" s="187" t="s">
        <v>150</v>
      </c>
      <c r="AO4" s="135" t="s">
        <v>185</v>
      </c>
      <c r="AP4" s="130" t="str">
        <f t="shared" si="9"/>
        <v>客</v>
      </c>
      <c r="AQ4" s="130" t="str">
        <f>IF(说明!$F$11=3,_xlfn.IFS($G4=1,$E4,$G4=2,$F4,$G4=3,(IF(S4+T4=0,"",$E4)),$G4="加",(IF(S4+T4=0,"",$F4))),_xlfn.IFS($G4=1,$E4,$G4=2,$F4,$G4=3,$E4,$G4=4,(IF(S4+T4=0,"",$F4)),$G4=5,(IF(S4+T4=0,"",$E4)),$G4="加",(IF(S4+T4=0,"",$F4))))</f>
        <v>RC</v>
      </c>
      <c r="AR4" s="130" t="str">
        <f t="shared" si="10"/>
        <v>SZ</v>
      </c>
    </row>
    <row r="5" spans="1:44">
      <c r="A5" s="117">
        <f>输入错误检查!A5</f>
        <v>0</v>
      </c>
      <c r="B5" s="156">
        <f t="shared" si="11"/>
        <v>5</v>
      </c>
      <c r="C5" s="156">
        <f t="shared" si="12"/>
        <v>31</v>
      </c>
      <c r="D5" s="156">
        <f t="shared" si="13"/>
        <v>13</v>
      </c>
      <c r="E5" s="156" t="str">
        <f t="shared" si="14"/>
        <v>SZ</v>
      </c>
      <c r="F5" s="156" t="str">
        <f t="shared" si="15"/>
        <v>RC</v>
      </c>
      <c r="G5" s="120">
        <v>2</v>
      </c>
      <c r="H5" s="130" t="s">
        <v>251</v>
      </c>
      <c r="I5" s="130" t="str">
        <f t="shared" si="0"/>
        <v>主</v>
      </c>
      <c r="J5" s="130" t="str">
        <f t="shared" si="1"/>
        <v>RC</v>
      </c>
      <c r="K5" s="127" t="s">
        <v>88</v>
      </c>
      <c r="L5" s="159" t="s">
        <v>255</v>
      </c>
      <c r="M5" s="168"/>
      <c r="N5" s="168"/>
      <c r="O5" s="166"/>
      <c r="P5" s="169"/>
      <c r="Q5" s="169"/>
      <c r="R5" s="169"/>
      <c r="S5" s="125">
        <v>2</v>
      </c>
      <c r="T5" s="125">
        <v>2</v>
      </c>
      <c r="U5" s="130" t="str">
        <f t="shared" si="8"/>
        <v>平</v>
      </c>
      <c r="V5" s="129" t="s">
        <v>249</v>
      </c>
      <c r="W5" s="129" t="s">
        <v>254</v>
      </c>
      <c r="X5" s="172" t="str">
        <f t="shared" ref="X5:X9" si="18">IF($K5="","",IF($K5=$K3,AI3,AI2))</f>
        <v>先知</v>
      </c>
      <c r="Y5" s="172" t="str">
        <f t="shared" ref="Y5:Y9" si="19">IF($K5="","",IF($K5=$K3,AJ3,AJ2))</f>
        <v>木偶师</v>
      </c>
      <c r="Z5" s="171"/>
      <c r="AA5" s="176"/>
      <c r="AB5" s="177"/>
      <c r="AC5" s="182"/>
      <c r="AD5" s="180" t="s">
        <v>138</v>
      </c>
      <c r="AE5" s="127" t="s">
        <v>116</v>
      </c>
      <c r="AF5" s="181" t="s">
        <v>179</v>
      </c>
      <c r="AG5" s="171"/>
      <c r="AH5" s="182"/>
      <c r="AI5" s="186" t="s">
        <v>168</v>
      </c>
      <c r="AJ5" s="187" t="s">
        <v>192</v>
      </c>
      <c r="AK5" s="127" t="s">
        <v>156</v>
      </c>
      <c r="AL5" s="187" t="s">
        <v>121</v>
      </c>
      <c r="AM5" s="127" t="s">
        <v>194</v>
      </c>
      <c r="AN5" s="187" t="s">
        <v>203</v>
      </c>
      <c r="AO5" s="135" t="s">
        <v>185</v>
      </c>
      <c r="AP5" s="130" t="str">
        <f t="shared" si="9"/>
        <v>客</v>
      </c>
      <c r="AQ5" s="130" t="str">
        <f>IF(说明!$F$11=3,_xlfn.IFS($G5=1,$E5,$G5=2,$F5,$G5=3,(IF(S5+T5=0,"",$E5)),$G5="加",(IF(S5+T5=0,"",$F5))),_xlfn.IFS($G5=1,$E5,$G5=2,$F5,$G5=3,$E5,$G5=4,(IF(S5+T5=0,"",$F5)),$G5=5,(IF(S5+T5=0,"",$E5)),$G5="加",(IF(S5+T5=0,"",$F5))))</f>
        <v>RC</v>
      </c>
      <c r="AR5" s="130" t="str">
        <f t="shared" si="10"/>
        <v>SZ</v>
      </c>
    </row>
    <row r="6" spans="1:44">
      <c r="A6" s="117">
        <f>输入错误检查!A6</f>
        <v>0</v>
      </c>
      <c r="B6" s="156">
        <f t="shared" si="11"/>
        <v>5</v>
      </c>
      <c r="C6" s="156">
        <f t="shared" si="12"/>
        <v>31</v>
      </c>
      <c r="D6" s="156">
        <f t="shared" si="13"/>
        <v>13</v>
      </c>
      <c r="E6" s="156" t="str">
        <f t="shared" si="14"/>
        <v>SZ</v>
      </c>
      <c r="F6" s="156" t="str">
        <f t="shared" si="15"/>
        <v>RC</v>
      </c>
      <c r="G6" s="120">
        <v>3</v>
      </c>
      <c r="H6" s="130" t="s">
        <v>247</v>
      </c>
      <c r="I6" s="130" t="str">
        <f t="shared" si="0"/>
        <v/>
      </c>
      <c r="J6" s="130" t="str">
        <f t="shared" si="1"/>
        <v/>
      </c>
      <c r="K6" s="125"/>
      <c r="L6" s="160"/>
      <c r="M6" s="168">
        <f t="shared" si="2"/>
        <v>0</v>
      </c>
      <c r="N6" s="168">
        <f t="shared" si="3"/>
        <v>0</v>
      </c>
      <c r="O6" s="166">
        <f t="shared" si="4"/>
        <v>0</v>
      </c>
      <c r="P6" s="167">
        <f t="shared" si="5"/>
        <v>0</v>
      </c>
      <c r="Q6" s="167">
        <f t="shared" si="6"/>
        <v>0</v>
      </c>
      <c r="R6" s="167">
        <f t="shared" si="7"/>
        <v>0</v>
      </c>
      <c r="S6" s="125">
        <v>0</v>
      </c>
      <c r="T6" s="125">
        <v>0</v>
      </c>
      <c r="U6" s="130" t="str">
        <f t="shared" si="8"/>
        <v/>
      </c>
      <c r="V6" s="173"/>
      <c r="W6" s="128"/>
      <c r="X6" s="174" t="str">
        <f t="shared" si="16"/>
        <v/>
      </c>
      <c r="Y6" s="174" t="str">
        <f t="shared" si="17"/>
        <v/>
      </c>
      <c r="Z6" s="174" t="str">
        <f>IF($K6="","",IF($K6=$K4,X4,X5))</f>
        <v/>
      </c>
      <c r="AA6" s="174" t="str">
        <f>IF($K6="","",IF($K6=$K4,Y4,Y5))</f>
        <v/>
      </c>
      <c r="AB6" s="178"/>
      <c r="AC6" s="182"/>
      <c r="AD6" s="184"/>
      <c r="AE6" s="125"/>
      <c r="AF6" s="125"/>
      <c r="AG6" s="188"/>
      <c r="AH6" s="189"/>
      <c r="AI6" s="190"/>
      <c r="AJ6" s="191"/>
      <c r="AK6" s="125"/>
      <c r="AL6" s="191"/>
      <c r="AM6" s="125"/>
      <c r="AN6" s="191"/>
      <c r="AO6" s="123"/>
      <c r="AP6" s="130" t="str">
        <f t="shared" si="9"/>
        <v/>
      </c>
      <c r="AQ6" s="130" t="str">
        <f>IF(说明!$F$11=3,_xlfn.IFS($G6=1,$E6,$G6=2,$F6,$G6=3,(IF(S6+T6=0,"",$E6)),$G6="加",(IF(S6+T6=0,"",$F6))),_xlfn.IFS($G6=1,$E6,$G6=2,$F6,$G6=3,$E6,$G6=4,(IF(S6+T6=0,"",$F6)),$G6=5,(IF(S6+T6=0,"",$E6)),$G6="加",(IF(S6+T6=0,"",$F6))))</f>
        <v/>
      </c>
      <c r="AR6" s="130" t="str">
        <f t="shared" si="10"/>
        <v/>
      </c>
    </row>
    <row r="7" spans="1:44">
      <c r="A7" s="117">
        <f>输入错误检查!A7</f>
        <v>0</v>
      </c>
      <c r="B7" s="156">
        <f t="shared" si="11"/>
        <v>5</v>
      </c>
      <c r="C7" s="156">
        <f t="shared" si="12"/>
        <v>31</v>
      </c>
      <c r="D7" s="156">
        <f t="shared" si="13"/>
        <v>13</v>
      </c>
      <c r="E7" s="156" t="str">
        <f t="shared" si="14"/>
        <v>SZ</v>
      </c>
      <c r="F7" s="156" t="str">
        <f t="shared" si="15"/>
        <v>RC</v>
      </c>
      <c r="G7" s="120">
        <v>3</v>
      </c>
      <c r="H7" s="130" t="s">
        <v>251</v>
      </c>
      <c r="I7" s="130" t="str">
        <f t="shared" si="0"/>
        <v/>
      </c>
      <c r="J7" s="130" t="str">
        <f t="shared" si="1"/>
        <v/>
      </c>
      <c r="K7" s="125"/>
      <c r="L7" s="160"/>
      <c r="M7" s="168"/>
      <c r="N7" s="168"/>
      <c r="O7" s="166"/>
      <c r="P7" s="169"/>
      <c r="Q7" s="169"/>
      <c r="R7" s="169"/>
      <c r="S7" s="125">
        <v>0</v>
      </c>
      <c r="T7" s="125">
        <v>0</v>
      </c>
      <c r="U7" s="130" t="str">
        <f t="shared" si="8"/>
        <v/>
      </c>
      <c r="V7" s="173"/>
      <c r="W7" s="128"/>
      <c r="X7" s="174" t="str">
        <f t="shared" si="18"/>
        <v/>
      </c>
      <c r="Y7" s="174" t="str">
        <f t="shared" si="19"/>
        <v/>
      </c>
      <c r="Z7" s="174" t="str">
        <f>IF($K7="","",IF($K7=$K5,X5,X4))</f>
        <v/>
      </c>
      <c r="AA7" s="174" t="str">
        <f>IF($K7="","",IF($K7=$K5,Y5,Y4))</f>
        <v/>
      </c>
      <c r="AB7" s="171"/>
      <c r="AC7" s="185"/>
      <c r="AD7" s="184"/>
      <c r="AE7" s="125"/>
      <c r="AF7" s="125"/>
      <c r="AG7" s="192"/>
      <c r="AH7" s="193"/>
      <c r="AI7" s="190"/>
      <c r="AJ7" s="191"/>
      <c r="AK7" s="125"/>
      <c r="AL7" s="191"/>
      <c r="AM7" s="125"/>
      <c r="AN7" s="191"/>
      <c r="AO7" s="123"/>
      <c r="AP7" s="130" t="str">
        <f t="shared" si="9"/>
        <v/>
      </c>
      <c r="AQ7" s="130" t="str">
        <f>IF(说明!$F$11=3,_xlfn.IFS($G7=1,$E7,$G7=2,$F7,$G7=3,(IF(S7+T7=0,"",$E7)),$G7="加",(IF(S7+T7=0,"",$F7))),_xlfn.IFS($G7=1,$E7,$G7=2,$F7,$G7=3,$E7,$G7=4,(IF(S7+T7=0,"",$F7)),$G7=5,(IF(S7+T7=0,"",$E7)),$G7="加",(IF(S7+T7=0,"",$F7))))</f>
        <v/>
      </c>
      <c r="AR7" s="130" t="str">
        <f t="shared" si="10"/>
        <v/>
      </c>
    </row>
    <row r="8" spans="1:44">
      <c r="A8" s="117">
        <f>输入错误检查!A8</f>
        <v>0</v>
      </c>
      <c r="B8" s="156">
        <f t="shared" si="11"/>
        <v>5</v>
      </c>
      <c r="C8" s="156">
        <f t="shared" si="12"/>
        <v>31</v>
      </c>
      <c r="D8" s="156">
        <f t="shared" si="13"/>
        <v>13</v>
      </c>
      <c r="E8" s="156" t="str">
        <f t="shared" si="14"/>
        <v>SZ</v>
      </c>
      <c r="F8" s="156" t="str">
        <f t="shared" si="15"/>
        <v>RC</v>
      </c>
      <c r="G8" s="120" t="s">
        <v>256</v>
      </c>
      <c r="H8" s="130" t="s">
        <v>247</v>
      </c>
      <c r="I8" s="130" t="str">
        <f t="shared" si="0"/>
        <v/>
      </c>
      <c r="J8" s="130" t="str">
        <f t="shared" si="1"/>
        <v/>
      </c>
      <c r="K8" s="125"/>
      <c r="L8" s="160"/>
      <c r="M8" s="168">
        <f t="shared" ref="M8:M12" si="20">S8+S9</f>
        <v>0</v>
      </c>
      <c r="N8" s="168">
        <f t="shared" ref="N8:N12" si="21">T8+T9</f>
        <v>0</v>
      </c>
      <c r="O8" s="166">
        <f t="shared" ref="O8:O12" si="22">M8+N8</f>
        <v>0</v>
      </c>
      <c r="P8" s="167">
        <f t="shared" ref="P8:P12" si="23">IF(M8&gt;N8,1,0)</f>
        <v>0</v>
      </c>
      <c r="Q8" s="167">
        <f t="shared" ref="Q8:Q12" si="24">IF(M8+N8=0,0,IF(M8=N8,1,0))</f>
        <v>0</v>
      </c>
      <c r="R8" s="167">
        <f t="shared" ref="R8:R12" si="25">IF(M8&lt;N8,1,0)</f>
        <v>0</v>
      </c>
      <c r="S8" s="125">
        <v>0</v>
      </c>
      <c r="T8" s="125">
        <v>0</v>
      </c>
      <c r="U8" s="130" t="str">
        <f t="shared" si="8"/>
        <v/>
      </c>
      <c r="V8" s="173"/>
      <c r="W8" s="128"/>
      <c r="X8" s="174" t="str">
        <f t="shared" si="16"/>
        <v/>
      </c>
      <c r="Y8" s="174" t="str">
        <f t="shared" si="17"/>
        <v/>
      </c>
      <c r="Z8" s="172" t="str">
        <f t="shared" ref="Z8:AC8" si="26">IF($K8="","",IF($K8=$K6,X6,X7))</f>
        <v/>
      </c>
      <c r="AA8" s="172" t="str">
        <f t="shared" si="26"/>
        <v/>
      </c>
      <c r="AB8" s="172" t="str">
        <f t="shared" si="26"/>
        <v/>
      </c>
      <c r="AC8" s="172" t="str">
        <f t="shared" si="26"/>
        <v/>
      </c>
      <c r="AD8" s="125"/>
      <c r="AE8" s="125"/>
      <c r="AF8" s="125"/>
      <c r="AG8" s="125"/>
      <c r="AH8" s="194"/>
      <c r="AI8" s="191"/>
      <c r="AJ8" s="191"/>
      <c r="AK8" s="125"/>
      <c r="AL8" s="191"/>
      <c r="AM8" s="125"/>
      <c r="AN8" s="191"/>
      <c r="AO8" s="123"/>
      <c r="AP8" s="130" t="str">
        <f t="shared" si="9"/>
        <v/>
      </c>
      <c r="AQ8" s="130" t="str">
        <f>IF(说明!$F$11=3,_xlfn.IFS($G8=1,$E8,$G8=2,$F8,$G8=3,(IF(S8+T8=0,"",$E8)),$G8="加",(IF(S8+T8=0,"",$F8))),_xlfn.IFS($G8=1,$E8,$G8=2,$F8,$G8=3,$E8,$G8=4,(IF(S8+T8=0,"",$F8)),$G8=5,(IF(S8+T8=0,"",$E8)),$G8="加",(IF(S8+T8=0,"",$F8))))</f>
        <v/>
      </c>
      <c r="AR8" s="130" t="str">
        <f t="shared" si="10"/>
        <v/>
      </c>
    </row>
    <row r="9" spans="1:44">
      <c r="A9" s="117">
        <f>输入错误检查!A9</f>
        <v>0</v>
      </c>
      <c r="B9" s="156">
        <f t="shared" si="11"/>
        <v>5</v>
      </c>
      <c r="C9" s="156">
        <f t="shared" si="12"/>
        <v>31</v>
      </c>
      <c r="D9" s="156">
        <f t="shared" si="13"/>
        <v>13</v>
      </c>
      <c r="E9" s="156" t="str">
        <f t="shared" si="14"/>
        <v>SZ</v>
      </c>
      <c r="F9" s="156" t="str">
        <f t="shared" si="15"/>
        <v>RC</v>
      </c>
      <c r="G9" s="120" t="s">
        <v>256</v>
      </c>
      <c r="H9" s="130" t="s">
        <v>251</v>
      </c>
      <c r="I9" s="130" t="str">
        <f t="shared" si="0"/>
        <v/>
      </c>
      <c r="J9" s="130" t="str">
        <f t="shared" si="1"/>
        <v/>
      </c>
      <c r="K9" s="125"/>
      <c r="L9" s="160"/>
      <c r="M9" s="168"/>
      <c r="N9" s="168"/>
      <c r="O9" s="166"/>
      <c r="P9" s="169"/>
      <c r="Q9" s="169"/>
      <c r="R9" s="169"/>
      <c r="S9" s="125">
        <v>0</v>
      </c>
      <c r="T9" s="125">
        <v>0</v>
      </c>
      <c r="U9" s="130" t="str">
        <f t="shared" si="8"/>
        <v/>
      </c>
      <c r="V9" s="173"/>
      <c r="W9" s="128"/>
      <c r="X9" s="174" t="str">
        <f t="shared" si="18"/>
        <v/>
      </c>
      <c r="Y9" s="174" t="str">
        <f t="shared" si="19"/>
        <v/>
      </c>
      <c r="Z9" s="172" t="str">
        <f t="shared" ref="Z9:AC9" si="27">IF($K9="","",IF($K9=$K7,X7,X6))</f>
        <v/>
      </c>
      <c r="AA9" s="172" t="str">
        <f t="shared" si="27"/>
        <v/>
      </c>
      <c r="AB9" s="172" t="str">
        <f t="shared" si="27"/>
        <v/>
      </c>
      <c r="AC9" s="172" t="str">
        <f t="shared" si="27"/>
        <v/>
      </c>
      <c r="AD9" s="125"/>
      <c r="AE9" s="125"/>
      <c r="AF9" s="125"/>
      <c r="AG9" s="125"/>
      <c r="AH9" s="125"/>
      <c r="AI9" s="191"/>
      <c r="AJ9" s="191"/>
      <c r="AK9" s="125"/>
      <c r="AL9" s="191"/>
      <c r="AM9" s="125"/>
      <c r="AN9" s="191"/>
      <c r="AO9" s="123"/>
      <c r="AP9" s="130" t="str">
        <f t="shared" si="9"/>
        <v/>
      </c>
      <c r="AQ9" s="130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R9" s="130" t="str">
        <f t="shared" si="10"/>
        <v/>
      </c>
    </row>
    <row r="10" spans="1:44">
      <c r="A10" s="117">
        <f>输入错误检查!A10</f>
        <v>0</v>
      </c>
      <c r="B10" s="156">
        <v>5</v>
      </c>
      <c r="C10" s="156">
        <v>31</v>
      </c>
      <c r="D10" s="156">
        <v>1500</v>
      </c>
      <c r="E10" s="156" t="s">
        <v>49</v>
      </c>
      <c r="F10" s="156" t="s">
        <v>64</v>
      </c>
      <c r="G10" s="120">
        <v>1</v>
      </c>
      <c r="H10" s="130" t="s">
        <v>247</v>
      </c>
      <c r="I10" s="130" t="str">
        <f t="shared" si="0"/>
        <v>客</v>
      </c>
      <c r="J10" s="130" t="str">
        <f t="shared" si="1"/>
        <v>AWG</v>
      </c>
      <c r="K10" s="161" t="s">
        <v>64</v>
      </c>
      <c r="L10" s="162" t="s">
        <v>257</v>
      </c>
      <c r="M10" s="168">
        <f t="shared" si="20"/>
        <v>5</v>
      </c>
      <c r="N10" s="168">
        <f t="shared" si="21"/>
        <v>5</v>
      </c>
      <c r="O10" s="166">
        <f t="shared" si="22"/>
        <v>10</v>
      </c>
      <c r="P10" s="167">
        <f t="shared" si="23"/>
        <v>0</v>
      </c>
      <c r="Q10" s="167">
        <f t="shared" si="24"/>
        <v>1</v>
      </c>
      <c r="R10" s="167">
        <f t="shared" si="25"/>
        <v>0</v>
      </c>
      <c r="S10" s="125">
        <v>0</v>
      </c>
      <c r="T10" s="125">
        <v>5</v>
      </c>
      <c r="U10" s="130" t="str">
        <f t="shared" si="8"/>
        <v>屠</v>
      </c>
      <c r="V10" s="129" t="s">
        <v>250</v>
      </c>
      <c r="W10" s="129" t="s">
        <v>258</v>
      </c>
      <c r="X10" s="170"/>
      <c r="Y10" s="175"/>
      <c r="Z10" s="175"/>
      <c r="AA10" s="175"/>
      <c r="AB10" s="175"/>
      <c r="AC10" s="179"/>
      <c r="AD10" s="180" t="s">
        <v>116</v>
      </c>
      <c r="AE10" s="181" t="s">
        <v>168</v>
      </c>
      <c r="AF10" s="170"/>
      <c r="AG10" s="175"/>
      <c r="AH10" s="179"/>
      <c r="AI10" s="186" t="s">
        <v>162</v>
      </c>
      <c r="AJ10" s="187" t="s">
        <v>204</v>
      </c>
      <c r="AK10" s="127" t="s">
        <v>202</v>
      </c>
      <c r="AL10" s="187" t="s">
        <v>150</v>
      </c>
      <c r="AM10" s="127" t="s">
        <v>203</v>
      </c>
      <c r="AN10" s="187" t="s">
        <v>121</v>
      </c>
      <c r="AO10" s="135" t="s">
        <v>185</v>
      </c>
      <c r="AP10" s="130" t="str">
        <f t="shared" si="9"/>
        <v>主</v>
      </c>
      <c r="AQ10" s="130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AWG</v>
      </c>
      <c r="AR10" s="130" t="str">
        <f t="shared" si="10"/>
        <v>FAV</v>
      </c>
    </row>
    <row r="11" spans="1:44">
      <c r="A11" s="117">
        <f>输入错误检查!A11</f>
        <v>0</v>
      </c>
      <c r="B11" s="156">
        <v>5</v>
      </c>
      <c r="C11" s="156">
        <v>31</v>
      </c>
      <c r="D11" s="156">
        <f t="shared" ref="D11:D17" si="28">D10</f>
        <v>1500</v>
      </c>
      <c r="E11" s="156" t="str">
        <f t="shared" ref="E11:E17" si="29">E10</f>
        <v>AWG</v>
      </c>
      <c r="F11" s="156" t="str">
        <f t="shared" ref="F11:F17" si="30">F10</f>
        <v>FAV</v>
      </c>
      <c r="G11" s="120">
        <v>1</v>
      </c>
      <c r="H11" s="130" t="s">
        <v>251</v>
      </c>
      <c r="I11" s="130" t="str">
        <f t="shared" si="0"/>
        <v>主</v>
      </c>
      <c r="J11" s="130" t="str">
        <f t="shared" si="1"/>
        <v>FAV</v>
      </c>
      <c r="K11" s="161" t="s">
        <v>49</v>
      </c>
      <c r="L11" s="162" t="s">
        <v>259</v>
      </c>
      <c r="M11" s="168"/>
      <c r="N11" s="168"/>
      <c r="O11" s="166"/>
      <c r="P11" s="169"/>
      <c r="Q11" s="169"/>
      <c r="R11" s="169"/>
      <c r="S11" s="125">
        <v>5</v>
      </c>
      <c r="T11" s="125">
        <v>0</v>
      </c>
      <c r="U11" s="130" t="str">
        <f t="shared" si="8"/>
        <v>屠</v>
      </c>
      <c r="V11" s="129" t="s">
        <v>250</v>
      </c>
      <c r="W11" s="129" t="s">
        <v>258</v>
      </c>
      <c r="X11" s="171"/>
      <c r="Y11" s="176"/>
      <c r="Z11" s="177"/>
      <c r="AA11" s="177"/>
      <c r="AB11" s="177"/>
      <c r="AC11" s="182"/>
      <c r="AD11" s="180" t="s">
        <v>150</v>
      </c>
      <c r="AE11" s="181" t="s">
        <v>153</v>
      </c>
      <c r="AF11" s="171"/>
      <c r="AG11" s="177"/>
      <c r="AH11" s="182"/>
      <c r="AI11" s="186" t="s">
        <v>165</v>
      </c>
      <c r="AJ11" s="187" t="s">
        <v>79</v>
      </c>
      <c r="AK11" s="127" t="s">
        <v>204</v>
      </c>
      <c r="AL11" s="187" t="s">
        <v>202</v>
      </c>
      <c r="AM11" s="127" t="s">
        <v>116</v>
      </c>
      <c r="AN11" s="187" t="s">
        <v>168</v>
      </c>
      <c r="AO11" s="135" t="s">
        <v>185</v>
      </c>
      <c r="AP11" s="130" t="str">
        <f t="shared" si="9"/>
        <v>主</v>
      </c>
      <c r="AQ11" s="130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AWG</v>
      </c>
      <c r="AR11" s="130" t="str">
        <f t="shared" si="10"/>
        <v>FAV</v>
      </c>
    </row>
    <row r="12" spans="1:44">
      <c r="A12" s="117">
        <f>输入错误检查!A12</f>
        <v>0</v>
      </c>
      <c r="B12" s="156">
        <v>5</v>
      </c>
      <c r="C12" s="156">
        <v>31</v>
      </c>
      <c r="D12" s="156">
        <f t="shared" si="28"/>
        <v>1500</v>
      </c>
      <c r="E12" s="156" t="str">
        <f t="shared" si="29"/>
        <v>AWG</v>
      </c>
      <c r="F12" s="156" t="str">
        <f t="shared" si="30"/>
        <v>FAV</v>
      </c>
      <c r="G12" s="120">
        <v>2</v>
      </c>
      <c r="H12" s="130" t="s">
        <v>247</v>
      </c>
      <c r="I12" s="130" t="str">
        <f t="shared" si="0"/>
        <v>主</v>
      </c>
      <c r="J12" s="130" t="str">
        <f t="shared" si="1"/>
        <v>FAV</v>
      </c>
      <c r="K12" s="161" t="s">
        <v>49</v>
      </c>
      <c r="L12" s="162" t="s">
        <v>260</v>
      </c>
      <c r="M12" s="168">
        <f t="shared" si="20"/>
        <v>1</v>
      </c>
      <c r="N12" s="168">
        <f t="shared" si="21"/>
        <v>8</v>
      </c>
      <c r="O12" s="166">
        <f t="shared" si="22"/>
        <v>9</v>
      </c>
      <c r="P12" s="167">
        <f t="shared" si="23"/>
        <v>0</v>
      </c>
      <c r="Q12" s="167">
        <f t="shared" si="24"/>
        <v>0</v>
      </c>
      <c r="R12" s="167">
        <f t="shared" si="25"/>
        <v>1</v>
      </c>
      <c r="S12" s="125">
        <v>1</v>
      </c>
      <c r="T12" s="125">
        <v>3</v>
      </c>
      <c r="U12" s="130" t="str">
        <f t="shared" si="8"/>
        <v>人</v>
      </c>
      <c r="V12" s="129" t="s">
        <v>250</v>
      </c>
      <c r="W12" s="129" t="s">
        <v>261</v>
      </c>
      <c r="X12" s="172" t="str">
        <f t="shared" ref="X12:X16" si="31">IF($K12="","",IF($K12=$K10,AI10,AI11))</f>
        <v>杂技演员</v>
      </c>
      <c r="Y12" s="172" t="str">
        <f t="shared" ref="Y12:Y16" si="32">IF($K12="","",IF($K12=$K10,AJ10,AJ11))</f>
        <v>律师</v>
      </c>
      <c r="Z12" s="178"/>
      <c r="AA12" s="177"/>
      <c r="AB12" s="177"/>
      <c r="AC12" s="182"/>
      <c r="AD12" s="180" t="s">
        <v>150</v>
      </c>
      <c r="AE12" s="127" t="s">
        <v>199</v>
      </c>
      <c r="AF12" s="183" t="s">
        <v>179</v>
      </c>
      <c r="AG12" s="178"/>
      <c r="AH12" s="182"/>
      <c r="AI12" s="186" t="s">
        <v>202</v>
      </c>
      <c r="AJ12" s="187" t="s">
        <v>192</v>
      </c>
      <c r="AK12" s="127" t="s">
        <v>156</v>
      </c>
      <c r="AL12" s="187" t="s">
        <v>116</v>
      </c>
      <c r="AM12" s="127" t="s">
        <v>138</v>
      </c>
      <c r="AN12" s="187" t="s">
        <v>183</v>
      </c>
      <c r="AO12" s="135" t="s">
        <v>176</v>
      </c>
      <c r="AP12" s="130" t="str">
        <f t="shared" si="9"/>
        <v>客</v>
      </c>
      <c r="AQ12" s="130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FAV</v>
      </c>
      <c r="AR12" s="130" t="str">
        <f t="shared" si="10"/>
        <v>AWG</v>
      </c>
    </row>
    <row r="13" spans="1:44">
      <c r="A13" s="117">
        <f>输入错误检查!A13</f>
        <v>0</v>
      </c>
      <c r="B13" s="156">
        <v>5</v>
      </c>
      <c r="C13" s="156">
        <v>31</v>
      </c>
      <c r="D13" s="156">
        <f t="shared" si="28"/>
        <v>1500</v>
      </c>
      <c r="E13" s="156" t="str">
        <f t="shared" si="29"/>
        <v>AWG</v>
      </c>
      <c r="F13" s="156" t="str">
        <f t="shared" si="30"/>
        <v>FAV</v>
      </c>
      <c r="G13" s="120">
        <v>2</v>
      </c>
      <c r="H13" s="130" t="s">
        <v>251</v>
      </c>
      <c r="I13" s="130" t="str">
        <f t="shared" si="0"/>
        <v>客</v>
      </c>
      <c r="J13" s="130" t="str">
        <f t="shared" si="1"/>
        <v>AWG</v>
      </c>
      <c r="K13" s="161" t="s">
        <v>64</v>
      </c>
      <c r="L13" s="162" t="s">
        <v>257</v>
      </c>
      <c r="M13" s="168"/>
      <c r="N13" s="168"/>
      <c r="O13" s="166"/>
      <c r="P13" s="169"/>
      <c r="Q13" s="169"/>
      <c r="R13" s="169"/>
      <c r="S13" s="125">
        <v>0</v>
      </c>
      <c r="T13" s="125">
        <v>5</v>
      </c>
      <c r="U13" s="130" t="str">
        <f t="shared" si="8"/>
        <v>屠</v>
      </c>
      <c r="V13" s="129" t="s">
        <v>250</v>
      </c>
      <c r="W13" s="129" t="s">
        <v>261</v>
      </c>
      <c r="X13" s="172" t="str">
        <f t="shared" ref="X13:X17" si="33">IF($K13="","",IF($K13=$K11,AI11,AI10))</f>
        <v>野人</v>
      </c>
      <c r="Y13" s="172" t="str">
        <f t="shared" ref="Y13:Y17" si="34">IF($K13="","",IF($K13=$K11,AJ11,AJ10))</f>
        <v>木偶师</v>
      </c>
      <c r="Z13" s="171"/>
      <c r="AA13" s="176"/>
      <c r="AB13" s="177"/>
      <c r="AC13" s="182"/>
      <c r="AD13" s="180" t="s">
        <v>116</v>
      </c>
      <c r="AE13" s="127" t="s">
        <v>199</v>
      </c>
      <c r="AF13" s="183" t="s">
        <v>179</v>
      </c>
      <c r="AG13" s="171"/>
      <c r="AH13" s="182"/>
      <c r="AI13" s="186" t="s">
        <v>150</v>
      </c>
      <c r="AJ13" s="187" t="s">
        <v>156</v>
      </c>
      <c r="AK13" s="127" t="s">
        <v>192</v>
      </c>
      <c r="AL13" s="187" t="s">
        <v>130</v>
      </c>
      <c r="AM13" s="127" t="s">
        <v>202</v>
      </c>
      <c r="AN13" s="187" t="s">
        <v>147</v>
      </c>
      <c r="AO13" s="135" t="s">
        <v>185</v>
      </c>
      <c r="AP13" s="130" t="str">
        <f t="shared" si="9"/>
        <v>客</v>
      </c>
      <c r="AQ13" s="130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FAV</v>
      </c>
      <c r="AR13" s="130" t="str">
        <f t="shared" si="10"/>
        <v>AWG</v>
      </c>
    </row>
    <row r="14" spans="1:44">
      <c r="A14" s="117">
        <f>输入错误检查!A14</f>
        <v>0</v>
      </c>
      <c r="B14" s="156">
        <v>5</v>
      </c>
      <c r="C14" s="156">
        <v>31</v>
      </c>
      <c r="D14" s="156">
        <f t="shared" si="28"/>
        <v>1500</v>
      </c>
      <c r="E14" s="156" t="str">
        <f t="shared" si="29"/>
        <v>AWG</v>
      </c>
      <c r="F14" s="156" t="str">
        <f t="shared" si="30"/>
        <v>FAV</v>
      </c>
      <c r="G14" s="120">
        <v>3</v>
      </c>
      <c r="H14" s="130" t="s">
        <v>247</v>
      </c>
      <c r="I14" s="130" t="str">
        <f t="shared" si="0"/>
        <v>主</v>
      </c>
      <c r="J14" s="130" t="str">
        <f t="shared" si="1"/>
        <v>FAV</v>
      </c>
      <c r="K14" s="161" t="s">
        <v>49</v>
      </c>
      <c r="L14" s="162" t="s">
        <v>260</v>
      </c>
      <c r="M14" s="168">
        <f t="shared" ref="M14:M18" si="35">S14+S15</f>
        <v>4</v>
      </c>
      <c r="N14" s="168">
        <f t="shared" ref="N14:N18" si="36">T14+T15</f>
        <v>4</v>
      </c>
      <c r="O14" s="166">
        <f t="shared" ref="O14:O18" si="37">M14+N14</f>
        <v>8</v>
      </c>
      <c r="P14" s="167">
        <f t="shared" ref="P14:P18" si="38">IF(M14&gt;N14,1,0)</f>
        <v>0</v>
      </c>
      <c r="Q14" s="167">
        <f t="shared" ref="Q14:Q18" si="39">IF(M14+N14=0,0,IF(M14=N14,1,0))</f>
        <v>1</v>
      </c>
      <c r="R14" s="167">
        <f t="shared" ref="R14:R18" si="40">IF(M14&lt;N14,1,0)</f>
        <v>0</v>
      </c>
      <c r="S14" s="125">
        <v>2</v>
      </c>
      <c r="T14" s="125">
        <v>2</v>
      </c>
      <c r="U14" s="130" t="str">
        <f t="shared" si="8"/>
        <v>平</v>
      </c>
      <c r="V14" s="173"/>
      <c r="W14" s="129" t="s">
        <v>262</v>
      </c>
      <c r="X14" s="174" t="str">
        <f t="shared" si="31"/>
        <v>飞行家</v>
      </c>
      <c r="Y14" s="174" t="str">
        <f t="shared" si="32"/>
        <v>心理学家</v>
      </c>
      <c r="Z14" s="174" t="str">
        <f>IF($K14="","",IF($K14=$K12,X12,X13))</f>
        <v>杂技演员</v>
      </c>
      <c r="AA14" s="174" t="str">
        <f>IF($K14="","",IF($K14=$K12,Y12,Y13))</f>
        <v>律师</v>
      </c>
      <c r="AB14" s="178"/>
      <c r="AC14" s="182"/>
      <c r="AD14" s="180" t="s">
        <v>150</v>
      </c>
      <c r="AE14" s="127" t="s">
        <v>138</v>
      </c>
      <c r="AF14" s="127" t="s">
        <v>185</v>
      </c>
      <c r="AG14" s="183" t="s">
        <v>179</v>
      </c>
      <c r="AH14" s="189"/>
      <c r="AI14" s="186" t="s">
        <v>171</v>
      </c>
      <c r="AJ14" s="187" t="s">
        <v>183</v>
      </c>
      <c r="AK14" s="127" t="s">
        <v>199</v>
      </c>
      <c r="AL14" s="187" t="s">
        <v>130</v>
      </c>
      <c r="AM14" s="127" t="s">
        <v>153</v>
      </c>
      <c r="AN14" s="187" t="s">
        <v>194</v>
      </c>
      <c r="AO14" s="135" t="s">
        <v>176</v>
      </c>
      <c r="AP14" s="130" t="str">
        <f t="shared" si="9"/>
        <v>主</v>
      </c>
      <c r="AQ14" s="130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AWG</v>
      </c>
      <c r="AR14" s="130" t="str">
        <f t="shared" si="10"/>
        <v>FAV</v>
      </c>
    </row>
    <row r="15" spans="1:44">
      <c r="A15" s="117">
        <f>输入错误检查!A15</f>
        <v>0</v>
      </c>
      <c r="B15" s="156">
        <v>5</v>
      </c>
      <c r="C15" s="156">
        <v>31</v>
      </c>
      <c r="D15" s="156">
        <f t="shared" si="28"/>
        <v>1500</v>
      </c>
      <c r="E15" s="156" t="str">
        <f t="shared" si="29"/>
        <v>AWG</v>
      </c>
      <c r="F15" s="156" t="str">
        <f t="shared" si="30"/>
        <v>FAV</v>
      </c>
      <c r="G15" s="120">
        <v>3</v>
      </c>
      <c r="H15" s="130" t="s">
        <v>251</v>
      </c>
      <c r="I15" s="130" t="str">
        <f t="shared" si="0"/>
        <v>客</v>
      </c>
      <c r="J15" s="130" t="str">
        <f t="shared" si="1"/>
        <v>AWG</v>
      </c>
      <c r="K15" s="161" t="s">
        <v>64</v>
      </c>
      <c r="L15" s="162" t="s">
        <v>257</v>
      </c>
      <c r="M15" s="168"/>
      <c r="N15" s="168"/>
      <c r="O15" s="166"/>
      <c r="P15" s="169"/>
      <c r="Q15" s="169"/>
      <c r="R15" s="169"/>
      <c r="S15" s="125">
        <v>2</v>
      </c>
      <c r="T15" s="125">
        <v>2</v>
      </c>
      <c r="U15" s="130" t="str">
        <f t="shared" si="8"/>
        <v>平</v>
      </c>
      <c r="V15" s="173"/>
      <c r="W15" s="129" t="s">
        <v>262</v>
      </c>
      <c r="X15" s="174" t="str">
        <f t="shared" si="33"/>
        <v>先知</v>
      </c>
      <c r="Y15" s="174" t="str">
        <f t="shared" si="34"/>
        <v>勘探员</v>
      </c>
      <c r="Z15" s="174" t="str">
        <f>IF($K15="","",IF($K15=$K13,X13,X12))</f>
        <v>野人</v>
      </c>
      <c r="AA15" s="174" t="str">
        <f>IF($K15="","",IF($K15=$K13,Y13,Y12))</f>
        <v>木偶师</v>
      </c>
      <c r="AB15" s="171"/>
      <c r="AC15" s="185"/>
      <c r="AD15" s="180" t="s">
        <v>130</v>
      </c>
      <c r="AE15" s="127" t="s">
        <v>199</v>
      </c>
      <c r="AF15" s="127" t="s">
        <v>179</v>
      </c>
      <c r="AG15" s="181" t="s">
        <v>185</v>
      </c>
      <c r="AH15" s="193"/>
      <c r="AI15" s="186" t="s">
        <v>116</v>
      </c>
      <c r="AJ15" s="187" t="s">
        <v>147</v>
      </c>
      <c r="AK15" s="127" t="s">
        <v>138</v>
      </c>
      <c r="AL15" s="187" t="s">
        <v>171</v>
      </c>
      <c r="AM15" s="127" t="s">
        <v>165</v>
      </c>
      <c r="AN15" s="187" t="s">
        <v>195</v>
      </c>
      <c r="AO15" s="135" t="s">
        <v>134</v>
      </c>
      <c r="AP15" s="130" t="str">
        <f t="shared" si="9"/>
        <v>主</v>
      </c>
      <c r="AQ15" s="130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AWG</v>
      </c>
      <c r="AR15" s="130" t="str">
        <f t="shared" si="10"/>
        <v>FAV</v>
      </c>
    </row>
    <row r="16" spans="1:44">
      <c r="A16" s="117">
        <f>输入错误检查!A16</f>
        <v>0</v>
      </c>
      <c r="B16" s="156">
        <v>5</v>
      </c>
      <c r="C16" s="156">
        <v>31</v>
      </c>
      <c r="D16" s="156">
        <f t="shared" si="28"/>
        <v>1500</v>
      </c>
      <c r="E16" s="156" t="str">
        <f t="shared" si="29"/>
        <v>AWG</v>
      </c>
      <c r="F16" s="156" t="str">
        <f t="shared" si="30"/>
        <v>FAV</v>
      </c>
      <c r="G16" s="120" t="s">
        <v>256</v>
      </c>
      <c r="H16" s="130" t="s">
        <v>247</v>
      </c>
      <c r="I16" s="130" t="str">
        <f t="shared" si="0"/>
        <v/>
      </c>
      <c r="J16" s="130" t="str">
        <f t="shared" si="1"/>
        <v/>
      </c>
      <c r="K16" s="125"/>
      <c r="L16" s="160"/>
      <c r="M16" s="168">
        <f t="shared" si="35"/>
        <v>0</v>
      </c>
      <c r="N16" s="168">
        <f t="shared" si="36"/>
        <v>0</v>
      </c>
      <c r="O16" s="166">
        <f t="shared" si="37"/>
        <v>0</v>
      </c>
      <c r="P16" s="167">
        <f t="shared" si="38"/>
        <v>0</v>
      </c>
      <c r="Q16" s="167">
        <f t="shared" si="39"/>
        <v>0</v>
      </c>
      <c r="R16" s="167">
        <f t="shared" si="40"/>
        <v>0</v>
      </c>
      <c r="S16" s="125">
        <v>0</v>
      </c>
      <c r="T16" s="125">
        <v>0</v>
      </c>
      <c r="U16" s="130" t="str">
        <f t="shared" si="8"/>
        <v/>
      </c>
      <c r="V16" s="173"/>
      <c r="W16" s="128"/>
      <c r="X16" s="174" t="str">
        <f t="shared" si="31"/>
        <v/>
      </c>
      <c r="Y16" s="174" t="str">
        <f t="shared" si="32"/>
        <v/>
      </c>
      <c r="Z16" s="172" t="str">
        <f t="shared" ref="Z16:AC16" si="41">IF($K16="","",IF($K16=$K14,X14,X15))</f>
        <v/>
      </c>
      <c r="AA16" s="172" t="str">
        <f t="shared" si="41"/>
        <v/>
      </c>
      <c r="AB16" s="172" t="str">
        <f t="shared" si="41"/>
        <v/>
      </c>
      <c r="AC16" s="172" t="str">
        <f t="shared" si="41"/>
        <v/>
      </c>
      <c r="AD16" s="125"/>
      <c r="AE16" s="125"/>
      <c r="AF16" s="125"/>
      <c r="AG16" s="125"/>
      <c r="AH16" s="194"/>
      <c r="AI16" s="186"/>
      <c r="AJ16" s="187"/>
      <c r="AK16" s="127"/>
      <c r="AL16" s="187"/>
      <c r="AM16" s="127"/>
      <c r="AN16" s="187"/>
      <c r="AO16" s="135"/>
      <c r="AP16" s="130" t="str">
        <f t="shared" si="9"/>
        <v/>
      </c>
      <c r="AQ16" s="130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/>
      </c>
      <c r="AR16" s="130" t="str">
        <f t="shared" si="10"/>
        <v/>
      </c>
    </row>
    <row r="17" spans="1:44">
      <c r="A17" s="117">
        <f>输入错误检查!A17</f>
        <v>0</v>
      </c>
      <c r="B17" s="156">
        <v>5</v>
      </c>
      <c r="C17" s="156">
        <v>31</v>
      </c>
      <c r="D17" s="156">
        <f t="shared" si="28"/>
        <v>1500</v>
      </c>
      <c r="E17" s="156" t="str">
        <f t="shared" si="29"/>
        <v>AWG</v>
      </c>
      <c r="F17" s="156" t="str">
        <f t="shared" si="30"/>
        <v>FAV</v>
      </c>
      <c r="G17" s="120" t="s">
        <v>256</v>
      </c>
      <c r="H17" s="130" t="s">
        <v>251</v>
      </c>
      <c r="I17" s="130" t="str">
        <f t="shared" si="0"/>
        <v/>
      </c>
      <c r="J17" s="130" t="str">
        <f t="shared" si="1"/>
        <v/>
      </c>
      <c r="K17" s="125"/>
      <c r="L17" s="160"/>
      <c r="M17" s="168"/>
      <c r="N17" s="168"/>
      <c r="O17" s="166"/>
      <c r="P17" s="169"/>
      <c r="Q17" s="169"/>
      <c r="R17" s="169"/>
      <c r="S17" s="125">
        <v>0</v>
      </c>
      <c r="T17" s="125">
        <v>0</v>
      </c>
      <c r="U17" s="130" t="str">
        <f t="shared" si="8"/>
        <v/>
      </c>
      <c r="V17" s="173"/>
      <c r="W17" s="128"/>
      <c r="X17" s="174" t="str">
        <f t="shared" si="33"/>
        <v/>
      </c>
      <c r="Y17" s="174" t="str">
        <f t="shared" si="34"/>
        <v/>
      </c>
      <c r="Z17" s="172" t="str">
        <f t="shared" ref="Z17:AC17" si="42">IF($K17="","",IF($K17=$K15,X15,X14))</f>
        <v/>
      </c>
      <c r="AA17" s="172" t="str">
        <f t="shared" si="42"/>
        <v/>
      </c>
      <c r="AB17" s="172" t="str">
        <f t="shared" si="42"/>
        <v/>
      </c>
      <c r="AC17" s="172" t="str">
        <f t="shared" si="42"/>
        <v/>
      </c>
      <c r="AD17" s="125"/>
      <c r="AE17" s="125"/>
      <c r="AF17" s="125"/>
      <c r="AG17" s="125"/>
      <c r="AH17" s="125"/>
      <c r="AI17" s="186"/>
      <c r="AJ17" s="187"/>
      <c r="AK17" s="127"/>
      <c r="AL17" s="187"/>
      <c r="AM17" s="127"/>
      <c r="AN17" s="187"/>
      <c r="AO17" s="135"/>
      <c r="AP17" s="130" t="str">
        <f t="shared" si="9"/>
        <v/>
      </c>
      <c r="AQ17" s="130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AR17" s="130" t="str">
        <f t="shared" si="10"/>
        <v/>
      </c>
    </row>
    <row r="18" spans="1:44">
      <c r="A18" s="117">
        <f>输入错误检查!A18</f>
        <v>0</v>
      </c>
      <c r="B18" s="156">
        <v>5</v>
      </c>
      <c r="C18" s="156">
        <v>31</v>
      </c>
      <c r="D18" s="156">
        <v>1700</v>
      </c>
      <c r="E18" s="157" t="s">
        <v>56</v>
      </c>
      <c r="F18" s="157" t="s">
        <v>88</v>
      </c>
      <c r="G18" s="120">
        <v>1</v>
      </c>
      <c r="H18" s="130" t="s">
        <v>247</v>
      </c>
      <c r="I18" s="130" t="str">
        <f t="shared" si="0"/>
        <v>客</v>
      </c>
      <c r="J18" s="130" t="str">
        <f t="shared" si="1"/>
        <v>AXIZ</v>
      </c>
      <c r="K18" s="127" t="s">
        <v>88</v>
      </c>
      <c r="L18" s="159" t="s">
        <v>248</v>
      </c>
      <c r="M18" s="168">
        <f t="shared" si="35"/>
        <v>5</v>
      </c>
      <c r="N18" s="168">
        <f t="shared" si="36"/>
        <v>3</v>
      </c>
      <c r="O18" s="166">
        <f t="shared" si="37"/>
        <v>8</v>
      </c>
      <c r="P18" s="167">
        <f t="shared" si="38"/>
        <v>1</v>
      </c>
      <c r="Q18" s="167">
        <f t="shared" si="39"/>
        <v>0</v>
      </c>
      <c r="R18" s="167">
        <f t="shared" si="40"/>
        <v>0</v>
      </c>
      <c r="S18" s="125">
        <v>3</v>
      </c>
      <c r="T18" s="125">
        <v>1</v>
      </c>
      <c r="U18" s="130" t="str">
        <f t="shared" si="8"/>
        <v>人</v>
      </c>
      <c r="V18" s="129" t="s">
        <v>263</v>
      </c>
      <c r="W18" s="129" t="s">
        <v>261</v>
      </c>
      <c r="X18" s="170"/>
      <c r="Y18" s="175"/>
      <c r="Z18" s="175"/>
      <c r="AA18" s="175"/>
      <c r="AB18" s="175"/>
      <c r="AC18" s="179"/>
      <c r="AD18" s="180" t="s">
        <v>194</v>
      </c>
      <c r="AE18" s="181" t="s">
        <v>199</v>
      </c>
      <c r="AF18" s="170"/>
      <c r="AG18" s="175"/>
      <c r="AH18" s="179"/>
      <c r="AI18" s="186" t="s">
        <v>121</v>
      </c>
      <c r="AJ18" s="187" t="s">
        <v>204</v>
      </c>
      <c r="AK18" s="127" t="s">
        <v>150</v>
      </c>
      <c r="AL18" s="187" t="s">
        <v>162</v>
      </c>
      <c r="AM18" s="127" t="s">
        <v>202</v>
      </c>
      <c r="AN18" s="187" t="s">
        <v>102</v>
      </c>
      <c r="AO18" s="135" t="s">
        <v>179</v>
      </c>
      <c r="AP18" s="130" t="str">
        <f t="shared" si="9"/>
        <v>主</v>
      </c>
      <c r="AQ18" s="130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AXIZ</v>
      </c>
      <c r="AR18" s="130" t="str">
        <f t="shared" si="10"/>
        <v>SZ</v>
      </c>
    </row>
    <row r="19" spans="1:44">
      <c r="A19" s="117">
        <f>输入错误检查!A19</f>
        <v>0</v>
      </c>
      <c r="B19" s="156">
        <f t="shared" ref="B19:B25" si="43">B18</f>
        <v>5</v>
      </c>
      <c r="C19" s="156">
        <f t="shared" ref="C19:C25" si="44">C18</f>
        <v>31</v>
      </c>
      <c r="D19" s="156">
        <f t="shared" ref="D19:D25" si="45">D18</f>
        <v>1700</v>
      </c>
      <c r="E19" s="156" t="str">
        <f t="shared" ref="E19:E25" si="46">E18</f>
        <v>AXIZ</v>
      </c>
      <c r="F19" s="156" t="str">
        <f t="shared" ref="F19:F25" si="47">F18</f>
        <v>SZ</v>
      </c>
      <c r="G19" s="120">
        <v>1</v>
      </c>
      <c r="H19" s="130" t="s">
        <v>251</v>
      </c>
      <c r="I19" s="130" t="str">
        <f t="shared" si="0"/>
        <v>主</v>
      </c>
      <c r="J19" s="130" t="str">
        <f t="shared" si="1"/>
        <v>SZ</v>
      </c>
      <c r="K19" s="127" t="s">
        <v>56</v>
      </c>
      <c r="L19" s="159" t="s">
        <v>264</v>
      </c>
      <c r="M19" s="168"/>
      <c r="N19" s="168"/>
      <c r="O19" s="166"/>
      <c r="P19" s="169"/>
      <c r="Q19" s="169"/>
      <c r="R19" s="169"/>
      <c r="S19" s="125">
        <v>2</v>
      </c>
      <c r="T19" s="125">
        <v>2</v>
      </c>
      <c r="U19" s="130" t="str">
        <f t="shared" si="8"/>
        <v>平</v>
      </c>
      <c r="V19" s="129" t="s">
        <v>263</v>
      </c>
      <c r="W19" s="129" t="s">
        <v>261</v>
      </c>
      <c r="X19" s="171"/>
      <c r="Y19" s="176"/>
      <c r="Z19" s="177"/>
      <c r="AA19" s="177"/>
      <c r="AB19" s="177"/>
      <c r="AC19" s="182"/>
      <c r="AD19" s="180" t="s">
        <v>121</v>
      </c>
      <c r="AE19" s="181" t="s">
        <v>199</v>
      </c>
      <c r="AF19" s="171"/>
      <c r="AG19" s="177"/>
      <c r="AH19" s="182"/>
      <c r="AI19" s="186" t="s">
        <v>162</v>
      </c>
      <c r="AJ19" s="187" t="s">
        <v>194</v>
      </c>
      <c r="AK19" s="127" t="s">
        <v>202</v>
      </c>
      <c r="AL19" s="187" t="s">
        <v>192</v>
      </c>
      <c r="AM19" s="127" t="s">
        <v>165</v>
      </c>
      <c r="AN19" s="187" t="s">
        <v>79</v>
      </c>
      <c r="AO19" s="135" t="s">
        <v>185</v>
      </c>
      <c r="AP19" s="130" t="str">
        <f t="shared" si="9"/>
        <v>主</v>
      </c>
      <c r="AQ19" s="130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AXIZ</v>
      </c>
      <c r="AR19" s="130" t="str">
        <f t="shared" si="10"/>
        <v>SZ</v>
      </c>
    </row>
    <row r="20" spans="1:44">
      <c r="A20" s="117">
        <f>输入错误检查!A20</f>
        <v>0</v>
      </c>
      <c r="B20" s="156">
        <f t="shared" si="43"/>
        <v>5</v>
      </c>
      <c r="C20" s="156">
        <f t="shared" si="44"/>
        <v>31</v>
      </c>
      <c r="D20" s="156">
        <f t="shared" si="45"/>
        <v>1700</v>
      </c>
      <c r="E20" s="156" t="str">
        <f t="shared" si="46"/>
        <v>AXIZ</v>
      </c>
      <c r="F20" s="156" t="str">
        <f t="shared" si="47"/>
        <v>SZ</v>
      </c>
      <c r="G20" s="120">
        <v>2</v>
      </c>
      <c r="H20" s="130" t="s">
        <v>247</v>
      </c>
      <c r="I20" s="130" t="str">
        <f t="shared" si="0"/>
        <v>客</v>
      </c>
      <c r="J20" s="130" t="str">
        <f t="shared" si="1"/>
        <v>AXIZ</v>
      </c>
      <c r="K20" s="127" t="s">
        <v>88</v>
      </c>
      <c r="L20" s="159" t="s">
        <v>255</v>
      </c>
      <c r="M20" s="168">
        <f t="shared" ref="M20:M24" si="48">S20+S21</f>
        <v>5</v>
      </c>
      <c r="N20" s="168">
        <f t="shared" ref="N20:N24" si="49">T20+T21</f>
        <v>3</v>
      </c>
      <c r="O20" s="166">
        <f t="shared" ref="O20:O24" si="50">M20+N20</f>
        <v>8</v>
      </c>
      <c r="P20" s="167">
        <f t="shared" ref="P20:P24" si="51">IF(M20&gt;N20,1,0)</f>
        <v>1</v>
      </c>
      <c r="Q20" s="167">
        <f t="shared" ref="Q20:Q24" si="52">IF(M20+N20=0,0,IF(M20=N20,1,0))</f>
        <v>0</v>
      </c>
      <c r="R20" s="167">
        <f t="shared" ref="R20:R24" si="53">IF(M20&lt;N20,1,0)</f>
        <v>0</v>
      </c>
      <c r="S20" s="125">
        <v>2</v>
      </c>
      <c r="T20" s="125">
        <v>2</v>
      </c>
      <c r="U20" s="130" t="str">
        <f t="shared" si="8"/>
        <v>平</v>
      </c>
      <c r="V20" s="129" t="s">
        <v>249</v>
      </c>
      <c r="W20" s="129" t="s">
        <v>258</v>
      </c>
      <c r="X20" s="172" t="str">
        <f t="shared" ref="X20:X24" si="54">IF($K20="","",IF($K20=$K18,AI18,AI19))</f>
        <v>空军</v>
      </c>
      <c r="Y20" s="172" t="str">
        <f t="shared" ref="Y20:Y24" si="55">IF($K20="","",IF($K20=$K18,AJ18,AJ19))</f>
        <v>木偶师</v>
      </c>
      <c r="Z20" s="178"/>
      <c r="AA20" s="177"/>
      <c r="AB20" s="177"/>
      <c r="AC20" s="182"/>
      <c r="AD20" s="180" t="s">
        <v>150</v>
      </c>
      <c r="AE20" s="127" t="s">
        <v>156</v>
      </c>
      <c r="AF20" s="183" t="s">
        <v>179</v>
      </c>
      <c r="AG20" s="178"/>
      <c r="AH20" s="182"/>
      <c r="AI20" s="186" t="s">
        <v>116</v>
      </c>
      <c r="AJ20" s="187" t="s">
        <v>202</v>
      </c>
      <c r="AK20" s="127" t="s">
        <v>192</v>
      </c>
      <c r="AL20" s="187" t="s">
        <v>203</v>
      </c>
      <c r="AM20" s="127" t="s">
        <v>194</v>
      </c>
      <c r="AN20" s="187" t="s">
        <v>165</v>
      </c>
      <c r="AO20" s="135" t="s">
        <v>185</v>
      </c>
      <c r="AP20" s="130" t="str">
        <f t="shared" si="9"/>
        <v>客</v>
      </c>
      <c r="AQ20" s="130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SZ</v>
      </c>
      <c r="AR20" s="130" t="str">
        <f t="shared" si="10"/>
        <v>AXIZ</v>
      </c>
    </row>
    <row r="21" spans="1:44">
      <c r="A21" s="117">
        <f>输入错误检查!A21</f>
        <v>0</v>
      </c>
      <c r="B21" s="156">
        <f t="shared" si="43"/>
        <v>5</v>
      </c>
      <c r="C21" s="156">
        <f t="shared" si="44"/>
        <v>31</v>
      </c>
      <c r="D21" s="156">
        <f t="shared" si="45"/>
        <v>1700</v>
      </c>
      <c r="E21" s="156" t="str">
        <f t="shared" si="46"/>
        <v>AXIZ</v>
      </c>
      <c r="F21" s="156" t="str">
        <f t="shared" si="47"/>
        <v>SZ</v>
      </c>
      <c r="G21" s="120">
        <v>2</v>
      </c>
      <c r="H21" s="130" t="s">
        <v>251</v>
      </c>
      <c r="I21" s="130" t="str">
        <f t="shared" si="0"/>
        <v>主</v>
      </c>
      <c r="J21" s="130" t="str">
        <f t="shared" si="1"/>
        <v>SZ</v>
      </c>
      <c r="K21" s="127" t="s">
        <v>56</v>
      </c>
      <c r="L21" s="159" t="s">
        <v>264</v>
      </c>
      <c r="M21" s="168"/>
      <c r="N21" s="168"/>
      <c r="O21" s="166"/>
      <c r="P21" s="169"/>
      <c r="Q21" s="169"/>
      <c r="R21" s="169"/>
      <c r="S21" s="125">
        <v>3</v>
      </c>
      <c r="T21" s="125">
        <v>1</v>
      </c>
      <c r="U21" s="130" t="str">
        <f t="shared" si="8"/>
        <v>屠</v>
      </c>
      <c r="V21" s="129" t="s">
        <v>249</v>
      </c>
      <c r="W21" s="129" t="s">
        <v>258</v>
      </c>
      <c r="X21" s="172" t="str">
        <f t="shared" ref="X21:X25" si="56">IF($K21="","",IF($K21=$K19,AI19,AI18))</f>
        <v>野人</v>
      </c>
      <c r="Y21" s="172" t="str">
        <f t="shared" ref="Y21:Y25" si="57">IF($K21="","",IF($K21=$K19,AJ19,AJ18))</f>
        <v>病患</v>
      </c>
      <c r="Z21" s="171"/>
      <c r="AA21" s="176"/>
      <c r="AB21" s="177"/>
      <c r="AC21" s="182"/>
      <c r="AD21" s="180" t="s">
        <v>192</v>
      </c>
      <c r="AE21" s="127" t="s">
        <v>199</v>
      </c>
      <c r="AF21" s="181" t="s">
        <v>185</v>
      </c>
      <c r="AG21" s="171"/>
      <c r="AH21" s="182"/>
      <c r="AI21" s="186" t="s">
        <v>150</v>
      </c>
      <c r="AJ21" s="187" t="s">
        <v>202</v>
      </c>
      <c r="AK21" s="127" t="s">
        <v>121</v>
      </c>
      <c r="AL21" s="187" t="s">
        <v>116</v>
      </c>
      <c r="AM21" s="127" t="s">
        <v>165</v>
      </c>
      <c r="AN21" s="187" t="s">
        <v>153</v>
      </c>
      <c r="AO21" s="135" t="s">
        <v>179</v>
      </c>
      <c r="AP21" s="130" t="str">
        <f t="shared" si="9"/>
        <v>客</v>
      </c>
      <c r="AQ21" s="130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SZ</v>
      </c>
      <c r="AR21" s="130" t="str">
        <f t="shared" si="10"/>
        <v>AXIZ</v>
      </c>
    </row>
    <row r="22" spans="1:44">
      <c r="A22" s="117">
        <f>输入错误检查!A22</f>
        <v>0</v>
      </c>
      <c r="B22" s="156">
        <f t="shared" si="43"/>
        <v>5</v>
      </c>
      <c r="C22" s="156">
        <f t="shared" si="44"/>
        <v>31</v>
      </c>
      <c r="D22" s="156">
        <f t="shared" si="45"/>
        <v>1700</v>
      </c>
      <c r="E22" s="156" t="str">
        <f t="shared" si="46"/>
        <v>AXIZ</v>
      </c>
      <c r="F22" s="156" t="str">
        <f t="shared" si="47"/>
        <v>SZ</v>
      </c>
      <c r="G22" s="120">
        <v>3</v>
      </c>
      <c r="H22" s="130" t="s">
        <v>247</v>
      </c>
      <c r="I22" s="130" t="str">
        <f t="shared" si="0"/>
        <v/>
      </c>
      <c r="J22" s="130" t="str">
        <f t="shared" si="1"/>
        <v/>
      </c>
      <c r="K22" s="125"/>
      <c r="L22" s="160"/>
      <c r="M22" s="168">
        <f t="shared" si="48"/>
        <v>0</v>
      </c>
      <c r="N22" s="168">
        <f t="shared" si="49"/>
        <v>0</v>
      </c>
      <c r="O22" s="166">
        <f t="shared" si="50"/>
        <v>0</v>
      </c>
      <c r="P22" s="167">
        <f t="shared" si="51"/>
        <v>0</v>
      </c>
      <c r="Q22" s="167">
        <f t="shared" si="52"/>
        <v>0</v>
      </c>
      <c r="R22" s="167">
        <f t="shared" si="53"/>
        <v>0</v>
      </c>
      <c r="S22" s="125">
        <v>0</v>
      </c>
      <c r="T22" s="125">
        <v>0</v>
      </c>
      <c r="U22" s="130" t="str">
        <f t="shared" si="8"/>
        <v/>
      </c>
      <c r="V22" s="173"/>
      <c r="W22" s="128"/>
      <c r="X22" s="174" t="str">
        <f t="shared" si="54"/>
        <v/>
      </c>
      <c r="Y22" s="174" t="str">
        <f t="shared" si="55"/>
        <v/>
      </c>
      <c r="Z22" s="174" t="str">
        <f>IF($K22="","",IF($K22=$K20,X20,X21))</f>
        <v/>
      </c>
      <c r="AA22" s="174" t="str">
        <f>IF($K22="","",IF($K22=$K20,Y20,Y21))</f>
        <v/>
      </c>
      <c r="AB22" s="178"/>
      <c r="AC22" s="182"/>
      <c r="AD22" s="184"/>
      <c r="AE22" s="125"/>
      <c r="AF22" s="125"/>
      <c r="AG22" s="188"/>
      <c r="AH22" s="189"/>
      <c r="AI22" s="186"/>
      <c r="AJ22" s="187"/>
      <c r="AK22" s="127"/>
      <c r="AL22" s="187"/>
      <c r="AM22" s="127"/>
      <c r="AN22" s="187"/>
      <c r="AO22" s="135"/>
      <c r="AP22" s="130" t="str">
        <f t="shared" si="9"/>
        <v/>
      </c>
      <c r="AQ22" s="130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AR22" s="130" t="str">
        <f t="shared" si="10"/>
        <v/>
      </c>
    </row>
    <row r="23" spans="1:44">
      <c r="A23" s="117">
        <f>输入错误检查!A23</f>
        <v>0</v>
      </c>
      <c r="B23" s="156">
        <f t="shared" si="43"/>
        <v>5</v>
      </c>
      <c r="C23" s="156">
        <f t="shared" si="44"/>
        <v>31</v>
      </c>
      <c r="D23" s="156">
        <f t="shared" si="45"/>
        <v>1700</v>
      </c>
      <c r="E23" s="156" t="str">
        <f t="shared" si="46"/>
        <v>AXIZ</v>
      </c>
      <c r="F23" s="156" t="str">
        <f t="shared" si="47"/>
        <v>SZ</v>
      </c>
      <c r="G23" s="120">
        <v>3</v>
      </c>
      <c r="H23" s="130" t="s">
        <v>251</v>
      </c>
      <c r="I23" s="130" t="str">
        <f t="shared" si="0"/>
        <v/>
      </c>
      <c r="J23" s="130" t="str">
        <f t="shared" si="1"/>
        <v/>
      </c>
      <c r="K23" s="125"/>
      <c r="L23" s="160"/>
      <c r="M23" s="168"/>
      <c r="N23" s="168"/>
      <c r="O23" s="166"/>
      <c r="P23" s="169"/>
      <c r="Q23" s="169"/>
      <c r="R23" s="169"/>
      <c r="S23" s="125">
        <v>0</v>
      </c>
      <c r="T23" s="125">
        <v>0</v>
      </c>
      <c r="U23" s="130" t="str">
        <f t="shared" si="8"/>
        <v/>
      </c>
      <c r="V23" s="173"/>
      <c r="W23" s="128"/>
      <c r="X23" s="174" t="str">
        <f t="shared" si="56"/>
        <v/>
      </c>
      <c r="Y23" s="174" t="str">
        <f t="shared" si="57"/>
        <v/>
      </c>
      <c r="Z23" s="174" t="str">
        <f>IF($K23="","",IF($K23=$K21,X21,X20))</f>
        <v/>
      </c>
      <c r="AA23" s="174" t="str">
        <f>IF($K23="","",IF($K23=$K21,Y21,Y20))</f>
        <v/>
      </c>
      <c r="AB23" s="171"/>
      <c r="AC23" s="185"/>
      <c r="AD23" s="184"/>
      <c r="AE23" s="125"/>
      <c r="AF23" s="125"/>
      <c r="AG23" s="192"/>
      <c r="AH23" s="193"/>
      <c r="AI23" s="186"/>
      <c r="AJ23" s="187"/>
      <c r="AK23" s="127"/>
      <c r="AL23" s="187"/>
      <c r="AM23" s="127"/>
      <c r="AN23" s="187"/>
      <c r="AO23" s="135"/>
      <c r="AP23" s="130" t="str">
        <f t="shared" si="9"/>
        <v/>
      </c>
      <c r="AQ23" s="130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R23" s="130" t="str">
        <f t="shared" si="10"/>
        <v/>
      </c>
    </row>
    <row r="24" spans="1:44">
      <c r="A24" s="117">
        <f>输入错误检查!A24</f>
        <v>0</v>
      </c>
      <c r="B24" s="156">
        <f t="shared" si="43"/>
        <v>5</v>
      </c>
      <c r="C24" s="156">
        <f t="shared" si="44"/>
        <v>31</v>
      </c>
      <c r="D24" s="156">
        <f t="shared" si="45"/>
        <v>1700</v>
      </c>
      <c r="E24" s="156" t="str">
        <f t="shared" si="46"/>
        <v>AXIZ</v>
      </c>
      <c r="F24" s="156" t="str">
        <f t="shared" si="47"/>
        <v>SZ</v>
      </c>
      <c r="G24" s="120" t="s">
        <v>256</v>
      </c>
      <c r="H24" s="130" t="s">
        <v>247</v>
      </c>
      <c r="I24" s="130" t="str">
        <f t="shared" si="0"/>
        <v/>
      </c>
      <c r="J24" s="130" t="str">
        <f t="shared" si="1"/>
        <v/>
      </c>
      <c r="K24" s="125"/>
      <c r="L24" s="160"/>
      <c r="M24" s="168">
        <f t="shared" si="48"/>
        <v>0</v>
      </c>
      <c r="N24" s="168">
        <f t="shared" si="49"/>
        <v>0</v>
      </c>
      <c r="O24" s="166">
        <f t="shared" si="50"/>
        <v>0</v>
      </c>
      <c r="P24" s="167">
        <f t="shared" si="51"/>
        <v>0</v>
      </c>
      <c r="Q24" s="167">
        <f t="shared" si="52"/>
        <v>0</v>
      </c>
      <c r="R24" s="167">
        <f t="shared" si="53"/>
        <v>0</v>
      </c>
      <c r="S24" s="125">
        <v>0</v>
      </c>
      <c r="T24" s="125">
        <v>0</v>
      </c>
      <c r="U24" s="130" t="str">
        <f t="shared" si="8"/>
        <v/>
      </c>
      <c r="V24" s="173"/>
      <c r="W24" s="128"/>
      <c r="X24" s="174" t="str">
        <f t="shared" si="54"/>
        <v/>
      </c>
      <c r="Y24" s="174" t="str">
        <f t="shared" si="55"/>
        <v/>
      </c>
      <c r="Z24" s="172" t="str">
        <f t="shared" ref="Z24:AC24" si="58">IF($K24="","",IF($K24=$K22,X22,X23))</f>
        <v/>
      </c>
      <c r="AA24" s="172" t="str">
        <f t="shared" si="58"/>
        <v/>
      </c>
      <c r="AB24" s="172" t="str">
        <f t="shared" si="58"/>
        <v/>
      </c>
      <c r="AC24" s="172" t="str">
        <f t="shared" si="58"/>
        <v/>
      </c>
      <c r="AD24" s="125"/>
      <c r="AE24" s="125"/>
      <c r="AF24" s="125"/>
      <c r="AG24" s="125"/>
      <c r="AH24" s="194"/>
      <c r="AI24" s="186"/>
      <c r="AJ24" s="187"/>
      <c r="AK24" s="127"/>
      <c r="AL24" s="187"/>
      <c r="AM24" s="127"/>
      <c r="AN24" s="187"/>
      <c r="AO24" s="135"/>
      <c r="AP24" s="130" t="str">
        <f t="shared" si="9"/>
        <v/>
      </c>
      <c r="AQ24" s="130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R24" s="130" t="str">
        <f t="shared" si="10"/>
        <v/>
      </c>
    </row>
    <row r="25" spans="1:44">
      <c r="A25" s="117">
        <f>输入错误检查!A25</f>
        <v>0</v>
      </c>
      <c r="B25" s="156">
        <f t="shared" si="43"/>
        <v>5</v>
      </c>
      <c r="C25" s="156">
        <f t="shared" si="44"/>
        <v>31</v>
      </c>
      <c r="D25" s="156">
        <f t="shared" si="45"/>
        <v>1700</v>
      </c>
      <c r="E25" s="156" t="str">
        <f t="shared" si="46"/>
        <v>AXIZ</v>
      </c>
      <c r="F25" s="156" t="str">
        <f t="shared" si="47"/>
        <v>SZ</v>
      </c>
      <c r="G25" s="120" t="s">
        <v>256</v>
      </c>
      <c r="H25" s="130" t="s">
        <v>251</v>
      </c>
      <c r="I25" s="130" t="str">
        <f t="shared" si="0"/>
        <v/>
      </c>
      <c r="J25" s="130" t="str">
        <f t="shared" si="1"/>
        <v/>
      </c>
      <c r="K25" s="125"/>
      <c r="L25" s="160"/>
      <c r="M25" s="168"/>
      <c r="N25" s="168"/>
      <c r="O25" s="166"/>
      <c r="P25" s="169"/>
      <c r="Q25" s="169"/>
      <c r="R25" s="169"/>
      <c r="S25" s="125">
        <v>0</v>
      </c>
      <c r="T25" s="125">
        <v>0</v>
      </c>
      <c r="U25" s="130" t="str">
        <f t="shared" si="8"/>
        <v/>
      </c>
      <c r="V25" s="173"/>
      <c r="W25" s="128"/>
      <c r="X25" s="174" t="str">
        <f t="shared" si="56"/>
        <v/>
      </c>
      <c r="Y25" s="174" t="str">
        <f t="shared" si="57"/>
        <v/>
      </c>
      <c r="Z25" s="172" t="str">
        <f t="shared" ref="Z25:AC25" si="59">IF($K25="","",IF($K25=$K23,X23,X22))</f>
        <v/>
      </c>
      <c r="AA25" s="172" t="str">
        <f t="shared" si="59"/>
        <v/>
      </c>
      <c r="AB25" s="172" t="str">
        <f t="shared" si="59"/>
        <v/>
      </c>
      <c r="AC25" s="172" t="str">
        <f t="shared" si="59"/>
        <v/>
      </c>
      <c r="AD25" s="125"/>
      <c r="AE25" s="125"/>
      <c r="AF25" s="125"/>
      <c r="AG25" s="125"/>
      <c r="AH25" s="125"/>
      <c r="AI25" s="186"/>
      <c r="AJ25" s="187"/>
      <c r="AK25" s="127"/>
      <c r="AL25" s="187"/>
      <c r="AM25" s="127"/>
      <c r="AN25" s="187"/>
      <c r="AO25" s="135"/>
      <c r="AP25" s="130" t="str">
        <f t="shared" si="9"/>
        <v/>
      </c>
      <c r="AQ25" s="130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R25" s="130" t="str">
        <f t="shared" si="10"/>
        <v/>
      </c>
    </row>
    <row r="26" spans="1:44">
      <c r="A26" s="117">
        <f>输入错误检查!A26</f>
        <v>0</v>
      </c>
      <c r="B26" s="156">
        <v>6</v>
      </c>
      <c r="C26" s="156">
        <v>1</v>
      </c>
      <c r="D26" s="156">
        <v>1300</v>
      </c>
      <c r="E26" s="157" t="s">
        <v>80</v>
      </c>
      <c r="F26" s="157" t="s">
        <v>95</v>
      </c>
      <c r="G26" s="120">
        <v>1</v>
      </c>
      <c r="H26" s="130" t="s">
        <v>247</v>
      </c>
      <c r="I26" s="130" t="str">
        <f t="shared" si="0"/>
        <v>主</v>
      </c>
      <c r="J26" s="130" t="str">
        <f t="shared" si="1"/>
        <v>ZETA</v>
      </c>
      <c r="K26" s="127" t="s">
        <v>80</v>
      </c>
      <c r="L26" s="159" t="s">
        <v>252</v>
      </c>
      <c r="M26" s="168">
        <f t="shared" ref="M26:M30" si="60">S26+S27</f>
        <v>8</v>
      </c>
      <c r="N26" s="168">
        <f t="shared" ref="N26:N30" si="61">T26+T27</f>
        <v>1</v>
      </c>
      <c r="O26" s="166">
        <f t="shared" ref="O26:O30" si="62">M26+N26</f>
        <v>9</v>
      </c>
      <c r="P26" s="167">
        <f t="shared" ref="P26:P30" si="63">IF(M26&gt;N26,1,0)</f>
        <v>1</v>
      </c>
      <c r="Q26" s="167">
        <f t="shared" ref="Q26:Q30" si="64">IF(M26+N26=0,0,IF(M26=N26,1,0))</f>
        <v>0</v>
      </c>
      <c r="R26" s="167">
        <f t="shared" ref="R26:R30" si="65">IF(M26&lt;N26,1,0)</f>
        <v>0</v>
      </c>
      <c r="S26" s="125">
        <v>5</v>
      </c>
      <c r="T26" s="125">
        <v>0</v>
      </c>
      <c r="U26" s="130" t="str">
        <f t="shared" si="8"/>
        <v>屠</v>
      </c>
      <c r="V26" s="129" t="s">
        <v>263</v>
      </c>
      <c r="W26" s="129" t="s">
        <v>265</v>
      </c>
      <c r="X26" s="170"/>
      <c r="Y26" s="175"/>
      <c r="Z26" s="175"/>
      <c r="AA26" s="175"/>
      <c r="AB26" s="175"/>
      <c r="AC26" s="179"/>
      <c r="AD26" s="180" t="s">
        <v>150</v>
      </c>
      <c r="AE26" s="181" t="s">
        <v>121</v>
      </c>
      <c r="AF26" s="170"/>
      <c r="AG26" s="175"/>
      <c r="AH26" s="179"/>
      <c r="AI26" s="186" t="s">
        <v>94</v>
      </c>
      <c r="AJ26" s="187" t="s">
        <v>147</v>
      </c>
      <c r="AK26" s="127" t="s">
        <v>192</v>
      </c>
      <c r="AL26" s="187" t="s">
        <v>168</v>
      </c>
      <c r="AM26" s="127" t="s">
        <v>202</v>
      </c>
      <c r="AN26" s="187" t="s">
        <v>165</v>
      </c>
      <c r="AO26" s="135" t="s">
        <v>185</v>
      </c>
      <c r="AP26" s="130" t="str">
        <f t="shared" si="9"/>
        <v>主</v>
      </c>
      <c r="AQ26" s="130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RC</v>
      </c>
      <c r="AR26" s="130" t="str">
        <f t="shared" si="10"/>
        <v>ZETA</v>
      </c>
    </row>
    <row r="27" spans="1:44">
      <c r="A27" s="117">
        <f>输入错误检查!A27</f>
        <v>0</v>
      </c>
      <c r="B27" s="156">
        <f t="shared" ref="B27:B33" si="66">B26</f>
        <v>6</v>
      </c>
      <c r="C27" s="156">
        <f t="shared" ref="C27:C33" si="67">C26</f>
        <v>1</v>
      </c>
      <c r="D27" s="156">
        <f t="shared" ref="D27:D33" si="68">D26</f>
        <v>1300</v>
      </c>
      <c r="E27" s="156" t="str">
        <f t="shared" ref="E27:E33" si="69">E26</f>
        <v>RC</v>
      </c>
      <c r="F27" s="156" t="str">
        <f t="shared" ref="F27:F33" si="70">F26</f>
        <v>ZETA</v>
      </c>
      <c r="G27" s="120">
        <v>1</v>
      </c>
      <c r="H27" s="130" t="s">
        <v>251</v>
      </c>
      <c r="I27" s="130" t="str">
        <f t="shared" si="0"/>
        <v>客</v>
      </c>
      <c r="J27" s="130" t="str">
        <f t="shared" si="1"/>
        <v>RC</v>
      </c>
      <c r="K27" s="127" t="s">
        <v>95</v>
      </c>
      <c r="L27" s="159" t="s">
        <v>132</v>
      </c>
      <c r="M27" s="168"/>
      <c r="N27" s="168"/>
      <c r="O27" s="166"/>
      <c r="P27" s="169"/>
      <c r="Q27" s="169"/>
      <c r="R27" s="169"/>
      <c r="S27" s="125">
        <v>3</v>
      </c>
      <c r="T27" s="125">
        <v>1</v>
      </c>
      <c r="U27" s="130" t="str">
        <f t="shared" si="8"/>
        <v>人</v>
      </c>
      <c r="V27" s="129" t="s">
        <v>263</v>
      </c>
      <c r="W27" s="129" t="s">
        <v>265</v>
      </c>
      <c r="X27" s="171"/>
      <c r="Y27" s="176"/>
      <c r="Z27" s="177"/>
      <c r="AA27" s="177"/>
      <c r="AB27" s="177"/>
      <c r="AC27" s="182"/>
      <c r="AD27" s="180" t="s">
        <v>150</v>
      </c>
      <c r="AE27" s="181" t="s">
        <v>204</v>
      </c>
      <c r="AF27" s="171"/>
      <c r="AG27" s="177"/>
      <c r="AH27" s="182"/>
      <c r="AI27" s="186" t="s">
        <v>165</v>
      </c>
      <c r="AJ27" s="187" t="s">
        <v>121</v>
      </c>
      <c r="AK27" s="127" t="s">
        <v>192</v>
      </c>
      <c r="AL27" s="187" t="s">
        <v>203</v>
      </c>
      <c r="AM27" s="127" t="s">
        <v>116</v>
      </c>
      <c r="AN27" s="187" t="s">
        <v>168</v>
      </c>
      <c r="AO27" s="135" t="s">
        <v>185</v>
      </c>
      <c r="AP27" s="130" t="str">
        <f t="shared" si="9"/>
        <v>主</v>
      </c>
      <c r="AQ27" s="130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RC</v>
      </c>
      <c r="AR27" s="130" t="str">
        <f t="shared" si="10"/>
        <v>ZETA</v>
      </c>
    </row>
    <row r="28" spans="1:44">
      <c r="A28" s="117">
        <f>输入错误检查!A28</f>
        <v>0</v>
      </c>
      <c r="B28" s="156">
        <f t="shared" si="66"/>
        <v>6</v>
      </c>
      <c r="C28" s="156">
        <f t="shared" si="67"/>
        <v>1</v>
      </c>
      <c r="D28" s="156">
        <f t="shared" si="68"/>
        <v>1300</v>
      </c>
      <c r="E28" s="156" t="str">
        <f t="shared" si="69"/>
        <v>RC</v>
      </c>
      <c r="F28" s="156" t="str">
        <f t="shared" si="70"/>
        <v>ZETA</v>
      </c>
      <c r="G28" s="120">
        <v>2</v>
      </c>
      <c r="H28" s="130" t="s">
        <v>247</v>
      </c>
      <c r="I28" s="130" t="str">
        <f t="shared" si="0"/>
        <v>主</v>
      </c>
      <c r="J28" s="130" t="str">
        <f t="shared" si="1"/>
        <v>ZETA</v>
      </c>
      <c r="K28" s="127" t="s">
        <v>80</v>
      </c>
      <c r="L28" s="159" t="s">
        <v>252</v>
      </c>
      <c r="M28" s="168">
        <f t="shared" si="60"/>
        <v>6</v>
      </c>
      <c r="N28" s="168">
        <f t="shared" si="61"/>
        <v>3</v>
      </c>
      <c r="O28" s="166">
        <f t="shared" si="62"/>
        <v>9</v>
      </c>
      <c r="P28" s="167">
        <f t="shared" si="63"/>
        <v>1</v>
      </c>
      <c r="Q28" s="167">
        <f t="shared" si="64"/>
        <v>0</v>
      </c>
      <c r="R28" s="167">
        <f t="shared" si="65"/>
        <v>0</v>
      </c>
      <c r="S28" s="125">
        <v>5</v>
      </c>
      <c r="T28" s="125">
        <v>0</v>
      </c>
      <c r="U28" s="130" t="str">
        <f t="shared" si="8"/>
        <v>屠</v>
      </c>
      <c r="V28" s="129" t="s">
        <v>250</v>
      </c>
      <c r="W28" s="129" t="s">
        <v>258</v>
      </c>
      <c r="X28" s="172" t="str">
        <f t="shared" ref="X28:X32" si="71">IF($K28="","",IF($K28=$K26,AI26,AI27))</f>
        <v>园丁</v>
      </c>
      <c r="Y28" s="172" t="str">
        <f t="shared" ref="Y28:Y32" si="72">IF($K28="","",IF($K28=$K26,AJ26,AJ27))</f>
        <v>舞女</v>
      </c>
      <c r="Z28" s="178"/>
      <c r="AA28" s="177"/>
      <c r="AB28" s="177"/>
      <c r="AC28" s="182"/>
      <c r="AD28" s="180" t="s">
        <v>199</v>
      </c>
      <c r="AE28" s="127" t="s">
        <v>204</v>
      </c>
      <c r="AF28" s="183" t="s">
        <v>179</v>
      </c>
      <c r="AG28" s="178"/>
      <c r="AH28" s="182"/>
      <c r="AI28" s="186" t="s">
        <v>194</v>
      </c>
      <c r="AJ28" s="187" t="s">
        <v>156</v>
      </c>
      <c r="AK28" s="127" t="s">
        <v>192</v>
      </c>
      <c r="AL28" s="187" t="s">
        <v>71</v>
      </c>
      <c r="AM28" s="127" t="s">
        <v>168</v>
      </c>
      <c r="AN28" s="187" t="s">
        <v>116</v>
      </c>
      <c r="AO28" s="135" t="s">
        <v>185</v>
      </c>
      <c r="AP28" s="130" t="str">
        <f t="shared" si="9"/>
        <v>客</v>
      </c>
      <c r="AQ28" s="130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ZETA</v>
      </c>
      <c r="AR28" s="130" t="str">
        <f t="shared" si="10"/>
        <v>RC</v>
      </c>
    </row>
    <row r="29" spans="1:44">
      <c r="A29" s="117">
        <f>输入错误检查!A29</f>
        <v>0</v>
      </c>
      <c r="B29" s="156">
        <f t="shared" si="66"/>
        <v>6</v>
      </c>
      <c r="C29" s="156">
        <f t="shared" si="67"/>
        <v>1</v>
      </c>
      <c r="D29" s="156">
        <f t="shared" si="68"/>
        <v>1300</v>
      </c>
      <c r="E29" s="156" t="str">
        <f t="shared" si="69"/>
        <v>RC</v>
      </c>
      <c r="F29" s="156" t="str">
        <f t="shared" si="70"/>
        <v>ZETA</v>
      </c>
      <c r="G29" s="120">
        <v>2</v>
      </c>
      <c r="H29" s="130" t="s">
        <v>251</v>
      </c>
      <c r="I29" s="130" t="str">
        <f t="shared" si="0"/>
        <v>客</v>
      </c>
      <c r="J29" s="130" t="str">
        <f t="shared" si="1"/>
        <v>RC</v>
      </c>
      <c r="K29" s="127" t="s">
        <v>95</v>
      </c>
      <c r="L29" s="159" t="s">
        <v>132</v>
      </c>
      <c r="M29" s="168"/>
      <c r="N29" s="168"/>
      <c r="O29" s="166"/>
      <c r="P29" s="169"/>
      <c r="Q29" s="169"/>
      <c r="R29" s="169"/>
      <c r="S29" s="125">
        <v>1</v>
      </c>
      <c r="T29" s="125">
        <v>3</v>
      </c>
      <c r="U29" s="130" t="str">
        <f t="shared" si="8"/>
        <v>屠</v>
      </c>
      <c r="V29" s="129" t="s">
        <v>250</v>
      </c>
      <c r="W29" s="129" t="s">
        <v>258</v>
      </c>
      <c r="X29" s="172" t="str">
        <f t="shared" ref="X29:X33" si="73">IF($K29="","",IF($K29=$K27,AI27,AI26))</f>
        <v>杂技演员</v>
      </c>
      <c r="Y29" s="172" t="str">
        <f t="shared" ref="Y29:Y33" si="74">IF($K29="","",IF($K29=$K27,AJ27,AJ26))</f>
        <v>空军</v>
      </c>
      <c r="Z29" s="171"/>
      <c r="AA29" s="176"/>
      <c r="AB29" s="177"/>
      <c r="AC29" s="182"/>
      <c r="AD29" s="180" t="s">
        <v>150</v>
      </c>
      <c r="AE29" s="127" t="s">
        <v>153</v>
      </c>
      <c r="AF29" s="181" t="s">
        <v>185</v>
      </c>
      <c r="AG29" s="171"/>
      <c r="AH29" s="182"/>
      <c r="AI29" s="186" t="s">
        <v>79</v>
      </c>
      <c r="AJ29" s="187" t="s">
        <v>204</v>
      </c>
      <c r="AK29" s="127" t="s">
        <v>199</v>
      </c>
      <c r="AL29" s="187" t="s">
        <v>194</v>
      </c>
      <c r="AM29" s="127" t="s">
        <v>116</v>
      </c>
      <c r="AN29" s="187" t="s">
        <v>162</v>
      </c>
      <c r="AO29" s="135" t="s">
        <v>179</v>
      </c>
      <c r="AP29" s="130" t="str">
        <f t="shared" si="9"/>
        <v>客</v>
      </c>
      <c r="AQ29" s="130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ZETA</v>
      </c>
      <c r="AR29" s="130" t="str">
        <f t="shared" si="10"/>
        <v>RC</v>
      </c>
    </row>
    <row r="30" spans="1:44">
      <c r="A30" s="117">
        <f>输入错误检查!A30</f>
        <v>0</v>
      </c>
      <c r="B30" s="156">
        <f t="shared" si="66"/>
        <v>6</v>
      </c>
      <c r="C30" s="156">
        <f t="shared" si="67"/>
        <v>1</v>
      </c>
      <c r="D30" s="156">
        <f t="shared" si="68"/>
        <v>1300</v>
      </c>
      <c r="E30" s="156" t="str">
        <f t="shared" si="69"/>
        <v>RC</v>
      </c>
      <c r="F30" s="156" t="str">
        <f t="shared" si="70"/>
        <v>ZETA</v>
      </c>
      <c r="G30" s="120">
        <v>3</v>
      </c>
      <c r="H30" s="130" t="s">
        <v>247</v>
      </c>
      <c r="I30" s="130" t="str">
        <f t="shared" si="0"/>
        <v/>
      </c>
      <c r="J30" s="130" t="str">
        <f t="shared" si="1"/>
        <v/>
      </c>
      <c r="K30" s="127"/>
      <c r="L30" s="159"/>
      <c r="M30" s="168">
        <f t="shared" si="60"/>
        <v>0</v>
      </c>
      <c r="N30" s="168">
        <f t="shared" si="61"/>
        <v>0</v>
      </c>
      <c r="O30" s="166">
        <f t="shared" si="62"/>
        <v>0</v>
      </c>
      <c r="P30" s="167">
        <f t="shared" si="63"/>
        <v>0</v>
      </c>
      <c r="Q30" s="167">
        <f t="shared" si="64"/>
        <v>0</v>
      </c>
      <c r="R30" s="167">
        <f t="shared" si="65"/>
        <v>0</v>
      </c>
      <c r="S30" s="125">
        <v>0</v>
      </c>
      <c r="T30" s="125">
        <v>0</v>
      </c>
      <c r="U30" s="130" t="str">
        <f t="shared" si="8"/>
        <v/>
      </c>
      <c r="V30" s="173"/>
      <c r="W30" s="128"/>
      <c r="X30" s="174" t="str">
        <f t="shared" si="71"/>
        <v/>
      </c>
      <c r="Y30" s="174" t="str">
        <f t="shared" si="72"/>
        <v/>
      </c>
      <c r="Z30" s="174" t="str">
        <f>IF($K30="","",IF($K30=$K28,X28,X29))</f>
        <v/>
      </c>
      <c r="AA30" s="174" t="str">
        <f>IF($K30="","",IF($K30=$K28,Y28,Y29))</f>
        <v/>
      </c>
      <c r="AB30" s="178"/>
      <c r="AC30" s="182"/>
      <c r="AD30" s="184"/>
      <c r="AE30" s="125"/>
      <c r="AF30" s="125"/>
      <c r="AG30" s="188"/>
      <c r="AH30" s="189"/>
      <c r="AI30" s="186"/>
      <c r="AJ30" s="187"/>
      <c r="AK30" s="127"/>
      <c r="AL30" s="187"/>
      <c r="AM30" s="127"/>
      <c r="AN30" s="187"/>
      <c r="AO30" s="135"/>
      <c r="AP30" s="130" t="str">
        <f t="shared" si="9"/>
        <v/>
      </c>
      <c r="AQ30" s="130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/>
      </c>
      <c r="AR30" s="130" t="str">
        <f t="shared" si="10"/>
        <v/>
      </c>
    </row>
    <row r="31" spans="1:44">
      <c r="A31" s="117">
        <f>输入错误检查!A31</f>
        <v>0</v>
      </c>
      <c r="B31" s="156">
        <f t="shared" si="66"/>
        <v>6</v>
      </c>
      <c r="C31" s="156">
        <f t="shared" si="67"/>
        <v>1</v>
      </c>
      <c r="D31" s="156">
        <f t="shared" si="68"/>
        <v>1300</v>
      </c>
      <c r="E31" s="156" t="str">
        <f t="shared" si="69"/>
        <v>RC</v>
      </c>
      <c r="F31" s="156" t="str">
        <f t="shared" si="70"/>
        <v>ZETA</v>
      </c>
      <c r="G31" s="120">
        <v>3</v>
      </c>
      <c r="H31" s="130" t="s">
        <v>251</v>
      </c>
      <c r="I31" s="130" t="str">
        <f t="shared" si="0"/>
        <v/>
      </c>
      <c r="J31" s="130" t="str">
        <f t="shared" si="1"/>
        <v/>
      </c>
      <c r="K31" s="127"/>
      <c r="L31" s="159"/>
      <c r="M31" s="168"/>
      <c r="N31" s="168"/>
      <c r="O31" s="166"/>
      <c r="P31" s="169"/>
      <c r="Q31" s="169"/>
      <c r="R31" s="169"/>
      <c r="S31" s="125">
        <v>0</v>
      </c>
      <c r="T31" s="125">
        <v>0</v>
      </c>
      <c r="U31" s="130" t="str">
        <f t="shared" si="8"/>
        <v/>
      </c>
      <c r="V31" s="173"/>
      <c r="W31" s="128"/>
      <c r="X31" s="174" t="str">
        <f t="shared" si="73"/>
        <v/>
      </c>
      <c r="Y31" s="174" t="str">
        <f t="shared" si="74"/>
        <v/>
      </c>
      <c r="Z31" s="174" t="str">
        <f>IF($K31="","",IF($K31=$K29,X29,X28))</f>
        <v/>
      </c>
      <c r="AA31" s="174" t="str">
        <f>IF($K31="","",IF($K31=$K29,Y29,Y28))</f>
        <v/>
      </c>
      <c r="AB31" s="171"/>
      <c r="AC31" s="185"/>
      <c r="AD31" s="184"/>
      <c r="AE31" s="125"/>
      <c r="AF31" s="125"/>
      <c r="AG31" s="192"/>
      <c r="AH31" s="193"/>
      <c r="AI31" s="186"/>
      <c r="AJ31" s="187"/>
      <c r="AK31" s="127"/>
      <c r="AL31" s="187"/>
      <c r="AM31" s="127"/>
      <c r="AN31" s="187"/>
      <c r="AO31" s="135"/>
      <c r="AP31" s="130" t="str">
        <f t="shared" si="9"/>
        <v/>
      </c>
      <c r="AQ31" s="130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/>
      </c>
      <c r="AR31" s="130" t="str">
        <f t="shared" si="10"/>
        <v/>
      </c>
    </row>
    <row r="32" spans="1:44">
      <c r="A32" s="117">
        <f>输入错误检查!A32</f>
        <v>0</v>
      </c>
      <c r="B32" s="156">
        <f t="shared" si="66"/>
        <v>6</v>
      </c>
      <c r="C32" s="156">
        <f t="shared" si="67"/>
        <v>1</v>
      </c>
      <c r="D32" s="156">
        <f t="shared" si="68"/>
        <v>1300</v>
      </c>
      <c r="E32" s="156" t="str">
        <f t="shared" si="69"/>
        <v>RC</v>
      </c>
      <c r="F32" s="156" t="str">
        <f t="shared" si="70"/>
        <v>ZETA</v>
      </c>
      <c r="G32" s="120" t="s">
        <v>256</v>
      </c>
      <c r="H32" s="130" t="s">
        <v>247</v>
      </c>
      <c r="I32" s="130" t="str">
        <f t="shared" si="0"/>
        <v/>
      </c>
      <c r="J32" s="130" t="str">
        <f t="shared" si="1"/>
        <v/>
      </c>
      <c r="K32" s="125"/>
      <c r="L32" s="160"/>
      <c r="M32" s="168">
        <f t="shared" ref="M32:M36" si="75">S32+S33</f>
        <v>0</v>
      </c>
      <c r="N32" s="168">
        <f t="shared" ref="N32:N36" si="76">T32+T33</f>
        <v>0</v>
      </c>
      <c r="O32" s="166">
        <f t="shared" ref="O32:O36" si="77">M32+N32</f>
        <v>0</v>
      </c>
      <c r="P32" s="167">
        <f t="shared" ref="P32:P36" si="78">IF(M32&gt;N32,1,0)</f>
        <v>0</v>
      </c>
      <c r="Q32" s="167">
        <f t="shared" ref="Q32:Q36" si="79">IF(M32+N32=0,0,IF(M32=N32,1,0))</f>
        <v>0</v>
      </c>
      <c r="R32" s="167">
        <f t="shared" ref="R32:R36" si="80">IF(M32&lt;N32,1,0)</f>
        <v>0</v>
      </c>
      <c r="S32" s="125">
        <v>0</v>
      </c>
      <c r="T32" s="125">
        <v>0</v>
      </c>
      <c r="U32" s="130" t="str">
        <f t="shared" si="8"/>
        <v/>
      </c>
      <c r="V32" s="173"/>
      <c r="W32" s="128"/>
      <c r="X32" s="174" t="str">
        <f t="shared" si="71"/>
        <v/>
      </c>
      <c r="Y32" s="174" t="str">
        <f t="shared" si="72"/>
        <v/>
      </c>
      <c r="Z32" s="172" t="str">
        <f t="shared" ref="Z32:AC32" si="81">IF($K32="","",IF($K32=$K30,X30,X31))</f>
        <v/>
      </c>
      <c r="AA32" s="172" t="str">
        <f t="shared" si="81"/>
        <v/>
      </c>
      <c r="AB32" s="172" t="str">
        <f t="shared" si="81"/>
        <v/>
      </c>
      <c r="AC32" s="172" t="str">
        <f t="shared" si="81"/>
        <v/>
      </c>
      <c r="AD32" s="125"/>
      <c r="AE32" s="125"/>
      <c r="AF32" s="125"/>
      <c r="AG32" s="125"/>
      <c r="AH32" s="194"/>
      <c r="AI32" s="186"/>
      <c r="AJ32" s="187"/>
      <c r="AK32" s="127"/>
      <c r="AL32" s="187"/>
      <c r="AM32" s="127"/>
      <c r="AN32" s="187"/>
      <c r="AO32" s="135"/>
      <c r="AP32" s="130" t="str">
        <f t="shared" si="9"/>
        <v/>
      </c>
      <c r="AQ32" s="130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/>
      </c>
      <c r="AR32" s="130" t="str">
        <f t="shared" si="10"/>
        <v/>
      </c>
    </row>
    <row r="33" spans="1:44">
      <c r="A33" s="117">
        <f>输入错误检查!A33</f>
        <v>0</v>
      </c>
      <c r="B33" s="156">
        <f t="shared" si="66"/>
        <v>6</v>
      </c>
      <c r="C33" s="156">
        <f t="shared" si="67"/>
        <v>1</v>
      </c>
      <c r="D33" s="156">
        <f t="shared" si="68"/>
        <v>1300</v>
      </c>
      <c r="E33" s="156" t="str">
        <f t="shared" si="69"/>
        <v>RC</v>
      </c>
      <c r="F33" s="156" t="str">
        <f t="shared" si="70"/>
        <v>ZETA</v>
      </c>
      <c r="G33" s="120" t="s">
        <v>256</v>
      </c>
      <c r="H33" s="130" t="s">
        <v>251</v>
      </c>
      <c r="I33" s="130" t="str">
        <f t="shared" si="0"/>
        <v/>
      </c>
      <c r="J33" s="130" t="str">
        <f t="shared" si="1"/>
        <v/>
      </c>
      <c r="K33" s="125"/>
      <c r="L33" s="160"/>
      <c r="M33" s="168"/>
      <c r="N33" s="168"/>
      <c r="O33" s="166"/>
      <c r="P33" s="169"/>
      <c r="Q33" s="169"/>
      <c r="R33" s="169"/>
      <c r="S33" s="125">
        <v>0</v>
      </c>
      <c r="T33" s="125">
        <v>0</v>
      </c>
      <c r="U33" s="130" t="str">
        <f t="shared" si="8"/>
        <v/>
      </c>
      <c r="V33" s="173"/>
      <c r="W33" s="128"/>
      <c r="X33" s="174" t="str">
        <f t="shared" si="73"/>
        <v/>
      </c>
      <c r="Y33" s="174" t="str">
        <f t="shared" si="74"/>
        <v/>
      </c>
      <c r="Z33" s="172" t="str">
        <f t="shared" ref="Z33:AC33" si="82">IF($K33="","",IF($K33=$K31,X31,X30))</f>
        <v/>
      </c>
      <c r="AA33" s="172" t="str">
        <f t="shared" si="82"/>
        <v/>
      </c>
      <c r="AB33" s="172" t="str">
        <f t="shared" si="82"/>
        <v/>
      </c>
      <c r="AC33" s="172" t="str">
        <f t="shared" si="82"/>
        <v/>
      </c>
      <c r="AD33" s="125"/>
      <c r="AE33" s="125"/>
      <c r="AF33" s="125"/>
      <c r="AG33" s="125"/>
      <c r="AH33" s="125"/>
      <c r="AI33" s="186"/>
      <c r="AJ33" s="187"/>
      <c r="AK33" s="127"/>
      <c r="AL33" s="187"/>
      <c r="AM33" s="127"/>
      <c r="AN33" s="187"/>
      <c r="AO33" s="135"/>
      <c r="AP33" s="130" t="str">
        <f t="shared" si="9"/>
        <v/>
      </c>
      <c r="AQ33" s="130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R33" s="130" t="str">
        <f t="shared" si="10"/>
        <v/>
      </c>
    </row>
    <row r="34" spans="1:44">
      <c r="A34" s="117">
        <f>输入错误检查!A34</f>
        <v>0</v>
      </c>
      <c r="B34" s="156">
        <v>6</v>
      </c>
      <c r="C34" s="156">
        <v>1</v>
      </c>
      <c r="D34" s="156">
        <v>1500</v>
      </c>
      <c r="E34" s="157" t="s">
        <v>56</v>
      </c>
      <c r="F34" s="157" t="s">
        <v>49</v>
      </c>
      <c r="G34" s="120">
        <v>1</v>
      </c>
      <c r="H34" s="130" t="s">
        <v>247</v>
      </c>
      <c r="I34" s="130" t="str">
        <f t="shared" si="0"/>
        <v>主</v>
      </c>
      <c r="J34" s="130" t="str">
        <f t="shared" si="1"/>
        <v>AWG</v>
      </c>
      <c r="K34" s="127" t="s">
        <v>56</v>
      </c>
      <c r="L34" s="159" t="s">
        <v>264</v>
      </c>
      <c r="M34" s="168">
        <f t="shared" si="75"/>
        <v>5</v>
      </c>
      <c r="N34" s="168">
        <f t="shared" si="76"/>
        <v>3</v>
      </c>
      <c r="O34" s="166">
        <f t="shared" si="77"/>
        <v>8</v>
      </c>
      <c r="P34" s="167">
        <f t="shared" si="78"/>
        <v>1</v>
      </c>
      <c r="Q34" s="167">
        <f t="shared" si="79"/>
        <v>0</v>
      </c>
      <c r="R34" s="167">
        <f t="shared" si="80"/>
        <v>0</v>
      </c>
      <c r="S34" s="125">
        <v>2</v>
      </c>
      <c r="T34" s="125">
        <v>2</v>
      </c>
      <c r="U34" s="130" t="str">
        <f t="shared" si="8"/>
        <v>平</v>
      </c>
      <c r="V34" s="129" t="s">
        <v>262</v>
      </c>
      <c r="W34" s="129" t="s">
        <v>261</v>
      </c>
      <c r="X34" s="170"/>
      <c r="Y34" s="175"/>
      <c r="Z34" s="175"/>
      <c r="AA34" s="175"/>
      <c r="AB34" s="175"/>
      <c r="AC34" s="179"/>
      <c r="AD34" s="180" t="s">
        <v>121</v>
      </c>
      <c r="AE34" s="181" t="s">
        <v>199</v>
      </c>
      <c r="AF34" s="170"/>
      <c r="AG34" s="175"/>
      <c r="AH34" s="179"/>
      <c r="AI34" s="186" t="s">
        <v>204</v>
      </c>
      <c r="AJ34" s="187" t="s">
        <v>165</v>
      </c>
      <c r="AK34" s="127" t="s">
        <v>202</v>
      </c>
      <c r="AL34" s="187" t="s">
        <v>168</v>
      </c>
      <c r="AM34" s="127" t="s">
        <v>192</v>
      </c>
      <c r="AN34" s="187" t="s">
        <v>203</v>
      </c>
      <c r="AO34" s="135" t="s">
        <v>179</v>
      </c>
      <c r="AP34" s="130" t="str">
        <f t="shared" si="9"/>
        <v>主</v>
      </c>
      <c r="AQ34" s="130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AXIZ</v>
      </c>
      <c r="AR34" s="130" t="str">
        <f t="shared" si="10"/>
        <v>AWG</v>
      </c>
    </row>
    <row r="35" spans="1:44">
      <c r="A35" s="117">
        <f>输入错误检查!A35</f>
        <v>0</v>
      </c>
      <c r="B35" s="156">
        <f t="shared" ref="B35:B41" si="83">B34</f>
        <v>6</v>
      </c>
      <c r="C35" s="156">
        <f t="shared" ref="C35:C41" si="84">C34</f>
        <v>1</v>
      </c>
      <c r="D35" s="156">
        <f t="shared" ref="D35:D41" si="85">D34</f>
        <v>1500</v>
      </c>
      <c r="E35" s="156" t="str">
        <f t="shared" ref="E35:E41" si="86">E34</f>
        <v>AXIZ</v>
      </c>
      <c r="F35" s="156" t="str">
        <f t="shared" ref="F35:F41" si="87">F34</f>
        <v>AWG</v>
      </c>
      <c r="G35" s="120">
        <v>1</v>
      </c>
      <c r="H35" s="130" t="s">
        <v>251</v>
      </c>
      <c r="I35" s="130" t="str">
        <f t="shared" si="0"/>
        <v>客</v>
      </c>
      <c r="J35" s="130" t="str">
        <f t="shared" si="1"/>
        <v>AXIZ</v>
      </c>
      <c r="K35" s="127" t="s">
        <v>49</v>
      </c>
      <c r="L35" s="159" t="s">
        <v>259</v>
      </c>
      <c r="M35" s="168"/>
      <c r="N35" s="168"/>
      <c r="O35" s="166"/>
      <c r="P35" s="169"/>
      <c r="Q35" s="169"/>
      <c r="R35" s="169"/>
      <c r="S35" s="125">
        <v>3</v>
      </c>
      <c r="T35" s="125">
        <v>1</v>
      </c>
      <c r="U35" s="130" t="str">
        <f t="shared" si="8"/>
        <v>人</v>
      </c>
      <c r="V35" s="129" t="s">
        <v>262</v>
      </c>
      <c r="W35" s="129" t="s">
        <v>261</v>
      </c>
      <c r="X35" s="171"/>
      <c r="Y35" s="176"/>
      <c r="Z35" s="177"/>
      <c r="AA35" s="177"/>
      <c r="AB35" s="177"/>
      <c r="AC35" s="182"/>
      <c r="AD35" s="180" t="s">
        <v>121</v>
      </c>
      <c r="AE35" s="181" t="s">
        <v>204</v>
      </c>
      <c r="AF35" s="171"/>
      <c r="AG35" s="177"/>
      <c r="AH35" s="182"/>
      <c r="AI35" s="186" t="s">
        <v>102</v>
      </c>
      <c r="AJ35" s="187" t="s">
        <v>202</v>
      </c>
      <c r="AK35" s="127" t="s">
        <v>199</v>
      </c>
      <c r="AL35" s="187" t="s">
        <v>203</v>
      </c>
      <c r="AM35" s="127" t="s">
        <v>162</v>
      </c>
      <c r="AN35" s="187" t="s">
        <v>116</v>
      </c>
      <c r="AO35" s="135" t="s">
        <v>179</v>
      </c>
      <c r="AP35" s="130" t="str">
        <f t="shared" si="9"/>
        <v>主</v>
      </c>
      <c r="AQ35" s="130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AXIZ</v>
      </c>
      <c r="AR35" s="130" t="str">
        <f t="shared" si="10"/>
        <v>AWG</v>
      </c>
    </row>
    <row r="36" spans="1:44">
      <c r="A36" s="117">
        <f>输入错误检查!A36</f>
        <v>0</v>
      </c>
      <c r="B36" s="156">
        <f t="shared" si="83"/>
        <v>6</v>
      </c>
      <c r="C36" s="156">
        <f t="shared" si="84"/>
        <v>1</v>
      </c>
      <c r="D36" s="156">
        <f t="shared" si="85"/>
        <v>1500</v>
      </c>
      <c r="E36" s="156" t="str">
        <f t="shared" si="86"/>
        <v>AXIZ</v>
      </c>
      <c r="F36" s="156" t="str">
        <f t="shared" si="87"/>
        <v>AWG</v>
      </c>
      <c r="G36" s="120">
        <v>2</v>
      </c>
      <c r="H36" s="130" t="s">
        <v>247</v>
      </c>
      <c r="I36" s="130" t="str">
        <f t="shared" si="0"/>
        <v>客</v>
      </c>
      <c r="J36" s="130" t="str">
        <f t="shared" si="1"/>
        <v>AXIZ</v>
      </c>
      <c r="K36" s="127" t="s">
        <v>49</v>
      </c>
      <c r="L36" s="159" t="s">
        <v>259</v>
      </c>
      <c r="M36" s="168">
        <f t="shared" si="75"/>
        <v>5</v>
      </c>
      <c r="N36" s="168">
        <f t="shared" si="76"/>
        <v>3</v>
      </c>
      <c r="O36" s="166">
        <f t="shared" si="77"/>
        <v>8</v>
      </c>
      <c r="P36" s="167">
        <f t="shared" si="78"/>
        <v>1</v>
      </c>
      <c r="Q36" s="167">
        <f t="shared" si="79"/>
        <v>0</v>
      </c>
      <c r="R36" s="167">
        <f t="shared" si="80"/>
        <v>0</v>
      </c>
      <c r="S36" s="125">
        <v>3</v>
      </c>
      <c r="T36" s="125">
        <v>1</v>
      </c>
      <c r="U36" s="130" t="str">
        <f t="shared" si="8"/>
        <v>人</v>
      </c>
      <c r="V36" s="129" t="s">
        <v>265</v>
      </c>
      <c r="W36" s="129" t="s">
        <v>250</v>
      </c>
      <c r="X36" s="172" t="str">
        <f t="shared" ref="X36:X40" si="88">IF($K36="","",IF($K36=$K34,AI34,AI35))</f>
        <v>魔术师</v>
      </c>
      <c r="Y36" s="172" t="str">
        <f t="shared" ref="Y36:Y40" si="89">IF($K36="","",IF($K36=$K34,AJ34,AJ35))</f>
        <v>飞行家</v>
      </c>
      <c r="Z36" s="178"/>
      <c r="AA36" s="177"/>
      <c r="AB36" s="177"/>
      <c r="AC36" s="182"/>
      <c r="AD36" s="180" t="s">
        <v>199</v>
      </c>
      <c r="AE36" s="127" t="s">
        <v>138</v>
      </c>
      <c r="AF36" s="183" t="s">
        <v>179</v>
      </c>
      <c r="AG36" s="178"/>
      <c r="AH36" s="182"/>
      <c r="AI36" s="186" t="s">
        <v>203</v>
      </c>
      <c r="AJ36" s="187" t="s">
        <v>165</v>
      </c>
      <c r="AK36" s="127" t="s">
        <v>150</v>
      </c>
      <c r="AL36" s="187" t="s">
        <v>116</v>
      </c>
      <c r="AM36" s="127" t="s">
        <v>79</v>
      </c>
      <c r="AN36" s="187" t="s">
        <v>156</v>
      </c>
      <c r="AO36" s="135" t="s">
        <v>185</v>
      </c>
      <c r="AP36" s="130" t="str">
        <f t="shared" si="9"/>
        <v>客</v>
      </c>
      <c r="AQ36" s="130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AWG</v>
      </c>
      <c r="AR36" s="130" t="str">
        <f t="shared" si="10"/>
        <v>AXIZ</v>
      </c>
    </row>
    <row r="37" spans="1:44">
      <c r="A37" s="117">
        <f>输入错误检查!A37</f>
        <v>0</v>
      </c>
      <c r="B37" s="156">
        <f t="shared" si="83"/>
        <v>6</v>
      </c>
      <c r="C37" s="156">
        <f t="shared" si="84"/>
        <v>1</v>
      </c>
      <c r="D37" s="156">
        <f t="shared" si="85"/>
        <v>1500</v>
      </c>
      <c r="E37" s="156" t="str">
        <f t="shared" si="86"/>
        <v>AXIZ</v>
      </c>
      <c r="F37" s="156" t="str">
        <f t="shared" si="87"/>
        <v>AWG</v>
      </c>
      <c r="G37" s="120">
        <v>2</v>
      </c>
      <c r="H37" s="130" t="s">
        <v>251</v>
      </c>
      <c r="I37" s="130" t="str">
        <f t="shared" si="0"/>
        <v>主</v>
      </c>
      <c r="J37" s="130" t="str">
        <f t="shared" si="1"/>
        <v>AWG</v>
      </c>
      <c r="K37" s="127" t="s">
        <v>56</v>
      </c>
      <c r="L37" s="159" t="s">
        <v>264</v>
      </c>
      <c r="M37" s="168"/>
      <c r="N37" s="168"/>
      <c r="O37" s="166"/>
      <c r="P37" s="169"/>
      <c r="Q37" s="169"/>
      <c r="R37" s="169"/>
      <c r="S37" s="125">
        <v>2</v>
      </c>
      <c r="T37" s="125">
        <v>2</v>
      </c>
      <c r="U37" s="130" t="str">
        <f t="shared" si="8"/>
        <v>平</v>
      </c>
      <c r="V37" s="129" t="s">
        <v>265</v>
      </c>
      <c r="W37" s="129" t="s">
        <v>250</v>
      </c>
      <c r="X37" s="172" t="str">
        <f t="shared" ref="X37:X41" si="90">IF($K37="","",IF($K37=$K35,AI35,AI34))</f>
        <v>木偶师</v>
      </c>
      <c r="Y37" s="172" t="str">
        <f t="shared" ref="Y37:Y41" si="91">IF($K37="","",IF($K37=$K35,AJ35,AJ34))</f>
        <v>杂技演员</v>
      </c>
      <c r="Z37" s="171"/>
      <c r="AA37" s="176"/>
      <c r="AB37" s="177"/>
      <c r="AC37" s="182"/>
      <c r="AD37" s="180" t="s">
        <v>138</v>
      </c>
      <c r="AE37" s="127" t="s">
        <v>199</v>
      </c>
      <c r="AF37" s="181" t="s">
        <v>179</v>
      </c>
      <c r="AG37" s="171"/>
      <c r="AH37" s="182"/>
      <c r="AI37" s="186" t="s">
        <v>203</v>
      </c>
      <c r="AJ37" s="187" t="s">
        <v>121</v>
      </c>
      <c r="AK37" s="127" t="s">
        <v>192</v>
      </c>
      <c r="AL37" s="187" t="s">
        <v>171</v>
      </c>
      <c r="AM37" s="127" t="s">
        <v>168</v>
      </c>
      <c r="AN37" s="187" t="s">
        <v>116</v>
      </c>
      <c r="AO37" s="135" t="s">
        <v>185</v>
      </c>
      <c r="AP37" s="130" t="str">
        <f t="shared" si="9"/>
        <v>客</v>
      </c>
      <c r="AQ37" s="130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AWG</v>
      </c>
      <c r="AR37" s="130" t="str">
        <f t="shared" si="10"/>
        <v>AXIZ</v>
      </c>
    </row>
    <row r="38" spans="1:44">
      <c r="A38" s="117">
        <f>输入错误检查!A38</f>
        <v>0</v>
      </c>
      <c r="B38" s="156">
        <f t="shared" si="83"/>
        <v>6</v>
      </c>
      <c r="C38" s="156">
        <f t="shared" si="84"/>
        <v>1</v>
      </c>
      <c r="D38" s="156">
        <f t="shared" si="85"/>
        <v>1500</v>
      </c>
      <c r="E38" s="156" t="str">
        <f t="shared" si="86"/>
        <v>AXIZ</v>
      </c>
      <c r="F38" s="156" t="str">
        <f t="shared" si="87"/>
        <v>AWG</v>
      </c>
      <c r="G38" s="120">
        <v>3</v>
      </c>
      <c r="H38" s="130" t="s">
        <v>247</v>
      </c>
      <c r="I38" s="130" t="str">
        <f t="shared" si="0"/>
        <v/>
      </c>
      <c r="J38" s="130" t="str">
        <f t="shared" si="1"/>
        <v/>
      </c>
      <c r="K38" s="125"/>
      <c r="L38" s="160"/>
      <c r="M38" s="168">
        <f t="shared" ref="M38:M42" si="92">S38+S39</f>
        <v>0</v>
      </c>
      <c r="N38" s="168">
        <f t="shared" ref="N38:N42" si="93">T38+T39</f>
        <v>0</v>
      </c>
      <c r="O38" s="166">
        <f t="shared" ref="O38:O42" si="94">M38+N38</f>
        <v>0</v>
      </c>
      <c r="P38" s="167">
        <f t="shared" ref="P38:P42" si="95">IF(M38&gt;N38,1,0)</f>
        <v>0</v>
      </c>
      <c r="Q38" s="167">
        <f t="shared" ref="Q38:Q42" si="96">IF(M38+N38=0,0,IF(M38=N38,1,0))</f>
        <v>0</v>
      </c>
      <c r="R38" s="167">
        <f t="shared" ref="R38:R42" si="97">IF(M38&lt;N38,1,0)</f>
        <v>0</v>
      </c>
      <c r="S38" s="125">
        <v>0</v>
      </c>
      <c r="T38" s="125">
        <v>0</v>
      </c>
      <c r="U38" s="130" t="str">
        <f t="shared" si="8"/>
        <v/>
      </c>
      <c r="V38" s="173"/>
      <c r="W38" s="128"/>
      <c r="X38" s="174" t="str">
        <f t="shared" si="88"/>
        <v/>
      </c>
      <c r="Y38" s="174" t="str">
        <f t="shared" si="89"/>
        <v/>
      </c>
      <c r="Z38" s="174" t="str">
        <f>IF($K38="","",IF($K38=$K36,X36,X37))</f>
        <v/>
      </c>
      <c r="AA38" s="174" t="str">
        <f>IF($K38="","",IF($K38=$K36,Y36,Y37))</f>
        <v/>
      </c>
      <c r="AB38" s="178"/>
      <c r="AC38" s="182"/>
      <c r="AD38" s="184"/>
      <c r="AE38" s="125"/>
      <c r="AF38" s="125"/>
      <c r="AG38" s="188"/>
      <c r="AH38" s="189"/>
      <c r="AI38" s="186"/>
      <c r="AJ38" s="187"/>
      <c r="AK38" s="127"/>
      <c r="AL38" s="187"/>
      <c r="AM38" s="127"/>
      <c r="AN38" s="187"/>
      <c r="AO38" s="135"/>
      <c r="AP38" s="130" t="str">
        <f t="shared" si="9"/>
        <v/>
      </c>
      <c r="AQ38" s="130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AR38" s="130" t="str">
        <f t="shared" si="10"/>
        <v/>
      </c>
    </row>
    <row r="39" spans="1:44">
      <c r="A39" s="117">
        <f>输入错误检查!A39</f>
        <v>0</v>
      </c>
      <c r="B39" s="156">
        <f t="shared" si="83"/>
        <v>6</v>
      </c>
      <c r="C39" s="156">
        <f t="shared" si="84"/>
        <v>1</v>
      </c>
      <c r="D39" s="156">
        <f t="shared" si="85"/>
        <v>1500</v>
      </c>
      <c r="E39" s="156" t="str">
        <f t="shared" si="86"/>
        <v>AXIZ</v>
      </c>
      <c r="F39" s="156" t="str">
        <f t="shared" si="87"/>
        <v>AWG</v>
      </c>
      <c r="G39" s="120">
        <v>3</v>
      </c>
      <c r="H39" s="130" t="s">
        <v>251</v>
      </c>
      <c r="I39" s="130" t="str">
        <f t="shared" si="0"/>
        <v/>
      </c>
      <c r="J39" s="130" t="str">
        <f t="shared" si="1"/>
        <v/>
      </c>
      <c r="K39" s="125"/>
      <c r="L39" s="160"/>
      <c r="M39" s="168"/>
      <c r="N39" s="168"/>
      <c r="O39" s="166"/>
      <c r="P39" s="169"/>
      <c r="Q39" s="169"/>
      <c r="R39" s="169"/>
      <c r="S39" s="125">
        <v>0</v>
      </c>
      <c r="T39" s="125">
        <v>0</v>
      </c>
      <c r="U39" s="130" t="str">
        <f t="shared" si="8"/>
        <v/>
      </c>
      <c r="V39" s="173"/>
      <c r="W39" s="128"/>
      <c r="X39" s="174" t="str">
        <f t="shared" si="90"/>
        <v/>
      </c>
      <c r="Y39" s="174" t="str">
        <f t="shared" si="91"/>
        <v/>
      </c>
      <c r="Z39" s="174" t="str">
        <f>IF($K39="","",IF($K39=$K37,X37,X36))</f>
        <v/>
      </c>
      <c r="AA39" s="174" t="str">
        <f>IF($K39="","",IF($K39=$K37,Y37,Y36))</f>
        <v/>
      </c>
      <c r="AB39" s="171"/>
      <c r="AC39" s="185"/>
      <c r="AD39" s="184"/>
      <c r="AE39" s="125"/>
      <c r="AF39" s="125"/>
      <c r="AG39" s="192"/>
      <c r="AH39" s="193"/>
      <c r="AI39" s="186"/>
      <c r="AJ39" s="187"/>
      <c r="AK39" s="127"/>
      <c r="AL39" s="187"/>
      <c r="AM39" s="127"/>
      <c r="AN39" s="187"/>
      <c r="AO39" s="135"/>
      <c r="AP39" s="130" t="str">
        <f t="shared" si="9"/>
        <v/>
      </c>
      <c r="AQ39" s="130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/>
      </c>
      <c r="AR39" s="130" t="str">
        <f t="shared" si="10"/>
        <v/>
      </c>
    </row>
    <row r="40" spans="1:44">
      <c r="A40" s="117">
        <f>输入错误检查!A40</f>
        <v>0</v>
      </c>
      <c r="B40" s="156">
        <f t="shared" si="83"/>
        <v>6</v>
      </c>
      <c r="C40" s="156">
        <f t="shared" si="84"/>
        <v>1</v>
      </c>
      <c r="D40" s="156">
        <f t="shared" si="85"/>
        <v>1500</v>
      </c>
      <c r="E40" s="156" t="str">
        <f t="shared" si="86"/>
        <v>AXIZ</v>
      </c>
      <c r="F40" s="156" t="str">
        <f t="shared" si="87"/>
        <v>AWG</v>
      </c>
      <c r="G40" s="120" t="s">
        <v>256</v>
      </c>
      <c r="H40" s="130" t="s">
        <v>247</v>
      </c>
      <c r="I40" s="130" t="str">
        <f t="shared" si="0"/>
        <v/>
      </c>
      <c r="J40" s="130" t="str">
        <f t="shared" si="1"/>
        <v/>
      </c>
      <c r="K40" s="125"/>
      <c r="L40" s="160"/>
      <c r="M40" s="168">
        <f t="shared" si="92"/>
        <v>0</v>
      </c>
      <c r="N40" s="168">
        <f t="shared" si="93"/>
        <v>0</v>
      </c>
      <c r="O40" s="166">
        <f t="shared" si="94"/>
        <v>0</v>
      </c>
      <c r="P40" s="167">
        <f t="shared" si="95"/>
        <v>0</v>
      </c>
      <c r="Q40" s="167">
        <f t="shared" si="96"/>
        <v>0</v>
      </c>
      <c r="R40" s="167">
        <f t="shared" si="97"/>
        <v>0</v>
      </c>
      <c r="S40" s="125">
        <v>0</v>
      </c>
      <c r="T40" s="125">
        <v>0</v>
      </c>
      <c r="U40" s="130" t="str">
        <f t="shared" si="8"/>
        <v/>
      </c>
      <c r="V40" s="173"/>
      <c r="W40" s="128"/>
      <c r="X40" s="174" t="str">
        <f t="shared" si="88"/>
        <v/>
      </c>
      <c r="Y40" s="174" t="str">
        <f t="shared" si="89"/>
        <v/>
      </c>
      <c r="Z40" s="172" t="str">
        <f t="shared" ref="Z40:AC40" si="98">IF($K40="","",IF($K40=$K38,X38,X39))</f>
        <v/>
      </c>
      <c r="AA40" s="172" t="str">
        <f t="shared" si="98"/>
        <v/>
      </c>
      <c r="AB40" s="172" t="str">
        <f t="shared" si="98"/>
        <v/>
      </c>
      <c r="AC40" s="172" t="str">
        <f t="shared" si="98"/>
        <v/>
      </c>
      <c r="AD40" s="125"/>
      <c r="AE40" s="125"/>
      <c r="AF40" s="125"/>
      <c r="AG40" s="125"/>
      <c r="AH40" s="194"/>
      <c r="AI40" s="186"/>
      <c r="AJ40" s="187"/>
      <c r="AK40" s="127"/>
      <c r="AL40" s="187"/>
      <c r="AM40" s="127"/>
      <c r="AN40" s="187"/>
      <c r="AO40" s="135"/>
      <c r="AP40" s="130" t="str">
        <f t="shared" si="9"/>
        <v/>
      </c>
      <c r="AQ40" s="130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/>
      </c>
      <c r="AR40" s="130" t="str">
        <f t="shared" si="10"/>
        <v/>
      </c>
    </row>
    <row r="41" spans="1:44">
      <c r="A41" s="117">
        <f>输入错误检查!A41</f>
        <v>0</v>
      </c>
      <c r="B41" s="156">
        <f t="shared" si="83"/>
        <v>6</v>
      </c>
      <c r="C41" s="156">
        <f t="shared" si="84"/>
        <v>1</v>
      </c>
      <c r="D41" s="156">
        <f t="shared" si="85"/>
        <v>1500</v>
      </c>
      <c r="E41" s="156" t="str">
        <f t="shared" si="86"/>
        <v>AXIZ</v>
      </c>
      <c r="F41" s="156" t="str">
        <f t="shared" si="87"/>
        <v>AWG</v>
      </c>
      <c r="G41" s="120" t="s">
        <v>256</v>
      </c>
      <c r="H41" s="130" t="s">
        <v>251</v>
      </c>
      <c r="I41" s="130" t="str">
        <f t="shared" si="0"/>
        <v/>
      </c>
      <c r="J41" s="130" t="str">
        <f t="shared" si="1"/>
        <v/>
      </c>
      <c r="K41" s="125"/>
      <c r="L41" s="160"/>
      <c r="M41" s="168"/>
      <c r="N41" s="168"/>
      <c r="O41" s="166"/>
      <c r="P41" s="169"/>
      <c r="Q41" s="169"/>
      <c r="R41" s="169"/>
      <c r="S41" s="125">
        <v>0</v>
      </c>
      <c r="T41" s="125">
        <v>0</v>
      </c>
      <c r="U41" s="130" t="str">
        <f t="shared" si="8"/>
        <v/>
      </c>
      <c r="V41" s="173"/>
      <c r="W41" s="128"/>
      <c r="X41" s="174" t="str">
        <f t="shared" si="90"/>
        <v/>
      </c>
      <c r="Y41" s="174" t="str">
        <f t="shared" si="91"/>
        <v/>
      </c>
      <c r="Z41" s="172" t="str">
        <f t="shared" ref="Z41:AC41" si="99">IF($K41="","",IF($K41=$K39,X39,X38))</f>
        <v/>
      </c>
      <c r="AA41" s="172" t="str">
        <f t="shared" si="99"/>
        <v/>
      </c>
      <c r="AB41" s="172" t="str">
        <f t="shared" si="99"/>
        <v/>
      </c>
      <c r="AC41" s="172" t="str">
        <f t="shared" si="99"/>
        <v/>
      </c>
      <c r="AD41" s="125"/>
      <c r="AE41" s="125"/>
      <c r="AF41" s="125"/>
      <c r="AG41" s="125"/>
      <c r="AH41" s="125"/>
      <c r="AI41" s="186"/>
      <c r="AJ41" s="187"/>
      <c r="AK41" s="127"/>
      <c r="AL41" s="187"/>
      <c r="AM41" s="127"/>
      <c r="AN41" s="187"/>
      <c r="AO41" s="135"/>
      <c r="AP41" s="130" t="str">
        <f t="shared" si="9"/>
        <v/>
      </c>
      <c r="AQ41" s="130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AR41" s="130" t="str">
        <f t="shared" si="10"/>
        <v/>
      </c>
    </row>
    <row r="42" spans="1:44">
      <c r="A42" s="117">
        <f>输入错误检查!A42</f>
        <v>0</v>
      </c>
      <c r="B42" s="156">
        <v>6</v>
      </c>
      <c r="C42" s="156">
        <v>1</v>
      </c>
      <c r="D42" s="156">
        <v>1700</v>
      </c>
      <c r="E42" s="157" t="s">
        <v>64</v>
      </c>
      <c r="F42" s="157" t="s">
        <v>72</v>
      </c>
      <c r="G42" s="120">
        <v>1</v>
      </c>
      <c r="H42" s="130" t="s">
        <v>247</v>
      </c>
      <c r="I42" s="130" t="str">
        <f t="shared" si="0"/>
        <v>客</v>
      </c>
      <c r="J42" s="130" t="str">
        <f t="shared" si="1"/>
        <v>FAV</v>
      </c>
      <c r="K42" s="127" t="s">
        <v>72</v>
      </c>
      <c r="L42" s="159" t="s">
        <v>266</v>
      </c>
      <c r="M42" s="168">
        <f t="shared" si="92"/>
        <v>6</v>
      </c>
      <c r="N42" s="168">
        <f t="shared" si="93"/>
        <v>3</v>
      </c>
      <c r="O42" s="166">
        <f t="shared" si="94"/>
        <v>9</v>
      </c>
      <c r="P42" s="167">
        <f t="shared" si="95"/>
        <v>1</v>
      </c>
      <c r="Q42" s="167">
        <f t="shared" si="96"/>
        <v>0</v>
      </c>
      <c r="R42" s="167">
        <f t="shared" si="97"/>
        <v>0</v>
      </c>
      <c r="S42" s="125">
        <v>1</v>
      </c>
      <c r="T42" s="125">
        <v>3</v>
      </c>
      <c r="U42" s="130" t="str">
        <f t="shared" si="8"/>
        <v>屠</v>
      </c>
      <c r="V42" s="129" t="s">
        <v>250</v>
      </c>
      <c r="W42" s="129" t="s">
        <v>261</v>
      </c>
      <c r="X42" s="170"/>
      <c r="Y42" s="175"/>
      <c r="Z42" s="175"/>
      <c r="AA42" s="175"/>
      <c r="AB42" s="175"/>
      <c r="AC42" s="179"/>
      <c r="AD42" s="180" t="s">
        <v>116</v>
      </c>
      <c r="AE42" s="181" t="s">
        <v>168</v>
      </c>
      <c r="AF42" s="170"/>
      <c r="AG42" s="175"/>
      <c r="AH42" s="179"/>
      <c r="AI42" s="186" t="s">
        <v>192</v>
      </c>
      <c r="AJ42" s="187" t="s">
        <v>153</v>
      </c>
      <c r="AK42" s="127" t="s">
        <v>202</v>
      </c>
      <c r="AL42" s="187" t="s">
        <v>102</v>
      </c>
      <c r="AM42" s="127" t="s">
        <v>203</v>
      </c>
      <c r="AN42" s="187" t="s">
        <v>162</v>
      </c>
      <c r="AO42" s="135" t="s">
        <v>185</v>
      </c>
      <c r="AP42" s="130" t="str">
        <f t="shared" si="9"/>
        <v>主</v>
      </c>
      <c r="AQ42" s="130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FAV</v>
      </c>
      <c r="AR42" s="130" t="str">
        <f t="shared" si="10"/>
        <v>FL</v>
      </c>
    </row>
    <row r="43" spans="1:44">
      <c r="A43" s="117">
        <f>输入错误检查!A43</f>
        <v>0</v>
      </c>
      <c r="B43" s="156">
        <f t="shared" ref="B43:B49" si="100">B42</f>
        <v>6</v>
      </c>
      <c r="C43" s="156">
        <f t="shared" ref="C43:C49" si="101">C42</f>
        <v>1</v>
      </c>
      <c r="D43" s="156">
        <f t="shared" ref="D43:D49" si="102">D42</f>
        <v>1700</v>
      </c>
      <c r="E43" s="156" t="str">
        <f t="shared" ref="E43:E49" si="103">E42</f>
        <v>FAV</v>
      </c>
      <c r="F43" s="156" t="str">
        <f t="shared" ref="F43:F49" si="104">F42</f>
        <v>FL</v>
      </c>
      <c r="G43" s="120">
        <v>1</v>
      </c>
      <c r="H43" s="130" t="s">
        <v>251</v>
      </c>
      <c r="I43" s="130" t="str">
        <f t="shared" si="0"/>
        <v>主</v>
      </c>
      <c r="J43" s="130" t="str">
        <f t="shared" si="1"/>
        <v>FL</v>
      </c>
      <c r="K43" s="127" t="s">
        <v>64</v>
      </c>
      <c r="L43" s="159" t="s">
        <v>257</v>
      </c>
      <c r="M43" s="168"/>
      <c r="N43" s="168"/>
      <c r="O43" s="166"/>
      <c r="P43" s="169"/>
      <c r="Q43" s="169"/>
      <c r="R43" s="169"/>
      <c r="S43" s="125">
        <v>5</v>
      </c>
      <c r="T43" s="125">
        <v>0</v>
      </c>
      <c r="U43" s="130" t="str">
        <f t="shared" si="8"/>
        <v>屠</v>
      </c>
      <c r="V43" s="129" t="s">
        <v>250</v>
      </c>
      <c r="W43" s="129" t="s">
        <v>261</v>
      </c>
      <c r="X43" s="171"/>
      <c r="Y43" s="176"/>
      <c r="Z43" s="177"/>
      <c r="AA43" s="177"/>
      <c r="AB43" s="177"/>
      <c r="AC43" s="182"/>
      <c r="AD43" s="180" t="s">
        <v>116</v>
      </c>
      <c r="AE43" s="181" t="s">
        <v>168</v>
      </c>
      <c r="AF43" s="171"/>
      <c r="AG43" s="177"/>
      <c r="AH43" s="182"/>
      <c r="AI43" s="186" t="s">
        <v>162</v>
      </c>
      <c r="AJ43" s="187" t="s">
        <v>202</v>
      </c>
      <c r="AK43" s="127" t="s">
        <v>192</v>
      </c>
      <c r="AL43" s="187" t="s">
        <v>102</v>
      </c>
      <c r="AM43" s="127" t="s">
        <v>203</v>
      </c>
      <c r="AN43" s="187" t="s">
        <v>165</v>
      </c>
      <c r="AO43" s="135" t="s">
        <v>185</v>
      </c>
      <c r="AP43" s="130" t="str">
        <f t="shared" si="9"/>
        <v>主</v>
      </c>
      <c r="AQ43" s="130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FAV</v>
      </c>
      <c r="AR43" s="130" t="str">
        <f t="shared" si="10"/>
        <v>FL</v>
      </c>
    </row>
    <row r="44" spans="1:44">
      <c r="A44" s="117">
        <f>输入错误检查!A44</f>
        <v>0</v>
      </c>
      <c r="B44" s="156">
        <f t="shared" si="100"/>
        <v>6</v>
      </c>
      <c r="C44" s="156">
        <f t="shared" si="101"/>
        <v>1</v>
      </c>
      <c r="D44" s="156">
        <f t="shared" si="102"/>
        <v>1700</v>
      </c>
      <c r="E44" s="156" t="str">
        <f t="shared" si="103"/>
        <v>FAV</v>
      </c>
      <c r="F44" s="156" t="str">
        <f t="shared" si="104"/>
        <v>FL</v>
      </c>
      <c r="G44" s="120">
        <v>2</v>
      </c>
      <c r="H44" s="130" t="s">
        <v>247</v>
      </c>
      <c r="I44" s="130" t="str">
        <f t="shared" si="0"/>
        <v>主</v>
      </c>
      <c r="J44" s="130" t="str">
        <f t="shared" si="1"/>
        <v>FL</v>
      </c>
      <c r="K44" s="127" t="s">
        <v>64</v>
      </c>
      <c r="L44" s="159" t="s">
        <v>257</v>
      </c>
      <c r="M44" s="168">
        <f t="shared" ref="M44:M48" si="105">S44+S45</f>
        <v>5</v>
      </c>
      <c r="N44" s="168">
        <f t="shared" ref="N44:N48" si="106">T44+T45</f>
        <v>5</v>
      </c>
      <c r="O44" s="166">
        <f t="shared" ref="O44:O48" si="107">M44+N44</f>
        <v>10</v>
      </c>
      <c r="P44" s="167">
        <f t="shared" ref="P44:P48" si="108">IF(M44&gt;N44,1,0)</f>
        <v>0</v>
      </c>
      <c r="Q44" s="167">
        <f t="shared" ref="Q44:Q48" si="109">IF(M44+N44=0,0,IF(M44=N44,1,0))</f>
        <v>1</v>
      </c>
      <c r="R44" s="167">
        <f t="shared" ref="R44:R48" si="110">IF(M44&lt;N44,1,0)</f>
        <v>0</v>
      </c>
      <c r="S44" s="125">
        <v>5</v>
      </c>
      <c r="T44" s="125">
        <v>0</v>
      </c>
      <c r="U44" s="130" t="str">
        <f t="shared" si="8"/>
        <v>屠</v>
      </c>
      <c r="V44" s="129" t="s">
        <v>254</v>
      </c>
      <c r="W44" s="129" t="s">
        <v>258</v>
      </c>
      <c r="X44" s="172" t="str">
        <f t="shared" ref="X44:X48" si="111">IF($K44="","",IF($K44=$K42,AI42,AI43))</f>
        <v>野人</v>
      </c>
      <c r="Y44" s="172" t="str">
        <f t="shared" ref="Y44:Y48" si="112">IF($K44="","",IF($K44=$K42,AJ42,AJ43))</f>
        <v>飞行家</v>
      </c>
      <c r="Z44" s="178"/>
      <c r="AA44" s="177"/>
      <c r="AB44" s="177"/>
      <c r="AC44" s="182"/>
      <c r="AD44" s="180" t="s">
        <v>121</v>
      </c>
      <c r="AE44" s="127" t="s">
        <v>199</v>
      </c>
      <c r="AF44" s="183" t="s">
        <v>185</v>
      </c>
      <c r="AG44" s="178"/>
      <c r="AH44" s="182"/>
      <c r="AI44" s="186" t="s">
        <v>165</v>
      </c>
      <c r="AJ44" s="187" t="s">
        <v>94</v>
      </c>
      <c r="AK44" s="127" t="s">
        <v>168</v>
      </c>
      <c r="AL44" s="187" t="s">
        <v>116</v>
      </c>
      <c r="AM44" s="127" t="s">
        <v>153</v>
      </c>
      <c r="AN44" s="187" t="s">
        <v>194</v>
      </c>
      <c r="AO44" s="135" t="s">
        <v>179</v>
      </c>
      <c r="AP44" s="130" t="str">
        <f t="shared" si="9"/>
        <v>客</v>
      </c>
      <c r="AQ44" s="130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FL</v>
      </c>
      <c r="AR44" s="130" t="str">
        <f t="shared" si="10"/>
        <v>FAV</v>
      </c>
    </row>
    <row r="45" spans="1:44">
      <c r="A45" s="117">
        <f>输入错误检查!A45</f>
        <v>0</v>
      </c>
      <c r="B45" s="156">
        <f t="shared" si="100"/>
        <v>6</v>
      </c>
      <c r="C45" s="156">
        <f t="shared" si="101"/>
        <v>1</v>
      </c>
      <c r="D45" s="156">
        <f t="shared" si="102"/>
        <v>1700</v>
      </c>
      <c r="E45" s="156" t="str">
        <f t="shared" si="103"/>
        <v>FAV</v>
      </c>
      <c r="F45" s="156" t="str">
        <f t="shared" si="104"/>
        <v>FL</v>
      </c>
      <c r="G45" s="120">
        <v>2</v>
      </c>
      <c r="H45" s="130" t="s">
        <v>251</v>
      </c>
      <c r="I45" s="130" t="str">
        <f t="shared" si="0"/>
        <v>客</v>
      </c>
      <c r="J45" s="130" t="str">
        <f t="shared" si="1"/>
        <v>FAV</v>
      </c>
      <c r="K45" s="127" t="s">
        <v>72</v>
      </c>
      <c r="L45" s="159" t="s">
        <v>266</v>
      </c>
      <c r="M45" s="168"/>
      <c r="N45" s="168"/>
      <c r="O45" s="166"/>
      <c r="P45" s="169"/>
      <c r="Q45" s="169"/>
      <c r="R45" s="169"/>
      <c r="S45" s="125">
        <v>0</v>
      </c>
      <c r="T45" s="125">
        <v>5</v>
      </c>
      <c r="U45" s="130" t="str">
        <f t="shared" si="8"/>
        <v>屠</v>
      </c>
      <c r="V45" s="129" t="s">
        <v>254</v>
      </c>
      <c r="W45" s="129" t="s">
        <v>258</v>
      </c>
      <c r="X45" s="172" t="str">
        <f t="shared" ref="X45:X49" si="113">IF($K45="","",IF($K45=$K43,AI43,AI42))</f>
        <v>心理学家</v>
      </c>
      <c r="Y45" s="172" t="str">
        <f t="shared" ref="Y45:Y49" si="114">IF($K45="","",IF($K45=$K43,AJ43,AJ42))</f>
        <v>入殓师</v>
      </c>
      <c r="Z45" s="171"/>
      <c r="AA45" s="176"/>
      <c r="AB45" s="177"/>
      <c r="AC45" s="182"/>
      <c r="AD45" s="180" t="s">
        <v>121</v>
      </c>
      <c r="AE45" s="127" t="s">
        <v>199</v>
      </c>
      <c r="AF45" s="181" t="s">
        <v>185</v>
      </c>
      <c r="AG45" s="171"/>
      <c r="AH45" s="182"/>
      <c r="AI45" s="186" t="s">
        <v>201</v>
      </c>
      <c r="AJ45" s="187" t="s">
        <v>202</v>
      </c>
      <c r="AK45" s="127" t="s">
        <v>165</v>
      </c>
      <c r="AL45" s="187" t="s">
        <v>150</v>
      </c>
      <c r="AM45" s="127" t="s">
        <v>116</v>
      </c>
      <c r="AN45" s="187" t="s">
        <v>168</v>
      </c>
      <c r="AO45" s="135" t="s">
        <v>179</v>
      </c>
      <c r="AP45" s="130" t="str">
        <f t="shared" si="9"/>
        <v>客</v>
      </c>
      <c r="AQ45" s="130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FL</v>
      </c>
      <c r="AR45" s="130" t="str">
        <f t="shared" si="10"/>
        <v>FAV</v>
      </c>
    </row>
    <row r="46" spans="1:44">
      <c r="A46" s="117">
        <f>输入错误检查!A46</f>
        <v>0</v>
      </c>
      <c r="B46" s="156">
        <f t="shared" si="100"/>
        <v>6</v>
      </c>
      <c r="C46" s="156">
        <f t="shared" si="101"/>
        <v>1</v>
      </c>
      <c r="D46" s="156">
        <f t="shared" si="102"/>
        <v>1700</v>
      </c>
      <c r="E46" s="156" t="str">
        <f t="shared" si="103"/>
        <v>FAV</v>
      </c>
      <c r="F46" s="156" t="str">
        <f t="shared" si="104"/>
        <v>FL</v>
      </c>
      <c r="G46" s="120">
        <v>3</v>
      </c>
      <c r="H46" s="130" t="s">
        <v>247</v>
      </c>
      <c r="I46" s="130" t="str">
        <f t="shared" si="0"/>
        <v>客</v>
      </c>
      <c r="J46" s="130" t="str">
        <f t="shared" si="1"/>
        <v>FAV</v>
      </c>
      <c r="K46" s="127" t="s">
        <v>72</v>
      </c>
      <c r="L46" s="159" t="s">
        <v>266</v>
      </c>
      <c r="M46" s="168">
        <f t="shared" si="105"/>
        <v>5</v>
      </c>
      <c r="N46" s="168">
        <f t="shared" si="106"/>
        <v>3</v>
      </c>
      <c r="O46" s="166">
        <f t="shared" si="107"/>
        <v>8</v>
      </c>
      <c r="P46" s="167">
        <f t="shared" si="108"/>
        <v>1</v>
      </c>
      <c r="Q46" s="167">
        <f t="shared" si="109"/>
        <v>0</v>
      </c>
      <c r="R46" s="167">
        <f t="shared" si="110"/>
        <v>0</v>
      </c>
      <c r="S46" s="125">
        <v>3</v>
      </c>
      <c r="T46" s="125">
        <v>1</v>
      </c>
      <c r="U46" s="130" t="str">
        <f t="shared" si="8"/>
        <v>人</v>
      </c>
      <c r="V46" s="173"/>
      <c r="W46" s="129" t="s">
        <v>249</v>
      </c>
      <c r="X46" s="174" t="str">
        <f t="shared" si="111"/>
        <v>记者</v>
      </c>
      <c r="Y46" s="174" t="str">
        <f t="shared" si="112"/>
        <v>飞行家</v>
      </c>
      <c r="Z46" s="174" t="str">
        <f>IF($K46="","",IF($K46=$K44,X44,X45))</f>
        <v>心理学家</v>
      </c>
      <c r="AA46" s="174" t="str">
        <f>IF($K46="","",IF($K46=$K44,Y44,Y45))</f>
        <v>入殓师</v>
      </c>
      <c r="AB46" s="178"/>
      <c r="AC46" s="182"/>
      <c r="AD46" s="180" t="s">
        <v>150</v>
      </c>
      <c r="AE46" s="127" t="s">
        <v>138</v>
      </c>
      <c r="AF46" s="127" t="s">
        <v>179</v>
      </c>
      <c r="AG46" s="183" t="s">
        <v>185</v>
      </c>
      <c r="AH46" s="189"/>
      <c r="AI46" s="186" t="s">
        <v>116</v>
      </c>
      <c r="AJ46" s="187" t="s">
        <v>183</v>
      </c>
      <c r="AK46" s="127" t="s">
        <v>199</v>
      </c>
      <c r="AL46" s="187" t="s">
        <v>156</v>
      </c>
      <c r="AM46" s="127" t="s">
        <v>171</v>
      </c>
      <c r="AN46" s="187" t="s">
        <v>165</v>
      </c>
      <c r="AO46" s="135" t="s">
        <v>134</v>
      </c>
      <c r="AP46" s="130" t="str">
        <f t="shared" si="9"/>
        <v>主</v>
      </c>
      <c r="AQ46" s="130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FAV</v>
      </c>
      <c r="AR46" s="130" t="str">
        <f t="shared" si="10"/>
        <v>FL</v>
      </c>
    </row>
    <row r="47" spans="1:44">
      <c r="A47" s="117">
        <f>输入错误检查!A47</f>
        <v>0</v>
      </c>
      <c r="B47" s="156">
        <f t="shared" si="100"/>
        <v>6</v>
      </c>
      <c r="C47" s="156">
        <f t="shared" si="101"/>
        <v>1</v>
      </c>
      <c r="D47" s="156">
        <f t="shared" si="102"/>
        <v>1700</v>
      </c>
      <c r="E47" s="156" t="str">
        <f t="shared" si="103"/>
        <v>FAV</v>
      </c>
      <c r="F47" s="156" t="str">
        <f t="shared" si="104"/>
        <v>FL</v>
      </c>
      <c r="G47" s="120">
        <v>3</v>
      </c>
      <c r="H47" s="130" t="s">
        <v>251</v>
      </c>
      <c r="I47" s="130" t="str">
        <f t="shared" si="0"/>
        <v>主</v>
      </c>
      <c r="J47" s="130" t="str">
        <f t="shared" si="1"/>
        <v>FL</v>
      </c>
      <c r="K47" s="127" t="s">
        <v>64</v>
      </c>
      <c r="L47" s="159" t="s">
        <v>257</v>
      </c>
      <c r="M47" s="168"/>
      <c r="N47" s="168"/>
      <c r="O47" s="166"/>
      <c r="P47" s="169"/>
      <c r="Q47" s="169"/>
      <c r="R47" s="169"/>
      <c r="S47" s="125">
        <v>2</v>
      </c>
      <c r="T47" s="125">
        <v>2</v>
      </c>
      <c r="U47" s="130" t="str">
        <f t="shared" si="8"/>
        <v>平</v>
      </c>
      <c r="V47" s="173"/>
      <c r="W47" s="129" t="s">
        <v>249</v>
      </c>
      <c r="X47" s="174" t="str">
        <f t="shared" si="113"/>
        <v>杂技演员</v>
      </c>
      <c r="Y47" s="174" t="str">
        <f t="shared" si="114"/>
        <v>园丁</v>
      </c>
      <c r="Z47" s="174" t="str">
        <f>IF($K47="","",IF($K47=$K45,X45,X44))</f>
        <v>野人</v>
      </c>
      <c r="AA47" s="174" t="str">
        <f>IF($K47="","",IF($K47=$K45,Y45,Y44))</f>
        <v>飞行家</v>
      </c>
      <c r="AB47" s="171"/>
      <c r="AC47" s="185"/>
      <c r="AD47" s="180" t="s">
        <v>138</v>
      </c>
      <c r="AE47" s="127" t="s">
        <v>183</v>
      </c>
      <c r="AF47" s="127" t="s">
        <v>185</v>
      </c>
      <c r="AG47" s="181" t="s">
        <v>179</v>
      </c>
      <c r="AH47" s="193"/>
      <c r="AI47" s="186" t="s">
        <v>199</v>
      </c>
      <c r="AJ47" s="187" t="s">
        <v>116</v>
      </c>
      <c r="AK47" s="127" t="s">
        <v>150</v>
      </c>
      <c r="AL47" s="187" t="s">
        <v>194</v>
      </c>
      <c r="AM47" s="127" t="s">
        <v>156</v>
      </c>
      <c r="AN47" s="187" t="s">
        <v>102</v>
      </c>
      <c r="AO47" s="135" t="s">
        <v>173</v>
      </c>
      <c r="AP47" s="130" t="str">
        <f t="shared" si="9"/>
        <v>主</v>
      </c>
      <c r="AQ47" s="130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FAV</v>
      </c>
      <c r="AR47" s="130" t="str">
        <f t="shared" si="10"/>
        <v>FL</v>
      </c>
    </row>
    <row r="48" spans="1:44">
      <c r="A48" s="117">
        <f>输入错误检查!A48</f>
        <v>0</v>
      </c>
      <c r="B48" s="156">
        <f t="shared" si="100"/>
        <v>6</v>
      </c>
      <c r="C48" s="156">
        <f t="shared" si="101"/>
        <v>1</v>
      </c>
      <c r="D48" s="156">
        <f t="shared" si="102"/>
        <v>1700</v>
      </c>
      <c r="E48" s="156" t="str">
        <f t="shared" si="103"/>
        <v>FAV</v>
      </c>
      <c r="F48" s="156" t="str">
        <f t="shared" si="104"/>
        <v>FL</v>
      </c>
      <c r="G48" s="120" t="s">
        <v>256</v>
      </c>
      <c r="H48" s="130" t="s">
        <v>247</v>
      </c>
      <c r="I48" s="130" t="str">
        <f t="shared" si="0"/>
        <v/>
      </c>
      <c r="J48" s="130" t="str">
        <f t="shared" si="1"/>
        <v/>
      </c>
      <c r="K48" s="125"/>
      <c r="L48" s="160"/>
      <c r="M48" s="168">
        <f t="shared" si="105"/>
        <v>0</v>
      </c>
      <c r="N48" s="168">
        <f t="shared" si="106"/>
        <v>0</v>
      </c>
      <c r="O48" s="166">
        <f t="shared" si="107"/>
        <v>0</v>
      </c>
      <c r="P48" s="167">
        <f t="shared" si="108"/>
        <v>0</v>
      </c>
      <c r="Q48" s="167">
        <f t="shared" si="109"/>
        <v>0</v>
      </c>
      <c r="R48" s="167">
        <f t="shared" si="110"/>
        <v>0</v>
      </c>
      <c r="S48" s="125">
        <v>0</v>
      </c>
      <c r="T48" s="125">
        <v>0</v>
      </c>
      <c r="U48" s="130" t="str">
        <f t="shared" si="8"/>
        <v/>
      </c>
      <c r="V48" s="173"/>
      <c r="W48" s="128"/>
      <c r="X48" s="174" t="str">
        <f t="shared" si="111"/>
        <v/>
      </c>
      <c r="Y48" s="174" t="str">
        <f t="shared" si="112"/>
        <v/>
      </c>
      <c r="Z48" s="172" t="str">
        <f t="shared" ref="Z48:AC48" si="115">IF($K48="","",IF($K48=$K46,X46,X47))</f>
        <v/>
      </c>
      <c r="AA48" s="172" t="str">
        <f t="shared" si="115"/>
        <v/>
      </c>
      <c r="AB48" s="172" t="str">
        <f t="shared" si="115"/>
        <v/>
      </c>
      <c r="AC48" s="172" t="str">
        <f t="shared" si="115"/>
        <v/>
      </c>
      <c r="AD48" s="125"/>
      <c r="AE48" s="125"/>
      <c r="AF48" s="125"/>
      <c r="AG48" s="125"/>
      <c r="AH48" s="194"/>
      <c r="AI48" s="186"/>
      <c r="AJ48" s="187"/>
      <c r="AK48" s="127"/>
      <c r="AL48" s="187"/>
      <c r="AM48" s="127"/>
      <c r="AN48" s="187"/>
      <c r="AO48" s="135"/>
      <c r="AP48" s="130" t="str">
        <f t="shared" si="9"/>
        <v/>
      </c>
      <c r="AQ48" s="130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R48" s="130" t="str">
        <f t="shared" si="10"/>
        <v/>
      </c>
    </row>
    <row r="49" spans="1:44">
      <c r="A49" s="117">
        <f>输入错误检查!A49</f>
        <v>0</v>
      </c>
      <c r="B49" s="156">
        <f t="shared" si="100"/>
        <v>6</v>
      </c>
      <c r="C49" s="156">
        <f t="shared" si="101"/>
        <v>1</v>
      </c>
      <c r="D49" s="156">
        <f t="shared" si="102"/>
        <v>1700</v>
      </c>
      <c r="E49" s="156" t="str">
        <f t="shared" si="103"/>
        <v>FAV</v>
      </c>
      <c r="F49" s="156" t="str">
        <f t="shared" si="104"/>
        <v>FL</v>
      </c>
      <c r="G49" s="120" t="s">
        <v>256</v>
      </c>
      <c r="H49" s="130" t="s">
        <v>251</v>
      </c>
      <c r="I49" s="130" t="str">
        <f t="shared" si="0"/>
        <v/>
      </c>
      <c r="J49" s="130" t="str">
        <f t="shared" si="1"/>
        <v/>
      </c>
      <c r="K49" s="125"/>
      <c r="L49" s="160"/>
      <c r="M49" s="168"/>
      <c r="N49" s="168"/>
      <c r="O49" s="166"/>
      <c r="P49" s="169"/>
      <c r="Q49" s="169"/>
      <c r="R49" s="169"/>
      <c r="S49" s="125">
        <v>0</v>
      </c>
      <c r="T49" s="125">
        <v>0</v>
      </c>
      <c r="U49" s="130" t="str">
        <f t="shared" si="8"/>
        <v/>
      </c>
      <c r="V49" s="173"/>
      <c r="W49" s="128"/>
      <c r="X49" s="174" t="str">
        <f t="shared" si="113"/>
        <v/>
      </c>
      <c r="Y49" s="174" t="str">
        <f t="shared" si="114"/>
        <v/>
      </c>
      <c r="Z49" s="172" t="str">
        <f t="shared" ref="Z49:AC49" si="116">IF($K49="","",IF($K49=$K47,X47,X46))</f>
        <v/>
      </c>
      <c r="AA49" s="172" t="str">
        <f t="shared" si="116"/>
        <v/>
      </c>
      <c r="AB49" s="172" t="str">
        <f t="shared" si="116"/>
        <v/>
      </c>
      <c r="AC49" s="172" t="str">
        <f t="shared" si="116"/>
        <v/>
      </c>
      <c r="AD49" s="125"/>
      <c r="AE49" s="125"/>
      <c r="AF49" s="125"/>
      <c r="AG49" s="125"/>
      <c r="AH49" s="125"/>
      <c r="AI49" s="186"/>
      <c r="AJ49" s="187"/>
      <c r="AK49" s="127"/>
      <c r="AL49" s="187"/>
      <c r="AM49" s="127"/>
      <c r="AN49" s="187"/>
      <c r="AO49" s="135"/>
      <c r="AP49" s="130" t="str">
        <f t="shared" si="9"/>
        <v/>
      </c>
      <c r="AQ49" s="130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R49" s="130" t="str">
        <f t="shared" si="10"/>
        <v/>
      </c>
    </row>
    <row r="50" spans="1:44">
      <c r="A50" s="117">
        <f>输入错误检查!A50</f>
        <v>0</v>
      </c>
      <c r="B50" s="156">
        <v>6</v>
      </c>
      <c r="C50" s="156">
        <v>2</v>
      </c>
      <c r="D50" s="156">
        <v>1300</v>
      </c>
      <c r="E50" s="157" t="s">
        <v>95</v>
      </c>
      <c r="F50" s="157" t="s">
        <v>49</v>
      </c>
      <c r="G50" s="120">
        <v>1</v>
      </c>
      <c r="H50" s="130" t="s">
        <v>247</v>
      </c>
      <c r="I50" s="130" t="str">
        <f t="shared" si="0"/>
        <v>主</v>
      </c>
      <c r="J50" s="130" t="str">
        <f t="shared" si="1"/>
        <v>AWG</v>
      </c>
      <c r="K50" s="127" t="s">
        <v>95</v>
      </c>
      <c r="L50" s="159" t="s">
        <v>132</v>
      </c>
      <c r="M50" s="168">
        <f t="shared" ref="M50:M54" si="117">S50+S51</f>
        <v>3</v>
      </c>
      <c r="N50" s="168">
        <f t="shared" ref="N50:N54" si="118">T50+T51</f>
        <v>5</v>
      </c>
      <c r="O50" s="166">
        <f t="shared" ref="O50:O54" si="119">M50+N50</f>
        <v>8</v>
      </c>
      <c r="P50" s="167">
        <f t="shared" ref="P50:P54" si="120">IF(M50&gt;N50,1,0)</f>
        <v>0</v>
      </c>
      <c r="Q50" s="167">
        <f t="shared" ref="Q50:Q54" si="121">IF(M50+N50=0,0,IF(M50=N50,1,0))</f>
        <v>0</v>
      </c>
      <c r="R50" s="167">
        <f t="shared" ref="R50:R54" si="122">IF(M50&lt;N50,1,0)</f>
        <v>1</v>
      </c>
      <c r="S50" s="196">
        <v>2</v>
      </c>
      <c r="T50" s="125">
        <v>2</v>
      </c>
      <c r="U50" s="130" t="str">
        <f t="shared" si="8"/>
        <v>平</v>
      </c>
      <c r="V50" s="129" t="s">
        <v>263</v>
      </c>
      <c r="W50" s="129" t="s">
        <v>249</v>
      </c>
      <c r="X50" s="170"/>
      <c r="Y50" s="175"/>
      <c r="Z50" s="175"/>
      <c r="AA50" s="175"/>
      <c r="AB50" s="175"/>
      <c r="AC50" s="179"/>
      <c r="AD50" s="180" t="s">
        <v>150</v>
      </c>
      <c r="AE50" s="181" t="s">
        <v>204</v>
      </c>
      <c r="AF50" s="170"/>
      <c r="AG50" s="175"/>
      <c r="AH50" s="179"/>
      <c r="AI50" s="186" t="s">
        <v>79</v>
      </c>
      <c r="AJ50" s="187" t="s">
        <v>121</v>
      </c>
      <c r="AK50" s="127" t="s">
        <v>199</v>
      </c>
      <c r="AL50" s="187" t="s">
        <v>168</v>
      </c>
      <c r="AM50" s="127" t="s">
        <v>194</v>
      </c>
      <c r="AN50" s="187" t="s">
        <v>94</v>
      </c>
      <c r="AO50" s="135" t="s">
        <v>179</v>
      </c>
      <c r="AP50" s="130" t="str">
        <f t="shared" si="9"/>
        <v>主</v>
      </c>
      <c r="AQ50" s="130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ZETA</v>
      </c>
      <c r="AR50" s="130" t="str">
        <f t="shared" si="10"/>
        <v>AWG</v>
      </c>
    </row>
    <row r="51" spans="1:44">
      <c r="A51" s="117">
        <f>输入错误检查!A51</f>
        <v>0</v>
      </c>
      <c r="B51" s="156">
        <f t="shared" ref="B51:B57" si="123">B50</f>
        <v>6</v>
      </c>
      <c r="C51" s="156">
        <f t="shared" ref="C51:C57" si="124">C50</f>
        <v>2</v>
      </c>
      <c r="D51" s="156">
        <f t="shared" ref="D51:D57" si="125">D50</f>
        <v>1300</v>
      </c>
      <c r="E51" s="156" t="str">
        <f t="shared" ref="E51:E57" si="126">E50</f>
        <v>ZETA</v>
      </c>
      <c r="F51" s="156" t="str">
        <f t="shared" ref="F51:F57" si="127">F50</f>
        <v>AWG</v>
      </c>
      <c r="G51" s="120">
        <v>1</v>
      </c>
      <c r="H51" s="130" t="s">
        <v>251</v>
      </c>
      <c r="I51" s="130" t="str">
        <f t="shared" si="0"/>
        <v>客</v>
      </c>
      <c r="J51" s="130" t="str">
        <f t="shared" si="1"/>
        <v>ZETA</v>
      </c>
      <c r="K51" s="127" t="s">
        <v>49</v>
      </c>
      <c r="L51" s="159" t="s">
        <v>259</v>
      </c>
      <c r="M51" s="168"/>
      <c r="N51" s="168"/>
      <c r="O51" s="166"/>
      <c r="P51" s="169"/>
      <c r="Q51" s="169"/>
      <c r="R51" s="197"/>
      <c r="S51" s="198">
        <v>1</v>
      </c>
      <c r="T51" s="184">
        <v>3</v>
      </c>
      <c r="U51" s="130" t="str">
        <f t="shared" si="8"/>
        <v>屠</v>
      </c>
      <c r="V51" s="129" t="s">
        <v>263</v>
      </c>
      <c r="W51" s="129" t="s">
        <v>249</v>
      </c>
      <c r="X51" s="171"/>
      <c r="Y51" s="176"/>
      <c r="Z51" s="177"/>
      <c r="AA51" s="177"/>
      <c r="AB51" s="177"/>
      <c r="AC51" s="182"/>
      <c r="AD51" s="180" t="s">
        <v>121</v>
      </c>
      <c r="AE51" s="181" t="s">
        <v>199</v>
      </c>
      <c r="AF51" s="171"/>
      <c r="AG51" s="177"/>
      <c r="AH51" s="182"/>
      <c r="AI51" s="186" t="s">
        <v>202</v>
      </c>
      <c r="AJ51" s="187" t="s">
        <v>102</v>
      </c>
      <c r="AK51" s="127" t="s">
        <v>138</v>
      </c>
      <c r="AL51" s="187" t="s">
        <v>194</v>
      </c>
      <c r="AM51" s="127" t="s">
        <v>116</v>
      </c>
      <c r="AN51" s="187" t="s">
        <v>168</v>
      </c>
      <c r="AO51" s="135" t="s">
        <v>179</v>
      </c>
      <c r="AP51" s="130" t="str">
        <f t="shared" si="9"/>
        <v>主</v>
      </c>
      <c r="AQ51" s="130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ZETA</v>
      </c>
      <c r="AR51" s="130" t="str">
        <f t="shared" si="10"/>
        <v>AWG</v>
      </c>
    </row>
    <row r="52" spans="1:44">
      <c r="A52" s="117">
        <f>输入错误检查!A52</f>
        <v>0</v>
      </c>
      <c r="B52" s="156">
        <f t="shared" si="123"/>
        <v>6</v>
      </c>
      <c r="C52" s="156">
        <f t="shared" si="124"/>
        <v>2</v>
      </c>
      <c r="D52" s="156">
        <f t="shared" si="125"/>
        <v>1300</v>
      </c>
      <c r="E52" s="156" t="str">
        <f t="shared" si="126"/>
        <v>ZETA</v>
      </c>
      <c r="F52" s="156" t="str">
        <f t="shared" si="127"/>
        <v>AWG</v>
      </c>
      <c r="G52" s="120">
        <v>2</v>
      </c>
      <c r="H52" s="130" t="s">
        <v>247</v>
      </c>
      <c r="I52" s="130" t="str">
        <f t="shared" si="0"/>
        <v>客</v>
      </c>
      <c r="J52" s="130" t="str">
        <f t="shared" si="1"/>
        <v>ZETA</v>
      </c>
      <c r="K52" s="127" t="s">
        <v>49</v>
      </c>
      <c r="L52" s="159" t="s">
        <v>259</v>
      </c>
      <c r="M52" s="168">
        <f t="shared" si="117"/>
        <v>8</v>
      </c>
      <c r="N52" s="168">
        <f t="shared" si="118"/>
        <v>1</v>
      </c>
      <c r="O52" s="166">
        <f t="shared" si="119"/>
        <v>9</v>
      </c>
      <c r="P52" s="167">
        <f t="shared" si="120"/>
        <v>1</v>
      </c>
      <c r="Q52" s="167">
        <f t="shared" si="121"/>
        <v>0</v>
      </c>
      <c r="R52" s="167">
        <f t="shared" si="122"/>
        <v>0</v>
      </c>
      <c r="S52" s="199">
        <v>3</v>
      </c>
      <c r="T52" s="131">
        <v>1</v>
      </c>
      <c r="U52" s="130" t="str">
        <f t="shared" si="8"/>
        <v>人</v>
      </c>
      <c r="V52" s="129" t="s">
        <v>263</v>
      </c>
      <c r="W52" s="129" t="s">
        <v>258</v>
      </c>
      <c r="X52" s="172" t="str">
        <f t="shared" ref="X52:X56" si="128">IF($K52="","",IF($K52=$K50,AI50,AI51))</f>
        <v>飞行家</v>
      </c>
      <c r="Y52" s="172" t="str">
        <f t="shared" ref="Y52:Y56" si="129">IF($K52="","",IF($K52=$K50,AJ50,AJ51))</f>
        <v>魔术师</v>
      </c>
      <c r="Z52" s="178"/>
      <c r="AA52" s="177"/>
      <c r="AB52" s="177"/>
      <c r="AC52" s="182"/>
      <c r="AD52" s="180" t="s">
        <v>199</v>
      </c>
      <c r="AE52" s="127" t="s">
        <v>156</v>
      </c>
      <c r="AF52" s="183" t="s">
        <v>179</v>
      </c>
      <c r="AG52" s="178"/>
      <c r="AH52" s="182"/>
      <c r="AI52" s="186" t="s">
        <v>165</v>
      </c>
      <c r="AJ52" s="187" t="s">
        <v>194</v>
      </c>
      <c r="AK52" s="127" t="s">
        <v>150</v>
      </c>
      <c r="AL52" s="187" t="s">
        <v>168</v>
      </c>
      <c r="AM52" s="127" t="s">
        <v>192</v>
      </c>
      <c r="AN52" s="187" t="s">
        <v>203</v>
      </c>
      <c r="AO52" s="135" t="s">
        <v>185</v>
      </c>
      <c r="AP52" s="130" t="str">
        <f t="shared" si="9"/>
        <v>客</v>
      </c>
      <c r="AQ52" s="130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AWG</v>
      </c>
      <c r="AR52" s="130" t="str">
        <f t="shared" si="10"/>
        <v>ZETA</v>
      </c>
    </row>
    <row r="53" spans="1:44">
      <c r="A53" s="117">
        <f>输入错误检查!A53</f>
        <v>0</v>
      </c>
      <c r="B53" s="156">
        <f t="shared" si="123"/>
        <v>6</v>
      </c>
      <c r="C53" s="156">
        <f t="shared" si="124"/>
        <v>2</v>
      </c>
      <c r="D53" s="156">
        <f t="shared" si="125"/>
        <v>1300</v>
      </c>
      <c r="E53" s="156" t="str">
        <f t="shared" si="126"/>
        <v>ZETA</v>
      </c>
      <c r="F53" s="156" t="str">
        <f t="shared" si="127"/>
        <v>AWG</v>
      </c>
      <c r="G53" s="120">
        <v>2</v>
      </c>
      <c r="H53" s="130" t="s">
        <v>251</v>
      </c>
      <c r="I53" s="130" t="str">
        <f t="shared" si="0"/>
        <v>主</v>
      </c>
      <c r="J53" s="130" t="str">
        <f t="shared" si="1"/>
        <v>AWG</v>
      </c>
      <c r="K53" s="127" t="s">
        <v>95</v>
      </c>
      <c r="L53" s="159" t="s">
        <v>132</v>
      </c>
      <c r="M53" s="168"/>
      <c r="N53" s="168"/>
      <c r="O53" s="166"/>
      <c r="P53" s="169"/>
      <c r="Q53" s="169"/>
      <c r="R53" s="169"/>
      <c r="S53" s="125">
        <v>5</v>
      </c>
      <c r="T53" s="125">
        <v>0</v>
      </c>
      <c r="U53" s="130" t="str">
        <f t="shared" si="8"/>
        <v>屠</v>
      </c>
      <c r="V53" s="129" t="s">
        <v>263</v>
      </c>
      <c r="W53" s="129" t="s">
        <v>258</v>
      </c>
      <c r="X53" s="172" t="str">
        <f t="shared" ref="X53:X57" si="130">IF($K53="","",IF($K53=$K51,AI51,AI50))</f>
        <v>律师</v>
      </c>
      <c r="Y53" s="172" t="str">
        <f t="shared" ref="Y53:Y57" si="131">IF($K53="","",IF($K53=$K51,AJ51,AJ50))</f>
        <v>空军</v>
      </c>
      <c r="Z53" s="171"/>
      <c r="AA53" s="176"/>
      <c r="AB53" s="177"/>
      <c r="AC53" s="182"/>
      <c r="AD53" s="180" t="s">
        <v>199</v>
      </c>
      <c r="AE53" s="127" t="s">
        <v>156</v>
      </c>
      <c r="AF53" s="183" t="s">
        <v>179</v>
      </c>
      <c r="AG53" s="171"/>
      <c r="AH53" s="182"/>
      <c r="AI53" s="186" t="s">
        <v>202</v>
      </c>
      <c r="AJ53" s="187" t="s">
        <v>203</v>
      </c>
      <c r="AK53" s="127" t="s">
        <v>150</v>
      </c>
      <c r="AL53" s="187" t="s">
        <v>147</v>
      </c>
      <c r="AM53" s="127" t="s">
        <v>116</v>
      </c>
      <c r="AN53" s="187" t="s">
        <v>168</v>
      </c>
      <c r="AO53" s="135" t="s">
        <v>185</v>
      </c>
      <c r="AP53" s="130" t="str">
        <f t="shared" si="9"/>
        <v>客</v>
      </c>
      <c r="AQ53" s="130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AWG</v>
      </c>
      <c r="AR53" s="130" t="str">
        <f t="shared" si="10"/>
        <v>ZETA</v>
      </c>
    </row>
    <row r="54" spans="1:44">
      <c r="A54" s="117">
        <f>输入错误检查!A54</f>
        <v>0</v>
      </c>
      <c r="B54" s="156">
        <f t="shared" si="123"/>
        <v>6</v>
      </c>
      <c r="C54" s="156">
        <f t="shared" si="124"/>
        <v>2</v>
      </c>
      <c r="D54" s="156">
        <f t="shared" si="125"/>
        <v>1300</v>
      </c>
      <c r="E54" s="156" t="str">
        <f t="shared" si="126"/>
        <v>ZETA</v>
      </c>
      <c r="F54" s="156" t="str">
        <f t="shared" si="127"/>
        <v>AWG</v>
      </c>
      <c r="G54" s="120">
        <v>3</v>
      </c>
      <c r="H54" s="130" t="s">
        <v>247</v>
      </c>
      <c r="I54" s="130" t="str">
        <f t="shared" si="0"/>
        <v>主</v>
      </c>
      <c r="J54" s="130" t="str">
        <f t="shared" si="1"/>
        <v>AWG</v>
      </c>
      <c r="K54" s="127" t="s">
        <v>95</v>
      </c>
      <c r="L54" s="159" t="s">
        <v>132</v>
      </c>
      <c r="M54" s="168">
        <f t="shared" si="117"/>
        <v>7</v>
      </c>
      <c r="N54" s="168">
        <f t="shared" si="118"/>
        <v>2</v>
      </c>
      <c r="O54" s="166">
        <f t="shared" si="119"/>
        <v>9</v>
      </c>
      <c r="P54" s="167">
        <f t="shared" si="120"/>
        <v>1</v>
      </c>
      <c r="Q54" s="167">
        <f t="shared" si="121"/>
        <v>0</v>
      </c>
      <c r="R54" s="167">
        <f t="shared" si="122"/>
        <v>0</v>
      </c>
      <c r="S54" s="125">
        <v>5</v>
      </c>
      <c r="T54" s="125">
        <v>0</v>
      </c>
      <c r="U54" s="130" t="str">
        <f t="shared" si="8"/>
        <v>屠</v>
      </c>
      <c r="V54" s="173"/>
      <c r="W54" s="129" t="s">
        <v>262</v>
      </c>
      <c r="X54" s="174" t="str">
        <f t="shared" si="128"/>
        <v>飞行家</v>
      </c>
      <c r="Y54" s="174" t="str">
        <f t="shared" si="129"/>
        <v>拉拉队员</v>
      </c>
      <c r="Z54" s="174" t="str">
        <f>IF($K54="","",IF($K54=$K52,X52,X53))</f>
        <v>律师</v>
      </c>
      <c r="AA54" s="174" t="str">
        <f>IF($K54="","",IF($K54=$K52,Y52,Y53))</f>
        <v>空军</v>
      </c>
      <c r="AB54" s="178"/>
      <c r="AC54" s="182"/>
      <c r="AD54" s="180" t="s">
        <v>150</v>
      </c>
      <c r="AE54" s="127" t="s">
        <v>156</v>
      </c>
      <c r="AF54" s="127" t="s">
        <v>185</v>
      </c>
      <c r="AG54" s="183" t="s">
        <v>179</v>
      </c>
      <c r="AH54" s="189"/>
      <c r="AI54" s="186" t="s">
        <v>130</v>
      </c>
      <c r="AJ54" s="187" t="s">
        <v>147</v>
      </c>
      <c r="AK54" s="127" t="s">
        <v>194</v>
      </c>
      <c r="AL54" s="187" t="s">
        <v>199</v>
      </c>
      <c r="AM54" s="127" t="s">
        <v>165</v>
      </c>
      <c r="AN54" s="187" t="s">
        <v>138</v>
      </c>
      <c r="AO54" s="135" t="s">
        <v>152</v>
      </c>
      <c r="AP54" s="130" t="str">
        <f t="shared" si="9"/>
        <v>主</v>
      </c>
      <c r="AQ54" s="130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ZETA</v>
      </c>
      <c r="AR54" s="130" t="str">
        <f t="shared" si="10"/>
        <v>AWG</v>
      </c>
    </row>
    <row r="55" spans="1:44">
      <c r="A55" s="117">
        <f>输入错误检查!A55</f>
        <v>0</v>
      </c>
      <c r="B55" s="156">
        <f t="shared" si="123"/>
        <v>6</v>
      </c>
      <c r="C55" s="156">
        <f t="shared" si="124"/>
        <v>2</v>
      </c>
      <c r="D55" s="156">
        <f t="shared" si="125"/>
        <v>1300</v>
      </c>
      <c r="E55" s="156" t="str">
        <f t="shared" si="126"/>
        <v>ZETA</v>
      </c>
      <c r="F55" s="156" t="str">
        <f t="shared" si="127"/>
        <v>AWG</v>
      </c>
      <c r="G55" s="120">
        <v>3</v>
      </c>
      <c r="H55" s="130" t="s">
        <v>251</v>
      </c>
      <c r="I55" s="130" t="str">
        <f t="shared" si="0"/>
        <v>客</v>
      </c>
      <c r="J55" s="130" t="str">
        <f t="shared" si="1"/>
        <v>ZETA</v>
      </c>
      <c r="K55" s="127" t="s">
        <v>49</v>
      </c>
      <c r="L55" s="159" t="s">
        <v>259</v>
      </c>
      <c r="M55" s="168"/>
      <c r="N55" s="168"/>
      <c r="O55" s="166"/>
      <c r="P55" s="169"/>
      <c r="Q55" s="169"/>
      <c r="R55" s="169"/>
      <c r="S55" s="125">
        <v>2</v>
      </c>
      <c r="T55" s="125">
        <v>2</v>
      </c>
      <c r="U55" s="130" t="str">
        <f t="shared" si="8"/>
        <v>平</v>
      </c>
      <c r="V55" s="173"/>
      <c r="W55" s="129" t="s">
        <v>262</v>
      </c>
      <c r="X55" s="174" t="str">
        <f t="shared" si="130"/>
        <v>杂技演员</v>
      </c>
      <c r="Y55" s="174" t="str">
        <f t="shared" si="131"/>
        <v>病患</v>
      </c>
      <c r="Z55" s="174" t="str">
        <f>IF($K55="","",IF($K55=$K53,X53,X52))</f>
        <v>飞行家</v>
      </c>
      <c r="AA55" s="174" t="str">
        <f>IF($K55="","",IF($K55=$K53,Y53,Y52))</f>
        <v>魔术师</v>
      </c>
      <c r="AB55" s="171"/>
      <c r="AC55" s="185"/>
      <c r="AD55" s="180" t="s">
        <v>138</v>
      </c>
      <c r="AE55" s="133" t="s">
        <v>150</v>
      </c>
      <c r="AF55" s="127" t="s">
        <v>179</v>
      </c>
      <c r="AG55" s="181" t="s">
        <v>185</v>
      </c>
      <c r="AH55" s="193"/>
      <c r="AI55" s="186" t="s">
        <v>156</v>
      </c>
      <c r="AJ55" s="187" t="s">
        <v>116</v>
      </c>
      <c r="AK55" s="127" t="s">
        <v>199</v>
      </c>
      <c r="AL55" s="187" t="s">
        <v>121</v>
      </c>
      <c r="AM55" s="127" t="s">
        <v>79</v>
      </c>
      <c r="AN55" s="187" t="s">
        <v>192</v>
      </c>
      <c r="AO55" s="135" t="s">
        <v>155</v>
      </c>
      <c r="AP55" s="130" t="str">
        <f t="shared" si="9"/>
        <v>主</v>
      </c>
      <c r="AQ55" s="130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ZETA</v>
      </c>
      <c r="AR55" s="130" t="str">
        <f t="shared" si="10"/>
        <v>AWG</v>
      </c>
    </row>
    <row r="56" spans="1:44">
      <c r="A56" s="117">
        <f>输入错误检查!A56</f>
        <v>0</v>
      </c>
      <c r="B56" s="156">
        <f t="shared" si="123"/>
        <v>6</v>
      </c>
      <c r="C56" s="156">
        <f t="shared" si="124"/>
        <v>2</v>
      </c>
      <c r="D56" s="156">
        <f t="shared" si="125"/>
        <v>1300</v>
      </c>
      <c r="E56" s="156" t="str">
        <f t="shared" si="126"/>
        <v>ZETA</v>
      </c>
      <c r="F56" s="156" t="str">
        <f t="shared" si="127"/>
        <v>AWG</v>
      </c>
      <c r="G56" s="120" t="s">
        <v>256</v>
      </c>
      <c r="H56" s="130" t="s">
        <v>247</v>
      </c>
      <c r="I56" s="130" t="str">
        <f t="shared" si="0"/>
        <v/>
      </c>
      <c r="J56" s="130" t="str">
        <f t="shared" si="1"/>
        <v/>
      </c>
      <c r="K56" s="127"/>
      <c r="L56" s="159"/>
      <c r="M56" s="168">
        <f t="shared" ref="M56:M60" si="132">S56+S57</f>
        <v>0</v>
      </c>
      <c r="N56" s="168">
        <f t="shared" ref="N56:N60" si="133">T56+T57</f>
        <v>0</v>
      </c>
      <c r="O56" s="166">
        <f t="shared" ref="O56:O60" si="134">M56+N56</f>
        <v>0</v>
      </c>
      <c r="P56" s="167">
        <f t="shared" ref="P56:P60" si="135">IF(M56&gt;N56,1,0)</f>
        <v>0</v>
      </c>
      <c r="Q56" s="167">
        <f t="shared" ref="Q56:Q60" si="136">IF(M56+N56=0,0,IF(M56=N56,1,0))</f>
        <v>0</v>
      </c>
      <c r="R56" s="167">
        <f t="shared" ref="R56:R60" si="137">IF(M56&lt;N56,1,0)</f>
        <v>0</v>
      </c>
      <c r="S56" s="125">
        <v>0</v>
      </c>
      <c r="T56" s="125">
        <v>0</v>
      </c>
      <c r="U56" s="130" t="str">
        <f t="shared" si="8"/>
        <v/>
      </c>
      <c r="V56" s="173"/>
      <c r="W56" s="128"/>
      <c r="X56" s="174" t="str">
        <f t="shared" si="128"/>
        <v/>
      </c>
      <c r="Y56" s="174" t="str">
        <f t="shared" si="129"/>
        <v/>
      </c>
      <c r="Z56" s="172" t="str">
        <f t="shared" ref="Z56:AC56" si="138">IF($K56="","",IF($K56=$K54,X54,X55))</f>
        <v/>
      </c>
      <c r="AA56" s="172" t="str">
        <f t="shared" si="138"/>
        <v/>
      </c>
      <c r="AB56" s="172" t="str">
        <f t="shared" si="138"/>
        <v/>
      </c>
      <c r="AC56" s="172" t="str">
        <f t="shared" si="138"/>
        <v/>
      </c>
      <c r="AD56" s="125"/>
      <c r="AE56" s="125"/>
      <c r="AF56" s="125"/>
      <c r="AG56" s="125"/>
      <c r="AH56" s="194"/>
      <c r="AI56" s="186"/>
      <c r="AJ56" s="187"/>
      <c r="AK56" s="127"/>
      <c r="AL56" s="187"/>
      <c r="AM56" s="127"/>
      <c r="AN56" s="187"/>
      <c r="AO56" s="135"/>
      <c r="AP56" s="130" t="str">
        <f t="shared" si="9"/>
        <v/>
      </c>
      <c r="AQ56" s="130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R56" s="130" t="str">
        <f t="shared" si="10"/>
        <v/>
      </c>
    </row>
    <row r="57" spans="1:44">
      <c r="A57" s="117">
        <f>输入错误检查!A57</f>
        <v>0</v>
      </c>
      <c r="B57" s="156">
        <f t="shared" si="123"/>
        <v>6</v>
      </c>
      <c r="C57" s="156">
        <f t="shared" si="124"/>
        <v>2</v>
      </c>
      <c r="D57" s="156">
        <f t="shared" si="125"/>
        <v>1300</v>
      </c>
      <c r="E57" s="156" t="str">
        <f t="shared" si="126"/>
        <v>ZETA</v>
      </c>
      <c r="F57" s="156" t="str">
        <f t="shared" si="127"/>
        <v>AWG</v>
      </c>
      <c r="G57" s="120" t="s">
        <v>256</v>
      </c>
      <c r="H57" s="130" t="s">
        <v>251</v>
      </c>
      <c r="I57" s="130" t="str">
        <f t="shared" si="0"/>
        <v/>
      </c>
      <c r="J57" s="130" t="str">
        <f t="shared" si="1"/>
        <v/>
      </c>
      <c r="K57" s="127"/>
      <c r="L57" s="159"/>
      <c r="M57" s="168"/>
      <c r="N57" s="168"/>
      <c r="O57" s="166"/>
      <c r="P57" s="169"/>
      <c r="Q57" s="169"/>
      <c r="R57" s="169"/>
      <c r="S57" s="125">
        <v>0</v>
      </c>
      <c r="T57" s="125">
        <v>0</v>
      </c>
      <c r="U57" s="130" t="str">
        <f t="shared" si="8"/>
        <v/>
      </c>
      <c r="V57" s="173"/>
      <c r="W57" s="128"/>
      <c r="X57" s="174" t="str">
        <f t="shared" si="130"/>
        <v/>
      </c>
      <c r="Y57" s="174" t="str">
        <f t="shared" si="131"/>
        <v/>
      </c>
      <c r="Z57" s="172" t="str">
        <f t="shared" ref="Z57:AC57" si="139">IF($K57="","",IF($K57=$K55,X55,X54))</f>
        <v/>
      </c>
      <c r="AA57" s="172" t="str">
        <f t="shared" si="139"/>
        <v/>
      </c>
      <c r="AB57" s="172" t="str">
        <f t="shared" si="139"/>
        <v/>
      </c>
      <c r="AC57" s="172" t="str">
        <f t="shared" si="139"/>
        <v/>
      </c>
      <c r="AD57" s="125"/>
      <c r="AE57" s="125"/>
      <c r="AF57" s="125"/>
      <c r="AG57" s="125"/>
      <c r="AH57" s="125"/>
      <c r="AI57" s="186"/>
      <c r="AJ57" s="187"/>
      <c r="AK57" s="127"/>
      <c r="AL57" s="187"/>
      <c r="AM57" s="127"/>
      <c r="AN57" s="187"/>
      <c r="AO57" s="135"/>
      <c r="AP57" s="130" t="str">
        <f t="shared" si="9"/>
        <v/>
      </c>
      <c r="AQ57" s="130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R57" s="130" t="str">
        <f t="shared" si="10"/>
        <v/>
      </c>
    </row>
    <row r="58" spans="1:44">
      <c r="A58" s="117">
        <f>输入错误检查!A58</f>
        <v>0</v>
      </c>
      <c r="B58" s="156">
        <v>6</v>
      </c>
      <c r="C58" s="156">
        <v>2</v>
      </c>
      <c r="D58" s="156">
        <v>1500</v>
      </c>
      <c r="E58" s="157" t="s">
        <v>64</v>
      </c>
      <c r="F58" s="157" t="s">
        <v>56</v>
      </c>
      <c r="G58" s="120">
        <v>1</v>
      </c>
      <c r="H58" s="130" t="s">
        <v>247</v>
      </c>
      <c r="I58" s="130" t="str">
        <f t="shared" si="0"/>
        <v>客</v>
      </c>
      <c r="J58" s="130" t="str">
        <f t="shared" si="1"/>
        <v>FAV</v>
      </c>
      <c r="K58" s="127" t="s">
        <v>56</v>
      </c>
      <c r="L58" s="159" t="s">
        <v>264</v>
      </c>
      <c r="M58" s="168">
        <f t="shared" si="132"/>
        <v>4</v>
      </c>
      <c r="N58" s="168">
        <f t="shared" si="133"/>
        <v>4</v>
      </c>
      <c r="O58" s="166">
        <f t="shared" si="134"/>
        <v>8</v>
      </c>
      <c r="P58" s="167">
        <f t="shared" si="135"/>
        <v>0</v>
      </c>
      <c r="Q58" s="167">
        <f t="shared" si="136"/>
        <v>1</v>
      </c>
      <c r="R58" s="167">
        <f t="shared" si="137"/>
        <v>0</v>
      </c>
      <c r="S58" s="125">
        <v>3</v>
      </c>
      <c r="T58" s="125">
        <v>1</v>
      </c>
      <c r="U58" s="130" t="str">
        <f t="shared" si="8"/>
        <v>人</v>
      </c>
      <c r="V58" s="129" t="s">
        <v>250</v>
      </c>
      <c r="W58" s="129" t="s">
        <v>265</v>
      </c>
      <c r="X58" s="170"/>
      <c r="Y58" s="175"/>
      <c r="Z58" s="175"/>
      <c r="AA58" s="175"/>
      <c r="AB58" s="175"/>
      <c r="AC58" s="179"/>
      <c r="AD58" s="180" t="s">
        <v>192</v>
      </c>
      <c r="AE58" s="181" t="s">
        <v>102</v>
      </c>
      <c r="AF58" s="170"/>
      <c r="AG58" s="175"/>
      <c r="AH58" s="179"/>
      <c r="AI58" s="186" t="s">
        <v>121</v>
      </c>
      <c r="AJ58" s="187" t="s">
        <v>202</v>
      </c>
      <c r="AK58" s="127" t="s">
        <v>168</v>
      </c>
      <c r="AL58" s="187" t="s">
        <v>156</v>
      </c>
      <c r="AM58" s="127" t="s">
        <v>116</v>
      </c>
      <c r="AN58" s="187" t="s">
        <v>162</v>
      </c>
      <c r="AO58" s="135" t="s">
        <v>185</v>
      </c>
      <c r="AP58" s="130" t="str">
        <f t="shared" si="9"/>
        <v>主</v>
      </c>
      <c r="AQ58" s="130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FAV</v>
      </c>
      <c r="AR58" s="130" t="str">
        <f t="shared" si="10"/>
        <v>AXIZ</v>
      </c>
    </row>
    <row r="59" spans="1:44">
      <c r="A59" s="117">
        <f>输入错误检查!A59</f>
        <v>0</v>
      </c>
      <c r="B59" s="156">
        <f t="shared" ref="B59:B65" si="140">B58</f>
        <v>6</v>
      </c>
      <c r="C59" s="156">
        <f t="shared" ref="C59:C65" si="141">C58</f>
        <v>2</v>
      </c>
      <c r="D59" s="156">
        <f t="shared" ref="D59:D65" si="142">D58</f>
        <v>1500</v>
      </c>
      <c r="E59" s="156" t="str">
        <f t="shared" ref="E59:E65" si="143">E58</f>
        <v>FAV</v>
      </c>
      <c r="F59" s="156" t="str">
        <f t="shared" ref="F59:F65" si="144">F58</f>
        <v>AXIZ</v>
      </c>
      <c r="G59" s="120">
        <v>1</v>
      </c>
      <c r="H59" s="130" t="s">
        <v>251</v>
      </c>
      <c r="I59" s="130" t="str">
        <f t="shared" si="0"/>
        <v>主</v>
      </c>
      <c r="J59" s="130" t="str">
        <f t="shared" si="1"/>
        <v>AXIZ</v>
      </c>
      <c r="K59" s="127" t="s">
        <v>64</v>
      </c>
      <c r="L59" s="159" t="s">
        <v>257</v>
      </c>
      <c r="M59" s="168"/>
      <c r="N59" s="168"/>
      <c r="O59" s="166"/>
      <c r="P59" s="169"/>
      <c r="Q59" s="169"/>
      <c r="R59" s="169"/>
      <c r="S59" s="125">
        <v>1</v>
      </c>
      <c r="T59" s="125">
        <v>3</v>
      </c>
      <c r="U59" s="130" t="str">
        <f t="shared" si="8"/>
        <v>人</v>
      </c>
      <c r="V59" s="129" t="s">
        <v>250</v>
      </c>
      <c r="W59" s="129" t="s">
        <v>265</v>
      </c>
      <c r="X59" s="171"/>
      <c r="Y59" s="176"/>
      <c r="Z59" s="177"/>
      <c r="AA59" s="177"/>
      <c r="AB59" s="177"/>
      <c r="AC59" s="182"/>
      <c r="AD59" s="180" t="s">
        <v>116</v>
      </c>
      <c r="AE59" s="181" t="s">
        <v>168</v>
      </c>
      <c r="AF59" s="171"/>
      <c r="AG59" s="177"/>
      <c r="AH59" s="182"/>
      <c r="AI59" s="186" t="s">
        <v>162</v>
      </c>
      <c r="AJ59" s="187" t="s">
        <v>102</v>
      </c>
      <c r="AK59" s="127" t="s">
        <v>202</v>
      </c>
      <c r="AL59" s="187" t="s">
        <v>121</v>
      </c>
      <c r="AM59" s="127" t="s">
        <v>192</v>
      </c>
      <c r="AN59" s="187" t="s">
        <v>203</v>
      </c>
      <c r="AO59" s="135" t="s">
        <v>185</v>
      </c>
      <c r="AP59" s="130" t="str">
        <f t="shared" si="9"/>
        <v>主</v>
      </c>
      <c r="AQ59" s="130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FAV</v>
      </c>
      <c r="AR59" s="130" t="str">
        <f t="shared" si="10"/>
        <v>AXIZ</v>
      </c>
    </row>
    <row r="60" spans="1:44">
      <c r="A60" s="117">
        <f>输入错误检查!A60</f>
        <v>0</v>
      </c>
      <c r="B60" s="156">
        <f t="shared" si="140"/>
        <v>6</v>
      </c>
      <c r="C60" s="156">
        <f t="shared" si="141"/>
        <v>2</v>
      </c>
      <c r="D60" s="156">
        <f t="shared" si="142"/>
        <v>1500</v>
      </c>
      <c r="E60" s="156" t="str">
        <f t="shared" si="143"/>
        <v>FAV</v>
      </c>
      <c r="F60" s="156" t="str">
        <f t="shared" si="144"/>
        <v>AXIZ</v>
      </c>
      <c r="G60" s="120">
        <v>2</v>
      </c>
      <c r="H60" s="130" t="s">
        <v>247</v>
      </c>
      <c r="I60" s="130" t="str">
        <f t="shared" si="0"/>
        <v>客</v>
      </c>
      <c r="J60" s="130" t="str">
        <f t="shared" si="1"/>
        <v>FAV</v>
      </c>
      <c r="K60" s="127" t="s">
        <v>56</v>
      </c>
      <c r="L60" s="159" t="s">
        <v>264</v>
      </c>
      <c r="M60" s="168">
        <f t="shared" si="132"/>
        <v>3</v>
      </c>
      <c r="N60" s="168">
        <f t="shared" si="133"/>
        <v>5</v>
      </c>
      <c r="O60" s="166">
        <f t="shared" si="134"/>
        <v>8</v>
      </c>
      <c r="P60" s="167">
        <f t="shared" si="135"/>
        <v>0</v>
      </c>
      <c r="Q60" s="167">
        <f t="shared" si="136"/>
        <v>0</v>
      </c>
      <c r="R60" s="167">
        <f t="shared" si="137"/>
        <v>1</v>
      </c>
      <c r="S60" s="125">
        <v>2</v>
      </c>
      <c r="T60" s="125">
        <v>2</v>
      </c>
      <c r="U60" s="130" t="str">
        <f t="shared" si="8"/>
        <v>平</v>
      </c>
      <c r="V60" s="129" t="s">
        <v>250</v>
      </c>
      <c r="W60" s="129" t="s">
        <v>262</v>
      </c>
      <c r="X60" s="172" t="str">
        <f t="shared" ref="X60:X64" si="145">IF($K60="","",IF($K60=$K58,AI58,AI59))</f>
        <v>空军</v>
      </c>
      <c r="Y60" s="172" t="str">
        <f t="shared" ref="Y60:Y64" si="146">IF($K60="","",IF($K60=$K58,AJ58,AJ59))</f>
        <v>飞行家</v>
      </c>
      <c r="Z60" s="178"/>
      <c r="AA60" s="177"/>
      <c r="AB60" s="177"/>
      <c r="AC60" s="182"/>
      <c r="AD60" s="180" t="s">
        <v>138</v>
      </c>
      <c r="AE60" s="127" t="s">
        <v>168</v>
      </c>
      <c r="AF60" s="183" t="s">
        <v>185</v>
      </c>
      <c r="AG60" s="178"/>
      <c r="AH60" s="182"/>
      <c r="AI60" s="186" t="s">
        <v>194</v>
      </c>
      <c r="AJ60" s="187" t="s">
        <v>199</v>
      </c>
      <c r="AK60" s="127" t="s">
        <v>150</v>
      </c>
      <c r="AL60" s="187" t="s">
        <v>192</v>
      </c>
      <c r="AM60" s="127" t="s">
        <v>162</v>
      </c>
      <c r="AN60" s="187" t="s">
        <v>116</v>
      </c>
      <c r="AO60" s="135" t="s">
        <v>179</v>
      </c>
      <c r="AP60" s="130" t="str">
        <f t="shared" si="9"/>
        <v>客</v>
      </c>
      <c r="AQ60" s="130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AXIZ</v>
      </c>
      <c r="AR60" s="130" t="str">
        <f t="shared" si="10"/>
        <v>FAV</v>
      </c>
    </row>
    <row r="61" spans="1:44">
      <c r="A61" s="117">
        <f>输入错误检查!A61</f>
        <v>0</v>
      </c>
      <c r="B61" s="156">
        <f t="shared" si="140"/>
        <v>6</v>
      </c>
      <c r="C61" s="156">
        <f t="shared" si="141"/>
        <v>2</v>
      </c>
      <c r="D61" s="156">
        <f t="shared" si="142"/>
        <v>1500</v>
      </c>
      <c r="E61" s="156" t="str">
        <f t="shared" si="143"/>
        <v>FAV</v>
      </c>
      <c r="F61" s="156" t="str">
        <f t="shared" si="144"/>
        <v>AXIZ</v>
      </c>
      <c r="G61" s="120">
        <v>2</v>
      </c>
      <c r="H61" s="130" t="s">
        <v>251</v>
      </c>
      <c r="I61" s="130" t="str">
        <f t="shared" si="0"/>
        <v>主</v>
      </c>
      <c r="J61" s="130" t="str">
        <f t="shared" si="1"/>
        <v>AXIZ</v>
      </c>
      <c r="K61" s="127" t="s">
        <v>64</v>
      </c>
      <c r="L61" s="159" t="s">
        <v>257</v>
      </c>
      <c r="M61" s="168"/>
      <c r="N61" s="168"/>
      <c r="O61" s="166"/>
      <c r="P61" s="169"/>
      <c r="Q61" s="169"/>
      <c r="R61" s="169"/>
      <c r="S61" s="125">
        <v>1</v>
      </c>
      <c r="T61" s="125">
        <v>3</v>
      </c>
      <c r="U61" s="130" t="str">
        <f t="shared" si="8"/>
        <v>人</v>
      </c>
      <c r="V61" s="129" t="s">
        <v>250</v>
      </c>
      <c r="W61" s="129" t="s">
        <v>262</v>
      </c>
      <c r="X61" s="172" t="str">
        <f t="shared" ref="X61:X65" si="147">IF($K61="","",IF($K61=$K59,AI59,AI58))</f>
        <v>野人</v>
      </c>
      <c r="Y61" s="172" t="str">
        <f t="shared" ref="Y61:Y65" si="148">IF($K61="","",IF($K61=$K59,AJ59,AJ58))</f>
        <v>魔术师</v>
      </c>
      <c r="Z61" s="171"/>
      <c r="AA61" s="176"/>
      <c r="AB61" s="177"/>
      <c r="AC61" s="182"/>
      <c r="AD61" s="180" t="s">
        <v>138</v>
      </c>
      <c r="AE61" s="127" t="s">
        <v>199</v>
      </c>
      <c r="AF61" s="181" t="s">
        <v>185</v>
      </c>
      <c r="AG61" s="171"/>
      <c r="AH61" s="182"/>
      <c r="AI61" s="186" t="s">
        <v>121</v>
      </c>
      <c r="AJ61" s="187" t="s">
        <v>150</v>
      </c>
      <c r="AK61" s="127" t="s">
        <v>168</v>
      </c>
      <c r="AL61" s="187" t="s">
        <v>116</v>
      </c>
      <c r="AM61" s="127" t="s">
        <v>202</v>
      </c>
      <c r="AN61" s="187" t="s">
        <v>204</v>
      </c>
      <c r="AO61" s="135" t="s">
        <v>173</v>
      </c>
      <c r="AP61" s="130" t="str">
        <f t="shared" si="9"/>
        <v>客</v>
      </c>
      <c r="AQ61" s="130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AXIZ</v>
      </c>
      <c r="AR61" s="130" t="str">
        <f t="shared" si="10"/>
        <v>FAV</v>
      </c>
    </row>
    <row r="62" spans="1:44">
      <c r="A62" s="117">
        <f>输入错误检查!A62</f>
        <v>0</v>
      </c>
      <c r="B62" s="156">
        <f t="shared" si="140"/>
        <v>6</v>
      </c>
      <c r="C62" s="156">
        <f t="shared" si="141"/>
        <v>2</v>
      </c>
      <c r="D62" s="156">
        <f t="shared" si="142"/>
        <v>1500</v>
      </c>
      <c r="E62" s="156" t="str">
        <f t="shared" si="143"/>
        <v>FAV</v>
      </c>
      <c r="F62" s="156" t="str">
        <f t="shared" si="144"/>
        <v>AXIZ</v>
      </c>
      <c r="G62" s="120">
        <v>3</v>
      </c>
      <c r="H62" s="130" t="s">
        <v>247</v>
      </c>
      <c r="I62" s="130" t="str">
        <f t="shared" si="0"/>
        <v>主</v>
      </c>
      <c r="J62" s="130" t="str">
        <f t="shared" si="1"/>
        <v>AXIZ</v>
      </c>
      <c r="K62" s="127" t="s">
        <v>64</v>
      </c>
      <c r="L62" s="159" t="s">
        <v>257</v>
      </c>
      <c r="M62" s="168">
        <f t="shared" ref="M62:M66" si="149">S62+S63</f>
        <v>3</v>
      </c>
      <c r="N62" s="168">
        <f t="shared" ref="N62:N66" si="150">T62+T63</f>
        <v>6</v>
      </c>
      <c r="O62" s="166">
        <f t="shared" ref="O62:O66" si="151">M62+N62</f>
        <v>9</v>
      </c>
      <c r="P62" s="167">
        <f t="shared" ref="P62:P66" si="152">IF(M62&gt;N62,1,0)</f>
        <v>0</v>
      </c>
      <c r="Q62" s="167">
        <f t="shared" ref="Q62:Q66" si="153">IF(M62+N62=0,0,IF(M62=N62,1,0))</f>
        <v>0</v>
      </c>
      <c r="R62" s="167">
        <f t="shared" ref="R62:R66" si="154">IF(M62&lt;N62,1,0)</f>
        <v>1</v>
      </c>
      <c r="S62" s="125">
        <v>3</v>
      </c>
      <c r="T62" s="125">
        <v>1</v>
      </c>
      <c r="U62" s="130" t="str">
        <f t="shared" si="8"/>
        <v>屠</v>
      </c>
      <c r="V62" s="173"/>
      <c r="W62" s="129" t="s">
        <v>250</v>
      </c>
      <c r="X62" s="174" t="str">
        <f t="shared" si="145"/>
        <v>空军</v>
      </c>
      <c r="Y62" s="174" t="str">
        <f t="shared" si="146"/>
        <v>先知</v>
      </c>
      <c r="Z62" s="174" t="str">
        <f>IF($K62="","",IF($K62=$K60,X60,X61))</f>
        <v>野人</v>
      </c>
      <c r="AA62" s="174" t="str">
        <f>IF($K62="","",IF($K62=$K60,Y60,Y61))</f>
        <v>魔术师</v>
      </c>
      <c r="AB62" s="178"/>
      <c r="AC62" s="182"/>
      <c r="AD62" s="200" t="s">
        <v>138</v>
      </c>
      <c r="AE62" s="127" t="s">
        <v>202</v>
      </c>
      <c r="AF62" s="127" t="s">
        <v>185</v>
      </c>
      <c r="AG62" s="183" t="s">
        <v>179</v>
      </c>
      <c r="AH62" s="189"/>
      <c r="AI62" s="186" t="s">
        <v>199</v>
      </c>
      <c r="AJ62" s="187" t="s">
        <v>116</v>
      </c>
      <c r="AK62" s="127" t="s">
        <v>194</v>
      </c>
      <c r="AL62" s="187" t="s">
        <v>190</v>
      </c>
      <c r="AM62" s="127" t="s">
        <v>203</v>
      </c>
      <c r="AN62" s="187" t="s">
        <v>171</v>
      </c>
      <c r="AO62" s="135" t="s">
        <v>78</v>
      </c>
      <c r="AP62" s="130" t="str">
        <f t="shared" si="9"/>
        <v>主</v>
      </c>
      <c r="AQ62" s="130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FAV</v>
      </c>
      <c r="AR62" s="130" t="str">
        <f t="shared" si="10"/>
        <v>AXIZ</v>
      </c>
    </row>
    <row r="63" spans="1:44">
      <c r="A63" s="117">
        <f>输入错误检查!A63</f>
        <v>0</v>
      </c>
      <c r="B63" s="156">
        <f t="shared" si="140"/>
        <v>6</v>
      </c>
      <c r="C63" s="156">
        <f t="shared" si="141"/>
        <v>2</v>
      </c>
      <c r="D63" s="156">
        <f t="shared" si="142"/>
        <v>1500</v>
      </c>
      <c r="E63" s="156" t="str">
        <f t="shared" si="143"/>
        <v>FAV</v>
      </c>
      <c r="F63" s="156" t="str">
        <f t="shared" si="144"/>
        <v>AXIZ</v>
      </c>
      <c r="G63" s="120">
        <v>3</v>
      </c>
      <c r="H63" s="130" t="s">
        <v>251</v>
      </c>
      <c r="I63" s="130" t="str">
        <f t="shared" si="0"/>
        <v>客</v>
      </c>
      <c r="J63" s="130" t="str">
        <f t="shared" si="1"/>
        <v>FAV</v>
      </c>
      <c r="K63" s="127" t="s">
        <v>56</v>
      </c>
      <c r="L63" s="159" t="s">
        <v>264</v>
      </c>
      <c r="M63" s="168"/>
      <c r="N63" s="168"/>
      <c r="O63" s="166"/>
      <c r="P63" s="169"/>
      <c r="Q63" s="169"/>
      <c r="R63" s="169"/>
      <c r="S63" s="125">
        <v>0</v>
      </c>
      <c r="T63" s="125">
        <v>5</v>
      </c>
      <c r="U63" s="130" t="str">
        <f t="shared" si="8"/>
        <v>屠</v>
      </c>
      <c r="V63" s="173"/>
      <c r="W63" s="129" t="s">
        <v>250</v>
      </c>
      <c r="X63" s="174" t="str">
        <f t="shared" si="147"/>
        <v>病患</v>
      </c>
      <c r="Y63" s="174" t="str">
        <f t="shared" si="148"/>
        <v>古董商</v>
      </c>
      <c r="Z63" s="174" t="str">
        <f>IF($K63="","",IF($K63=$K61,X61,X60))</f>
        <v>空军</v>
      </c>
      <c r="AA63" s="174" t="str">
        <f>IF($K63="","",IF($K63=$K61,Y61,Y60))</f>
        <v>飞行家</v>
      </c>
      <c r="AB63" s="171"/>
      <c r="AC63" s="185"/>
      <c r="AD63" s="180" t="s">
        <v>138</v>
      </c>
      <c r="AE63" s="127" t="s">
        <v>153</v>
      </c>
      <c r="AF63" s="127" t="s">
        <v>185</v>
      </c>
      <c r="AG63" s="181" t="s">
        <v>179</v>
      </c>
      <c r="AH63" s="193"/>
      <c r="AI63" s="186" t="s">
        <v>183</v>
      </c>
      <c r="AJ63" s="187" t="s">
        <v>165</v>
      </c>
      <c r="AK63" s="127" t="s">
        <v>130</v>
      </c>
      <c r="AL63" s="187" t="s">
        <v>116</v>
      </c>
      <c r="AM63" s="127" t="s">
        <v>156</v>
      </c>
      <c r="AN63" s="187" t="s">
        <v>159</v>
      </c>
      <c r="AO63" s="135" t="s">
        <v>140</v>
      </c>
      <c r="AP63" s="130" t="str">
        <f t="shared" si="9"/>
        <v>主</v>
      </c>
      <c r="AQ63" s="130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FAV</v>
      </c>
      <c r="AR63" s="130" t="str">
        <f t="shared" si="10"/>
        <v>AXIZ</v>
      </c>
    </row>
    <row r="64" spans="1:44">
      <c r="A64" s="117">
        <f>输入错误检查!A64</f>
        <v>0</v>
      </c>
      <c r="B64" s="156">
        <f t="shared" si="140"/>
        <v>6</v>
      </c>
      <c r="C64" s="156">
        <f t="shared" si="141"/>
        <v>2</v>
      </c>
      <c r="D64" s="156">
        <f t="shared" si="142"/>
        <v>1500</v>
      </c>
      <c r="E64" s="156" t="str">
        <f t="shared" si="143"/>
        <v>FAV</v>
      </c>
      <c r="F64" s="156" t="str">
        <f t="shared" si="144"/>
        <v>AXIZ</v>
      </c>
      <c r="G64" s="120" t="s">
        <v>256</v>
      </c>
      <c r="H64" s="130" t="s">
        <v>247</v>
      </c>
      <c r="I64" s="130" t="str">
        <f t="shared" si="0"/>
        <v/>
      </c>
      <c r="J64" s="130" t="str">
        <f t="shared" si="1"/>
        <v/>
      </c>
      <c r="K64" s="125"/>
      <c r="L64" s="160"/>
      <c r="M64" s="168">
        <f t="shared" si="149"/>
        <v>0</v>
      </c>
      <c r="N64" s="168">
        <f t="shared" si="150"/>
        <v>0</v>
      </c>
      <c r="O64" s="166">
        <f t="shared" si="151"/>
        <v>0</v>
      </c>
      <c r="P64" s="167">
        <f t="shared" si="152"/>
        <v>0</v>
      </c>
      <c r="Q64" s="167">
        <f t="shared" si="153"/>
        <v>0</v>
      </c>
      <c r="R64" s="167">
        <f t="shared" si="154"/>
        <v>0</v>
      </c>
      <c r="S64" s="125">
        <v>0</v>
      </c>
      <c r="T64" s="125">
        <v>0</v>
      </c>
      <c r="U64" s="130" t="str">
        <f t="shared" si="8"/>
        <v/>
      </c>
      <c r="V64" s="173"/>
      <c r="W64" s="128"/>
      <c r="X64" s="174" t="str">
        <f t="shared" si="145"/>
        <v/>
      </c>
      <c r="Y64" s="174" t="str">
        <f t="shared" si="146"/>
        <v/>
      </c>
      <c r="Z64" s="172" t="str">
        <f t="shared" ref="Z64:AC64" si="155">IF($K64="","",IF($K64=$K62,X62,X63))</f>
        <v/>
      </c>
      <c r="AA64" s="172" t="str">
        <f t="shared" si="155"/>
        <v/>
      </c>
      <c r="AB64" s="172" t="str">
        <f t="shared" si="155"/>
        <v/>
      </c>
      <c r="AC64" s="172" t="str">
        <f t="shared" si="155"/>
        <v/>
      </c>
      <c r="AD64" s="125"/>
      <c r="AE64" s="125"/>
      <c r="AF64" s="125"/>
      <c r="AG64" s="125"/>
      <c r="AH64" s="194"/>
      <c r="AI64" s="186"/>
      <c r="AJ64" s="187"/>
      <c r="AK64" s="127"/>
      <c r="AL64" s="187"/>
      <c r="AM64" s="127"/>
      <c r="AN64" s="187"/>
      <c r="AO64" s="135"/>
      <c r="AP64" s="130" t="str">
        <f t="shared" si="9"/>
        <v/>
      </c>
      <c r="AQ64" s="130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/>
      </c>
      <c r="AR64" s="130" t="str">
        <f t="shared" si="10"/>
        <v/>
      </c>
    </row>
    <row r="65" spans="1:44">
      <c r="A65" s="117">
        <f>输入错误检查!A65</f>
        <v>0</v>
      </c>
      <c r="B65" s="156">
        <f t="shared" si="140"/>
        <v>6</v>
      </c>
      <c r="C65" s="156">
        <f t="shared" si="141"/>
        <v>2</v>
      </c>
      <c r="D65" s="156">
        <f t="shared" si="142"/>
        <v>1500</v>
      </c>
      <c r="E65" s="156" t="str">
        <f t="shared" si="143"/>
        <v>FAV</v>
      </c>
      <c r="F65" s="156" t="str">
        <f t="shared" si="144"/>
        <v>AXIZ</v>
      </c>
      <c r="G65" s="120" t="s">
        <v>256</v>
      </c>
      <c r="H65" s="130" t="s">
        <v>251</v>
      </c>
      <c r="I65" s="130" t="str">
        <f t="shared" si="0"/>
        <v/>
      </c>
      <c r="J65" s="130" t="str">
        <f t="shared" si="1"/>
        <v/>
      </c>
      <c r="K65" s="125"/>
      <c r="L65" s="160"/>
      <c r="M65" s="168"/>
      <c r="N65" s="168"/>
      <c r="O65" s="166"/>
      <c r="P65" s="169"/>
      <c r="Q65" s="169"/>
      <c r="R65" s="169"/>
      <c r="S65" s="125">
        <v>0</v>
      </c>
      <c r="T65" s="125">
        <v>0</v>
      </c>
      <c r="U65" s="130" t="str">
        <f t="shared" si="8"/>
        <v/>
      </c>
      <c r="V65" s="173"/>
      <c r="W65" s="128"/>
      <c r="X65" s="174" t="str">
        <f t="shared" si="147"/>
        <v/>
      </c>
      <c r="Y65" s="174" t="str">
        <f t="shared" si="148"/>
        <v/>
      </c>
      <c r="Z65" s="172" t="str">
        <f t="shared" ref="Z65:AC65" si="156">IF($K65="","",IF($K65=$K63,X63,X62))</f>
        <v/>
      </c>
      <c r="AA65" s="172" t="str">
        <f t="shared" si="156"/>
        <v/>
      </c>
      <c r="AB65" s="172" t="str">
        <f t="shared" si="156"/>
        <v/>
      </c>
      <c r="AC65" s="172" t="str">
        <f t="shared" si="156"/>
        <v/>
      </c>
      <c r="AD65" s="125"/>
      <c r="AE65" s="125"/>
      <c r="AF65" s="125"/>
      <c r="AG65" s="125"/>
      <c r="AH65" s="125"/>
      <c r="AI65" s="186"/>
      <c r="AJ65" s="187"/>
      <c r="AK65" s="127"/>
      <c r="AL65" s="187"/>
      <c r="AM65" s="127"/>
      <c r="AN65" s="187"/>
      <c r="AO65" s="135"/>
      <c r="AP65" s="130" t="str">
        <f t="shared" si="9"/>
        <v/>
      </c>
      <c r="AQ65" s="130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AR65" s="130" t="str">
        <f t="shared" si="10"/>
        <v/>
      </c>
    </row>
    <row r="66" spans="1:44">
      <c r="A66" s="117">
        <f>输入错误检查!A66</f>
        <v>0</v>
      </c>
      <c r="B66" s="156">
        <v>6</v>
      </c>
      <c r="C66" s="156">
        <v>2</v>
      </c>
      <c r="D66" s="156">
        <v>1700</v>
      </c>
      <c r="E66" s="157" t="s">
        <v>72</v>
      </c>
      <c r="F66" s="157" t="s">
        <v>80</v>
      </c>
      <c r="G66" s="120">
        <v>1</v>
      </c>
      <c r="H66" s="130" t="s">
        <v>247</v>
      </c>
      <c r="I66" s="130" t="str">
        <f t="shared" ref="I66:I129" si="157">IF(K66="","",IF(K66=E66,"主","客"))</f>
        <v>客</v>
      </c>
      <c r="J66" s="130" t="str">
        <f t="shared" ref="J66:J129" si="158">IF(K66="","",IF(K66=E66,F66,E66))</f>
        <v>FL</v>
      </c>
      <c r="K66" s="127" t="s">
        <v>80</v>
      </c>
      <c r="L66" s="159" t="s">
        <v>252</v>
      </c>
      <c r="M66" s="168">
        <f t="shared" si="149"/>
        <v>5</v>
      </c>
      <c r="N66" s="168">
        <f t="shared" si="150"/>
        <v>5</v>
      </c>
      <c r="O66" s="166">
        <f t="shared" si="151"/>
        <v>10</v>
      </c>
      <c r="P66" s="167">
        <f t="shared" si="152"/>
        <v>0</v>
      </c>
      <c r="Q66" s="167">
        <f t="shared" si="153"/>
        <v>1</v>
      </c>
      <c r="R66" s="167">
        <f t="shared" si="154"/>
        <v>0</v>
      </c>
      <c r="S66" s="125">
        <v>0</v>
      </c>
      <c r="T66" s="125">
        <v>5</v>
      </c>
      <c r="U66" s="130" t="str">
        <f t="shared" ref="U66:U129" si="159">_xlfn.IFS(S66+T66=0,"",S66&gt;T66,IF(I66="主","屠","人"),S66&lt;T66,IF(I66="主","人","屠"),S66=T66,"平")</f>
        <v>屠</v>
      </c>
      <c r="V66" s="129" t="s">
        <v>263</v>
      </c>
      <c r="W66" s="129" t="s">
        <v>265</v>
      </c>
      <c r="X66" s="170"/>
      <c r="Y66" s="175"/>
      <c r="Z66" s="175"/>
      <c r="AA66" s="175"/>
      <c r="AB66" s="175"/>
      <c r="AC66" s="179"/>
      <c r="AD66" s="180" t="s">
        <v>121</v>
      </c>
      <c r="AE66" s="181" t="s">
        <v>192</v>
      </c>
      <c r="AF66" s="170"/>
      <c r="AG66" s="175"/>
      <c r="AH66" s="179"/>
      <c r="AI66" s="186" t="s">
        <v>102</v>
      </c>
      <c r="AJ66" s="187" t="s">
        <v>168</v>
      </c>
      <c r="AK66" s="127" t="s">
        <v>203</v>
      </c>
      <c r="AL66" s="187" t="s">
        <v>202</v>
      </c>
      <c r="AM66" s="127" t="s">
        <v>150</v>
      </c>
      <c r="AN66" s="187" t="s">
        <v>165</v>
      </c>
      <c r="AO66" s="135" t="s">
        <v>185</v>
      </c>
      <c r="AP66" s="130" t="str">
        <f t="shared" ref="AP66:AP129" si="160">_xlfn.IFS(AQ66="","",AQ66=E66,"主",AQ66=F66,"客")</f>
        <v>主</v>
      </c>
      <c r="AQ66" s="130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FL</v>
      </c>
      <c r="AR66" s="130" t="str">
        <f t="shared" ref="AR66:AR129" si="161">_xlfn.IFS(AQ66="","",AQ66=E66,F66,AQ66=F66,E66)</f>
        <v>RC</v>
      </c>
    </row>
    <row r="67" spans="1:44">
      <c r="A67" s="117">
        <f>输入错误检查!A67</f>
        <v>0</v>
      </c>
      <c r="B67" s="156">
        <f t="shared" ref="B67:B73" si="162">B66</f>
        <v>6</v>
      </c>
      <c r="C67" s="156">
        <f t="shared" ref="C67:C73" si="163">C66</f>
        <v>2</v>
      </c>
      <c r="D67" s="156">
        <f t="shared" ref="D67:D73" si="164">D66</f>
        <v>1700</v>
      </c>
      <c r="E67" s="156" t="str">
        <f t="shared" ref="E67:E73" si="165">E66</f>
        <v>FL</v>
      </c>
      <c r="F67" s="156" t="str">
        <f t="shared" ref="F67:F73" si="166">F66</f>
        <v>RC</v>
      </c>
      <c r="G67" s="120">
        <v>1</v>
      </c>
      <c r="H67" s="130" t="s">
        <v>251</v>
      </c>
      <c r="I67" s="130" t="str">
        <f t="shared" si="157"/>
        <v>主</v>
      </c>
      <c r="J67" s="130" t="str">
        <f t="shared" si="158"/>
        <v>RC</v>
      </c>
      <c r="K67" s="127" t="s">
        <v>72</v>
      </c>
      <c r="L67" s="159" t="s">
        <v>266</v>
      </c>
      <c r="M67" s="168"/>
      <c r="N67" s="168"/>
      <c r="O67" s="166"/>
      <c r="P67" s="169"/>
      <c r="Q67" s="169"/>
      <c r="R67" s="169"/>
      <c r="S67" s="125">
        <v>5</v>
      </c>
      <c r="T67" s="125">
        <v>0</v>
      </c>
      <c r="U67" s="130" t="str">
        <f t="shared" si="159"/>
        <v>屠</v>
      </c>
      <c r="V67" s="129" t="s">
        <v>263</v>
      </c>
      <c r="W67" s="129" t="s">
        <v>265</v>
      </c>
      <c r="X67" s="171"/>
      <c r="Y67" s="176"/>
      <c r="Z67" s="177"/>
      <c r="AA67" s="177"/>
      <c r="AB67" s="177"/>
      <c r="AC67" s="182"/>
      <c r="AD67" s="180" t="s">
        <v>168</v>
      </c>
      <c r="AE67" s="181" t="s">
        <v>121</v>
      </c>
      <c r="AF67" s="171"/>
      <c r="AG67" s="177"/>
      <c r="AH67" s="182"/>
      <c r="AI67" s="186" t="s">
        <v>192</v>
      </c>
      <c r="AJ67" s="187" t="s">
        <v>203</v>
      </c>
      <c r="AK67" s="127" t="s">
        <v>116</v>
      </c>
      <c r="AL67" s="187" t="s">
        <v>162</v>
      </c>
      <c r="AM67" s="127" t="s">
        <v>165</v>
      </c>
      <c r="AN67" s="187" t="s">
        <v>202</v>
      </c>
      <c r="AO67" s="135" t="s">
        <v>185</v>
      </c>
      <c r="AP67" s="130" t="str">
        <f t="shared" si="160"/>
        <v>主</v>
      </c>
      <c r="AQ67" s="130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FL</v>
      </c>
      <c r="AR67" s="130" t="str">
        <f t="shared" si="161"/>
        <v>RC</v>
      </c>
    </row>
    <row r="68" spans="1:44">
      <c r="A68" s="117">
        <f>输入错误检查!A68</f>
        <v>0</v>
      </c>
      <c r="B68" s="156">
        <f t="shared" si="162"/>
        <v>6</v>
      </c>
      <c r="C68" s="156">
        <f t="shared" si="163"/>
        <v>2</v>
      </c>
      <c r="D68" s="156">
        <f t="shared" si="164"/>
        <v>1700</v>
      </c>
      <c r="E68" s="156" t="str">
        <f t="shared" si="165"/>
        <v>FL</v>
      </c>
      <c r="F68" s="156" t="str">
        <f t="shared" si="166"/>
        <v>RC</v>
      </c>
      <c r="G68" s="120">
        <v>2</v>
      </c>
      <c r="H68" s="130" t="s">
        <v>247</v>
      </c>
      <c r="I68" s="130" t="str">
        <f t="shared" si="157"/>
        <v>主</v>
      </c>
      <c r="J68" s="130" t="str">
        <f t="shared" si="158"/>
        <v>RC</v>
      </c>
      <c r="K68" s="127" t="s">
        <v>72</v>
      </c>
      <c r="L68" s="159" t="s">
        <v>266</v>
      </c>
      <c r="M68" s="168">
        <f t="shared" ref="M68:M72" si="167">S68+S69</f>
        <v>2</v>
      </c>
      <c r="N68" s="168">
        <f t="shared" ref="N68:N72" si="168">T68+T69</f>
        <v>7</v>
      </c>
      <c r="O68" s="166">
        <f t="shared" ref="O68:O72" si="169">M68+N68</f>
        <v>9</v>
      </c>
      <c r="P68" s="167">
        <f t="shared" ref="P68:P72" si="170">IF(M68&gt;N68,1,0)</f>
        <v>0</v>
      </c>
      <c r="Q68" s="167">
        <f t="shared" ref="Q68:Q72" si="171">IF(M68+N68=0,0,IF(M68=N68,1,0))</f>
        <v>0</v>
      </c>
      <c r="R68" s="167">
        <f t="shared" ref="R68:R72" si="172">IF(M68&lt;N68,1,0)</f>
        <v>1</v>
      </c>
      <c r="S68" s="125">
        <v>2</v>
      </c>
      <c r="T68" s="125">
        <v>2</v>
      </c>
      <c r="U68" s="130" t="str">
        <f t="shared" si="159"/>
        <v>平</v>
      </c>
      <c r="V68" s="129" t="s">
        <v>262</v>
      </c>
      <c r="W68" s="129" t="s">
        <v>261</v>
      </c>
      <c r="X68" s="172" t="str">
        <f t="shared" ref="X68:X72" si="173">IF($K68="","",IF($K68=$K66,AI66,AI67))</f>
        <v>心理学家</v>
      </c>
      <c r="Y68" s="172" t="str">
        <f t="shared" ref="Y68:Y72" si="174">IF($K68="","",IF($K68=$K66,AJ66,AJ67))</f>
        <v>拉拉队员</v>
      </c>
      <c r="Z68" s="178"/>
      <c r="AA68" s="177"/>
      <c r="AB68" s="177"/>
      <c r="AC68" s="182"/>
      <c r="AD68" s="180" t="s">
        <v>121</v>
      </c>
      <c r="AE68" s="127" t="s">
        <v>199</v>
      </c>
      <c r="AF68" s="183" t="s">
        <v>185</v>
      </c>
      <c r="AG68" s="178"/>
      <c r="AH68" s="182"/>
      <c r="AI68" s="186" t="s">
        <v>141</v>
      </c>
      <c r="AJ68" s="187" t="s">
        <v>204</v>
      </c>
      <c r="AK68" s="127" t="s">
        <v>150</v>
      </c>
      <c r="AL68" s="187" t="s">
        <v>116</v>
      </c>
      <c r="AM68" s="127" t="s">
        <v>79</v>
      </c>
      <c r="AN68" s="187" t="s">
        <v>180</v>
      </c>
      <c r="AO68" s="135" t="s">
        <v>179</v>
      </c>
      <c r="AP68" s="130" t="str">
        <f t="shared" si="160"/>
        <v>客</v>
      </c>
      <c r="AQ68" s="130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RC</v>
      </c>
      <c r="AR68" s="130" t="str">
        <f t="shared" si="161"/>
        <v>FL</v>
      </c>
    </row>
    <row r="69" spans="1:44">
      <c r="A69" s="117">
        <f>输入错误检查!A69</f>
        <v>0</v>
      </c>
      <c r="B69" s="156">
        <f t="shared" si="162"/>
        <v>6</v>
      </c>
      <c r="C69" s="156">
        <f t="shared" si="163"/>
        <v>2</v>
      </c>
      <c r="D69" s="156">
        <f t="shared" si="164"/>
        <v>1700</v>
      </c>
      <c r="E69" s="156" t="str">
        <f t="shared" si="165"/>
        <v>FL</v>
      </c>
      <c r="F69" s="156" t="str">
        <f t="shared" si="166"/>
        <v>RC</v>
      </c>
      <c r="G69" s="120">
        <v>2</v>
      </c>
      <c r="H69" s="130" t="s">
        <v>251</v>
      </c>
      <c r="I69" s="130" t="str">
        <f t="shared" si="157"/>
        <v>客</v>
      </c>
      <c r="J69" s="130" t="str">
        <f t="shared" si="158"/>
        <v>FL</v>
      </c>
      <c r="K69" s="127" t="s">
        <v>80</v>
      </c>
      <c r="L69" s="159" t="s">
        <v>253</v>
      </c>
      <c r="M69" s="168"/>
      <c r="N69" s="168"/>
      <c r="O69" s="166"/>
      <c r="P69" s="169"/>
      <c r="Q69" s="169"/>
      <c r="R69" s="169"/>
      <c r="S69" s="125">
        <v>0</v>
      </c>
      <c r="T69" s="125">
        <v>5</v>
      </c>
      <c r="U69" s="130" t="str">
        <f t="shared" si="159"/>
        <v>屠</v>
      </c>
      <c r="V69" s="129" t="s">
        <v>262</v>
      </c>
      <c r="W69" s="129" t="s">
        <v>261</v>
      </c>
      <c r="X69" s="172" t="str">
        <f t="shared" ref="X69:X73" si="175">IF($K69="","",IF($K69=$K67,AI67,AI66))</f>
        <v>魔术师</v>
      </c>
      <c r="Y69" s="172" t="str">
        <f t="shared" ref="Y69:Y73" si="176">IF($K69="","",IF($K69=$K67,AJ67,AJ66))</f>
        <v>大副</v>
      </c>
      <c r="Z69" s="171"/>
      <c r="AA69" s="176"/>
      <c r="AB69" s="177"/>
      <c r="AC69" s="182"/>
      <c r="AD69" s="180" t="s">
        <v>121</v>
      </c>
      <c r="AE69" s="127" t="s">
        <v>199</v>
      </c>
      <c r="AF69" s="181" t="s">
        <v>185</v>
      </c>
      <c r="AG69" s="171"/>
      <c r="AH69" s="182"/>
      <c r="AI69" s="186" t="s">
        <v>183</v>
      </c>
      <c r="AJ69" s="187" t="s">
        <v>94</v>
      </c>
      <c r="AK69" s="127" t="s">
        <v>150</v>
      </c>
      <c r="AL69" s="187" t="s">
        <v>116</v>
      </c>
      <c r="AM69" s="127" t="s">
        <v>194</v>
      </c>
      <c r="AN69" s="187" t="s">
        <v>202</v>
      </c>
      <c r="AO69" s="135" t="s">
        <v>179</v>
      </c>
      <c r="AP69" s="130" t="str">
        <f t="shared" si="160"/>
        <v>客</v>
      </c>
      <c r="AQ69" s="130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RC</v>
      </c>
      <c r="AR69" s="130" t="str">
        <f t="shared" si="161"/>
        <v>FL</v>
      </c>
    </row>
    <row r="70" spans="1:44">
      <c r="A70" s="117">
        <f>输入错误检查!A70</f>
        <v>0</v>
      </c>
      <c r="B70" s="156">
        <f t="shared" si="162"/>
        <v>6</v>
      </c>
      <c r="C70" s="156">
        <f t="shared" si="163"/>
        <v>2</v>
      </c>
      <c r="D70" s="156">
        <f t="shared" si="164"/>
        <v>1700</v>
      </c>
      <c r="E70" s="156" t="str">
        <f t="shared" si="165"/>
        <v>FL</v>
      </c>
      <c r="F70" s="156" t="str">
        <f t="shared" si="166"/>
        <v>RC</v>
      </c>
      <c r="G70" s="120">
        <v>3</v>
      </c>
      <c r="H70" s="130" t="s">
        <v>247</v>
      </c>
      <c r="I70" s="130" t="str">
        <f t="shared" si="157"/>
        <v>主</v>
      </c>
      <c r="J70" s="130" t="str">
        <f t="shared" si="158"/>
        <v>RC</v>
      </c>
      <c r="K70" s="127" t="s">
        <v>72</v>
      </c>
      <c r="L70" s="159" t="s">
        <v>266</v>
      </c>
      <c r="M70" s="168">
        <f t="shared" si="167"/>
        <v>5</v>
      </c>
      <c r="N70" s="168">
        <f t="shared" si="168"/>
        <v>3</v>
      </c>
      <c r="O70" s="166">
        <f t="shared" si="169"/>
        <v>8</v>
      </c>
      <c r="P70" s="167">
        <f t="shared" si="170"/>
        <v>1</v>
      </c>
      <c r="Q70" s="167">
        <f t="shared" si="171"/>
        <v>0</v>
      </c>
      <c r="R70" s="167">
        <f t="shared" si="172"/>
        <v>0</v>
      </c>
      <c r="S70" s="125">
        <v>2</v>
      </c>
      <c r="T70" s="125">
        <v>2</v>
      </c>
      <c r="U70" s="130" t="str">
        <f t="shared" si="159"/>
        <v>平</v>
      </c>
      <c r="V70" s="173"/>
      <c r="W70" s="129" t="s">
        <v>258</v>
      </c>
      <c r="X70" s="174" t="str">
        <f t="shared" si="173"/>
        <v>调香师</v>
      </c>
      <c r="Y70" s="174" t="str">
        <f t="shared" si="174"/>
        <v>木偶师</v>
      </c>
      <c r="Z70" s="174" t="str">
        <f>IF($K70="","",IF($K70=$K68,X68,X69))</f>
        <v>心理学家</v>
      </c>
      <c r="AA70" s="174" t="str">
        <f>IF($K70="","",IF($K70=$K68,Y68,Y69))</f>
        <v>拉拉队员</v>
      </c>
      <c r="AB70" s="178"/>
      <c r="AC70" s="182"/>
      <c r="AD70" s="180" t="s">
        <v>116</v>
      </c>
      <c r="AE70" s="127" t="s">
        <v>150</v>
      </c>
      <c r="AF70" s="127" t="s">
        <v>185</v>
      </c>
      <c r="AG70" s="183" t="s">
        <v>179</v>
      </c>
      <c r="AH70" s="189"/>
      <c r="AI70" s="186" t="s">
        <v>168</v>
      </c>
      <c r="AJ70" s="187" t="s">
        <v>171</v>
      </c>
      <c r="AK70" s="127" t="s">
        <v>153</v>
      </c>
      <c r="AL70" s="187" t="s">
        <v>156</v>
      </c>
      <c r="AM70" s="127" t="s">
        <v>199</v>
      </c>
      <c r="AN70" s="187" t="s">
        <v>202</v>
      </c>
      <c r="AO70" s="135" t="s">
        <v>134</v>
      </c>
      <c r="AP70" s="130" t="str">
        <f t="shared" si="160"/>
        <v>主</v>
      </c>
      <c r="AQ70" s="130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FL</v>
      </c>
      <c r="AR70" s="130" t="str">
        <f t="shared" si="161"/>
        <v>RC</v>
      </c>
    </row>
    <row r="71" spans="1:44">
      <c r="A71" s="117">
        <f>输入错误检查!A71</f>
        <v>0</v>
      </c>
      <c r="B71" s="156">
        <f t="shared" si="162"/>
        <v>6</v>
      </c>
      <c r="C71" s="156">
        <f t="shared" si="163"/>
        <v>2</v>
      </c>
      <c r="D71" s="156">
        <f t="shared" si="164"/>
        <v>1700</v>
      </c>
      <c r="E71" s="156" t="str">
        <f t="shared" si="165"/>
        <v>FL</v>
      </c>
      <c r="F71" s="156" t="str">
        <f t="shared" si="166"/>
        <v>RC</v>
      </c>
      <c r="G71" s="120">
        <v>3</v>
      </c>
      <c r="H71" s="130" t="s">
        <v>251</v>
      </c>
      <c r="I71" s="130" t="str">
        <f t="shared" si="157"/>
        <v>客</v>
      </c>
      <c r="J71" s="130" t="str">
        <f t="shared" si="158"/>
        <v>FL</v>
      </c>
      <c r="K71" s="127" t="s">
        <v>80</v>
      </c>
      <c r="L71" s="159" t="s">
        <v>253</v>
      </c>
      <c r="M71" s="168"/>
      <c r="N71" s="168"/>
      <c r="O71" s="166"/>
      <c r="P71" s="169"/>
      <c r="Q71" s="169"/>
      <c r="R71" s="169"/>
      <c r="S71" s="125">
        <v>3</v>
      </c>
      <c r="T71" s="125">
        <v>1</v>
      </c>
      <c r="U71" s="130" t="str">
        <f t="shared" si="159"/>
        <v>人</v>
      </c>
      <c r="V71" s="173"/>
      <c r="W71" s="129" t="s">
        <v>258</v>
      </c>
      <c r="X71" s="174" t="str">
        <f t="shared" si="175"/>
        <v>昆虫学者</v>
      </c>
      <c r="Y71" s="174" t="str">
        <f t="shared" si="176"/>
        <v>园丁</v>
      </c>
      <c r="Z71" s="174" t="str">
        <f>IF($K71="","",IF($K71=$K69,X69,X68))</f>
        <v>魔术师</v>
      </c>
      <c r="AA71" s="174" t="str">
        <f>IF($K71="","",IF($K71=$K69,Y69,Y68))</f>
        <v>大副</v>
      </c>
      <c r="AB71" s="171"/>
      <c r="AC71" s="185"/>
      <c r="AD71" s="180" t="s">
        <v>150</v>
      </c>
      <c r="AE71" s="127" t="s">
        <v>202</v>
      </c>
      <c r="AF71" s="127" t="s">
        <v>185</v>
      </c>
      <c r="AG71" s="181" t="s">
        <v>179</v>
      </c>
      <c r="AH71" s="193"/>
      <c r="AI71" s="186" t="s">
        <v>116</v>
      </c>
      <c r="AJ71" s="187" t="s">
        <v>147</v>
      </c>
      <c r="AK71" s="127" t="s">
        <v>121</v>
      </c>
      <c r="AL71" s="187" t="s">
        <v>165</v>
      </c>
      <c r="AM71" s="127" t="s">
        <v>156</v>
      </c>
      <c r="AN71" s="187" t="s">
        <v>199</v>
      </c>
      <c r="AO71" s="135" t="s">
        <v>152</v>
      </c>
      <c r="AP71" s="130" t="str">
        <f t="shared" si="160"/>
        <v>主</v>
      </c>
      <c r="AQ71" s="130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FL</v>
      </c>
      <c r="AR71" s="130" t="str">
        <f t="shared" si="161"/>
        <v>RC</v>
      </c>
    </row>
    <row r="72" spans="1:44">
      <c r="A72" s="117">
        <f>输入错误检查!A72</f>
        <v>0</v>
      </c>
      <c r="B72" s="156">
        <f t="shared" si="162"/>
        <v>6</v>
      </c>
      <c r="C72" s="156">
        <f t="shared" si="163"/>
        <v>2</v>
      </c>
      <c r="D72" s="156">
        <f t="shared" si="164"/>
        <v>1700</v>
      </c>
      <c r="E72" s="156" t="str">
        <f t="shared" si="165"/>
        <v>FL</v>
      </c>
      <c r="F72" s="156" t="str">
        <f t="shared" si="166"/>
        <v>RC</v>
      </c>
      <c r="G72" s="120" t="s">
        <v>256</v>
      </c>
      <c r="H72" s="130" t="s">
        <v>247</v>
      </c>
      <c r="I72" s="130" t="str">
        <f t="shared" si="157"/>
        <v/>
      </c>
      <c r="J72" s="130" t="str">
        <f t="shared" si="158"/>
        <v/>
      </c>
      <c r="K72" s="125"/>
      <c r="L72" s="160"/>
      <c r="M72" s="168">
        <f t="shared" si="167"/>
        <v>0</v>
      </c>
      <c r="N72" s="168">
        <f t="shared" si="168"/>
        <v>0</v>
      </c>
      <c r="O72" s="166">
        <f t="shared" si="169"/>
        <v>0</v>
      </c>
      <c r="P72" s="167">
        <f t="shared" si="170"/>
        <v>0</v>
      </c>
      <c r="Q72" s="167">
        <f t="shared" si="171"/>
        <v>0</v>
      </c>
      <c r="R72" s="167">
        <f t="shared" si="172"/>
        <v>0</v>
      </c>
      <c r="S72" s="125">
        <v>0</v>
      </c>
      <c r="T72" s="125">
        <v>0</v>
      </c>
      <c r="U72" s="201" t="str">
        <f t="shared" si="159"/>
        <v/>
      </c>
      <c r="V72" s="173"/>
      <c r="W72" s="128"/>
      <c r="X72" s="174" t="str">
        <f t="shared" si="173"/>
        <v/>
      </c>
      <c r="Y72" s="174" t="str">
        <f t="shared" si="174"/>
        <v/>
      </c>
      <c r="Z72" s="172" t="str">
        <f t="shared" ref="Z72:AC72" si="177">IF($K72="","",IF($K72=$K70,X70,X71))</f>
        <v/>
      </c>
      <c r="AA72" s="172" t="str">
        <f t="shared" si="177"/>
        <v/>
      </c>
      <c r="AB72" s="172" t="str">
        <f t="shared" si="177"/>
        <v/>
      </c>
      <c r="AC72" s="172" t="str">
        <f t="shared" si="177"/>
        <v/>
      </c>
      <c r="AD72" s="125"/>
      <c r="AE72" s="125"/>
      <c r="AF72" s="125"/>
      <c r="AG72" s="125"/>
      <c r="AH72" s="194"/>
      <c r="AI72" s="186"/>
      <c r="AJ72" s="187"/>
      <c r="AK72" s="127"/>
      <c r="AL72" s="187"/>
      <c r="AM72" s="127"/>
      <c r="AN72" s="187"/>
      <c r="AO72" s="135"/>
      <c r="AP72" s="130" t="str">
        <f t="shared" si="160"/>
        <v/>
      </c>
      <c r="AQ72" s="130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R72" s="130" t="str">
        <f t="shared" si="161"/>
        <v/>
      </c>
    </row>
    <row r="73" spans="1:44">
      <c r="A73" s="117">
        <f>输入错误检查!A73</f>
        <v>0</v>
      </c>
      <c r="B73" s="156">
        <f t="shared" si="162"/>
        <v>6</v>
      </c>
      <c r="C73" s="156">
        <f t="shared" si="163"/>
        <v>2</v>
      </c>
      <c r="D73" s="156">
        <f t="shared" si="164"/>
        <v>1700</v>
      </c>
      <c r="E73" s="156" t="str">
        <f t="shared" si="165"/>
        <v>FL</v>
      </c>
      <c r="F73" s="156" t="str">
        <f t="shared" si="166"/>
        <v>RC</v>
      </c>
      <c r="G73" s="120" t="s">
        <v>256</v>
      </c>
      <c r="H73" s="130" t="s">
        <v>251</v>
      </c>
      <c r="I73" s="130" t="str">
        <f t="shared" si="157"/>
        <v/>
      </c>
      <c r="J73" s="130" t="str">
        <f t="shared" si="158"/>
        <v/>
      </c>
      <c r="K73" s="125"/>
      <c r="L73" s="160"/>
      <c r="M73" s="168"/>
      <c r="N73" s="168"/>
      <c r="O73" s="166"/>
      <c r="P73" s="169"/>
      <c r="Q73" s="169"/>
      <c r="R73" s="169"/>
      <c r="S73" s="125">
        <v>0</v>
      </c>
      <c r="T73" s="125">
        <v>0</v>
      </c>
      <c r="U73" s="201" t="str">
        <f t="shared" si="159"/>
        <v/>
      </c>
      <c r="V73" s="173"/>
      <c r="W73" s="128"/>
      <c r="X73" s="174" t="str">
        <f t="shared" si="175"/>
        <v/>
      </c>
      <c r="Y73" s="174" t="str">
        <f t="shared" si="176"/>
        <v/>
      </c>
      <c r="Z73" s="172" t="str">
        <f t="shared" ref="Z73:AC73" si="178">IF($K73="","",IF($K73=$K71,X71,X70))</f>
        <v/>
      </c>
      <c r="AA73" s="172" t="str">
        <f t="shared" si="178"/>
        <v/>
      </c>
      <c r="AB73" s="172" t="str">
        <f t="shared" si="178"/>
        <v/>
      </c>
      <c r="AC73" s="172" t="str">
        <f t="shared" si="178"/>
        <v/>
      </c>
      <c r="AD73" s="125"/>
      <c r="AE73" s="125"/>
      <c r="AF73" s="125"/>
      <c r="AG73" s="125"/>
      <c r="AH73" s="125"/>
      <c r="AI73" s="186"/>
      <c r="AJ73" s="187"/>
      <c r="AK73" s="127"/>
      <c r="AL73" s="187"/>
      <c r="AM73" s="127"/>
      <c r="AN73" s="187"/>
      <c r="AO73" s="135"/>
      <c r="AP73" s="130" t="str">
        <f t="shared" si="160"/>
        <v/>
      </c>
      <c r="AQ73" s="130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R73" s="130" t="str">
        <f t="shared" si="161"/>
        <v/>
      </c>
    </row>
    <row r="74" spans="1:44">
      <c r="A74" s="117">
        <f>输入错误检查!A74</f>
        <v>0</v>
      </c>
      <c r="B74" s="156">
        <v>6</v>
      </c>
      <c r="C74" s="156">
        <v>7</v>
      </c>
      <c r="D74" s="156">
        <v>1300</v>
      </c>
      <c r="E74" s="157" t="s">
        <v>64</v>
      </c>
      <c r="F74" s="157" t="s">
        <v>95</v>
      </c>
      <c r="G74" s="120">
        <v>1</v>
      </c>
      <c r="H74" s="130" t="s">
        <v>247</v>
      </c>
      <c r="I74" s="130" t="str">
        <f t="shared" si="157"/>
        <v>客</v>
      </c>
      <c r="J74" s="130" t="str">
        <f t="shared" si="158"/>
        <v>FAV</v>
      </c>
      <c r="K74" s="127" t="s">
        <v>95</v>
      </c>
      <c r="L74" s="159" t="s">
        <v>132</v>
      </c>
      <c r="M74" s="168">
        <f t="shared" ref="M74:M78" si="179">S74+S75</f>
        <v>2</v>
      </c>
      <c r="N74" s="168">
        <f t="shared" ref="N74:N78" si="180">T74+T75</f>
        <v>7</v>
      </c>
      <c r="O74" s="166">
        <f t="shared" ref="O74:O78" si="181">M74+N74</f>
        <v>9</v>
      </c>
      <c r="P74" s="167">
        <f t="shared" ref="P74:P78" si="182">IF(M74&gt;N74,1,0)</f>
        <v>0</v>
      </c>
      <c r="Q74" s="167">
        <f t="shared" ref="Q74:Q78" si="183">IF(M74+N74=0,0,IF(M74=N74,1,0))</f>
        <v>0</v>
      </c>
      <c r="R74" s="167">
        <f t="shared" ref="R74:R78" si="184">IF(M74&lt;N74,1,0)</f>
        <v>1</v>
      </c>
      <c r="S74" s="125">
        <v>0</v>
      </c>
      <c r="T74" s="125">
        <v>5</v>
      </c>
      <c r="U74" s="130" t="str">
        <f t="shared" si="159"/>
        <v>屠</v>
      </c>
      <c r="V74" s="129" t="s">
        <v>263</v>
      </c>
      <c r="W74" s="129" t="s">
        <v>261</v>
      </c>
      <c r="X74" s="170"/>
      <c r="Y74" s="175"/>
      <c r="Z74" s="175"/>
      <c r="AA74" s="175"/>
      <c r="AB74" s="175"/>
      <c r="AC74" s="179"/>
      <c r="AD74" s="180" t="s">
        <v>121</v>
      </c>
      <c r="AE74" s="181" t="s">
        <v>153</v>
      </c>
      <c r="AF74" s="170"/>
      <c r="AG74" s="175"/>
      <c r="AH74" s="179"/>
      <c r="AI74" s="186" t="s">
        <v>165</v>
      </c>
      <c r="AJ74" s="187" t="s">
        <v>102</v>
      </c>
      <c r="AK74" s="127" t="s">
        <v>116</v>
      </c>
      <c r="AL74" s="187" t="s">
        <v>168</v>
      </c>
      <c r="AM74" s="127" t="s">
        <v>192</v>
      </c>
      <c r="AN74" s="187" t="s">
        <v>202</v>
      </c>
      <c r="AO74" s="135" t="s">
        <v>179</v>
      </c>
      <c r="AP74" s="130" t="str">
        <f t="shared" si="160"/>
        <v>主</v>
      </c>
      <c r="AQ74" s="130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FAV</v>
      </c>
      <c r="AR74" s="130" t="str">
        <f t="shared" si="161"/>
        <v>ZETA</v>
      </c>
    </row>
    <row r="75" spans="1:44">
      <c r="A75" s="117">
        <f>输入错误检查!A75</f>
        <v>0</v>
      </c>
      <c r="B75" s="156">
        <f t="shared" ref="B75:B81" si="185">B74</f>
        <v>6</v>
      </c>
      <c r="C75" s="156">
        <f t="shared" ref="C75:C81" si="186">C74</f>
        <v>7</v>
      </c>
      <c r="D75" s="156">
        <f t="shared" ref="D75:D81" si="187">D74</f>
        <v>1300</v>
      </c>
      <c r="E75" s="156" t="str">
        <f t="shared" ref="E75:E81" si="188">E74</f>
        <v>FAV</v>
      </c>
      <c r="F75" s="156" t="str">
        <f t="shared" ref="F75:F81" si="189">F74</f>
        <v>ZETA</v>
      </c>
      <c r="G75" s="120">
        <v>1</v>
      </c>
      <c r="H75" s="130" t="s">
        <v>251</v>
      </c>
      <c r="I75" s="130" t="str">
        <f t="shared" si="157"/>
        <v>主</v>
      </c>
      <c r="J75" s="130" t="str">
        <f t="shared" si="158"/>
        <v>ZETA</v>
      </c>
      <c r="K75" s="127" t="s">
        <v>64</v>
      </c>
      <c r="L75" s="159" t="s">
        <v>257</v>
      </c>
      <c r="M75" s="168"/>
      <c r="N75" s="168"/>
      <c r="O75" s="166"/>
      <c r="P75" s="169"/>
      <c r="Q75" s="169"/>
      <c r="R75" s="169"/>
      <c r="S75" s="125">
        <v>2</v>
      </c>
      <c r="T75" s="125">
        <v>2</v>
      </c>
      <c r="U75" s="130" t="str">
        <f t="shared" si="159"/>
        <v>平</v>
      </c>
      <c r="V75" s="129" t="s">
        <v>263</v>
      </c>
      <c r="W75" s="129" t="s">
        <v>261</v>
      </c>
      <c r="X75" s="171"/>
      <c r="Y75" s="176"/>
      <c r="Z75" s="177"/>
      <c r="AA75" s="177"/>
      <c r="AB75" s="177"/>
      <c r="AC75" s="182"/>
      <c r="AD75" s="180" t="s">
        <v>102</v>
      </c>
      <c r="AE75" s="181" t="s">
        <v>202</v>
      </c>
      <c r="AF75" s="171"/>
      <c r="AG75" s="177"/>
      <c r="AH75" s="182"/>
      <c r="AI75" s="186" t="s">
        <v>165</v>
      </c>
      <c r="AJ75" s="187" t="s">
        <v>204</v>
      </c>
      <c r="AK75" s="127" t="s">
        <v>168</v>
      </c>
      <c r="AL75" s="187" t="s">
        <v>116</v>
      </c>
      <c r="AM75" s="127" t="s">
        <v>192</v>
      </c>
      <c r="AN75" s="187" t="s">
        <v>121</v>
      </c>
      <c r="AO75" s="135" t="s">
        <v>185</v>
      </c>
      <c r="AP75" s="130" t="str">
        <f t="shared" si="160"/>
        <v>主</v>
      </c>
      <c r="AQ75" s="130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FAV</v>
      </c>
      <c r="AR75" s="130" t="str">
        <f t="shared" si="161"/>
        <v>ZETA</v>
      </c>
    </row>
    <row r="76" spans="1:44">
      <c r="A76" s="117">
        <f>输入错误检查!A76</f>
        <v>0</v>
      </c>
      <c r="B76" s="156">
        <f t="shared" si="185"/>
        <v>6</v>
      </c>
      <c r="C76" s="156">
        <f t="shared" si="186"/>
        <v>7</v>
      </c>
      <c r="D76" s="156">
        <f t="shared" si="187"/>
        <v>1300</v>
      </c>
      <c r="E76" s="156" t="str">
        <f t="shared" si="188"/>
        <v>FAV</v>
      </c>
      <c r="F76" s="156" t="str">
        <f t="shared" si="189"/>
        <v>ZETA</v>
      </c>
      <c r="G76" s="120">
        <v>2</v>
      </c>
      <c r="H76" s="130" t="s">
        <v>247</v>
      </c>
      <c r="I76" s="130" t="str">
        <f t="shared" si="157"/>
        <v>主</v>
      </c>
      <c r="J76" s="130" t="str">
        <f t="shared" si="158"/>
        <v>ZETA</v>
      </c>
      <c r="K76" s="127" t="s">
        <v>64</v>
      </c>
      <c r="L76" s="159" t="s">
        <v>257</v>
      </c>
      <c r="M76" s="168">
        <f t="shared" si="179"/>
        <v>5</v>
      </c>
      <c r="N76" s="168">
        <f t="shared" si="180"/>
        <v>5</v>
      </c>
      <c r="O76" s="166">
        <f t="shared" si="181"/>
        <v>10</v>
      </c>
      <c r="P76" s="167">
        <f t="shared" si="182"/>
        <v>0</v>
      </c>
      <c r="Q76" s="167">
        <f t="shared" si="183"/>
        <v>1</v>
      </c>
      <c r="R76" s="167">
        <f t="shared" si="184"/>
        <v>0</v>
      </c>
      <c r="S76" s="125">
        <v>5</v>
      </c>
      <c r="T76" s="125">
        <v>0</v>
      </c>
      <c r="U76" s="130" t="str">
        <f t="shared" si="159"/>
        <v>屠</v>
      </c>
      <c r="V76" s="129" t="s">
        <v>262</v>
      </c>
      <c r="W76" s="129" t="s">
        <v>250</v>
      </c>
      <c r="X76" s="172" t="str">
        <f t="shared" ref="X76:X80" si="190">IF($K76="","",IF($K76=$K74,AI74,AI75))</f>
        <v>杂技演员</v>
      </c>
      <c r="Y76" s="172" t="str">
        <f t="shared" ref="Y76:Y80" si="191">IF($K76="","",IF($K76=$K74,AJ74,AJ75))</f>
        <v>木偶师</v>
      </c>
      <c r="Z76" s="178"/>
      <c r="AA76" s="177"/>
      <c r="AB76" s="177"/>
      <c r="AC76" s="182"/>
      <c r="AD76" s="180" t="s">
        <v>138</v>
      </c>
      <c r="AE76" s="127" t="s">
        <v>121</v>
      </c>
      <c r="AF76" s="183" t="s">
        <v>179</v>
      </c>
      <c r="AG76" s="178"/>
      <c r="AH76" s="182"/>
      <c r="AI76" s="186" t="s">
        <v>156</v>
      </c>
      <c r="AJ76" s="187" t="s">
        <v>202</v>
      </c>
      <c r="AK76" s="127" t="s">
        <v>168</v>
      </c>
      <c r="AL76" s="187" t="s">
        <v>116</v>
      </c>
      <c r="AM76" s="127" t="s">
        <v>192</v>
      </c>
      <c r="AN76" s="187" t="s">
        <v>203</v>
      </c>
      <c r="AO76" s="135" t="s">
        <v>185</v>
      </c>
      <c r="AP76" s="130" t="str">
        <f t="shared" si="160"/>
        <v>客</v>
      </c>
      <c r="AQ76" s="130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ZETA</v>
      </c>
      <c r="AR76" s="130" t="str">
        <f t="shared" si="161"/>
        <v>FAV</v>
      </c>
    </row>
    <row r="77" spans="1:44">
      <c r="A77" s="117">
        <f>输入错误检查!A77</f>
        <v>0</v>
      </c>
      <c r="B77" s="156">
        <f t="shared" si="185"/>
        <v>6</v>
      </c>
      <c r="C77" s="156">
        <f t="shared" si="186"/>
        <v>7</v>
      </c>
      <c r="D77" s="156">
        <f t="shared" si="187"/>
        <v>1300</v>
      </c>
      <c r="E77" s="156" t="str">
        <f t="shared" si="188"/>
        <v>FAV</v>
      </c>
      <c r="F77" s="156" t="str">
        <f t="shared" si="189"/>
        <v>ZETA</v>
      </c>
      <c r="G77" s="120">
        <v>2</v>
      </c>
      <c r="H77" s="130" t="s">
        <v>251</v>
      </c>
      <c r="I77" s="130" t="str">
        <f t="shared" si="157"/>
        <v>客</v>
      </c>
      <c r="J77" s="130" t="str">
        <f t="shared" si="158"/>
        <v>FAV</v>
      </c>
      <c r="K77" s="127" t="s">
        <v>95</v>
      </c>
      <c r="L77" s="159" t="s">
        <v>132</v>
      </c>
      <c r="M77" s="168"/>
      <c r="N77" s="168"/>
      <c r="O77" s="166"/>
      <c r="P77" s="169"/>
      <c r="Q77" s="169"/>
      <c r="R77" s="169"/>
      <c r="S77" s="125">
        <v>0</v>
      </c>
      <c r="T77" s="125">
        <v>5</v>
      </c>
      <c r="U77" s="130" t="str">
        <f t="shared" si="159"/>
        <v>屠</v>
      </c>
      <c r="V77" s="129" t="s">
        <v>262</v>
      </c>
      <c r="W77" s="129" t="s">
        <v>250</v>
      </c>
      <c r="X77" s="172" t="str">
        <f t="shared" ref="X77:X81" si="192">IF($K77="","",IF($K77=$K75,AI75,AI74))</f>
        <v>杂技演员</v>
      </c>
      <c r="Y77" s="172" t="str">
        <f t="shared" ref="Y77:Y81" si="193">IF($K77="","",IF($K77=$K75,AJ75,AJ74))</f>
        <v>魔术师</v>
      </c>
      <c r="Z77" s="171"/>
      <c r="AA77" s="176"/>
      <c r="AB77" s="177"/>
      <c r="AC77" s="182"/>
      <c r="AD77" s="180" t="s">
        <v>138</v>
      </c>
      <c r="AE77" s="127" t="s">
        <v>156</v>
      </c>
      <c r="AF77" s="181" t="s">
        <v>179</v>
      </c>
      <c r="AG77" s="171"/>
      <c r="AH77" s="182"/>
      <c r="AI77" s="186" t="s">
        <v>202</v>
      </c>
      <c r="AJ77" s="187" t="s">
        <v>153</v>
      </c>
      <c r="AK77" s="127" t="s">
        <v>121</v>
      </c>
      <c r="AL77" s="187" t="s">
        <v>168</v>
      </c>
      <c r="AM77" s="127" t="s">
        <v>192</v>
      </c>
      <c r="AN77" s="187" t="s">
        <v>171</v>
      </c>
      <c r="AO77" s="135" t="s">
        <v>185</v>
      </c>
      <c r="AP77" s="130" t="str">
        <f t="shared" si="160"/>
        <v>客</v>
      </c>
      <c r="AQ77" s="130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ZETA</v>
      </c>
      <c r="AR77" s="130" t="str">
        <f t="shared" si="161"/>
        <v>FAV</v>
      </c>
    </row>
    <row r="78" spans="1:44">
      <c r="A78" s="117">
        <f>输入错误检查!A78</f>
        <v>0</v>
      </c>
      <c r="B78" s="156">
        <f t="shared" si="185"/>
        <v>6</v>
      </c>
      <c r="C78" s="156">
        <f t="shared" si="186"/>
        <v>7</v>
      </c>
      <c r="D78" s="156">
        <f t="shared" si="187"/>
        <v>1300</v>
      </c>
      <c r="E78" s="156" t="str">
        <f t="shared" si="188"/>
        <v>FAV</v>
      </c>
      <c r="F78" s="156" t="str">
        <f t="shared" si="189"/>
        <v>ZETA</v>
      </c>
      <c r="G78" s="120">
        <v>3</v>
      </c>
      <c r="H78" s="130" t="s">
        <v>247</v>
      </c>
      <c r="I78" s="130" t="str">
        <f t="shared" si="157"/>
        <v>客</v>
      </c>
      <c r="J78" s="130" t="str">
        <f t="shared" si="158"/>
        <v>FAV</v>
      </c>
      <c r="K78" s="127" t="s">
        <v>95</v>
      </c>
      <c r="L78" s="159" t="s">
        <v>132</v>
      </c>
      <c r="M78" s="168">
        <f t="shared" si="179"/>
        <v>2</v>
      </c>
      <c r="N78" s="168">
        <f t="shared" si="180"/>
        <v>6</v>
      </c>
      <c r="O78" s="166">
        <f t="shared" si="181"/>
        <v>8</v>
      </c>
      <c r="P78" s="167">
        <f t="shared" si="182"/>
        <v>0</v>
      </c>
      <c r="Q78" s="167">
        <f t="shared" si="183"/>
        <v>0</v>
      </c>
      <c r="R78" s="167">
        <f t="shared" si="184"/>
        <v>1</v>
      </c>
      <c r="S78" s="125">
        <v>1</v>
      </c>
      <c r="T78" s="125">
        <v>3</v>
      </c>
      <c r="U78" s="130" t="str">
        <f t="shared" si="159"/>
        <v>屠</v>
      </c>
      <c r="V78" s="173"/>
      <c r="W78" s="129" t="s">
        <v>263</v>
      </c>
      <c r="X78" s="174" t="str">
        <f t="shared" si="190"/>
        <v>飞行家</v>
      </c>
      <c r="Y78" s="174" t="str">
        <f t="shared" si="191"/>
        <v>入殓师</v>
      </c>
      <c r="Z78" s="174" t="str">
        <f>IF($K78="","",IF($K78=$K76,X76,X77))</f>
        <v>杂技演员</v>
      </c>
      <c r="AA78" s="174" t="str">
        <f>IF($K78="","",IF($K78=$K76,Y76,Y77))</f>
        <v>魔术师</v>
      </c>
      <c r="AB78" s="178"/>
      <c r="AC78" s="182"/>
      <c r="AD78" s="180" t="s">
        <v>150</v>
      </c>
      <c r="AE78" s="127" t="s">
        <v>138</v>
      </c>
      <c r="AF78" s="127" t="s">
        <v>185</v>
      </c>
      <c r="AG78" s="183" t="s">
        <v>179</v>
      </c>
      <c r="AH78" s="189"/>
      <c r="AI78" s="186" t="s">
        <v>199</v>
      </c>
      <c r="AJ78" s="187" t="s">
        <v>183</v>
      </c>
      <c r="AK78" s="127" t="s">
        <v>79</v>
      </c>
      <c r="AL78" s="187" t="s">
        <v>194</v>
      </c>
      <c r="AM78" s="127" t="s">
        <v>116</v>
      </c>
      <c r="AN78" s="187" t="s">
        <v>168</v>
      </c>
      <c r="AO78" s="135" t="s">
        <v>152</v>
      </c>
      <c r="AP78" s="130" t="str">
        <f t="shared" si="160"/>
        <v>主</v>
      </c>
      <c r="AQ78" s="130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FAV</v>
      </c>
      <c r="AR78" s="130" t="str">
        <f t="shared" si="161"/>
        <v>ZETA</v>
      </c>
    </row>
    <row r="79" spans="1:44">
      <c r="A79" s="117">
        <f>输入错误检查!A79</f>
        <v>0</v>
      </c>
      <c r="B79" s="156">
        <f t="shared" si="185"/>
        <v>6</v>
      </c>
      <c r="C79" s="156">
        <f t="shared" si="186"/>
        <v>7</v>
      </c>
      <c r="D79" s="156">
        <f t="shared" si="187"/>
        <v>1300</v>
      </c>
      <c r="E79" s="156" t="str">
        <f t="shared" si="188"/>
        <v>FAV</v>
      </c>
      <c r="F79" s="156" t="str">
        <f t="shared" si="189"/>
        <v>ZETA</v>
      </c>
      <c r="G79" s="120">
        <v>3</v>
      </c>
      <c r="H79" s="130" t="s">
        <v>251</v>
      </c>
      <c r="I79" s="130" t="str">
        <f t="shared" si="157"/>
        <v>主</v>
      </c>
      <c r="J79" s="130" t="str">
        <f t="shared" si="158"/>
        <v>ZETA</v>
      </c>
      <c r="K79" s="127" t="s">
        <v>64</v>
      </c>
      <c r="L79" s="159" t="s">
        <v>257</v>
      </c>
      <c r="M79" s="168"/>
      <c r="N79" s="168"/>
      <c r="O79" s="166"/>
      <c r="P79" s="169"/>
      <c r="Q79" s="169"/>
      <c r="R79" s="169"/>
      <c r="S79" s="125">
        <v>1</v>
      </c>
      <c r="T79" s="125">
        <v>3</v>
      </c>
      <c r="U79" s="130" t="str">
        <f t="shared" si="159"/>
        <v>人</v>
      </c>
      <c r="V79" s="173"/>
      <c r="W79" s="129" t="s">
        <v>263</v>
      </c>
      <c r="X79" s="174" t="str">
        <f t="shared" si="192"/>
        <v>勘探员</v>
      </c>
      <c r="Y79" s="174" t="str">
        <f t="shared" si="193"/>
        <v>飞行家</v>
      </c>
      <c r="Z79" s="174" t="str">
        <f>IF($K79="","",IF($K79=$K77,X77,X76))</f>
        <v>杂技演员</v>
      </c>
      <c r="AA79" s="174" t="str">
        <f>IF($K79="","",IF($K79=$K77,Y77,Y76))</f>
        <v>木偶师</v>
      </c>
      <c r="AB79" s="171"/>
      <c r="AC79" s="185"/>
      <c r="AD79" s="180" t="s">
        <v>150</v>
      </c>
      <c r="AE79" s="127" t="s">
        <v>138</v>
      </c>
      <c r="AF79" s="127" t="s">
        <v>185</v>
      </c>
      <c r="AG79" s="181" t="s">
        <v>173</v>
      </c>
      <c r="AH79" s="193"/>
      <c r="AI79" s="186" t="s">
        <v>199</v>
      </c>
      <c r="AJ79" s="187" t="s">
        <v>79</v>
      </c>
      <c r="AK79" s="127" t="s">
        <v>168</v>
      </c>
      <c r="AL79" s="187" t="s">
        <v>116</v>
      </c>
      <c r="AM79" s="127" t="s">
        <v>121</v>
      </c>
      <c r="AN79" s="187" t="s">
        <v>94</v>
      </c>
      <c r="AO79" s="135" t="s">
        <v>179</v>
      </c>
      <c r="AP79" s="130" t="str">
        <f t="shared" si="160"/>
        <v>主</v>
      </c>
      <c r="AQ79" s="130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FAV</v>
      </c>
      <c r="AR79" s="130" t="str">
        <f t="shared" si="161"/>
        <v>ZETA</v>
      </c>
    </row>
    <row r="80" spans="1:44">
      <c r="A80" s="117">
        <f>输入错误检查!A80</f>
        <v>0</v>
      </c>
      <c r="B80" s="156">
        <f t="shared" si="185"/>
        <v>6</v>
      </c>
      <c r="C80" s="156">
        <f t="shared" si="186"/>
        <v>7</v>
      </c>
      <c r="D80" s="156">
        <f t="shared" si="187"/>
        <v>1300</v>
      </c>
      <c r="E80" s="156" t="str">
        <f t="shared" si="188"/>
        <v>FAV</v>
      </c>
      <c r="F80" s="156" t="str">
        <f t="shared" si="189"/>
        <v>ZETA</v>
      </c>
      <c r="G80" s="120" t="s">
        <v>256</v>
      </c>
      <c r="H80" s="130" t="s">
        <v>247</v>
      </c>
      <c r="I80" s="130" t="str">
        <f t="shared" si="157"/>
        <v/>
      </c>
      <c r="J80" s="130" t="str">
        <f t="shared" si="158"/>
        <v/>
      </c>
      <c r="K80" s="125"/>
      <c r="L80" s="160"/>
      <c r="M80" s="168">
        <f t="shared" ref="M80:M84" si="194">S80+S81</f>
        <v>0</v>
      </c>
      <c r="N80" s="168">
        <f t="shared" ref="N80:N84" si="195">T80+T81</f>
        <v>0</v>
      </c>
      <c r="O80" s="166">
        <f t="shared" ref="O80:O84" si="196">M80+N80</f>
        <v>0</v>
      </c>
      <c r="P80" s="167">
        <f t="shared" ref="P80:P84" si="197">IF(M80&gt;N80,1,0)</f>
        <v>0</v>
      </c>
      <c r="Q80" s="167">
        <f t="shared" ref="Q80:Q84" si="198">IF(M80+N80=0,0,IF(M80=N80,1,0))</f>
        <v>0</v>
      </c>
      <c r="R80" s="167">
        <f t="shared" ref="R80:R84" si="199">IF(M80&lt;N80,1,0)</f>
        <v>0</v>
      </c>
      <c r="S80" s="125">
        <v>0</v>
      </c>
      <c r="T80" s="125">
        <v>0</v>
      </c>
      <c r="U80" s="130" t="str">
        <f t="shared" si="159"/>
        <v/>
      </c>
      <c r="V80" s="173"/>
      <c r="W80" s="128"/>
      <c r="X80" s="174" t="str">
        <f t="shared" si="190"/>
        <v/>
      </c>
      <c r="Y80" s="174" t="str">
        <f t="shared" si="191"/>
        <v/>
      </c>
      <c r="Z80" s="172" t="str">
        <f t="shared" ref="Z80:AC80" si="200">IF($K80="","",IF($K80=$K78,X78,X79))</f>
        <v/>
      </c>
      <c r="AA80" s="172" t="str">
        <f t="shared" si="200"/>
        <v/>
      </c>
      <c r="AB80" s="172" t="str">
        <f t="shared" si="200"/>
        <v/>
      </c>
      <c r="AC80" s="172" t="str">
        <f t="shared" si="200"/>
        <v/>
      </c>
      <c r="AD80" s="125"/>
      <c r="AE80" s="125"/>
      <c r="AF80" s="125"/>
      <c r="AG80" s="125"/>
      <c r="AH80" s="194"/>
      <c r="AI80" s="186"/>
      <c r="AJ80" s="187"/>
      <c r="AK80" s="127"/>
      <c r="AL80" s="187"/>
      <c r="AM80" s="127"/>
      <c r="AN80" s="187"/>
      <c r="AO80" s="135"/>
      <c r="AP80" s="130" t="str">
        <f t="shared" si="160"/>
        <v/>
      </c>
      <c r="AQ80" s="130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R80" s="130" t="str">
        <f t="shared" si="161"/>
        <v/>
      </c>
    </row>
    <row r="81" spans="1:44">
      <c r="A81" s="117">
        <f>输入错误检查!A81</f>
        <v>0</v>
      </c>
      <c r="B81" s="156">
        <f t="shared" si="185"/>
        <v>6</v>
      </c>
      <c r="C81" s="156">
        <f t="shared" si="186"/>
        <v>7</v>
      </c>
      <c r="D81" s="156">
        <f t="shared" si="187"/>
        <v>1300</v>
      </c>
      <c r="E81" s="156" t="str">
        <f t="shared" si="188"/>
        <v>FAV</v>
      </c>
      <c r="F81" s="156" t="str">
        <f t="shared" si="189"/>
        <v>ZETA</v>
      </c>
      <c r="G81" s="120" t="s">
        <v>256</v>
      </c>
      <c r="H81" s="130" t="s">
        <v>251</v>
      </c>
      <c r="I81" s="130" t="str">
        <f t="shared" si="157"/>
        <v/>
      </c>
      <c r="J81" s="130" t="str">
        <f t="shared" si="158"/>
        <v/>
      </c>
      <c r="K81" s="125"/>
      <c r="L81" s="160"/>
      <c r="M81" s="168"/>
      <c r="N81" s="168"/>
      <c r="O81" s="166"/>
      <c r="P81" s="169"/>
      <c r="Q81" s="169"/>
      <c r="R81" s="169"/>
      <c r="S81" s="125">
        <v>0</v>
      </c>
      <c r="T81" s="125">
        <v>0</v>
      </c>
      <c r="U81" s="130" t="str">
        <f t="shared" si="159"/>
        <v/>
      </c>
      <c r="V81" s="173"/>
      <c r="W81" s="128"/>
      <c r="X81" s="174" t="str">
        <f t="shared" si="192"/>
        <v/>
      </c>
      <c r="Y81" s="174" t="str">
        <f t="shared" si="193"/>
        <v/>
      </c>
      <c r="Z81" s="172" t="str">
        <f t="shared" ref="Z81:AC81" si="201">IF($K81="","",IF($K81=$K79,X79,X78))</f>
        <v/>
      </c>
      <c r="AA81" s="172" t="str">
        <f t="shared" si="201"/>
        <v/>
      </c>
      <c r="AB81" s="172" t="str">
        <f t="shared" si="201"/>
        <v/>
      </c>
      <c r="AC81" s="172" t="str">
        <f t="shared" si="201"/>
        <v/>
      </c>
      <c r="AD81" s="125"/>
      <c r="AE81" s="125"/>
      <c r="AF81" s="125"/>
      <c r="AG81" s="125"/>
      <c r="AH81" s="125"/>
      <c r="AI81" s="186"/>
      <c r="AJ81" s="187"/>
      <c r="AK81" s="127"/>
      <c r="AL81" s="187"/>
      <c r="AM81" s="127"/>
      <c r="AN81" s="187"/>
      <c r="AO81" s="135"/>
      <c r="AP81" s="130" t="str">
        <f t="shared" si="160"/>
        <v/>
      </c>
      <c r="AQ81" s="130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R81" s="130" t="str">
        <f t="shared" si="161"/>
        <v/>
      </c>
    </row>
    <row r="82" spans="1:44">
      <c r="A82" s="117">
        <f>输入错误检查!A82</f>
        <v>0</v>
      </c>
      <c r="B82" s="156">
        <v>6</v>
      </c>
      <c r="C82" s="156">
        <v>7</v>
      </c>
      <c r="D82" s="156">
        <v>1500</v>
      </c>
      <c r="E82" s="157" t="s">
        <v>88</v>
      </c>
      <c r="F82" s="157" t="s">
        <v>49</v>
      </c>
      <c r="G82" s="120">
        <v>1</v>
      </c>
      <c r="H82" s="130" t="s">
        <v>247</v>
      </c>
      <c r="I82" s="130" t="str">
        <f t="shared" si="157"/>
        <v>主</v>
      </c>
      <c r="J82" s="130" t="str">
        <f t="shared" si="158"/>
        <v>AWG</v>
      </c>
      <c r="K82" s="127" t="s">
        <v>88</v>
      </c>
      <c r="L82" s="159" t="s">
        <v>248</v>
      </c>
      <c r="M82" s="168">
        <f t="shared" si="194"/>
        <v>4</v>
      </c>
      <c r="N82" s="168">
        <f t="shared" si="195"/>
        <v>4</v>
      </c>
      <c r="O82" s="166">
        <f t="shared" si="196"/>
        <v>8</v>
      </c>
      <c r="P82" s="167">
        <f t="shared" si="197"/>
        <v>0</v>
      </c>
      <c r="Q82" s="167">
        <f t="shared" si="198"/>
        <v>1</v>
      </c>
      <c r="R82" s="167">
        <f t="shared" si="199"/>
        <v>0</v>
      </c>
      <c r="S82" s="125">
        <v>3</v>
      </c>
      <c r="T82" s="125">
        <v>1</v>
      </c>
      <c r="U82" s="130" t="str">
        <f t="shared" si="159"/>
        <v>屠</v>
      </c>
      <c r="V82" s="129" t="s">
        <v>263</v>
      </c>
      <c r="W82" s="129" t="s">
        <v>249</v>
      </c>
      <c r="X82" s="170"/>
      <c r="Y82" s="175"/>
      <c r="Z82" s="175"/>
      <c r="AA82" s="175"/>
      <c r="AB82" s="175"/>
      <c r="AC82" s="179"/>
      <c r="AD82" s="184" t="s">
        <v>121</v>
      </c>
      <c r="AE82" s="192" t="s">
        <v>204</v>
      </c>
      <c r="AF82" s="170"/>
      <c r="AG82" s="175"/>
      <c r="AH82" s="179"/>
      <c r="AI82" s="186" t="s">
        <v>79</v>
      </c>
      <c r="AJ82" s="187" t="s">
        <v>194</v>
      </c>
      <c r="AK82" s="127" t="s">
        <v>199</v>
      </c>
      <c r="AL82" s="187" t="s">
        <v>94</v>
      </c>
      <c r="AM82" s="127" t="s">
        <v>162</v>
      </c>
      <c r="AN82" s="187" t="s">
        <v>168</v>
      </c>
      <c r="AO82" s="135" t="s">
        <v>179</v>
      </c>
      <c r="AP82" s="130" t="str">
        <f t="shared" si="160"/>
        <v>主</v>
      </c>
      <c r="AQ82" s="130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SZ</v>
      </c>
      <c r="AR82" s="130" t="str">
        <f t="shared" si="161"/>
        <v>AWG</v>
      </c>
    </row>
    <row r="83" spans="1:44">
      <c r="A83" s="117">
        <f>输入错误检查!A83</f>
        <v>0</v>
      </c>
      <c r="B83" s="156">
        <f t="shared" ref="B83:B89" si="202">B82</f>
        <v>6</v>
      </c>
      <c r="C83" s="156">
        <f t="shared" ref="C83:C89" si="203">C82</f>
        <v>7</v>
      </c>
      <c r="D83" s="156">
        <f t="shared" ref="D83:D89" si="204">D82</f>
        <v>1500</v>
      </c>
      <c r="E83" s="156" t="str">
        <f t="shared" ref="E83:E89" si="205">E82</f>
        <v>SZ</v>
      </c>
      <c r="F83" s="156" t="str">
        <f t="shared" ref="F83:F89" si="206">F82</f>
        <v>AWG</v>
      </c>
      <c r="G83" s="120">
        <v>1</v>
      </c>
      <c r="H83" s="130" t="s">
        <v>251</v>
      </c>
      <c r="I83" s="130" t="str">
        <f t="shared" si="157"/>
        <v>客</v>
      </c>
      <c r="J83" s="130" t="str">
        <f t="shared" si="158"/>
        <v>SZ</v>
      </c>
      <c r="K83" s="127" t="s">
        <v>49</v>
      </c>
      <c r="L83" s="159" t="s">
        <v>259</v>
      </c>
      <c r="M83" s="168"/>
      <c r="N83" s="168"/>
      <c r="O83" s="166"/>
      <c r="P83" s="169"/>
      <c r="Q83" s="169"/>
      <c r="R83" s="169"/>
      <c r="S83" s="125">
        <v>1</v>
      </c>
      <c r="T83" s="125">
        <v>3</v>
      </c>
      <c r="U83" s="130" t="str">
        <f t="shared" si="159"/>
        <v>屠</v>
      </c>
      <c r="V83" s="129" t="s">
        <v>263</v>
      </c>
      <c r="W83" s="129" t="s">
        <v>249</v>
      </c>
      <c r="X83" s="171"/>
      <c r="Y83" s="176"/>
      <c r="Z83" s="177"/>
      <c r="AA83" s="177"/>
      <c r="AB83" s="177"/>
      <c r="AC83" s="182"/>
      <c r="AD83" s="184" t="s">
        <v>121</v>
      </c>
      <c r="AE83" s="192" t="s">
        <v>150</v>
      </c>
      <c r="AF83" s="171"/>
      <c r="AG83" s="177"/>
      <c r="AH83" s="182"/>
      <c r="AI83" s="186" t="s">
        <v>192</v>
      </c>
      <c r="AJ83" s="187" t="s">
        <v>204</v>
      </c>
      <c r="AK83" s="127" t="s">
        <v>168</v>
      </c>
      <c r="AL83" s="187" t="s">
        <v>138</v>
      </c>
      <c r="AM83" s="127" t="s">
        <v>162</v>
      </c>
      <c r="AN83" s="187" t="s">
        <v>116</v>
      </c>
      <c r="AO83" s="135" t="s">
        <v>179</v>
      </c>
      <c r="AP83" s="130" t="str">
        <f t="shared" si="160"/>
        <v>主</v>
      </c>
      <c r="AQ83" s="130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SZ</v>
      </c>
      <c r="AR83" s="130" t="str">
        <f t="shared" si="161"/>
        <v>AWG</v>
      </c>
    </row>
    <row r="84" spans="1:44">
      <c r="A84" s="117">
        <f>输入错误检查!A84</f>
        <v>0</v>
      </c>
      <c r="B84" s="156">
        <f t="shared" si="202"/>
        <v>6</v>
      </c>
      <c r="C84" s="156">
        <f t="shared" si="203"/>
        <v>7</v>
      </c>
      <c r="D84" s="156">
        <f t="shared" si="204"/>
        <v>1500</v>
      </c>
      <c r="E84" s="156" t="str">
        <f t="shared" si="205"/>
        <v>SZ</v>
      </c>
      <c r="F84" s="156" t="str">
        <f t="shared" si="206"/>
        <v>AWG</v>
      </c>
      <c r="G84" s="120">
        <v>2</v>
      </c>
      <c r="H84" s="130" t="s">
        <v>247</v>
      </c>
      <c r="I84" s="130" t="str">
        <f t="shared" si="157"/>
        <v>客</v>
      </c>
      <c r="J84" s="130" t="str">
        <f t="shared" si="158"/>
        <v>SZ</v>
      </c>
      <c r="K84" s="127" t="s">
        <v>49</v>
      </c>
      <c r="L84" s="159" t="s">
        <v>260</v>
      </c>
      <c r="M84" s="168">
        <f t="shared" si="194"/>
        <v>7</v>
      </c>
      <c r="N84" s="168">
        <f t="shared" si="195"/>
        <v>2</v>
      </c>
      <c r="O84" s="166">
        <f t="shared" si="196"/>
        <v>9</v>
      </c>
      <c r="P84" s="167">
        <f t="shared" si="197"/>
        <v>1</v>
      </c>
      <c r="Q84" s="167">
        <f t="shared" si="198"/>
        <v>0</v>
      </c>
      <c r="R84" s="167">
        <f t="shared" si="199"/>
        <v>0</v>
      </c>
      <c r="S84" s="125">
        <v>2</v>
      </c>
      <c r="T84" s="125">
        <v>2</v>
      </c>
      <c r="U84" s="130" t="str">
        <f t="shared" si="159"/>
        <v>平</v>
      </c>
      <c r="V84" s="128" t="s">
        <v>262</v>
      </c>
      <c r="W84" s="128" t="s">
        <v>258</v>
      </c>
      <c r="X84" s="172" t="str">
        <f t="shared" ref="X84:X88" si="207">IF($K84="","",IF($K84=$K82,AI82,AI83))</f>
        <v>心理学家</v>
      </c>
      <c r="Y84" s="172" t="str">
        <f t="shared" ref="Y84:Y88" si="208">IF($K84="","",IF($K84=$K82,AJ82,AJ83))</f>
        <v>木偶师</v>
      </c>
      <c r="Z84" s="178"/>
      <c r="AA84" s="177"/>
      <c r="AB84" s="177"/>
      <c r="AC84" s="182"/>
      <c r="AD84" s="184" t="s">
        <v>121</v>
      </c>
      <c r="AE84" s="125" t="s">
        <v>199</v>
      </c>
      <c r="AF84" s="188" t="s">
        <v>179</v>
      </c>
      <c r="AG84" s="178"/>
      <c r="AH84" s="182"/>
      <c r="AI84" s="186" t="s">
        <v>153</v>
      </c>
      <c r="AJ84" s="187" t="s">
        <v>202</v>
      </c>
      <c r="AK84" s="127" t="s">
        <v>168</v>
      </c>
      <c r="AL84" s="187" t="s">
        <v>116</v>
      </c>
      <c r="AM84" s="127" t="s">
        <v>138</v>
      </c>
      <c r="AN84" s="187" t="s">
        <v>156</v>
      </c>
      <c r="AO84" s="135" t="s">
        <v>185</v>
      </c>
      <c r="AP84" s="130" t="str">
        <f t="shared" si="160"/>
        <v>客</v>
      </c>
      <c r="AQ84" s="130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AWG</v>
      </c>
      <c r="AR84" s="130" t="str">
        <f t="shared" si="161"/>
        <v>SZ</v>
      </c>
    </row>
    <row r="85" spans="1:44">
      <c r="A85" s="117">
        <f>输入错误检查!A85</f>
        <v>0</v>
      </c>
      <c r="B85" s="156">
        <f t="shared" si="202"/>
        <v>6</v>
      </c>
      <c r="C85" s="156">
        <f t="shared" si="203"/>
        <v>7</v>
      </c>
      <c r="D85" s="156">
        <f t="shared" si="204"/>
        <v>1500</v>
      </c>
      <c r="E85" s="156" t="str">
        <f t="shared" si="205"/>
        <v>SZ</v>
      </c>
      <c r="F85" s="156" t="str">
        <f t="shared" si="206"/>
        <v>AWG</v>
      </c>
      <c r="G85" s="120">
        <v>2</v>
      </c>
      <c r="H85" s="130" t="s">
        <v>251</v>
      </c>
      <c r="I85" s="130" t="str">
        <f t="shared" si="157"/>
        <v>主</v>
      </c>
      <c r="J85" s="130" t="str">
        <f t="shared" si="158"/>
        <v>AWG</v>
      </c>
      <c r="K85" s="127" t="s">
        <v>88</v>
      </c>
      <c r="L85" s="159" t="s">
        <v>255</v>
      </c>
      <c r="M85" s="168"/>
      <c r="N85" s="168"/>
      <c r="O85" s="166"/>
      <c r="P85" s="169"/>
      <c r="Q85" s="169"/>
      <c r="R85" s="169"/>
      <c r="S85" s="125">
        <v>5</v>
      </c>
      <c r="T85" s="125">
        <v>0</v>
      </c>
      <c r="U85" s="130" t="str">
        <f t="shared" si="159"/>
        <v>屠</v>
      </c>
      <c r="V85" s="128" t="s">
        <v>262</v>
      </c>
      <c r="W85" s="128" t="s">
        <v>258</v>
      </c>
      <c r="X85" s="172" t="str">
        <f t="shared" ref="X85:X89" si="209">IF($K85="","",IF($K85=$K83,AI83,AI82))</f>
        <v>律师</v>
      </c>
      <c r="Y85" s="172" t="str">
        <f t="shared" ref="Y85:Y89" si="210">IF($K85="","",IF($K85=$K83,AJ83,AJ82))</f>
        <v>病患</v>
      </c>
      <c r="Z85" s="171"/>
      <c r="AA85" s="176"/>
      <c r="AB85" s="177"/>
      <c r="AC85" s="182"/>
      <c r="AD85" s="184" t="s">
        <v>150</v>
      </c>
      <c r="AE85" s="125" t="s">
        <v>202</v>
      </c>
      <c r="AF85" s="192" t="s">
        <v>179</v>
      </c>
      <c r="AG85" s="171"/>
      <c r="AH85" s="182"/>
      <c r="AI85" s="186" t="s">
        <v>121</v>
      </c>
      <c r="AJ85" s="187" t="s">
        <v>156</v>
      </c>
      <c r="AK85" s="127" t="s">
        <v>168</v>
      </c>
      <c r="AL85" s="187" t="s">
        <v>116</v>
      </c>
      <c r="AM85" s="127" t="s">
        <v>147</v>
      </c>
      <c r="AN85" s="187" t="s">
        <v>203</v>
      </c>
      <c r="AO85" s="135" t="s">
        <v>185</v>
      </c>
      <c r="AP85" s="130" t="str">
        <f t="shared" si="160"/>
        <v>客</v>
      </c>
      <c r="AQ85" s="130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AWG</v>
      </c>
      <c r="AR85" s="130" t="str">
        <f t="shared" si="161"/>
        <v>SZ</v>
      </c>
    </row>
    <row r="86" spans="1:44">
      <c r="A86" s="117">
        <f>输入错误检查!A86</f>
        <v>0</v>
      </c>
      <c r="B86" s="156">
        <f t="shared" si="202"/>
        <v>6</v>
      </c>
      <c r="C86" s="156">
        <f t="shared" si="203"/>
        <v>7</v>
      </c>
      <c r="D86" s="156">
        <f t="shared" si="204"/>
        <v>1500</v>
      </c>
      <c r="E86" s="156" t="str">
        <f t="shared" si="205"/>
        <v>SZ</v>
      </c>
      <c r="F86" s="156" t="str">
        <f t="shared" si="206"/>
        <v>AWG</v>
      </c>
      <c r="G86" s="120">
        <v>3</v>
      </c>
      <c r="H86" s="130" t="s">
        <v>247</v>
      </c>
      <c r="I86" s="130" t="str">
        <f t="shared" si="157"/>
        <v>客</v>
      </c>
      <c r="J86" s="130" t="str">
        <f t="shared" si="158"/>
        <v>SZ</v>
      </c>
      <c r="K86" s="127" t="s">
        <v>49</v>
      </c>
      <c r="L86" s="159" t="s">
        <v>260</v>
      </c>
      <c r="M86" s="168">
        <f t="shared" ref="M86:M90" si="211">S86+S87</f>
        <v>2</v>
      </c>
      <c r="N86" s="168">
        <f t="shared" ref="N86:N90" si="212">T86+T87</f>
        <v>7</v>
      </c>
      <c r="O86" s="166">
        <f t="shared" ref="O86:O90" si="213">M86+N86</f>
        <v>9</v>
      </c>
      <c r="P86" s="167">
        <f t="shared" ref="P86:P90" si="214">IF(M86&gt;N86,1,0)</f>
        <v>0</v>
      </c>
      <c r="Q86" s="167">
        <f t="shared" ref="Q86:Q90" si="215">IF(M86+N86=0,0,IF(M86=N86,1,0))</f>
        <v>0</v>
      </c>
      <c r="R86" s="167">
        <f t="shared" ref="R86:R90" si="216">IF(M86&lt;N86,1,0)</f>
        <v>1</v>
      </c>
      <c r="S86" s="125">
        <v>0</v>
      </c>
      <c r="T86" s="125">
        <v>5</v>
      </c>
      <c r="U86" s="130" t="str">
        <f t="shared" si="159"/>
        <v>屠</v>
      </c>
      <c r="V86" s="173"/>
      <c r="W86" s="128" t="s">
        <v>265</v>
      </c>
      <c r="X86" s="174" t="str">
        <f t="shared" si="207"/>
        <v>入殓师</v>
      </c>
      <c r="Y86" s="174" t="str">
        <f t="shared" si="208"/>
        <v>飞行家</v>
      </c>
      <c r="Z86" s="174" t="str">
        <f>IF($K86="","",IF($K86=$K84,X84,X85))</f>
        <v>心理学家</v>
      </c>
      <c r="AA86" s="174" t="str">
        <f>IF($K86="","",IF($K86=$K84,Y84,Y85))</f>
        <v>木偶师</v>
      </c>
      <c r="AB86" s="178"/>
      <c r="AC86" s="182"/>
      <c r="AD86" s="184" t="s">
        <v>150</v>
      </c>
      <c r="AE86" s="125" t="s">
        <v>147</v>
      </c>
      <c r="AF86" s="125" t="s">
        <v>179</v>
      </c>
      <c r="AG86" s="188" t="s">
        <v>185</v>
      </c>
      <c r="AH86" s="189"/>
      <c r="AI86" s="186" t="s">
        <v>194</v>
      </c>
      <c r="AJ86" s="187" t="s">
        <v>183</v>
      </c>
      <c r="AK86" s="127" t="s">
        <v>156</v>
      </c>
      <c r="AL86" s="187" t="s">
        <v>130</v>
      </c>
      <c r="AM86" s="127" t="s">
        <v>203</v>
      </c>
      <c r="AN86" s="187" t="s">
        <v>165</v>
      </c>
      <c r="AO86" s="135" t="s">
        <v>152</v>
      </c>
      <c r="AP86" s="130" t="str">
        <f t="shared" si="160"/>
        <v>主</v>
      </c>
      <c r="AQ86" s="130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SZ</v>
      </c>
      <c r="AR86" s="130" t="str">
        <f t="shared" si="161"/>
        <v>AWG</v>
      </c>
    </row>
    <row r="87" spans="1:44">
      <c r="A87" s="117">
        <f>输入错误检查!A87</f>
        <v>0</v>
      </c>
      <c r="B87" s="156">
        <f t="shared" si="202"/>
        <v>6</v>
      </c>
      <c r="C87" s="156">
        <f t="shared" si="203"/>
        <v>7</v>
      </c>
      <c r="D87" s="156">
        <f t="shared" si="204"/>
        <v>1500</v>
      </c>
      <c r="E87" s="156" t="str">
        <f t="shared" si="205"/>
        <v>SZ</v>
      </c>
      <c r="F87" s="156" t="str">
        <f t="shared" si="206"/>
        <v>AWG</v>
      </c>
      <c r="G87" s="120">
        <v>3</v>
      </c>
      <c r="H87" s="130" t="s">
        <v>251</v>
      </c>
      <c r="I87" s="130" t="str">
        <f t="shared" si="157"/>
        <v>主</v>
      </c>
      <c r="J87" s="130" t="str">
        <f t="shared" si="158"/>
        <v>AWG</v>
      </c>
      <c r="K87" s="127" t="s">
        <v>88</v>
      </c>
      <c r="L87" s="159" t="s">
        <v>255</v>
      </c>
      <c r="M87" s="168"/>
      <c r="N87" s="168"/>
      <c r="O87" s="166"/>
      <c r="P87" s="169"/>
      <c r="Q87" s="169"/>
      <c r="R87" s="169"/>
      <c r="S87" s="125">
        <v>2</v>
      </c>
      <c r="T87" s="125">
        <v>2</v>
      </c>
      <c r="U87" s="130" t="str">
        <f t="shared" si="159"/>
        <v>平</v>
      </c>
      <c r="V87" s="173"/>
      <c r="W87" s="128" t="s">
        <v>265</v>
      </c>
      <c r="X87" s="174" t="str">
        <f t="shared" si="209"/>
        <v>空军</v>
      </c>
      <c r="Y87" s="174" t="str">
        <f t="shared" si="210"/>
        <v>勘探员</v>
      </c>
      <c r="Z87" s="174" t="str">
        <f>IF($K87="","",IF($K87=$K85,X85,X84))</f>
        <v>律师</v>
      </c>
      <c r="AA87" s="174" t="str">
        <f>IF($K87="","",IF($K87=$K85,Y85,Y84))</f>
        <v>病患</v>
      </c>
      <c r="AB87" s="171"/>
      <c r="AC87" s="185"/>
      <c r="AD87" s="180" t="s">
        <v>150</v>
      </c>
      <c r="AE87" s="127" t="s">
        <v>130</v>
      </c>
      <c r="AF87" s="125" t="s">
        <v>179</v>
      </c>
      <c r="AG87" s="188" t="s">
        <v>185</v>
      </c>
      <c r="AH87" s="193"/>
      <c r="AI87" s="186" t="s">
        <v>147</v>
      </c>
      <c r="AJ87" s="187" t="s">
        <v>199</v>
      </c>
      <c r="AK87" s="127" t="s">
        <v>192</v>
      </c>
      <c r="AL87" s="187" t="s">
        <v>116</v>
      </c>
      <c r="AM87" s="127" t="s">
        <v>202</v>
      </c>
      <c r="AN87" s="187" t="s">
        <v>204</v>
      </c>
      <c r="AO87" s="135" t="s">
        <v>152</v>
      </c>
      <c r="AP87" s="130" t="str">
        <f t="shared" si="160"/>
        <v>主</v>
      </c>
      <c r="AQ87" s="130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SZ</v>
      </c>
      <c r="AR87" s="130" t="str">
        <f t="shared" si="161"/>
        <v>AWG</v>
      </c>
    </row>
    <row r="88" spans="1:44">
      <c r="A88" s="117">
        <f>输入错误检查!A88</f>
        <v>0</v>
      </c>
      <c r="B88" s="156">
        <f t="shared" si="202"/>
        <v>6</v>
      </c>
      <c r="C88" s="156">
        <f t="shared" si="203"/>
        <v>7</v>
      </c>
      <c r="D88" s="156">
        <f t="shared" si="204"/>
        <v>1500</v>
      </c>
      <c r="E88" s="156" t="str">
        <f t="shared" si="205"/>
        <v>SZ</v>
      </c>
      <c r="F88" s="156" t="str">
        <f t="shared" si="206"/>
        <v>AWG</v>
      </c>
      <c r="G88" s="120" t="s">
        <v>256</v>
      </c>
      <c r="H88" s="130" t="s">
        <v>247</v>
      </c>
      <c r="I88" s="130" t="str">
        <f t="shared" si="157"/>
        <v>客</v>
      </c>
      <c r="J88" s="130" t="str">
        <f t="shared" si="158"/>
        <v>SZ</v>
      </c>
      <c r="K88" s="125" t="s">
        <v>49</v>
      </c>
      <c r="L88" s="160" t="s">
        <v>260</v>
      </c>
      <c r="M88" s="168">
        <f t="shared" si="211"/>
        <v>5</v>
      </c>
      <c r="N88" s="168">
        <f t="shared" si="212"/>
        <v>3</v>
      </c>
      <c r="O88" s="166">
        <f t="shared" si="213"/>
        <v>8</v>
      </c>
      <c r="P88" s="167">
        <f t="shared" si="214"/>
        <v>1</v>
      </c>
      <c r="Q88" s="167">
        <f t="shared" si="215"/>
        <v>0</v>
      </c>
      <c r="R88" s="167">
        <f t="shared" si="216"/>
        <v>0</v>
      </c>
      <c r="S88" s="125">
        <v>3</v>
      </c>
      <c r="T88" s="125">
        <v>1</v>
      </c>
      <c r="U88" s="130" t="str">
        <f t="shared" si="159"/>
        <v>人</v>
      </c>
      <c r="V88" s="173"/>
      <c r="W88" s="128" t="s">
        <v>262</v>
      </c>
      <c r="X88" s="174" t="str">
        <f t="shared" si="207"/>
        <v>病患</v>
      </c>
      <c r="Y88" s="174" t="str">
        <f t="shared" si="208"/>
        <v>昆虫学者</v>
      </c>
      <c r="Z88" s="172" t="str">
        <f t="shared" ref="Z88:AC88" si="217">IF($K88="","",IF($K88=$K86,X86,X87))</f>
        <v>入殓师</v>
      </c>
      <c r="AA88" s="172" t="str">
        <f t="shared" si="217"/>
        <v>飞行家</v>
      </c>
      <c r="AB88" s="172" t="str">
        <f t="shared" si="217"/>
        <v>心理学家</v>
      </c>
      <c r="AC88" s="172" t="str">
        <f t="shared" si="217"/>
        <v>木偶师</v>
      </c>
      <c r="AD88" s="127" t="s">
        <v>150</v>
      </c>
      <c r="AE88" s="127" t="s">
        <v>138</v>
      </c>
      <c r="AF88" s="127" t="s">
        <v>152</v>
      </c>
      <c r="AG88" s="127" t="s">
        <v>179</v>
      </c>
      <c r="AH88" s="202" t="s">
        <v>185</v>
      </c>
      <c r="AI88" s="186" t="s">
        <v>79</v>
      </c>
      <c r="AJ88" s="187" t="s">
        <v>147</v>
      </c>
      <c r="AK88" s="127" t="s">
        <v>130</v>
      </c>
      <c r="AL88" s="187" t="s">
        <v>116</v>
      </c>
      <c r="AM88" s="127" t="s">
        <v>199</v>
      </c>
      <c r="AN88" s="187" t="s">
        <v>195</v>
      </c>
      <c r="AO88" s="135" t="s">
        <v>161</v>
      </c>
      <c r="AP88" s="130" t="str">
        <f t="shared" si="160"/>
        <v>客</v>
      </c>
      <c r="AQ88" s="130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AWG</v>
      </c>
      <c r="AR88" s="130" t="str">
        <f t="shared" si="161"/>
        <v>SZ</v>
      </c>
    </row>
    <row r="89" spans="1:44">
      <c r="A89" s="117">
        <f>输入错误检查!A89</f>
        <v>0</v>
      </c>
      <c r="B89" s="156">
        <f t="shared" si="202"/>
        <v>6</v>
      </c>
      <c r="C89" s="156">
        <f t="shared" si="203"/>
        <v>7</v>
      </c>
      <c r="D89" s="156">
        <f t="shared" si="204"/>
        <v>1500</v>
      </c>
      <c r="E89" s="156" t="str">
        <f t="shared" si="205"/>
        <v>SZ</v>
      </c>
      <c r="F89" s="156" t="str">
        <f t="shared" si="206"/>
        <v>AWG</v>
      </c>
      <c r="G89" s="120" t="s">
        <v>256</v>
      </c>
      <c r="H89" s="130" t="s">
        <v>251</v>
      </c>
      <c r="I89" s="130" t="str">
        <f t="shared" si="157"/>
        <v>主</v>
      </c>
      <c r="J89" s="130" t="str">
        <f t="shared" si="158"/>
        <v>AWG</v>
      </c>
      <c r="K89" s="125" t="s">
        <v>88</v>
      </c>
      <c r="L89" s="160" t="s">
        <v>255</v>
      </c>
      <c r="M89" s="168"/>
      <c r="N89" s="168"/>
      <c r="O89" s="166"/>
      <c r="P89" s="169"/>
      <c r="Q89" s="169"/>
      <c r="R89" s="169"/>
      <c r="S89" s="125">
        <v>2</v>
      </c>
      <c r="T89" s="125">
        <v>2</v>
      </c>
      <c r="U89" s="130" t="str">
        <f t="shared" si="159"/>
        <v>平</v>
      </c>
      <c r="V89" s="173"/>
      <c r="W89" s="128" t="s">
        <v>262</v>
      </c>
      <c r="X89" s="174" t="str">
        <f t="shared" si="209"/>
        <v>舞女</v>
      </c>
      <c r="Y89" s="174" t="str">
        <f t="shared" si="210"/>
        <v>古董商</v>
      </c>
      <c r="Z89" s="172" t="str">
        <f t="shared" ref="Z89:AC89" si="218">IF($K89="","",IF($K89=$K87,X87,X86))</f>
        <v>空军</v>
      </c>
      <c r="AA89" s="172" t="str">
        <f t="shared" si="218"/>
        <v>勘探员</v>
      </c>
      <c r="AB89" s="172" t="str">
        <f t="shared" si="218"/>
        <v>律师</v>
      </c>
      <c r="AC89" s="172" t="str">
        <f t="shared" si="218"/>
        <v>病患</v>
      </c>
      <c r="AD89" s="127" t="s">
        <v>150</v>
      </c>
      <c r="AE89" s="127" t="s">
        <v>138</v>
      </c>
      <c r="AF89" s="127" t="s">
        <v>155</v>
      </c>
      <c r="AG89" s="127" t="s">
        <v>179</v>
      </c>
      <c r="AH89" s="202" t="s">
        <v>185</v>
      </c>
      <c r="AI89" s="186" t="s">
        <v>202</v>
      </c>
      <c r="AJ89" s="187" t="s">
        <v>200</v>
      </c>
      <c r="AK89" s="127" t="s">
        <v>192</v>
      </c>
      <c r="AL89" s="187" t="s">
        <v>177</v>
      </c>
      <c r="AM89" s="127" t="s">
        <v>153</v>
      </c>
      <c r="AN89" s="187" t="s">
        <v>195</v>
      </c>
      <c r="AO89" s="135" t="s">
        <v>152</v>
      </c>
      <c r="AP89" s="130" t="str">
        <f t="shared" si="160"/>
        <v>客</v>
      </c>
      <c r="AQ89" s="130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AWG</v>
      </c>
      <c r="AR89" s="130" t="str">
        <f t="shared" si="161"/>
        <v>SZ</v>
      </c>
    </row>
    <row r="90" spans="1:44">
      <c r="A90" s="117">
        <f>输入错误检查!A90</f>
        <v>0</v>
      </c>
      <c r="B90" s="156">
        <v>6</v>
      </c>
      <c r="C90" s="156">
        <v>7</v>
      </c>
      <c r="D90" s="156">
        <v>1700</v>
      </c>
      <c r="E90" s="157" t="s">
        <v>80</v>
      </c>
      <c r="F90" s="157" t="s">
        <v>56</v>
      </c>
      <c r="G90" s="120">
        <v>1</v>
      </c>
      <c r="H90" s="130" t="s">
        <v>247</v>
      </c>
      <c r="I90" s="130" t="str">
        <f t="shared" si="157"/>
        <v>客</v>
      </c>
      <c r="J90" s="130" t="str">
        <f t="shared" si="158"/>
        <v>RC</v>
      </c>
      <c r="K90" s="127" t="s">
        <v>56</v>
      </c>
      <c r="L90" s="159" t="s">
        <v>264</v>
      </c>
      <c r="M90" s="168">
        <f t="shared" si="211"/>
        <v>4</v>
      </c>
      <c r="N90" s="168">
        <f t="shared" si="212"/>
        <v>4</v>
      </c>
      <c r="O90" s="166">
        <f t="shared" si="213"/>
        <v>8</v>
      </c>
      <c r="P90" s="167">
        <f t="shared" si="214"/>
        <v>0</v>
      </c>
      <c r="Q90" s="167">
        <f t="shared" si="215"/>
        <v>1</v>
      </c>
      <c r="R90" s="167">
        <f t="shared" si="216"/>
        <v>0</v>
      </c>
      <c r="S90" s="125">
        <v>1</v>
      </c>
      <c r="T90" s="125">
        <v>3</v>
      </c>
      <c r="U90" s="130" t="str">
        <f t="shared" si="159"/>
        <v>屠</v>
      </c>
      <c r="V90" s="129" t="s">
        <v>249</v>
      </c>
      <c r="W90" s="129" t="s">
        <v>258</v>
      </c>
      <c r="X90" s="170"/>
      <c r="Y90" s="175"/>
      <c r="Z90" s="175"/>
      <c r="AA90" s="175"/>
      <c r="AB90" s="175"/>
      <c r="AC90" s="179"/>
      <c r="AD90" s="180" t="s">
        <v>121</v>
      </c>
      <c r="AE90" s="181" t="s">
        <v>153</v>
      </c>
      <c r="AF90" s="170"/>
      <c r="AG90" s="175"/>
      <c r="AH90" s="179"/>
      <c r="AI90" s="186" t="s">
        <v>141</v>
      </c>
      <c r="AJ90" s="187" t="s">
        <v>203</v>
      </c>
      <c r="AK90" s="127" t="s">
        <v>168</v>
      </c>
      <c r="AL90" s="187" t="s">
        <v>116</v>
      </c>
      <c r="AM90" s="127" t="s">
        <v>79</v>
      </c>
      <c r="AN90" s="187" t="s">
        <v>194</v>
      </c>
      <c r="AO90" s="135" t="s">
        <v>185</v>
      </c>
      <c r="AP90" s="130" t="str">
        <f t="shared" si="160"/>
        <v>主</v>
      </c>
      <c r="AQ90" s="130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RC</v>
      </c>
      <c r="AR90" s="130" t="str">
        <f t="shared" si="161"/>
        <v>AXIZ</v>
      </c>
    </row>
    <row r="91" spans="1:44">
      <c r="A91" s="117">
        <f>输入错误检查!A91</f>
        <v>0</v>
      </c>
      <c r="B91" s="156">
        <f t="shared" ref="B91:B97" si="219">B90</f>
        <v>6</v>
      </c>
      <c r="C91" s="156">
        <f t="shared" ref="C91:C97" si="220">C90</f>
        <v>7</v>
      </c>
      <c r="D91" s="156">
        <f t="shared" ref="D91:D97" si="221">D90</f>
        <v>1700</v>
      </c>
      <c r="E91" s="156" t="str">
        <f t="shared" ref="E91:E97" si="222">E90</f>
        <v>RC</v>
      </c>
      <c r="F91" s="156" t="str">
        <f t="shared" ref="F91:F97" si="223">F90</f>
        <v>AXIZ</v>
      </c>
      <c r="G91" s="120">
        <v>1</v>
      </c>
      <c r="H91" s="130" t="s">
        <v>251</v>
      </c>
      <c r="I91" s="130" t="str">
        <f t="shared" si="157"/>
        <v>主</v>
      </c>
      <c r="J91" s="130" t="str">
        <f t="shared" si="158"/>
        <v>AXIZ</v>
      </c>
      <c r="K91" s="127" t="s">
        <v>80</v>
      </c>
      <c r="L91" s="159" t="s">
        <v>252</v>
      </c>
      <c r="M91" s="168"/>
      <c r="N91" s="168"/>
      <c r="O91" s="166"/>
      <c r="P91" s="169"/>
      <c r="Q91" s="169"/>
      <c r="R91" s="169"/>
      <c r="S91" s="125">
        <v>3</v>
      </c>
      <c r="T91" s="125">
        <v>1</v>
      </c>
      <c r="U91" s="130" t="str">
        <f t="shared" si="159"/>
        <v>屠</v>
      </c>
      <c r="V91" s="129" t="s">
        <v>249</v>
      </c>
      <c r="W91" s="129" t="s">
        <v>258</v>
      </c>
      <c r="X91" s="171"/>
      <c r="Y91" s="176"/>
      <c r="Z91" s="177"/>
      <c r="AA91" s="177"/>
      <c r="AB91" s="177"/>
      <c r="AC91" s="182"/>
      <c r="AD91" s="180" t="s">
        <v>168</v>
      </c>
      <c r="AE91" s="181" t="s">
        <v>116</v>
      </c>
      <c r="AF91" s="171"/>
      <c r="AG91" s="177"/>
      <c r="AH91" s="182"/>
      <c r="AI91" s="186" t="s">
        <v>162</v>
      </c>
      <c r="AJ91" s="187" t="s">
        <v>121</v>
      </c>
      <c r="AK91" s="127" t="s">
        <v>150</v>
      </c>
      <c r="AL91" s="187" t="s">
        <v>102</v>
      </c>
      <c r="AM91" s="127" t="s">
        <v>192</v>
      </c>
      <c r="AN91" s="187" t="s">
        <v>202</v>
      </c>
      <c r="AO91" s="135" t="s">
        <v>179</v>
      </c>
      <c r="AP91" s="130" t="str">
        <f t="shared" si="160"/>
        <v>主</v>
      </c>
      <c r="AQ91" s="130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RC</v>
      </c>
      <c r="AR91" s="130" t="str">
        <f t="shared" si="161"/>
        <v>AXIZ</v>
      </c>
    </row>
    <row r="92" spans="1:44">
      <c r="A92" s="117">
        <f>输入错误检查!A92</f>
        <v>0</v>
      </c>
      <c r="B92" s="156">
        <f t="shared" si="219"/>
        <v>6</v>
      </c>
      <c r="C92" s="156">
        <f t="shared" si="220"/>
        <v>7</v>
      </c>
      <c r="D92" s="156">
        <f t="shared" si="221"/>
        <v>1700</v>
      </c>
      <c r="E92" s="156" t="str">
        <f t="shared" si="222"/>
        <v>RC</v>
      </c>
      <c r="F92" s="156" t="str">
        <f t="shared" si="223"/>
        <v>AXIZ</v>
      </c>
      <c r="G92" s="120">
        <v>2</v>
      </c>
      <c r="H92" s="130" t="s">
        <v>247</v>
      </c>
      <c r="I92" s="130" t="str">
        <f t="shared" si="157"/>
        <v>客</v>
      </c>
      <c r="J92" s="130" t="str">
        <f t="shared" si="158"/>
        <v>RC</v>
      </c>
      <c r="K92" s="127" t="s">
        <v>56</v>
      </c>
      <c r="L92" s="159" t="s">
        <v>264</v>
      </c>
      <c r="M92" s="168">
        <f t="shared" ref="M92:M96" si="224">S92+S93</f>
        <v>4</v>
      </c>
      <c r="N92" s="168">
        <f t="shared" ref="N92:N96" si="225">T92+T93</f>
        <v>4</v>
      </c>
      <c r="O92" s="166">
        <f t="shared" ref="O92:O96" si="226">M92+N92</f>
        <v>8</v>
      </c>
      <c r="P92" s="167">
        <f t="shared" ref="P92:P96" si="227">IF(M92&gt;N92,1,0)</f>
        <v>0</v>
      </c>
      <c r="Q92" s="167">
        <f t="shared" ref="Q92:Q96" si="228">IF(M92+N92=0,0,IF(M92=N92,1,0))</f>
        <v>1</v>
      </c>
      <c r="R92" s="167">
        <f t="shared" ref="R92:R96" si="229">IF(M92&lt;N92,1,0)</f>
        <v>0</v>
      </c>
      <c r="S92" s="125">
        <v>2</v>
      </c>
      <c r="T92" s="125">
        <v>2</v>
      </c>
      <c r="U92" s="130" t="str">
        <f t="shared" si="159"/>
        <v>平</v>
      </c>
      <c r="V92" s="129" t="s">
        <v>263</v>
      </c>
      <c r="W92" s="129" t="s">
        <v>250</v>
      </c>
      <c r="X92" s="172" t="str">
        <f t="shared" ref="X92:X96" si="230">IF($K92="","",IF($K92=$K90,AI90,AI91))</f>
        <v>调香师</v>
      </c>
      <c r="Y92" s="172" t="str">
        <f t="shared" ref="Y92:Y96" si="231">IF($K92="","",IF($K92=$K90,AJ90,AJ91))</f>
        <v>拉拉队员</v>
      </c>
      <c r="Z92" s="178"/>
      <c r="AA92" s="177"/>
      <c r="AB92" s="177"/>
      <c r="AC92" s="182"/>
      <c r="AD92" s="180" t="s">
        <v>138</v>
      </c>
      <c r="AE92" s="127" t="s">
        <v>121</v>
      </c>
      <c r="AF92" s="183" t="s">
        <v>179</v>
      </c>
      <c r="AG92" s="178"/>
      <c r="AH92" s="182"/>
      <c r="AI92" s="186" t="s">
        <v>202</v>
      </c>
      <c r="AJ92" s="187" t="s">
        <v>192</v>
      </c>
      <c r="AK92" s="127" t="s">
        <v>168</v>
      </c>
      <c r="AL92" s="187" t="s">
        <v>116</v>
      </c>
      <c r="AM92" s="127" t="s">
        <v>156</v>
      </c>
      <c r="AN92" s="187" t="s">
        <v>63</v>
      </c>
      <c r="AO92" s="135" t="s">
        <v>185</v>
      </c>
      <c r="AP92" s="130" t="str">
        <f t="shared" si="160"/>
        <v>客</v>
      </c>
      <c r="AQ92" s="130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AXIZ</v>
      </c>
      <c r="AR92" s="130" t="str">
        <f t="shared" si="161"/>
        <v>RC</v>
      </c>
    </row>
    <row r="93" spans="1:44">
      <c r="A93" s="117">
        <f>输入错误检查!A93</f>
        <v>0</v>
      </c>
      <c r="B93" s="156">
        <f t="shared" si="219"/>
        <v>6</v>
      </c>
      <c r="C93" s="156">
        <f t="shared" si="220"/>
        <v>7</v>
      </c>
      <c r="D93" s="156">
        <f t="shared" si="221"/>
        <v>1700</v>
      </c>
      <c r="E93" s="156" t="str">
        <f t="shared" si="222"/>
        <v>RC</v>
      </c>
      <c r="F93" s="156" t="str">
        <f t="shared" si="223"/>
        <v>AXIZ</v>
      </c>
      <c r="G93" s="120">
        <v>2</v>
      </c>
      <c r="H93" s="130" t="s">
        <v>251</v>
      </c>
      <c r="I93" s="130" t="str">
        <f t="shared" si="157"/>
        <v>主</v>
      </c>
      <c r="J93" s="130" t="str">
        <f t="shared" si="158"/>
        <v>AXIZ</v>
      </c>
      <c r="K93" s="127" t="s">
        <v>80</v>
      </c>
      <c r="L93" s="159" t="s">
        <v>253</v>
      </c>
      <c r="M93" s="168"/>
      <c r="N93" s="168"/>
      <c r="O93" s="166"/>
      <c r="P93" s="169"/>
      <c r="Q93" s="169"/>
      <c r="R93" s="169"/>
      <c r="S93" s="125">
        <v>2</v>
      </c>
      <c r="T93" s="125">
        <v>2</v>
      </c>
      <c r="U93" s="130" t="str">
        <f t="shared" si="159"/>
        <v>平</v>
      </c>
      <c r="V93" s="129" t="s">
        <v>263</v>
      </c>
      <c r="W93" s="129" t="s">
        <v>250</v>
      </c>
      <c r="X93" s="172" t="str">
        <f t="shared" ref="X93:X97" si="232">IF($K93="","",IF($K93=$K91,AI91,AI90))</f>
        <v>野人</v>
      </c>
      <c r="Y93" s="172" t="str">
        <f t="shared" ref="Y93:Y97" si="233">IF($K93="","",IF($K93=$K91,AJ91,AJ90))</f>
        <v>空军</v>
      </c>
      <c r="Z93" s="171"/>
      <c r="AA93" s="176"/>
      <c r="AB93" s="177"/>
      <c r="AC93" s="182"/>
      <c r="AD93" s="180" t="s">
        <v>168</v>
      </c>
      <c r="AE93" s="127" t="s">
        <v>138</v>
      </c>
      <c r="AF93" s="181" t="s">
        <v>179</v>
      </c>
      <c r="AG93" s="171"/>
      <c r="AH93" s="182"/>
      <c r="AI93" s="186" t="s">
        <v>116</v>
      </c>
      <c r="AJ93" s="187" t="s">
        <v>202</v>
      </c>
      <c r="AK93" s="127" t="s">
        <v>156</v>
      </c>
      <c r="AL93" s="187" t="s">
        <v>203</v>
      </c>
      <c r="AM93" s="127" t="s">
        <v>102</v>
      </c>
      <c r="AN93" s="187" t="s">
        <v>63</v>
      </c>
      <c r="AO93" s="135" t="s">
        <v>185</v>
      </c>
      <c r="AP93" s="130" t="str">
        <f t="shared" si="160"/>
        <v>客</v>
      </c>
      <c r="AQ93" s="130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AXIZ</v>
      </c>
      <c r="AR93" s="130" t="str">
        <f t="shared" si="161"/>
        <v>RC</v>
      </c>
    </row>
    <row r="94" spans="1:44">
      <c r="A94" s="117">
        <f>输入错误检查!A94</f>
        <v>0</v>
      </c>
      <c r="B94" s="156">
        <f t="shared" si="219"/>
        <v>6</v>
      </c>
      <c r="C94" s="156">
        <f t="shared" si="220"/>
        <v>7</v>
      </c>
      <c r="D94" s="156">
        <f t="shared" si="221"/>
        <v>1700</v>
      </c>
      <c r="E94" s="156" t="str">
        <f t="shared" si="222"/>
        <v>RC</v>
      </c>
      <c r="F94" s="156" t="str">
        <f t="shared" si="223"/>
        <v>AXIZ</v>
      </c>
      <c r="G94" s="120">
        <v>3</v>
      </c>
      <c r="H94" s="130" t="s">
        <v>247</v>
      </c>
      <c r="I94" s="130" t="str">
        <f t="shared" si="157"/>
        <v>主</v>
      </c>
      <c r="J94" s="130" t="str">
        <f t="shared" si="158"/>
        <v>AXIZ</v>
      </c>
      <c r="K94" s="127" t="s">
        <v>80</v>
      </c>
      <c r="L94" s="159" t="s">
        <v>253</v>
      </c>
      <c r="M94" s="168">
        <f t="shared" si="224"/>
        <v>8</v>
      </c>
      <c r="N94" s="168">
        <f t="shared" si="225"/>
        <v>1</v>
      </c>
      <c r="O94" s="166">
        <f t="shared" si="226"/>
        <v>9</v>
      </c>
      <c r="P94" s="167">
        <f t="shared" si="227"/>
        <v>1</v>
      </c>
      <c r="Q94" s="167">
        <f t="shared" si="228"/>
        <v>0</v>
      </c>
      <c r="R94" s="167">
        <f t="shared" si="229"/>
        <v>0</v>
      </c>
      <c r="S94" s="125">
        <v>5</v>
      </c>
      <c r="T94" s="125">
        <v>0</v>
      </c>
      <c r="U94" s="130" t="str">
        <f t="shared" si="159"/>
        <v>屠</v>
      </c>
      <c r="V94" s="173"/>
      <c r="W94" s="129" t="s">
        <v>262</v>
      </c>
      <c r="X94" s="174" t="str">
        <f t="shared" si="230"/>
        <v>佣兵</v>
      </c>
      <c r="Y94" s="174" t="str">
        <f t="shared" si="231"/>
        <v>飞行家</v>
      </c>
      <c r="Z94" s="174" t="str">
        <f>IF($K94="","",IF($K94=$K92,X92,X93))</f>
        <v>野人</v>
      </c>
      <c r="AA94" s="174" t="str">
        <f>IF($K94="","",IF($K94=$K92,Y92,Y93))</f>
        <v>空军</v>
      </c>
      <c r="AB94" s="178"/>
      <c r="AC94" s="182"/>
      <c r="AD94" s="180" t="s">
        <v>150</v>
      </c>
      <c r="AE94" s="127" t="s">
        <v>138</v>
      </c>
      <c r="AF94" s="127" t="s">
        <v>179</v>
      </c>
      <c r="AG94" s="183" t="s">
        <v>185</v>
      </c>
      <c r="AH94" s="189"/>
      <c r="AI94" s="186" t="s">
        <v>130</v>
      </c>
      <c r="AJ94" s="187" t="s">
        <v>156</v>
      </c>
      <c r="AK94" s="127" t="s">
        <v>194</v>
      </c>
      <c r="AL94" s="187" t="s">
        <v>192</v>
      </c>
      <c r="AM94" s="127" t="s">
        <v>165</v>
      </c>
      <c r="AN94" s="187" t="s">
        <v>267</v>
      </c>
      <c r="AO94" s="135" t="s">
        <v>173</v>
      </c>
      <c r="AP94" s="130" t="str">
        <f t="shared" si="160"/>
        <v>主</v>
      </c>
      <c r="AQ94" s="130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RC</v>
      </c>
      <c r="AR94" s="130" t="str">
        <f t="shared" si="161"/>
        <v>AXIZ</v>
      </c>
    </row>
    <row r="95" spans="1:44">
      <c r="A95" s="117">
        <f>输入错误检查!A95</f>
        <v>0</v>
      </c>
      <c r="B95" s="156">
        <f t="shared" si="219"/>
        <v>6</v>
      </c>
      <c r="C95" s="156">
        <f t="shared" si="220"/>
        <v>7</v>
      </c>
      <c r="D95" s="156">
        <f t="shared" si="221"/>
        <v>1700</v>
      </c>
      <c r="E95" s="156" t="str">
        <f t="shared" si="222"/>
        <v>RC</v>
      </c>
      <c r="F95" s="156" t="str">
        <f t="shared" si="223"/>
        <v>AXIZ</v>
      </c>
      <c r="G95" s="120">
        <v>3</v>
      </c>
      <c r="H95" s="130" t="s">
        <v>251</v>
      </c>
      <c r="I95" s="130" t="str">
        <f t="shared" si="157"/>
        <v>客</v>
      </c>
      <c r="J95" s="130" t="str">
        <f t="shared" si="158"/>
        <v>RC</v>
      </c>
      <c r="K95" s="127" t="s">
        <v>56</v>
      </c>
      <c r="L95" s="159" t="s">
        <v>264</v>
      </c>
      <c r="M95" s="168"/>
      <c r="N95" s="168"/>
      <c r="O95" s="166"/>
      <c r="P95" s="169"/>
      <c r="Q95" s="169"/>
      <c r="R95" s="169"/>
      <c r="S95" s="125">
        <v>3</v>
      </c>
      <c r="T95" s="125">
        <v>1</v>
      </c>
      <c r="U95" s="130" t="str">
        <f t="shared" si="159"/>
        <v>人</v>
      </c>
      <c r="V95" s="173"/>
      <c r="W95" s="129" t="s">
        <v>262</v>
      </c>
      <c r="X95" s="174" t="str">
        <f t="shared" si="232"/>
        <v>飞行家</v>
      </c>
      <c r="Y95" s="174" t="str">
        <f t="shared" si="233"/>
        <v>心理学家</v>
      </c>
      <c r="Z95" s="174" t="str">
        <f>IF($K95="","",IF($K95=$K93,X93,X92))</f>
        <v>调香师</v>
      </c>
      <c r="AA95" s="174" t="str">
        <f>IF($K95="","",IF($K95=$K93,Y93,Y92))</f>
        <v>拉拉队员</v>
      </c>
      <c r="AB95" s="171"/>
      <c r="AC95" s="185"/>
      <c r="AD95" s="180" t="s">
        <v>138</v>
      </c>
      <c r="AE95" s="127" t="s">
        <v>79</v>
      </c>
      <c r="AF95" s="127" t="s">
        <v>185</v>
      </c>
      <c r="AG95" s="181" t="s">
        <v>173</v>
      </c>
      <c r="AH95" s="193"/>
      <c r="AI95" s="186" t="s">
        <v>153</v>
      </c>
      <c r="AJ95" s="187" t="s">
        <v>147</v>
      </c>
      <c r="AK95" s="127" t="s">
        <v>199</v>
      </c>
      <c r="AL95" s="187" t="s">
        <v>121</v>
      </c>
      <c r="AM95" s="127" t="s">
        <v>162</v>
      </c>
      <c r="AN95" s="187" t="s">
        <v>116</v>
      </c>
      <c r="AO95" s="135" t="s">
        <v>179</v>
      </c>
      <c r="AP95" s="130" t="str">
        <f t="shared" si="160"/>
        <v>主</v>
      </c>
      <c r="AQ95" s="130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RC</v>
      </c>
      <c r="AR95" s="130" t="str">
        <f t="shared" si="161"/>
        <v>AXIZ</v>
      </c>
    </row>
    <row r="96" spans="1:44">
      <c r="A96" s="117">
        <f>输入错误检查!A96</f>
        <v>0</v>
      </c>
      <c r="B96" s="156">
        <f t="shared" si="219"/>
        <v>6</v>
      </c>
      <c r="C96" s="156">
        <f t="shared" si="220"/>
        <v>7</v>
      </c>
      <c r="D96" s="156">
        <f t="shared" si="221"/>
        <v>1700</v>
      </c>
      <c r="E96" s="156" t="str">
        <f t="shared" si="222"/>
        <v>RC</v>
      </c>
      <c r="F96" s="156" t="str">
        <f t="shared" si="223"/>
        <v>AXIZ</v>
      </c>
      <c r="G96" s="120" t="s">
        <v>256</v>
      </c>
      <c r="H96" s="130" t="s">
        <v>247</v>
      </c>
      <c r="I96" s="130" t="str">
        <f t="shared" si="157"/>
        <v/>
      </c>
      <c r="J96" s="130" t="str">
        <f t="shared" si="158"/>
        <v/>
      </c>
      <c r="K96" s="125"/>
      <c r="L96" s="160"/>
      <c r="M96" s="168">
        <f t="shared" si="224"/>
        <v>0</v>
      </c>
      <c r="N96" s="168">
        <f t="shared" si="225"/>
        <v>0</v>
      </c>
      <c r="O96" s="166">
        <f t="shared" si="226"/>
        <v>0</v>
      </c>
      <c r="P96" s="167">
        <f t="shared" si="227"/>
        <v>0</v>
      </c>
      <c r="Q96" s="167">
        <f t="shared" si="228"/>
        <v>0</v>
      </c>
      <c r="R96" s="167">
        <f t="shared" si="229"/>
        <v>0</v>
      </c>
      <c r="S96" s="125">
        <v>0</v>
      </c>
      <c r="T96" s="125">
        <v>0</v>
      </c>
      <c r="U96" s="130" t="str">
        <f t="shared" si="159"/>
        <v/>
      </c>
      <c r="V96" s="173"/>
      <c r="W96" s="128"/>
      <c r="X96" s="174" t="str">
        <f t="shared" si="230"/>
        <v/>
      </c>
      <c r="Y96" s="174" t="str">
        <f t="shared" si="231"/>
        <v/>
      </c>
      <c r="Z96" s="172" t="str">
        <f t="shared" ref="Z96:AC96" si="234">IF($K96="","",IF($K96=$K94,X94,X95))</f>
        <v/>
      </c>
      <c r="AA96" s="172" t="str">
        <f t="shared" si="234"/>
        <v/>
      </c>
      <c r="AB96" s="172" t="str">
        <f t="shared" si="234"/>
        <v/>
      </c>
      <c r="AC96" s="172" t="str">
        <f t="shared" si="234"/>
        <v/>
      </c>
      <c r="AD96" s="125"/>
      <c r="AE96" s="125"/>
      <c r="AF96" s="125"/>
      <c r="AG96" s="125"/>
      <c r="AH96" s="194"/>
      <c r="AI96" s="186"/>
      <c r="AJ96" s="187"/>
      <c r="AK96" s="127"/>
      <c r="AL96" s="187"/>
      <c r="AM96" s="127"/>
      <c r="AN96" s="187"/>
      <c r="AO96" s="135"/>
      <c r="AP96" s="130" t="str">
        <f t="shared" si="160"/>
        <v/>
      </c>
      <c r="AQ96" s="130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R96" s="130" t="str">
        <f t="shared" si="161"/>
        <v/>
      </c>
    </row>
    <row r="97" spans="1:44">
      <c r="A97" s="117">
        <f>输入错误检查!A97</f>
        <v>0</v>
      </c>
      <c r="B97" s="156">
        <f t="shared" si="219"/>
        <v>6</v>
      </c>
      <c r="C97" s="156">
        <f t="shared" si="220"/>
        <v>7</v>
      </c>
      <c r="D97" s="156">
        <f t="shared" si="221"/>
        <v>1700</v>
      </c>
      <c r="E97" s="156" t="str">
        <f t="shared" si="222"/>
        <v>RC</v>
      </c>
      <c r="F97" s="156" t="str">
        <f t="shared" si="223"/>
        <v>AXIZ</v>
      </c>
      <c r="G97" s="120" t="s">
        <v>256</v>
      </c>
      <c r="H97" s="130" t="s">
        <v>251</v>
      </c>
      <c r="I97" s="130" t="str">
        <f t="shared" si="157"/>
        <v/>
      </c>
      <c r="J97" s="130" t="str">
        <f t="shared" si="158"/>
        <v/>
      </c>
      <c r="K97" s="125"/>
      <c r="L97" s="160"/>
      <c r="M97" s="168"/>
      <c r="N97" s="168"/>
      <c r="O97" s="166"/>
      <c r="P97" s="169"/>
      <c r="Q97" s="169"/>
      <c r="R97" s="169"/>
      <c r="S97" s="125">
        <v>0</v>
      </c>
      <c r="T97" s="125">
        <v>0</v>
      </c>
      <c r="U97" s="130" t="str">
        <f t="shared" si="159"/>
        <v/>
      </c>
      <c r="V97" s="173"/>
      <c r="W97" s="128"/>
      <c r="X97" s="174" t="str">
        <f t="shared" si="232"/>
        <v/>
      </c>
      <c r="Y97" s="174" t="str">
        <f t="shared" si="233"/>
        <v/>
      </c>
      <c r="Z97" s="172" t="str">
        <f t="shared" ref="Z97:AC97" si="235">IF($K97="","",IF($K97=$K95,X95,X94))</f>
        <v/>
      </c>
      <c r="AA97" s="172" t="str">
        <f t="shared" si="235"/>
        <v/>
      </c>
      <c r="AB97" s="172" t="str">
        <f t="shared" si="235"/>
        <v/>
      </c>
      <c r="AC97" s="172" t="str">
        <f t="shared" si="235"/>
        <v/>
      </c>
      <c r="AD97" s="125"/>
      <c r="AE97" s="125"/>
      <c r="AF97" s="125"/>
      <c r="AG97" s="125"/>
      <c r="AH97" s="125"/>
      <c r="AI97" s="186"/>
      <c r="AJ97" s="187"/>
      <c r="AK97" s="127"/>
      <c r="AL97" s="187"/>
      <c r="AM97" s="127"/>
      <c r="AN97" s="187"/>
      <c r="AO97" s="135"/>
      <c r="AP97" s="130" t="str">
        <f t="shared" si="160"/>
        <v/>
      </c>
      <c r="AQ97" s="130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R97" s="130" t="str">
        <f t="shared" si="161"/>
        <v/>
      </c>
    </row>
    <row r="98" spans="1:44">
      <c r="A98" s="117">
        <f>输入错误检查!A98</f>
        <v>0</v>
      </c>
      <c r="B98" s="156">
        <v>6</v>
      </c>
      <c r="C98" s="156">
        <v>8</v>
      </c>
      <c r="D98" s="156">
        <v>1300</v>
      </c>
      <c r="E98" s="157" t="s">
        <v>72</v>
      </c>
      <c r="F98" s="157" t="s">
        <v>95</v>
      </c>
      <c r="G98" s="120">
        <v>1</v>
      </c>
      <c r="H98" s="130" t="s">
        <v>247</v>
      </c>
      <c r="I98" s="130" t="str">
        <f t="shared" si="157"/>
        <v>客</v>
      </c>
      <c r="J98" s="130" t="str">
        <f t="shared" si="158"/>
        <v>FL</v>
      </c>
      <c r="K98" s="127" t="s">
        <v>95</v>
      </c>
      <c r="L98" s="159" t="s">
        <v>132</v>
      </c>
      <c r="M98" s="168">
        <f t="shared" ref="M98:M102" si="236">S98+S99</f>
        <v>5</v>
      </c>
      <c r="N98" s="168">
        <f t="shared" ref="N98:N102" si="237">T98+T99</f>
        <v>3</v>
      </c>
      <c r="O98" s="166">
        <f t="shared" ref="O98:O102" si="238">M98+N98</f>
        <v>8</v>
      </c>
      <c r="P98" s="167">
        <f t="shared" ref="P98:P102" si="239">IF(M98&gt;N98,1,0)</f>
        <v>1</v>
      </c>
      <c r="Q98" s="167">
        <f t="shared" ref="Q98:Q102" si="240">IF(M98+N98=0,0,IF(M98=N98,1,0))</f>
        <v>0</v>
      </c>
      <c r="R98" s="167">
        <f t="shared" ref="R98:R102" si="241">IF(M98&lt;N98,1,0)</f>
        <v>0</v>
      </c>
      <c r="S98" s="125">
        <v>2</v>
      </c>
      <c r="T98" s="125">
        <v>2</v>
      </c>
      <c r="U98" s="130" t="str">
        <f t="shared" si="159"/>
        <v>平</v>
      </c>
      <c r="V98" s="129" t="s">
        <v>263</v>
      </c>
      <c r="W98" s="129" t="s">
        <v>265</v>
      </c>
      <c r="X98" s="170"/>
      <c r="Y98" s="175"/>
      <c r="Z98" s="175"/>
      <c r="AA98" s="175"/>
      <c r="AB98" s="175"/>
      <c r="AC98" s="179"/>
      <c r="AD98" s="180" t="s">
        <v>121</v>
      </c>
      <c r="AE98" s="181" t="s">
        <v>192</v>
      </c>
      <c r="AF98" s="170"/>
      <c r="AG98" s="175"/>
      <c r="AH98" s="179"/>
      <c r="AI98" s="186" t="s">
        <v>150</v>
      </c>
      <c r="AJ98" s="187" t="s">
        <v>102</v>
      </c>
      <c r="AK98" s="127" t="s">
        <v>168</v>
      </c>
      <c r="AL98" s="187" t="s">
        <v>116</v>
      </c>
      <c r="AM98" s="127" t="s">
        <v>165</v>
      </c>
      <c r="AN98" s="187" t="s">
        <v>156</v>
      </c>
      <c r="AO98" s="135" t="s">
        <v>185</v>
      </c>
      <c r="AP98" s="130" t="str">
        <f t="shared" si="160"/>
        <v>主</v>
      </c>
      <c r="AQ98" s="130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>FL</v>
      </c>
      <c r="AR98" s="130" t="str">
        <f t="shared" si="161"/>
        <v>ZETA</v>
      </c>
    </row>
    <row r="99" spans="1:44">
      <c r="A99" s="117">
        <f>输入错误检查!A99</f>
        <v>0</v>
      </c>
      <c r="B99" s="156">
        <f t="shared" ref="B99:B105" si="242">B98</f>
        <v>6</v>
      </c>
      <c r="C99" s="156">
        <f t="shared" ref="C99:C105" si="243">C98</f>
        <v>8</v>
      </c>
      <c r="D99" s="156">
        <f t="shared" ref="D99:D105" si="244">D98</f>
        <v>1300</v>
      </c>
      <c r="E99" s="156" t="str">
        <f t="shared" ref="E99:E105" si="245">E98</f>
        <v>FL</v>
      </c>
      <c r="F99" s="156" t="str">
        <f t="shared" ref="F99:F105" si="246">F98</f>
        <v>ZETA</v>
      </c>
      <c r="G99" s="120">
        <v>1</v>
      </c>
      <c r="H99" s="130" t="s">
        <v>251</v>
      </c>
      <c r="I99" s="130" t="str">
        <f t="shared" si="157"/>
        <v>主</v>
      </c>
      <c r="J99" s="130" t="str">
        <f t="shared" si="158"/>
        <v>ZETA</v>
      </c>
      <c r="K99" s="127" t="s">
        <v>72</v>
      </c>
      <c r="L99" s="159" t="s">
        <v>266</v>
      </c>
      <c r="M99" s="168"/>
      <c r="N99" s="168"/>
      <c r="O99" s="166"/>
      <c r="P99" s="169"/>
      <c r="Q99" s="169"/>
      <c r="R99" s="169"/>
      <c r="S99" s="125">
        <v>3</v>
      </c>
      <c r="T99" s="125">
        <v>1</v>
      </c>
      <c r="U99" s="130" t="str">
        <f t="shared" si="159"/>
        <v>屠</v>
      </c>
      <c r="V99" s="129" t="s">
        <v>263</v>
      </c>
      <c r="W99" s="129" t="s">
        <v>265</v>
      </c>
      <c r="X99" s="171"/>
      <c r="Y99" s="176"/>
      <c r="Z99" s="177"/>
      <c r="AA99" s="177"/>
      <c r="AB99" s="177"/>
      <c r="AC99" s="182"/>
      <c r="AD99" s="180" t="s">
        <v>121</v>
      </c>
      <c r="AE99" s="181" t="s">
        <v>168</v>
      </c>
      <c r="AF99" s="171"/>
      <c r="AG99" s="177"/>
      <c r="AH99" s="182"/>
      <c r="AI99" s="186" t="s">
        <v>156</v>
      </c>
      <c r="AJ99" s="187" t="s">
        <v>204</v>
      </c>
      <c r="AK99" s="127" t="s">
        <v>116</v>
      </c>
      <c r="AL99" s="187" t="s">
        <v>162</v>
      </c>
      <c r="AM99" s="127" t="s">
        <v>150</v>
      </c>
      <c r="AN99" s="187" t="s">
        <v>202</v>
      </c>
      <c r="AO99" s="135" t="s">
        <v>185</v>
      </c>
      <c r="AP99" s="130" t="str">
        <f t="shared" si="160"/>
        <v>主</v>
      </c>
      <c r="AQ99" s="130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FL</v>
      </c>
      <c r="AR99" s="130" t="str">
        <f t="shared" si="161"/>
        <v>ZETA</v>
      </c>
    </row>
    <row r="100" spans="1:44">
      <c r="A100" s="117">
        <f>输入错误检查!A100</f>
        <v>0</v>
      </c>
      <c r="B100" s="156">
        <f t="shared" si="242"/>
        <v>6</v>
      </c>
      <c r="C100" s="156">
        <f t="shared" si="243"/>
        <v>8</v>
      </c>
      <c r="D100" s="156">
        <f t="shared" si="244"/>
        <v>1300</v>
      </c>
      <c r="E100" s="156" t="str">
        <f t="shared" si="245"/>
        <v>FL</v>
      </c>
      <c r="F100" s="156" t="str">
        <f t="shared" si="246"/>
        <v>ZETA</v>
      </c>
      <c r="G100" s="120">
        <v>2</v>
      </c>
      <c r="H100" s="130" t="s">
        <v>247</v>
      </c>
      <c r="I100" s="130" t="str">
        <f t="shared" si="157"/>
        <v>主</v>
      </c>
      <c r="J100" s="130" t="str">
        <f t="shared" si="158"/>
        <v>ZETA</v>
      </c>
      <c r="K100" s="127" t="s">
        <v>72</v>
      </c>
      <c r="L100" s="159" t="s">
        <v>266</v>
      </c>
      <c r="M100" s="168">
        <f t="shared" si="236"/>
        <v>6</v>
      </c>
      <c r="N100" s="168">
        <f t="shared" si="237"/>
        <v>3</v>
      </c>
      <c r="O100" s="166">
        <f t="shared" si="238"/>
        <v>9</v>
      </c>
      <c r="P100" s="167">
        <f t="shared" si="239"/>
        <v>1</v>
      </c>
      <c r="Q100" s="167">
        <f t="shared" si="240"/>
        <v>0</v>
      </c>
      <c r="R100" s="167">
        <f t="shared" si="241"/>
        <v>0</v>
      </c>
      <c r="S100" s="125">
        <v>5</v>
      </c>
      <c r="T100" s="125">
        <v>0</v>
      </c>
      <c r="U100" s="130" t="str">
        <f t="shared" si="159"/>
        <v>屠</v>
      </c>
      <c r="V100" s="129" t="s">
        <v>250</v>
      </c>
      <c r="W100" s="129" t="s">
        <v>261</v>
      </c>
      <c r="X100" s="172" t="str">
        <f t="shared" ref="X100:X104" si="247">IF($K100="","",IF($K100=$K98,AI98,AI99))</f>
        <v>勘探员</v>
      </c>
      <c r="Y100" s="172" t="str">
        <f t="shared" ref="Y100:Y104" si="248">IF($K100="","",IF($K100=$K98,AJ98,AJ99))</f>
        <v>木偶师</v>
      </c>
      <c r="Z100" s="178"/>
      <c r="AA100" s="177"/>
      <c r="AB100" s="177"/>
      <c r="AC100" s="182"/>
      <c r="AD100" s="180" t="s">
        <v>121</v>
      </c>
      <c r="AE100" s="127" t="s">
        <v>199</v>
      </c>
      <c r="AF100" s="183" t="s">
        <v>185</v>
      </c>
      <c r="AG100" s="178"/>
      <c r="AH100" s="182"/>
      <c r="AI100" s="186" t="s">
        <v>116</v>
      </c>
      <c r="AJ100" s="187" t="s">
        <v>141</v>
      </c>
      <c r="AK100" s="127" t="s">
        <v>203</v>
      </c>
      <c r="AL100" s="187" t="s">
        <v>194</v>
      </c>
      <c r="AM100" s="127" t="s">
        <v>150</v>
      </c>
      <c r="AN100" s="187" t="s">
        <v>202</v>
      </c>
      <c r="AO100" s="135" t="s">
        <v>179</v>
      </c>
      <c r="AP100" s="130" t="str">
        <f t="shared" si="160"/>
        <v>客</v>
      </c>
      <c r="AQ100" s="130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ZETA</v>
      </c>
      <c r="AR100" s="130" t="str">
        <f t="shared" si="161"/>
        <v>FL</v>
      </c>
    </row>
    <row r="101" spans="1:44">
      <c r="A101" s="117">
        <f>输入错误检查!A101</f>
        <v>0</v>
      </c>
      <c r="B101" s="156">
        <f t="shared" si="242"/>
        <v>6</v>
      </c>
      <c r="C101" s="156">
        <f t="shared" si="243"/>
        <v>8</v>
      </c>
      <c r="D101" s="156">
        <f t="shared" si="244"/>
        <v>1300</v>
      </c>
      <c r="E101" s="156" t="str">
        <f t="shared" si="245"/>
        <v>FL</v>
      </c>
      <c r="F101" s="156" t="str">
        <f t="shared" si="246"/>
        <v>ZETA</v>
      </c>
      <c r="G101" s="120">
        <v>2</v>
      </c>
      <c r="H101" s="130" t="s">
        <v>251</v>
      </c>
      <c r="I101" s="130" t="str">
        <f t="shared" si="157"/>
        <v>客</v>
      </c>
      <c r="J101" s="130" t="str">
        <f t="shared" si="158"/>
        <v>FL</v>
      </c>
      <c r="K101" s="127" t="s">
        <v>95</v>
      </c>
      <c r="L101" s="159" t="s">
        <v>132</v>
      </c>
      <c r="M101" s="168"/>
      <c r="N101" s="168"/>
      <c r="O101" s="166"/>
      <c r="P101" s="169"/>
      <c r="Q101" s="169"/>
      <c r="R101" s="169"/>
      <c r="S101" s="125">
        <v>1</v>
      </c>
      <c r="T101" s="125">
        <v>3</v>
      </c>
      <c r="U101" s="130" t="str">
        <f t="shared" si="159"/>
        <v>屠</v>
      </c>
      <c r="V101" s="129" t="s">
        <v>250</v>
      </c>
      <c r="W101" s="129" t="s">
        <v>261</v>
      </c>
      <c r="X101" s="172" t="str">
        <f t="shared" ref="X101:X105" si="249">IF($K101="","",IF($K101=$K99,AI99,AI98))</f>
        <v>先知</v>
      </c>
      <c r="Y101" s="172" t="str">
        <f t="shared" ref="Y101:Y105" si="250">IF($K101="","",IF($K101=$K99,AJ99,AJ98))</f>
        <v>魔术师</v>
      </c>
      <c r="Z101" s="171"/>
      <c r="AA101" s="176"/>
      <c r="AB101" s="177"/>
      <c r="AC101" s="182"/>
      <c r="AD101" s="180" t="s">
        <v>199</v>
      </c>
      <c r="AE101" s="127" t="s">
        <v>121</v>
      </c>
      <c r="AF101" s="181" t="s">
        <v>179</v>
      </c>
      <c r="AG101" s="171"/>
      <c r="AH101" s="182"/>
      <c r="AI101" s="186" t="s">
        <v>168</v>
      </c>
      <c r="AJ101" s="187" t="s">
        <v>203</v>
      </c>
      <c r="AK101" s="127" t="s">
        <v>156</v>
      </c>
      <c r="AL101" s="187" t="s">
        <v>165</v>
      </c>
      <c r="AM101" s="127" t="s">
        <v>192</v>
      </c>
      <c r="AN101" s="187" t="s">
        <v>202</v>
      </c>
      <c r="AO101" s="135" t="s">
        <v>185</v>
      </c>
      <c r="AP101" s="130" t="str">
        <f t="shared" si="160"/>
        <v>客</v>
      </c>
      <c r="AQ101" s="130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ZETA</v>
      </c>
      <c r="AR101" s="130" t="str">
        <f t="shared" si="161"/>
        <v>FL</v>
      </c>
    </row>
    <row r="102" spans="1:44">
      <c r="A102" s="117">
        <f>输入错误检查!A102</f>
        <v>0</v>
      </c>
      <c r="B102" s="156">
        <f t="shared" si="242"/>
        <v>6</v>
      </c>
      <c r="C102" s="156">
        <f t="shared" si="243"/>
        <v>8</v>
      </c>
      <c r="D102" s="156">
        <f t="shared" si="244"/>
        <v>1300</v>
      </c>
      <c r="E102" s="156" t="str">
        <f t="shared" si="245"/>
        <v>FL</v>
      </c>
      <c r="F102" s="156" t="str">
        <f t="shared" si="246"/>
        <v>ZETA</v>
      </c>
      <c r="G102" s="120">
        <v>3</v>
      </c>
      <c r="H102" s="130" t="s">
        <v>247</v>
      </c>
      <c r="I102" s="130" t="str">
        <f t="shared" si="157"/>
        <v/>
      </c>
      <c r="J102" s="130" t="str">
        <f t="shared" si="158"/>
        <v/>
      </c>
      <c r="K102" s="125"/>
      <c r="L102" s="160"/>
      <c r="M102" s="168">
        <f t="shared" si="236"/>
        <v>0</v>
      </c>
      <c r="N102" s="168">
        <f t="shared" si="237"/>
        <v>0</v>
      </c>
      <c r="O102" s="166">
        <f t="shared" si="238"/>
        <v>0</v>
      </c>
      <c r="P102" s="167">
        <f t="shared" si="239"/>
        <v>0</v>
      </c>
      <c r="Q102" s="167">
        <f t="shared" si="240"/>
        <v>0</v>
      </c>
      <c r="R102" s="167">
        <f t="shared" si="241"/>
        <v>0</v>
      </c>
      <c r="S102" s="125">
        <v>0</v>
      </c>
      <c r="T102" s="125">
        <v>0</v>
      </c>
      <c r="U102" s="130" t="str">
        <f t="shared" si="159"/>
        <v/>
      </c>
      <c r="V102" s="173"/>
      <c r="W102" s="128"/>
      <c r="X102" s="174" t="str">
        <f t="shared" si="247"/>
        <v/>
      </c>
      <c r="Y102" s="174" t="str">
        <f t="shared" si="248"/>
        <v/>
      </c>
      <c r="Z102" s="174" t="str">
        <f>IF($K102="","",IF($K102=$K100,X100,X101))</f>
        <v/>
      </c>
      <c r="AA102" s="174" t="str">
        <f>IF($K102="","",IF($K102=$K100,Y100,Y101))</f>
        <v/>
      </c>
      <c r="AB102" s="178"/>
      <c r="AC102" s="182"/>
      <c r="AD102" s="184"/>
      <c r="AE102" s="125"/>
      <c r="AF102" s="125"/>
      <c r="AG102" s="188"/>
      <c r="AH102" s="189"/>
      <c r="AI102" s="186"/>
      <c r="AJ102" s="187"/>
      <c r="AK102" s="127"/>
      <c r="AL102" s="187"/>
      <c r="AM102" s="127"/>
      <c r="AN102" s="187"/>
      <c r="AO102" s="135"/>
      <c r="AP102" s="130" t="str">
        <f t="shared" si="160"/>
        <v/>
      </c>
      <c r="AQ102" s="130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AR102" s="130" t="str">
        <f t="shared" si="161"/>
        <v/>
      </c>
    </row>
    <row r="103" spans="1:44">
      <c r="A103" s="117">
        <f>输入错误检查!A103</f>
        <v>0</v>
      </c>
      <c r="B103" s="156">
        <f t="shared" si="242"/>
        <v>6</v>
      </c>
      <c r="C103" s="156">
        <f t="shared" si="243"/>
        <v>8</v>
      </c>
      <c r="D103" s="156">
        <f t="shared" si="244"/>
        <v>1300</v>
      </c>
      <c r="E103" s="156" t="str">
        <f t="shared" si="245"/>
        <v>FL</v>
      </c>
      <c r="F103" s="156" t="str">
        <f t="shared" si="246"/>
        <v>ZETA</v>
      </c>
      <c r="G103" s="120">
        <v>3</v>
      </c>
      <c r="H103" s="130" t="s">
        <v>251</v>
      </c>
      <c r="I103" s="130" t="str">
        <f t="shared" si="157"/>
        <v/>
      </c>
      <c r="J103" s="130" t="str">
        <f t="shared" si="158"/>
        <v/>
      </c>
      <c r="K103" s="125"/>
      <c r="L103" s="160"/>
      <c r="M103" s="168"/>
      <c r="N103" s="168"/>
      <c r="O103" s="166"/>
      <c r="P103" s="169"/>
      <c r="Q103" s="169"/>
      <c r="R103" s="169"/>
      <c r="S103" s="125">
        <v>0</v>
      </c>
      <c r="T103" s="125">
        <v>0</v>
      </c>
      <c r="U103" s="130" t="str">
        <f t="shared" si="159"/>
        <v/>
      </c>
      <c r="V103" s="173"/>
      <c r="W103" s="128"/>
      <c r="X103" s="174" t="str">
        <f t="shared" si="249"/>
        <v/>
      </c>
      <c r="Y103" s="174" t="str">
        <f t="shared" si="250"/>
        <v/>
      </c>
      <c r="Z103" s="174" t="str">
        <f>IF($K103="","",IF($K103=$K101,X101,X100))</f>
        <v/>
      </c>
      <c r="AA103" s="174" t="str">
        <f>IF($K103="","",IF($K103=$K101,Y101,Y100))</f>
        <v/>
      </c>
      <c r="AB103" s="171"/>
      <c r="AC103" s="185"/>
      <c r="AD103" s="184"/>
      <c r="AE103" s="125"/>
      <c r="AF103" s="125"/>
      <c r="AG103" s="192"/>
      <c r="AH103" s="193"/>
      <c r="AI103" s="186"/>
      <c r="AJ103" s="187"/>
      <c r="AK103" s="127"/>
      <c r="AL103" s="187"/>
      <c r="AM103" s="127"/>
      <c r="AN103" s="187"/>
      <c r="AO103" s="135"/>
      <c r="AP103" s="130" t="str">
        <f t="shared" si="160"/>
        <v/>
      </c>
      <c r="AQ103" s="130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R103" s="130" t="str">
        <f t="shared" si="161"/>
        <v/>
      </c>
    </row>
    <row r="104" spans="1:44">
      <c r="A104" s="117">
        <f>输入错误检查!A104</f>
        <v>0</v>
      </c>
      <c r="B104" s="156">
        <f t="shared" si="242"/>
        <v>6</v>
      </c>
      <c r="C104" s="156">
        <f t="shared" si="243"/>
        <v>8</v>
      </c>
      <c r="D104" s="156">
        <f t="shared" si="244"/>
        <v>1300</v>
      </c>
      <c r="E104" s="156" t="str">
        <f t="shared" si="245"/>
        <v>FL</v>
      </c>
      <c r="F104" s="156" t="str">
        <f t="shared" si="246"/>
        <v>ZETA</v>
      </c>
      <c r="G104" s="120" t="s">
        <v>256</v>
      </c>
      <c r="H104" s="130" t="s">
        <v>247</v>
      </c>
      <c r="I104" s="130" t="str">
        <f t="shared" si="157"/>
        <v/>
      </c>
      <c r="J104" s="130" t="str">
        <f t="shared" si="158"/>
        <v/>
      </c>
      <c r="K104" s="125"/>
      <c r="L104" s="160"/>
      <c r="M104" s="168">
        <f t="shared" ref="M104:M108" si="251">S104+S105</f>
        <v>0</v>
      </c>
      <c r="N104" s="168">
        <f t="shared" ref="N104:N108" si="252">T104+T105</f>
        <v>0</v>
      </c>
      <c r="O104" s="166">
        <f t="shared" ref="O104:O108" si="253">M104+N104</f>
        <v>0</v>
      </c>
      <c r="P104" s="167">
        <f t="shared" ref="P104:P108" si="254">IF(M104&gt;N104,1,0)</f>
        <v>0</v>
      </c>
      <c r="Q104" s="167">
        <f t="shared" ref="Q104:Q108" si="255">IF(M104+N104=0,0,IF(M104=N104,1,0))</f>
        <v>0</v>
      </c>
      <c r="R104" s="167">
        <f t="shared" ref="R104:R108" si="256">IF(M104&lt;N104,1,0)</f>
        <v>0</v>
      </c>
      <c r="S104" s="125">
        <v>0</v>
      </c>
      <c r="T104" s="125">
        <v>0</v>
      </c>
      <c r="U104" s="130" t="str">
        <f t="shared" si="159"/>
        <v/>
      </c>
      <c r="V104" s="173"/>
      <c r="W104" s="128"/>
      <c r="X104" s="174" t="str">
        <f t="shared" si="247"/>
        <v/>
      </c>
      <c r="Y104" s="174" t="str">
        <f t="shared" si="248"/>
        <v/>
      </c>
      <c r="Z104" s="172" t="str">
        <f t="shared" ref="Z104:AC104" si="257">IF($K104="","",IF($K104=$K102,X102,X103))</f>
        <v/>
      </c>
      <c r="AA104" s="172" t="str">
        <f t="shared" si="257"/>
        <v/>
      </c>
      <c r="AB104" s="172" t="str">
        <f t="shared" si="257"/>
        <v/>
      </c>
      <c r="AC104" s="172" t="str">
        <f t="shared" si="257"/>
        <v/>
      </c>
      <c r="AD104" s="125"/>
      <c r="AE104" s="125"/>
      <c r="AF104" s="125"/>
      <c r="AG104" s="125"/>
      <c r="AH104" s="194"/>
      <c r="AI104" s="186"/>
      <c r="AJ104" s="187"/>
      <c r="AK104" s="127"/>
      <c r="AL104" s="187"/>
      <c r="AM104" s="127"/>
      <c r="AN104" s="187"/>
      <c r="AO104" s="135"/>
      <c r="AP104" s="130" t="str">
        <f t="shared" si="160"/>
        <v/>
      </c>
      <c r="AQ104" s="130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R104" s="130" t="str">
        <f t="shared" si="161"/>
        <v/>
      </c>
    </row>
    <row r="105" spans="1:44">
      <c r="A105" s="117">
        <f>输入错误检查!A105</f>
        <v>0</v>
      </c>
      <c r="B105" s="156">
        <f t="shared" si="242"/>
        <v>6</v>
      </c>
      <c r="C105" s="156">
        <f t="shared" si="243"/>
        <v>8</v>
      </c>
      <c r="D105" s="156">
        <f t="shared" si="244"/>
        <v>1300</v>
      </c>
      <c r="E105" s="156" t="str">
        <f t="shared" si="245"/>
        <v>FL</v>
      </c>
      <c r="F105" s="156" t="str">
        <f t="shared" si="246"/>
        <v>ZETA</v>
      </c>
      <c r="G105" s="120" t="s">
        <v>256</v>
      </c>
      <c r="H105" s="130" t="s">
        <v>251</v>
      </c>
      <c r="I105" s="130" t="str">
        <f t="shared" si="157"/>
        <v/>
      </c>
      <c r="J105" s="130" t="str">
        <f t="shared" si="158"/>
        <v/>
      </c>
      <c r="K105" s="125"/>
      <c r="L105" s="160"/>
      <c r="M105" s="168"/>
      <c r="N105" s="168"/>
      <c r="O105" s="166"/>
      <c r="P105" s="169"/>
      <c r="Q105" s="169"/>
      <c r="R105" s="169"/>
      <c r="S105" s="125">
        <v>0</v>
      </c>
      <c r="T105" s="125">
        <v>0</v>
      </c>
      <c r="U105" s="130" t="str">
        <f t="shared" si="159"/>
        <v/>
      </c>
      <c r="V105" s="173"/>
      <c r="W105" s="128"/>
      <c r="X105" s="174" t="str">
        <f t="shared" si="249"/>
        <v/>
      </c>
      <c r="Y105" s="174" t="str">
        <f t="shared" si="250"/>
        <v/>
      </c>
      <c r="Z105" s="172" t="str">
        <f t="shared" ref="Z105:AC105" si="258">IF($K105="","",IF($K105=$K103,X103,X102))</f>
        <v/>
      </c>
      <c r="AA105" s="172" t="str">
        <f t="shared" si="258"/>
        <v/>
      </c>
      <c r="AB105" s="172" t="str">
        <f t="shared" si="258"/>
        <v/>
      </c>
      <c r="AC105" s="172" t="str">
        <f t="shared" si="258"/>
        <v/>
      </c>
      <c r="AD105" s="125"/>
      <c r="AE105" s="125"/>
      <c r="AF105" s="125"/>
      <c r="AG105" s="125"/>
      <c r="AH105" s="125"/>
      <c r="AI105" s="186"/>
      <c r="AJ105" s="187"/>
      <c r="AK105" s="127"/>
      <c r="AL105" s="187"/>
      <c r="AM105" s="127"/>
      <c r="AN105" s="187"/>
      <c r="AO105" s="135"/>
      <c r="AP105" s="130" t="str">
        <f t="shared" si="160"/>
        <v/>
      </c>
      <c r="AQ105" s="130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R105" s="130" t="str">
        <f t="shared" si="161"/>
        <v/>
      </c>
    </row>
    <row r="106" spans="1:44">
      <c r="A106" s="117">
        <f>输入错误检查!A106</f>
        <v>0</v>
      </c>
      <c r="B106" s="156">
        <v>6</v>
      </c>
      <c r="C106" s="156">
        <v>8</v>
      </c>
      <c r="D106" s="156">
        <v>1500</v>
      </c>
      <c r="E106" s="157" t="s">
        <v>80</v>
      </c>
      <c r="F106" s="157" t="s">
        <v>64</v>
      </c>
      <c r="G106" s="120">
        <v>1</v>
      </c>
      <c r="H106" s="130" t="s">
        <v>247</v>
      </c>
      <c r="I106" s="130" t="str">
        <f t="shared" si="157"/>
        <v>客</v>
      </c>
      <c r="J106" s="130" t="str">
        <f t="shared" si="158"/>
        <v>RC</v>
      </c>
      <c r="K106" s="127" t="s">
        <v>64</v>
      </c>
      <c r="L106" s="159" t="s">
        <v>257</v>
      </c>
      <c r="M106" s="168">
        <f t="shared" si="251"/>
        <v>6</v>
      </c>
      <c r="N106" s="168">
        <f t="shared" si="252"/>
        <v>3</v>
      </c>
      <c r="O106" s="166">
        <f t="shared" si="253"/>
        <v>9</v>
      </c>
      <c r="P106" s="167">
        <f t="shared" si="254"/>
        <v>1</v>
      </c>
      <c r="Q106" s="167">
        <f t="shared" si="255"/>
        <v>0</v>
      </c>
      <c r="R106" s="167">
        <f t="shared" si="256"/>
        <v>0</v>
      </c>
      <c r="S106" s="125">
        <v>1</v>
      </c>
      <c r="T106" s="125">
        <v>3</v>
      </c>
      <c r="U106" s="130" t="str">
        <f t="shared" si="159"/>
        <v>屠</v>
      </c>
      <c r="V106" s="129" t="s">
        <v>250</v>
      </c>
      <c r="W106" s="129" t="s">
        <v>254</v>
      </c>
      <c r="X106" s="170"/>
      <c r="Y106" s="175"/>
      <c r="Z106" s="175"/>
      <c r="AA106" s="175"/>
      <c r="AB106" s="175"/>
      <c r="AC106" s="179"/>
      <c r="AD106" s="180" t="s">
        <v>121</v>
      </c>
      <c r="AE106" s="181" t="s">
        <v>203</v>
      </c>
      <c r="AF106" s="170"/>
      <c r="AG106" s="175"/>
      <c r="AH106" s="179"/>
      <c r="AI106" s="186" t="s">
        <v>63</v>
      </c>
      <c r="AJ106" s="187" t="s">
        <v>192</v>
      </c>
      <c r="AK106" s="127" t="s">
        <v>168</v>
      </c>
      <c r="AL106" s="187" t="s">
        <v>116</v>
      </c>
      <c r="AM106" s="127" t="s">
        <v>202</v>
      </c>
      <c r="AN106" s="187" t="s">
        <v>171</v>
      </c>
      <c r="AO106" s="135" t="s">
        <v>185</v>
      </c>
      <c r="AP106" s="130" t="str">
        <f t="shared" si="160"/>
        <v>主</v>
      </c>
      <c r="AQ106" s="130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RC</v>
      </c>
      <c r="AR106" s="130" t="str">
        <f t="shared" si="161"/>
        <v>FAV</v>
      </c>
    </row>
    <row r="107" spans="1:44">
      <c r="A107" s="117">
        <f>输入错误检查!A107</f>
        <v>0</v>
      </c>
      <c r="B107" s="156">
        <f t="shared" ref="B107:B113" si="259">B106</f>
        <v>6</v>
      </c>
      <c r="C107" s="156">
        <f t="shared" ref="C107:C113" si="260">C106</f>
        <v>8</v>
      </c>
      <c r="D107" s="156">
        <f t="shared" ref="D107:D113" si="261">D106</f>
        <v>1500</v>
      </c>
      <c r="E107" s="156" t="str">
        <f t="shared" ref="E107:E113" si="262">E106</f>
        <v>RC</v>
      </c>
      <c r="F107" s="156" t="str">
        <f t="shared" ref="F107:F113" si="263">F106</f>
        <v>FAV</v>
      </c>
      <c r="G107" s="120">
        <v>1</v>
      </c>
      <c r="H107" s="130" t="s">
        <v>251</v>
      </c>
      <c r="I107" s="130" t="str">
        <f t="shared" si="157"/>
        <v>主</v>
      </c>
      <c r="J107" s="130" t="str">
        <f t="shared" si="158"/>
        <v>FAV</v>
      </c>
      <c r="K107" s="203" t="s">
        <v>80</v>
      </c>
      <c r="L107" s="159" t="s">
        <v>252</v>
      </c>
      <c r="M107" s="168"/>
      <c r="N107" s="168"/>
      <c r="O107" s="166"/>
      <c r="P107" s="169"/>
      <c r="Q107" s="169"/>
      <c r="R107" s="169"/>
      <c r="S107" s="125">
        <v>5</v>
      </c>
      <c r="T107" s="125">
        <v>0</v>
      </c>
      <c r="U107" s="130" t="str">
        <f t="shared" si="159"/>
        <v>屠</v>
      </c>
      <c r="V107" s="129" t="s">
        <v>250</v>
      </c>
      <c r="W107" s="129" t="s">
        <v>254</v>
      </c>
      <c r="X107" s="171"/>
      <c r="Y107" s="176"/>
      <c r="Z107" s="177"/>
      <c r="AA107" s="177"/>
      <c r="AB107" s="177"/>
      <c r="AC107" s="182"/>
      <c r="AD107" s="180" t="s">
        <v>192</v>
      </c>
      <c r="AE107" s="181" t="s">
        <v>121</v>
      </c>
      <c r="AF107" s="171"/>
      <c r="AG107" s="177"/>
      <c r="AH107" s="182"/>
      <c r="AI107" s="186" t="s">
        <v>204</v>
      </c>
      <c r="AJ107" s="187" t="s">
        <v>156</v>
      </c>
      <c r="AK107" s="127" t="s">
        <v>150</v>
      </c>
      <c r="AL107" s="187" t="s">
        <v>168</v>
      </c>
      <c r="AM107" s="127" t="s">
        <v>202</v>
      </c>
      <c r="AN107" s="187" t="s">
        <v>201</v>
      </c>
      <c r="AO107" s="135" t="s">
        <v>179</v>
      </c>
      <c r="AP107" s="130" t="str">
        <f t="shared" si="160"/>
        <v>主</v>
      </c>
      <c r="AQ107" s="130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RC</v>
      </c>
      <c r="AR107" s="130" t="str">
        <f t="shared" si="161"/>
        <v>FAV</v>
      </c>
    </row>
    <row r="108" spans="1:44">
      <c r="A108" s="117">
        <f>输入错误检查!A108</f>
        <v>0</v>
      </c>
      <c r="B108" s="156">
        <f t="shared" si="259"/>
        <v>6</v>
      </c>
      <c r="C108" s="156">
        <f t="shared" si="260"/>
        <v>8</v>
      </c>
      <c r="D108" s="156">
        <f t="shared" si="261"/>
        <v>1500</v>
      </c>
      <c r="E108" s="156" t="str">
        <f t="shared" si="262"/>
        <v>RC</v>
      </c>
      <c r="F108" s="156" t="str">
        <f t="shared" si="263"/>
        <v>FAV</v>
      </c>
      <c r="G108" s="120">
        <v>2</v>
      </c>
      <c r="H108" s="130" t="s">
        <v>247</v>
      </c>
      <c r="I108" s="130" t="str">
        <f t="shared" si="157"/>
        <v>客</v>
      </c>
      <c r="J108" s="130" t="str">
        <f t="shared" si="158"/>
        <v>RC</v>
      </c>
      <c r="K108" s="127" t="s">
        <v>64</v>
      </c>
      <c r="L108" s="159" t="s">
        <v>257</v>
      </c>
      <c r="M108" s="168">
        <f t="shared" si="251"/>
        <v>2</v>
      </c>
      <c r="N108" s="168">
        <f t="shared" si="252"/>
        <v>7</v>
      </c>
      <c r="O108" s="166">
        <f t="shared" si="253"/>
        <v>9</v>
      </c>
      <c r="P108" s="167">
        <f t="shared" si="254"/>
        <v>0</v>
      </c>
      <c r="Q108" s="167">
        <f t="shared" si="255"/>
        <v>0</v>
      </c>
      <c r="R108" s="167">
        <f t="shared" si="256"/>
        <v>1</v>
      </c>
      <c r="S108" s="125">
        <v>0</v>
      </c>
      <c r="T108" s="125">
        <v>5</v>
      </c>
      <c r="U108" s="130" t="str">
        <f t="shared" si="159"/>
        <v>屠</v>
      </c>
      <c r="V108" s="129" t="s">
        <v>250</v>
      </c>
      <c r="W108" s="129" t="s">
        <v>249</v>
      </c>
      <c r="X108" s="172" t="str">
        <f t="shared" ref="X108:X112" si="264">IF($K108="","",IF($K108=$K106,AI106,AI107))</f>
        <v>幸运儿</v>
      </c>
      <c r="Y108" s="172" t="str">
        <f t="shared" ref="Y108:Y112" si="265">IF($K108="","",IF($K108=$K106,AJ106,AJ107))</f>
        <v>心理学家</v>
      </c>
      <c r="Z108" s="178"/>
      <c r="AA108" s="177"/>
      <c r="AB108" s="177"/>
      <c r="AC108" s="182"/>
      <c r="AD108" s="180" t="s">
        <v>138</v>
      </c>
      <c r="AE108" s="127" t="s">
        <v>121</v>
      </c>
      <c r="AF108" s="183" t="s">
        <v>185</v>
      </c>
      <c r="AG108" s="178"/>
      <c r="AH108" s="182"/>
      <c r="AI108" s="186" t="s">
        <v>153</v>
      </c>
      <c r="AJ108" s="187" t="s">
        <v>194</v>
      </c>
      <c r="AK108" s="127" t="s">
        <v>150</v>
      </c>
      <c r="AL108" s="187" t="s">
        <v>116</v>
      </c>
      <c r="AM108" s="127" t="s">
        <v>199</v>
      </c>
      <c r="AN108" s="187" t="s">
        <v>109</v>
      </c>
      <c r="AO108" s="135" t="s">
        <v>179</v>
      </c>
      <c r="AP108" s="130" t="str">
        <f t="shared" si="160"/>
        <v>客</v>
      </c>
      <c r="AQ108" s="130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FAV</v>
      </c>
      <c r="AR108" s="130" t="str">
        <f t="shared" si="161"/>
        <v>RC</v>
      </c>
    </row>
    <row r="109" spans="1:44">
      <c r="A109" s="117">
        <f>输入错误检查!A109</f>
        <v>0</v>
      </c>
      <c r="B109" s="156">
        <f t="shared" si="259"/>
        <v>6</v>
      </c>
      <c r="C109" s="156">
        <f t="shared" si="260"/>
        <v>8</v>
      </c>
      <c r="D109" s="156">
        <f t="shared" si="261"/>
        <v>1500</v>
      </c>
      <c r="E109" s="156" t="str">
        <f t="shared" si="262"/>
        <v>RC</v>
      </c>
      <c r="F109" s="156" t="str">
        <f t="shared" si="263"/>
        <v>FAV</v>
      </c>
      <c r="G109" s="120">
        <v>2</v>
      </c>
      <c r="H109" s="130" t="s">
        <v>251</v>
      </c>
      <c r="I109" s="130" t="str">
        <f t="shared" si="157"/>
        <v>主</v>
      </c>
      <c r="J109" s="130" t="str">
        <f t="shared" si="158"/>
        <v>FAV</v>
      </c>
      <c r="K109" s="127" t="s">
        <v>80</v>
      </c>
      <c r="L109" s="159" t="s">
        <v>252</v>
      </c>
      <c r="M109" s="168"/>
      <c r="N109" s="168"/>
      <c r="O109" s="166"/>
      <c r="P109" s="169"/>
      <c r="Q109" s="169"/>
      <c r="R109" s="169"/>
      <c r="S109" s="125">
        <v>2</v>
      </c>
      <c r="T109" s="125">
        <v>2</v>
      </c>
      <c r="U109" s="130" t="str">
        <f t="shared" si="159"/>
        <v>平</v>
      </c>
      <c r="V109" s="129" t="s">
        <v>250</v>
      </c>
      <c r="W109" s="129" t="s">
        <v>249</v>
      </c>
      <c r="X109" s="172" t="str">
        <f t="shared" ref="X109:X113" si="266">IF($K109="","",IF($K109=$K107,AI107,AI106))</f>
        <v>木偶师</v>
      </c>
      <c r="Y109" s="172" t="str">
        <f t="shared" ref="Y109:Y113" si="267">IF($K109="","",IF($K109=$K107,AJ107,AJ106))</f>
        <v>勘探员</v>
      </c>
      <c r="Z109" s="171"/>
      <c r="AA109" s="176"/>
      <c r="AB109" s="177"/>
      <c r="AC109" s="182"/>
      <c r="AD109" s="180" t="s">
        <v>121</v>
      </c>
      <c r="AE109" s="127" t="s">
        <v>153</v>
      </c>
      <c r="AF109" s="181" t="s">
        <v>179</v>
      </c>
      <c r="AG109" s="171"/>
      <c r="AH109" s="182"/>
      <c r="AI109" s="186" t="s">
        <v>202</v>
      </c>
      <c r="AJ109" s="187" t="s">
        <v>138</v>
      </c>
      <c r="AK109" s="127" t="s">
        <v>168</v>
      </c>
      <c r="AL109" s="187" t="s">
        <v>116</v>
      </c>
      <c r="AM109" s="127" t="s">
        <v>150</v>
      </c>
      <c r="AN109" s="187" t="s">
        <v>102</v>
      </c>
      <c r="AO109" s="135" t="s">
        <v>185</v>
      </c>
      <c r="AP109" s="130" t="str">
        <f t="shared" si="160"/>
        <v>客</v>
      </c>
      <c r="AQ109" s="130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FAV</v>
      </c>
      <c r="AR109" s="130" t="str">
        <f t="shared" si="161"/>
        <v>RC</v>
      </c>
    </row>
    <row r="110" spans="1:44">
      <c r="A110" s="117">
        <f>输入错误检查!A110</f>
        <v>0</v>
      </c>
      <c r="B110" s="156">
        <f t="shared" si="259"/>
        <v>6</v>
      </c>
      <c r="C110" s="156">
        <f t="shared" si="260"/>
        <v>8</v>
      </c>
      <c r="D110" s="156">
        <f t="shared" si="261"/>
        <v>1500</v>
      </c>
      <c r="E110" s="156" t="str">
        <f t="shared" si="262"/>
        <v>RC</v>
      </c>
      <c r="F110" s="156" t="str">
        <f t="shared" si="263"/>
        <v>FAV</v>
      </c>
      <c r="G110" s="120">
        <v>3</v>
      </c>
      <c r="H110" s="130" t="s">
        <v>247</v>
      </c>
      <c r="I110" s="130" t="str">
        <f t="shared" si="157"/>
        <v>客</v>
      </c>
      <c r="J110" s="130" t="str">
        <f t="shared" si="158"/>
        <v>RC</v>
      </c>
      <c r="K110" s="127" t="s">
        <v>64</v>
      </c>
      <c r="L110" s="159" t="s">
        <v>268</v>
      </c>
      <c r="M110" s="168">
        <f t="shared" ref="M110:M114" si="268">S110+S111</f>
        <v>4</v>
      </c>
      <c r="N110" s="168">
        <f t="shared" ref="N110:N114" si="269">T110+T111</f>
        <v>4</v>
      </c>
      <c r="O110" s="166">
        <f t="shared" ref="O110:O114" si="270">M110+N110</f>
        <v>8</v>
      </c>
      <c r="P110" s="167">
        <f t="shared" ref="P110:P114" si="271">IF(M110&gt;N110,1,0)</f>
        <v>0</v>
      </c>
      <c r="Q110" s="167">
        <f t="shared" ref="Q110:Q114" si="272">IF(M110+N110=0,0,IF(M110=N110,1,0))</f>
        <v>1</v>
      </c>
      <c r="R110" s="167">
        <f t="shared" ref="R110:R114" si="273">IF(M110&lt;N110,1,0)</f>
        <v>0</v>
      </c>
      <c r="S110" s="125">
        <v>2</v>
      </c>
      <c r="T110" s="125">
        <v>2</v>
      </c>
      <c r="U110" s="130" t="str">
        <f t="shared" si="159"/>
        <v>平</v>
      </c>
      <c r="V110" s="173"/>
      <c r="W110" s="129" t="s">
        <v>262</v>
      </c>
      <c r="X110" s="174" t="str">
        <f t="shared" si="264"/>
        <v>入殓师</v>
      </c>
      <c r="Y110" s="174" t="str">
        <f t="shared" si="265"/>
        <v>病患</v>
      </c>
      <c r="Z110" s="174" t="str">
        <f>IF($K110="","",IF($K110=$K108,X108,X109))</f>
        <v>幸运儿</v>
      </c>
      <c r="AA110" s="174" t="str">
        <f>IF($K110="","",IF($K110=$K108,Y108,Y109))</f>
        <v>心理学家</v>
      </c>
      <c r="AB110" s="178"/>
      <c r="AC110" s="182"/>
      <c r="AD110" s="180" t="s">
        <v>150</v>
      </c>
      <c r="AE110" s="127" t="s">
        <v>138</v>
      </c>
      <c r="AF110" s="127" t="s">
        <v>185</v>
      </c>
      <c r="AG110" s="183" t="s">
        <v>140</v>
      </c>
      <c r="AH110" s="189"/>
      <c r="AI110" s="186" t="s">
        <v>116</v>
      </c>
      <c r="AJ110" s="187" t="s">
        <v>202</v>
      </c>
      <c r="AK110" s="127" t="s">
        <v>147</v>
      </c>
      <c r="AL110" s="187" t="s">
        <v>165</v>
      </c>
      <c r="AM110" s="127" t="s">
        <v>109</v>
      </c>
      <c r="AN110" s="187" t="s">
        <v>188</v>
      </c>
      <c r="AO110" s="135" t="s">
        <v>78</v>
      </c>
      <c r="AP110" s="130" t="str">
        <f t="shared" si="160"/>
        <v>主</v>
      </c>
      <c r="AQ110" s="130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RC</v>
      </c>
      <c r="AR110" s="130" t="str">
        <f t="shared" si="161"/>
        <v>FAV</v>
      </c>
    </row>
    <row r="111" spans="1:44">
      <c r="A111" s="117">
        <f>输入错误检查!A111</f>
        <v>0</v>
      </c>
      <c r="B111" s="156">
        <f t="shared" si="259"/>
        <v>6</v>
      </c>
      <c r="C111" s="156">
        <f t="shared" si="260"/>
        <v>8</v>
      </c>
      <c r="D111" s="156">
        <f t="shared" si="261"/>
        <v>1500</v>
      </c>
      <c r="E111" s="156" t="str">
        <f t="shared" si="262"/>
        <v>RC</v>
      </c>
      <c r="F111" s="156" t="str">
        <f t="shared" si="263"/>
        <v>FAV</v>
      </c>
      <c r="G111" s="120">
        <v>3</v>
      </c>
      <c r="H111" s="130" t="s">
        <v>251</v>
      </c>
      <c r="I111" s="130" t="str">
        <f t="shared" si="157"/>
        <v>主</v>
      </c>
      <c r="J111" s="130" t="str">
        <f t="shared" si="158"/>
        <v>FAV</v>
      </c>
      <c r="K111" s="127" t="s">
        <v>80</v>
      </c>
      <c r="L111" s="159" t="s">
        <v>253</v>
      </c>
      <c r="M111" s="168"/>
      <c r="N111" s="168"/>
      <c r="O111" s="166"/>
      <c r="P111" s="169"/>
      <c r="Q111" s="169"/>
      <c r="R111" s="169"/>
      <c r="S111" s="125">
        <v>2</v>
      </c>
      <c r="T111" s="125">
        <v>2</v>
      </c>
      <c r="U111" s="130" t="str">
        <f t="shared" si="159"/>
        <v>平</v>
      </c>
      <c r="V111" s="173"/>
      <c r="W111" s="129" t="s">
        <v>262</v>
      </c>
      <c r="X111" s="174" t="str">
        <f t="shared" si="266"/>
        <v>飞行家</v>
      </c>
      <c r="Y111" s="174" t="str">
        <f t="shared" si="267"/>
        <v>祭司</v>
      </c>
      <c r="Z111" s="174" t="str">
        <f>IF($K111="","",IF($K111=$K109,X109,X108))</f>
        <v>木偶师</v>
      </c>
      <c r="AA111" s="174" t="str">
        <f>IF($K111="","",IF($K111=$K109,Y109,Y108))</f>
        <v>勘探员</v>
      </c>
      <c r="AB111" s="171"/>
      <c r="AC111" s="185"/>
      <c r="AD111" s="180" t="s">
        <v>150</v>
      </c>
      <c r="AE111" s="127" t="s">
        <v>153</v>
      </c>
      <c r="AF111" s="127" t="s">
        <v>185</v>
      </c>
      <c r="AG111" s="181" t="s">
        <v>179</v>
      </c>
      <c r="AH111" s="193"/>
      <c r="AI111" s="186" t="s">
        <v>194</v>
      </c>
      <c r="AJ111" s="187" t="s">
        <v>183</v>
      </c>
      <c r="AK111" s="127" t="s">
        <v>121</v>
      </c>
      <c r="AL111" s="187" t="s">
        <v>130</v>
      </c>
      <c r="AM111" s="127" t="s">
        <v>165</v>
      </c>
      <c r="AN111" s="187" t="s">
        <v>79</v>
      </c>
      <c r="AO111" s="135" t="s">
        <v>173</v>
      </c>
      <c r="AP111" s="130" t="str">
        <f t="shared" si="160"/>
        <v>主</v>
      </c>
      <c r="AQ111" s="130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RC</v>
      </c>
      <c r="AR111" s="130" t="str">
        <f t="shared" si="161"/>
        <v>FAV</v>
      </c>
    </row>
    <row r="112" spans="1:44">
      <c r="A112" s="117">
        <f>输入错误检查!A112</f>
        <v>0</v>
      </c>
      <c r="B112" s="156">
        <f t="shared" si="259"/>
        <v>6</v>
      </c>
      <c r="C112" s="156">
        <f t="shared" si="260"/>
        <v>8</v>
      </c>
      <c r="D112" s="156">
        <f t="shared" si="261"/>
        <v>1500</v>
      </c>
      <c r="E112" s="156" t="str">
        <f t="shared" si="262"/>
        <v>RC</v>
      </c>
      <c r="F112" s="156" t="str">
        <f t="shared" si="263"/>
        <v>FAV</v>
      </c>
      <c r="G112" s="120" t="s">
        <v>256</v>
      </c>
      <c r="H112" s="130" t="s">
        <v>247</v>
      </c>
      <c r="I112" s="130" t="str">
        <f t="shared" si="157"/>
        <v/>
      </c>
      <c r="J112" s="130" t="str">
        <f t="shared" si="158"/>
        <v/>
      </c>
      <c r="K112" s="125"/>
      <c r="L112" s="160"/>
      <c r="M112" s="168">
        <f t="shared" si="268"/>
        <v>0</v>
      </c>
      <c r="N112" s="168">
        <f t="shared" si="269"/>
        <v>0</v>
      </c>
      <c r="O112" s="166">
        <f t="shared" si="270"/>
        <v>0</v>
      </c>
      <c r="P112" s="167">
        <f t="shared" si="271"/>
        <v>0</v>
      </c>
      <c r="Q112" s="167">
        <f t="shared" si="272"/>
        <v>0</v>
      </c>
      <c r="R112" s="167">
        <f t="shared" si="273"/>
        <v>0</v>
      </c>
      <c r="S112" s="125">
        <v>0</v>
      </c>
      <c r="T112" s="125">
        <v>0</v>
      </c>
      <c r="U112" s="130" t="str">
        <f t="shared" si="159"/>
        <v/>
      </c>
      <c r="V112" s="173"/>
      <c r="W112" s="128"/>
      <c r="X112" s="174" t="str">
        <f t="shared" si="264"/>
        <v/>
      </c>
      <c r="Y112" s="174" t="str">
        <f t="shared" si="265"/>
        <v/>
      </c>
      <c r="Z112" s="172" t="str">
        <f t="shared" ref="Z112:AC112" si="274">IF($K112="","",IF($K112=$K110,X110,X111))</f>
        <v/>
      </c>
      <c r="AA112" s="172" t="str">
        <f t="shared" si="274"/>
        <v/>
      </c>
      <c r="AB112" s="172" t="str">
        <f t="shared" si="274"/>
        <v/>
      </c>
      <c r="AC112" s="172" t="str">
        <f t="shared" si="274"/>
        <v/>
      </c>
      <c r="AD112" s="125"/>
      <c r="AE112" s="125"/>
      <c r="AF112" s="125"/>
      <c r="AG112" s="125"/>
      <c r="AH112" s="194"/>
      <c r="AI112" s="186"/>
      <c r="AJ112" s="187"/>
      <c r="AK112" s="127"/>
      <c r="AL112" s="187"/>
      <c r="AM112" s="127"/>
      <c r="AN112" s="187"/>
      <c r="AO112" s="135"/>
      <c r="AP112" s="130" t="str">
        <f t="shared" si="160"/>
        <v/>
      </c>
      <c r="AQ112" s="130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R112" s="130" t="str">
        <f t="shared" si="161"/>
        <v/>
      </c>
    </row>
    <row r="113" spans="1:44">
      <c r="A113" s="117">
        <f>输入错误检查!A113</f>
        <v>0</v>
      </c>
      <c r="B113" s="156">
        <f t="shared" si="259"/>
        <v>6</v>
      </c>
      <c r="C113" s="156">
        <f t="shared" si="260"/>
        <v>8</v>
      </c>
      <c r="D113" s="156">
        <f t="shared" si="261"/>
        <v>1500</v>
      </c>
      <c r="E113" s="156" t="str">
        <f t="shared" si="262"/>
        <v>RC</v>
      </c>
      <c r="F113" s="156" t="str">
        <f t="shared" si="263"/>
        <v>FAV</v>
      </c>
      <c r="G113" s="120" t="s">
        <v>256</v>
      </c>
      <c r="H113" s="130" t="s">
        <v>251</v>
      </c>
      <c r="I113" s="130" t="str">
        <f t="shared" si="157"/>
        <v/>
      </c>
      <c r="J113" s="130" t="str">
        <f t="shared" si="158"/>
        <v/>
      </c>
      <c r="K113" s="125"/>
      <c r="L113" s="160"/>
      <c r="M113" s="168"/>
      <c r="N113" s="168"/>
      <c r="O113" s="166"/>
      <c r="P113" s="169"/>
      <c r="Q113" s="169"/>
      <c r="R113" s="169"/>
      <c r="S113" s="125">
        <v>0</v>
      </c>
      <c r="T113" s="125">
        <v>0</v>
      </c>
      <c r="U113" s="130" t="str">
        <f t="shared" si="159"/>
        <v/>
      </c>
      <c r="V113" s="173"/>
      <c r="W113" s="128"/>
      <c r="X113" s="174" t="str">
        <f t="shared" si="266"/>
        <v/>
      </c>
      <c r="Y113" s="174" t="str">
        <f t="shared" si="267"/>
        <v/>
      </c>
      <c r="Z113" s="172" t="str">
        <f t="shared" ref="Z113:AC113" si="275">IF($K113="","",IF($K113=$K111,X111,X110))</f>
        <v/>
      </c>
      <c r="AA113" s="172" t="str">
        <f t="shared" si="275"/>
        <v/>
      </c>
      <c r="AB113" s="172" t="str">
        <f t="shared" si="275"/>
        <v/>
      </c>
      <c r="AC113" s="172" t="str">
        <f t="shared" si="275"/>
        <v/>
      </c>
      <c r="AD113" s="125"/>
      <c r="AE113" s="125"/>
      <c r="AF113" s="125"/>
      <c r="AG113" s="125"/>
      <c r="AH113" s="125"/>
      <c r="AI113" s="186"/>
      <c r="AJ113" s="187"/>
      <c r="AK113" s="127"/>
      <c r="AL113" s="187"/>
      <c r="AM113" s="127"/>
      <c r="AN113" s="187"/>
      <c r="AO113" s="135"/>
      <c r="AP113" s="130" t="str">
        <f t="shared" si="160"/>
        <v/>
      </c>
      <c r="AQ113" s="130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R113" s="130" t="str">
        <f t="shared" si="161"/>
        <v/>
      </c>
    </row>
    <row r="114" spans="1:44">
      <c r="A114" s="117">
        <f>输入错误检查!A114</f>
        <v>0</v>
      </c>
      <c r="B114" s="156">
        <v>6</v>
      </c>
      <c r="C114" s="156">
        <v>8</v>
      </c>
      <c r="D114" s="156">
        <v>1700</v>
      </c>
      <c r="E114" s="157" t="s">
        <v>72</v>
      </c>
      <c r="F114" s="157" t="s">
        <v>88</v>
      </c>
      <c r="G114" s="120">
        <v>1</v>
      </c>
      <c r="H114" s="130" t="s">
        <v>247</v>
      </c>
      <c r="I114" s="130" t="str">
        <f t="shared" si="157"/>
        <v>主</v>
      </c>
      <c r="J114" s="130" t="str">
        <f t="shared" si="158"/>
        <v>SZ</v>
      </c>
      <c r="K114" s="127" t="s">
        <v>72</v>
      </c>
      <c r="L114" s="159" t="s">
        <v>266</v>
      </c>
      <c r="M114" s="168">
        <f t="shared" si="268"/>
        <v>6</v>
      </c>
      <c r="N114" s="168">
        <f t="shared" si="269"/>
        <v>2</v>
      </c>
      <c r="O114" s="166">
        <f t="shared" si="270"/>
        <v>8</v>
      </c>
      <c r="P114" s="167">
        <f t="shared" si="271"/>
        <v>1</v>
      </c>
      <c r="Q114" s="167">
        <f t="shared" si="272"/>
        <v>0</v>
      </c>
      <c r="R114" s="167">
        <f t="shared" si="273"/>
        <v>0</v>
      </c>
      <c r="S114" s="125">
        <v>3</v>
      </c>
      <c r="T114" s="125">
        <v>1</v>
      </c>
      <c r="U114" s="130" t="str">
        <f t="shared" si="159"/>
        <v>屠</v>
      </c>
      <c r="V114" s="129" t="s">
        <v>261</v>
      </c>
      <c r="W114" s="129" t="s">
        <v>263</v>
      </c>
      <c r="X114" s="170"/>
      <c r="Y114" s="175"/>
      <c r="Z114" s="175"/>
      <c r="AA114" s="175"/>
      <c r="AB114" s="175"/>
      <c r="AC114" s="179"/>
      <c r="AD114" s="180" t="s">
        <v>168</v>
      </c>
      <c r="AE114" s="181" t="s">
        <v>121</v>
      </c>
      <c r="AF114" s="170"/>
      <c r="AG114" s="175"/>
      <c r="AH114" s="179"/>
      <c r="AI114" s="186" t="s">
        <v>102</v>
      </c>
      <c r="AJ114" s="187" t="s">
        <v>202</v>
      </c>
      <c r="AK114" s="127" t="s">
        <v>116</v>
      </c>
      <c r="AL114" s="187" t="s">
        <v>162</v>
      </c>
      <c r="AM114" s="127" t="s">
        <v>192</v>
      </c>
      <c r="AN114" s="187" t="s">
        <v>153</v>
      </c>
      <c r="AO114" s="135" t="s">
        <v>185</v>
      </c>
      <c r="AP114" s="130" t="str">
        <f t="shared" si="160"/>
        <v>主</v>
      </c>
      <c r="AQ114" s="130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FL</v>
      </c>
      <c r="AR114" s="130" t="str">
        <f t="shared" si="161"/>
        <v>SZ</v>
      </c>
    </row>
    <row r="115" spans="1:44">
      <c r="A115" s="117">
        <f>输入错误检查!A115</f>
        <v>0</v>
      </c>
      <c r="B115" s="156">
        <f t="shared" ref="B115:B121" si="276">B114</f>
        <v>6</v>
      </c>
      <c r="C115" s="156">
        <f t="shared" ref="C115:C121" si="277">C114</f>
        <v>8</v>
      </c>
      <c r="D115" s="156">
        <f t="shared" ref="D115:D121" si="278">D114</f>
        <v>1700</v>
      </c>
      <c r="E115" s="156" t="str">
        <f t="shared" ref="E115:E121" si="279">E114</f>
        <v>FL</v>
      </c>
      <c r="F115" s="156" t="str">
        <f t="shared" ref="F115:F121" si="280">F114</f>
        <v>SZ</v>
      </c>
      <c r="G115" s="120">
        <v>1</v>
      </c>
      <c r="H115" s="130" t="s">
        <v>251</v>
      </c>
      <c r="I115" s="130" t="str">
        <f t="shared" si="157"/>
        <v>客</v>
      </c>
      <c r="J115" s="130" t="str">
        <f t="shared" si="158"/>
        <v>FL</v>
      </c>
      <c r="K115" s="127" t="s">
        <v>88</v>
      </c>
      <c r="L115" s="159" t="s">
        <v>248</v>
      </c>
      <c r="M115" s="168"/>
      <c r="N115" s="168"/>
      <c r="O115" s="166"/>
      <c r="P115" s="169"/>
      <c r="Q115" s="169"/>
      <c r="R115" s="169"/>
      <c r="S115" s="125">
        <v>3</v>
      </c>
      <c r="T115" s="125">
        <v>1</v>
      </c>
      <c r="U115" s="130" t="str">
        <f t="shared" si="159"/>
        <v>人</v>
      </c>
      <c r="V115" s="129" t="s">
        <v>261</v>
      </c>
      <c r="W115" s="129" t="s">
        <v>263</v>
      </c>
      <c r="X115" s="171"/>
      <c r="Y115" s="176"/>
      <c r="Z115" s="177"/>
      <c r="AA115" s="177"/>
      <c r="AB115" s="177"/>
      <c r="AC115" s="182"/>
      <c r="AD115" s="180" t="s">
        <v>150</v>
      </c>
      <c r="AE115" s="181" t="s">
        <v>121</v>
      </c>
      <c r="AF115" s="171"/>
      <c r="AG115" s="177"/>
      <c r="AH115" s="182"/>
      <c r="AI115" s="186" t="s">
        <v>102</v>
      </c>
      <c r="AJ115" s="187" t="s">
        <v>165</v>
      </c>
      <c r="AK115" s="127" t="s">
        <v>168</v>
      </c>
      <c r="AL115" s="187" t="s">
        <v>116</v>
      </c>
      <c r="AM115" s="127" t="s">
        <v>203</v>
      </c>
      <c r="AN115" s="187" t="s">
        <v>156</v>
      </c>
      <c r="AO115" s="135" t="s">
        <v>185</v>
      </c>
      <c r="AP115" s="130" t="str">
        <f t="shared" si="160"/>
        <v>主</v>
      </c>
      <c r="AQ115" s="130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FL</v>
      </c>
      <c r="AR115" s="130" t="str">
        <f t="shared" si="161"/>
        <v>SZ</v>
      </c>
    </row>
    <row r="116" spans="1:44">
      <c r="A116" s="117">
        <f>输入错误检查!A116</f>
        <v>0</v>
      </c>
      <c r="B116" s="156">
        <f t="shared" si="276"/>
        <v>6</v>
      </c>
      <c r="C116" s="156">
        <f t="shared" si="277"/>
        <v>8</v>
      </c>
      <c r="D116" s="156">
        <f t="shared" si="278"/>
        <v>1700</v>
      </c>
      <c r="E116" s="156" t="str">
        <f t="shared" si="279"/>
        <v>FL</v>
      </c>
      <c r="F116" s="156" t="str">
        <f t="shared" si="280"/>
        <v>SZ</v>
      </c>
      <c r="G116" s="120">
        <v>2</v>
      </c>
      <c r="H116" s="130" t="s">
        <v>247</v>
      </c>
      <c r="I116" s="130" t="str">
        <f t="shared" si="157"/>
        <v>主</v>
      </c>
      <c r="J116" s="130" t="str">
        <f t="shared" si="158"/>
        <v>SZ</v>
      </c>
      <c r="K116" s="127" t="s">
        <v>72</v>
      </c>
      <c r="L116" s="159" t="s">
        <v>266</v>
      </c>
      <c r="M116" s="168">
        <f t="shared" ref="M116:M120" si="281">S116+S117</f>
        <v>6</v>
      </c>
      <c r="N116" s="168">
        <f t="shared" ref="N116:N120" si="282">T116+T117</f>
        <v>3</v>
      </c>
      <c r="O116" s="166">
        <f t="shared" ref="O116:O120" si="283">M116+N116</f>
        <v>9</v>
      </c>
      <c r="P116" s="167">
        <f t="shared" ref="P116:P120" si="284">IF(M116&gt;N116,1,0)</f>
        <v>1</v>
      </c>
      <c r="Q116" s="167">
        <f t="shared" ref="Q116:Q120" si="285">IF(M116+N116=0,0,IF(M116=N116,1,0))</f>
        <v>0</v>
      </c>
      <c r="R116" s="167">
        <f t="shared" ref="R116:R120" si="286">IF(M116&lt;N116,1,0)</f>
        <v>0</v>
      </c>
      <c r="S116" s="125">
        <v>5</v>
      </c>
      <c r="T116" s="125">
        <v>0</v>
      </c>
      <c r="U116" s="130" t="str">
        <f t="shared" si="159"/>
        <v>屠</v>
      </c>
      <c r="V116" s="129" t="s">
        <v>250</v>
      </c>
      <c r="W116" s="129" t="s">
        <v>261</v>
      </c>
      <c r="X116" s="172" t="str">
        <f t="shared" ref="X116:X120" si="287">IF($K116="","",IF($K116=$K114,AI114,AI115))</f>
        <v>魔术师</v>
      </c>
      <c r="Y116" s="172" t="str">
        <f t="shared" ref="Y116:Y120" si="288">IF($K116="","",IF($K116=$K114,AJ114,AJ115))</f>
        <v>飞行家</v>
      </c>
      <c r="Z116" s="178"/>
      <c r="AA116" s="177"/>
      <c r="AB116" s="177"/>
      <c r="AC116" s="182"/>
      <c r="AD116" s="180" t="s">
        <v>121</v>
      </c>
      <c r="AE116" s="127" t="s">
        <v>199</v>
      </c>
      <c r="AF116" s="183" t="s">
        <v>185</v>
      </c>
      <c r="AG116" s="178"/>
      <c r="AH116" s="182"/>
      <c r="AI116" s="186" t="s">
        <v>141</v>
      </c>
      <c r="AJ116" s="187" t="s">
        <v>162</v>
      </c>
      <c r="AK116" s="127" t="s">
        <v>203</v>
      </c>
      <c r="AL116" s="187" t="s">
        <v>150</v>
      </c>
      <c r="AM116" s="127" t="s">
        <v>204</v>
      </c>
      <c r="AN116" s="187" t="s">
        <v>195</v>
      </c>
      <c r="AO116" s="135" t="s">
        <v>179</v>
      </c>
      <c r="AP116" s="130" t="str">
        <f t="shared" si="160"/>
        <v>客</v>
      </c>
      <c r="AQ116" s="130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SZ</v>
      </c>
      <c r="AR116" s="130" t="str">
        <f t="shared" si="161"/>
        <v>FL</v>
      </c>
    </row>
    <row r="117" spans="1:44">
      <c r="A117" s="117">
        <f>输入错误检查!A117</f>
        <v>0</v>
      </c>
      <c r="B117" s="156">
        <f t="shared" si="276"/>
        <v>6</v>
      </c>
      <c r="C117" s="156">
        <f t="shared" si="277"/>
        <v>8</v>
      </c>
      <c r="D117" s="156">
        <f t="shared" si="278"/>
        <v>1700</v>
      </c>
      <c r="E117" s="156" t="str">
        <f t="shared" si="279"/>
        <v>FL</v>
      </c>
      <c r="F117" s="156" t="str">
        <f t="shared" si="280"/>
        <v>SZ</v>
      </c>
      <c r="G117" s="120">
        <v>2</v>
      </c>
      <c r="H117" s="130" t="s">
        <v>251</v>
      </c>
      <c r="I117" s="130" t="str">
        <f t="shared" si="157"/>
        <v>客</v>
      </c>
      <c r="J117" s="130" t="str">
        <f t="shared" si="158"/>
        <v>FL</v>
      </c>
      <c r="K117" s="127" t="s">
        <v>88</v>
      </c>
      <c r="L117" s="159" t="s">
        <v>255</v>
      </c>
      <c r="M117" s="168"/>
      <c r="N117" s="168"/>
      <c r="O117" s="166"/>
      <c r="P117" s="169"/>
      <c r="Q117" s="169"/>
      <c r="R117" s="169"/>
      <c r="S117" s="125">
        <v>1</v>
      </c>
      <c r="T117" s="125">
        <v>3</v>
      </c>
      <c r="U117" s="130" t="str">
        <f t="shared" si="159"/>
        <v>屠</v>
      </c>
      <c r="V117" s="129" t="s">
        <v>250</v>
      </c>
      <c r="W117" s="129" t="s">
        <v>261</v>
      </c>
      <c r="X117" s="172" t="str">
        <f t="shared" ref="X117:X121" si="289">IF($K117="","",IF($K117=$K115,AI115,AI114))</f>
        <v>魔术师</v>
      </c>
      <c r="Y117" s="172" t="str">
        <f t="shared" ref="Y117:Y121" si="290">IF($K117="","",IF($K117=$K115,AJ115,AJ114))</f>
        <v>杂技演员</v>
      </c>
      <c r="Z117" s="171"/>
      <c r="AA117" s="176"/>
      <c r="AB117" s="177"/>
      <c r="AC117" s="182"/>
      <c r="AD117" s="180" t="s">
        <v>150</v>
      </c>
      <c r="AE117" s="127" t="s">
        <v>121</v>
      </c>
      <c r="AF117" s="181" t="s">
        <v>179</v>
      </c>
      <c r="AG117" s="171"/>
      <c r="AH117" s="182"/>
      <c r="AI117" s="186" t="s">
        <v>168</v>
      </c>
      <c r="AJ117" s="187" t="s">
        <v>203</v>
      </c>
      <c r="AK117" s="127" t="s">
        <v>202</v>
      </c>
      <c r="AL117" s="187" t="s">
        <v>156</v>
      </c>
      <c r="AM117" s="127" t="s">
        <v>192</v>
      </c>
      <c r="AN117" s="187" t="s">
        <v>194</v>
      </c>
      <c r="AO117" s="135" t="s">
        <v>185</v>
      </c>
      <c r="AP117" s="130" t="str">
        <f t="shared" si="160"/>
        <v>客</v>
      </c>
      <c r="AQ117" s="130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SZ</v>
      </c>
      <c r="AR117" s="130" t="str">
        <f t="shared" si="161"/>
        <v>FL</v>
      </c>
    </row>
    <row r="118" spans="1:44">
      <c r="A118" s="117">
        <f>输入错误检查!A118</f>
        <v>0</v>
      </c>
      <c r="B118" s="156">
        <f t="shared" si="276"/>
        <v>6</v>
      </c>
      <c r="C118" s="156">
        <f t="shared" si="277"/>
        <v>8</v>
      </c>
      <c r="D118" s="156">
        <f t="shared" si="278"/>
        <v>1700</v>
      </c>
      <c r="E118" s="156" t="str">
        <f t="shared" si="279"/>
        <v>FL</v>
      </c>
      <c r="F118" s="156" t="str">
        <f t="shared" si="280"/>
        <v>SZ</v>
      </c>
      <c r="G118" s="120">
        <v>3</v>
      </c>
      <c r="H118" s="130" t="s">
        <v>247</v>
      </c>
      <c r="I118" s="130" t="str">
        <f t="shared" si="157"/>
        <v/>
      </c>
      <c r="J118" s="130" t="str">
        <f t="shared" si="158"/>
        <v/>
      </c>
      <c r="K118" s="125"/>
      <c r="L118" s="160"/>
      <c r="M118" s="168">
        <f t="shared" si="281"/>
        <v>0</v>
      </c>
      <c r="N118" s="168">
        <f t="shared" si="282"/>
        <v>0</v>
      </c>
      <c r="O118" s="166">
        <f t="shared" si="283"/>
        <v>0</v>
      </c>
      <c r="P118" s="167">
        <f t="shared" si="284"/>
        <v>0</v>
      </c>
      <c r="Q118" s="167">
        <f t="shared" si="285"/>
        <v>0</v>
      </c>
      <c r="R118" s="167">
        <f t="shared" si="286"/>
        <v>0</v>
      </c>
      <c r="S118" s="125">
        <v>0</v>
      </c>
      <c r="T118" s="125">
        <v>0</v>
      </c>
      <c r="U118" s="130" t="str">
        <f t="shared" si="159"/>
        <v/>
      </c>
      <c r="V118" s="173"/>
      <c r="W118" s="128"/>
      <c r="X118" s="174" t="str">
        <f t="shared" si="287"/>
        <v/>
      </c>
      <c r="Y118" s="174" t="str">
        <f t="shared" si="288"/>
        <v/>
      </c>
      <c r="Z118" s="174" t="str">
        <f>IF($K118="","",IF($K118=$K116,X116,X117))</f>
        <v/>
      </c>
      <c r="AA118" s="174" t="str">
        <f>IF($K118="","",IF($K118=$K116,Y116,Y117))</f>
        <v/>
      </c>
      <c r="AB118" s="178"/>
      <c r="AC118" s="182"/>
      <c r="AD118" s="184"/>
      <c r="AE118" s="125"/>
      <c r="AF118" s="125"/>
      <c r="AG118" s="188"/>
      <c r="AH118" s="189"/>
      <c r="AI118" s="186"/>
      <c r="AJ118" s="187"/>
      <c r="AK118" s="127"/>
      <c r="AL118" s="187"/>
      <c r="AM118" s="127"/>
      <c r="AN118" s="187"/>
      <c r="AO118" s="135"/>
      <c r="AP118" s="130" t="str">
        <f t="shared" si="160"/>
        <v/>
      </c>
      <c r="AQ118" s="130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AR118" s="130" t="str">
        <f t="shared" si="161"/>
        <v/>
      </c>
    </row>
    <row r="119" spans="1:44">
      <c r="A119" s="117">
        <f>输入错误检查!A119</f>
        <v>0</v>
      </c>
      <c r="B119" s="156">
        <f t="shared" si="276"/>
        <v>6</v>
      </c>
      <c r="C119" s="156">
        <f t="shared" si="277"/>
        <v>8</v>
      </c>
      <c r="D119" s="156">
        <f t="shared" si="278"/>
        <v>1700</v>
      </c>
      <c r="E119" s="156" t="str">
        <f t="shared" si="279"/>
        <v>FL</v>
      </c>
      <c r="F119" s="156" t="str">
        <f t="shared" si="280"/>
        <v>SZ</v>
      </c>
      <c r="G119" s="120">
        <v>3</v>
      </c>
      <c r="H119" s="130" t="s">
        <v>251</v>
      </c>
      <c r="I119" s="130" t="str">
        <f t="shared" si="157"/>
        <v/>
      </c>
      <c r="J119" s="130" t="str">
        <f t="shared" si="158"/>
        <v/>
      </c>
      <c r="K119" s="125"/>
      <c r="L119" s="160"/>
      <c r="M119" s="168"/>
      <c r="N119" s="168"/>
      <c r="O119" s="166"/>
      <c r="P119" s="169"/>
      <c r="Q119" s="169"/>
      <c r="R119" s="169"/>
      <c r="S119" s="125">
        <v>0</v>
      </c>
      <c r="T119" s="125">
        <v>0</v>
      </c>
      <c r="U119" s="130" t="str">
        <f t="shared" si="159"/>
        <v/>
      </c>
      <c r="V119" s="173"/>
      <c r="W119" s="128"/>
      <c r="X119" s="174" t="str">
        <f t="shared" si="289"/>
        <v/>
      </c>
      <c r="Y119" s="174" t="str">
        <f t="shared" si="290"/>
        <v/>
      </c>
      <c r="Z119" s="174" t="str">
        <f>IF($K119="","",IF($K119=$K117,X117,X116))</f>
        <v/>
      </c>
      <c r="AA119" s="174" t="str">
        <f>IF($K119="","",IF($K119=$K117,Y117,Y116))</f>
        <v/>
      </c>
      <c r="AB119" s="171"/>
      <c r="AC119" s="185"/>
      <c r="AD119" s="184"/>
      <c r="AE119" s="125"/>
      <c r="AF119" s="125"/>
      <c r="AG119" s="192"/>
      <c r="AH119" s="193"/>
      <c r="AI119" s="186"/>
      <c r="AJ119" s="187"/>
      <c r="AK119" s="127"/>
      <c r="AL119" s="187"/>
      <c r="AM119" s="127"/>
      <c r="AN119" s="187"/>
      <c r="AO119" s="135"/>
      <c r="AP119" s="130" t="str">
        <f t="shared" si="160"/>
        <v/>
      </c>
      <c r="AQ119" s="130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R119" s="130" t="str">
        <f t="shared" si="161"/>
        <v/>
      </c>
    </row>
    <row r="120" spans="1:44">
      <c r="A120" s="117">
        <f>输入错误检查!A120</f>
        <v>0</v>
      </c>
      <c r="B120" s="156">
        <f t="shared" si="276"/>
        <v>6</v>
      </c>
      <c r="C120" s="156">
        <f t="shared" si="277"/>
        <v>8</v>
      </c>
      <c r="D120" s="156">
        <f t="shared" si="278"/>
        <v>1700</v>
      </c>
      <c r="E120" s="156" t="str">
        <f t="shared" si="279"/>
        <v>FL</v>
      </c>
      <c r="F120" s="156" t="str">
        <f t="shared" si="280"/>
        <v>SZ</v>
      </c>
      <c r="G120" s="120" t="s">
        <v>256</v>
      </c>
      <c r="H120" s="130" t="s">
        <v>247</v>
      </c>
      <c r="I120" s="130" t="str">
        <f t="shared" si="157"/>
        <v/>
      </c>
      <c r="J120" s="130" t="str">
        <f t="shared" si="158"/>
        <v/>
      </c>
      <c r="K120" s="125"/>
      <c r="L120" s="160"/>
      <c r="M120" s="168">
        <f t="shared" si="281"/>
        <v>0</v>
      </c>
      <c r="N120" s="168">
        <f t="shared" si="282"/>
        <v>0</v>
      </c>
      <c r="O120" s="166">
        <f t="shared" si="283"/>
        <v>0</v>
      </c>
      <c r="P120" s="167">
        <f t="shared" si="284"/>
        <v>0</v>
      </c>
      <c r="Q120" s="167">
        <f t="shared" si="285"/>
        <v>0</v>
      </c>
      <c r="R120" s="167">
        <f t="shared" si="286"/>
        <v>0</v>
      </c>
      <c r="S120" s="125">
        <v>0</v>
      </c>
      <c r="T120" s="125">
        <v>0</v>
      </c>
      <c r="U120" s="130" t="str">
        <f t="shared" si="159"/>
        <v/>
      </c>
      <c r="V120" s="173"/>
      <c r="W120" s="128"/>
      <c r="X120" s="174" t="str">
        <f t="shared" si="287"/>
        <v/>
      </c>
      <c r="Y120" s="174" t="str">
        <f t="shared" si="288"/>
        <v/>
      </c>
      <c r="Z120" s="172" t="str">
        <f t="shared" ref="Z120:AC120" si="291">IF($K120="","",IF($K120=$K118,X118,X119))</f>
        <v/>
      </c>
      <c r="AA120" s="172" t="str">
        <f t="shared" si="291"/>
        <v/>
      </c>
      <c r="AB120" s="172" t="str">
        <f t="shared" si="291"/>
        <v/>
      </c>
      <c r="AC120" s="172" t="str">
        <f t="shared" si="291"/>
        <v/>
      </c>
      <c r="AD120" s="125"/>
      <c r="AE120" s="125"/>
      <c r="AF120" s="125"/>
      <c r="AG120" s="125"/>
      <c r="AH120" s="194"/>
      <c r="AI120" s="186"/>
      <c r="AJ120" s="187"/>
      <c r="AK120" s="127"/>
      <c r="AL120" s="187"/>
      <c r="AM120" s="127"/>
      <c r="AN120" s="187"/>
      <c r="AO120" s="135"/>
      <c r="AP120" s="130" t="str">
        <f t="shared" si="160"/>
        <v/>
      </c>
      <c r="AQ120" s="130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R120" s="130" t="str">
        <f t="shared" si="161"/>
        <v/>
      </c>
    </row>
    <row r="121" spans="1:44">
      <c r="A121" s="117">
        <f>输入错误检查!A121</f>
        <v>0</v>
      </c>
      <c r="B121" s="156">
        <f t="shared" si="276"/>
        <v>6</v>
      </c>
      <c r="C121" s="156">
        <f t="shared" si="277"/>
        <v>8</v>
      </c>
      <c r="D121" s="156">
        <f t="shared" si="278"/>
        <v>1700</v>
      </c>
      <c r="E121" s="156" t="str">
        <f t="shared" si="279"/>
        <v>FL</v>
      </c>
      <c r="F121" s="156" t="str">
        <f t="shared" si="280"/>
        <v>SZ</v>
      </c>
      <c r="G121" s="120" t="s">
        <v>256</v>
      </c>
      <c r="H121" s="130" t="s">
        <v>251</v>
      </c>
      <c r="I121" s="130" t="str">
        <f t="shared" si="157"/>
        <v/>
      </c>
      <c r="J121" s="130" t="str">
        <f t="shared" si="158"/>
        <v/>
      </c>
      <c r="K121" s="125"/>
      <c r="L121" s="160"/>
      <c r="M121" s="168"/>
      <c r="N121" s="168"/>
      <c r="O121" s="166"/>
      <c r="P121" s="169"/>
      <c r="Q121" s="169"/>
      <c r="R121" s="169"/>
      <c r="S121" s="125">
        <v>0</v>
      </c>
      <c r="T121" s="125">
        <v>0</v>
      </c>
      <c r="U121" s="130" t="str">
        <f t="shared" si="159"/>
        <v/>
      </c>
      <c r="V121" s="173"/>
      <c r="W121" s="128"/>
      <c r="X121" s="174" t="str">
        <f t="shared" si="289"/>
        <v/>
      </c>
      <c r="Y121" s="174" t="str">
        <f t="shared" si="290"/>
        <v/>
      </c>
      <c r="Z121" s="172" t="str">
        <f t="shared" ref="Z121:AC121" si="292">IF($K121="","",IF($K121=$K119,X119,X118))</f>
        <v/>
      </c>
      <c r="AA121" s="172" t="str">
        <f t="shared" si="292"/>
        <v/>
      </c>
      <c r="AB121" s="172" t="str">
        <f t="shared" si="292"/>
        <v/>
      </c>
      <c r="AC121" s="172" t="str">
        <f t="shared" si="292"/>
        <v/>
      </c>
      <c r="AD121" s="125"/>
      <c r="AE121" s="125"/>
      <c r="AF121" s="125"/>
      <c r="AG121" s="125"/>
      <c r="AH121" s="125"/>
      <c r="AI121" s="186"/>
      <c r="AJ121" s="187"/>
      <c r="AK121" s="127"/>
      <c r="AL121" s="187"/>
      <c r="AM121" s="127"/>
      <c r="AN121" s="187"/>
      <c r="AO121" s="135"/>
      <c r="AP121" s="130" t="str">
        <f t="shared" si="160"/>
        <v/>
      </c>
      <c r="AQ121" s="130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R121" s="130" t="str">
        <f t="shared" si="161"/>
        <v/>
      </c>
    </row>
    <row r="122" spans="1:44">
      <c r="A122" s="117">
        <f>输入错误检查!A122</f>
        <v>0</v>
      </c>
      <c r="B122" s="156">
        <v>6</v>
      </c>
      <c r="C122" s="156">
        <v>9</v>
      </c>
      <c r="D122" s="156">
        <v>1300</v>
      </c>
      <c r="E122" s="157" t="s">
        <v>49</v>
      </c>
      <c r="F122" s="157" t="s">
        <v>80</v>
      </c>
      <c r="G122" s="120">
        <v>1</v>
      </c>
      <c r="H122" s="130" t="s">
        <v>247</v>
      </c>
      <c r="I122" s="130" t="str">
        <f t="shared" si="157"/>
        <v>客</v>
      </c>
      <c r="J122" s="130" t="str">
        <f t="shared" si="158"/>
        <v>AWG</v>
      </c>
      <c r="K122" s="127" t="s">
        <v>80</v>
      </c>
      <c r="L122" s="159" t="s">
        <v>252</v>
      </c>
      <c r="M122" s="168">
        <f t="shared" ref="M122:M126" si="293">S122+S123</f>
        <v>1</v>
      </c>
      <c r="N122" s="168">
        <f t="shared" ref="N122:N126" si="294">T122+T123</f>
        <v>8</v>
      </c>
      <c r="O122" s="166">
        <f t="shared" ref="O122:O126" si="295">M122+N122</f>
        <v>9</v>
      </c>
      <c r="P122" s="167">
        <f t="shared" ref="P122:P126" si="296">IF(M122&gt;N122,1,0)</f>
        <v>0</v>
      </c>
      <c r="Q122" s="167">
        <f t="shared" ref="Q122:Q126" si="297">IF(M122+N122=0,0,IF(M122=N122,1,0))</f>
        <v>0</v>
      </c>
      <c r="R122" s="167">
        <f t="shared" ref="R122:R126" si="298">IF(M122&lt;N122,1,0)</f>
        <v>1</v>
      </c>
      <c r="S122" s="125">
        <v>0</v>
      </c>
      <c r="T122" s="125">
        <v>5</v>
      </c>
      <c r="U122" s="130" t="str">
        <f t="shared" si="159"/>
        <v>屠</v>
      </c>
      <c r="V122" s="129" t="s">
        <v>250</v>
      </c>
      <c r="W122" s="129" t="s">
        <v>261</v>
      </c>
      <c r="X122" s="170"/>
      <c r="Y122" s="175"/>
      <c r="Z122" s="175"/>
      <c r="AA122" s="175"/>
      <c r="AB122" s="175"/>
      <c r="AC122" s="179"/>
      <c r="AD122" s="184" t="s">
        <v>121</v>
      </c>
      <c r="AE122" s="192" t="s">
        <v>204</v>
      </c>
      <c r="AF122" s="170"/>
      <c r="AG122" s="175"/>
      <c r="AH122" s="179"/>
      <c r="AI122" s="186" t="s">
        <v>194</v>
      </c>
      <c r="AJ122" s="187" t="s">
        <v>165</v>
      </c>
      <c r="AK122" s="127" t="s">
        <v>168</v>
      </c>
      <c r="AL122" s="187" t="s">
        <v>116</v>
      </c>
      <c r="AM122" s="127" t="s">
        <v>79</v>
      </c>
      <c r="AN122" s="187" t="s">
        <v>150</v>
      </c>
      <c r="AO122" s="135" t="s">
        <v>179</v>
      </c>
      <c r="AP122" s="130" t="str">
        <f t="shared" si="160"/>
        <v>主</v>
      </c>
      <c r="AQ122" s="130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>AWG</v>
      </c>
      <c r="AR122" s="130" t="str">
        <f t="shared" si="161"/>
        <v>RC</v>
      </c>
    </row>
    <row r="123" spans="1:44">
      <c r="A123" s="117">
        <f>输入错误检查!A123</f>
        <v>0</v>
      </c>
      <c r="B123" s="156">
        <f t="shared" ref="B123:B129" si="299">B122</f>
        <v>6</v>
      </c>
      <c r="C123" s="156">
        <f t="shared" ref="C123:C129" si="300">C122</f>
        <v>9</v>
      </c>
      <c r="D123" s="156">
        <f t="shared" ref="D123:D129" si="301">D122</f>
        <v>1300</v>
      </c>
      <c r="E123" s="156" t="str">
        <f t="shared" ref="E123:E129" si="302">E122</f>
        <v>AWG</v>
      </c>
      <c r="F123" s="156" t="str">
        <f t="shared" ref="F123:F129" si="303">F122</f>
        <v>RC</v>
      </c>
      <c r="G123" s="120">
        <v>1</v>
      </c>
      <c r="H123" s="130" t="s">
        <v>251</v>
      </c>
      <c r="I123" s="130" t="str">
        <f t="shared" si="157"/>
        <v>主</v>
      </c>
      <c r="J123" s="130" t="str">
        <f t="shared" si="158"/>
        <v>RC</v>
      </c>
      <c r="K123" s="127" t="s">
        <v>49</v>
      </c>
      <c r="L123" s="159" t="s">
        <v>259</v>
      </c>
      <c r="M123" s="168"/>
      <c r="N123" s="168"/>
      <c r="O123" s="166"/>
      <c r="P123" s="169"/>
      <c r="Q123" s="169"/>
      <c r="R123" s="169"/>
      <c r="S123" s="125">
        <v>1</v>
      </c>
      <c r="T123" s="125">
        <v>3</v>
      </c>
      <c r="U123" s="130" t="str">
        <f t="shared" si="159"/>
        <v>人</v>
      </c>
      <c r="V123" s="129" t="s">
        <v>250</v>
      </c>
      <c r="W123" s="129" t="s">
        <v>261</v>
      </c>
      <c r="X123" s="171"/>
      <c r="Y123" s="176"/>
      <c r="Z123" s="177"/>
      <c r="AA123" s="177"/>
      <c r="AB123" s="177"/>
      <c r="AC123" s="182"/>
      <c r="AD123" s="180" t="s">
        <v>121</v>
      </c>
      <c r="AE123" s="181" t="s">
        <v>168</v>
      </c>
      <c r="AF123" s="171"/>
      <c r="AG123" s="177"/>
      <c r="AH123" s="182"/>
      <c r="AI123" s="186" t="s">
        <v>192</v>
      </c>
      <c r="AJ123" s="187" t="s">
        <v>194</v>
      </c>
      <c r="AK123" s="127" t="s">
        <v>150</v>
      </c>
      <c r="AL123" s="187" t="s">
        <v>116</v>
      </c>
      <c r="AM123" s="127" t="s">
        <v>204</v>
      </c>
      <c r="AN123" s="187" t="s">
        <v>153</v>
      </c>
      <c r="AO123" s="135" t="s">
        <v>185</v>
      </c>
      <c r="AP123" s="130" t="str">
        <f t="shared" si="160"/>
        <v>主</v>
      </c>
      <c r="AQ123" s="130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AWG</v>
      </c>
      <c r="AR123" s="130" t="str">
        <f t="shared" si="161"/>
        <v>RC</v>
      </c>
    </row>
    <row r="124" spans="1:44">
      <c r="A124" s="117">
        <f>输入错误检查!A124</f>
        <v>0</v>
      </c>
      <c r="B124" s="156">
        <f t="shared" si="299"/>
        <v>6</v>
      </c>
      <c r="C124" s="156">
        <f t="shared" si="300"/>
        <v>9</v>
      </c>
      <c r="D124" s="156">
        <f t="shared" si="301"/>
        <v>1300</v>
      </c>
      <c r="E124" s="156" t="str">
        <f t="shared" si="302"/>
        <v>AWG</v>
      </c>
      <c r="F124" s="156" t="str">
        <f t="shared" si="303"/>
        <v>RC</v>
      </c>
      <c r="G124" s="120">
        <v>2</v>
      </c>
      <c r="H124" s="130" t="s">
        <v>247</v>
      </c>
      <c r="I124" s="130" t="str">
        <f t="shared" si="157"/>
        <v>主</v>
      </c>
      <c r="J124" s="130" t="str">
        <f t="shared" si="158"/>
        <v>RC</v>
      </c>
      <c r="K124" s="127" t="s">
        <v>49</v>
      </c>
      <c r="L124" s="159" t="s">
        <v>260</v>
      </c>
      <c r="M124" s="168">
        <f t="shared" si="293"/>
        <v>2</v>
      </c>
      <c r="N124" s="168">
        <f t="shared" si="294"/>
        <v>6</v>
      </c>
      <c r="O124" s="166">
        <f t="shared" si="295"/>
        <v>8</v>
      </c>
      <c r="P124" s="167">
        <f t="shared" si="296"/>
        <v>0</v>
      </c>
      <c r="Q124" s="167">
        <f t="shared" si="297"/>
        <v>0</v>
      </c>
      <c r="R124" s="167">
        <f t="shared" si="298"/>
        <v>1</v>
      </c>
      <c r="S124" s="125">
        <v>1</v>
      </c>
      <c r="T124" s="125">
        <v>3</v>
      </c>
      <c r="U124" s="130" t="str">
        <f t="shared" si="159"/>
        <v>人</v>
      </c>
      <c r="V124" s="129" t="s">
        <v>254</v>
      </c>
      <c r="W124" s="129" t="s">
        <v>265</v>
      </c>
      <c r="X124" s="172" t="str">
        <f t="shared" ref="X124:X128" si="304">IF($K124="","",IF($K124=$K122,AI122,AI123))</f>
        <v>心理学家</v>
      </c>
      <c r="Y124" s="172" t="str">
        <f t="shared" ref="Y124:Y128" si="305">IF($K124="","",IF($K124=$K122,AJ122,AJ123))</f>
        <v>病患</v>
      </c>
      <c r="Z124" s="178"/>
      <c r="AA124" s="177"/>
      <c r="AB124" s="177"/>
      <c r="AC124" s="182"/>
      <c r="AD124" s="180" t="s">
        <v>150</v>
      </c>
      <c r="AE124" s="127" t="s">
        <v>147</v>
      </c>
      <c r="AF124" s="183" t="s">
        <v>185</v>
      </c>
      <c r="AG124" s="178"/>
      <c r="AH124" s="182"/>
      <c r="AI124" s="186" t="s">
        <v>116</v>
      </c>
      <c r="AJ124" s="187" t="s">
        <v>121</v>
      </c>
      <c r="AK124" s="127" t="s">
        <v>183</v>
      </c>
      <c r="AL124" s="187" t="s">
        <v>204</v>
      </c>
      <c r="AM124" s="127" t="s">
        <v>109</v>
      </c>
      <c r="AN124" s="187" t="s">
        <v>165</v>
      </c>
      <c r="AO124" s="135" t="s">
        <v>152</v>
      </c>
      <c r="AP124" s="130" t="str">
        <f t="shared" si="160"/>
        <v>客</v>
      </c>
      <c r="AQ124" s="130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RC</v>
      </c>
      <c r="AR124" s="130" t="str">
        <f t="shared" si="161"/>
        <v>AWG</v>
      </c>
    </row>
    <row r="125" spans="1:44">
      <c r="A125" s="117">
        <f>输入错误检查!A125</f>
        <v>0</v>
      </c>
      <c r="B125" s="156">
        <f t="shared" si="299"/>
        <v>6</v>
      </c>
      <c r="C125" s="156">
        <f t="shared" si="300"/>
        <v>9</v>
      </c>
      <c r="D125" s="156">
        <f t="shared" si="301"/>
        <v>1300</v>
      </c>
      <c r="E125" s="156" t="str">
        <f t="shared" si="302"/>
        <v>AWG</v>
      </c>
      <c r="F125" s="156" t="str">
        <f t="shared" si="303"/>
        <v>RC</v>
      </c>
      <c r="G125" s="120">
        <v>2</v>
      </c>
      <c r="H125" s="130" t="s">
        <v>251</v>
      </c>
      <c r="I125" s="130" t="str">
        <f t="shared" si="157"/>
        <v>客</v>
      </c>
      <c r="J125" s="130" t="str">
        <f t="shared" si="158"/>
        <v>AWG</v>
      </c>
      <c r="K125" s="127" t="s">
        <v>80</v>
      </c>
      <c r="L125" s="159" t="s">
        <v>253</v>
      </c>
      <c r="M125" s="168"/>
      <c r="N125" s="168"/>
      <c r="O125" s="166"/>
      <c r="P125" s="169"/>
      <c r="Q125" s="169"/>
      <c r="R125" s="169"/>
      <c r="S125" s="125">
        <v>1</v>
      </c>
      <c r="T125" s="125">
        <v>3</v>
      </c>
      <c r="U125" s="130" t="str">
        <f t="shared" si="159"/>
        <v>屠</v>
      </c>
      <c r="V125" s="129" t="s">
        <v>254</v>
      </c>
      <c r="W125" s="129" t="s">
        <v>265</v>
      </c>
      <c r="X125" s="172" t="str">
        <f t="shared" ref="X125:X129" si="306">IF($K125="","",IF($K125=$K123,AI123,AI122))</f>
        <v>病患</v>
      </c>
      <c r="Y125" s="172" t="str">
        <f t="shared" ref="Y125:Y129" si="307">IF($K125="","",IF($K125=$K123,AJ123,AJ122))</f>
        <v>杂技演员</v>
      </c>
      <c r="Z125" s="171"/>
      <c r="AA125" s="176"/>
      <c r="AB125" s="177"/>
      <c r="AC125" s="182"/>
      <c r="AD125" s="184" t="s">
        <v>150</v>
      </c>
      <c r="AE125" s="125" t="s">
        <v>130</v>
      </c>
      <c r="AF125" s="192" t="s">
        <v>185</v>
      </c>
      <c r="AG125" s="171"/>
      <c r="AH125" s="182"/>
      <c r="AI125" s="186" t="s">
        <v>147</v>
      </c>
      <c r="AJ125" s="187" t="s">
        <v>204</v>
      </c>
      <c r="AK125" s="127" t="s">
        <v>199</v>
      </c>
      <c r="AL125" s="187" t="s">
        <v>156</v>
      </c>
      <c r="AM125" s="127" t="s">
        <v>116</v>
      </c>
      <c r="AN125" s="187" t="s">
        <v>168</v>
      </c>
      <c r="AO125" s="135" t="s">
        <v>179</v>
      </c>
      <c r="AP125" s="130" t="str">
        <f t="shared" si="160"/>
        <v>客</v>
      </c>
      <c r="AQ125" s="130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RC</v>
      </c>
      <c r="AR125" s="130" t="str">
        <f t="shared" si="161"/>
        <v>AWG</v>
      </c>
    </row>
    <row r="126" spans="1:44">
      <c r="A126" s="117">
        <f>输入错误检查!A126</f>
        <v>0</v>
      </c>
      <c r="B126" s="156">
        <f t="shared" si="299"/>
        <v>6</v>
      </c>
      <c r="C126" s="156">
        <f t="shared" si="300"/>
        <v>9</v>
      </c>
      <c r="D126" s="156">
        <f t="shared" si="301"/>
        <v>1300</v>
      </c>
      <c r="E126" s="156" t="str">
        <f t="shared" si="302"/>
        <v>AWG</v>
      </c>
      <c r="F126" s="156" t="str">
        <f t="shared" si="303"/>
        <v>RC</v>
      </c>
      <c r="G126" s="120">
        <v>3</v>
      </c>
      <c r="H126" s="130" t="s">
        <v>247</v>
      </c>
      <c r="I126" s="130" t="str">
        <f t="shared" si="157"/>
        <v/>
      </c>
      <c r="J126" s="130" t="str">
        <f t="shared" si="158"/>
        <v/>
      </c>
      <c r="K126" s="127"/>
      <c r="L126" s="159"/>
      <c r="M126" s="168">
        <f t="shared" si="293"/>
        <v>0</v>
      </c>
      <c r="N126" s="168">
        <f t="shared" si="294"/>
        <v>0</v>
      </c>
      <c r="O126" s="166">
        <f t="shared" si="295"/>
        <v>0</v>
      </c>
      <c r="P126" s="167">
        <f t="shared" si="296"/>
        <v>0</v>
      </c>
      <c r="Q126" s="167">
        <f t="shared" si="297"/>
        <v>0</v>
      </c>
      <c r="R126" s="167">
        <f t="shared" si="298"/>
        <v>0</v>
      </c>
      <c r="S126" s="125">
        <v>0</v>
      </c>
      <c r="T126" s="125">
        <v>0</v>
      </c>
      <c r="U126" s="130" t="str">
        <f t="shared" si="159"/>
        <v/>
      </c>
      <c r="V126" s="173"/>
      <c r="W126" s="128"/>
      <c r="X126" s="174" t="str">
        <f t="shared" si="304"/>
        <v/>
      </c>
      <c r="Y126" s="174" t="str">
        <f t="shared" si="305"/>
        <v/>
      </c>
      <c r="Z126" s="174" t="str">
        <f>IF($K126="","",IF($K126=$K124,X124,X125))</f>
        <v/>
      </c>
      <c r="AA126" s="174" t="str">
        <f>IF($K126="","",IF($K126=$K124,Y124,Y125))</f>
        <v/>
      </c>
      <c r="AB126" s="178"/>
      <c r="AC126" s="182"/>
      <c r="AD126" s="184"/>
      <c r="AE126" s="125"/>
      <c r="AF126" s="125"/>
      <c r="AG126" s="188"/>
      <c r="AH126" s="189"/>
      <c r="AI126" s="186"/>
      <c r="AJ126" s="187"/>
      <c r="AK126" s="127"/>
      <c r="AL126" s="187"/>
      <c r="AM126" s="127"/>
      <c r="AN126" s="187"/>
      <c r="AO126" s="135"/>
      <c r="AP126" s="130" t="str">
        <f t="shared" si="160"/>
        <v/>
      </c>
      <c r="AQ126" s="130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R126" s="130" t="str">
        <f t="shared" si="161"/>
        <v/>
      </c>
    </row>
    <row r="127" spans="1:44">
      <c r="A127" s="117">
        <f>输入错误检查!A127</f>
        <v>0</v>
      </c>
      <c r="B127" s="156">
        <f t="shared" si="299"/>
        <v>6</v>
      </c>
      <c r="C127" s="156">
        <f t="shared" si="300"/>
        <v>9</v>
      </c>
      <c r="D127" s="156">
        <f t="shared" si="301"/>
        <v>1300</v>
      </c>
      <c r="E127" s="156" t="str">
        <f t="shared" si="302"/>
        <v>AWG</v>
      </c>
      <c r="F127" s="156" t="str">
        <f t="shared" si="303"/>
        <v>RC</v>
      </c>
      <c r="G127" s="120">
        <v>3</v>
      </c>
      <c r="H127" s="130" t="s">
        <v>251</v>
      </c>
      <c r="I127" s="130" t="str">
        <f t="shared" si="157"/>
        <v/>
      </c>
      <c r="J127" s="130" t="str">
        <f t="shared" si="158"/>
        <v/>
      </c>
      <c r="K127" s="127"/>
      <c r="L127" s="159"/>
      <c r="M127" s="168"/>
      <c r="N127" s="168"/>
      <c r="O127" s="166"/>
      <c r="P127" s="169"/>
      <c r="Q127" s="169"/>
      <c r="R127" s="169"/>
      <c r="S127" s="125">
        <v>0</v>
      </c>
      <c r="T127" s="125">
        <v>0</v>
      </c>
      <c r="U127" s="130" t="str">
        <f t="shared" si="159"/>
        <v/>
      </c>
      <c r="V127" s="173"/>
      <c r="W127" s="128"/>
      <c r="X127" s="174" t="str">
        <f t="shared" si="306"/>
        <v/>
      </c>
      <c r="Y127" s="174" t="str">
        <f t="shared" si="307"/>
        <v/>
      </c>
      <c r="Z127" s="174" t="str">
        <f>IF($K127="","",IF($K127=$K125,X125,X124))</f>
        <v/>
      </c>
      <c r="AA127" s="174" t="str">
        <f>IF($K127="","",IF($K127=$K125,Y125,Y124))</f>
        <v/>
      </c>
      <c r="AB127" s="171"/>
      <c r="AC127" s="185"/>
      <c r="AD127" s="184"/>
      <c r="AE127" s="125"/>
      <c r="AF127" s="125"/>
      <c r="AG127" s="192"/>
      <c r="AH127" s="193"/>
      <c r="AI127" s="186"/>
      <c r="AJ127" s="187"/>
      <c r="AK127" s="127"/>
      <c r="AL127" s="187"/>
      <c r="AM127" s="127"/>
      <c r="AN127" s="187"/>
      <c r="AO127" s="135"/>
      <c r="AP127" s="130" t="str">
        <f t="shared" si="160"/>
        <v/>
      </c>
      <c r="AQ127" s="130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R127" s="130" t="str">
        <f t="shared" si="161"/>
        <v/>
      </c>
    </row>
    <row r="128" spans="1:44">
      <c r="A128" s="117">
        <f>输入错误检查!A128</f>
        <v>0</v>
      </c>
      <c r="B128" s="156">
        <f t="shared" si="299"/>
        <v>6</v>
      </c>
      <c r="C128" s="156">
        <f t="shared" si="300"/>
        <v>9</v>
      </c>
      <c r="D128" s="156">
        <f t="shared" si="301"/>
        <v>1300</v>
      </c>
      <c r="E128" s="156" t="str">
        <f t="shared" si="302"/>
        <v>AWG</v>
      </c>
      <c r="F128" s="156" t="str">
        <f t="shared" si="303"/>
        <v>RC</v>
      </c>
      <c r="G128" s="120" t="s">
        <v>256</v>
      </c>
      <c r="H128" s="130" t="s">
        <v>247</v>
      </c>
      <c r="I128" s="130" t="str">
        <f t="shared" si="157"/>
        <v/>
      </c>
      <c r="J128" s="130" t="str">
        <f t="shared" si="158"/>
        <v/>
      </c>
      <c r="K128" s="125"/>
      <c r="L128" s="160"/>
      <c r="M128" s="168">
        <f t="shared" ref="M128:M132" si="308">S128+S129</f>
        <v>0</v>
      </c>
      <c r="N128" s="168">
        <f t="shared" ref="N128:N132" si="309">T128+T129</f>
        <v>0</v>
      </c>
      <c r="O128" s="166">
        <f t="shared" ref="O128:O132" si="310">M128+N128</f>
        <v>0</v>
      </c>
      <c r="P128" s="167">
        <f t="shared" ref="P128:P132" si="311">IF(M128&gt;N128,1,0)</f>
        <v>0</v>
      </c>
      <c r="Q128" s="167">
        <f t="shared" ref="Q128:Q132" si="312">IF(M128+N128=0,0,IF(M128=N128,1,0))</f>
        <v>0</v>
      </c>
      <c r="R128" s="167">
        <f t="shared" ref="R128:R132" si="313">IF(M128&lt;N128,1,0)</f>
        <v>0</v>
      </c>
      <c r="S128" s="125">
        <v>0</v>
      </c>
      <c r="T128" s="125">
        <v>0</v>
      </c>
      <c r="U128" s="130" t="str">
        <f t="shared" si="159"/>
        <v/>
      </c>
      <c r="V128" s="173"/>
      <c r="W128" s="128"/>
      <c r="X128" s="174" t="str">
        <f t="shared" si="304"/>
        <v/>
      </c>
      <c r="Y128" s="174" t="str">
        <f t="shared" si="305"/>
        <v/>
      </c>
      <c r="Z128" s="172" t="str">
        <f t="shared" ref="Z128:AC128" si="314">IF($K128="","",IF($K128=$K126,X126,X127))</f>
        <v/>
      </c>
      <c r="AA128" s="172" t="str">
        <f t="shared" si="314"/>
        <v/>
      </c>
      <c r="AB128" s="172" t="str">
        <f t="shared" si="314"/>
        <v/>
      </c>
      <c r="AC128" s="172" t="str">
        <f t="shared" si="314"/>
        <v/>
      </c>
      <c r="AD128" s="125"/>
      <c r="AE128" s="125"/>
      <c r="AF128" s="125"/>
      <c r="AG128" s="125"/>
      <c r="AH128" s="194"/>
      <c r="AI128" s="186"/>
      <c r="AJ128" s="187"/>
      <c r="AK128" s="127"/>
      <c r="AL128" s="187"/>
      <c r="AM128" s="127"/>
      <c r="AN128" s="187"/>
      <c r="AO128" s="135"/>
      <c r="AP128" s="130" t="str">
        <f t="shared" si="160"/>
        <v/>
      </c>
      <c r="AQ128" s="130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R128" s="130" t="str">
        <f t="shared" si="161"/>
        <v/>
      </c>
    </row>
    <row r="129" spans="1:44">
      <c r="A129" s="117">
        <f>输入错误检查!A129</f>
        <v>0</v>
      </c>
      <c r="B129" s="156">
        <f t="shared" si="299"/>
        <v>6</v>
      </c>
      <c r="C129" s="156">
        <f t="shared" si="300"/>
        <v>9</v>
      </c>
      <c r="D129" s="156">
        <f t="shared" si="301"/>
        <v>1300</v>
      </c>
      <c r="E129" s="156" t="str">
        <f t="shared" si="302"/>
        <v>AWG</v>
      </c>
      <c r="F129" s="156" t="str">
        <f t="shared" si="303"/>
        <v>RC</v>
      </c>
      <c r="G129" s="120" t="s">
        <v>256</v>
      </c>
      <c r="H129" s="130" t="s">
        <v>251</v>
      </c>
      <c r="I129" s="130" t="str">
        <f t="shared" si="157"/>
        <v/>
      </c>
      <c r="J129" s="130" t="str">
        <f t="shared" si="158"/>
        <v/>
      </c>
      <c r="K129" s="125"/>
      <c r="L129" s="160"/>
      <c r="M129" s="168"/>
      <c r="N129" s="168"/>
      <c r="O129" s="166"/>
      <c r="P129" s="169"/>
      <c r="Q129" s="169"/>
      <c r="R129" s="169"/>
      <c r="S129" s="125">
        <v>0</v>
      </c>
      <c r="T129" s="125">
        <v>0</v>
      </c>
      <c r="U129" s="130" t="str">
        <f t="shared" si="159"/>
        <v/>
      </c>
      <c r="V129" s="173"/>
      <c r="W129" s="128"/>
      <c r="X129" s="174" t="str">
        <f t="shared" si="306"/>
        <v/>
      </c>
      <c r="Y129" s="174" t="str">
        <f t="shared" si="307"/>
        <v/>
      </c>
      <c r="Z129" s="172" t="str">
        <f t="shared" ref="Z129:AC129" si="315">IF($K129="","",IF($K129=$K127,X127,X126))</f>
        <v/>
      </c>
      <c r="AA129" s="172" t="str">
        <f t="shared" si="315"/>
        <v/>
      </c>
      <c r="AB129" s="172" t="str">
        <f t="shared" si="315"/>
        <v/>
      </c>
      <c r="AC129" s="172" t="str">
        <f t="shared" si="315"/>
        <v/>
      </c>
      <c r="AD129" s="125"/>
      <c r="AE129" s="125"/>
      <c r="AF129" s="125"/>
      <c r="AG129" s="125"/>
      <c r="AH129" s="125"/>
      <c r="AI129" s="186"/>
      <c r="AJ129" s="187"/>
      <c r="AK129" s="127"/>
      <c r="AL129" s="187"/>
      <c r="AM129" s="127"/>
      <c r="AN129" s="187"/>
      <c r="AO129" s="135"/>
      <c r="AP129" s="130" t="str">
        <f t="shared" si="160"/>
        <v/>
      </c>
      <c r="AQ129" s="130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R129" s="130" t="str">
        <f t="shared" si="161"/>
        <v/>
      </c>
    </row>
    <row r="130" spans="1:44">
      <c r="A130" s="117">
        <f>输入错误检查!A130</f>
        <v>0</v>
      </c>
      <c r="B130" s="156">
        <v>6</v>
      </c>
      <c r="C130" s="156">
        <v>9</v>
      </c>
      <c r="D130" s="156">
        <v>1500</v>
      </c>
      <c r="E130" s="157" t="s">
        <v>56</v>
      </c>
      <c r="F130" s="157" t="s">
        <v>72</v>
      </c>
      <c r="G130" s="120">
        <v>1</v>
      </c>
      <c r="H130" s="130" t="s">
        <v>247</v>
      </c>
      <c r="I130" s="130" t="str">
        <f t="shared" ref="I130:I193" si="316">IF(K130="","",IF(K130=E130,"主","客"))</f>
        <v>客</v>
      </c>
      <c r="J130" s="130" t="str">
        <f t="shared" ref="J130:J193" si="317">IF(K130="","",IF(K130=E130,F130,E130))</f>
        <v>AXIZ</v>
      </c>
      <c r="K130" s="127" t="s">
        <v>72</v>
      </c>
      <c r="L130" s="159" t="s">
        <v>266</v>
      </c>
      <c r="M130" s="168">
        <f t="shared" si="308"/>
        <v>3</v>
      </c>
      <c r="N130" s="168">
        <f t="shared" si="309"/>
        <v>6</v>
      </c>
      <c r="O130" s="166">
        <f t="shared" si="310"/>
        <v>9</v>
      </c>
      <c r="P130" s="167">
        <f t="shared" si="311"/>
        <v>0</v>
      </c>
      <c r="Q130" s="167">
        <f t="shared" si="312"/>
        <v>0</v>
      </c>
      <c r="R130" s="167">
        <f t="shared" si="313"/>
        <v>1</v>
      </c>
      <c r="S130" s="125">
        <v>0</v>
      </c>
      <c r="T130" s="125">
        <v>5</v>
      </c>
      <c r="U130" s="130" t="str">
        <f t="shared" ref="U130:U193" si="318">_xlfn.IFS(S130+T130=0,"",S130&gt;T130,IF(I130="主","屠","人"),S130&lt;T130,IF(I130="主","人","屠"),S130=T130,"平")</f>
        <v>屠</v>
      </c>
      <c r="V130" s="129" t="s">
        <v>250</v>
      </c>
      <c r="W130" s="129" t="s">
        <v>262</v>
      </c>
      <c r="X130" s="170"/>
      <c r="Y130" s="175"/>
      <c r="Z130" s="175"/>
      <c r="AA130" s="175"/>
      <c r="AB130" s="175"/>
      <c r="AC130" s="179"/>
      <c r="AD130" s="180" t="s">
        <v>121</v>
      </c>
      <c r="AE130" s="181" t="s">
        <v>168</v>
      </c>
      <c r="AF130" s="170"/>
      <c r="AG130" s="175"/>
      <c r="AH130" s="179"/>
      <c r="AI130" s="186" t="s">
        <v>102</v>
      </c>
      <c r="AJ130" s="187" t="s">
        <v>202</v>
      </c>
      <c r="AK130" s="127" t="s">
        <v>116</v>
      </c>
      <c r="AL130" s="187" t="s">
        <v>162</v>
      </c>
      <c r="AM130" s="127" t="s">
        <v>138</v>
      </c>
      <c r="AN130" s="187" t="s">
        <v>203</v>
      </c>
      <c r="AO130" s="135" t="s">
        <v>185</v>
      </c>
      <c r="AP130" s="130" t="str">
        <f t="shared" ref="AP130:AP193" si="319">_xlfn.IFS(AQ130="","",AQ130=E130,"主",AQ130=F130,"客")</f>
        <v>主</v>
      </c>
      <c r="AQ130" s="130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AXIZ</v>
      </c>
      <c r="AR130" s="130" t="str">
        <f t="shared" ref="AR130:AR193" si="320">_xlfn.IFS(AQ130="","",AQ130=E130,F130,AQ130=F130,E130)</f>
        <v>FL</v>
      </c>
    </row>
    <row r="131" spans="1:44">
      <c r="A131" s="117">
        <f>输入错误检查!A131</f>
        <v>0</v>
      </c>
      <c r="B131" s="156">
        <f t="shared" ref="B131:B137" si="321">B130</f>
        <v>6</v>
      </c>
      <c r="C131" s="156">
        <f t="shared" ref="C131:C137" si="322">C130</f>
        <v>9</v>
      </c>
      <c r="D131" s="156">
        <f t="shared" ref="D131:D137" si="323">D130</f>
        <v>1500</v>
      </c>
      <c r="E131" s="156" t="str">
        <f t="shared" ref="E131:E137" si="324">E130</f>
        <v>AXIZ</v>
      </c>
      <c r="F131" s="156" t="str">
        <f t="shared" ref="F131:F137" si="325">F130</f>
        <v>FL</v>
      </c>
      <c r="G131" s="120">
        <v>1</v>
      </c>
      <c r="H131" s="130" t="s">
        <v>251</v>
      </c>
      <c r="I131" s="130" t="str">
        <f t="shared" si="316"/>
        <v>主</v>
      </c>
      <c r="J131" s="130" t="str">
        <f t="shared" si="317"/>
        <v>FL</v>
      </c>
      <c r="K131" s="127" t="s">
        <v>56</v>
      </c>
      <c r="L131" s="159" t="s">
        <v>264</v>
      </c>
      <c r="M131" s="168"/>
      <c r="N131" s="168"/>
      <c r="O131" s="166"/>
      <c r="P131" s="169"/>
      <c r="Q131" s="169"/>
      <c r="R131" s="169"/>
      <c r="S131" s="125">
        <v>3</v>
      </c>
      <c r="T131" s="125">
        <v>1</v>
      </c>
      <c r="U131" s="130" t="str">
        <f t="shared" si="318"/>
        <v>屠</v>
      </c>
      <c r="V131" s="129" t="s">
        <v>250</v>
      </c>
      <c r="W131" s="129" t="s">
        <v>262</v>
      </c>
      <c r="X131" s="171"/>
      <c r="Y131" s="176"/>
      <c r="Z131" s="177"/>
      <c r="AA131" s="177"/>
      <c r="AB131" s="177"/>
      <c r="AC131" s="182"/>
      <c r="AD131" s="180" t="s">
        <v>150</v>
      </c>
      <c r="AE131" s="181" t="s">
        <v>121</v>
      </c>
      <c r="AF131" s="171"/>
      <c r="AG131" s="177"/>
      <c r="AH131" s="182"/>
      <c r="AI131" s="186" t="s">
        <v>102</v>
      </c>
      <c r="AJ131" s="187" t="s">
        <v>165</v>
      </c>
      <c r="AK131" s="127" t="s">
        <v>168</v>
      </c>
      <c r="AL131" s="187" t="s">
        <v>116</v>
      </c>
      <c r="AM131" s="127" t="s">
        <v>203</v>
      </c>
      <c r="AN131" s="187" t="s">
        <v>156</v>
      </c>
      <c r="AO131" s="135" t="s">
        <v>179</v>
      </c>
      <c r="AP131" s="130" t="str">
        <f t="shared" si="319"/>
        <v>主</v>
      </c>
      <c r="AQ131" s="130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AXIZ</v>
      </c>
      <c r="AR131" s="130" t="str">
        <f t="shared" si="320"/>
        <v>FL</v>
      </c>
    </row>
    <row r="132" spans="1:44">
      <c r="A132" s="117">
        <f>输入错误检查!A132</f>
        <v>0</v>
      </c>
      <c r="B132" s="156">
        <f t="shared" si="321"/>
        <v>6</v>
      </c>
      <c r="C132" s="156">
        <f t="shared" si="322"/>
        <v>9</v>
      </c>
      <c r="D132" s="156">
        <f t="shared" si="323"/>
        <v>1500</v>
      </c>
      <c r="E132" s="156" t="str">
        <f t="shared" si="324"/>
        <v>AXIZ</v>
      </c>
      <c r="F132" s="156" t="str">
        <f t="shared" si="325"/>
        <v>FL</v>
      </c>
      <c r="G132" s="120">
        <v>2</v>
      </c>
      <c r="H132" s="130" t="s">
        <v>247</v>
      </c>
      <c r="I132" s="130" t="str">
        <f t="shared" si="316"/>
        <v>客</v>
      </c>
      <c r="J132" s="130" t="str">
        <f t="shared" si="317"/>
        <v>AXIZ</v>
      </c>
      <c r="K132" s="127" t="s">
        <v>72</v>
      </c>
      <c r="L132" s="159" t="s">
        <v>266</v>
      </c>
      <c r="M132" s="168">
        <f t="shared" si="308"/>
        <v>3</v>
      </c>
      <c r="N132" s="168">
        <f t="shared" si="309"/>
        <v>5</v>
      </c>
      <c r="O132" s="166">
        <f t="shared" si="310"/>
        <v>8</v>
      </c>
      <c r="P132" s="167">
        <f t="shared" si="311"/>
        <v>0</v>
      </c>
      <c r="Q132" s="167">
        <f t="shared" si="312"/>
        <v>0</v>
      </c>
      <c r="R132" s="167">
        <f t="shared" si="313"/>
        <v>1</v>
      </c>
      <c r="S132" s="125">
        <v>2</v>
      </c>
      <c r="T132" s="125">
        <v>2</v>
      </c>
      <c r="U132" s="130" t="str">
        <f t="shared" si="318"/>
        <v>平</v>
      </c>
      <c r="V132" s="128" t="s">
        <v>249</v>
      </c>
      <c r="W132" s="128" t="s">
        <v>261</v>
      </c>
      <c r="X132" s="172" t="str">
        <f t="shared" ref="X132:X136" si="326">IF($K132="","",IF($K132=$K130,AI130,AI131))</f>
        <v>魔术师</v>
      </c>
      <c r="Y132" s="172" t="str">
        <f t="shared" ref="Y132:Y136" si="327">IF($K132="","",IF($K132=$K130,AJ130,AJ131))</f>
        <v>飞行家</v>
      </c>
      <c r="Z132" s="178"/>
      <c r="AA132" s="177"/>
      <c r="AB132" s="177"/>
      <c r="AC132" s="182"/>
      <c r="AD132" s="180" t="s">
        <v>121</v>
      </c>
      <c r="AE132" s="127" t="s">
        <v>199</v>
      </c>
      <c r="AF132" s="183" t="s">
        <v>179</v>
      </c>
      <c r="AG132" s="178"/>
      <c r="AH132" s="182"/>
      <c r="AI132" s="186" t="s">
        <v>156</v>
      </c>
      <c r="AJ132" s="187" t="s">
        <v>192</v>
      </c>
      <c r="AK132" s="127" t="s">
        <v>168</v>
      </c>
      <c r="AL132" s="187" t="s">
        <v>116</v>
      </c>
      <c r="AM132" s="127" t="s">
        <v>150</v>
      </c>
      <c r="AN132" s="187" t="s">
        <v>203</v>
      </c>
      <c r="AO132" s="135" t="s">
        <v>185</v>
      </c>
      <c r="AP132" s="130" t="str">
        <f t="shared" si="319"/>
        <v>客</v>
      </c>
      <c r="AQ132" s="130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FL</v>
      </c>
      <c r="AR132" s="130" t="str">
        <f t="shared" si="320"/>
        <v>AXIZ</v>
      </c>
    </row>
    <row r="133" spans="1:44">
      <c r="A133" s="117">
        <f>输入错误检查!A133</f>
        <v>0</v>
      </c>
      <c r="B133" s="156">
        <f t="shared" si="321"/>
        <v>6</v>
      </c>
      <c r="C133" s="156">
        <f t="shared" si="322"/>
        <v>9</v>
      </c>
      <c r="D133" s="156">
        <f t="shared" si="323"/>
        <v>1500</v>
      </c>
      <c r="E133" s="156" t="str">
        <f t="shared" si="324"/>
        <v>AXIZ</v>
      </c>
      <c r="F133" s="156" t="str">
        <f t="shared" si="325"/>
        <v>FL</v>
      </c>
      <c r="G133" s="120">
        <v>2</v>
      </c>
      <c r="H133" s="130" t="s">
        <v>251</v>
      </c>
      <c r="I133" s="130" t="str">
        <f t="shared" si="316"/>
        <v>主</v>
      </c>
      <c r="J133" s="130" t="str">
        <f t="shared" si="317"/>
        <v>FL</v>
      </c>
      <c r="K133" s="127" t="s">
        <v>56</v>
      </c>
      <c r="L133" s="159" t="s">
        <v>264</v>
      </c>
      <c r="M133" s="168"/>
      <c r="N133" s="168"/>
      <c r="O133" s="166"/>
      <c r="P133" s="169"/>
      <c r="Q133" s="169"/>
      <c r="R133" s="169"/>
      <c r="S133" s="125">
        <v>1</v>
      </c>
      <c r="T133" s="125">
        <v>3</v>
      </c>
      <c r="U133" s="130" t="str">
        <f t="shared" si="318"/>
        <v>人</v>
      </c>
      <c r="V133" s="128" t="s">
        <v>249</v>
      </c>
      <c r="W133" s="128" t="s">
        <v>261</v>
      </c>
      <c r="X133" s="172" t="str">
        <f t="shared" ref="X133:X137" si="328">IF($K133="","",IF($K133=$K131,AI131,AI130))</f>
        <v>魔术师</v>
      </c>
      <c r="Y133" s="172" t="str">
        <f t="shared" ref="Y133:Y137" si="329">IF($K133="","",IF($K133=$K131,AJ131,AJ130))</f>
        <v>杂技演员</v>
      </c>
      <c r="Z133" s="171"/>
      <c r="AA133" s="176"/>
      <c r="AB133" s="177"/>
      <c r="AC133" s="182"/>
      <c r="AD133" s="180" t="s">
        <v>121</v>
      </c>
      <c r="AE133" s="127" t="s">
        <v>199</v>
      </c>
      <c r="AF133" s="181" t="s">
        <v>179</v>
      </c>
      <c r="AG133" s="171"/>
      <c r="AH133" s="182"/>
      <c r="AI133" s="186" t="s">
        <v>203</v>
      </c>
      <c r="AJ133" s="187" t="s">
        <v>116</v>
      </c>
      <c r="AK133" s="127" t="s">
        <v>168</v>
      </c>
      <c r="AL133" s="187" t="s">
        <v>202</v>
      </c>
      <c r="AM133" s="127" t="s">
        <v>156</v>
      </c>
      <c r="AN133" s="187" t="s">
        <v>150</v>
      </c>
      <c r="AO133" s="135" t="s">
        <v>185</v>
      </c>
      <c r="AP133" s="130" t="str">
        <f t="shared" si="319"/>
        <v>客</v>
      </c>
      <c r="AQ133" s="130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FL</v>
      </c>
      <c r="AR133" s="130" t="str">
        <f t="shared" si="320"/>
        <v>AXIZ</v>
      </c>
    </row>
    <row r="134" spans="1:44">
      <c r="A134" s="117">
        <f>输入错误检查!A134</f>
        <v>0</v>
      </c>
      <c r="B134" s="156">
        <f t="shared" si="321"/>
        <v>6</v>
      </c>
      <c r="C134" s="156">
        <f t="shared" si="322"/>
        <v>9</v>
      </c>
      <c r="D134" s="156">
        <f t="shared" si="323"/>
        <v>1500</v>
      </c>
      <c r="E134" s="156" t="str">
        <f t="shared" si="324"/>
        <v>AXIZ</v>
      </c>
      <c r="F134" s="156" t="str">
        <f t="shared" si="325"/>
        <v>FL</v>
      </c>
      <c r="G134" s="120">
        <v>3</v>
      </c>
      <c r="H134" s="130" t="s">
        <v>247</v>
      </c>
      <c r="I134" s="130" t="str">
        <f t="shared" si="316"/>
        <v/>
      </c>
      <c r="J134" s="130" t="str">
        <f t="shared" si="317"/>
        <v/>
      </c>
      <c r="K134" s="127"/>
      <c r="L134" s="159"/>
      <c r="M134" s="168">
        <f t="shared" ref="M134:M138" si="330">S134+S135</f>
        <v>0</v>
      </c>
      <c r="N134" s="168">
        <f t="shared" ref="N134:N138" si="331">T134+T135</f>
        <v>0</v>
      </c>
      <c r="O134" s="166">
        <f t="shared" ref="O134:O138" si="332">M134+N134</f>
        <v>0</v>
      </c>
      <c r="P134" s="167">
        <f t="shared" ref="P134:P138" si="333">IF(M134&gt;N134,1,0)</f>
        <v>0</v>
      </c>
      <c r="Q134" s="167">
        <f t="shared" ref="Q134:Q138" si="334">IF(M134+N134=0,0,IF(M134=N134,1,0))</f>
        <v>0</v>
      </c>
      <c r="R134" s="167">
        <f t="shared" ref="R134:R138" si="335">IF(M134&lt;N134,1,0)</f>
        <v>0</v>
      </c>
      <c r="S134" s="125">
        <v>0</v>
      </c>
      <c r="T134" s="125">
        <v>0</v>
      </c>
      <c r="U134" s="130" t="str">
        <f t="shared" si="318"/>
        <v/>
      </c>
      <c r="V134" s="173"/>
      <c r="W134" s="128"/>
      <c r="X134" s="174" t="str">
        <f t="shared" si="326"/>
        <v/>
      </c>
      <c r="Y134" s="174" t="str">
        <f t="shared" si="327"/>
        <v/>
      </c>
      <c r="Z134" s="174" t="str">
        <f>IF($K134="","",IF($K134=$K132,X132,X133))</f>
        <v/>
      </c>
      <c r="AA134" s="174" t="str">
        <f>IF($K134="","",IF($K134=$K132,Y132,Y133))</f>
        <v/>
      </c>
      <c r="AB134" s="178"/>
      <c r="AC134" s="182"/>
      <c r="AD134" s="184"/>
      <c r="AE134" s="125"/>
      <c r="AF134" s="125"/>
      <c r="AG134" s="188"/>
      <c r="AH134" s="189"/>
      <c r="AI134" s="186"/>
      <c r="AJ134" s="187"/>
      <c r="AK134" s="127"/>
      <c r="AL134" s="187"/>
      <c r="AM134" s="127"/>
      <c r="AN134" s="187"/>
      <c r="AO134" s="135"/>
      <c r="AP134" s="130" t="str">
        <f t="shared" si="319"/>
        <v/>
      </c>
      <c r="AQ134" s="130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R134" s="130" t="str">
        <f t="shared" si="320"/>
        <v/>
      </c>
    </row>
    <row r="135" spans="1:44">
      <c r="A135" s="117">
        <f>输入错误检查!A135</f>
        <v>0</v>
      </c>
      <c r="B135" s="156">
        <f t="shared" si="321"/>
        <v>6</v>
      </c>
      <c r="C135" s="156">
        <f t="shared" si="322"/>
        <v>9</v>
      </c>
      <c r="D135" s="156">
        <f t="shared" si="323"/>
        <v>1500</v>
      </c>
      <c r="E135" s="156" t="str">
        <f t="shared" si="324"/>
        <v>AXIZ</v>
      </c>
      <c r="F135" s="156" t="str">
        <f t="shared" si="325"/>
        <v>FL</v>
      </c>
      <c r="G135" s="120">
        <v>3</v>
      </c>
      <c r="H135" s="130" t="s">
        <v>251</v>
      </c>
      <c r="I135" s="130" t="str">
        <f t="shared" si="316"/>
        <v/>
      </c>
      <c r="J135" s="130" t="str">
        <f t="shared" si="317"/>
        <v/>
      </c>
      <c r="K135" s="125"/>
      <c r="L135" s="160"/>
      <c r="M135" s="168"/>
      <c r="N135" s="168"/>
      <c r="O135" s="166"/>
      <c r="P135" s="169"/>
      <c r="Q135" s="169"/>
      <c r="R135" s="169"/>
      <c r="S135" s="125">
        <v>0</v>
      </c>
      <c r="T135" s="125">
        <v>0</v>
      </c>
      <c r="U135" s="130" t="str">
        <f t="shared" si="318"/>
        <v/>
      </c>
      <c r="V135" s="173"/>
      <c r="W135" s="128"/>
      <c r="X135" s="174" t="str">
        <f t="shared" si="328"/>
        <v/>
      </c>
      <c r="Y135" s="174" t="str">
        <f t="shared" si="329"/>
        <v/>
      </c>
      <c r="Z135" s="174" t="str">
        <f>IF($K135="","",IF($K135=$K133,X133,X132))</f>
        <v/>
      </c>
      <c r="AA135" s="174" t="str">
        <f>IF($K135="","",IF($K135=$K133,Y133,Y132))</f>
        <v/>
      </c>
      <c r="AB135" s="171"/>
      <c r="AC135" s="185"/>
      <c r="AD135" s="184"/>
      <c r="AE135" s="125"/>
      <c r="AF135" s="125"/>
      <c r="AG135" s="192"/>
      <c r="AH135" s="193"/>
      <c r="AI135" s="186"/>
      <c r="AJ135" s="187"/>
      <c r="AK135" s="127"/>
      <c r="AL135" s="187"/>
      <c r="AM135" s="127"/>
      <c r="AN135" s="187"/>
      <c r="AO135" s="135"/>
      <c r="AP135" s="130" t="str">
        <f t="shared" si="319"/>
        <v/>
      </c>
      <c r="AQ135" s="130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R135" s="130" t="str">
        <f t="shared" si="320"/>
        <v/>
      </c>
    </row>
    <row r="136" spans="1:44">
      <c r="A136" s="117">
        <f>输入错误检查!A136</f>
        <v>0</v>
      </c>
      <c r="B136" s="156">
        <f t="shared" si="321"/>
        <v>6</v>
      </c>
      <c r="C136" s="156">
        <f t="shared" si="322"/>
        <v>9</v>
      </c>
      <c r="D136" s="156">
        <f t="shared" si="323"/>
        <v>1500</v>
      </c>
      <c r="E136" s="156" t="str">
        <f t="shared" si="324"/>
        <v>AXIZ</v>
      </c>
      <c r="F136" s="156" t="str">
        <f t="shared" si="325"/>
        <v>FL</v>
      </c>
      <c r="G136" s="120" t="s">
        <v>256</v>
      </c>
      <c r="H136" s="130" t="s">
        <v>247</v>
      </c>
      <c r="I136" s="130" t="str">
        <f t="shared" si="316"/>
        <v/>
      </c>
      <c r="J136" s="130" t="str">
        <f t="shared" si="317"/>
        <v/>
      </c>
      <c r="K136" s="125"/>
      <c r="L136" s="160"/>
      <c r="M136" s="168">
        <f t="shared" si="330"/>
        <v>0</v>
      </c>
      <c r="N136" s="168">
        <f t="shared" si="331"/>
        <v>0</v>
      </c>
      <c r="O136" s="166">
        <f t="shared" si="332"/>
        <v>0</v>
      </c>
      <c r="P136" s="167">
        <f t="shared" si="333"/>
        <v>0</v>
      </c>
      <c r="Q136" s="167">
        <f t="shared" si="334"/>
        <v>0</v>
      </c>
      <c r="R136" s="167">
        <f t="shared" si="335"/>
        <v>0</v>
      </c>
      <c r="S136" s="125">
        <v>0</v>
      </c>
      <c r="T136" s="125">
        <v>0</v>
      </c>
      <c r="U136" s="130" t="str">
        <f t="shared" si="318"/>
        <v/>
      </c>
      <c r="V136" s="173"/>
      <c r="W136" s="128"/>
      <c r="X136" s="174" t="str">
        <f t="shared" si="326"/>
        <v/>
      </c>
      <c r="Y136" s="174" t="str">
        <f t="shared" si="327"/>
        <v/>
      </c>
      <c r="Z136" s="172" t="str">
        <f t="shared" ref="Z136:AC136" si="336">IF($K136="","",IF($K136=$K134,X134,X135))</f>
        <v/>
      </c>
      <c r="AA136" s="172" t="str">
        <f t="shared" si="336"/>
        <v/>
      </c>
      <c r="AB136" s="172" t="str">
        <f t="shared" si="336"/>
        <v/>
      </c>
      <c r="AC136" s="172" t="str">
        <f t="shared" si="336"/>
        <v/>
      </c>
      <c r="AD136" s="125"/>
      <c r="AE136" s="125"/>
      <c r="AF136" s="125"/>
      <c r="AG136" s="125"/>
      <c r="AH136" s="194"/>
      <c r="AI136" s="186"/>
      <c r="AJ136" s="187"/>
      <c r="AK136" s="127"/>
      <c r="AL136" s="187"/>
      <c r="AM136" s="127"/>
      <c r="AN136" s="187"/>
      <c r="AO136" s="135"/>
      <c r="AP136" s="130" t="str">
        <f t="shared" si="319"/>
        <v/>
      </c>
      <c r="AQ136" s="130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R136" s="130" t="str">
        <f t="shared" si="320"/>
        <v/>
      </c>
    </row>
    <row r="137" spans="1:44">
      <c r="A137" s="117">
        <f>输入错误检查!A137</f>
        <v>0</v>
      </c>
      <c r="B137" s="156">
        <f t="shared" si="321"/>
        <v>6</v>
      </c>
      <c r="C137" s="156">
        <f t="shared" si="322"/>
        <v>9</v>
      </c>
      <c r="D137" s="156">
        <f t="shared" si="323"/>
        <v>1500</v>
      </c>
      <c r="E137" s="156" t="str">
        <f t="shared" si="324"/>
        <v>AXIZ</v>
      </c>
      <c r="F137" s="156" t="str">
        <f t="shared" si="325"/>
        <v>FL</v>
      </c>
      <c r="G137" s="120" t="s">
        <v>256</v>
      </c>
      <c r="H137" s="130" t="s">
        <v>251</v>
      </c>
      <c r="I137" s="130" t="str">
        <f t="shared" si="316"/>
        <v/>
      </c>
      <c r="J137" s="130" t="str">
        <f t="shared" si="317"/>
        <v/>
      </c>
      <c r="K137" s="125"/>
      <c r="L137" s="160"/>
      <c r="M137" s="168"/>
      <c r="N137" s="168"/>
      <c r="O137" s="166"/>
      <c r="P137" s="169"/>
      <c r="Q137" s="169"/>
      <c r="R137" s="169"/>
      <c r="S137" s="125">
        <v>0</v>
      </c>
      <c r="T137" s="125">
        <v>0</v>
      </c>
      <c r="U137" s="130" t="str">
        <f t="shared" si="318"/>
        <v/>
      </c>
      <c r="V137" s="173"/>
      <c r="W137" s="128"/>
      <c r="X137" s="174" t="str">
        <f t="shared" si="328"/>
        <v/>
      </c>
      <c r="Y137" s="174" t="str">
        <f t="shared" si="329"/>
        <v/>
      </c>
      <c r="Z137" s="172" t="str">
        <f t="shared" ref="Z137:AC137" si="337">IF($K137="","",IF($K137=$K135,X135,X134))</f>
        <v/>
      </c>
      <c r="AA137" s="172" t="str">
        <f t="shared" si="337"/>
        <v/>
      </c>
      <c r="AB137" s="172" t="str">
        <f t="shared" si="337"/>
        <v/>
      </c>
      <c r="AC137" s="172" t="str">
        <f t="shared" si="337"/>
        <v/>
      </c>
      <c r="AD137" s="125"/>
      <c r="AE137" s="125"/>
      <c r="AF137" s="125"/>
      <c r="AG137" s="125"/>
      <c r="AH137" s="125"/>
      <c r="AI137" s="186"/>
      <c r="AJ137" s="187"/>
      <c r="AK137" s="127"/>
      <c r="AL137" s="187"/>
      <c r="AM137" s="127"/>
      <c r="AN137" s="187"/>
      <c r="AO137" s="135"/>
      <c r="AP137" s="130" t="str">
        <f t="shared" si="319"/>
        <v/>
      </c>
      <c r="AQ137" s="130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R137" s="130" t="str">
        <f t="shared" si="320"/>
        <v/>
      </c>
    </row>
    <row r="138" spans="1:44">
      <c r="A138" s="117">
        <f>输入错误检查!A138</f>
        <v>0</v>
      </c>
      <c r="B138" s="156">
        <v>6</v>
      </c>
      <c r="C138" s="156">
        <v>9</v>
      </c>
      <c r="D138" s="156">
        <v>1700</v>
      </c>
      <c r="E138" s="157" t="s">
        <v>95</v>
      </c>
      <c r="F138" s="157" t="s">
        <v>88</v>
      </c>
      <c r="G138" s="120">
        <v>1</v>
      </c>
      <c r="H138" s="130" t="s">
        <v>247</v>
      </c>
      <c r="I138" s="130" t="str">
        <f t="shared" si="316"/>
        <v>客</v>
      </c>
      <c r="J138" s="130" t="str">
        <f t="shared" si="317"/>
        <v>ZETA</v>
      </c>
      <c r="K138" s="127" t="s">
        <v>88</v>
      </c>
      <c r="L138" s="159" t="s">
        <v>248</v>
      </c>
      <c r="M138" s="168">
        <f t="shared" si="330"/>
        <v>5</v>
      </c>
      <c r="N138" s="168">
        <f t="shared" si="331"/>
        <v>3</v>
      </c>
      <c r="O138" s="166">
        <f t="shared" si="332"/>
        <v>8</v>
      </c>
      <c r="P138" s="167">
        <f t="shared" si="333"/>
        <v>1</v>
      </c>
      <c r="Q138" s="167">
        <f t="shared" si="334"/>
        <v>0</v>
      </c>
      <c r="R138" s="167">
        <f t="shared" si="335"/>
        <v>0</v>
      </c>
      <c r="S138" s="125">
        <v>3</v>
      </c>
      <c r="T138" s="125">
        <v>1</v>
      </c>
      <c r="U138" s="130" t="str">
        <f t="shared" si="318"/>
        <v>人</v>
      </c>
      <c r="V138" s="129" t="s">
        <v>261</v>
      </c>
      <c r="W138" s="129" t="s">
        <v>265</v>
      </c>
      <c r="X138" s="170"/>
      <c r="Y138" s="175"/>
      <c r="Z138" s="175"/>
      <c r="AA138" s="175"/>
      <c r="AB138" s="175"/>
      <c r="AC138" s="179"/>
      <c r="AD138" s="180" t="s">
        <v>121</v>
      </c>
      <c r="AE138" s="181" t="s">
        <v>204</v>
      </c>
      <c r="AF138" s="170"/>
      <c r="AG138" s="175"/>
      <c r="AH138" s="179"/>
      <c r="AI138" s="186" t="s">
        <v>102</v>
      </c>
      <c r="AJ138" s="187" t="s">
        <v>199</v>
      </c>
      <c r="AK138" s="127" t="s">
        <v>150</v>
      </c>
      <c r="AL138" s="187" t="s">
        <v>168</v>
      </c>
      <c r="AM138" s="127" t="s">
        <v>165</v>
      </c>
      <c r="AN138" s="187" t="s">
        <v>94</v>
      </c>
      <c r="AO138" s="135" t="s">
        <v>179</v>
      </c>
      <c r="AP138" s="130" t="str">
        <f t="shared" si="319"/>
        <v>主</v>
      </c>
      <c r="AQ138" s="130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ZETA</v>
      </c>
      <c r="AR138" s="130" t="str">
        <f t="shared" si="320"/>
        <v>SZ</v>
      </c>
    </row>
    <row r="139" spans="1:44">
      <c r="A139" s="117">
        <f>输入错误检查!A139</f>
        <v>0</v>
      </c>
      <c r="B139" s="156">
        <f t="shared" ref="B139:B145" si="338">B138</f>
        <v>6</v>
      </c>
      <c r="C139" s="156">
        <f t="shared" ref="C139:C145" si="339">C138</f>
        <v>9</v>
      </c>
      <c r="D139" s="156">
        <f t="shared" ref="D139:D145" si="340">D138</f>
        <v>1700</v>
      </c>
      <c r="E139" s="156" t="str">
        <f t="shared" ref="E139:E145" si="341">E138</f>
        <v>ZETA</v>
      </c>
      <c r="F139" s="156" t="str">
        <f t="shared" ref="F139:F145" si="342">F138</f>
        <v>SZ</v>
      </c>
      <c r="G139" s="120">
        <v>1</v>
      </c>
      <c r="H139" s="130" t="s">
        <v>251</v>
      </c>
      <c r="I139" s="130" t="str">
        <f t="shared" si="316"/>
        <v>主</v>
      </c>
      <c r="J139" s="130" t="str">
        <f t="shared" si="317"/>
        <v>SZ</v>
      </c>
      <c r="K139" s="127" t="s">
        <v>95</v>
      </c>
      <c r="L139" s="159" t="s">
        <v>132</v>
      </c>
      <c r="M139" s="168"/>
      <c r="N139" s="168"/>
      <c r="O139" s="166"/>
      <c r="P139" s="169"/>
      <c r="Q139" s="169"/>
      <c r="R139" s="169"/>
      <c r="S139" s="125">
        <v>2</v>
      </c>
      <c r="T139" s="125">
        <v>2</v>
      </c>
      <c r="U139" s="130" t="str">
        <f t="shared" si="318"/>
        <v>平</v>
      </c>
      <c r="V139" s="129" t="s">
        <v>261</v>
      </c>
      <c r="W139" s="129" t="s">
        <v>265</v>
      </c>
      <c r="X139" s="171"/>
      <c r="Y139" s="176"/>
      <c r="Z139" s="177"/>
      <c r="AA139" s="177"/>
      <c r="AB139" s="177"/>
      <c r="AC139" s="182"/>
      <c r="AD139" s="180" t="s">
        <v>150</v>
      </c>
      <c r="AE139" s="181" t="s">
        <v>121</v>
      </c>
      <c r="AF139" s="171"/>
      <c r="AG139" s="177"/>
      <c r="AH139" s="182"/>
      <c r="AI139" s="186" t="s">
        <v>192</v>
      </c>
      <c r="AJ139" s="187" t="s">
        <v>199</v>
      </c>
      <c r="AK139" s="127" t="s">
        <v>102</v>
      </c>
      <c r="AL139" s="187" t="s">
        <v>202</v>
      </c>
      <c r="AM139" s="127" t="s">
        <v>116</v>
      </c>
      <c r="AN139" s="187" t="s">
        <v>168</v>
      </c>
      <c r="AO139" s="135" t="s">
        <v>185</v>
      </c>
      <c r="AP139" s="130" t="str">
        <f t="shared" si="319"/>
        <v>主</v>
      </c>
      <c r="AQ139" s="130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ZETA</v>
      </c>
      <c r="AR139" s="130" t="str">
        <f t="shared" si="320"/>
        <v>SZ</v>
      </c>
    </row>
    <row r="140" spans="1:44">
      <c r="A140" s="117">
        <f>输入错误检查!A140</f>
        <v>0</v>
      </c>
      <c r="B140" s="156">
        <f t="shared" si="338"/>
        <v>6</v>
      </c>
      <c r="C140" s="156">
        <f t="shared" si="339"/>
        <v>9</v>
      </c>
      <c r="D140" s="156">
        <f t="shared" si="340"/>
        <v>1700</v>
      </c>
      <c r="E140" s="156" t="str">
        <f t="shared" si="341"/>
        <v>ZETA</v>
      </c>
      <c r="F140" s="156" t="str">
        <f t="shared" si="342"/>
        <v>SZ</v>
      </c>
      <c r="G140" s="120">
        <v>2</v>
      </c>
      <c r="H140" s="130" t="s">
        <v>247</v>
      </c>
      <c r="I140" s="130" t="str">
        <f t="shared" si="316"/>
        <v>主</v>
      </c>
      <c r="J140" s="130" t="str">
        <f t="shared" si="317"/>
        <v>SZ</v>
      </c>
      <c r="K140" s="127" t="s">
        <v>95</v>
      </c>
      <c r="L140" s="159" t="s">
        <v>132</v>
      </c>
      <c r="M140" s="168">
        <f t="shared" ref="M140:M144" si="343">S140+S141</f>
        <v>6</v>
      </c>
      <c r="N140" s="168">
        <f t="shared" ref="N140:N144" si="344">T140+T141</f>
        <v>2</v>
      </c>
      <c r="O140" s="166">
        <f t="shared" ref="O140:O144" si="345">M140+N140</f>
        <v>8</v>
      </c>
      <c r="P140" s="167">
        <f t="shared" ref="P140:P144" si="346">IF(M140&gt;N140,1,0)</f>
        <v>1</v>
      </c>
      <c r="Q140" s="167">
        <f t="shared" ref="Q140:Q144" si="347">IF(M140+N140=0,0,IF(M140=N140,1,0))</f>
        <v>0</v>
      </c>
      <c r="R140" s="167">
        <f t="shared" ref="R140:R144" si="348">IF(M140&lt;N140,1,0)</f>
        <v>0</v>
      </c>
      <c r="S140" s="125">
        <v>3</v>
      </c>
      <c r="T140" s="125">
        <v>1</v>
      </c>
      <c r="U140" s="130" t="str">
        <f t="shared" si="318"/>
        <v>屠</v>
      </c>
      <c r="V140" s="128" t="s">
        <v>263</v>
      </c>
      <c r="W140" s="128" t="s">
        <v>261</v>
      </c>
      <c r="X140" s="172" t="str">
        <f t="shared" ref="X140:X144" si="349">IF($K140="","",IF($K140=$K138,AI138,AI139))</f>
        <v>心理学家</v>
      </c>
      <c r="Y140" s="172" t="str">
        <f t="shared" ref="Y140:Y144" si="350">IF($K140="","",IF($K140=$K138,AJ138,AJ139))</f>
        <v>古董商</v>
      </c>
      <c r="Z140" s="178"/>
      <c r="AA140" s="177"/>
      <c r="AB140" s="177"/>
      <c r="AC140" s="182"/>
      <c r="AD140" s="180" t="s">
        <v>150</v>
      </c>
      <c r="AE140" s="127" t="s">
        <v>121</v>
      </c>
      <c r="AF140" s="183" t="s">
        <v>179</v>
      </c>
      <c r="AG140" s="178"/>
      <c r="AH140" s="182"/>
      <c r="AI140" s="186" t="s">
        <v>202</v>
      </c>
      <c r="AJ140" s="187" t="s">
        <v>102</v>
      </c>
      <c r="AK140" s="127" t="s">
        <v>168</v>
      </c>
      <c r="AL140" s="187" t="s">
        <v>116</v>
      </c>
      <c r="AM140" s="133" t="s">
        <v>156</v>
      </c>
      <c r="AN140" s="187" t="s">
        <v>203</v>
      </c>
      <c r="AO140" s="135" t="s">
        <v>185</v>
      </c>
      <c r="AP140" s="130" t="str">
        <f t="shared" si="319"/>
        <v>客</v>
      </c>
      <c r="AQ140" s="130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SZ</v>
      </c>
      <c r="AR140" s="130" t="str">
        <f t="shared" si="320"/>
        <v>ZETA</v>
      </c>
    </row>
    <row r="141" spans="1:44">
      <c r="A141" s="117">
        <f>输入错误检查!A141</f>
        <v>0</v>
      </c>
      <c r="B141" s="156">
        <f t="shared" si="338"/>
        <v>6</v>
      </c>
      <c r="C141" s="156">
        <f t="shared" si="339"/>
        <v>9</v>
      </c>
      <c r="D141" s="156">
        <f t="shared" si="340"/>
        <v>1700</v>
      </c>
      <c r="E141" s="156" t="str">
        <f t="shared" si="341"/>
        <v>ZETA</v>
      </c>
      <c r="F141" s="156" t="str">
        <f t="shared" si="342"/>
        <v>SZ</v>
      </c>
      <c r="G141" s="120">
        <v>2</v>
      </c>
      <c r="H141" s="130" t="s">
        <v>251</v>
      </c>
      <c r="I141" s="130" t="str">
        <f t="shared" si="316"/>
        <v>客</v>
      </c>
      <c r="J141" s="130" t="str">
        <f t="shared" si="317"/>
        <v>ZETA</v>
      </c>
      <c r="K141" s="127" t="s">
        <v>88</v>
      </c>
      <c r="L141" s="159" t="s">
        <v>255</v>
      </c>
      <c r="M141" s="168"/>
      <c r="N141" s="168"/>
      <c r="O141" s="166"/>
      <c r="P141" s="169"/>
      <c r="Q141" s="169"/>
      <c r="R141" s="169"/>
      <c r="S141" s="125">
        <v>3</v>
      </c>
      <c r="T141" s="125">
        <v>1</v>
      </c>
      <c r="U141" s="130" t="str">
        <f t="shared" si="318"/>
        <v>人</v>
      </c>
      <c r="V141" s="128" t="s">
        <v>263</v>
      </c>
      <c r="W141" s="128" t="s">
        <v>261</v>
      </c>
      <c r="X141" s="172" t="str">
        <f t="shared" ref="X141:X145" si="351">IF($K141="","",IF($K141=$K139,AI139,AI138))</f>
        <v>魔术师</v>
      </c>
      <c r="Y141" s="172" t="str">
        <f t="shared" ref="Y141:Y145" si="352">IF($K141="","",IF($K141=$K139,AJ139,AJ138))</f>
        <v>古董商</v>
      </c>
      <c r="Z141" s="171"/>
      <c r="AA141" s="176"/>
      <c r="AB141" s="177"/>
      <c r="AC141" s="182"/>
      <c r="AD141" s="180" t="s">
        <v>150</v>
      </c>
      <c r="AE141" s="127" t="s">
        <v>121</v>
      </c>
      <c r="AF141" s="181" t="s">
        <v>179</v>
      </c>
      <c r="AG141" s="171"/>
      <c r="AH141" s="182"/>
      <c r="AI141" s="186" t="s">
        <v>203</v>
      </c>
      <c r="AJ141" s="187" t="s">
        <v>156</v>
      </c>
      <c r="AK141" s="127" t="s">
        <v>202</v>
      </c>
      <c r="AL141" s="187" t="s">
        <v>165</v>
      </c>
      <c r="AM141" s="127" t="s">
        <v>116</v>
      </c>
      <c r="AN141" s="187" t="s">
        <v>168</v>
      </c>
      <c r="AO141" s="135" t="s">
        <v>185</v>
      </c>
      <c r="AP141" s="130" t="str">
        <f t="shared" si="319"/>
        <v>客</v>
      </c>
      <c r="AQ141" s="130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SZ</v>
      </c>
      <c r="AR141" s="130" t="str">
        <f t="shared" si="320"/>
        <v>ZETA</v>
      </c>
    </row>
    <row r="142" spans="1:44">
      <c r="A142" s="117">
        <f>输入错误检查!A142</f>
        <v>0</v>
      </c>
      <c r="B142" s="156">
        <f t="shared" si="338"/>
        <v>6</v>
      </c>
      <c r="C142" s="156">
        <f t="shared" si="339"/>
        <v>9</v>
      </c>
      <c r="D142" s="156">
        <f t="shared" si="340"/>
        <v>1700</v>
      </c>
      <c r="E142" s="156" t="str">
        <f t="shared" si="341"/>
        <v>ZETA</v>
      </c>
      <c r="F142" s="156" t="str">
        <f t="shared" si="342"/>
        <v>SZ</v>
      </c>
      <c r="G142" s="120">
        <v>3</v>
      </c>
      <c r="H142" s="130" t="s">
        <v>247</v>
      </c>
      <c r="I142" s="130" t="str">
        <f t="shared" si="316"/>
        <v/>
      </c>
      <c r="J142" s="130" t="str">
        <f t="shared" si="317"/>
        <v/>
      </c>
      <c r="K142" s="125"/>
      <c r="L142" s="160"/>
      <c r="M142" s="168">
        <f t="shared" si="343"/>
        <v>0</v>
      </c>
      <c r="N142" s="168">
        <f t="shared" si="344"/>
        <v>0</v>
      </c>
      <c r="O142" s="166">
        <f t="shared" si="345"/>
        <v>0</v>
      </c>
      <c r="P142" s="167">
        <f t="shared" si="346"/>
        <v>0</v>
      </c>
      <c r="Q142" s="167">
        <f t="shared" si="347"/>
        <v>0</v>
      </c>
      <c r="R142" s="167">
        <f t="shared" si="348"/>
        <v>0</v>
      </c>
      <c r="S142" s="125">
        <v>0</v>
      </c>
      <c r="T142" s="125">
        <v>0</v>
      </c>
      <c r="U142" s="130" t="str">
        <f t="shared" si="318"/>
        <v/>
      </c>
      <c r="V142" s="173"/>
      <c r="W142" s="128"/>
      <c r="X142" s="174" t="str">
        <f t="shared" si="349"/>
        <v/>
      </c>
      <c r="Y142" s="174" t="str">
        <f t="shared" si="350"/>
        <v/>
      </c>
      <c r="Z142" s="174" t="str">
        <f>IF($K142="","",IF($K142=$K140,X140,X141))</f>
        <v/>
      </c>
      <c r="AA142" s="174" t="str">
        <f>IF($K142="","",IF($K142=$K140,Y140,Y141))</f>
        <v/>
      </c>
      <c r="AB142" s="178"/>
      <c r="AC142" s="182"/>
      <c r="AD142" s="184"/>
      <c r="AE142" s="125"/>
      <c r="AF142" s="125"/>
      <c r="AG142" s="188"/>
      <c r="AH142" s="189"/>
      <c r="AI142" s="186"/>
      <c r="AJ142" s="187"/>
      <c r="AK142" s="127"/>
      <c r="AL142" s="187"/>
      <c r="AM142" s="127"/>
      <c r="AN142" s="187"/>
      <c r="AO142" s="135"/>
      <c r="AP142" s="130" t="str">
        <f t="shared" si="319"/>
        <v/>
      </c>
      <c r="AQ142" s="130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R142" s="130" t="str">
        <f t="shared" si="320"/>
        <v/>
      </c>
    </row>
    <row r="143" spans="1:44">
      <c r="A143" s="117">
        <f>输入错误检查!A143</f>
        <v>0</v>
      </c>
      <c r="B143" s="156">
        <f t="shared" si="338"/>
        <v>6</v>
      </c>
      <c r="C143" s="156">
        <f t="shared" si="339"/>
        <v>9</v>
      </c>
      <c r="D143" s="156">
        <f t="shared" si="340"/>
        <v>1700</v>
      </c>
      <c r="E143" s="156" t="str">
        <f t="shared" si="341"/>
        <v>ZETA</v>
      </c>
      <c r="F143" s="156" t="str">
        <f t="shared" si="342"/>
        <v>SZ</v>
      </c>
      <c r="G143" s="120">
        <v>3</v>
      </c>
      <c r="H143" s="130" t="s">
        <v>251</v>
      </c>
      <c r="I143" s="130" t="str">
        <f t="shared" si="316"/>
        <v/>
      </c>
      <c r="J143" s="130" t="str">
        <f t="shared" si="317"/>
        <v/>
      </c>
      <c r="K143" s="125"/>
      <c r="L143" s="160"/>
      <c r="M143" s="168"/>
      <c r="N143" s="168"/>
      <c r="O143" s="166"/>
      <c r="P143" s="169"/>
      <c r="Q143" s="169"/>
      <c r="R143" s="169"/>
      <c r="S143" s="125">
        <v>0</v>
      </c>
      <c r="T143" s="125">
        <v>0</v>
      </c>
      <c r="U143" s="130" t="str">
        <f t="shared" si="318"/>
        <v/>
      </c>
      <c r="V143" s="173"/>
      <c r="W143" s="128"/>
      <c r="X143" s="174" t="str">
        <f t="shared" si="351"/>
        <v/>
      </c>
      <c r="Y143" s="174" t="str">
        <f t="shared" si="352"/>
        <v/>
      </c>
      <c r="Z143" s="174" t="str">
        <f>IF($K143="","",IF($K143=$K141,X141,X140))</f>
        <v/>
      </c>
      <c r="AA143" s="174" t="str">
        <f>IF($K143="","",IF($K143=$K141,Y141,Y140))</f>
        <v/>
      </c>
      <c r="AB143" s="171"/>
      <c r="AC143" s="185"/>
      <c r="AD143" s="184"/>
      <c r="AE143" s="125"/>
      <c r="AF143" s="125"/>
      <c r="AG143" s="192"/>
      <c r="AH143" s="193"/>
      <c r="AI143" s="186"/>
      <c r="AJ143" s="187"/>
      <c r="AK143" s="127"/>
      <c r="AL143" s="187"/>
      <c r="AM143" s="127"/>
      <c r="AN143" s="187"/>
      <c r="AO143" s="135"/>
      <c r="AP143" s="130" t="str">
        <f t="shared" si="319"/>
        <v/>
      </c>
      <c r="AQ143" s="130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R143" s="130" t="str">
        <f t="shared" si="320"/>
        <v/>
      </c>
    </row>
    <row r="144" spans="1:44">
      <c r="A144" s="117">
        <f>输入错误检查!A144</f>
        <v>0</v>
      </c>
      <c r="B144" s="156">
        <f t="shared" si="338"/>
        <v>6</v>
      </c>
      <c r="C144" s="156">
        <f t="shared" si="339"/>
        <v>9</v>
      </c>
      <c r="D144" s="156">
        <f t="shared" si="340"/>
        <v>1700</v>
      </c>
      <c r="E144" s="156" t="str">
        <f t="shared" si="341"/>
        <v>ZETA</v>
      </c>
      <c r="F144" s="156" t="str">
        <f t="shared" si="342"/>
        <v>SZ</v>
      </c>
      <c r="G144" s="120" t="s">
        <v>256</v>
      </c>
      <c r="H144" s="130" t="s">
        <v>247</v>
      </c>
      <c r="I144" s="130" t="str">
        <f t="shared" si="316"/>
        <v/>
      </c>
      <c r="J144" s="130" t="str">
        <f t="shared" si="317"/>
        <v/>
      </c>
      <c r="K144" s="125"/>
      <c r="L144" s="160"/>
      <c r="M144" s="168">
        <f t="shared" si="343"/>
        <v>0</v>
      </c>
      <c r="N144" s="168">
        <f t="shared" si="344"/>
        <v>0</v>
      </c>
      <c r="O144" s="166">
        <f t="shared" si="345"/>
        <v>0</v>
      </c>
      <c r="P144" s="167">
        <f t="shared" si="346"/>
        <v>0</v>
      </c>
      <c r="Q144" s="167">
        <f t="shared" si="347"/>
        <v>0</v>
      </c>
      <c r="R144" s="167">
        <f t="shared" si="348"/>
        <v>0</v>
      </c>
      <c r="S144" s="125">
        <v>0</v>
      </c>
      <c r="T144" s="125">
        <v>0</v>
      </c>
      <c r="U144" s="130" t="str">
        <f t="shared" si="318"/>
        <v/>
      </c>
      <c r="V144" s="173"/>
      <c r="W144" s="128"/>
      <c r="X144" s="174" t="str">
        <f t="shared" si="349"/>
        <v/>
      </c>
      <c r="Y144" s="174" t="str">
        <f t="shared" si="350"/>
        <v/>
      </c>
      <c r="Z144" s="172" t="str">
        <f t="shared" ref="Z144:AC144" si="353">IF($K144="","",IF($K144=$K142,X142,X143))</f>
        <v/>
      </c>
      <c r="AA144" s="172" t="str">
        <f t="shared" si="353"/>
        <v/>
      </c>
      <c r="AB144" s="172" t="str">
        <f t="shared" si="353"/>
        <v/>
      </c>
      <c r="AC144" s="172" t="str">
        <f t="shared" si="353"/>
        <v/>
      </c>
      <c r="AD144" s="125"/>
      <c r="AE144" s="125"/>
      <c r="AF144" s="125"/>
      <c r="AG144" s="125"/>
      <c r="AH144" s="194"/>
      <c r="AI144" s="186"/>
      <c r="AJ144" s="187"/>
      <c r="AK144" s="127"/>
      <c r="AL144" s="187"/>
      <c r="AM144" s="127"/>
      <c r="AN144" s="187"/>
      <c r="AO144" s="135"/>
      <c r="AP144" s="130" t="str">
        <f t="shared" si="319"/>
        <v/>
      </c>
      <c r="AQ144" s="130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R144" s="130" t="str">
        <f t="shared" si="320"/>
        <v/>
      </c>
    </row>
    <row r="145" spans="1:44">
      <c r="A145" s="117">
        <f>输入错误检查!A145</f>
        <v>0</v>
      </c>
      <c r="B145" s="156">
        <f t="shared" si="338"/>
        <v>6</v>
      </c>
      <c r="C145" s="156">
        <f t="shared" si="339"/>
        <v>9</v>
      </c>
      <c r="D145" s="156">
        <f t="shared" si="340"/>
        <v>1700</v>
      </c>
      <c r="E145" s="156" t="str">
        <f t="shared" si="341"/>
        <v>ZETA</v>
      </c>
      <c r="F145" s="156" t="str">
        <f t="shared" si="342"/>
        <v>SZ</v>
      </c>
      <c r="G145" s="120" t="s">
        <v>256</v>
      </c>
      <c r="H145" s="130" t="s">
        <v>251</v>
      </c>
      <c r="I145" s="130" t="str">
        <f t="shared" si="316"/>
        <v/>
      </c>
      <c r="J145" s="130" t="str">
        <f t="shared" si="317"/>
        <v/>
      </c>
      <c r="K145" s="125"/>
      <c r="L145" s="160"/>
      <c r="M145" s="168"/>
      <c r="N145" s="168"/>
      <c r="O145" s="166"/>
      <c r="P145" s="169"/>
      <c r="Q145" s="169"/>
      <c r="R145" s="169"/>
      <c r="S145" s="125">
        <v>0</v>
      </c>
      <c r="T145" s="125">
        <v>0</v>
      </c>
      <c r="U145" s="130" t="str">
        <f t="shared" si="318"/>
        <v/>
      </c>
      <c r="V145" s="173"/>
      <c r="W145" s="128"/>
      <c r="X145" s="174" t="str">
        <f t="shared" si="351"/>
        <v/>
      </c>
      <c r="Y145" s="174" t="str">
        <f t="shared" si="352"/>
        <v/>
      </c>
      <c r="Z145" s="172" t="str">
        <f t="shared" ref="Z145:AC145" si="354">IF($K145="","",IF($K145=$K143,X143,X142))</f>
        <v/>
      </c>
      <c r="AA145" s="172" t="str">
        <f t="shared" si="354"/>
        <v/>
      </c>
      <c r="AB145" s="172" t="str">
        <f t="shared" si="354"/>
        <v/>
      </c>
      <c r="AC145" s="172" t="str">
        <f t="shared" si="354"/>
        <v/>
      </c>
      <c r="AD145" s="125"/>
      <c r="AE145" s="125"/>
      <c r="AF145" s="125"/>
      <c r="AG145" s="125"/>
      <c r="AH145" s="125"/>
      <c r="AI145" s="186"/>
      <c r="AJ145" s="187"/>
      <c r="AK145" s="127"/>
      <c r="AL145" s="187"/>
      <c r="AM145" s="127"/>
      <c r="AN145" s="187"/>
      <c r="AO145" s="135"/>
      <c r="AP145" s="130" t="str">
        <f t="shared" si="319"/>
        <v/>
      </c>
      <c r="AQ145" s="130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R145" s="130" t="str">
        <f t="shared" si="320"/>
        <v/>
      </c>
    </row>
    <row r="146" spans="1:44">
      <c r="A146" s="117">
        <f>输入错误检查!A146</f>
        <v>0</v>
      </c>
      <c r="B146" s="156">
        <v>6</v>
      </c>
      <c r="C146" s="156">
        <v>15</v>
      </c>
      <c r="D146" s="156">
        <v>1300</v>
      </c>
      <c r="E146" s="157" t="s">
        <v>49</v>
      </c>
      <c r="F146" s="157" t="s">
        <v>72</v>
      </c>
      <c r="G146" s="120">
        <v>1</v>
      </c>
      <c r="H146" s="130" t="s">
        <v>247</v>
      </c>
      <c r="I146" s="130" t="str">
        <f t="shared" si="316"/>
        <v>客</v>
      </c>
      <c r="J146" s="130" t="str">
        <f t="shared" si="317"/>
        <v>AWG</v>
      </c>
      <c r="K146" s="127" t="s">
        <v>72</v>
      </c>
      <c r="L146" s="159" t="s">
        <v>266</v>
      </c>
      <c r="M146" s="168">
        <f t="shared" ref="M146:M150" si="355">S146+S147</f>
        <v>3</v>
      </c>
      <c r="N146" s="168">
        <f t="shared" ref="N146:N150" si="356">T146+T147</f>
        <v>6</v>
      </c>
      <c r="O146" s="166">
        <f t="shared" ref="O146:O150" si="357">M146+N146</f>
        <v>9</v>
      </c>
      <c r="P146" s="167">
        <f t="shared" ref="P146:P150" si="358">IF(M146&gt;N146,1,0)</f>
        <v>0</v>
      </c>
      <c r="Q146" s="167">
        <f t="shared" ref="Q146:Q150" si="359">IF(M146+N146=0,0,IF(M146=N146,1,0))</f>
        <v>0</v>
      </c>
      <c r="R146" s="167">
        <f t="shared" ref="R146:R150" si="360">IF(M146&lt;N146,1,0)</f>
        <v>1</v>
      </c>
      <c r="S146" s="125">
        <v>0</v>
      </c>
      <c r="T146" s="125">
        <v>5</v>
      </c>
      <c r="U146" s="130" t="str">
        <f t="shared" si="318"/>
        <v>屠</v>
      </c>
      <c r="V146" s="129" t="s">
        <v>250</v>
      </c>
      <c r="W146" s="129" t="s">
        <v>262</v>
      </c>
      <c r="X146" s="170"/>
      <c r="Y146" s="175"/>
      <c r="Z146" s="175"/>
      <c r="AA146" s="175"/>
      <c r="AB146" s="175"/>
      <c r="AC146" s="179"/>
      <c r="AD146" s="180" t="s">
        <v>121</v>
      </c>
      <c r="AE146" s="181" t="s">
        <v>168</v>
      </c>
      <c r="AF146" s="170"/>
      <c r="AG146" s="175"/>
      <c r="AH146" s="179"/>
      <c r="AI146" s="186" t="s">
        <v>165</v>
      </c>
      <c r="AJ146" s="187" t="s">
        <v>192</v>
      </c>
      <c r="AK146" s="127" t="s">
        <v>116</v>
      </c>
      <c r="AL146" s="187" t="s">
        <v>162</v>
      </c>
      <c r="AM146" s="127" t="s">
        <v>150</v>
      </c>
      <c r="AN146" s="187" t="s">
        <v>203</v>
      </c>
      <c r="AO146" s="135" t="s">
        <v>185</v>
      </c>
      <c r="AP146" s="130" t="str">
        <f t="shared" si="319"/>
        <v>主</v>
      </c>
      <c r="AQ146" s="130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>AWG</v>
      </c>
      <c r="AR146" s="130" t="str">
        <f t="shared" si="320"/>
        <v>FL</v>
      </c>
    </row>
    <row r="147" spans="1:44">
      <c r="A147" s="117">
        <f>输入错误检查!A147</f>
        <v>0</v>
      </c>
      <c r="B147" s="156">
        <f t="shared" ref="B147:B153" si="361">B146</f>
        <v>6</v>
      </c>
      <c r="C147" s="156">
        <f t="shared" ref="C147:C153" si="362">C146</f>
        <v>15</v>
      </c>
      <c r="D147" s="156">
        <f t="shared" ref="D147:D153" si="363">D146</f>
        <v>1300</v>
      </c>
      <c r="E147" s="156" t="str">
        <f t="shared" ref="E147:E153" si="364">E146</f>
        <v>AWG</v>
      </c>
      <c r="F147" s="156" t="str">
        <f t="shared" ref="F147:F153" si="365">F146</f>
        <v>FL</v>
      </c>
      <c r="G147" s="120">
        <v>1</v>
      </c>
      <c r="H147" s="130" t="s">
        <v>251</v>
      </c>
      <c r="I147" s="130" t="str">
        <f t="shared" si="316"/>
        <v>主</v>
      </c>
      <c r="J147" s="130" t="str">
        <f t="shared" si="317"/>
        <v>FL</v>
      </c>
      <c r="K147" s="127" t="s">
        <v>49</v>
      </c>
      <c r="L147" s="159" t="s">
        <v>259</v>
      </c>
      <c r="M147" s="168"/>
      <c r="N147" s="168"/>
      <c r="O147" s="166"/>
      <c r="P147" s="169"/>
      <c r="Q147" s="169"/>
      <c r="R147" s="169"/>
      <c r="S147" s="125">
        <v>3</v>
      </c>
      <c r="T147" s="125">
        <v>1</v>
      </c>
      <c r="U147" s="130" t="str">
        <f t="shared" si="318"/>
        <v>屠</v>
      </c>
      <c r="V147" s="129" t="s">
        <v>250</v>
      </c>
      <c r="W147" s="129" t="s">
        <v>262</v>
      </c>
      <c r="X147" s="171"/>
      <c r="Y147" s="176"/>
      <c r="Z147" s="177"/>
      <c r="AA147" s="177"/>
      <c r="AB147" s="177"/>
      <c r="AC147" s="182"/>
      <c r="AD147" s="180" t="s">
        <v>199</v>
      </c>
      <c r="AE147" s="181" t="s">
        <v>121</v>
      </c>
      <c r="AF147" s="171"/>
      <c r="AG147" s="177"/>
      <c r="AH147" s="182"/>
      <c r="AI147" s="186" t="s">
        <v>150</v>
      </c>
      <c r="AJ147" s="187" t="s">
        <v>102</v>
      </c>
      <c r="AK147" s="127" t="s">
        <v>168</v>
      </c>
      <c r="AL147" s="187" t="s">
        <v>162</v>
      </c>
      <c r="AM147" s="127" t="s">
        <v>156</v>
      </c>
      <c r="AN147" s="187" t="s">
        <v>202</v>
      </c>
      <c r="AO147" s="135" t="s">
        <v>179</v>
      </c>
      <c r="AP147" s="130" t="str">
        <f t="shared" si="319"/>
        <v>主</v>
      </c>
      <c r="AQ147" s="130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AWG</v>
      </c>
      <c r="AR147" s="130" t="str">
        <f t="shared" si="320"/>
        <v>FL</v>
      </c>
    </row>
    <row r="148" spans="1:44">
      <c r="A148" s="117">
        <f>输入错误检查!A148</f>
        <v>0</v>
      </c>
      <c r="B148" s="156">
        <f t="shared" si="361"/>
        <v>6</v>
      </c>
      <c r="C148" s="156">
        <f t="shared" si="362"/>
        <v>15</v>
      </c>
      <c r="D148" s="156">
        <f t="shared" si="363"/>
        <v>1300</v>
      </c>
      <c r="E148" s="156" t="str">
        <f t="shared" si="364"/>
        <v>AWG</v>
      </c>
      <c r="F148" s="156" t="str">
        <f t="shared" si="365"/>
        <v>FL</v>
      </c>
      <c r="G148" s="120">
        <v>2</v>
      </c>
      <c r="H148" s="130" t="s">
        <v>247</v>
      </c>
      <c r="I148" s="130" t="str">
        <f t="shared" si="316"/>
        <v>客</v>
      </c>
      <c r="J148" s="130" t="str">
        <f t="shared" si="317"/>
        <v>AWG</v>
      </c>
      <c r="K148" s="127" t="s">
        <v>72</v>
      </c>
      <c r="L148" s="159" t="s">
        <v>266</v>
      </c>
      <c r="M148" s="168">
        <f t="shared" si="355"/>
        <v>3</v>
      </c>
      <c r="N148" s="168">
        <f t="shared" si="356"/>
        <v>5</v>
      </c>
      <c r="O148" s="166">
        <f t="shared" si="357"/>
        <v>8</v>
      </c>
      <c r="P148" s="167">
        <f t="shared" si="358"/>
        <v>0</v>
      </c>
      <c r="Q148" s="167">
        <f t="shared" si="359"/>
        <v>0</v>
      </c>
      <c r="R148" s="167">
        <f t="shared" si="360"/>
        <v>1</v>
      </c>
      <c r="S148" s="125">
        <v>2</v>
      </c>
      <c r="T148" s="125">
        <v>2</v>
      </c>
      <c r="U148" s="130" t="str">
        <f t="shared" si="318"/>
        <v>平</v>
      </c>
      <c r="V148" s="129" t="s">
        <v>263</v>
      </c>
      <c r="W148" s="129" t="s">
        <v>250</v>
      </c>
      <c r="X148" s="172" t="str">
        <f t="shared" ref="X148:X152" si="366">IF($K148="","",IF($K148=$K146,AI146,AI147))</f>
        <v>杂技演员</v>
      </c>
      <c r="Y148" s="172" t="str">
        <f t="shared" ref="Y148:Y152" si="367">IF($K148="","",IF($K148=$K146,AJ146,AJ147))</f>
        <v>心理学家</v>
      </c>
      <c r="Z148" s="178"/>
      <c r="AA148" s="177"/>
      <c r="AB148" s="177"/>
      <c r="AC148" s="182"/>
      <c r="AD148" s="180" t="s">
        <v>121</v>
      </c>
      <c r="AE148" s="127" t="s">
        <v>199</v>
      </c>
      <c r="AF148" s="183" t="s">
        <v>185</v>
      </c>
      <c r="AG148" s="178"/>
      <c r="AH148" s="182"/>
      <c r="AI148" s="186" t="s">
        <v>150</v>
      </c>
      <c r="AJ148" s="187" t="s">
        <v>194</v>
      </c>
      <c r="AK148" s="127" t="s">
        <v>116</v>
      </c>
      <c r="AL148" s="187" t="s">
        <v>168</v>
      </c>
      <c r="AM148" s="127" t="s">
        <v>147</v>
      </c>
      <c r="AN148" s="187" t="s">
        <v>204</v>
      </c>
      <c r="AO148" s="135" t="s">
        <v>179</v>
      </c>
      <c r="AP148" s="130" t="str">
        <f t="shared" si="319"/>
        <v>客</v>
      </c>
      <c r="AQ148" s="130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FL</v>
      </c>
      <c r="AR148" s="130" t="str">
        <f t="shared" si="320"/>
        <v>AWG</v>
      </c>
    </row>
    <row r="149" spans="1:44">
      <c r="A149" s="117">
        <f>输入错误检查!A149</f>
        <v>0</v>
      </c>
      <c r="B149" s="156">
        <f t="shared" si="361"/>
        <v>6</v>
      </c>
      <c r="C149" s="156">
        <f t="shared" si="362"/>
        <v>15</v>
      </c>
      <c r="D149" s="156">
        <f t="shared" si="363"/>
        <v>1300</v>
      </c>
      <c r="E149" s="156" t="str">
        <f t="shared" si="364"/>
        <v>AWG</v>
      </c>
      <c r="F149" s="156" t="str">
        <f t="shared" si="365"/>
        <v>FL</v>
      </c>
      <c r="G149" s="120">
        <v>2</v>
      </c>
      <c r="H149" s="130" t="s">
        <v>251</v>
      </c>
      <c r="I149" s="130" t="str">
        <f t="shared" si="316"/>
        <v>主</v>
      </c>
      <c r="J149" s="130" t="str">
        <f t="shared" si="317"/>
        <v>FL</v>
      </c>
      <c r="K149" s="127" t="s">
        <v>49</v>
      </c>
      <c r="L149" s="159" t="s">
        <v>259</v>
      </c>
      <c r="M149" s="168"/>
      <c r="N149" s="168"/>
      <c r="O149" s="166"/>
      <c r="P149" s="169"/>
      <c r="Q149" s="169"/>
      <c r="R149" s="169"/>
      <c r="S149" s="125">
        <v>1</v>
      </c>
      <c r="T149" s="125">
        <v>3</v>
      </c>
      <c r="U149" s="130" t="str">
        <f t="shared" si="318"/>
        <v>人</v>
      </c>
      <c r="V149" s="129" t="s">
        <v>263</v>
      </c>
      <c r="W149" s="129" t="s">
        <v>250</v>
      </c>
      <c r="X149" s="172" t="str">
        <f t="shared" ref="X149:X153" si="368">IF($K149="","",IF($K149=$K147,AI147,AI146))</f>
        <v>先知</v>
      </c>
      <c r="Y149" s="172" t="str">
        <f t="shared" ref="Y149:Y153" si="369">IF($K149="","",IF($K149=$K147,AJ147,AJ146))</f>
        <v>魔术师</v>
      </c>
      <c r="Z149" s="171"/>
      <c r="AA149" s="176"/>
      <c r="AB149" s="177"/>
      <c r="AC149" s="182"/>
      <c r="AD149" s="180" t="s">
        <v>121</v>
      </c>
      <c r="AE149" s="127" t="s">
        <v>168</v>
      </c>
      <c r="AF149" s="181" t="s">
        <v>179</v>
      </c>
      <c r="AG149" s="171"/>
      <c r="AH149" s="182"/>
      <c r="AI149" s="186" t="s">
        <v>202</v>
      </c>
      <c r="AJ149" s="187" t="s">
        <v>203</v>
      </c>
      <c r="AK149" s="127" t="s">
        <v>156</v>
      </c>
      <c r="AL149" s="187" t="s">
        <v>165</v>
      </c>
      <c r="AM149" s="127" t="s">
        <v>138</v>
      </c>
      <c r="AN149" s="187" t="s">
        <v>116</v>
      </c>
      <c r="AO149" s="135" t="s">
        <v>185</v>
      </c>
      <c r="AP149" s="130" t="str">
        <f t="shared" si="319"/>
        <v>客</v>
      </c>
      <c r="AQ149" s="130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FL</v>
      </c>
      <c r="AR149" s="130" t="str">
        <f t="shared" si="320"/>
        <v>AWG</v>
      </c>
    </row>
    <row r="150" spans="1:44">
      <c r="A150" s="117">
        <f>输入错误检查!A150</f>
        <v>0</v>
      </c>
      <c r="B150" s="156">
        <f t="shared" si="361"/>
        <v>6</v>
      </c>
      <c r="C150" s="156">
        <f t="shared" si="362"/>
        <v>15</v>
      </c>
      <c r="D150" s="156">
        <f t="shared" si="363"/>
        <v>1300</v>
      </c>
      <c r="E150" s="156" t="str">
        <f t="shared" si="364"/>
        <v>AWG</v>
      </c>
      <c r="F150" s="156" t="str">
        <f t="shared" si="365"/>
        <v>FL</v>
      </c>
      <c r="G150" s="120">
        <v>3</v>
      </c>
      <c r="H150" s="130" t="s">
        <v>247</v>
      </c>
      <c r="I150" s="130" t="str">
        <f t="shared" si="316"/>
        <v/>
      </c>
      <c r="J150" s="130" t="str">
        <f t="shared" si="317"/>
        <v/>
      </c>
      <c r="K150" s="125"/>
      <c r="L150" s="160"/>
      <c r="M150" s="168">
        <f t="shared" si="355"/>
        <v>0</v>
      </c>
      <c r="N150" s="168">
        <f t="shared" si="356"/>
        <v>0</v>
      </c>
      <c r="O150" s="166">
        <f t="shared" si="357"/>
        <v>0</v>
      </c>
      <c r="P150" s="167">
        <f t="shared" si="358"/>
        <v>0</v>
      </c>
      <c r="Q150" s="167">
        <f t="shared" si="359"/>
        <v>0</v>
      </c>
      <c r="R150" s="167">
        <f t="shared" si="360"/>
        <v>0</v>
      </c>
      <c r="S150" s="125">
        <v>0</v>
      </c>
      <c r="T150" s="125">
        <v>0</v>
      </c>
      <c r="U150" s="130" t="str">
        <f t="shared" si="318"/>
        <v/>
      </c>
      <c r="V150" s="173"/>
      <c r="W150" s="128"/>
      <c r="X150" s="174" t="str">
        <f t="shared" si="366"/>
        <v/>
      </c>
      <c r="Y150" s="174" t="str">
        <f t="shared" si="367"/>
        <v/>
      </c>
      <c r="Z150" s="174" t="str">
        <f>IF($K150="","",IF($K150=$K148,X148,X149))</f>
        <v/>
      </c>
      <c r="AA150" s="174" t="str">
        <f>IF($K150="","",IF($K150=$K148,Y148,Y149))</f>
        <v/>
      </c>
      <c r="AB150" s="178"/>
      <c r="AC150" s="182"/>
      <c r="AD150" s="184"/>
      <c r="AE150" s="125"/>
      <c r="AF150" s="125"/>
      <c r="AG150" s="188"/>
      <c r="AH150" s="189"/>
      <c r="AI150" s="186"/>
      <c r="AJ150" s="187"/>
      <c r="AK150" s="127"/>
      <c r="AL150" s="187"/>
      <c r="AM150" s="127"/>
      <c r="AN150" s="187"/>
      <c r="AO150" s="135"/>
      <c r="AP150" s="130" t="str">
        <f t="shared" si="319"/>
        <v/>
      </c>
      <c r="AQ150" s="130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R150" s="130" t="str">
        <f t="shared" si="320"/>
        <v/>
      </c>
    </row>
    <row r="151" spans="1:44">
      <c r="A151" s="117">
        <f>输入错误检查!A151</f>
        <v>0</v>
      </c>
      <c r="B151" s="156">
        <f t="shared" si="361"/>
        <v>6</v>
      </c>
      <c r="C151" s="156">
        <f t="shared" si="362"/>
        <v>15</v>
      </c>
      <c r="D151" s="156">
        <f t="shared" si="363"/>
        <v>1300</v>
      </c>
      <c r="E151" s="156" t="str">
        <f t="shared" si="364"/>
        <v>AWG</v>
      </c>
      <c r="F151" s="156" t="str">
        <f t="shared" si="365"/>
        <v>FL</v>
      </c>
      <c r="G151" s="120">
        <v>3</v>
      </c>
      <c r="H151" s="130" t="s">
        <v>251</v>
      </c>
      <c r="I151" s="130" t="str">
        <f t="shared" si="316"/>
        <v/>
      </c>
      <c r="J151" s="130" t="str">
        <f t="shared" si="317"/>
        <v/>
      </c>
      <c r="K151" s="125"/>
      <c r="L151" s="160"/>
      <c r="M151" s="168"/>
      <c r="N151" s="168"/>
      <c r="O151" s="166"/>
      <c r="P151" s="169"/>
      <c r="Q151" s="169"/>
      <c r="R151" s="169"/>
      <c r="S151" s="125">
        <v>0</v>
      </c>
      <c r="T151" s="125">
        <v>0</v>
      </c>
      <c r="U151" s="130" t="str">
        <f t="shared" si="318"/>
        <v/>
      </c>
      <c r="V151" s="173"/>
      <c r="W151" s="128"/>
      <c r="X151" s="174" t="str">
        <f t="shared" si="368"/>
        <v/>
      </c>
      <c r="Y151" s="174" t="str">
        <f t="shared" si="369"/>
        <v/>
      </c>
      <c r="Z151" s="174" t="str">
        <f>IF($K151="","",IF($K151=$K149,X149,X148))</f>
        <v/>
      </c>
      <c r="AA151" s="174" t="str">
        <f>IF($K151="","",IF($K151=$K149,Y149,Y148))</f>
        <v/>
      </c>
      <c r="AB151" s="171"/>
      <c r="AC151" s="185"/>
      <c r="AD151" s="184"/>
      <c r="AE151" s="125"/>
      <c r="AF151" s="125"/>
      <c r="AG151" s="192"/>
      <c r="AH151" s="193"/>
      <c r="AI151" s="186"/>
      <c r="AJ151" s="187"/>
      <c r="AK151" s="127"/>
      <c r="AL151" s="187"/>
      <c r="AM151" s="127"/>
      <c r="AN151" s="187"/>
      <c r="AO151" s="135"/>
      <c r="AP151" s="130" t="str">
        <f t="shared" si="319"/>
        <v/>
      </c>
      <c r="AQ151" s="130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R151" s="130" t="str">
        <f t="shared" si="320"/>
        <v/>
      </c>
    </row>
    <row r="152" spans="1:44">
      <c r="A152" s="117">
        <f>输入错误检查!A152</f>
        <v>0</v>
      </c>
      <c r="B152" s="156">
        <f t="shared" si="361"/>
        <v>6</v>
      </c>
      <c r="C152" s="156">
        <f t="shared" si="362"/>
        <v>15</v>
      </c>
      <c r="D152" s="156">
        <f t="shared" si="363"/>
        <v>1300</v>
      </c>
      <c r="E152" s="156" t="str">
        <f t="shared" si="364"/>
        <v>AWG</v>
      </c>
      <c r="F152" s="156" t="str">
        <f t="shared" si="365"/>
        <v>FL</v>
      </c>
      <c r="G152" s="120" t="s">
        <v>256</v>
      </c>
      <c r="H152" s="130" t="s">
        <v>247</v>
      </c>
      <c r="I152" s="130" t="str">
        <f t="shared" si="316"/>
        <v/>
      </c>
      <c r="J152" s="130" t="str">
        <f t="shared" si="317"/>
        <v/>
      </c>
      <c r="K152" s="125"/>
      <c r="L152" s="160"/>
      <c r="M152" s="168">
        <f t="shared" ref="M152:M156" si="370">S152+S153</f>
        <v>0</v>
      </c>
      <c r="N152" s="168">
        <f t="shared" ref="N152:N156" si="371">T152+T153</f>
        <v>0</v>
      </c>
      <c r="O152" s="166">
        <f t="shared" ref="O152:O156" si="372">M152+N152</f>
        <v>0</v>
      </c>
      <c r="P152" s="167">
        <f t="shared" ref="P152:P156" si="373">IF(M152&gt;N152,1,0)</f>
        <v>0</v>
      </c>
      <c r="Q152" s="167">
        <f t="shared" ref="Q152:Q156" si="374">IF(M152+N152=0,0,IF(M152=N152,1,0))</f>
        <v>0</v>
      </c>
      <c r="R152" s="167">
        <f t="shared" ref="R152:R156" si="375">IF(M152&lt;N152,1,0)</f>
        <v>0</v>
      </c>
      <c r="S152" s="125">
        <v>0</v>
      </c>
      <c r="T152" s="125">
        <v>0</v>
      </c>
      <c r="U152" s="130" t="str">
        <f t="shared" si="318"/>
        <v/>
      </c>
      <c r="V152" s="173"/>
      <c r="W152" s="128"/>
      <c r="X152" s="174" t="str">
        <f t="shared" si="366"/>
        <v/>
      </c>
      <c r="Y152" s="174" t="str">
        <f t="shared" si="367"/>
        <v/>
      </c>
      <c r="Z152" s="172" t="str">
        <f t="shared" ref="Z152:AC152" si="376">IF($K152="","",IF($K152=$K150,X150,X151))</f>
        <v/>
      </c>
      <c r="AA152" s="172" t="str">
        <f t="shared" si="376"/>
        <v/>
      </c>
      <c r="AB152" s="172" t="str">
        <f t="shared" si="376"/>
        <v/>
      </c>
      <c r="AC152" s="172" t="str">
        <f t="shared" si="376"/>
        <v/>
      </c>
      <c r="AD152" s="125"/>
      <c r="AE152" s="125"/>
      <c r="AF152" s="125"/>
      <c r="AG152" s="125"/>
      <c r="AH152" s="194"/>
      <c r="AI152" s="186"/>
      <c r="AJ152" s="187"/>
      <c r="AK152" s="127"/>
      <c r="AL152" s="187"/>
      <c r="AM152" s="127"/>
      <c r="AN152" s="187"/>
      <c r="AO152" s="135"/>
      <c r="AP152" s="130" t="str">
        <f t="shared" si="319"/>
        <v/>
      </c>
      <c r="AQ152" s="130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R152" s="130" t="str">
        <f t="shared" si="320"/>
        <v/>
      </c>
    </row>
    <row r="153" spans="1:44">
      <c r="A153" s="117">
        <f>输入错误检查!A153</f>
        <v>0</v>
      </c>
      <c r="B153" s="156">
        <f t="shared" si="361"/>
        <v>6</v>
      </c>
      <c r="C153" s="156">
        <f t="shared" si="362"/>
        <v>15</v>
      </c>
      <c r="D153" s="156">
        <f t="shared" si="363"/>
        <v>1300</v>
      </c>
      <c r="E153" s="156" t="str">
        <f t="shared" si="364"/>
        <v>AWG</v>
      </c>
      <c r="F153" s="156" t="str">
        <f t="shared" si="365"/>
        <v>FL</v>
      </c>
      <c r="G153" s="120" t="s">
        <v>256</v>
      </c>
      <c r="H153" s="130" t="s">
        <v>251</v>
      </c>
      <c r="I153" s="130" t="str">
        <f t="shared" si="316"/>
        <v/>
      </c>
      <c r="J153" s="130" t="str">
        <f t="shared" si="317"/>
        <v/>
      </c>
      <c r="K153" s="125"/>
      <c r="L153" s="160"/>
      <c r="M153" s="168"/>
      <c r="N153" s="168"/>
      <c r="O153" s="166"/>
      <c r="P153" s="169"/>
      <c r="Q153" s="169"/>
      <c r="R153" s="169"/>
      <c r="S153" s="125">
        <v>0</v>
      </c>
      <c r="T153" s="125">
        <v>0</v>
      </c>
      <c r="U153" s="130" t="str">
        <f t="shared" si="318"/>
        <v/>
      </c>
      <c r="V153" s="173"/>
      <c r="W153" s="128"/>
      <c r="X153" s="174" t="str">
        <f t="shared" si="368"/>
        <v/>
      </c>
      <c r="Y153" s="174" t="str">
        <f t="shared" si="369"/>
        <v/>
      </c>
      <c r="Z153" s="172" t="str">
        <f t="shared" ref="Z153:AC153" si="377">IF($K153="","",IF($K153=$K151,X151,X150))</f>
        <v/>
      </c>
      <c r="AA153" s="172" t="str">
        <f t="shared" si="377"/>
        <v/>
      </c>
      <c r="AB153" s="172" t="str">
        <f t="shared" si="377"/>
        <v/>
      </c>
      <c r="AC153" s="172" t="str">
        <f t="shared" si="377"/>
        <v/>
      </c>
      <c r="AD153" s="125"/>
      <c r="AE153" s="125"/>
      <c r="AF153" s="125"/>
      <c r="AG153" s="125"/>
      <c r="AH153" s="125"/>
      <c r="AI153" s="186"/>
      <c r="AJ153" s="187"/>
      <c r="AK153" s="127"/>
      <c r="AL153" s="187"/>
      <c r="AM153" s="127"/>
      <c r="AN153" s="187"/>
      <c r="AO153" s="135"/>
      <c r="AP153" s="130" t="str">
        <f t="shared" si="319"/>
        <v/>
      </c>
      <c r="AQ153" s="130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R153" s="130" t="str">
        <f t="shared" si="320"/>
        <v/>
      </c>
    </row>
    <row r="154" spans="1:44">
      <c r="A154" s="117">
        <f>输入错误检查!A154</f>
        <v>0</v>
      </c>
      <c r="B154" s="156">
        <v>6</v>
      </c>
      <c r="C154" s="156">
        <v>15</v>
      </c>
      <c r="D154" s="156">
        <v>1500</v>
      </c>
      <c r="E154" s="157" t="s">
        <v>95</v>
      </c>
      <c r="F154" s="157" t="s">
        <v>56</v>
      </c>
      <c r="G154" s="120">
        <v>1</v>
      </c>
      <c r="H154" s="130" t="s">
        <v>247</v>
      </c>
      <c r="I154" s="130" t="str">
        <f t="shared" si="316"/>
        <v>客</v>
      </c>
      <c r="J154" s="130" t="str">
        <f t="shared" si="317"/>
        <v>ZETA</v>
      </c>
      <c r="K154" s="127" t="s">
        <v>56</v>
      </c>
      <c r="L154" s="159" t="s">
        <v>264</v>
      </c>
      <c r="M154" s="168">
        <f t="shared" si="370"/>
        <v>8</v>
      </c>
      <c r="N154" s="168">
        <f t="shared" si="371"/>
        <v>1</v>
      </c>
      <c r="O154" s="166">
        <f t="shared" si="372"/>
        <v>9</v>
      </c>
      <c r="P154" s="167">
        <f t="shared" si="373"/>
        <v>1</v>
      </c>
      <c r="Q154" s="167">
        <f t="shared" si="374"/>
        <v>0</v>
      </c>
      <c r="R154" s="167">
        <f t="shared" si="375"/>
        <v>0</v>
      </c>
      <c r="S154" s="125">
        <v>3</v>
      </c>
      <c r="T154" s="125">
        <v>1</v>
      </c>
      <c r="U154" s="130" t="str">
        <f t="shared" si="318"/>
        <v>人</v>
      </c>
      <c r="V154" s="129" t="s">
        <v>258</v>
      </c>
      <c r="W154" s="129" t="s">
        <v>261</v>
      </c>
      <c r="X154" s="170"/>
      <c r="Y154" s="175"/>
      <c r="Z154" s="175"/>
      <c r="AA154" s="175"/>
      <c r="AB154" s="175"/>
      <c r="AC154" s="179"/>
      <c r="AD154" s="180" t="s">
        <v>199</v>
      </c>
      <c r="AE154" s="181" t="s">
        <v>204</v>
      </c>
      <c r="AF154" s="170"/>
      <c r="AG154" s="175"/>
      <c r="AH154" s="179"/>
      <c r="AI154" s="186" t="s">
        <v>150</v>
      </c>
      <c r="AJ154" s="187" t="s">
        <v>102</v>
      </c>
      <c r="AK154" s="127" t="s">
        <v>121</v>
      </c>
      <c r="AL154" s="187" t="s">
        <v>168</v>
      </c>
      <c r="AM154" s="127" t="s">
        <v>202</v>
      </c>
      <c r="AN154" s="187" t="s">
        <v>165</v>
      </c>
      <c r="AO154" s="135" t="s">
        <v>179</v>
      </c>
      <c r="AP154" s="130" t="str">
        <f t="shared" si="319"/>
        <v>主</v>
      </c>
      <c r="AQ154" s="130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>ZETA</v>
      </c>
      <c r="AR154" s="130" t="str">
        <f t="shared" si="320"/>
        <v>AXIZ</v>
      </c>
    </row>
    <row r="155" spans="1:44">
      <c r="A155" s="117">
        <f>输入错误检查!A155</f>
        <v>0</v>
      </c>
      <c r="B155" s="156">
        <f t="shared" ref="B155:B161" si="378">B154</f>
        <v>6</v>
      </c>
      <c r="C155" s="156">
        <f t="shared" ref="C155:C161" si="379">C154</f>
        <v>15</v>
      </c>
      <c r="D155" s="156">
        <f t="shared" ref="D155:D161" si="380">D154</f>
        <v>1500</v>
      </c>
      <c r="E155" s="156" t="str">
        <f t="shared" ref="E155:E161" si="381">E154</f>
        <v>ZETA</v>
      </c>
      <c r="F155" s="156" t="str">
        <f t="shared" ref="F155:F161" si="382">F154</f>
        <v>AXIZ</v>
      </c>
      <c r="G155" s="120">
        <v>1</v>
      </c>
      <c r="H155" s="130" t="s">
        <v>251</v>
      </c>
      <c r="I155" s="130" t="str">
        <f t="shared" si="316"/>
        <v>主</v>
      </c>
      <c r="J155" s="130" t="str">
        <f t="shared" si="317"/>
        <v>AXIZ</v>
      </c>
      <c r="K155" s="127" t="s">
        <v>95</v>
      </c>
      <c r="L155" s="159" t="s">
        <v>132</v>
      </c>
      <c r="M155" s="168"/>
      <c r="N155" s="168"/>
      <c r="O155" s="166"/>
      <c r="P155" s="169"/>
      <c r="Q155" s="169"/>
      <c r="R155" s="169"/>
      <c r="S155" s="125">
        <v>5</v>
      </c>
      <c r="T155" s="125">
        <v>0</v>
      </c>
      <c r="U155" s="130" t="str">
        <f t="shared" si="318"/>
        <v>屠</v>
      </c>
      <c r="V155" s="129" t="s">
        <v>258</v>
      </c>
      <c r="W155" s="129" t="s">
        <v>261</v>
      </c>
      <c r="X155" s="171"/>
      <c r="Y155" s="176"/>
      <c r="Z155" s="177"/>
      <c r="AA155" s="177"/>
      <c r="AB155" s="177"/>
      <c r="AC155" s="182"/>
      <c r="AD155" s="180" t="s">
        <v>150</v>
      </c>
      <c r="AE155" s="181" t="s">
        <v>199</v>
      </c>
      <c r="AF155" s="171"/>
      <c r="AG155" s="177"/>
      <c r="AH155" s="182"/>
      <c r="AI155" s="186" t="s">
        <v>204</v>
      </c>
      <c r="AJ155" s="187" t="s">
        <v>121</v>
      </c>
      <c r="AK155" s="127" t="s">
        <v>168</v>
      </c>
      <c r="AL155" s="187" t="s">
        <v>162</v>
      </c>
      <c r="AM155" s="127" t="s">
        <v>202</v>
      </c>
      <c r="AN155" s="187" t="s">
        <v>102</v>
      </c>
      <c r="AO155" s="135" t="s">
        <v>179</v>
      </c>
      <c r="AP155" s="130" t="str">
        <f t="shared" si="319"/>
        <v>主</v>
      </c>
      <c r="AQ155" s="130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ZETA</v>
      </c>
      <c r="AR155" s="130" t="str">
        <f t="shared" si="320"/>
        <v>AXIZ</v>
      </c>
    </row>
    <row r="156" spans="1:44">
      <c r="A156" s="117">
        <f>输入错误检查!A156</f>
        <v>0</v>
      </c>
      <c r="B156" s="156">
        <f t="shared" si="378"/>
        <v>6</v>
      </c>
      <c r="C156" s="156">
        <f t="shared" si="379"/>
        <v>15</v>
      </c>
      <c r="D156" s="156">
        <f t="shared" si="380"/>
        <v>1500</v>
      </c>
      <c r="E156" s="156" t="str">
        <f t="shared" si="381"/>
        <v>ZETA</v>
      </c>
      <c r="F156" s="156" t="str">
        <f t="shared" si="382"/>
        <v>AXIZ</v>
      </c>
      <c r="G156" s="120">
        <v>2</v>
      </c>
      <c r="H156" s="130" t="s">
        <v>247</v>
      </c>
      <c r="I156" s="130" t="str">
        <f t="shared" si="316"/>
        <v>主</v>
      </c>
      <c r="J156" s="130" t="str">
        <f t="shared" si="317"/>
        <v>AXIZ</v>
      </c>
      <c r="K156" s="127" t="s">
        <v>95</v>
      </c>
      <c r="L156" s="159" t="s">
        <v>132</v>
      </c>
      <c r="M156" s="168">
        <f t="shared" si="370"/>
        <v>2</v>
      </c>
      <c r="N156" s="168">
        <f t="shared" si="371"/>
        <v>7</v>
      </c>
      <c r="O156" s="166">
        <f t="shared" si="372"/>
        <v>9</v>
      </c>
      <c r="P156" s="167">
        <f t="shared" si="373"/>
        <v>0</v>
      </c>
      <c r="Q156" s="167">
        <f t="shared" si="374"/>
        <v>0</v>
      </c>
      <c r="R156" s="167">
        <f t="shared" si="375"/>
        <v>1</v>
      </c>
      <c r="S156" s="125">
        <v>2</v>
      </c>
      <c r="T156" s="125">
        <v>2</v>
      </c>
      <c r="U156" s="130" t="str">
        <f t="shared" si="318"/>
        <v>平</v>
      </c>
      <c r="V156" s="129" t="s">
        <v>263</v>
      </c>
      <c r="W156" s="129" t="s">
        <v>249</v>
      </c>
      <c r="X156" s="172" t="str">
        <f t="shared" ref="X156:X160" si="383">IF($K156="","",IF($K156=$K154,AI154,AI155))</f>
        <v>木偶师</v>
      </c>
      <c r="Y156" s="172" t="str">
        <f t="shared" ref="Y156:Y160" si="384">IF($K156="","",IF($K156=$K154,AJ154,AJ155))</f>
        <v>空军</v>
      </c>
      <c r="Z156" s="178"/>
      <c r="AA156" s="177"/>
      <c r="AB156" s="177"/>
      <c r="AC156" s="182"/>
      <c r="AD156" s="180" t="s">
        <v>150</v>
      </c>
      <c r="AE156" s="127" t="s">
        <v>138</v>
      </c>
      <c r="AF156" s="183" t="s">
        <v>179</v>
      </c>
      <c r="AG156" s="178"/>
      <c r="AH156" s="182"/>
      <c r="AI156" s="186" t="s">
        <v>199</v>
      </c>
      <c r="AJ156" s="187" t="s">
        <v>202</v>
      </c>
      <c r="AK156" s="127" t="s">
        <v>165</v>
      </c>
      <c r="AL156" s="187" t="s">
        <v>203</v>
      </c>
      <c r="AM156" s="127" t="s">
        <v>116</v>
      </c>
      <c r="AN156" s="187" t="s">
        <v>168</v>
      </c>
      <c r="AO156" s="135" t="s">
        <v>152</v>
      </c>
      <c r="AP156" s="130" t="str">
        <f t="shared" si="319"/>
        <v>客</v>
      </c>
      <c r="AQ156" s="130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AXIZ</v>
      </c>
      <c r="AR156" s="130" t="str">
        <f t="shared" si="320"/>
        <v>ZETA</v>
      </c>
    </row>
    <row r="157" spans="1:44">
      <c r="A157" s="117">
        <f>输入错误检查!A157</f>
        <v>0</v>
      </c>
      <c r="B157" s="156">
        <f t="shared" si="378"/>
        <v>6</v>
      </c>
      <c r="C157" s="156">
        <f t="shared" si="379"/>
        <v>15</v>
      </c>
      <c r="D157" s="156">
        <f t="shared" si="380"/>
        <v>1500</v>
      </c>
      <c r="E157" s="156" t="str">
        <f t="shared" si="381"/>
        <v>ZETA</v>
      </c>
      <c r="F157" s="156" t="str">
        <f t="shared" si="382"/>
        <v>AXIZ</v>
      </c>
      <c r="G157" s="120">
        <v>2</v>
      </c>
      <c r="H157" s="130" t="s">
        <v>251</v>
      </c>
      <c r="I157" s="130" t="str">
        <f t="shared" si="316"/>
        <v>客</v>
      </c>
      <c r="J157" s="130" t="str">
        <f t="shared" si="317"/>
        <v>ZETA</v>
      </c>
      <c r="K157" s="127" t="s">
        <v>56</v>
      </c>
      <c r="L157" s="159" t="s">
        <v>264</v>
      </c>
      <c r="M157" s="168"/>
      <c r="N157" s="168"/>
      <c r="O157" s="166"/>
      <c r="P157" s="169"/>
      <c r="Q157" s="169"/>
      <c r="R157" s="169"/>
      <c r="S157" s="125">
        <v>0</v>
      </c>
      <c r="T157" s="125">
        <v>5</v>
      </c>
      <c r="U157" s="130" t="str">
        <f t="shared" si="318"/>
        <v>屠</v>
      </c>
      <c r="V157" s="129" t="s">
        <v>263</v>
      </c>
      <c r="W157" s="129" t="s">
        <v>249</v>
      </c>
      <c r="X157" s="172" t="str">
        <f t="shared" ref="X157:X161" si="385">IF($K157="","",IF($K157=$K155,AI155,AI154))</f>
        <v>先知</v>
      </c>
      <c r="Y157" s="172" t="str">
        <f t="shared" ref="Y157:Y161" si="386">IF($K157="","",IF($K157=$K155,AJ155,AJ154))</f>
        <v>魔术师</v>
      </c>
      <c r="Z157" s="171"/>
      <c r="AA157" s="176"/>
      <c r="AB157" s="177"/>
      <c r="AC157" s="182"/>
      <c r="AD157" s="180" t="s">
        <v>138</v>
      </c>
      <c r="AE157" s="127" t="s">
        <v>202</v>
      </c>
      <c r="AF157" s="181" t="s">
        <v>179</v>
      </c>
      <c r="AG157" s="171"/>
      <c r="AH157" s="182"/>
      <c r="AI157" s="186" t="s">
        <v>192</v>
      </c>
      <c r="AJ157" s="187" t="s">
        <v>156</v>
      </c>
      <c r="AK157" s="127" t="s">
        <v>168</v>
      </c>
      <c r="AL157" s="187" t="s">
        <v>116</v>
      </c>
      <c r="AM157" s="127" t="s">
        <v>121</v>
      </c>
      <c r="AN157" s="187" t="s">
        <v>199</v>
      </c>
      <c r="AO157" s="135" t="s">
        <v>173</v>
      </c>
      <c r="AP157" s="130" t="str">
        <f t="shared" si="319"/>
        <v>客</v>
      </c>
      <c r="AQ157" s="130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AXIZ</v>
      </c>
      <c r="AR157" s="130" t="str">
        <f t="shared" si="320"/>
        <v>ZETA</v>
      </c>
    </row>
    <row r="158" spans="1:44">
      <c r="A158" s="117">
        <f>输入错误检查!A158</f>
        <v>0</v>
      </c>
      <c r="B158" s="156">
        <f t="shared" si="378"/>
        <v>6</v>
      </c>
      <c r="C158" s="156">
        <f t="shared" si="379"/>
        <v>15</v>
      </c>
      <c r="D158" s="156">
        <f t="shared" si="380"/>
        <v>1500</v>
      </c>
      <c r="E158" s="156" t="str">
        <f t="shared" si="381"/>
        <v>ZETA</v>
      </c>
      <c r="F158" s="156" t="str">
        <f t="shared" si="382"/>
        <v>AXIZ</v>
      </c>
      <c r="G158" s="120">
        <v>3</v>
      </c>
      <c r="H158" s="130" t="s">
        <v>247</v>
      </c>
      <c r="I158" s="130" t="str">
        <f t="shared" si="316"/>
        <v>客</v>
      </c>
      <c r="J158" s="130" t="str">
        <f t="shared" si="317"/>
        <v>ZETA</v>
      </c>
      <c r="K158" s="127" t="s">
        <v>56</v>
      </c>
      <c r="L158" s="159" t="s">
        <v>264</v>
      </c>
      <c r="M158" s="168">
        <f t="shared" ref="M158:M162" si="387">S158+S159</f>
        <v>3</v>
      </c>
      <c r="N158" s="168">
        <f t="shared" ref="N158:N162" si="388">T158+T159</f>
        <v>5</v>
      </c>
      <c r="O158" s="166">
        <f t="shared" ref="O158:O162" si="389">M158+N158</f>
        <v>8</v>
      </c>
      <c r="P158" s="167">
        <f t="shared" ref="P158:P162" si="390">IF(M158&gt;N158,1,0)</f>
        <v>0</v>
      </c>
      <c r="Q158" s="167">
        <f t="shared" ref="Q158:Q162" si="391">IF(M158+N158=0,0,IF(M158=N158,1,0))</f>
        <v>0</v>
      </c>
      <c r="R158" s="167">
        <f t="shared" ref="R158:R162" si="392">IF(M158&lt;N158,1,0)</f>
        <v>1</v>
      </c>
      <c r="S158" s="125">
        <v>1</v>
      </c>
      <c r="T158" s="125">
        <v>3</v>
      </c>
      <c r="U158" s="130" t="str">
        <f t="shared" si="318"/>
        <v>屠</v>
      </c>
      <c r="V158" s="173"/>
      <c r="W158" s="129" t="s">
        <v>250</v>
      </c>
      <c r="X158" s="174" t="str">
        <f t="shared" si="383"/>
        <v>心理学家</v>
      </c>
      <c r="Y158" s="174" t="str">
        <f t="shared" si="384"/>
        <v>勘探员</v>
      </c>
      <c r="Z158" s="174" t="str">
        <f>IF($K158="","",IF($K158=$K156,X156,X157))</f>
        <v>先知</v>
      </c>
      <c r="AA158" s="174" t="str">
        <f>IF($K158="","",IF($K158=$K156,Y156,Y157))</f>
        <v>魔术师</v>
      </c>
      <c r="AB158" s="178"/>
      <c r="AC158" s="182"/>
      <c r="AD158" s="180" t="s">
        <v>138</v>
      </c>
      <c r="AE158" s="127" t="s">
        <v>202</v>
      </c>
      <c r="AF158" s="127" t="s">
        <v>185</v>
      </c>
      <c r="AG158" s="183" t="s">
        <v>179</v>
      </c>
      <c r="AH158" s="189"/>
      <c r="AI158" s="186" t="s">
        <v>116</v>
      </c>
      <c r="AJ158" s="187" t="s">
        <v>79</v>
      </c>
      <c r="AK158" s="127" t="s">
        <v>194</v>
      </c>
      <c r="AL158" s="187" t="s">
        <v>153</v>
      </c>
      <c r="AM158" s="127" t="s">
        <v>121</v>
      </c>
      <c r="AN158" s="187" t="s">
        <v>199</v>
      </c>
      <c r="AO158" s="135" t="s">
        <v>173</v>
      </c>
      <c r="AP158" s="130" t="str">
        <f t="shared" si="319"/>
        <v>主</v>
      </c>
      <c r="AQ158" s="130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ZETA</v>
      </c>
      <c r="AR158" s="130" t="str">
        <f t="shared" si="320"/>
        <v>AXIZ</v>
      </c>
    </row>
    <row r="159" spans="1:44">
      <c r="A159" s="117">
        <f>输入错误检查!A159</f>
        <v>0</v>
      </c>
      <c r="B159" s="156">
        <f t="shared" si="378"/>
        <v>6</v>
      </c>
      <c r="C159" s="156">
        <f t="shared" si="379"/>
        <v>15</v>
      </c>
      <c r="D159" s="156">
        <f t="shared" si="380"/>
        <v>1500</v>
      </c>
      <c r="E159" s="156" t="str">
        <f t="shared" si="381"/>
        <v>ZETA</v>
      </c>
      <c r="F159" s="156" t="str">
        <f t="shared" si="382"/>
        <v>AXIZ</v>
      </c>
      <c r="G159" s="120">
        <v>3</v>
      </c>
      <c r="H159" s="130" t="s">
        <v>251</v>
      </c>
      <c r="I159" s="130" t="str">
        <f t="shared" si="316"/>
        <v>主</v>
      </c>
      <c r="J159" s="130" t="str">
        <f t="shared" si="317"/>
        <v>AXIZ</v>
      </c>
      <c r="K159" s="127" t="s">
        <v>95</v>
      </c>
      <c r="L159" s="159" t="s">
        <v>132</v>
      </c>
      <c r="M159" s="168"/>
      <c r="N159" s="168"/>
      <c r="O159" s="166"/>
      <c r="P159" s="169"/>
      <c r="Q159" s="169"/>
      <c r="R159" s="169"/>
      <c r="S159" s="125">
        <v>2</v>
      </c>
      <c r="T159" s="125">
        <v>2</v>
      </c>
      <c r="U159" s="130" t="str">
        <f t="shared" si="318"/>
        <v>平</v>
      </c>
      <c r="V159" s="173"/>
      <c r="W159" s="129" t="s">
        <v>250</v>
      </c>
      <c r="X159" s="174" t="str">
        <f t="shared" si="385"/>
        <v>古董商</v>
      </c>
      <c r="Y159" s="174" t="str">
        <f t="shared" si="386"/>
        <v>飞行家</v>
      </c>
      <c r="Z159" s="174" t="str">
        <f>IF($K159="","",IF($K159=$K157,X157,X156))</f>
        <v>木偶师</v>
      </c>
      <c r="AA159" s="174" t="str">
        <f>IF($K159="","",IF($K159=$K157,Y157,Y156))</f>
        <v>空军</v>
      </c>
      <c r="AB159" s="171"/>
      <c r="AC159" s="185"/>
      <c r="AD159" s="180" t="s">
        <v>150</v>
      </c>
      <c r="AE159" s="127" t="s">
        <v>138</v>
      </c>
      <c r="AF159" s="127" t="s">
        <v>179</v>
      </c>
      <c r="AG159" s="181" t="s">
        <v>185</v>
      </c>
      <c r="AH159" s="193"/>
      <c r="AI159" s="186" t="s">
        <v>116</v>
      </c>
      <c r="AJ159" s="187" t="s">
        <v>126</v>
      </c>
      <c r="AK159" s="127" t="s">
        <v>79</v>
      </c>
      <c r="AL159" s="187" t="s">
        <v>180</v>
      </c>
      <c r="AM159" s="127" t="s">
        <v>156</v>
      </c>
      <c r="AN159" s="187" t="s">
        <v>192</v>
      </c>
      <c r="AO159" s="135" t="s">
        <v>93</v>
      </c>
      <c r="AP159" s="130" t="str">
        <f t="shared" si="319"/>
        <v>主</v>
      </c>
      <c r="AQ159" s="130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ZETA</v>
      </c>
      <c r="AR159" s="130" t="str">
        <f t="shared" si="320"/>
        <v>AXIZ</v>
      </c>
    </row>
    <row r="160" spans="1:44">
      <c r="A160" s="117">
        <f>输入错误检查!A160</f>
        <v>0</v>
      </c>
      <c r="B160" s="156">
        <f t="shared" si="378"/>
        <v>6</v>
      </c>
      <c r="C160" s="156">
        <f t="shared" si="379"/>
        <v>15</v>
      </c>
      <c r="D160" s="156">
        <f t="shared" si="380"/>
        <v>1500</v>
      </c>
      <c r="E160" s="156" t="str">
        <f t="shared" si="381"/>
        <v>ZETA</v>
      </c>
      <c r="F160" s="156" t="str">
        <f t="shared" si="382"/>
        <v>AXIZ</v>
      </c>
      <c r="G160" s="120" t="s">
        <v>256</v>
      </c>
      <c r="H160" s="130" t="s">
        <v>247</v>
      </c>
      <c r="I160" s="130" t="str">
        <f t="shared" si="316"/>
        <v/>
      </c>
      <c r="J160" s="130" t="str">
        <f t="shared" si="317"/>
        <v/>
      </c>
      <c r="K160" s="125"/>
      <c r="L160" s="160"/>
      <c r="M160" s="168">
        <f t="shared" si="387"/>
        <v>0</v>
      </c>
      <c r="N160" s="168">
        <f t="shared" si="388"/>
        <v>0</v>
      </c>
      <c r="O160" s="166">
        <f t="shared" si="389"/>
        <v>0</v>
      </c>
      <c r="P160" s="167">
        <f t="shared" si="390"/>
        <v>0</v>
      </c>
      <c r="Q160" s="167">
        <f t="shared" si="391"/>
        <v>0</v>
      </c>
      <c r="R160" s="167">
        <f t="shared" si="392"/>
        <v>0</v>
      </c>
      <c r="S160" s="125">
        <v>0</v>
      </c>
      <c r="T160" s="125">
        <v>0</v>
      </c>
      <c r="U160" s="130" t="str">
        <f t="shared" si="318"/>
        <v/>
      </c>
      <c r="V160" s="173"/>
      <c r="W160" s="128"/>
      <c r="X160" s="174" t="str">
        <f t="shared" si="383"/>
        <v/>
      </c>
      <c r="Y160" s="174" t="str">
        <f t="shared" si="384"/>
        <v/>
      </c>
      <c r="Z160" s="172" t="str">
        <f t="shared" ref="Z160:AC160" si="393">IF($K160="","",IF($K160=$K158,X158,X159))</f>
        <v/>
      </c>
      <c r="AA160" s="172" t="str">
        <f t="shared" si="393"/>
        <v/>
      </c>
      <c r="AB160" s="172" t="str">
        <f t="shared" si="393"/>
        <v/>
      </c>
      <c r="AC160" s="172" t="str">
        <f t="shared" si="393"/>
        <v/>
      </c>
      <c r="AD160" s="125"/>
      <c r="AE160" s="125"/>
      <c r="AF160" s="125"/>
      <c r="AG160" s="125"/>
      <c r="AH160" s="194"/>
      <c r="AI160" s="186"/>
      <c r="AJ160" s="187"/>
      <c r="AK160" s="127"/>
      <c r="AL160" s="187"/>
      <c r="AM160" s="127"/>
      <c r="AN160" s="187"/>
      <c r="AO160" s="135"/>
      <c r="AP160" s="130" t="str">
        <f t="shared" si="319"/>
        <v/>
      </c>
      <c r="AQ160" s="130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R160" s="130" t="str">
        <f t="shared" si="320"/>
        <v/>
      </c>
    </row>
    <row r="161" spans="1:44">
      <c r="A161" s="117">
        <f>输入错误检查!A161</f>
        <v>0</v>
      </c>
      <c r="B161" s="156">
        <f t="shared" si="378"/>
        <v>6</v>
      </c>
      <c r="C161" s="156">
        <f t="shared" si="379"/>
        <v>15</v>
      </c>
      <c r="D161" s="156">
        <f t="shared" si="380"/>
        <v>1500</v>
      </c>
      <c r="E161" s="156" t="str">
        <f t="shared" si="381"/>
        <v>ZETA</v>
      </c>
      <c r="F161" s="156" t="str">
        <f t="shared" si="382"/>
        <v>AXIZ</v>
      </c>
      <c r="G161" s="120" t="s">
        <v>256</v>
      </c>
      <c r="H161" s="130" t="s">
        <v>251</v>
      </c>
      <c r="I161" s="130" t="str">
        <f t="shared" si="316"/>
        <v/>
      </c>
      <c r="J161" s="130" t="str">
        <f t="shared" si="317"/>
        <v/>
      </c>
      <c r="K161" s="125"/>
      <c r="L161" s="160"/>
      <c r="M161" s="168"/>
      <c r="N161" s="168"/>
      <c r="O161" s="166"/>
      <c r="P161" s="169"/>
      <c r="Q161" s="169"/>
      <c r="R161" s="169"/>
      <c r="S161" s="125">
        <v>0</v>
      </c>
      <c r="T161" s="125">
        <v>0</v>
      </c>
      <c r="U161" s="130" t="str">
        <f t="shared" si="318"/>
        <v/>
      </c>
      <c r="V161" s="173"/>
      <c r="W161" s="128"/>
      <c r="X161" s="174" t="str">
        <f t="shared" si="385"/>
        <v/>
      </c>
      <c r="Y161" s="174" t="str">
        <f t="shared" si="386"/>
        <v/>
      </c>
      <c r="Z161" s="172" t="str">
        <f t="shared" ref="Z161:AC161" si="394">IF($K161="","",IF($K161=$K159,X159,X158))</f>
        <v/>
      </c>
      <c r="AA161" s="172" t="str">
        <f t="shared" si="394"/>
        <v/>
      </c>
      <c r="AB161" s="172" t="str">
        <f t="shared" si="394"/>
        <v/>
      </c>
      <c r="AC161" s="172" t="str">
        <f t="shared" si="394"/>
        <v/>
      </c>
      <c r="AD161" s="125"/>
      <c r="AE161" s="125"/>
      <c r="AF161" s="125"/>
      <c r="AG161" s="125"/>
      <c r="AH161" s="125"/>
      <c r="AI161" s="186"/>
      <c r="AJ161" s="187"/>
      <c r="AK161" s="127"/>
      <c r="AL161" s="187"/>
      <c r="AM161" s="127"/>
      <c r="AN161" s="187"/>
      <c r="AO161" s="135"/>
      <c r="AP161" s="130" t="str">
        <f t="shared" si="319"/>
        <v/>
      </c>
      <c r="AQ161" s="130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R161" s="130" t="str">
        <f t="shared" si="320"/>
        <v/>
      </c>
    </row>
    <row r="162" spans="1:44">
      <c r="A162" s="117">
        <f>输入错误检查!A162</f>
        <v>0</v>
      </c>
      <c r="B162" s="156">
        <v>6</v>
      </c>
      <c r="C162" s="156">
        <v>15</v>
      </c>
      <c r="D162" s="156">
        <v>1700</v>
      </c>
      <c r="E162" s="157" t="s">
        <v>88</v>
      </c>
      <c r="F162" s="157" t="s">
        <v>64</v>
      </c>
      <c r="G162" s="120">
        <v>1</v>
      </c>
      <c r="H162" s="130" t="s">
        <v>247</v>
      </c>
      <c r="I162" s="130" t="str">
        <f t="shared" si="316"/>
        <v>客</v>
      </c>
      <c r="J162" s="130" t="str">
        <f t="shared" si="317"/>
        <v>SZ</v>
      </c>
      <c r="K162" s="127" t="s">
        <v>64</v>
      </c>
      <c r="L162" s="159" t="s">
        <v>257</v>
      </c>
      <c r="M162" s="168">
        <f t="shared" si="387"/>
        <v>5</v>
      </c>
      <c r="N162" s="168">
        <f t="shared" si="388"/>
        <v>5</v>
      </c>
      <c r="O162" s="166">
        <f t="shared" si="389"/>
        <v>10</v>
      </c>
      <c r="P162" s="167">
        <f t="shared" si="390"/>
        <v>0</v>
      </c>
      <c r="Q162" s="167">
        <f t="shared" si="391"/>
        <v>1</v>
      </c>
      <c r="R162" s="167">
        <f t="shared" si="392"/>
        <v>0</v>
      </c>
      <c r="S162" s="125">
        <v>0</v>
      </c>
      <c r="T162" s="125">
        <v>5</v>
      </c>
      <c r="U162" s="130" t="str">
        <f t="shared" si="318"/>
        <v>屠</v>
      </c>
      <c r="V162" s="129" t="s">
        <v>250</v>
      </c>
      <c r="W162" s="129" t="s">
        <v>254</v>
      </c>
      <c r="X162" s="170"/>
      <c r="Y162" s="175"/>
      <c r="Z162" s="175"/>
      <c r="AA162" s="175"/>
      <c r="AB162" s="175"/>
      <c r="AC162" s="179"/>
      <c r="AD162" s="180" t="s">
        <v>121</v>
      </c>
      <c r="AE162" s="181" t="s">
        <v>192</v>
      </c>
      <c r="AF162" s="170"/>
      <c r="AG162" s="175"/>
      <c r="AH162" s="179"/>
      <c r="AI162" s="186" t="s">
        <v>150</v>
      </c>
      <c r="AJ162" s="187" t="s">
        <v>102</v>
      </c>
      <c r="AK162" s="127" t="s">
        <v>168</v>
      </c>
      <c r="AL162" s="187" t="s">
        <v>116</v>
      </c>
      <c r="AM162" s="127" t="s">
        <v>202</v>
      </c>
      <c r="AN162" s="187" t="s">
        <v>165</v>
      </c>
      <c r="AO162" s="135" t="s">
        <v>185</v>
      </c>
      <c r="AP162" s="130" t="str">
        <f t="shared" si="319"/>
        <v>主</v>
      </c>
      <c r="AQ162" s="130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SZ</v>
      </c>
      <c r="AR162" s="130" t="str">
        <f t="shared" si="320"/>
        <v>FAV</v>
      </c>
    </row>
    <row r="163" spans="1:44">
      <c r="A163" s="117">
        <f>输入错误检查!A163</f>
        <v>0</v>
      </c>
      <c r="B163" s="156">
        <f t="shared" ref="B163:B169" si="395">B162</f>
        <v>6</v>
      </c>
      <c r="C163" s="156">
        <f t="shared" ref="C163:C169" si="396">C162</f>
        <v>15</v>
      </c>
      <c r="D163" s="156">
        <f t="shared" ref="D163:D169" si="397">D162</f>
        <v>1700</v>
      </c>
      <c r="E163" s="156" t="str">
        <f t="shared" ref="E163:E169" si="398">E162</f>
        <v>SZ</v>
      </c>
      <c r="F163" s="156" t="str">
        <f t="shared" ref="F163:F169" si="399">F162</f>
        <v>FAV</v>
      </c>
      <c r="G163" s="120">
        <v>1</v>
      </c>
      <c r="H163" s="130" t="s">
        <v>251</v>
      </c>
      <c r="I163" s="130" t="str">
        <f t="shared" si="316"/>
        <v>主</v>
      </c>
      <c r="J163" s="130" t="str">
        <f t="shared" si="317"/>
        <v>FAV</v>
      </c>
      <c r="K163" s="127" t="s">
        <v>88</v>
      </c>
      <c r="L163" s="159" t="s">
        <v>248</v>
      </c>
      <c r="M163" s="168"/>
      <c r="N163" s="168"/>
      <c r="O163" s="166"/>
      <c r="P163" s="169"/>
      <c r="Q163" s="169"/>
      <c r="R163" s="169"/>
      <c r="S163" s="125">
        <v>5</v>
      </c>
      <c r="T163" s="125">
        <v>0</v>
      </c>
      <c r="U163" s="130" t="str">
        <f t="shared" si="318"/>
        <v>屠</v>
      </c>
      <c r="V163" s="129" t="s">
        <v>250</v>
      </c>
      <c r="W163" s="129" t="s">
        <v>254</v>
      </c>
      <c r="X163" s="171"/>
      <c r="Y163" s="176"/>
      <c r="Z163" s="177"/>
      <c r="AA163" s="177"/>
      <c r="AB163" s="177"/>
      <c r="AC163" s="182"/>
      <c r="AD163" s="180" t="s">
        <v>121</v>
      </c>
      <c r="AE163" s="181" t="s">
        <v>199</v>
      </c>
      <c r="AF163" s="171"/>
      <c r="AG163" s="177"/>
      <c r="AH163" s="182"/>
      <c r="AI163" s="186" t="s">
        <v>204</v>
      </c>
      <c r="AJ163" s="187" t="s">
        <v>201</v>
      </c>
      <c r="AK163" s="127" t="s">
        <v>165</v>
      </c>
      <c r="AL163" s="187" t="s">
        <v>156</v>
      </c>
      <c r="AM163" s="127" t="s">
        <v>162</v>
      </c>
      <c r="AN163" s="187" t="s">
        <v>116</v>
      </c>
      <c r="AO163" s="135" t="s">
        <v>179</v>
      </c>
      <c r="AP163" s="130" t="str">
        <f t="shared" si="319"/>
        <v>主</v>
      </c>
      <c r="AQ163" s="130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SZ</v>
      </c>
      <c r="AR163" s="130" t="str">
        <f t="shared" si="320"/>
        <v>FAV</v>
      </c>
    </row>
    <row r="164" spans="1:44">
      <c r="A164" s="117">
        <f>输入错误检查!A164</f>
        <v>0</v>
      </c>
      <c r="B164" s="156">
        <f t="shared" si="395"/>
        <v>6</v>
      </c>
      <c r="C164" s="156">
        <f t="shared" si="396"/>
        <v>15</v>
      </c>
      <c r="D164" s="156">
        <f t="shared" si="397"/>
        <v>1700</v>
      </c>
      <c r="E164" s="156" t="str">
        <f t="shared" si="398"/>
        <v>SZ</v>
      </c>
      <c r="F164" s="156" t="str">
        <f t="shared" si="399"/>
        <v>FAV</v>
      </c>
      <c r="G164" s="120">
        <v>2</v>
      </c>
      <c r="H164" s="130" t="s">
        <v>247</v>
      </c>
      <c r="I164" s="130" t="str">
        <f t="shared" si="316"/>
        <v>客</v>
      </c>
      <c r="J164" s="130" t="str">
        <f t="shared" si="317"/>
        <v>SZ</v>
      </c>
      <c r="K164" s="127" t="s">
        <v>64</v>
      </c>
      <c r="L164" s="159" t="s">
        <v>257</v>
      </c>
      <c r="M164" s="168">
        <f t="shared" ref="M164:M168" si="400">S164+S165</f>
        <v>4</v>
      </c>
      <c r="N164" s="168">
        <f t="shared" ref="N164:N168" si="401">T164+T165</f>
        <v>4</v>
      </c>
      <c r="O164" s="166">
        <f t="shared" ref="O164:O168" si="402">M164+N164</f>
        <v>8</v>
      </c>
      <c r="P164" s="167">
        <f t="shared" ref="P164:P168" si="403">IF(M164&gt;N164,1,0)</f>
        <v>0</v>
      </c>
      <c r="Q164" s="167">
        <f t="shared" ref="Q164:Q168" si="404">IF(M164+N164=0,0,IF(M164=N164,1,0))</f>
        <v>1</v>
      </c>
      <c r="R164" s="167">
        <f t="shared" ref="R164:R168" si="405">IF(M164&lt;N164,1,0)</f>
        <v>0</v>
      </c>
      <c r="S164" s="125">
        <v>3</v>
      </c>
      <c r="T164" s="125">
        <v>1</v>
      </c>
      <c r="U164" s="130" t="str">
        <f t="shared" si="318"/>
        <v>人</v>
      </c>
      <c r="V164" s="129" t="s">
        <v>249</v>
      </c>
      <c r="W164" s="129" t="s">
        <v>261</v>
      </c>
      <c r="X164" s="172" t="str">
        <f t="shared" ref="X164:X168" si="406">IF($K164="","",IF($K164=$K162,AI162,AI163))</f>
        <v>先知</v>
      </c>
      <c r="Y164" s="172" t="str">
        <f t="shared" ref="Y164:Y168" si="407">IF($K164="","",IF($K164=$K162,AJ162,AJ163))</f>
        <v>魔术师</v>
      </c>
      <c r="Z164" s="178"/>
      <c r="AA164" s="177"/>
      <c r="AB164" s="177"/>
      <c r="AC164" s="182"/>
      <c r="AD164" s="180" t="s">
        <v>121</v>
      </c>
      <c r="AE164" s="127" t="s">
        <v>199</v>
      </c>
      <c r="AF164" s="183" t="s">
        <v>179</v>
      </c>
      <c r="AG164" s="178"/>
      <c r="AH164" s="182"/>
      <c r="AI164" s="186" t="s">
        <v>156</v>
      </c>
      <c r="AJ164" s="187" t="s">
        <v>202</v>
      </c>
      <c r="AK164" s="127" t="s">
        <v>168</v>
      </c>
      <c r="AL164" s="187" t="s">
        <v>116</v>
      </c>
      <c r="AM164" s="127" t="s">
        <v>192</v>
      </c>
      <c r="AN164" s="187" t="s">
        <v>203</v>
      </c>
      <c r="AO164" s="135" t="s">
        <v>185</v>
      </c>
      <c r="AP164" s="130" t="str">
        <f t="shared" si="319"/>
        <v>客</v>
      </c>
      <c r="AQ164" s="130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FAV</v>
      </c>
      <c r="AR164" s="130" t="str">
        <f t="shared" si="320"/>
        <v>SZ</v>
      </c>
    </row>
    <row r="165" spans="1:44">
      <c r="A165" s="117">
        <f>输入错误检查!A165</f>
        <v>0</v>
      </c>
      <c r="B165" s="156">
        <f t="shared" si="395"/>
        <v>6</v>
      </c>
      <c r="C165" s="156">
        <f t="shared" si="396"/>
        <v>15</v>
      </c>
      <c r="D165" s="156">
        <f t="shared" si="397"/>
        <v>1700</v>
      </c>
      <c r="E165" s="156" t="str">
        <f t="shared" si="398"/>
        <v>SZ</v>
      </c>
      <c r="F165" s="156" t="str">
        <f t="shared" si="399"/>
        <v>FAV</v>
      </c>
      <c r="G165" s="120">
        <v>2</v>
      </c>
      <c r="H165" s="130" t="s">
        <v>251</v>
      </c>
      <c r="I165" s="130" t="str">
        <f t="shared" si="316"/>
        <v>主</v>
      </c>
      <c r="J165" s="130" t="str">
        <f t="shared" si="317"/>
        <v>FAV</v>
      </c>
      <c r="K165" s="127" t="s">
        <v>88</v>
      </c>
      <c r="L165" s="159" t="s">
        <v>255</v>
      </c>
      <c r="M165" s="168"/>
      <c r="N165" s="168"/>
      <c r="O165" s="166"/>
      <c r="P165" s="169"/>
      <c r="Q165" s="169"/>
      <c r="R165" s="169"/>
      <c r="S165" s="125">
        <v>1</v>
      </c>
      <c r="T165" s="125">
        <v>3</v>
      </c>
      <c r="U165" s="130" t="str">
        <f t="shared" si="318"/>
        <v>人</v>
      </c>
      <c r="V165" s="129" t="s">
        <v>249</v>
      </c>
      <c r="W165" s="129" t="s">
        <v>261</v>
      </c>
      <c r="X165" s="172" t="str">
        <f t="shared" ref="X165:X169" si="408">IF($K165="","",IF($K165=$K163,AI163,AI162))</f>
        <v>木偶师</v>
      </c>
      <c r="Y165" s="172" t="str">
        <f t="shared" ref="Y165:Y169" si="409">IF($K165="","",IF($K165=$K163,AJ163,AJ162))</f>
        <v>记者</v>
      </c>
      <c r="Z165" s="171"/>
      <c r="AA165" s="176"/>
      <c r="AB165" s="177"/>
      <c r="AC165" s="182"/>
      <c r="AD165" s="180" t="s">
        <v>121</v>
      </c>
      <c r="AE165" s="127" t="s">
        <v>202</v>
      </c>
      <c r="AF165" s="181" t="s">
        <v>179</v>
      </c>
      <c r="AG165" s="171"/>
      <c r="AH165" s="182"/>
      <c r="AI165" s="186" t="s">
        <v>192</v>
      </c>
      <c r="AJ165" s="187" t="s">
        <v>165</v>
      </c>
      <c r="AK165" s="127" t="s">
        <v>183</v>
      </c>
      <c r="AL165" s="187" t="s">
        <v>156</v>
      </c>
      <c r="AM165" s="127" t="s">
        <v>168</v>
      </c>
      <c r="AN165" s="187" t="s">
        <v>116</v>
      </c>
      <c r="AO165" s="135" t="s">
        <v>161</v>
      </c>
      <c r="AP165" s="130" t="str">
        <f t="shared" si="319"/>
        <v>客</v>
      </c>
      <c r="AQ165" s="130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FAV</v>
      </c>
      <c r="AR165" s="130" t="str">
        <f t="shared" si="320"/>
        <v>SZ</v>
      </c>
    </row>
    <row r="166" spans="1:44">
      <c r="A166" s="117">
        <f>输入错误检查!A166</f>
        <v>0</v>
      </c>
      <c r="B166" s="156">
        <f t="shared" si="395"/>
        <v>6</v>
      </c>
      <c r="C166" s="156">
        <f t="shared" si="396"/>
        <v>15</v>
      </c>
      <c r="D166" s="156">
        <f t="shared" si="397"/>
        <v>1700</v>
      </c>
      <c r="E166" s="156" t="str">
        <f t="shared" si="398"/>
        <v>SZ</v>
      </c>
      <c r="F166" s="156" t="str">
        <f t="shared" si="399"/>
        <v>FAV</v>
      </c>
      <c r="G166" s="120">
        <v>3</v>
      </c>
      <c r="H166" s="130" t="s">
        <v>247</v>
      </c>
      <c r="I166" s="130" t="str">
        <f t="shared" si="316"/>
        <v>客</v>
      </c>
      <c r="J166" s="130" t="str">
        <f t="shared" si="317"/>
        <v>SZ</v>
      </c>
      <c r="K166" s="127" t="s">
        <v>64</v>
      </c>
      <c r="L166" s="159" t="s">
        <v>268</v>
      </c>
      <c r="M166" s="168">
        <f t="shared" si="400"/>
        <v>4</v>
      </c>
      <c r="N166" s="168">
        <f t="shared" si="401"/>
        <v>4</v>
      </c>
      <c r="O166" s="166">
        <f t="shared" si="402"/>
        <v>8</v>
      </c>
      <c r="P166" s="167">
        <f t="shared" si="403"/>
        <v>0</v>
      </c>
      <c r="Q166" s="167">
        <f t="shared" si="404"/>
        <v>1</v>
      </c>
      <c r="R166" s="167">
        <f t="shared" si="405"/>
        <v>0</v>
      </c>
      <c r="S166" s="125">
        <v>3</v>
      </c>
      <c r="T166" s="125">
        <v>1</v>
      </c>
      <c r="U166" s="130" t="str">
        <f t="shared" si="318"/>
        <v>人</v>
      </c>
      <c r="V166" s="173"/>
      <c r="W166" s="129" t="s">
        <v>258</v>
      </c>
      <c r="X166" s="174" t="str">
        <f t="shared" si="406"/>
        <v>勘探员</v>
      </c>
      <c r="Y166" s="174" t="str">
        <f t="shared" si="407"/>
        <v>飞行家</v>
      </c>
      <c r="Z166" s="174" t="str">
        <f>IF($K166="","",IF($K166=$K164,X164,X165))</f>
        <v>先知</v>
      </c>
      <c r="AA166" s="174" t="str">
        <f>IF($K166="","",IF($K166=$K164,Y164,Y165))</f>
        <v>魔术师</v>
      </c>
      <c r="AB166" s="178"/>
      <c r="AC166" s="182"/>
      <c r="AD166" s="180" t="s">
        <v>121</v>
      </c>
      <c r="AE166" s="127" t="s">
        <v>79</v>
      </c>
      <c r="AF166" s="127" t="s">
        <v>78</v>
      </c>
      <c r="AG166" s="183" t="s">
        <v>179</v>
      </c>
      <c r="AH166" s="189"/>
      <c r="AI166" s="186" t="s">
        <v>147</v>
      </c>
      <c r="AJ166" s="187" t="s">
        <v>199</v>
      </c>
      <c r="AK166" s="127" t="s">
        <v>165</v>
      </c>
      <c r="AL166" s="187" t="s">
        <v>116</v>
      </c>
      <c r="AM166" s="127" t="s">
        <v>203</v>
      </c>
      <c r="AN166" s="187" t="s">
        <v>153</v>
      </c>
      <c r="AO166" s="135" t="s">
        <v>185</v>
      </c>
      <c r="AP166" s="130" t="str">
        <f t="shared" si="319"/>
        <v>主</v>
      </c>
      <c r="AQ166" s="130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SZ</v>
      </c>
      <c r="AR166" s="130" t="str">
        <f t="shared" si="320"/>
        <v>FAV</v>
      </c>
    </row>
    <row r="167" spans="1:44">
      <c r="A167" s="117">
        <f>输入错误检查!A167</f>
        <v>0</v>
      </c>
      <c r="B167" s="156">
        <f t="shared" si="395"/>
        <v>6</v>
      </c>
      <c r="C167" s="156">
        <f t="shared" si="396"/>
        <v>15</v>
      </c>
      <c r="D167" s="156">
        <f t="shared" si="397"/>
        <v>1700</v>
      </c>
      <c r="E167" s="156" t="str">
        <f t="shared" si="398"/>
        <v>SZ</v>
      </c>
      <c r="F167" s="156" t="str">
        <f t="shared" si="399"/>
        <v>FAV</v>
      </c>
      <c r="G167" s="120">
        <v>3</v>
      </c>
      <c r="H167" s="130" t="s">
        <v>251</v>
      </c>
      <c r="I167" s="130" t="str">
        <f t="shared" si="316"/>
        <v>主</v>
      </c>
      <c r="J167" s="130" t="str">
        <f t="shared" si="317"/>
        <v>FAV</v>
      </c>
      <c r="K167" s="127" t="s">
        <v>88</v>
      </c>
      <c r="L167" s="159" t="s">
        <v>255</v>
      </c>
      <c r="M167" s="168"/>
      <c r="N167" s="168"/>
      <c r="O167" s="166"/>
      <c r="P167" s="169"/>
      <c r="Q167" s="169"/>
      <c r="R167" s="169"/>
      <c r="S167" s="125">
        <v>1</v>
      </c>
      <c r="T167" s="125">
        <v>3</v>
      </c>
      <c r="U167" s="130" t="str">
        <f t="shared" si="318"/>
        <v>人</v>
      </c>
      <c r="V167" s="173"/>
      <c r="W167" s="129" t="s">
        <v>258</v>
      </c>
      <c r="X167" s="174" t="str">
        <f t="shared" si="408"/>
        <v>心理学家</v>
      </c>
      <c r="Y167" s="174" t="str">
        <f t="shared" si="409"/>
        <v>杂技演员</v>
      </c>
      <c r="Z167" s="174" t="str">
        <f>IF($K167="","",IF($K167=$K165,X165,X164))</f>
        <v>木偶师</v>
      </c>
      <c r="AA167" s="174" t="str">
        <f>IF($K167="","",IF($K167=$K165,Y165,Y164))</f>
        <v>记者</v>
      </c>
      <c r="AB167" s="171"/>
      <c r="AC167" s="185"/>
      <c r="AD167" s="180" t="s">
        <v>150</v>
      </c>
      <c r="AE167" s="127" t="s">
        <v>183</v>
      </c>
      <c r="AF167" s="127" t="s">
        <v>152</v>
      </c>
      <c r="AG167" s="181" t="s">
        <v>179</v>
      </c>
      <c r="AH167" s="193"/>
      <c r="AI167" s="186" t="s">
        <v>202</v>
      </c>
      <c r="AJ167" s="187" t="s">
        <v>156</v>
      </c>
      <c r="AK167" s="127" t="s">
        <v>121</v>
      </c>
      <c r="AL167" s="187" t="s">
        <v>203</v>
      </c>
      <c r="AM167" s="127" t="s">
        <v>168</v>
      </c>
      <c r="AN167" s="187" t="s">
        <v>116</v>
      </c>
      <c r="AO167" s="135" t="s">
        <v>185</v>
      </c>
      <c r="AP167" s="130" t="str">
        <f t="shared" si="319"/>
        <v>主</v>
      </c>
      <c r="AQ167" s="130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SZ</v>
      </c>
      <c r="AR167" s="130" t="str">
        <f t="shared" si="320"/>
        <v>FAV</v>
      </c>
    </row>
    <row r="168" spans="1:44">
      <c r="A168" s="117">
        <f>输入错误检查!A168</f>
        <v>0</v>
      </c>
      <c r="B168" s="156">
        <f t="shared" si="395"/>
        <v>6</v>
      </c>
      <c r="C168" s="156">
        <f t="shared" si="396"/>
        <v>15</v>
      </c>
      <c r="D168" s="156">
        <f t="shared" si="397"/>
        <v>1700</v>
      </c>
      <c r="E168" s="156" t="str">
        <f t="shared" si="398"/>
        <v>SZ</v>
      </c>
      <c r="F168" s="156" t="str">
        <f t="shared" si="399"/>
        <v>FAV</v>
      </c>
      <c r="G168" s="120" t="s">
        <v>256</v>
      </c>
      <c r="H168" s="130" t="s">
        <v>247</v>
      </c>
      <c r="I168" s="130" t="str">
        <f t="shared" si="316"/>
        <v>客</v>
      </c>
      <c r="J168" s="130" t="str">
        <f t="shared" si="317"/>
        <v>SZ</v>
      </c>
      <c r="K168" s="127" t="s">
        <v>64</v>
      </c>
      <c r="L168" s="159" t="s">
        <v>268</v>
      </c>
      <c r="M168" s="168">
        <f t="shared" si="400"/>
        <v>4</v>
      </c>
      <c r="N168" s="168">
        <f t="shared" si="401"/>
        <v>4</v>
      </c>
      <c r="O168" s="166">
        <f t="shared" si="402"/>
        <v>8</v>
      </c>
      <c r="P168" s="167">
        <f t="shared" si="403"/>
        <v>0</v>
      </c>
      <c r="Q168" s="167">
        <f t="shared" si="404"/>
        <v>1</v>
      </c>
      <c r="R168" s="167">
        <f t="shared" si="405"/>
        <v>0</v>
      </c>
      <c r="S168" s="125">
        <v>2</v>
      </c>
      <c r="T168" s="125">
        <v>2</v>
      </c>
      <c r="U168" s="130" t="str">
        <f t="shared" si="318"/>
        <v>平</v>
      </c>
      <c r="V168" s="173"/>
      <c r="W168" s="129" t="s">
        <v>249</v>
      </c>
      <c r="X168" s="174" t="str">
        <f t="shared" si="406"/>
        <v>舞女</v>
      </c>
      <c r="Y168" s="174" t="str">
        <f t="shared" si="407"/>
        <v>古董商</v>
      </c>
      <c r="Z168" s="172" t="str">
        <f t="shared" ref="Z168:AC168" si="410">IF($K168="","",IF($K168=$K166,X166,X167))</f>
        <v>勘探员</v>
      </c>
      <c r="AA168" s="172" t="str">
        <f t="shared" si="410"/>
        <v>飞行家</v>
      </c>
      <c r="AB168" s="172" t="str">
        <f t="shared" si="410"/>
        <v>先知</v>
      </c>
      <c r="AC168" s="172" t="str">
        <f t="shared" si="410"/>
        <v>魔术师</v>
      </c>
      <c r="AD168" s="127" t="s">
        <v>138</v>
      </c>
      <c r="AE168" s="127" t="s">
        <v>121</v>
      </c>
      <c r="AF168" s="127" t="s">
        <v>176</v>
      </c>
      <c r="AG168" s="127" t="s">
        <v>179</v>
      </c>
      <c r="AH168" s="202" t="s">
        <v>185</v>
      </c>
      <c r="AI168" s="186" t="s">
        <v>126</v>
      </c>
      <c r="AJ168" s="187" t="s">
        <v>79</v>
      </c>
      <c r="AK168" s="127" t="s">
        <v>130</v>
      </c>
      <c r="AL168" s="187" t="s">
        <v>116</v>
      </c>
      <c r="AM168" s="127" t="s">
        <v>153</v>
      </c>
      <c r="AN168" s="187" t="s">
        <v>200</v>
      </c>
      <c r="AO168" s="135" t="s">
        <v>182</v>
      </c>
      <c r="AP168" s="130" t="str">
        <f t="shared" si="319"/>
        <v>客</v>
      </c>
      <c r="AQ168" s="130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>FAV</v>
      </c>
      <c r="AR168" s="130" t="str">
        <f t="shared" si="320"/>
        <v>SZ</v>
      </c>
    </row>
    <row r="169" spans="1:44">
      <c r="A169" s="117">
        <f>输入错误检查!A169</f>
        <v>0</v>
      </c>
      <c r="B169" s="156">
        <f t="shared" si="395"/>
        <v>6</v>
      </c>
      <c r="C169" s="156">
        <f t="shared" si="396"/>
        <v>15</v>
      </c>
      <c r="D169" s="156">
        <f t="shared" si="397"/>
        <v>1700</v>
      </c>
      <c r="E169" s="156" t="str">
        <f t="shared" si="398"/>
        <v>SZ</v>
      </c>
      <c r="F169" s="156" t="str">
        <f t="shared" si="399"/>
        <v>FAV</v>
      </c>
      <c r="G169" s="120" t="s">
        <v>256</v>
      </c>
      <c r="H169" s="130" t="s">
        <v>251</v>
      </c>
      <c r="I169" s="130" t="str">
        <f t="shared" si="316"/>
        <v>主</v>
      </c>
      <c r="J169" s="130" t="str">
        <f t="shared" si="317"/>
        <v>FAV</v>
      </c>
      <c r="K169" s="127" t="s">
        <v>88</v>
      </c>
      <c r="L169" s="159" t="s">
        <v>255</v>
      </c>
      <c r="M169" s="168"/>
      <c r="N169" s="168"/>
      <c r="O169" s="166"/>
      <c r="P169" s="169"/>
      <c r="Q169" s="169"/>
      <c r="R169" s="169"/>
      <c r="S169" s="125">
        <v>2</v>
      </c>
      <c r="T169" s="125">
        <v>2</v>
      </c>
      <c r="U169" s="130" t="str">
        <f t="shared" si="318"/>
        <v>平</v>
      </c>
      <c r="V169" s="173"/>
      <c r="W169" s="129" t="s">
        <v>249</v>
      </c>
      <c r="X169" s="174" t="str">
        <f t="shared" si="408"/>
        <v>飞行家</v>
      </c>
      <c r="Y169" s="174" t="str">
        <f t="shared" si="409"/>
        <v>勘探员</v>
      </c>
      <c r="Z169" s="172" t="str">
        <f t="shared" ref="Z169:AC169" si="411">IF($K169="","",IF($K169=$K167,X167,X166))</f>
        <v>心理学家</v>
      </c>
      <c r="AA169" s="172" t="str">
        <f t="shared" si="411"/>
        <v>杂技演员</v>
      </c>
      <c r="AB169" s="172" t="str">
        <f t="shared" si="411"/>
        <v>木偶师</v>
      </c>
      <c r="AC169" s="172" t="str">
        <f t="shared" si="411"/>
        <v>记者</v>
      </c>
      <c r="AD169" s="127" t="s">
        <v>126</v>
      </c>
      <c r="AE169" s="127" t="s">
        <v>138</v>
      </c>
      <c r="AF169" s="127" t="s">
        <v>179</v>
      </c>
      <c r="AG169" s="127" t="s">
        <v>185</v>
      </c>
      <c r="AH169" s="127" t="s">
        <v>161</v>
      </c>
      <c r="AI169" s="186" t="s">
        <v>150</v>
      </c>
      <c r="AJ169" s="187" t="s">
        <v>183</v>
      </c>
      <c r="AK169" s="127" t="s">
        <v>153</v>
      </c>
      <c r="AL169" s="187" t="s">
        <v>116</v>
      </c>
      <c r="AM169" s="127" t="s">
        <v>121</v>
      </c>
      <c r="AN169" s="187" t="s">
        <v>194</v>
      </c>
      <c r="AO169" s="135" t="s">
        <v>155</v>
      </c>
      <c r="AP169" s="130" t="str">
        <f t="shared" si="319"/>
        <v>客</v>
      </c>
      <c r="AQ169" s="130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>FAV</v>
      </c>
      <c r="AR169" s="130" t="str">
        <f t="shared" si="320"/>
        <v>SZ</v>
      </c>
    </row>
    <row r="170" spans="1:44">
      <c r="A170" s="117">
        <f>输入错误检查!A170</f>
        <v>0</v>
      </c>
      <c r="B170" s="156">
        <v>6</v>
      </c>
      <c r="C170" s="156">
        <v>16</v>
      </c>
      <c r="D170" s="156">
        <v>1300</v>
      </c>
      <c r="E170" s="157" t="s">
        <v>49</v>
      </c>
      <c r="F170" s="157" t="s">
        <v>95</v>
      </c>
      <c r="G170" s="120">
        <v>1</v>
      </c>
      <c r="H170" s="130" t="s">
        <v>247</v>
      </c>
      <c r="I170" s="130" t="str">
        <f t="shared" si="316"/>
        <v>客</v>
      </c>
      <c r="J170" s="130" t="str">
        <f t="shared" si="317"/>
        <v>AWG</v>
      </c>
      <c r="K170" s="127" t="s">
        <v>95</v>
      </c>
      <c r="L170" s="159" t="s">
        <v>132</v>
      </c>
      <c r="M170" s="168">
        <f t="shared" ref="M170:M174" si="412">S170+S171</f>
        <v>5</v>
      </c>
      <c r="N170" s="168">
        <f t="shared" ref="N170:N174" si="413">T170+T171</f>
        <v>3</v>
      </c>
      <c r="O170" s="166">
        <f t="shared" ref="O170:O174" si="414">M170+N170</f>
        <v>8</v>
      </c>
      <c r="P170" s="167">
        <f t="shared" ref="P170:P174" si="415">IF(M170&gt;N170,1,0)</f>
        <v>1</v>
      </c>
      <c r="Q170" s="167">
        <f t="shared" ref="Q170:Q174" si="416">IF(M170+N170=0,0,IF(M170=N170,1,0))</f>
        <v>0</v>
      </c>
      <c r="R170" s="167">
        <f t="shared" ref="R170:R174" si="417">IF(M170&lt;N170,1,0)</f>
        <v>0</v>
      </c>
      <c r="S170" s="125">
        <v>2</v>
      </c>
      <c r="T170" s="125">
        <v>2</v>
      </c>
      <c r="U170" s="130" t="str">
        <f t="shared" si="318"/>
        <v>平</v>
      </c>
      <c r="V170" s="129" t="s">
        <v>263</v>
      </c>
      <c r="W170" s="129" t="s">
        <v>262</v>
      </c>
      <c r="X170" s="170"/>
      <c r="Y170" s="175"/>
      <c r="Z170" s="175"/>
      <c r="AA170" s="175"/>
      <c r="AB170" s="175"/>
      <c r="AC170" s="179"/>
      <c r="AD170" s="180" t="s">
        <v>121</v>
      </c>
      <c r="AE170" s="181" t="s">
        <v>199</v>
      </c>
      <c r="AF170" s="170"/>
      <c r="AG170" s="175"/>
      <c r="AH170" s="179"/>
      <c r="AI170" s="186" t="s">
        <v>204</v>
      </c>
      <c r="AJ170" s="187" t="s">
        <v>168</v>
      </c>
      <c r="AK170" s="127" t="s">
        <v>150</v>
      </c>
      <c r="AL170" s="187" t="s">
        <v>203</v>
      </c>
      <c r="AM170" s="127" t="s">
        <v>194</v>
      </c>
      <c r="AN170" s="187" t="s">
        <v>165</v>
      </c>
      <c r="AO170" s="135" t="s">
        <v>179</v>
      </c>
      <c r="AP170" s="130" t="str">
        <f t="shared" si="319"/>
        <v>主</v>
      </c>
      <c r="AQ170" s="130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>AWG</v>
      </c>
      <c r="AR170" s="130" t="str">
        <f t="shared" si="320"/>
        <v>ZETA</v>
      </c>
    </row>
    <row r="171" spans="1:44">
      <c r="A171" s="117">
        <f>输入错误检查!A171</f>
        <v>0</v>
      </c>
      <c r="B171" s="156">
        <f t="shared" ref="B171:B177" si="418">B170</f>
        <v>6</v>
      </c>
      <c r="C171" s="156">
        <f t="shared" ref="C171:C177" si="419">C170</f>
        <v>16</v>
      </c>
      <c r="D171" s="156">
        <f t="shared" ref="D171:D177" si="420">D170</f>
        <v>1300</v>
      </c>
      <c r="E171" s="156" t="str">
        <f t="shared" ref="E171:E177" si="421">E170</f>
        <v>AWG</v>
      </c>
      <c r="F171" s="156" t="str">
        <f t="shared" ref="F171:F177" si="422">F170</f>
        <v>ZETA</v>
      </c>
      <c r="G171" s="120">
        <v>1</v>
      </c>
      <c r="H171" s="130" t="s">
        <v>251</v>
      </c>
      <c r="I171" s="130" t="str">
        <f t="shared" si="316"/>
        <v>主</v>
      </c>
      <c r="J171" s="130" t="str">
        <f t="shared" si="317"/>
        <v>ZETA</v>
      </c>
      <c r="K171" s="127" t="s">
        <v>49</v>
      </c>
      <c r="L171" s="159" t="s">
        <v>259</v>
      </c>
      <c r="M171" s="168"/>
      <c r="N171" s="168"/>
      <c r="O171" s="166"/>
      <c r="P171" s="169"/>
      <c r="Q171" s="169"/>
      <c r="R171" s="169"/>
      <c r="S171" s="125">
        <v>3</v>
      </c>
      <c r="T171" s="125">
        <v>1</v>
      </c>
      <c r="U171" s="130" t="str">
        <f t="shared" si="318"/>
        <v>屠</v>
      </c>
      <c r="V171" s="129" t="s">
        <v>263</v>
      </c>
      <c r="W171" s="129" t="s">
        <v>262</v>
      </c>
      <c r="X171" s="171"/>
      <c r="Y171" s="176"/>
      <c r="Z171" s="177"/>
      <c r="AA171" s="177"/>
      <c r="AB171" s="177"/>
      <c r="AC171" s="182"/>
      <c r="AD171" s="180" t="s">
        <v>121</v>
      </c>
      <c r="AE171" s="181" t="s">
        <v>199</v>
      </c>
      <c r="AF171" s="171"/>
      <c r="AG171" s="177"/>
      <c r="AH171" s="182"/>
      <c r="AI171" s="186" t="s">
        <v>150</v>
      </c>
      <c r="AJ171" s="187" t="s">
        <v>194</v>
      </c>
      <c r="AK171" s="127" t="s">
        <v>168</v>
      </c>
      <c r="AL171" s="187" t="s">
        <v>116</v>
      </c>
      <c r="AM171" s="127" t="s">
        <v>204</v>
      </c>
      <c r="AN171" s="187" t="s">
        <v>202</v>
      </c>
      <c r="AO171" s="135" t="s">
        <v>179</v>
      </c>
      <c r="AP171" s="130" t="str">
        <f t="shared" si="319"/>
        <v>主</v>
      </c>
      <c r="AQ171" s="130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AWG</v>
      </c>
      <c r="AR171" s="130" t="str">
        <f t="shared" si="320"/>
        <v>ZETA</v>
      </c>
    </row>
    <row r="172" spans="1:44">
      <c r="A172" s="117">
        <f>输入错误检查!A172</f>
        <v>0</v>
      </c>
      <c r="B172" s="156">
        <f t="shared" si="418"/>
        <v>6</v>
      </c>
      <c r="C172" s="156">
        <f t="shared" si="419"/>
        <v>16</v>
      </c>
      <c r="D172" s="156">
        <f t="shared" si="420"/>
        <v>1300</v>
      </c>
      <c r="E172" s="156" t="str">
        <f t="shared" si="421"/>
        <v>AWG</v>
      </c>
      <c r="F172" s="156" t="str">
        <f t="shared" si="422"/>
        <v>ZETA</v>
      </c>
      <c r="G172" s="120">
        <v>2</v>
      </c>
      <c r="H172" s="130" t="s">
        <v>247</v>
      </c>
      <c r="I172" s="130" t="str">
        <f t="shared" si="316"/>
        <v>主</v>
      </c>
      <c r="J172" s="130" t="str">
        <f t="shared" si="317"/>
        <v>ZETA</v>
      </c>
      <c r="K172" s="127" t="s">
        <v>49</v>
      </c>
      <c r="L172" s="159" t="s">
        <v>259</v>
      </c>
      <c r="M172" s="168">
        <f t="shared" si="412"/>
        <v>4</v>
      </c>
      <c r="N172" s="168">
        <f t="shared" si="413"/>
        <v>4</v>
      </c>
      <c r="O172" s="166">
        <f t="shared" si="414"/>
        <v>8</v>
      </c>
      <c r="P172" s="167">
        <f t="shared" si="415"/>
        <v>0</v>
      </c>
      <c r="Q172" s="167">
        <f t="shared" si="416"/>
        <v>1</v>
      </c>
      <c r="R172" s="167">
        <f t="shared" si="417"/>
        <v>0</v>
      </c>
      <c r="S172" s="125">
        <v>2</v>
      </c>
      <c r="T172" s="125">
        <v>2</v>
      </c>
      <c r="U172" s="130" t="str">
        <f t="shared" si="318"/>
        <v>平</v>
      </c>
      <c r="V172" s="129" t="s">
        <v>261</v>
      </c>
      <c r="W172" s="129" t="s">
        <v>249</v>
      </c>
      <c r="X172" s="172" t="str">
        <f t="shared" ref="X172:X176" si="423">IF($K172="","",IF($K172=$K170,AI170,AI171))</f>
        <v>先知</v>
      </c>
      <c r="Y172" s="172" t="str">
        <f t="shared" ref="Y172:Y176" si="424">IF($K172="","",IF($K172=$K170,AJ170,AJ171))</f>
        <v>病患</v>
      </c>
      <c r="Z172" s="178"/>
      <c r="AA172" s="177"/>
      <c r="AB172" s="177"/>
      <c r="AC172" s="182"/>
      <c r="AD172" s="180" t="s">
        <v>138</v>
      </c>
      <c r="AE172" s="127" t="s">
        <v>156</v>
      </c>
      <c r="AF172" s="183" t="s">
        <v>179</v>
      </c>
      <c r="AG172" s="178"/>
      <c r="AH172" s="182"/>
      <c r="AI172" s="186" t="s">
        <v>203</v>
      </c>
      <c r="AJ172" s="187" t="s">
        <v>121</v>
      </c>
      <c r="AK172" s="127" t="s">
        <v>116</v>
      </c>
      <c r="AL172" s="187" t="s">
        <v>168</v>
      </c>
      <c r="AM172" s="127" t="s">
        <v>202</v>
      </c>
      <c r="AN172" s="187" t="s">
        <v>165</v>
      </c>
      <c r="AO172" s="135" t="s">
        <v>152</v>
      </c>
      <c r="AP172" s="130" t="str">
        <f t="shared" si="319"/>
        <v>客</v>
      </c>
      <c r="AQ172" s="130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ZETA</v>
      </c>
      <c r="AR172" s="130" t="str">
        <f t="shared" si="320"/>
        <v>AWG</v>
      </c>
    </row>
    <row r="173" spans="1:44">
      <c r="A173" s="117">
        <f>输入错误检查!A173</f>
        <v>0</v>
      </c>
      <c r="B173" s="156">
        <f t="shared" si="418"/>
        <v>6</v>
      </c>
      <c r="C173" s="156">
        <f t="shared" si="419"/>
        <v>16</v>
      </c>
      <c r="D173" s="156">
        <f t="shared" si="420"/>
        <v>1300</v>
      </c>
      <c r="E173" s="156" t="str">
        <f t="shared" si="421"/>
        <v>AWG</v>
      </c>
      <c r="F173" s="156" t="str">
        <f t="shared" si="422"/>
        <v>ZETA</v>
      </c>
      <c r="G173" s="120">
        <v>2</v>
      </c>
      <c r="H173" s="130" t="s">
        <v>251</v>
      </c>
      <c r="I173" s="130" t="str">
        <f t="shared" si="316"/>
        <v>客</v>
      </c>
      <c r="J173" s="130" t="str">
        <f t="shared" si="317"/>
        <v>AWG</v>
      </c>
      <c r="K173" s="127" t="s">
        <v>95</v>
      </c>
      <c r="L173" s="159" t="s">
        <v>132</v>
      </c>
      <c r="M173" s="168"/>
      <c r="N173" s="168"/>
      <c r="O173" s="166"/>
      <c r="P173" s="169"/>
      <c r="Q173" s="169"/>
      <c r="R173" s="169"/>
      <c r="S173" s="125">
        <v>2</v>
      </c>
      <c r="T173" s="125">
        <v>2</v>
      </c>
      <c r="U173" s="130" t="str">
        <f t="shared" si="318"/>
        <v>平</v>
      </c>
      <c r="V173" s="129" t="s">
        <v>261</v>
      </c>
      <c r="W173" s="129" t="s">
        <v>249</v>
      </c>
      <c r="X173" s="172" t="str">
        <f t="shared" ref="X173:X177" si="425">IF($K173="","",IF($K173=$K171,AI171,AI170))</f>
        <v>木偶师</v>
      </c>
      <c r="Y173" s="172" t="str">
        <f t="shared" ref="Y173:Y177" si="426">IF($K173="","",IF($K173=$K171,AJ171,AJ170))</f>
        <v>大副</v>
      </c>
      <c r="Z173" s="171"/>
      <c r="AA173" s="176"/>
      <c r="AB173" s="177"/>
      <c r="AC173" s="182"/>
      <c r="AD173" s="180" t="s">
        <v>138</v>
      </c>
      <c r="AE173" s="127" t="s">
        <v>121</v>
      </c>
      <c r="AF173" s="181" t="s">
        <v>179</v>
      </c>
      <c r="AG173" s="171"/>
      <c r="AH173" s="182"/>
      <c r="AI173" s="186" t="s">
        <v>192</v>
      </c>
      <c r="AJ173" s="187" t="s">
        <v>156</v>
      </c>
      <c r="AK173" s="127" t="s">
        <v>194</v>
      </c>
      <c r="AL173" s="187" t="s">
        <v>147</v>
      </c>
      <c r="AM173" s="127" t="s">
        <v>116</v>
      </c>
      <c r="AN173" s="187" t="s">
        <v>168</v>
      </c>
      <c r="AO173" s="135" t="s">
        <v>161</v>
      </c>
      <c r="AP173" s="130" t="str">
        <f t="shared" si="319"/>
        <v>客</v>
      </c>
      <c r="AQ173" s="130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ZETA</v>
      </c>
      <c r="AR173" s="130" t="str">
        <f t="shared" si="320"/>
        <v>AWG</v>
      </c>
    </row>
    <row r="174" spans="1:44">
      <c r="A174" s="117">
        <f>输入错误检查!A174</f>
        <v>0</v>
      </c>
      <c r="B174" s="156">
        <f t="shared" si="418"/>
        <v>6</v>
      </c>
      <c r="C174" s="156">
        <f t="shared" si="419"/>
        <v>16</v>
      </c>
      <c r="D174" s="156">
        <f t="shared" si="420"/>
        <v>1300</v>
      </c>
      <c r="E174" s="156" t="str">
        <f t="shared" si="421"/>
        <v>AWG</v>
      </c>
      <c r="F174" s="156" t="str">
        <f t="shared" si="422"/>
        <v>ZETA</v>
      </c>
      <c r="G174" s="120">
        <v>3</v>
      </c>
      <c r="H174" s="130" t="s">
        <v>247</v>
      </c>
      <c r="I174" s="130" t="str">
        <f t="shared" si="316"/>
        <v>客</v>
      </c>
      <c r="J174" s="130" t="str">
        <f t="shared" si="317"/>
        <v>AWG</v>
      </c>
      <c r="K174" s="127" t="s">
        <v>95</v>
      </c>
      <c r="L174" s="159" t="s">
        <v>132</v>
      </c>
      <c r="M174" s="168">
        <f t="shared" si="412"/>
        <v>1</v>
      </c>
      <c r="N174" s="168">
        <f t="shared" si="413"/>
        <v>8</v>
      </c>
      <c r="O174" s="166">
        <f t="shared" si="414"/>
        <v>9</v>
      </c>
      <c r="P174" s="167">
        <f t="shared" si="415"/>
        <v>0</v>
      </c>
      <c r="Q174" s="167">
        <f t="shared" si="416"/>
        <v>0</v>
      </c>
      <c r="R174" s="167">
        <f t="shared" si="417"/>
        <v>1</v>
      </c>
      <c r="S174" s="125">
        <v>0</v>
      </c>
      <c r="T174" s="125">
        <v>5</v>
      </c>
      <c r="U174" s="130" t="str">
        <f t="shared" si="318"/>
        <v>屠</v>
      </c>
      <c r="V174" s="173"/>
      <c r="W174" s="129" t="s">
        <v>258</v>
      </c>
      <c r="X174" s="174" t="str">
        <f t="shared" si="423"/>
        <v>心理学家</v>
      </c>
      <c r="Y174" s="174" t="str">
        <f t="shared" si="424"/>
        <v>勘探员</v>
      </c>
      <c r="Z174" s="174" t="str">
        <f>IF($K174="","",IF($K174=$K172,X172,X173))</f>
        <v>木偶师</v>
      </c>
      <c r="AA174" s="174" t="str">
        <f>IF($K174="","",IF($K174=$K172,Y172,Y173))</f>
        <v>大副</v>
      </c>
      <c r="AB174" s="178"/>
      <c r="AC174" s="182"/>
      <c r="AD174" s="180" t="s">
        <v>116</v>
      </c>
      <c r="AE174" s="127" t="s">
        <v>147</v>
      </c>
      <c r="AF174" s="127" t="s">
        <v>179</v>
      </c>
      <c r="AG174" s="183" t="s">
        <v>185</v>
      </c>
      <c r="AH174" s="189"/>
      <c r="AI174" s="186" t="s">
        <v>199</v>
      </c>
      <c r="AJ174" s="187" t="s">
        <v>153</v>
      </c>
      <c r="AK174" s="127" t="s">
        <v>194</v>
      </c>
      <c r="AL174" s="187" t="s">
        <v>130</v>
      </c>
      <c r="AM174" s="127" t="s">
        <v>202</v>
      </c>
      <c r="AN174" s="187" t="s">
        <v>183</v>
      </c>
      <c r="AO174" s="135" t="s">
        <v>140</v>
      </c>
      <c r="AP174" s="130" t="str">
        <f t="shared" si="319"/>
        <v>主</v>
      </c>
      <c r="AQ174" s="130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AWG</v>
      </c>
      <c r="AR174" s="130" t="str">
        <f t="shared" si="320"/>
        <v>ZETA</v>
      </c>
    </row>
    <row r="175" spans="1:44">
      <c r="A175" s="117">
        <f>输入错误检查!A175</f>
        <v>0</v>
      </c>
      <c r="B175" s="156">
        <f t="shared" si="418"/>
        <v>6</v>
      </c>
      <c r="C175" s="156">
        <f t="shared" si="419"/>
        <v>16</v>
      </c>
      <c r="D175" s="156">
        <f t="shared" si="420"/>
        <v>1300</v>
      </c>
      <c r="E175" s="156" t="str">
        <f t="shared" si="421"/>
        <v>AWG</v>
      </c>
      <c r="F175" s="156" t="str">
        <f t="shared" si="422"/>
        <v>ZETA</v>
      </c>
      <c r="G175" s="120">
        <v>3</v>
      </c>
      <c r="H175" s="130" t="s">
        <v>251</v>
      </c>
      <c r="I175" s="130" t="str">
        <f t="shared" si="316"/>
        <v>主</v>
      </c>
      <c r="J175" s="130" t="str">
        <f t="shared" si="317"/>
        <v>ZETA</v>
      </c>
      <c r="K175" s="127" t="s">
        <v>49</v>
      </c>
      <c r="L175" s="159" t="s">
        <v>260</v>
      </c>
      <c r="M175" s="168"/>
      <c r="N175" s="168"/>
      <c r="O175" s="166"/>
      <c r="P175" s="169"/>
      <c r="Q175" s="169"/>
      <c r="R175" s="169"/>
      <c r="S175" s="125">
        <v>1</v>
      </c>
      <c r="T175" s="125">
        <v>3</v>
      </c>
      <c r="U175" s="130" t="str">
        <f t="shared" si="318"/>
        <v>人</v>
      </c>
      <c r="V175" s="173"/>
      <c r="W175" s="129" t="s">
        <v>258</v>
      </c>
      <c r="X175" s="174" t="str">
        <f t="shared" si="425"/>
        <v>拉拉队员</v>
      </c>
      <c r="Y175" s="174" t="str">
        <f t="shared" si="426"/>
        <v>空军</v>
      </c>
      <c r="Z175" s="174" t="str">
        <f>IF($K175="","",IF($K175=$K173,X173,X172))</f>
        <v>先知</v>
      </c>
      <c r="AA175" s="174" t="str">
        <f>IF($K175="","",IF($K175=$K173,Y173,Y172))</f>
        <v>病患</v>
      </c>
      <c r="AB175" s="171"/>
      <c r="AC175" s="185"/>
      <c r="AD175" s="180" t="s">
        <v>199</v>
      </c>
      <c r="AE175" s="127" t="s">
        <v>156</v>
      </c>
      <c r="AF175" s="127" t="s">
        <v>179</v>
      </c>
      <c r="AG175" s="181" t="s">
        <v>185</v>
      </c>
      <c r="AH175" s="193"/>
      <c r="AI175" s="186" t="s">
        <v>130</v>
      </c>
      <c r="AJ175" s="187" t="s">
        <v>147</v>
      </c>
      <c r="AK175" s="127" t="s">
        <v>171</v>
      </c>
      <c r="AL175" s="187" t="s">
        <v>192</v>
      </c>
      <c r="AM175" s="127" t="s">
        <v>153</v>
      </c>
      <c r="AN175" s="187" t="s">
        <v>180</v>
      </c>
      <c r="AO175" s="135" t="s">
        <v>173</v>
      </c>
      <c r="AP175" s="130" t="str">
        <f t="shared" si="319"/>
        <v>主</v>
      </c>
      <c r="AQ175" s="130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>AWG</v>
      </c>
      <c r="AR175" s="130" t="str">
        <f t="shared" si="320"/>
        <v>ZETA</v>
      </c>
    </row>
    <row r="176" spans="1:44">
      <c r="A176" s="117">
        <f>输入错误检查!A176</f>
        <v>0</v>
      </c>
      <c r="B176" s="156">
        <f t="shared" si="418"/>
        <v>6</v>
      </c>
      <c r="C176" s="156">
        <f t="shared" si="419"/>
        <v>16</v>
      </c>
      <c r="D176" s="156">
        <f t="shared" si="420"/>
        <v>1300</v>
      </c>
      <c r="E176" s="156" t="str">
        <f t="shared" si="421"/>
        <v>AWG</v>
      </c>
      <c r="F176" s="156" t="str">
        <f t="shared" si="422"/>
        <v>ZETA</v>
      </c>
      <c r="G176" s="120" t="s">
        <v>256</v>
      </c>
      <c r="H176" s="130" t="s">
        <v>247</v>
      </c>
      <c r="I176" s="130" t="str">
        <f t="shared" si="316"/>
        <v/>
      </c>
      <c r="J176" s="130" t="str">
        <f t="shared" si="317"/>
        <v/>
      </c>
      <c r="K176" s="125"/>
      <c r="L176" s="160"/>
      <c r="M176" s="168">
        <f t="shared" ref="M176:M180" si="427">S176+S177</f>
        <v>0</v>
      </c>
      <c r="N176" s="168">
        <f t="shared" ref="N176:N180" si="428">T176+T177</f>
        <v>0</v>
      </c>
      <c r="O176" s="166">
        <f t="shared" ref="O176:O180" si="429">M176+N176</f>
        <v>0</v>
      </c>
      <c r="P176" s="167">
        <f t="shared" ref="P176:P180" si="430">IF(M176&gt;N176,1,0)</f>
        <v>0</v>
      </c>
      <c r="Q176" s="167">
        <f t="shared" ref="Q176:Q180" si="431">IF(M176+N176=0,0,IF(M176=N176,1,0))</f>
        <v>0</v>
      </c>
      <c r="R176" s="167">
        <f t="shared" ref="R176:R180" si="432">IF(M176&lt;N176,1,0)</f>
        <v>0</v>
      </c>
      <c r="S176" s="125">
        <v>0</v>
      </c>
      <c r="T176" s="125">
        <v>0</v>
      </c>
      <c r="U176" s="130" t="str">
        <f t="shared" si="318"/>
        <v/>
      </c>
      <c r="V176" s="173"/>
      <c r="W176" s="128"/>
      <c r="X176" s="174" t="str">
        <f t="shared" si="423"/>
        <v/>
      </c>
      <c r="Y176" s="174" t="str">
        <f t="shared" si="424"/>
        <v/>
      </c>
      <c r="Z176" s="172" t="str">
        <f t="shared" ref="Z176:AC176" si="433">IF($K176="","",IF($K176=$K174,X174,X175))</f>
        <v/>
      </c>
      <c r="AA176" s="172" t="str">
        <f t="shared" si="433"/>
        <v/>
      </c>
      <c r="AB176" s="172" t="str">
        <f t="shared" si="433"/>
        <v/>
      </c>
      <c r="AC176" s="172" t="str">
        <f t="shared" si="433"/>
        <v/>
      </c>
      <c r="AD176" s="125"/>
      <c r="AE176" s="125"/>
      <c r="AF176" s="125"/>
      <c r="AG176" s="125"/>
      <c r="AH176" s="194"/>
      <c r="AI176" s="186"/>
      <c r="AJ176" s="187"/>
      <c r="AK176" s="127"/>
      <c r="AL176" s="187"/>
      <c r="AM176" s="127"/>
      <c r="AN176" s="187"/>
      <c r="AO176" s="135"/>
      <c r="AP176" s="130" t="str">
        <f t="shared" si="319"/>
        <v/>
      </c>
      <c r="AQ176" s="130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R176" s="130" t="str">
        <f t="shared" si="320"/>
        <v/>
      </c>
    </row>
    <row r="177" spans="1:44">
      <c r="A177" s="117">
        <f>输入错误检查!A177</f>
        <v>0</v>
      </c>
      <c r="B177" s="156">
        <f t="shared" si="418"/>
        <v>6</v>
      </c>
      <c r="C177" s="156">
        <f t="shared" si="419"/>
        <v>16</v>
      </c>
      <c r="D177" s="156">
        <f t="shared" si="420"/>
        <v>1300</v>
      </c>
      <c r="E177" s="156" t="str">
        <f t="shared" si="421"/>
        <v>AWG</v>
      </c>
      <c r="F177" s="156" t="str">
        <f t="shared" si="422"/>
        <v>ZETA</v>
      </c>
      <c r="G177" s="120" t="s">
        <v>256</v>
      </c>
      <c r="H177" s="130" t="s">
        <v>251</v>
      </c>
      <c r="I177" s="130" t="str">
        <f t="shared" si="316"/>
        <v/>
      </c>
      <c r="J177" s="130" t="str">
        <f t="shared" si="317"/>
        <v/>
      </c>
      <c r="K177" s="125"/>
      <c r="L177" s="160"/>
      <c r="M177" s="168"/>
      <c r="N177" s="168"/>
      <c r="O177" s="166"/>
      <c r="P177" s="169"/>
      <c r="Q177" s="169"/>
      <c r="R177" s="169"/>
      <c r="S177" s="125">
        <v>0</v>
      </c>
      <c r="T177" s="125">
        <v>0</v>
      </c>
      <c r="U177" s="130" t="str">
        <f t="shared" si="318"/>
        <v/>
      </c>
      <c r="V177" s="173"/>
      <c r="W177" s="128"/>
      <c r="X177" s="174" t="str">
        <f t="shared" si="425"/>
        <v/>
      </c>
      <c r="Y177" s="174" t="str">
        <f t="shared" si="426"/>
        <v/>
      </c>
      <c r="Z177" s="172" t="str">
        <f t="shared" ref="Z177:AC177" si="434">IF($K177="","",IF($K177=$K175,X175,X174))</f>
        <v/>
      </c>
      <c r="AA177" s="172" t="str">
        <f t="shared" si="434"/>
        <v/>
      </c>
      <c r="AB177" s="172" t="str">
        <f t="shared" si="434"/>
        <v/>
      </c>
      <c r="AC177" s="172" t="str">
        <f t="shared" si="434"/>
        <v/>
      </c>
      <c r="AD177" s="125"/>
      <c r="AE177" s="125"/>
      <c r="AF177" s="125"/>
      <c r="AG177" s="125"/>
      <c r="AH177" s="125"/>
      <c r="AI177" s="186"/>
      <c r="AJ177" s="187"/>
      <c r="AK177" s="127"/>
      <c r="AL177" s="187"/>
      <c r="AM177" s="127"/>
      <c r="AN177" s="187"/>
      <c r="AO177" s="135"/>
      <c r="AP177" s="130" t="str">
        <f t="shared" si="319"/>
        <v/>
      </c>
      <c r="AQ177" s="130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R177" s="130" t="str">
        <f t="shared" si="320"/>
        <v/>
      </c>
    </row>
    <row r="178" spans="1:44">
      <c r="A178" s="117">
        <f>输入错误检查!A178</f>
        <v>0</v>
      </c>
      <c r="B178" s="156">
        <v>6</v>
      </c>
      <c r="C178" s="156">
        <v>16</v>
      </c>
      <c r="D178" s="156">
        <v>1500</v>
      </c>
      <c r="E178" s="157" t="s">
        <v>72</v>
      </c>
      <c r="F178" s="157" t="s">
        <v>64</v>
      </c>
      <c r="G178" s="120">
        <v>1</v>
      </c>
      <c r="H178" s="130" t="s">
        <v>247</v>
      </c>
      <c r="I178" s="130" t="str">
        <f t="shared" si="316"/>
        <v>客</v>
      </c>
      <c r="J178" s="130" t="str">
        <f t="shared" si="317"/>
        <v>FL</v>
      </c>
      <c r="K178" s="127" t="s">
        <v>64</v>
      </c>
      <c r="L178" s="159" t="s">
        <v>257</v>
      </c>
      <c r="M178" s="168">
        <f t="shared" si="427"/>
        <v>5</v>
      </c>
      <c r="N178" s="168">
        <f t="shared" si="428"/>
        <v>5</v>
      </c>
      <c r="O178" s="166">
        <f t="shared" si="429"/>
        <v>10</v>
      </c>
      <c r="P178" s="167">
        <f t="shared" si="430"/>
        <v>0</v>
      </c>
      <c r="Q178" s="167">
        <f t="shared" si="431"/>
        <v>1</v>
      </c>
      <c r="R178" s="167">
        <f t="shared" si="432"/>
        <v>0</v>
      </c>
      <c r="S178" s="125">
        <v>0</v>
      </c>
      <c r="T178" s="125">
        <v>5</v>
      </c>
      <c r="U178" s="130" t="str">
        <f t="shared" si="318"/>
        <v>屠</v>
      </c>
      <c r="V178" s="129" t="s">
        <v>263</v>
      </c>
      <c r="W178" s="129" t="s">
        <v>249</v>
      </c>
      <c r="X178" s="170"/>
      <c r="Y178" s="175"/>
      <c r="Z178" s="175"/>
      <c r="AA178" s="175"/>
      <c r="AB178" s="175"/>
      <c r="AC178" s="179"/>
      <c r="AD178" s="180" t="s">
        <v>150</v>
      </c>
      <c r="AE178" s="181" t="s">
        <v>168</v>
      </c>
      <c r="AF178" s="170"/>
      <c r="AG178" s="175"/>
      <c r="AH178" s="179"/>
      <c r="AI178" s="186" t="s">
        <v>121</v>
      </c>
      <c r="AJ178" s="187" t="s">
        <v>102</v>
      </c>
      <c r="AK178" s="127" t="s">
        <v>116</v>
      </c>
      <c r="AL178" s="187" t="s">
        <v>162</v>
      </c>
      <c r="AM178" s="127" t="s">
        <v>203</v>
      </c>
      <c r="AN178" s="187" t="s">
        <v>153</v>
      </c>
      <c r="AO178" s="135" t="s">
        <v>185</v>
      </c>
      <c r="AP178" s="130" t="str">
        <f t="shared" si="319"/>
        <v>主</v>
      </c>
      <c r="AQ178" s="130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>FL</v>
      </c>
      <c r="AR178" s="130" t="str">
        <f t="shared" si="320"/>
        <v>FAV</v>
      </c>
    </row>
    <row r="179" spans="1:44">
      <c r="A179" s="117">
        <f>输入错误检查!A179</f>
        <v>0</v>
      </c>
      <c r="B179" s="156">
        <f t="shared" ref="B179:B185" si="435">B178</f>
        <v>6</v>
      </c>
      <c r="C179" s="156">
        <f t="shared" ref="C179:C185" si="436">C178</f>
        <v>16</v>
      </c>
      <c r="D179" s="156">
        <f t="shared" ref="D179:D185" si="437">D178</f>
        <v>1500</v>
      </c>
      <c r="E179" s="156" t="str">
        <f t="shared" ref="E179:E185" si="438">E178</f>
        <v>FL</v>
      </c>
      <c r="F179" s="156" t="str">
        <f t="shared" ref="F179:F185" si="439">F178</f>
        <v>FAV</v>
      </c>
      <c r="G179" s="120">
        <v>1</v>
      </c>
      <c r="H179" s="130" t="s">
        <v>251</v>
      </c>
      <c r="I179" s="130" t="str">
        <f t="shared" si="316"/>
        <v>主</v>
      </c>
      <c r="J179" s="130" t="str">
        <f t="shared" si="317"/>
        <v>FAV</v>
      </c>
      <c r="K179" s="127" t="s">
        <v>72</v>
      </c>
      <c r="L179" s="159" t="s">
        <v>266</v>
      </c>
      <c r="M179" s="168"/>
      <c r="N179" s="168"/>
      <c r="O179" s="166"/>
      <c r="P179" s="169"/>
      <c r="Q179" s="169"/>
      <c r="R179" s="169"/>
      <c r="S179" s="125">
        <v>5</v>
      </c>
      <c r="T179" s="125">
        <v>0</v>
      </c>
      <c r="U179" s="130" t="str">
        <f t="shared" si="318"/>
        <v>屠</v>
      </c>
      <c r="V179" s="129" t="s">
        <v>263</v>
      </c>
      <c r="W179" s="129" t="s">
        <v>249</v>
      </c>
      <c r="X179" s="171"/>
      <c r="Y179" s="176"/>
      <c r="Z179" s="177"/>
      <c r="AA179" s="177"/>
      <c r="AB179" s="177"/>
      <c r="AC179" s="182"/>
      <c r="AD179" s="180" t="s">
        <v>121</v>
      </c>
      <c r="AE179" s="181" t="s">
        <v>153</v>
      </c>
      <c r="AF179" s="171"/>
      <c r="AG179" s="177"/>
      <c r="AH179" s="182"/>
      <c r="AI179" s="186" t="s">
        <v>199</v>
      </c>
      <c r="AJ179" s="187" t="s">
        <v>194</v>
      </c>
      <c r="AK179" s="127" t="s">
        <v>150</v>
      </c>
      <c r="AL179" s="187" t="s">
        <v>201</v>
      </c>
      <c r="AM179" s="127" t="s">
        <v>168</v>
      </c>
      <c r="AN179" s="187" t="s">
        <v>162</v>
      </c>
      <c r="AO179" s="135" t="s">
        <v>185</v>
      </c>
      <c r="AP179" s="130" t="str">
        <f t="shared" si="319"/>
        <v>主</v>
      </c>
      <c r="AQ179" s="130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FL</v>
      </c>
      <c r="AR179" s="130" t="str">
        <f t="shared" si="320"/>
        <v>FAV</v>
      </c>
    </row>
    <row r="180" spans="1:44">
      <c r="A180" s="117">
        <f>输入错误检查!A180</f>
        <v>0</v>
      </c>
      <c r="B180" s="156">
        <f t="shared" si="435"/>
        <v>6</v>
      </c>
      <c r="C180" s="156">
        <f t="shared" si="436"/>
        <v>16</v>
      </c>
      <c r="D180" s="156">
        <f t="shared" si="437"/>
        <v>1500</v>
      </c>
      <c r="E180" s="156" t="str">
        <f t="shared" si="438"/>
        <v>FL</v>
      </c>
      <c r="F180" s="156" t="str">
        <f t="shared" si="439"/>
        <v>FAV</v>
      </c>
      <c r="G180" s="120">
        <v>2</v>
      </c>
      <c r="H180" s="130" t="s">
        <v>247</v>
      </c>
      <c r="I180" s="130" t="str">
        <f t="shared" si="316"/>
        <v>主</v>
      </c>
      <c r="J180" s="130" t="str">
        <f t="shared" si="317"/>
        <v>FAV</v>
      </c>
      <c r="K180" s="127" t="s">
        <v>72</v>
      </c>
      <c r="L180" s="159" t="s">
        <v>266</v>
      </c>
      <c r="M180" s="168">
        <f t="shared" si="427"/>
        <v>3</v>
      </c>
      <c r="N180" s="168">
        <f t="shared" si="428"/>
        <v>5</v>
      </c>
      <c r="O180" s="166">
        <f t="shared" si="429"/>
        <v>8</v>
      </c>
      <c r="P180" s="167">
        <f t="shared" si="430"/>
        <v>0</v>
      </c>
      <c r="Q180" s="167">
        <f t="shared" si="431"/>
        <v>0</v>
      </c>
      <c r="R180" s="167">
        <f t="shared" si="432"/>
        <v>1</v>
      </c>
      <c r="S180" s="125">
        <v>2</v>
      </c>
      <c r="T180" s="125">
        <v>2</v>
      </c>
      <c r="U180" s="130" t="str">
        <f t="shared" si="318"/>
        <v>平</v>
      </c>
      <c r="V180" s="129" t="s">
        <v>250</v>
      </c>
      <c r="W180" s="129" t="s">
        <v>261</v>
      </c>
      <c r="X180" s="172" t="str">
        <f t="shared" ref="X180:X184" si="440">IF($K180="","",IF($K180=$K178,AI178,AI179))</f>
        <v>古董商</v>
      </c>
      <c r="Y180" s="172" t="str">
        <f t="shared" ref="Y180:Y184" si="441">IF($K180="","",IF($K180=$K178,AJ178,AJ179))</f>
        <v>病患</v>
      </c>
      <c r="Z180" s="178"/>
      <c r="AA180" s="177"/>
      <c r="AB180" s="177"/>
      <c r="AC180" s="182"/>
      <c r="AD180" s="180" t="s">
        <v>121</v>
      </c>
      <c r="AE180" s="127" t="s">
        <v>153</v>
      </c>
      <c r="AF180" s="183" t="s">
        <v>179</v>
      </c>
      <c r="AG180" s="178"/>
      <c r="AH180" s="182"/>
      <c r="AI180" s="186" t="s">
        <v>202</v>
      </c>
      <c r="AJ180" s="187" t="s">
        <v>192</v>
      </c>
      <c r="AK180" s="127" t="s">
        <v>150</v>
      </c>
      <c r="AL180" s="187" t="s">
        <v>156</v>
      </c>
      <c r="AM180" s="127" t="s">
        <v>116</v>
      </c>
      <c r="AN180" s="187" t="s">
        <v>168</v>
      </c>
      <c r="AO180" s="135" t="s">
        <v>185</v>
      </c>
      <c r="AP180" s="130" t="str">
        <f t="shared" si="319"/>
        <v>客</v>
      </c>
      <c r="AQ180" s="130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FAV</v>
      </c>
      <c r="AR180" s="130" t="str">
        <f t="shared" si="320"/>
        <v>FL</v>
      </c>
    </row>
    <row r="181" spans="1:44">
      <c r="A181" s="117">
        <f>输入错误检查!A181</f>
        <v>0</v>
      </c>
      <c r="B181" s="156">
        <f t="shared" si="435"/>
        <v>6</v>
      </c>
      <c r="C181" s="156">
        <f t="shared" si="436"/>
        <v>16</v>
      </c>
      <c r="D181" s="156">
        <f t="shared" si="437"/>
        <v>1500</v>
      </c>
      <c r="E181" s="156" t="str">
        <f t="shared" si="438"/>
        <v>FL</v>
      </c>
      <c r="F181" s="156" t="str">
        <f t="shared" si="439"/>
        <v>FAV</v>
      </c>
      <c r="G181" s="120">
        <v>2</v>
      </c>
      <c r="H181" s="130" t="s">
        <v>251</v>
      </c>
      <c r="I181" s="130" t="str">
        <f t="shared" si="316"/>
        <v>客</v>
      </c>
      <c r="J181" s="130" t="str">
        <f t="shared" si="317"/>
        <v>FL</v>
      </c>
      <c r="K181" s="127" t="s">
        <v>64</v>
      </c>
      <c r="L181" s="159" t="s">
        <v>257</v>
      </c>
      <c r="M181" s="168"/>
      <c r="N181" s="168"/>
      <c r="O181" s="166"/>
      <c r="P181" s="169"/>
      <c r="Q181" s="169"/>
      <c r="R181" s="169"/>
      <c r="S181" s="125">
        <v>1</v>
      </c>
      <c r="T181" s="125">
        <v>3</v>
      </c>
      <c r="U181" s="130" t="str">
        <f t="shared" si="318"/>
        <v>屠</v>
      </c>
      <c r="V181" s="129" t="s">
        <v>250</v>
      </c>
      <c r="W181" s="129" t="s">
        <v>261</v>
      </c>
      <c r="X181" s="172" t="str">
        <f t="shared" ref="X181:X185" si="442">IF($K181="","",IF($K181=$K179,AI179,AI178))</f>
        <v>空军</v>
      </c>
      <c r="Y181" s="172" t="str">
        <f t="shared" ref="Y181:Y185" si="443">IF($K181="","",IF($K181=$K179,AJ179,AJ178))</f>
        <v>魔术师</v>
      </c>
      <c r="Z181" s="171"/>
      <c r="AA181" s="176"/>
      <c r="AB181" s="177"/>
      <c r="AC181" s="182"/>
      <c r="AD181" s="180" t="s">
        <v>150</v>
      </c>
      <c r="AE181" s="127" t="s">
        <v>203</v>
      </c>
      <c r="AF181" s="181" t="s">
        <v>185</v>
      </c>
      <c r="AG181" s="171"/>
      <c r="AH181" s="182"/>
      <c r="AI181" s="186" t="s">
        <v>162</v>
      </c>
      <c r="AJ181" s="187" t="s">
        <v>199</v>
      </c>
      <c r="AK181" s="127" t="s">
        <v>165</v>
      </c>
      <c r="AL181" s="187" t="s">
        <v>194</v>
      </c>
      <c r="AM181" s="127" t="s">
        <v>153</v>
      </c>
      <c r="AN181" s="187" t="s">
        <v>94</v>
      </c>
      <c r="AO181" s="135" t="s">
        <v>179</v>
      </c>
      <c r="AP181" s="130" t="str">
        <f t="shared" si="319"/>
        <v>客</v>
      </c>
      <c r="AQ181" s="130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FAV</v>
      </c>
      <c r="AR181" s="130" t="str">
        <f t="shared" si="320"/>
        <v>FL</v>
      </c>
    </row>
    <row r="182" spans="1:44">
      <c r="A182" s="117">
        <f>输入错误检查!A182</f>
        <v>0</v>
      </c>
      <c r="B182" s="156">
        <f t="shared" si="435"/>
        <v>6</v>
      </c>
      <c r="C182" s="156">
        <f t="shared" si="436"/>
        <v>16</v>
      </c>
      <c r="D182" s="156">
        <f t="shared" si="437"/>
        <v>1500</v>
      </c>
      <c r="E182" s="156" t="str">
        <f t="shared" si="438"/>
        <v>FL</v>
      </c>
      <c r="F182" s="156" t="str">
        <f t="shared" si="439"/>
        <v>FAV</v>
      </c>
      <c r="G182" s="120">
        <v>3</v>
      </c>
      <c r="H182" s="130" t="s">
        <v>247</v>
      </c>
      <c r="I182" s="130" t="str">
        <f t="shared" si="316"/>
        <v>客</v>
      </c>
      <c r="J182" s="130" t="str">
        <f t="shared" si="317"/>
        <v>FL</v>
      </c>
      <c r="K182" s="127" t="s">
        <v>64</v>
      </c>
      <c r="L182" s="159" t="s">
        <v>268</v>
      </c>
      <c r="M182" s="168">
        <f t="shared" ref="M182:M186" si="444">S182+S183</f>
        <v>4</v>
      </c>
      <c r="N182" s="168">
        <f t="shared" ref="N182:N186" si="445">T182+T183</f>
        <v>4</v>
      </c>
      <c r="O182" s="166">
        <f t="shared" ref="O182:O186" si="446">M182+N182</f>
        <v>8</v>
      </c>
      <c r="P182" s="167">
        <f t="shared" ref="P182:P186" si="447">IF(M182&gt;N182,1,0)</f>
        <v>0</v>
      </c>
      <c r="Q182" s="167">
        <f t="shared" ref="Q182:Q186" si="448">IF(M182+N182=0,0,IF(M182=N182,1,0))</f>
        <v>1</v>
      </c>
      <c r="R182" s="167">
        <f t="shared" ref="R182:R186" si="449">IF(M182&lt;N182,1,0)</f>
        <v>0</v>
      </c>
      <c r="S182" s="125">
        <v>2</v>
      </c>
      <c r="T182" s="125">
        <v>2</v>
      </c>
      <c r="U182" s="130" t="str">
        <f t="shared" si="318"/>
        <v>平</v>
      </c>
      <c r="V182" s="173"/>
      <c r="W182" s="129" t="s">
        <v>250</v>
      </c>
      <c r="X182" s="174" t="str">
        <f t="shared" si="440"/>
        <v>野人</v>
      </c>
      <c r="Y182" s="174" t="str">
        <f t="shared" si="441"/>
        <v>古董商</v>
      </c>
      <c r="Z182" s="174" t="str">
        <f>IF($K182="","",IF($K182=$K180,X180,X181))</f>
        <v>空军</v>
      </c>
      <c r="AA182" s="174" t="str">
        <f>IF($K182="","",IF($K182=$K180,Y180,Y181))</f>
        <v>魔术师</v>
      </c>
      <c r="AB182" s="178"/>
      <c r="AC182" s="182"/>
      <c r="AD182" s="180" t="s">
        <v>150</v>
      </c>
      <c r="AE182" s="127" t="s">
        <v>183</v>
      </c>
      <c r="AF182" s="127" t="s">
        <v>179</v>
      </c>
      <c r="AG182" s="183" t="s">
        <v>78</v>
      </c>
      <c r="AH182" s="189"/>
      <c r="AI182" s="186" t="s">
        <v>79</v>
      </c>
      <c r="AJ182" s="187" t="s">
        <v>203</v>
      </c>
      <c r="AK182" s="127" t="s">
        <v>202</v>
      </c>
      <c r="AL182" s="187" t="s">
        <v>116</v>
      </c>
      <c r="AM182" s="127" t="s">
        <v>194</v>
      </c>
      <c r="AN182" s="187" t="s">
        <v>156</v>
      </c>
      <c r="AO182" s="135" t="s">
        <v>140</v>
      </c>
      <c r="AP182" s="130" t="str">
        <f t="shared" si="319"/>
        <v>主</v>
      </c>
      <c r="AQ182" s="130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FL</v>
      </c>
      <c r="AR182" s="130" t="str">
        <f t="shared" si="320"/>
        <v>FAV</v>
      </c>
    </row>
    <row r="183" spans="1:44">
      <c r="A183" s="117">
        <f>输入错误检查!A183</f>
        <v>0</v>
      </c>
      <c r="B183" s="156">
        <f t="shared" si="435"/>
        <v>6</v>
      </c>
      <c r="C183" s="156">
        <f t="shared" si="436"/>
        <v>16</v>
      </c>
      <c r="D183" s="156">
        <f t="shared" si="437"/>
        <v>1500</v>
      </c>
      <c r="E183" s="156" t="str">
        <f t="shared" si="438"/>
        <v>FL</v>
      </c>
      <c r="F183" s="156" t="str">
        <f t="shared" si="439"/>
        <v>FAV</v>
      </c>
      <c r="G183" s="120">
        <v>3</v>
      </c>
      <c r="H183" s="130" t="s">
        <v>251</v>
      </c>
      <c r="I183" s="130" t="str">
        <f t="shared" si="316"/>
        <v>主</v>
      </c>
      <c r="J183" s="130" t="str">
        <f t="shared" si="317"/>
        <v>FAV</v>
      </c>
      <c r="K183" s="127" t="s">
        <v>72</v>
      </c>
      <c r="L183" s="159" t="s">
        <v>266</v>
      </c>
      <c r="M183" s="168"/>
      <c r="N183" s="168"/>
      <c r="O183" s="166"/>
      <c r="P183" s="169"/>
      <c r="Q183" s="169"/>
      <c r="R183" s="169"/>
      <c r="S183" s="125">
        <v>2</v>
      </c>
      <c r="T183" s="125">
        <v>2</v>
      </c>
      <c r="U183" s="130" t="str">
        <f t="shared" si="318"/>
        <v>平</v>
      </c>
      <c r="V183" s="173"/>
      <c r="W183" s="129" t="s">
        <v>250</v>
      </c>
      <c r="X183" s="174" t="str">
        <f t="shared" si="442"/>
        <v>飞行家</v>
      </c>
      <c r="Y183" s="174" t="str">
        <f t="shared" si="443"/>
        <v>心理学家</v>
      </c>
      <c r="Z183" s="174" t="str">
        <f>IF($K183="","",IF($K183=$K181,X181,X180))</f>
        <v>古董商</v>
      </c>
      <c r="AA183" s="174" t="str">
        <f>IF($K183="","",IF($K183=$K181,Y181,Y180))</f>
        <v>病患</v>
      </c>
      <c r="AB183" s="171"/>
      <c r="AC183" s="185"/>
      <c r="AD183" s="180" t="s">
        <v>150</v>
      </c>
      <c r="AE183" s="127" t="s">
        <v>116</v>
      </c>
      <c r="AF183" s="127" t="s">
        <v>179</v>
      </c>
      <c r="AG183" s="181" t="s">
        <v>185</v>
      </c>
      <c r="AH183" s="193"/>
      <c r="AI183" s="186" t="s">
        <v>130</v>
      </c>
      <c r="AJ183" s="187" t="s">
        <v>138</v>
      </c>
      <c r="AK183" s="127" t="s">
        <v>171</v>
      </c>
      <c r="AL183" s="187" t="s">
        <v>183</v>
      </c>
      <c r="AM183" s="127" t="s">
        <v>204</v>
      </c>
      <c r="AN183" s="187" t="s">
        <v>126</v>
      </c>
      <c r="AO183" s="135" t="s">
        <v>129</v>
      </c>
      <c r="AP183" s="130" t="str">
        <f t="shared" si="319"/>
        <v>主</v>
      </c>
      <c r="AQ183" s="130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FL</v>
      </c>
      <c r="AR183" s="130" t="str">
        <f t="shared" si="320"/>
        <v>FAV</v>
      </c>
    </row>
    <row r="184" spans="1:44">
      <c r="A184" s="117">
        <f>输入错误检查!A184</f>
        <v>0</v>
      </c>
      <c r="B184" s="156">
        <f t="shared" si="435"/>
        <v>6</v>
      </c>
      <c r="C184" s="156">
        <f t="shared" si="436"/>
        <v>16</v>
      </c>
      <c r="D184" s="156">
        <f t="shared" si="437"/>
        <v>1500</v>
      </c>
      <c r="E184" s="156" t="str">
        <f t="shared" si="438"/>
        <v>FL</v>
      </c>
      <c r="F184" s="156" t="str">
        <f t="shared" si="439"/>
        <v>FAV</v>
      </c>
      <c r="G184" s="120" t="s">
        <v>256</v>
      </c>
      <c r="H184" s="130" t="s">
        <v>247</v>
      </c>
      <c r="I184" s="130" t="str">
        <f t="shared" si="316"/>
        <v/>
      </c>
      <c r="J184" s="130" t="str">
        <f t="shared" si="317"/>
        <v/>
      </c>
      <c r="K184" s="125"/>
      <c r="L184" s="160"/>
      <c r="M184" s="168">
        <f t="shared" si="444"/>
        <v>0</v>
      </c>
      <c r="N184" s="168">
        <f t="shared" si="445"/>
        <v>0</v>
      </c>
      <c r="O184" s="166">
        <f t="shared" si="446"/>
        <v>0</v>
      </c>
      <c r="P184" s="167">
        <f t="shared" si="447"/>
        <v>0</v>
      </c>
      <c r="Q184" s="167">
        <f t="shared" si="448"/>
        <v>0</v>
      </c>
      <c r="R184" s="167">
        <f t="shared" si="449"/>
        <v>0</v>
      </c>
      <c r="S184" s="125">
        <v>0</v>
      </c>
      <c r="T184" s="125">
        <v>0</v>
      </c>
      <c r="U184" s="130" t="str">
        <f t="shared" si="318"/>
        <v/>
      </c>
      <c r="V184" s="173"/>
      <c r="W184" s="128"/>
      <c r="X184" s="174" t="str">
        <f t="shared" si="440"/>
        <v/>
      </c>
      <c r="Y184" s="174" t="str">
        <f t="shared" si="441"/>
        <v/>
      </c>
      <c r="Z184" s="172" t="str">
        <f t="shared" ref="Z184:AC184" si="450">IF($K184="","",IF($K184=$K182,X182,X183))</f>
        <v/>
      </c>
      <c r="AA184" s="172" t="str">
        <f t="shared" si="450"/>
        <v/>
      </c>
      <c r="AB184" s="172" t="str">
        <f t="shared" si="450"/>
        <v/>
      </c>
      <c r="AC184" s="172" t="str">
        <f t="shared" si="450"/>
        <v/>
      </c>
      <c r="AD184" s="125"/>
      <c r="AE184" s="125"/>
      <c r="AF184" s="125"/>
      <c r="AG184" s="125"/>
      <c r="AH184" s="194"/>
      <c r="AI184" s="186"/>
      <c r="AJ184" s="187"/>
      <c r="AK184" s="127"/>
      <c r="AL184" s="187"/>
      <c r="AM184" s="127"/>
      <c r="AN184" s="187"/>
      <c r="AO184" s="135"/>
      <c r="AP184" s="130" t="str">
        <f t="shared" si="319"/>
        <v/>
      </c>
      <c r="AQ184" s="130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R184" s="130" t="str">
        <f t="shared" si="320"/>
        <v/>
      </c>
    </row>
    <row r="185" spans="1:44">
      <c r="A185" s="117">
        <f>输入错误检查!A185</f>
        <v>0</v>
      </c>
      <c r="B185" s="156">
        <f t="shared" si="435"/>
        <v>6</v>
      </c>
      <c r="C185" s="156">
        <f t="shared" si="436"/>
        <v>16</v>
      </c>
      <c r="D185" s="156">
        <f t="shared" si="437"/>
        <v>1500</v>
      </c>
      <c r="E185" s="156" t="str">
        <f t="shared" si="438"/>
        <v>FL</v>
      </c>
      <c r="F185" s="156" t="str">
        <f t="shared" si="439"/>
        <v>FAV</v>
      </c>
      <c r="G185" s="120" t="s">
        <v>256</v>
      </c>
      <c r="H185" s="130" t="s">
        <v>251</v>
      </c>
      <c r="I185" s="130" t="str">
        <f t="shared" si="316"/>
        <v/>
      </c>
      <c r="J185" s="130" t="str">
        <f t="shared" si="317"/>
        <v/>
      </c>
      <c r="K185" s="125"/>
      <c r="L185" s="160"/>
      <c r="M185" s="168"/>
      <c r="N185" s="168"/>
      <c r="O185" s="166"/>
      <c r="P185" s="169"/>
      <c r="Q185" s="169"/>
      <c r="R185" s="169"/>
      <c r="S185" s="125">
        <v>0</v>
      </c>
      <c r="T185" s="125">
        <v>0</v>
      </c>
      <c r="U185" s="130" t="str">
        <f t="shared" si="318"/>
        <v/>
      </c>
      <c r="V185" s="173"/>
      <c r="W185" s="128"/>
      <c r="X185" s="174" t="str">
        <f t="shared" si="442"/>
        <v/>
      </c>
      <c r="Y185" s="174" t="str">
        <f t="shared" si="443"/>
        <v/>
      </c>
      <c r="Z185" s="172" t="str">
        <f t="shared" ref="Z185:AC185" si="451">IF($K185="","",IF($K185=$K183,X183,X182))</f>
        <v/>
      </c>
      <c r="AA185" s="172" t="str">
        <f t="shared" si="451"/>
        <v/>
      </c>
      <c r="AB185" s="172" t="str">
        <f t="shared" si="451"/>
        <v/>
      </c>
      <c r="AC185" s="172" t="str">
        <f t="shared" si="451"/>
        <v/>
      </c>
      <c r="AD185" s="125"/>
      <c r="AE185" s="125"/>
      <c r="AF185" s="125"/>
      <c r="AG185" s="125"/>
      <c r="AH185" s="125"/>
      <c r="AI185" s="186"/>
      <c r="AJ185" s="187"/>
      <c r="AK185" s="127"/>
      <c r="AL185" s="187"/>
      <c r="AM185" s="127"/>
      <c r="AN185" s="187"/>
      <c r="AO185" s="135"/>
      <c r="AP185" s="130" t="str">
        <f t="shared" si="319"/>
        <v/>
      </c>
      <c r="AQ185" s="130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R185" s="130" t="str">
        <f t="shared" si="320"/>
        <v/>
      </c>
    </row>
    <row r="186" spans="1:44">
      <c r="A186" s="117">
        <f>输入错误检查!A186</f>
        <v>0</v>
      </c>
      <c r="B186" s="156">
        <v>6</v>
      </c>
      <c r="C186" s="156">
        <v>16</v>
      </c>
      <c r="D186" s="156">
        <v>1700</v>
      </c>
      <c r="E186" s="157" t="s">
        <v>88</v>
      </c>
      <c r="F186" s="157" t="s">
        <v>56</v>
      </c>
      <c r="G186" s="120">
        <v>1</v>
      </c>
      <c r="H186" s="130" t="s">
        <v>247</v>
      </c>
      <c r="I186" s="130" t="str">
        <f t="shared" si="316"/>
        <v>客</v>
      </c>
      <c r="J186" s="130" t="str">
        <f t="shared" si="317"/>
        <v>SZ</v>
      </c>
      <c r="K186" s="127" t="s">
        <v>56</v>
      </c>
      <c r="L186" s="159" t="s">
        <v>264</v>
      </c>
      <c r="M186" s="168">
        <f t="shared" si="444"/>
        <v>4</v>
      </c>
      <c r="N186" s="168">
        <f t="shared" si="445"/>
        <v>4</v>
      </c>
      <c r="O186" s="166">
        <f t="shared" si="446"/>
        <v>8</v>
      </c>
      <c r="P186" s="167">
        <f t="shared" si="447"/>
        <v>0</v>
      </c>
      <c r="Q186" s="167">
        <f t="shared" si="448"/>
        <v>1</v>
      </c>
      <c r="R186" s="167">
        <f t="shared" si="449"/>
        <v>0</v>
      </c>
      <c r="S186" s="125">
        <v>2</v>
      </c>
      <c r="T186" s="125">
        <v>2</v>
      </c>
      <c r="U186" s="130" t="str">
        <f t="shared" si="318"/>
        <v>平</v>
      </c>
      <c r="V186" s="129" t="s">
        <v>249</v>
      </c>
      <c r="W186" s="129" t="s">
        <v>254</v>
      </c>
      <c r="X186" s="170"/>
      <c r="Y186" s="175"/>
      <c r="Z186" s="175"/>
      <c r="AA186" s="175"/>
      <c r="AB186" s="175"/>
      <c r="AC186" s="179"/>
      <c r="AD186" s="180" t="s">
        <v>121</v>
      </c>
      <c r="AE186" s="181" t="s">
        <v>199</v>
      </c>
      <c r="AF186" s="170"/>
      <c r="AG186" s="175"/>
      <c r="AH186" s="179"/>
      <c r="AI186" s="186" t="s">
        <v>94</v>
      </c>
      <c r="AJ186" s="187" t="s">
        <v>150</v>
      </c>
      <c r="AK186" s="127" t="s">
        <v>165</v>
      </c>
      <c r="AL186" s="187" t="s">
        <v>202</v>
      </c>
      <c r="AM186" s="127" t="s">
        <v>168</v>
      </c>
      <c r="AN186" s="187" t="s">
        <v>116</v>
      </c>
      <c r="AO186" s="135" t="s">
        <v>179</v>
      </c>
      <c r="AP186" s="130" t="str">
        <f t="shared" si="319"/>
        <v>主</v>
      </c>
      <c r="AQ186" s="130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>SZ</v>
      </c>
      <c r="AR186" s="130" t="str">
        <f t="shared" si="320"/>
        <v>AXIZ</v>
      </c>
    </row>
    <row r="187" spans="1:44">
      <c r="A187" s="117">
        <f>输入错误检查!A187</f>
        <v>0</v>
      </c>
      <c r="B187" s="156">
        <f t="shared" ref="B187:B193" si="452">B186</f>
        <v>6</v>
      </c>
      <c r="C187" s="156">
        <f t="shared" ref="C187:C193" si="453">C186</f>
        <v>16</v>
      </c>
      <c r="D187" s="156">
        <f t="shared" ref="D187:D193" si="454">D186</f>
        <v>1700</v>
      </c>
      <c r="E187" s="156" t="str">
        <f t="shared" ref="E187:E193" si="455">E186</f>
        <v>SZ</v>
      </c>
      <c r="F187" s="156" t="str">
        <f t="shared" ref="F187:F193" si="456">F186</f>
        <v>AXIZ</v>
      </c>
      <c r="G187" s="120">
        <v>1</v>
      </c>
      <c r="H187" s="130" t="s">
        <v>251</v>
      </c>
      <c r="I187" s="130" t="str">
        <f t="shared" si="316"/>
        <v>主</v>
      </c>
      <c r="J187" s="130" t="str">
        <f t="shared" si="317"/>
        <v>AXIZ</v>
      </c>
      <c r="K187" s="127" t="s">
        <v>88</v>
      </c>
      <c r="L187" s="159" t="s">
        <v>248</v>
      </c>
      <c r="M187" s="168"/>
      <c r="N187" s="168"/>
      <c r="O187" s="166"/>
      <c r="P187" s="169"/>
      <c r="Q187" s="169"/>
      <c r="R187" s="169"/>
      <c r="S187" s="125">
        <v>2</v>
      </c>
      <c r="T187" s="125">
        <v>2</v>
      </c>
      <c r="U187" s="130" t="str">
        <f t="shared" si="318"/>
        <v>平</v>
      </c>
      <c r="V187" s="129" t="s">
        <v>249</v>
      </c>
      <c r="W187" s="129" t="s">
        <v>254</v>
      </c>
      <c r="X187" s="171"/>
      <c r="Y187" s="176"/>
      <c r="Z187" s="177"/>
      <c r="AA187" s="177"/>
      <c r="AB187" s="177"/>
      <c r="AC187" s="182"/>
      <c r="AD187" s="180" t="s">
        <v>121</v>
      </c>
      <c r="AE187" s="181" t="s">
        <v>199</v>
      </c>
      <c r="AF187" s="171"/>
      <c r="AG187" s="177"/>
      <c r="AH187" s="182"/>
      <c r="AI187" s="186" t="s">
        <v>150</v>
      </c>
      <c r="AJ187" s="187" t="s">
        <v>204</v>
      </c>
      <c r="AK187" s="127" t="s">
        <v>195</v>
      </c>
      <c r="AL187" s="187" t="s">
        <v>94</v>
      </c>
      <c r="AM187" s="127" t="s">
        <v>162</v>
      </c>
      <c r="AN187" s="187" t="s">
        <v>168</v>
      </c>
      <c r="AO187" s="135" t="s">
        <v>179</v>
      </c>
      <c r="AP187" s="130" t="str">
        <f t="shared" si="319"/>
        <v>主</v>
      </c>
      <c r="AQ187" s="130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SZ</v>
      </c>
      <c r="AR187" s="130" t="str">
        <f t="shared" si="320"/>
        <v>AXIZ</v>
      </c>
    </row>
    <row r="188" spans="1:44">
      <c r="A188" s="117">
        <f>输入错误检查!A188</f>
        <v>0</v>
      </c>
      <c r="B188" s="156">
        <f t="shared" si="452"/>
        <v>6</v>
      </c>
      <c r="C188" s="156">
        <f t="shared" si="453"/>
        <v>16</v>
      </c>
      <c r="D188" s="156">
        <f t="shared" si="454"/>
        <v>1700</v>
      </c>
      <c r="E188" s="156" t="str">
        <f t="shared" si="455"/>
        <v>SZ</v>
      </c>
      <c r="F188" s="156" t="str">
        <f t="shared" si="456"/>
        <v>AXIZ</v>
      </c>
      <c r="G188" s="120">
        <v>2</v>
      </c>
      <c r="H188" s="130" t="s">
        <v>247</v>
      </c>
      <c r="I188" s="130" t="str">
        <f t="shared" si="316"/>
        <v>主</v>
      </c>
      <c r="J188" s="130" t="str">
        <f t="shared" si="317"/>
        <v>AXIZ</v>
      </c>
      <c r="K188" s="127" t="s">
        <v>88</v>
      </c>
      <c r="L188" s="159" t="s">
        <v>255</v>
      </c>
      <c r="M188" s="168">
        <f t="shared" ref="M188:M192" si="457">S188+S189</f>
        <v>4</v>
      </c>
      <c r="N188" s="168">
        <f t="shared" ref="N188:N192" si="458">T188+T189</f>
        <v>4</v>
      </c>
      <c r="O188" s="166">
        <f t="shared" ref="O188:O192" si="459">M188+N188</f>
        <v>8</v>
      </c>
      <c r="P188" s="167">
        <f t="shared" ref="P188:P192" si="460">IF(M188&gt;N188,1,0)</f>
        <v>0</v>
      </c>
      <c r="Q188" s="167">
        <f t="shared" ref="Q188:Q192" si="461">IF(M188+N188=0,0,IF(M188=N188,1,0))</f>
        <v>1</v>
      </c>
      <c r="R188" s="167">
        <f t="shared" ref="R188:R192" si="462">IF(M188&lt;N188,1,0)</f>
        <v>0</v>
      </c>
      <c r="S188" s="125">
        <v>2</v>
      </c>
      <c r="T188" s="125">
        <v>2</v>
      </c>
      <c r="U188" s="130" t="str">
        <f t="shared" si="318"/>
        <v>平</v>
      </c>
      <c r="V188" s="129" t="s">
        <v>249</v>
      </c>
      <c r="W188" s="129" t="s">
        <v>250</v>
      </c>
      <c r="X188" s="172" t="str">
        <f t="shared" ref="X188:X192" si="463">IF($K188="","",IF($K188=$K186,AI186,AI187))</f>
        <v>先知</v>
      </c>
      <c r="Y188" s="172" t="str">
        <f t="shared" ref="Y188:Y192" si="464">IF($K188="","",IF($K188=$K186,AJ186,AJ187))</f>
        <v>木偶师</v>
      </c>
      <c r="Z188" s="178"/>
      <c r="AA188" s="177"/>
      <c r="AB188" s="177"/>
      <c r="AC188" s="182"/>
      <c r="AD188" s="180" t="s">
        <v>138</v>
      </c>
      <c r="AE188" s="127" t="s">
        <v>202</v>
      </c>
      <c r="AF188" s="183" t="s">
        <v>179</v>
      </c>
      <c r="AG188" s="178"/>
      <c r="AH188" s="182"/>
      <c r="AI188" s="186" t="s">
        <v>121</v>
      </c>
      <c r="AJ188" s="187" t="s">
        <v>192</v>
      </c>
      <c r="AK188" s="127" t="s">
        <v>168</v>
      </c>
      <c r="AL188" s="187" t="s">
        <v>116</v>
      </c>
      <c r="AM188" s="127" t="s">
        <v>165</v>
      </c>
      <c r="AN188" s="187" t="s">
        <v>156</v>
      </c>
      <c r="AO188" s="135" t="s">
        <v>78</v>
      </c>
      <c r="AP188" s="130" t="str">
        <f t="shared" si="319"/>
        <v>客</v>
      </c>
      <c r="AQ188" s="130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AXIZ</v>
      </c>
      <c r="AR188" s="130" t="str">
        <f t="shared" si="320"/>
        <v>SZ</v>
      </c>
    </row>
    <row r="189" spans="1:44">
      <c r="A189" s="117">
        <f>输入错误检查!A189</f>
        <v>0</v>
      </c>
      <c r="B189" s="156">
        <f t="shared" si="452"/>
        <v>6</v>
      </c>
      <c r="C189" s="156">
        <f t="shared" si="453"/>
        <v>16</v>
      </c>
      <c r="D189" s="156">
        <f t="shared" si="454"/>
        <v>1700</v>
      </c>
      <c r="E189" s="156" t="str">
        <f t="shared" si="455"/>
        <v>SZ</v>
      </c>
      <c r="F189" s="156" t="str">
        <f t="shared" si="456"/>
        <v>AXIZ</v>
      </c>
      <c r="G189" s="120">
        <v>2</v>
      </c>
      <c r="H189" s="130" t="s">
        <v>251</v>
      </c>
      <c r="I189" s="130" t="str">
        <f t="shared" si="316"/>
        <v>客</v>
      </c>
      <c r="J189" s="130" t="str">
        <f t="shared" si="317"/>
        <v>SZ</v>
      </c>
      <c r="K189" s="127" t="s">
        <v>56</v>
      </c>
      <c r="L189" s="159" t="s">
        <v>264</v>
      </c>
      <c r="M189" s="168"/>
      <c r="N189" s="168"/>
      <c r="O189" s="166"/>
      <c r="P189" s="169"/>
      <c r="Q189" s="169"/>
      <c r="R189" s="169"/>
      <c r="S189" s="125">
        <v>2</v>
      </c>
      <c r="T189" s="125">
        <v>2</v>
      </c>
      <c r="U189" s="130" t="str">
        <f t="shared" si="318"/>
        <v>平</v>
      </c>
      <c r="V189" s="129" t="s">
        <v>249</v>
      </c>
      <c r="W189" s="129" t="s">
        <v>250</v>
      </c>
      <c r="X189" s="172" t="str">
        <f t="shared" ref="X189:X193" si="465">IF($K189="","",IF($K189=$K187,AI187,AI186))</f>
        <v>园丁</v>
      </c>
      <c r="Y189" s="172" t="str">
        <f t="shared" ref="Y189:Y193" si="466">IF($K189="","",IF($K189=$K187,AJ187,AJ186))</f>
        <v>先知</v>
      </c>
      <c r="Z189" s="171"/>
      <c r="AA189" s="176"/>
      <c r="AB189" s="177"/>
      <c r="AC189" s="182"/>
      <c r="AD189" s="180" t="s">
        <v>138</v>
      </c>
      <c r="AE189" s="127" t="s">
        <v>202</v>
      </c>
      <c r="AF189" s="181" t="s">
        <v>179</v>
      </c>
      <c r="AG189" s="171"/>
      <c r="AH189" s="182"/>
      <c r="AI189" s="186" t="s">
        <v>121</v>
      </c>
      <c r="AJ189" s="187" t="s">
        <v>194</v>
      </c>
      <c r="AK189" s="127" t="s">
        <v>168</v>
      </c>
      <c r="AL189" s="187" t="s">
        <v>116</v>
      </c>
      <c r="AM189" s="127" t="s">
        <v>192</v>
      </c>
      <c r="AN189" s="187" t="s">
        <v>153</v>
      </c>
      <c r="AO189" s="135" t="s">
        <v>185</v>
      </c>
      <c r="AP189" s="130" t="str">
        <f t="shared" si="319"/>
        <v>客</v>
      </c>
      <c r="AQ189" s="130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AXIZ</v>
      </c>
      <c r="AR189" s="130" t="str">
        <f t="shared" si="320"/>
        <v>SZ</v>
      </c>
    </row>
    <row r="190" spans="1:44">
      <c r="A190" s="117">
        <f>输入错误检查!A190</f>
        <v>0</v>
      </c>
      <c r="B190" s="156">
        <f t="shared" si="452"/>
        <v>6</v>
      </c>
      <c r="C190" s="156">
        <f t="shared" si="453"/>
        <v>16</v>
      </c>
      <c r="D190" s="156">
        <f t="shared" si="454"/>
        <v>1700</v>
      </c>
      <c r="E190" s="156" t="str">
        <f t="shared" si="455"/>
        <v>SZ</v>
      </c>
      <c r="F190" s="156" t="str">
        <f t="shared" si="456"/>
        <v>AXIZ</v>
      </c>
      <c r="G190" s="120">
        <v>3</v>
      </c>
      <c r="H190" s="130" t="s">
        <v>247</v>
      </c>
      <c r="I190" s="130" t="str">
        <f t="shared" si="316"/>
        <v>客</v>
      </c>
      <c r="J190" s="130" t="str">
        <f t="shared" si="317"/>
        <v>SZ</v>
      </c>
      <c r="K190" s="127" t="s">
        <v>56</v>
      </c>
      <c r="L190" s="159" t="s">
        <v>264</v>
      </c>
      <c r="M190" s="168">
        <f t="shared" si="457"/>
        <v>8</v>
      </c>
      <c r="N190" s="168">
        <f t="shared" si="458"/>
        <v>1</v>
      </c>
      <c r="O190" s="166">
        <f t="shared" si="459"/>
        <v>9</v>
      </c>
      <c r="P190" s="167">
        <f t="shared" si="460"/>
        <v>1</v>
      </c>
      <c r="Q190" s="167">
        <f t="shared" si="461"/>
        <v>0</v>
      </c>
      <c r="R190" s="167">
        <f t="shared" si="462"/>
        <v>0</v>
      </c>
      <c r="S190" s="125">
        <v>3</v>
      </c>
      <c r="T190" s="125">
        <v>1</v>
      </c>
      <c r="U190" s="130" t="str">
        <f t="shared" si="318"/>
        <v>人</v>
      </c>
      <c r="V190" s="173"/>
      <c r="W190" s="129" t="s">
        <v>262</v>
      </c>
      <c r="X190" s="174" t="str">
        <f t="shared" si="463"/>
        <v>空军</v>
      </c>
      <c r="Y190" s="174" t="str">
        <f t="shared" si="464"/>
        <v>病患</v>
      </c>
      <c r="Z190" s="174" t="str">
        <f>IF($K190="","",IF($K190=$K188,X188,X189))</f>
        <v>园丁</v>
      </c>
      <c r="AA190" s="174" t="str">
        <f>IF($K190="","",IF($K190=$K188,Y188,Y189))</f>
        <v>先知</v>
      </c>
      <c r="AB190" s="178"/>
      <c r="AC190" s="182"/>
      <c r="AD190" s="180" t="s">
        <v>138</v>
      </c>
      <c r="AE190" s="127" t="s">
        <v>199</v>
      </c>
      <c r="AF190" s="127" t="s">
        <v>179</v>
      </c>
      <c r="AG190" s="183" t="s">
        <v>173</v>
      </c>
      <c r="AH190" s="189"/>
      <c r="AI190" s="186" t="s">
        <v>202</v>
      </c>
      <c r="AJ190" s="187" t="s">
        <v>192</v>
      </c>
      <c r="AK190" s="127" t="s">
        <v>156</v>
      </c>
      <c r="AL190" s="187" t="s">
        <v>168</v>
      </c>
      <c r="AM190" s="127" t="s">
        <v>153</v>
      </c>
      <c r="AN190" s="187" t="s">
        <v>147</v>
      </c>
      <c r="AO190" s="135" t="s">
        <v>101</v>
      </c>
      <c r="AP190" s="130" t="str">
        <f t="shared" si="319"/>
        <v>主</v>
      </c>
      <c r="AQ190" s="130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SZ</v>
      </c>
      <c r="AR190" s="130" t="str">
        <f t="shared" si="320"/>
        <v>AXIZ</v>
      </c>
    </row>
    <row r="191" spans="1:44">
      <c r="A191" s="117">
        <f>输入错误检查!A191</f>
        <v>0</v>
      </c>
      <c r="B191" s="156">
        <f t="shared" si="452"/>
        <v>6</v>
      </c>
      <c r="C191" s="156">
        <f t="shared" si="453"/>
        <v>16</v>
      </c>
      <c r="D191" s="156">
        <f t="shared" si="454"/>
        <v>1700</v>
      </c>
      <c r="E191" s="156" t="str">
        <f t="shared" si="455"/>
        <v>SZ</v>
      </c>
      <c r="F191" s="156" t="str">
        <f t="shared" si="456"/>
        <v>AXIZ</v>
      </c>
      <c r="G191" s="120">
        <v>3</v>
      </c>
      <c r="H191" s="130" t="s">
        <v>251</v>
      </c>
      <c r="I191" s="130" t="str">
        <f t="shared" si="316"/>
        <v>主</v>
      </c>
      <c r="J191" s="130" t="str">
        <f t="shared" si="317"/>
        <v>AXIZ</v>
      </c>
      <c r="K191" s="127" t="s">
        <v>88</v>
      </c>
      <c r="L191" s="159" t="s">
        <v>255</v>
      </c>
      <c r="M191" s="168"/>
      <c r="N191" s="168"/>
      <c r="O191" s="166"/>
      <c r="P191" s="169"/>
      <c r="Q191" s="169"/>
      <c r="R191" s="169"/>
      <c r="S191" s="125">
        <v>5</v>
      </c>
      <c r="T191" s="125">
        <v>0</v>
      </c>
      <c r="U191" s="130" t="str">
        <f t="shared" si="318"/>
        <v>屠</v>
      </c>
      <c r="V191" s="173"/>
      <c r="W191" s="129" t="s">
        <v>262</v>
      </c>
      <c r="X191" s="174" t="str">
        <f t="shared" si="465"/>
        <v>空军</v>
      </c>
      <c r="Y191" s="174" t="str">
        <f t="shared" si="466"/>
        <v>心理学家</v>
      </c>
      <c r="Z191" s="174" t="str">
        <f>IF($K191="","",IF($K191=$K189,X189,X188))</f>
        <v>先知</v>
      </c>
      <c r="AA191" s="174" t="str">
        <f>IF($K191="","",IF($K191=$K189,Y189,Y188))</f>
        <v>木偶师</v>
      </c>
      <c r="AB191" s="171"/>
      <c r="AC191" s="185"/>
      <c r="AD191" s="180" t="s">
        <v>126</v>
      </c>
      <c r="AE191" s="127" t="s">
        <v>138</v>
      </c>
      <c r="AF191" s="127" t="s">
        <v>179</v>
      </c>
      <c r="AG191" s="181" t="s">
        <v>155</v>
      </c>
      <c r="AH191" s="193"/>
      <c r="AI191" s="186" t="s">
        <v>156</v>
      </c>
      <c r="AJ191" s="187" t="s">
        <v>202</v>
      </c>
      <c r="AK191" s="127" t="s">
        <v>147</v>
      </c>
      <c r="AL191" s="187" t="s">
        <v>116</v>
      </c>
      <c r="AM191" s="127" t="s">
        <v>165</v>
      </c>
      <c r="AN191" s="187" t="s">
        <v>203</v>
      </c>
      <c r="AO191" s="135" t="s">
        <v>185</v>
      </c>
      <c r="AP191" s="130" t="str">
        <f t="shared" si="319"/>
        <v>主</v>
      </c>
      <c r="AQ191" s="130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SZ</v>
      </c>
      <c r="AR191" s="130" t="str">
        <f t="shared" si="320"/>
        <v>AXIZ</v>
      </c>
    </row>
    <row r="192" spans="1:44">
      <c r="A192" s="117">
        <f>输入错误检查!A192</f>
        <v>0</v>
      </c>
      <c r="B192" s="156">
        <f t="shared" si="452"/>
        <v>6</v>
      </c>
      <c r="C192" s="156">
        <f t="shared" si="453"/>
        <v>16</v>
      </c>
      <c r="D192" s="156">
        <f t="shared" si="454"/>
        <v>1700</v>
      </c>
      <c r="E192" s="156" t="str">
        <f t="shared" si="455"/>
        <v>SZ</v>
      </c>
      <c r="F192" s="156" t="str">
        <f t="shared" si="456"/>
        <v>AXIZ</v>
      </c>
      <c r="G192" s="120" t="s">
        <v>256</v>
      </c>
      <c r="H192" s="130" t="s">
        <v>247</v>
      </c>
      <c r="I192" s="130" t="str">
        <f t="shared" si="316"/>
        <v/>
      </c>
      <c r="J192" s="130" t="str">
        <f t="shared" si="317"/>
        <v/>
      </c>
      <c r="K192" s="125"/>
      <c r="L192" s="160"/>
      <c r="M192" s="168">
        <f t="shared" si="457"/>
        <v>0</v>
      </c>
      <c r="N192" s="168">
        <f t="shared" si="458"/>
        <v>0</v>
      </c>
      <c r="O192" s="166">
        <f t="shared" si="459"/>
        <v>0</v>
      </c>
      <c r="P192" s="167">
        <f t="shared" si="460"/>
        <v>0</v>
      </c>
      <c r="Q192" s="167">
        <f t="shared" si="461"/>
        <v>0</v>
      </c>
      <c r="R192" s="167">
        <f t="shared" si="462"/>
        <v>0</v>
      </c>
      <c r="S192" s="125">
        <v>0</v>
      </c>
      <c r="T192" s="125">
        <v>0</v>
      </c>
      <c r="U192" s="130" t="str">
        <f t="shared" si="318"/>
        <v/>
      </c>
      <c r="V192" s="173"/>
      <c r="W192" s="128"/>
      <c r="X192" s="174" t="str">
        <f t="shared" si="463"/>
        <v/>
      </c>
      <c r="Y192" s="174" t="str">
        <f t="shared" si="464"/>
        <v/>
      </c>
      <c r="Z192" s="172" t="str">
        <f t="shared" ref="Z192:AC192" si="467">IF($K192="","",IF($K192=$K190,X190,X191))</f>
        <v/>
      </c>
      <c r="AA192" s="172" t="str">
        <f t="shared" si="467"/>
        <v/>
      </c>
      <c r="AB192" s="172" t="str">
        <f t="shared" si="467"/>
        <v/>
      </c>
      <c r="AC192" s="172" t="str">
        <f t="shared" si="467"/>
        <v/>
      </c>
      <c r="AD192" s="125"/>
      <c r="AE192" s="125"/>
      <c r="AF192" s="125"/>
      <c r="AG192" s="125"/>
      <c r="AH192" s="194"/>
      <c r="AI192" s="186"/>
      <c r="AJ192" s="187"/>
      <c r="AK192" s="127"/>
      <c r="AL192" s="187"/>
      <c r="AM192" s="127"/>
      <c r="AN192" s="187"/>
      <c r="AO192" s="135"/>
      <c r="AP192" s="130" t="str">
        <f t="shared" si="319"/>
        <v/>
      </c>
      <c r="AQ192" s="130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R192" s="130" t="str">
        <f t="shared" si="320"/>
        <v/>
      </c>
    </row>
    <row r="193" spans="1:44">
      <c r="A193" s="117">
        <f>输入错误检查!A193</f>
        <v>0</v>
      </c>
      <c r="B193" s="156">
        <f t="shared" si="452"/>
        <v>6</v>
      </c>
      <c r="C193" s="156">
        <f t="shared" si="453"/>
        <v>16</v>
      </c>
      <c r="D193" s="156">
        <f t="shared" si="454"/>
        <v>1700</v>
      </c>
      <c r="E193" s="156" t="str">
        <f t="shared" si="455"/>
        <v>SZ</v>
      </c>
      <c r="F193" s="156" t="str">
        <f t="shared" si="456"/>
        <v>AXIZ</v>
      </c>
      <c r="G193" s="120" t="s">
        <v>256</v>
      </c>
      <c r="H193" s="130" t="s">
        <v>251</v>
      </c>
      <c r="I193" s="130" t="str">
        <f t="shared" si="316"/>
        <v/>
      </c>
      <c r="J193" s="130" t="str">
        <f t="shared" si="317"/>
        <v/>
      </c>
      <c r="K193" s="125"/>
      <c r="L193" s="160"/>
      <c r="M193" s="168"/>
      <c r="N193" s="168"/>
      <c r="O193" s="166"/>
      <c r="P193" s="169"/>
      <c r="Q193" s="169"/>
      <c r="R193" s="169"/>
      <c r="S193" s="125">
        <v>0</v>
      </c>
      <c r="T193" s="125">
        <v>0</v>
      </c>
      <c r="U193" s="130" t="str">
        <f t="shared" si="318"/>
        <v/>
      </c>
      <c r="V193" s="173"/>
      <c r="W193" s="128"/>
      <c r="X193" s="174" t="str">
        <f t="shared" si="465"/>
        <v/>
      </c>
      <c r="Y193" s="174" t="str">
        <f t="shared" si="466"/>
        <v/>
      </c>
      <c r="Z193" s="172" t="str">
        <f t="shared" ref="Z193:AC193" si="468">IF($K193="","",IF($K193=$K191,X191,X190))</f>
        <v/>
      </c>
      <c r="AA193" s="172" t="str">
        <f t="shared" si="468"/>
        <v/>
      </c>
      <c r="AB193" s="172" t="str">
        <f t="shared" si="468"/>
        <v/>
      </c>
      <c r="AC193" s="172" t="str">
        <f t="shared" si="468"/>
        <v/>
      </c>
      <c r="AD193" s="125"/>
      <c r="AE193" s="125"/>
      <c r="AF193" s="125"/>
      <c r="AG193" s="125"/>
      <c r="AH193" s="125"/>
      <c r="AI193" s="186"/>
      <c r="AJ193" s="187"/>
      <c r="AK193" s="127"/>
      <c r="AL193" s="187"/>
      <c r="AM193" s="127"/>
      <c r="AN193" s="187"/>
      <c r="AO193" s="135"/>
      <c r="AP193" s="130" t="str">
        <f t="shared" si="319"/>
        <v/>
      </c>
      <c r="AQ193" s="130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R193" s="130" t="str">
        <f t="shared" si="320"/>
        <v/>
      </c>
    </row>
    <row r="194" spans="1:44">
      <c r="A194" s="117">
        <f>输入错误检查!A194</f>
        <v>0</v>
      </c>
      <c r="B194" s="156">
        <v>6</v>
      </c>
      <c r="C194" s="156">
        <v>22</v>
      </c>
      <c r="D194" s="156">
        <v>1300</v>
      </c>
      <c r="E194" s="157" t="s">
        <v>56</v>
      </c>
      <c r="F194" s="157" t="s">
        <v>80</v>
      </c>
      <c r="G194" s="120">
        <v>1</v>
      </c>
      <c r="H194" s="130" t="s">
        <v>247</v>
      </c>
      <c r="I194" s="130" t="str">
        <f t="shared" ref="I194:I257" si="469">IF(K194="","",IF(K194=E194,"主","客"))</f>
        <v>主</v>
      </c>
      <c r="J194" s="130" t="str">
        <f t="shared" ref="J194:J257" si="470">IF(K194="","",IF(K194=E194,F194,E194))</f>
        <v>RC</v>
      </c>
      <c r="K194" s="127" t="s">
        <v>56</v>
      </c>
      <c r="L194" s="159" t="s">
        <v>264</v>
      </c>
      <c r="M194" s="168">
        <f t="shared" ref="M194:M198" si="471">S194+S195</f>
        <v>1</v>
      </c>
      <c r="N194" s="168">
        <f t="shared" ref="N194:N198" si="472">T194+T195</f>
        <v>8</v>
      </c>
      <c r="O194" s="166">
        <f t="shared" ref="O194:O198" si="473">M194+N194</f>
        <v>9</v>
      </c>
      <c r="P194" s="167">
        <f t="shared" ref="P194:P198" si="474">IF(M194&gt;N194,1,0)</f>
        <v>0</v>
      </c>
      <c r="Q194" s="167">
        <f t="shared" ref="Q194:Q198" si="475">IF(M194+N194=0,0,IF(M194=N194,1,0))</f>
        <v>0</v>
      </c>
      <c r="R194" s="167">
        <f t="shared" ref="R194:R198" si="476">IF(M194&lt;N194,1,0)</f>
        <v>1</v>
      </c>
      <c r="S194" s="125">
        <v>1</v>
      </c>
      <c r="T194" s="125">
        <v>3</v>
      </c>
      <c r="U194" s="130" t="str">
        <f t="shared" ref="U194:U257" si="477">_xlfn.IFS(S194+T194=0,"",S194&gt;T194,IF(I194="主","屠","人"),S194&lt;T194,IF(I194="主","人","屠"),S194=T194,"平")</f>
        <v>人</v>
      </c>
      <c r="V194" s="129" t="s">
        <v>263</v>
      </c>
      <c r="W194" s="129" t="s">
        <v>262</v>
      </c>
      <c r="X194" s="170"/>
      <c r="Y194" s="175"/>
      <c r="Z194" s="175"/>
      <c r="AA194" s="175"/>
      <c r="AB194" s="175"/>
      <c r="AC194" s="179"/>
      <c r="AD194" s="180" t="s">
        <v>121</v>
      </c>
      <c r="AE194" s="181" t="s">
        <v>153</v>
      </c>
      <c r="AF194" s="170"/>
      <c r="AG194" s="175"/>
      <c r="AH194" s="179"/>
      <c r="AI194" s="186" t="s">
        <v>171</v>
      </c>
      <c r="AJ194" s="187" t="s">
        <v>150</v>
      </c>
      <c r="AK194" s="127" t="s">
        <v>199</v>
      </c>
      <c r="AL194" s="187" t="s">
        <v>168</v>
      </c>
      <c r="AM194" s="127" t="s">
        <v>147</v>
      </c>
      <c r="AN194" s="187" t="s">
        <v>180</v>
      </c>
      <c r="AO194" s="135" t="s">
        <v>179</v>
      </c>
      <c r="AP194" s="130" t="str">
        <f t="shared" ref="AP194:AP257" si="478">_xlfn.IFS(AQ194="","",AQ194=E194,"主",AQ194=F194,"客")</f>
        <v>主</v>
      </c>
      <c r="AQ194" s="130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>AXIZ</v>
      </c>
      <c r="AR194" s="130" t="str">
        <f t="shared" ref="AR194:AR257" si="479">_xlfn.IFS(AQ194="","",AQ194=E194,F194,AQ194=F194,E194)</f>
        <v>RC</v>
      </c>
    </row>
    <row r="195" spans="1:44">
      <c r="A195" s="117">
        <f>输入错误检查!A195</f>
        <v>0</v>
      </c>
      <c r="B195" s="156">
        <f t="shared" ref="B195:B201" si="480">B194</f>
        <v>6</v>
      </c>
      <c r="C195" s="156">
        <f t="shared" ref="C195:C201" si="481">C194</f>
        <v>22</v>
      </c>
      <c r="D195" s="156">
        <f t="shared" ref="D195:D201" si="482">D194</f>
        <v>1300</v>
      </c>
      <c r="E195" s="156" t="str">
        <f t="shared" ref="E195:E201" si="483">E194</f>
        <v>AXIZ</v>
      </c>
      <c r="F195" s="156" t="str">
        <f t="shared" ref="F195:F201" si="484">F194</f>
        <v>RC</v>
      </c>
      <c r="G195" s="120">
        <v>1</v>
      </c>
      <c r="H195" s="130" t="s">
        <v>251</v>
      </c>
      <c r="I195" s="130" t="str">
        <f t="shared" si="469"/>
        <v>客</v>
      </c>
      <c r="J195" s="130" t="str">
        <f t="shared" si="470"/>
        <v>AXIZ</v>
      </c>
      <c r="K195" s="127" t="s">
        <v>80</v>
      </c>
      <c r="L195" s="159" t="s">
        <v>252</v>
      </c>
      <c r="M195" s="168"/>
      <c r="N195" s="168"/>
      <c r="O195" s="166"/>
      <c r="P195" s="169"/>
      <c r="Q195" s="169"/>
      <c r="R195" s="169"/>
      <c r="S195" s="125">
        <v>0</v>
      </c>
      <c r="T195" s="125">
        <v>5</v>
      </c>
      <c r="U195" s="130" t="str">
        <f t="shared" si="477"/>
        <v>屠</v>
      </c>
      <c r="V195" s="129" t="s">
        <v>263</v>
      </c>
      <c r="W195" s="129" t="s">
        <v>262</v>
      </c>
      <c r="X195" s="171"/>
      <c r="Y195" s="176"/>
      <c r="Z195" s="177"/>
      <c r="AA195" s="177"/>
      <c r="AB195" s="177"/>
      <c r="AC195" s="182"/>
      <c r="AD195" s="180" t="s">
        <v>138</v>
      </c>
      <c r="AE195" s="181" t="s">
        <v>121</v>
      </c>
      <c r="AF195" s="171"/>
      <c r="AG195" s="177"/>
      <c r="AH195" s="182"/>
      <c r="AI195" s="186" t="s">
        <v>102</v>
      </c>
      <c r="AJ195" s="187" t="s">
        <v>202</v>
      </c>
      <c r="AK195" s="127" t="s">
        <v>150</v>
      </c>
      <c r="AL195" s="187" t="s">
        <v>168</v>
      </c>
      <c r="AM195" s="127" t="s">
        <v>199</v>
      </c>
      <c r="AN195" s="187" t="s">
        <v>203</v>
      </c>
      <c r="AO195" s="135" t="s">
        <v>179</v>
      </c>
      <c r="AP195" s="130" t="str">
        <f t="shared" si="478"/>
        <v>主</v>
      </c>
      <c r="AQ195" s="130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AXIZ</v>
      </c>
      <c r="AR195" s="130" t="str">
        <f t="shared" si="479"/>
        <v>RC</v>
      </c>
    </row>
    <row r="196" spans="1:44">
      <c r="A196" s="117">
        <f>输入错误检查!A196</f>
        <v>0</v>
      </c>
      <c r="B196" s="156">
        <f t="shared" si="480"/>
        <v>6</v>
      </c>
      <c r="C196" s="156">
        <f t="shared" si="481"/>
        <v>22</v>
      </c>
      <c r="D196" s="156">
        <f t="shared" si="482"/>
        <v>1300</v>
      </c>
      <c r="E196" s="156" t="str">
        <f t="shared" si="483"/>
        <v>AXIZ</v>
      </c>
      <c r="F196" s="156" t="str">
        <f t="shared" si="484"/>
        <v>RC</v>
      </c>
      <c r="G196" s="120">
        <v>2</v>
      </c>
      <c r="H196" s="130" t="s">
        <v>247</v>
      </c>
      <c r="I196" s="130" t="str">
        <f t="shared" si="469"/>
        <v>主</v>
      </c>
      <c r="J196" s="130" t="str">
        <f t="shared" si="470"/>
        <v>RC</v>
      </c>
      <c r="K196" s="127" t="s">
        <v>56</v>
      </c>
      <c r="L196" s="159" t="s">
        <v>264</v>
      </c>
      <c r="M196" s="168">
        <f t="shared" si="471"/>
        <v>2</v>
      </c>
      <c r="N196" s="168">
        <f t="shared" si="472"/>
        <v>7</v>
      </c>
      <c r="O196" s="166">
        <f t="shared" si="473"/>
        <v>9</v>
      </c>
      <c r="P196" s="167">
        <f t="shared" si="474"/>
        <v>0</v>
      </c>
      <c r="Q196" s="167">
        <f t="shared" si="475"/>
        <v>0</v>
      </c>
      <c r="R196" s="167">
        <f t="shared" si="476"/>
        <v>1</v>
      </c>
      <c r="S196" s="125">
        <v>2</v>
      </c>
      <c r="T196" s="125">
        <v>2</v>
      </c>
      <c r="U196" s="130" t="str">
        <f t="shared" si="477"/>
        <v>平</v>
      </c>
      <c r="V196" s="133" t="s">
        <v>261</v>
      </c>
      <c r="W196" s="129" t="s">
        <v>265</v>
      </c>
      <c r="X196" s="172" t="str">
        <f t="shared" ref="X196:X200" si="485">IF($K196="","",IF($K196=$K194,AI194,AI195))</f>
        <v>调酒师</v>
      </c>
      <c r="Y196" s="172" t="str">
        <f t="shared" ref="Y196:Y200" si="486">IF($K196="","",IF($K196=$K194,AJ194,AJ195))</f>
        <v>先知</v>
      </c>
      <c r="Z196" s="178"/>
      <c r="AA196" s="177"/>
      <c r="AB196" s="177"/>
      <c r="AC196" s="182"/>
      <c r="AD196" s="180" t="s">
        <v>109</v>
      </c>
      <c r="AE196" s="127" t="s">
        <v>153</v>
      </c>
      <c r="AF196" s="183" t="s">
        <v>140</v>
      </c>
      <c r="AG196" s="178"/>
      <c r="AH196" s="182"/>
      <c r="AI196" s="186" t="s">
        <v>121</v>
      </c>
      <c r="AJ196" s="187" t="s">
        <v>192</v>
      </c>
      <c r="AK196" s="127" t="s">
        <v>168</v>
      </c>
      <c r="AL196" s="187" t="s">
        <v>116</v>
      </c>
      <c r="AM196" s="127" t="s">
        <v>202</v>
      </c>
      <c r="AN196" s="187" t="s">
        <v>165</v>
      </c>
      <c r="AO196" s="135" t="s">
        <v>185</v>
      </c>
      <c r="AP196" s="130" t="str">
        <f t="shared" si="478"/>
        <v>客</v>
      </c>
      <c r="AQ196" s="130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RC</v>
      </c>
      <c r="AR196" s="130" t="str">
        <f t="shared" si="479"/>
        <v>AXIZ</v>
      </c>
    </row>
    <row r="197" spans="1:44">
      <c r="A197" s="117">
        <f>输入错误检查!A197</f>
        <v>0</v>
      </c>
      <c r="B197" s="156">
        <f t="shared" si="480"/>
        <v>6</v>
      </c>
      <c r="C197" s="156">
        <f t="shared" si="481"/>
        <v>22</v>
      </c>
      <c r="D197" s="156">
        <f t="shared" si="482"/>
        <v>1300</v>
      </c>
      <c r="E197" s="156" t="str">
        <f t="shared" si="483"/>
        <v>AXIZ</v>
      </c>
      <c r="F197" s="156" t="str">
        <f t="shared" si="484"/>
        <v>RC</v>
      </c>
      <c r="G197" s="120">
        <v>2</v>
      </c>
      <c r="H197" s="130" t="s">
        <v>251</v>
      </c>
      <c r="I197" s="130" t="str">
        <f t="shared" si="469"/>
        <v>客</v>
      </c>
      <c r="J197" s="130" t="str">
        <f t="shared" si="470"/>
        <v>AXIZ</v>
      </c>
      <c r="K197" s="127" t="s">
        <v>80</v>
      </c>
      <c r="L197" s="159" t="s">
        <v>253</v>
      </c>
      <c r="M197" s="168"/>
      <c r="N197" s="168"/>
      <c r="O197" s="166"/>
      <c r="P197" s="169"/>
      <c r="Q197" s="169"/>
      <c r="R197" s="169"/>
      <c r="S197" s="125">
        <v>0</v>
      </c>
      <c r="T197" s="125">
        <v>5</v>
      </c>
      <c r="U197" s="130" t="str">
        <f t="shared" si="477"/>
        <v>屠</v>
      </c>
      <c r="V197" s="133" t="s">
        <v>261</v>
      </c>
      <c r="W197" s="129" t="s">
        <v>265</v>
      </c>
      <c r="X197" s="172" t="str">
        <f t="shared" ref="X197:X201" si="487">IF($K197="","",IF($K197=$K195,AI195,AI194))</f>
        <v>魔术师</v>
      </c>
      <c r="Y197" s="172" t="str">
        <f t="shared" ref="Y197:Y201" si="488">IF($K197="","",IF($K197=$K195,AJ195,AJ194))</f>
        <v>飞行家</v>
      </c>
      <c r="Z197" s="171"/>
      <c r="AA197" s="176"/>
      <c r="AB197" s="177"/>
      <c r="AC197" s="182"/>
      <c r="AD197" s="180" t="s">
        <v>121</v>
      </c>
      <c r="AE197" s="127" t="s">
        <v>156</v>
      </c>
      <c r="AF197" s="181" t="s">
        <v>185</v>
      </c>
      <c r="AG197" s="171"/>
      <c r="AH197" s="182"/>
      <c r="AI197" s="186" t="s">
        <v>150</v>
      </c>
      <c r="AJ197" s="187" t="s">
        <v>199</v>
      </c>
      <c r="AK197" s="127" t="s">
        <v>147</v>
      </c>
      <c r="AL197" s="187" t="s">
        <v>116</v>
      </c>
      <c r="AM197" s="133" t="s">
        <v>194</v>
      </c>
      <c r="AN197" s="187" t="s">
        <v>180</v>
      </c>
      <c r="AO197" s="135" t="s">
        <v>152</v>
      </c>
      <c r="AP197" s="130" t="str">
        <f t="shared" si="478"/>
        <v>客</v>
      </c>
      <c r="AQ197" s="130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RC</v>
      </c>
      <c r="AR197" s="130" t="str">
        <f t="shared" si="479"/>
        <v>AXIZ</v>
      </c>
    </row>
    <row r="198" spans="1:44">
      <c r="A198" s="117">
        <f>输入错误检查!A198</f>
        <v>0</v>
      </c>
      <c r="B198" s="156">
        <f t="shared" si="480"/>
        <v>6</v>
      </c>
      <c r="C198" s="156">
        <f t="shared" si="481"/>
        <v>22</v>
      </c>
      <c r="D198" s="156">
        <f t="shared" si="482"/>
        <v>1300</v>
      </c>
      <c r="E198" s="156" t="str">
        <f t="shared" si="483"/>
        <v>AXIZ</v>
      </c>
      <c r="F198" s="156" t="str">
        <f t="shared" si="484"/>
        <v>RC</v>
      </c>
      <c r="G198" s="120">
        <v>3</v>
      </c>
      <c r="H198" s="130" t="s">
        <v>247</v>
      </c>
      <c r="I198" s="130" t="str">
        <f t="shared" si="469"/>
        <v/>
      </c>
      <c r="J198" s="130" t="str">
        <f t="shared" si="470"/>
        <v/>
      </c>
      <c r="K198" s="125"/>
      <c r="L198" s="160"/>
      <c r="M198" s="168">
        <f t="shared" si="471"/>
        <v>0</v>
      </c>
      <c r="N198" s="168">
        <f t="shared" si="472"/>
        <v>0</v>
      </c>
      <c r="O198" s="166">
        <f t="shared" si="473"/>
        <v>0</v>
      </c>
      <c r="P198" s="167">
        <f t="shared" si="474"/>
        <v>0</v>
      </c>
      <c r="Q198" s="167">
        <f t="shared" si="475"/>
        <v>0</v>
      </c>
      <c r="R198" s="167">
        <f t="shared" si="476"/>
        <v>0</v>
      </c>
      <c r="S198" s="125">
        <v>0</v>
      </c>
      <c r="T198" s="125">
        <v>0</v>
      </c>
      <c r="U198" s="130" t="str">
        <f t="shared" si="477"/>
        <v/>
      </c>
      <c r="V198" s="173"/>
      <c r="W198" s="128"/>
      <c r="X198" s="174" t="str">
        <f t="shared" si="485"/>
        <v/>
      </c>
      <c r="Y198" s="174" t="str">
        <f t="shared" si="486"/>
        <v/>
      </c>
      <c r="Z198" s="174" t="str">
        <f>IF($K198="","",IF($K198=$K196,X196,X197))</f>
        <v/>
      </c>
      <c r="AA198" s="174" t="str">
        <f>IF($K198="","",IF($K198=$K196,Y196,Y197))</f>
        <v/>
      </c>
      <c r="AB198" s="178"/>
      <c r="AC198" s="182"/>
      <c r="AD198" s="184"/>
      <c r="AE198" s="125"/>
      <c r="AF198" s="125"/>
      <c r="AG198" s="188"/>
      <c r="AH198" s="189"/>
      <c r="AI198" s="186"/>
      <c r="AJ198" s="187"/>
      <c r="AK198" s="127"/>
      <c r="AL198" s="187"/>
      <c r="AM198" s="127"/>
      <c r="AN198" s="187"/>
      <c r="AO198" s="135"/>
      <c r="AP198" s="130" t="str">
        <f t="shared" si="478"/>
        <v/>
      </c>
      <c r="AQ198" s="130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R198" s="130" t="str">
        <f t="shared" si="479"/>
        <v/>
      </c>
    </row>
    <row r="199" spans="1:44">
      <c r="A199" s="117">
        <f>输入错误检查!A199</f>
        <v>0</v>
      </c>
      <c r="B199" s="156">
        <f t="shared" si="480"/>
        <v>6</v>
      </c>
      <c r="C199" s="156">
        <f t="shared" si="481"/>
        <v>22</v>
      </c>
      <c r="D199" s="156">
        <f t="shared" si="482"/>
        <v>1300</v>
      </c>
      <c r="E199" s="156" t="str">
        <f t="shared" si="483"/>
        <v>AXIZ</v>
      </c>
      <c r="F199" s="156" t="str">
        <f t="shared" si="484"/>
        <v>RC</v>
      </c>
      <c r="G199" s="120">
        <v>3</v>
      </c>
      <c r="H199" s="130" t="s">
        <v>251</v>
      </c>
      <c r="I199" s="130" t="str">
        <f t="shared" si="469"/>
        <v/>
      </c>
      <c r="J199" s="130" t="str">
        <f t="shared" si="470"/>
        <v/>
      </c>
      <c r="K199" s="125"/>
      <c r="L199" s="160"/>
      <c r="M199" s="168"/>
      <c r="N199" s="168"/>
      <c r="O199" s="166"/>
      <c r="P199" s="169"/>
      <c r="Q199" s="169"/>
      <c r="R199" s="169"/>
      <c r="S199" s="125">
        <v>0</v>
      </c>
      <c r="T199" s="125">
        <v>0</v>
      </c>
      <c r="U199" s="130" t="str">
        <f t="shared" si="477"/>
        <v/>
      </c>
      <c r="V199" s="173"/>
      <c r="W199" s="128"/>
      <c r="X199" s="174" t="str">
        <f t="shared" si="487"/>
        <v/>
      </c>
      <c r="Y199" s="174" t="str">
        <f t="shared" si="488"/>
        <v/>
      </c>
      <c r="Z199" s="174" t="str">
        <f>IF($K199="","",IF($K199=$K197,X197,X196))</f>
        <v/>
      </c>
      <c r="AA199" s="174" t="str">
        <f>IF($K199="","",IF($K199=$K197,Y197,Y196))</f>
        <v/>
      </c>
      <c r="AB199" s="171"/>
      <c r="AC199" s="185"/>
      <c r="AD199" s="184"/>
      <c r="AE199" s="125"/>
      <c r="AF199" s="125"/>
      <c r="AG199" s="192"/>
      <c r="AH199" s="193"/>
      <c r="AI199" s="186"/>
      <c r="AJ199" s="187"/>
      <c r="AK199" s="127"/>
      <c r="AL199" s="187"/>
      <c r="AM199" s="127"/>
      <c r="AN199" s="187"/>
      <c r="AO199" s="135"/>
      <c r="AP199" s="130" t="str">
        <f t="shared" si="478"/>
        <v/>
      </c>
      <c r="AQ199" s="130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R199" s="130" t="str">
        <f t="shared" si="479"/>
        <v/>
      </c>
    </row>
    <row r="200" spans="1:44">
      <c r="A200" s="117">
        <f>输入错误检查!A200</f>
        <v>0</v>
      </c>
      <c r="B200" s="156">
        <f t="shared" si="480"/>
        <v>6</v>
      </c>
      <c r="C200" s="156">
        <f t="shared" si="481"/>
        <v>22</v>
      </c>
      <c r="D200" s="156">
        <f t="shared" si="482"/>
        <v>1300</v>
      </c>
      <c r="E200" s="156" t="str">
        <f t="shared" si="483"/>
        <v>AXIZ</v>
      </c>
      <c r="F200" s="156" t="str">
        <f t="shared" si="484"/>
        <v>RC</v>
      </c>
      <c r="G200" s="120" t="s">
        <v>256</v>
      </c>
      <c r="H200" s="130" t="s">
        <v>247</v>
      </c>
      <c r="I200" s="130" t="str">
        <f t="shared" si="469"/>
        <v/>
      </c>
      <c r="J200" s="130" t="str">
        <f t="shared" si="470"/>
        <v/>
      </c>
      <c r="K200" s="125"/>
      <c r="L200" s="160"/>
      <c r="M200" s="168">
        <f t="shared" ref="M200:M204" si="489">S200+S201</f>
        <v>0</v>
      </c>
      <c r="N200" s="168">
        <f t="shared" ref="N200:N204" si="490">T200+T201</f>
        <v>0</v>
      </c>
      <c r="O200" s="166">
        <f t="shared" ref="O200:O204" si="491">M200+N200</f>
        <v>0</v>
      </c>
      <c r="P200" s="167">
        <f t="shared" ref="P200:P204" si="492">IF(M200&gt;N200,1,0)</f>
        <v>0</v>
      </c>
      <c r="Q200" s="167">
        <f t="shared" ref="Q200:Q204" si="493">IF(M200+N200=0,0,IF(M200=N200,1,0))</f>
        <v>0</v>
      </c>
      <c r="R200" s="167">
        <f t="shared" ref="R200:R204" si="494">IF(M200&lt;N200,1,0)</f>
        <v>0</v>
      </c>
      <c r="S200" s="125">
        <v>0</v>
      </c>
      <c r="T200" s="125">
        <v>0</v>
      </c>
      <c r="U200" s="130" t="str">
        <f t="shared" si="477"/>
        <v/>
      </c>
      <c r="V200" s="173"/>
      <c r="W200" s="128"/>
      <c r="X200" s="174" t="str">
        <f t="shared" si="485"/>
        <v/>
      </c>
      <c r="Y200" s="174" t="str">
        <f t="shared" si="486"/>
        <v/>
      </c>
      <c r="Z200" s="172" t="str">
        <f t="shared" ref="Z200:AC200" si="495">IF($K200="","",IF($K200=$K198,X198,X199))</f>
        <v/>
      </c>
      <c r="AA200" s="172" t="str">
        <f t="shared" si="495"/>
        <v/>
      </c>
      <c r="AB200" s="172" t="str">
        <f t="shared" si="495"/>
        <v/>
      </c>
      <c r="AC200" s="172" t="str">
        <f t="shared" si="495"/>
        <v/>
      </c>
      <c r="AD200" s="125"/>
      <c r="AE200" s="125"/>
      <c r="AF200" s="125"/>
      <c r="AG200" s="125"/>
      <c r="AH200" s="194"/>
      <c r="AI200" s="186"/>
      <c r="AJ200" s="187"/>
      <c r="AK200" s="127"/>
      <c r="AL200" s="187"/>
      <c r="AM200" s="127"/>
      <c r="AN200" s="187"/>
      <c r="AO200" s="135"/>
      <c r="AP200" s="130" t="str">
        <f t="shared" si="478"/>
        <v/>
      </c>
      <c r="AQ200" s="130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R200" s="130" t="str">
        <f t="shared" si="479"/>
        <v/>
      </c>
    </row>
    <row r="201" spans="1:44">
      <c r="A201" s="117">
        <f>输入错误检查!A201</f>
        <v>0</v>
      </c>
      <c r="B201" s="156">
        <f t="shared" si="480"/>
        <v>6</v>
      </c>
      <c r="C201" s="156">
        <f t="shared" si="481"/>
        <v>22</v>
      </c>
      <c r="D201" s="156">
        <f t="shared" si="482"/>
        <v>1300</v>
      </c>
      <c r="E201" s="156" t="str">
        <f t="shared" si="483"/>
        <v>AXIZ</v>
      </c>
      <c r="F201" s="156" t="str">
        <f t="shared" si="484"/>
        <v>RC</v>
      </c>
      <c r="G201" s="120" t="s">
        <v>256</v>
      </c>
      <c r="H201" s="130" t="s">
        <v>251</v>
      </c>
      <c r="I201" s="130" t="str">
        <f t="shared" si="469"/>
        <v/>
      </c>
      <c r="J201" s="130" t="str">
        <f t="shared" si="470"/>
        <v/>
      </c>
      <c r="K201" s="125"/>
      <c r="L201" s="160"/>
      <c r="M201" s="168"/>
      <c r="N201" s="168"/>
      <c r="O201" s="166"/>
      <c r="P201" s="169"/>
      <c r="Q201" s="169"/>
      <c r="R201" s="169"/>
      <c r="S201" s="125">
        <v>0</v>
      </c>
      <c r="T201" s="125">
        <v>0</v>
      </c>
      <c r="U201" s="130" t="str">
        <f t="shared" si="477"/>
        <v/>
      </c>
      <c r="V201" s="173"/>
      <c r="W201" s="128"/>
      <c r="X201" s="174" t="str">
        <f t="shared" si="487"/>
        <v/>
      </c>
      <c r="Y201" s="174" t="str">
        <f t="shared" si="488"/>
        <v/>
      </c>
      <c r="Z201" s="172" t="str">
        <f t="shared" ref="Z201:AC201" si="496">IF($K201="","",IF($K201=$K199,X199,X198))</f>
        <v/>
      </c>
      <c r="AA201" s="172" t="str">
        <f t="shared" si="496"/>
        <v/>
      </c>
      <c r="AB201" s="172" t="str">
        <f t="shared" si="496"/>
        <v/>
      </c>
      <c r="AC201" s="172" t="str">
        <f t="shared" si="496"/>
        <v/>
      </c>
      <c r="AD201" s="125"/>
      <c r="AE201" s="125"/>
      <c r="AF201" s="125"/>
      <c r="AG201" s="125"/>
      <c r="AH201" s="125"/>
      <c r="AI201" s="186"/>
      <c r="AJ201" s="187"/>
      <c r="AK201" s="127"/>
      <c r="AL201" s="187"/>
      <c r="AM201" s="127"/>
      <c r="AN201" s="187"/>
      <c r="AO201" s="135"/>
      <c r="AP201" s="130" t="str">
        <f t="shared" si="478"/>
        <v/>
      </c>
      <c r="AQ201" s="130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R201" s="130" t="str">
        <f t="shared" si="479"/>
        <v/>
      </c>
    </row>
    <row r="202" spans="1:44">
      <c r="A202" s="117">
        <f>输入错误检查!A202</f>
        <v>0</v>
      </c>
      <c r="B202" s="156">
        <v>6</v>
      </c>
      <c r="C202" s="156">
        <v>22</v>
      </c>
      <c r="D202" s="156">
        <v>1500</v>
      </c>
      <c r="E202" s="157" t="s">
        <v>64</v>
      </c>
      <c r="F202" s="157" t="s">
        <v>49</v>
      </c>
      <c r="G202" s="120">
        <v>1</v>
      </c>
      <c r="H202" s="130" t="s">
        <v>247</v>
      </c>
      <c r="I202" s="130" t="str">
        <f t="shared" si="469"/>
        <v>主</v>
      </c>
      <c r="J202" s="130" t="str">
        <f t="shared" si="470"/>
        <v>AWG</v>
      </c>
      <c r="K202" s="127" t="s">
        <v>64</v>
      </c>
      <c r="L202" s="159" t="s">
        <v>257</v>
      </c>
      <c r="M202" s="168">
        <f t="shared" si="489"/>
        <v>8</v>
      </c>
      <c r="N202" s="168">
        <f t="shared" si="490"/>
        <v>1</v>
      </c>
      <c r="O202" s="166">
        <f t="shared" si="491"/>
        <v>9</v>
      </c>
      <c r="P202" s="167">
        <f t="shared" si="492"/>
        <v>1</v>
      </c>
      <c r="Q202" s="167">
        <f t="shared" si="493"/>
        <v>0</v>
      </c>
      <c r="R202" s="167">
        <f t="shared" si="494"/>
        <v>0</v>
      </c>
      <c r="S202" s="125">
        <v>5</v>
      </c>
      <c r="T202" s="125">
        <v>0</v>
      </c>
      <c r="U202" s="130" t="str">
        <f t="shared" si="477"/>
        <v>屠</v>
      </c>
      <c r="V202" s="129" t="s">
        <v>261</v>
      </c>
      <c r="W202" s="129" t="s">
        <v>258</v>
      </c>
      <c r="X202" s="170"/>
      <c r="Y202" s="175"/>
      <c r="Z202" s="175"/>
      <c r="AA202" s="175"/>
      <c r="AB202" s="175"/>
      <c r="AC202" s="179"/>
      <c r="AD202" s="180" t="s">
        <v>153</v>
      </c>
      <c r="AE202" s="181" t="s">
        <v>121</v>
      </c>
      <c r="AF202" s="170"/>
      <c r="AG202" s="175"/>
      <c r="AH202" s="179"/>
      <c r="AI202" s="186" t="s">
        <v>192</v>
      </c>
      <c r="AJ202" s="187" t="s">
        <v>165</v>
      </c>
      <c r="AK202" s="127" t="s">
        <v>168</v>
      </c>
      <c r="AL202" s="187" t="s">
        <v>116</v>
      </c>
      <c r="AM202" s="127" t="s">
        <v>203</v>
      </c>
      <c r="AN202" s="187" t="s">
        <v>204</v>
      </c>
      <c r="AO202" s="135" t="s">
        <v>185</v>
      </c>
      <c r="AP202" s="130" t="str">
        <f t="shared" si="478"/>
        <v>主</v>
      </c>
      <c r="AQ202" s="130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>FAV</v>
      </c>
      <c r="AR202" s="130" t="str">
        <f t="shared" si="479"/>
        <v>AWG</v>
      </c>
    </row>
    <row r="203" spans="1:44">
      <c r="A203" s="117">
        <f>输入错误检查!A203</f>
        <v>0</v>
      </c>
      <c r="B203" s="156">
        <f t="shared" ref="B203:B209" si="497">B202</f>
        <v>6</v>
      </c>
      <c r="C203" s="156">
        <f t="shared" ref="C203:C209" si="498">C202</f>
        <v>22</v>
      </c>
      <c r="D203" s="156">
        <f t="shared" ref="D203:D209" si="499">D202</f>
        <v>1500</v>
      </c>
      <c r="E203" s="156" t="str">
        <f t="shared" ref="E203:E209" si="500">E202</f>
        <v>FAV</v>
      </c>
      <c r="F203" s="156" t="str">
        <f t="shared" ref="F203:F209" si="501">F202</f>
        <v>AWG</v>
      </c>
      <c r="G203" s="120">
        <v>1</v>
      </c>
      <c r="H203" s="130" t="s">
        <v>251</v>
      </c>
      <c r="I203" s="130" t="str">
        <f t="shared" si="469"/>
        <v>客</v>
      </c>
      <c r="J203" s="130" t="str">
        <f t="shared" si="470"/>
        <v>FAV</v>
      </c>
      <c r="K203" s="127" t="s">
        <v>49</v>
      </c>
      <c r="L203" s="159" t="s">
        <v>259</v>
      </c>
      <c r="M203" s="168"/>
      <c r="N203" s="168"/>
      <c r="O203" s="166"/>
      <c r="P203" s="169"/>
      <c r="Q203" s="169"/>
      <c r="R203" s="169"/>
      <c r="S203" s="125">
        <v>3</v>
      </c>
      <c r="T203" s="125">
        <v>1</v>
      </c>
      <c r="U203" s="130" t="str">
        <f t="shared" si="477"/>
        <v>人</v>
      </c>
      <c r="V203" s="129" t="s">
        <v>261</v>
      </c>
      <c r="W203" s="129" t="s">
        <v>258</v>
      </c>
      <c r="X203" s="171"/>
      <c r="Y203" s="176"/>
      <c r="Z203" s="177"/>
      <c r="AA203" s="177"/>
      <c r="AB203" s="177"/>
      <c r="AC203" s="182"/>
      <c r="AD203" s="180" t="s">
        <v>121</v>
      </c>
      <c r="AE203" s="181" t="s">
        <v>150</v>
      </c>
      <c r="AF203" s="171"/>
      <c r="AG203" s="177"/>
      <c r="AH203" s="182"/>
      <c r="AI203" s="186" t="s">
        <v>153</v>
      </c>
      <c r="AJ203" s="187" t="s">
        <v>165</v>
      </c>
      <c r="AK203" s="127" t="s">
        <v>199</v>
      </c>
      <c r="AL203" s="187" t="s">
        <v>94</v>
      </c>
      <c r="AM203" s="127" t="s">
        <v>168</v>
      </c>
      <c r="AN203" s="187" t="s">
        <v>116</v>
      </c>
      <c r="AO203" s="135" t="s">
        <v>185</v>
      </c>
      <c r="AP203" s="130" t="str">
        <f t="shared" si="478"/>
        <v>主</v>
      </c>
      <c r="AQ203" s="130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FAV</v>
      </c>
      <c r="AR203" s="130" t="str">
        <f t="shared" si="479"/>
        <v>AWG</v>
      </c>
    </row>
    <row r="204" spans="1:44">
      <c r="A204" s="117">
        <f>输入错误检查!A204</f>
        <v>0</v>
      </c>
      <c r="B204" s="156">
        <f t="shared" si="497"/>
        <v>6</v>
      </c>
      <c r="C204" s="156">
        <f t="shared" si="498"/>
        <v>22</v>
      </c>
      <c r="D204" s="156">
        <f t="shared" si="499"/>
        <v>1500</v>
      </c>
      <c r="E204" s="156" t="str">
        <f t="shared" si="500"/>
        <v>FAV</v>
      </c>
      <c r="F204" s="156" t="str">
        <f t="shared" si="501"/>
        <v>AWG</v>
      </c>
      <c r="G204" s="120">
        <v>2</v>
      </c>
      <c r="H204" s="130" t="s">
        <v>247</v>
      </c>
      <c r="I204" s="130" t="str">
        <f t="shared" si="469"/>
        <v>主</v>
      </c>
      <c r="J204" s="130" t="str">
        <f t="shared" si="470"/>
        <v>AWG</v>
      </c>
      <c r="K204" s="127" t="s">
        <v>64</v>
      </c>
      <c r="L204" s="159" t="s">
        <v>257</v>
      </c>
      <c r="M204" s="168">
        <f t="shared" si="489"/>
        <v>3</v>
      </c>
      <c r="N204" s="168">
        <f t="shared" si="490"/>
        <v>5</v>
      </c>
      <c r="O204" s="166">
        <f t="shared" si="491"/>
        <v>8</v>
      </c>
      <c r="P204" s="167">
        <f t="shared" si="492"/>
        <v>0</v>
      </c>
      <c r="Q204" s="167">
        <f t="shared" si="493"/>
        <v>0</v>
      </c>
      <c r="R204" s="167">
        <f t="shared" si="494"/>
        <v>1</v>
      </c>
      <c r="S204" s="125">
        <v>1</v>
      </c>
      <c r="T204" s="125">
        <v>3</v>
      </c>
      <c r="U204" s="130" t="str">
        <f t="shared" si="477"/>
        <v>人</v>
      </c>
      <c r="V204" s="129" t="s">
        <v>262</v>
      </c>
      <c r="W204" s="129" t="s">
        <v>254</v>
      </c>
      <c r="X204" s="172" t="str">
        <f t="shared" ref="X204:X208" si="502">IF($K204="","",IF($K204=$K202,AI202,AI203))</f>
        <v>心理学家</v>
      </c>
      <c r="Y204" s="172" t="str">
        <f t="shared" ref="Y204:Y208" si="503">IF($K204="","",IF($K204=$K202,AJ202,AJ203))</f>
        <v>杂技演员</v>
      </c>
      <c r="Z204" s="178"/>
      <c r="AA204" s="177"/>
      <c r="AB204" s="177"/>
      <c r="AC204" s="182"/>
      <c r="AD204" s="180" t="s">
        <v>121</v>
      </c>
      <c r="AE204" s="127" t="s">
        <v>199</v>
      </c>
      <c r="AF204" s="183" t="s">
        <v>185</v>
      </c>
      <c r="AG204" s="178"/>
      <c r="AH204" s="182"/>
      <c r="AI204" s="186" t="s">
        <v>150</v>
      </c>
      <c r="AJ204" s="187" t="s">
        <v>147</v>
      </c>
      <c r="AK204" s="127" t="s">
        <v>168</v>
      </c>
      <c r="AL204" s="187" t="s">
        <v>116</v>
      </c>
      <c r="AM204" s="127" t="s">
        <v>204</v>
      </c>
      <c r="AN204" s="187" t="s">
        <v>203</v>
      </c>
      <c r="AO204" s="135" t="s">
        <v>179</v>
      </c>
      <c r="AP204" s="130" t="str">
        <f t="shared" si="478"/>
        <v>客</v>
      </c>
      <c r="AQ204" s="130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AWG</v>
      </c>
      <c r="AR204" s="130" t="str">
        <f t="shared" si="479"/>
        <v>FAV</v>
      </c>
    </row>
    <row r="205" spans="1:44">
      <c r="A205" s="117">
        <f>输入错误检查!A205</f>
        <v>0</v>
      </c>
      <c r="B205" s="156">
        <f t="shared" si="497"/>
        <v>6</v>
      </c>
      <c r="C205" s="156">
        <f t="shared" si="498"/>
        <v>22</v>
      </c>
      <c r="D205" s="156">
        <f t="shared" si="499"/>
        <v>1500</v>
      </c>
      <c r="E205" s="156" t="str">
        <f t="shared" si="500"/>
        <v>FAV</v>
      </c>
      <c r="F205" s="156" t="str">
        <f t="shared" si="501"/>
        <v>AWG</v>
      </c>
      <c r="G205" s="120">
        <v>2</v>
      </c>
      <c r="H205" s="130" t="s">
        <v>251</v>
      </c>
      <c r="I205" s="130" t="str">
        <f t="shared" si="469"/>
        <v>客</v>
      </c>
      <c r="J205" s="130" t="str">
        <f t="shared" si="470"/>
        <v>FAV</v>
      </c>
      <c r="K205" s="127" t="s">
        <v>49</v>
      </c>
      <c r="L205" s="159" t="s">
        <v>260</v>
      </c>
      <c r="M205" s="168"/>
      <c r="N205" s="168"/>
      <c r="O205" s="166"/>
      <c r="P205" s="169"/>
      <c r="Q205" s="169"/>
      <c r="R205" s="169"/>
      <c r="S205" s="125">
        <v>2</v>
      </c>
      <c r="T205" s="125">
        <v>2</v>
      </c>
      <c r="U205" s="130" t="str">
        <f t="shared" si="477"/>
        <v>平</v>
      </c>
      <c r="V205" s="129" t="s">
        <v>262</v>
      </c>
      <c r="W205" s="129" t="s">
        <v>254</v>
      </c>
      <c r="X205" s="172" t="str">
        <f t="shared" ref="X205:X209" si="504">IF($K205="","",IF($K205=$K203,AI203,AI202))</f>
        <v>入殓师</v>
      </c>
      <c r="Y205" s="172" t="str">
        <f t="shared" ref="Y205:Y209" si="505">IF($K205="","",IF($K205=$K203,AJ203,AJ202))</f>
        <v>杂技演员</v>
      </c>
      <c r="Z205" s="171"/>
      <c r="AA205" s="176"/>
      <c r="AB205" s="177"/>
      <c r="AC205" s="182"/>
      <c r="AD205" s="180" t="s">
        <v>121</v>
      </c>
      <c r="AE205" s="127" t="s">
        <v>199</v>
      </c>
      <c r="AF205" s="181" t="s">
        <v>179</v>
      </c>
      <c r="AG205" s="171"/>
      <c r="AH205" s="182"/>
      <c r="AI205" s="186" t="s">
        <v>192</v>
      </c>
      <c r="AJ205" s="187" t="s">
        <v>156</v>
      </c>
      <c r="AK205" s="127" t="s">
        <v>150</v>
      </c>
      <c r="AL205" s="187" t="s">
        <v>183</v>
      </c>
      <c r="AM205" s="127" t="s">
        <v>168</v>
      </c>
      <c r="AN205" s="187" t="s">
        <v>116</v>
      </c>
      <c r="AO205" s="135" t="s">
        <v>185</v>
      </c>
      <c r="AP205" s="130" t="str">
        <f t="shared" si="478"/>
        <v>客</v>
      </c>
      <c r="AQ205" s="130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AWG</v>
      </c>
      <c r="AR205" s="130" t="str">
        <f t="shared" si="479"/>
        <v>FAV</v>
      </c>
    </row>
    <row r="206" spans="1:44">
      <c r="A206" s="117">
        <f>输入错误检查!A206</f>
        <v>0</v>
      </c>
      <c r="B206" s="156">
        <f t="shared" si="497"/>
        <v>6</v>
      </c>
      <c r="C206" s="156">
        <f t="shared" si="498"/>
        <v>22</v>
      </c>
      <c r="D206" s="156">
        <f t="shared" si="499"/>
        <v>1500</v>
      </c>
      <c r="E206" s="156" t="str">
        <f t="shared" si="500"/>
        <v>FAV</v>
      </c>
      <c r="F206" s="156" t="str">
        <f t="shared" si="501"/>
        <v>AWG</v>
      </c>
      <c r="G206" s="120">
        <v>3</v>
      </c>
      <c r="H206" s="130" t="s">
        <v>247</v>
      </c>
      <c r="I206" s="130" t="str">
        <f t="shared" si="469"/>
        <v>客</v>
      </c>
      <c r="J206" s="130" t="str">
        <f t="shared" si="470"/>
        <v>FAV</v>
      </c>
      <c r="K206" s="127" t="s">
        <v>49</v>
      </c>
      <c r="L206" s="159" t="s">
        <v>260</v>
      </c>
      <c r="M206" s="168">
        <f t="shared" ref="M206:M210" si="506">S206+S207</f>
        <v>4</v>
      </c>
      <c r="N206" s="168">
        <f t="shared" ref="N206:N210" si="507">T206+T207</f>
        <v>4</v>
      </c>
      <c r="O206" s="166">
        <f t="shared" ref="O206:O210" si="508">M206+N206</f>
        <v>8</v>
      </c>
      <c r="P206" s="167">
        <f t="shared" ref="P206:P210" si="509">IF(M206&gt;N206,1,0)</f>
        <v>0</v>
      </c>
      <c r="Q206" s="167">
        <f t="shared" ref="Q206:Q210" si="510">IF(M206+N206=0,0,IF(M206=N206,1,0))</f>
        <v>1</v>
      </c>
      <c r="R206" s="167">
        <f t="shared" ref="R206:R210" si="511">IF(M206&lt;N206,1,0)</f>
        <v>0</v>
      </c>
      <c r="S206" s="125">
        <v>2</v>
      </c>
      <c r="T206" s="125">
        <v>2</v>
      </c>
      <c r="U206" s="130" t="str">
        <f t="shared" si="477"/>
        <v>平</v>
      </c>
      <c r="V206" s="173"/>
      <c r="W206" s="129" t="s">
        <v>249</v>
      </c>
      <c r="X206" s="174" t="str">
        <f t="shared" si="502"/>
        <v>心理学家</v>
      </c>
      <c r="Y206" s="174" t="str">
        <f t="shared" si="503"/>
        <v>勘探员</v>
      </c>
      <c r="Z206" s="174" t="str">
        <f>IF($K206="","",IF($K206=$K204,X204,X205))</f>
        <v>入殓师</v>
      </c>
      <c r="AA206" s="174" t="str">
        <f>IF($K206="","",IF($K206=$K204,Y204,Y205))</f>
        <v>杂技演员</v>
      </c>
      <c r="AB206" s="178"/>
      <c r="AC206" s="182"/>
      <c r="AD206" s="180" t="s">
        <v>138</v>
      </c>
      <c r="AE206" s="127" t="s">
        <v>150</v>
      </c>
      <c r="AF206" s="127" t="s">
        <v>179</v>
      </c>
      <c r="AG206" s="183" t="s">
        <v>185</v>
      </c>
      <c r="AH206" s="189"/>
      <c r="AI206" s="186" t="s">
        <v>202</v>
      </c>
      <c r="AJ206" s="187" t="s">
        <v>183</v>
      </c>
      <c r="AK206" s="127" t="s">
        <v>130</v>
      </c>
      <c r="AL206" s="187" t="s">
        <v>116</v>
      </c>
      <c r="AM206" s="127" t="s">
        <v>199</v>
      </c>
      <c r="AN206" s="187" t="s">
        <v>121</v>
      </c>
      <c r="AO206" s="135" t="s">
        <v>140</v>
      </c>
      <c r="AP206" s="130" t="str">
        <f t="shared" si="478"/>
        <v>主</v>
      </c>
      <c r="AQ206" s="130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FAV</v>
      </c>
      <c r="AR206" s="130" t="str">
        <f t="shared" si="479"/>
        <v>AWG</v>
      </c>
    </row>
    <row r="207" spans="1:44">
      <c r="A207" s="117">
        <f>输入错误检查!A207</f>
        <v>0</v>
      </c>
      <c r="B207" s="156">
        <f t="shared" si="497"/>
        <v>6</v>
      </c>
      <c r="C207" s="156">
        <f t="shared" si="498"/>
        <v>22</v>
      </c>
      <c r="D207" s="156">
        <f t="shared" si="499"/>
        <v>1500</v>
      </c>
      <c r="E207" s="156" t="str">
        <f t="shared" si="500"/>
        <v>FAV</v>
      </c>
      <c r="F207" s="156" t="str">
        <f t="shared" si="501"/>
        <v>AWG</v>
      </c>
      <c r="G207" s="120">
        <v>3</v>
      </c>
      <c r="H207" s="130" t="s">
        <v>251</v>
      </c>
      <c r="I207" s="130" t="str">
        <f t="shared" si="469"/>
        <v>主</v>
      </c>
      <c r="J207" s="130" t="str">
        <f t="shared" si="470"/>
        <v>AWG</v>
      </c>
      <c r="K207" s="127" t="s">
        <v>64</v>
      </c>
      <c r="L207" s="159" t="s">
        <v>257</v>
      </c>
      <c r="M207" s="168"/>
      <c r="N207" s="168"/>
      <c r="O207" s="166"/>
      <c r="P207" s="169"/>
      <c r="Q207" s="169"/>
      <c r="R207" s="169"/>
      <c r="S207" s="125">
        <v>2</v>
      </c>
      <c r="T207" s="125">
        <v>2</v>
      </c>
      <c r="U207" s="130" t="str">
        <f t="shared" si="477"/>
        <v>平</v>
      </c>
      <c r="V207" s="173"/>
      <c r="W207" s="129" t="s">
        <v>249</v>
      </c>
      <c r="X207" s="174" t="str">
        <f t="shared" si="504"/>
        <v>先知</v>
      </c>
      <c r="Y207" s="174" t="str">
        <f t="shared" si="505"/>
        <v>舞女</v>
      </c>
      <c r="Z207" s="174" t="str">
        <f>IF($K207="","",IF($K207=$K205,X205,X204))</f>
        <v>心理学家</v>
      </c>
      <c r="AA207" s="174" t="str">
        <f>IF($K207="","",IF($K207=$K205,Y205,Y204))</f>
        <v>杂技演员</v>
      </c>
      <c r="AB207" s="171"/>
      <c r="AC207" s="185"/>
      <c r="AD207" s="180" t="s">
        <v>138</v>
      </c>
      <c r="AE207" s="127" t="s">
        <v>153</v>
      </c>
      <c r="AF207" s="127" t="s">
        <v>179</v>
      </c>
      <c r="AG207" s="181" t="s">
        <v>185</v>
      </c>
      <c r="AH207" s="193"/>
      <c r="AI207" s="186" t="s">
        <v>199</v>
      </c>
      <c r="AJ207" s="187" t="s">
        <v>116</v>
      </c>
      <c r="AK207" s="127" t="s">
        <v>156</v>
      </c>
      <c r="AL207" s="187" t="s">
        <v>203</v>
      </c>
      <c r="AM207" s="127" t="s">
        <v>194</v>
      </c>
      <c r="AN207" s="187" t="s">
        <v>202</v>
      </c>
      <c r="AO207" s="135" t="s">
        <v>173</v>
      </c>
      <c r="AP207" s="130" t="str">
        <f t="shared" si="478"/>
        <v>主</v>
      </c>
      <c r="AQ207" s="130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>FAV</v>
      </c>
      <c r="AR207" s="130" t="str">
        <f t="shared" si="479"/>
        <v>AWG</v>
      </c>
    </row>
    <row r="208" spans="1:44">
      <c r="A208" s="117">
        <f>输入错误检查!A208</f>
        <v>0</v>
      </c>
      <c r="B208" s="156">
        <f t="shared" si="497"/>
        <v>6</v>
      </c>
      <c r="C208" s="156">
        <f t="shared" si="498"/>
        <v>22</v>
      </c>
      <c r="D208" s="156">
        <f t="shared" si="499"/>
        <v>1500</v>
      </c>
      <c r="E208" s="156" t="str">
        <f t="shared" si="500"/>
        <v>FAV</v>
      </c>
      <c r="F208" s="156" t="str">
        <f t="shared" si="501"/>
        <v>AWG</v>
      </c>
      <c r="G208" s="120" t="s">
        <v>256</v>
      </c>
      <c r="H208" s="130" t="s">
        <v>247</v>
      </c>
      <c r="I208" s="130" t="str">
        <f t="shared" si="469"/>
        <v/>
      </c>
      <c r="J208" s="130" t="str">
        <f t="shared" si="470"/>
        <v/>
      </c>
      <c r="K208" s="125"/>
      <c r="L208" s="160"/>
      <c r="M208" s="168">
        <f t="shared" si="506"/>
        <v>0</v>
      </c>
      <c r="N208" s="168">
        <f t="shared" si="507"/>
        <v>0</v>
      </c>
      <c r="O208" s="166">
        <f t="shared" si="508"/>
        <v>0</v>
      </c>
      <c r="P208" s="167">
        <f t="shared" si="509"/>
        <v>0</v>
      </c>
      <c r="Q208" s="167">
        <f t="shared" si="510"/>
        <v>0</v>
      </c>
      <c r="R208" s="167">
        <f t="shared" si="511"/>
        <v>0</v>
      </c>
      <c r="S208" s="125">
        <v>0</v>
      </c>
      <c r="T208" s="125">
        <v>0</v>
      </c>
      <c r="U208" s="130" t="str">
        <f t="shared" si="477"/>
        <v/>
      </c>
      <c r="V208" s="173"/>
      <c r="W208" s="128"/>
      <c r="X208" s="174" t="str">
        <f t="shared" si="502"/>
        <v/>
      </c>
      <c r="Y208" s="174" t="str">
        <f t="shared" si="503"/>
        <v/>
      </c>
      <c r="Z208" s="172" t="str">
        <f t="shared" ref="Z208:AC208" si="512">IF($K208="","",IF($K208=$K206,X206,X207))</f>
        <v/>
      </c>
      <c r="AA208" s="172" t="str">
        <f t="shared" si="512"/>
        <v/>
      </c>
      <c r="AB208" s="172" t="str">
        <f t="shared" si="512"/>
        <v/>
      </c>
      <c r="AC208" s="172" t="str">
        <f t="shared" si="512"/>
        <v/>
      </c>
      <c r="AD208" s="125"/>
      <c r="AE208" s="125"/>
      <c r="AF208" s="125"/>
      <c r="AG208" s="125"/>
      <c r="AH208" s="194"/>
      <c r="AI208" s="186"/>
      <c r="AJ208" s="187"/>
      <c r="AK208" s="127"/>
      <c r="AL208" s="187"/>
      <c r="AM208" s="127"/>
      <c r="AN208" s="187"/>
      <c r="AO208" s="135"/>
      <c r="AP208" s="130" t="str">
        <f t="shared" si="478"/>
        <v/>
      </c>
      <c r="AQ208" s="130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R208" s="130" t="str">
        <f t="shared" si="479"/>
        <v/>
      </c>
    </row>
    <row r="209" spans="1:44">
      <c r="A209" s="117">
        <f>输入错误检查!A209</f>
        <v>0</v>
      </c>
      <c r="B209" s="156">
        <f t="shared" si="497"/>
        <v>6</v>
      </c>
      <c r="C209" s="156">
        <f t="shared" si="498"/>
        <v>22</v>
      </c>
      <c r="D209" s="156">
        <f t="shared" si="499"/>
        <v>1500</v>
      </c>
      <c r="E209" s="156" t="str">
        <f t="shared" si="500"/>
        <v>FAV</v>
      </c>
      <c r="F209" s="156" t="str">
        <f t="shared" si="501"/>
        <v>AWG</v>
      </c>
      <c r="G209" s="120" t="s">
        <v>256</v>
      </c>
      <c r="H209" s="130" t="s">
        <v>251</v>
      </c>
      <c r="I209" s="130" t="str">
        <f t="shared" si="469"/>
        <v/>
      </c>
      <c r="J209" s="130" t="str">
        <f t="shared" si="470"/>
        <v/>
      </c>
      <c r="K209" s="125"/>
      <c r="L209" s="160"/>
      <c r="M209" s="168"/>
      <c r="N209" s="168"/>
      <c r="O209" s="166"/>
      <c r="P209" s="169"/>
      <c r="Q209" s="169"/>
      <c r="R209" s="169"/>
      <c r="S209" s="125">
        <v>0</v>
      </c>
      <c r="T209" s="125">
        <v>0</v>
      </c>
      <c r="U209" s="130" t="str">
        <f t="shared" si="477"/>
        <v/>
      </c>
      <c r="V209" s="173"/>
      <c r="W209" s="128"/>
      <c r="X209" s="174" t="str">
        <f t="shared" si="504"/>
        <v/>
      </c>
      <c r="Y209" s="174" t="str">
        <f t="shared" si="505"/>
        <v/>
      </c>
      <c r="Z209" s="172" t="str">
        <f t="shared" ref="Z209:AC209" si="513">IF($K209="","",IF($K209=$K207,X207,X206))</f>
        <v/>
      </c>
      <c r="AA209" s="172" t="str">
        <f t="shared" si="513"/>
        <v/>
      </c>
      <c r="AB209" s="172" t="str">
        <f t="shared" si="513"/>
        <v/>
      </c>
      <c r="AC209" s="172" t="str">
        <f t="shared" si="513"/>
        <v/>
      </c>
      <c r="AD209" s="125"/>
      <c r="AE209" s="125"/>
      <c r="AF209" s="125"/>
      <c r="AG209" s="125"/>
      <c r="AH209" s="125"/>
      <c r="AI209" s="186"/>
      <c r="AJ209" s="187"/>
      <c r="AK209" s="127"/>
      <c r="AL209" s="187"/>
      <c r="AM209" s="127"/>
      <c r="AN209" s="187"/>
      <c r="AO209" s="135"/>
      <c r="AP209" s="130" t="str">
        <f t="shared" si="478"/>
        <v/>
      </c>
      <c r="AQ209" s="130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R209" s="130" t="str">
        <f t="shared" si="479"/>
        <v/>
      </c>
    </row>
    <row r="210" spans="1:44">
      <c r="A210" s="117">
        <f>输入错误检查!A210</f>
        <v>0</v>
      </c>
      <c r="B210" s="156">
        <v>6</v>
      </c>
      <c r="C210" s="156">
        <v>22</v>
      </c>
      <c r="D210" s="156">
        <v>1700</v>
      </c>
      <c r="E210" s="157" t="s">
        <v>88</v>
      </c>
      <c r="F210" s="157" t="s">
        <v>95</v>
      </c>
      <c r="G210" s="120">
        <v>1</v>
      </c>
      <c r="H210" s="130" t="s">
        <v>247</v>
      </c>
      <c r="I210" s="130" t="str">
        <f t="shared" si="469"/>
        <v>客</v>
      </c>
      <c r="J210" s="130" t="str">
        <f t="shared" si="470"/>
        <v>SZ</v>
      </c>
      <c r="K210" s="127" t="s">
        <v>95</v>
      </c>
      <c r="L210" s="159" t="s">
        <v>132</v>
      </c>
      <c r="M210" s="168">
        <f t="shared" si="506"/>
        <v>3</v>
      </c>
      <c r="N210" s="168">
        <f t="shared" si="507"/>
        <v>6</v>
      </c>
      <c r="O210" s="166">
        <f t="shared" si="508"/>
        <v>9</v>
      </c>
      <c r="P210" s="167">
        <f t="shared" si="509"/>
        <v>0</v>
      </c>
      <c r="Q210" s="167">
        <f t="shared" si="510"/>
        <v>0</v>
      </c>
      <c r="R210" s="167">
        <f t="shared" si="511"/>
        <v>1</v>
      </c>
      <c r="S210" s="125">
        <v>0</v>
      </c>
      <c r="T210" s="125">
        <v>5</v>
      </c>
      <c r="U210" s="130" t="str">
        <f t="shared" si="477"/>
        <v>屠</v>
      </c>
      <c r="V210" s="129" t="s">
        <v>249</v>
      </c>
      <c r="W210" s="129" t="s">
        <v>250</v>
      </c>
      <c r="X210" s="170"/>
      <c r="Y210" s="175"/>
      <c r="Z210" s="175"/>
      <c r="AA210" s="175"/>
      <c r="AB210" s="175"/>
      <c r="AC210" s="179"/>
      <c r="AD210" s="180" t="s">
        <v>150</v>
      </c>
      <c r="AE210" s="181" t="s">
        <v>199</v>
      </c>
      <c r="AF210" s="170"/>
      <c r="AG210" s="175"/>
      <c r="AH210" s="179"/>
      <c r="AI210" s="186" t="s">
        <v>94</v>
      </c>
      <c r="AJ210" s="187" t="s">
        <v>153</v>
      </c>
      <c r="AK210" s="127" t="s">
        <v>121</v>
      </c>
      <c r="AL210" s="187" t="s">
        <v>202</v>
      </c>
      <c r="AM210" s="127" t="s">
        <v>168</v>
      </c>
      <c r="AN210" s="187" t="s">
        <v>116</v>
      </c>
      <c r="AO210" s="135" t="s">
        <v>179</v>
      </c>
      <c r="AP210" s="130" t="str">
        <f t="shared" si="478"/>
        <v>主</v>
      </c>
      <c r="AQ210" s="130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>SZ</v>
      </c>
      <c r="AR210" s="130" t="str">
        <f t="shared" si="479"/>
        <v>ZETA</v>
      </c>
    </row>
    <row r="211" spans="1:44">
      <c r="A211" s="117">
        <f>输入错误检查!A211</f>
        <v>0</v>
      </c>
      <c r="B211" s="156">
        <f t="shared" ref="B211:B217" si="514">B210</f>
        <v>6</v>
      </c>
      <c r="C211" s="156">
        <f t="shared" ref="C211:C217" si="515">C210</f>
        <v>22</v>
      </c>
      <c r="D211" s="156">
        <f t="shared" ref="D211:D217" si="516">D210</f>
        <v>1700</v>
      </c>
      <c r="E211" s="156" t="str">
        <f t="shared" ref="E211:E217" si="517">E210</f>
        <v>SZ</v>
      </c>
      <c r="F211" s="156" t="str">
        <f t="shared" ref="F211:F217" si="518">F210</f>
        <v>ZETA</v>
      </c>
      <c r="G211" s="120">
        <v>1</v>
      </c>
      <c r="H211" s="130" t="s">
        <v>251</v>
      </c>
      <c r="I211" s="130" t="str">
        <f t="shared" si="469"/>
        <v>主</v>
      </c>
      <c r="J211" s="130" t="str">
        <f t="shared" si="470"/>
        <v>ZETA</v>
      </c>
      <c r="K211" s="127" t="s">
        <v>88</v>
      </c>
      <c r="L211" s="159" t="s">
        <v>248</v>
      </c>
      <c r="M211" s="168"/>
      <c r="N211" s="168"/>
      <c r="O211" s="166"/>
      <c r="P211" s="169"/>
      <c r="Q211" s="169"/>
      <c r="R211" s="169"/>
      <c r="S211" s="125">
        <v>3</v>
      </c>
      <c r="T211" s="125">
        <v>1</v>
      </c>
      <c r="U211" s="130" t="str">
        <f t="shared" si="477"/>
        <v>屠</v>
      </c>
      <c r="V211" s="129" t="s">
        <v>249</v>
      </c>
      <c r="W211" s="129" t="s">
        <v>250</v>
      </c>
      <c r="X211" s="171"/>
      <c r="Y211" s="176"/>
      <c r="Z211" s="177"/>
      <c r="AA211" s="177"/>
      <c r="AB211" s="177"/>
      <c r="AC211" s="182"/>
      <c r="AD211" s="180" t="s">
        <v>153</v>
      </c>
      <c r="AE211" s="181" t="s">
        <v>199</v>
      </c>
      <c r="AF211" s="171"/>
      <c r="AG211" s="177"/>
      <c r="AH211" s="182"/>
      <c r="AI211" s="186" t="s">
        <v>94</v>
      </c>
      <c r="AJ211" s="187" t="s">
        <v>63</v>
      </c>
      <c r="AK211" s="127" t="s">
        <v>150</v>
      </c>
      <c r="AL211" s="187" t="s">
        <v>202</v>
      </c>
      <c r="AM211" s="127" t="s">
        <v>168</v>
      </c>
      <c r="AN211" s="187" t="s">
        <v>116</v>
      </c>
      <c r="AO211" s="135" t="s">
        <v>179</v>
      </c>
      <c r="AP211" s="130" t="str">
        <f t="shared" si="478"/>
        <v>主</v>
      </c>
      <c r="AQ211" s="130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SZ</v>
      </c>
      <c r="AR211" s="130" t="str">
        <f t="shared" si="479"/>
        <v>ZETA</v>
      </c>
    </row>
    <row r="212" spans="1:44">
      <c r="A212" s="117">
        <f>输入错误检查!A212</f>
        <v>0</v>
      </c>
      <c r="B212" s="156">
        <f t="shared" si="514"/>
        <v>6</v>
      </c>
      <c r="C212" s="156">
        <f t="shared" si="515"/>
        <v>22</v>
      </c>
      <c r="D212" s="156">
        <f t="shared" si="516"/>
        <v>1700</v>
      </c>
      <c r="E212" s="156" t="str">
        <f t="shared" si="517"/>
        <v>SZ</v>
      </c>
      <c r="F212" s="156" t="str">
        <f t="shared" si="518"/>
        <v>ZETA</v>
      </c>
      <c r="G212" s="120">
        <v>2</v>
      </c>
      <c r="H212" s="130" t="s">
        <v>247</v>
      </c>
      <c r="I212" s="130" t="str">
        <f t="shared" si="469"/>
        <v>客</v>
      </c>
      <c r="J212" s="130" t="str">
        <f t="shared" si="470"/>
        <v>SZ</v>
      </c>
      <c r="K212" s="127" t="s">
        <v>95</v>
      </c>
      <c r="L212" s="159" t="s">
        <v>132</v>
      </c>
      <c r="M212" s="168">
        <f t="shared" ref="M212:M216" si="519">S212+S213</f>
        <v>4</v>
      </c>
      <c r="N212" s="168">
        <f t="shared" ref="N212:N216" si="520">T212+T213</f>
        <v>4</v>
      </c>
      <c r="O212" s="166">
        <f t="shared" ref="O212:O216" si="521">M212+N212</f>
        <v>8</v>
      </c>
      <c r="P212" s="167">
        <f t="shared" ref="P212:P216" si="522">IF(M212&gt;N212,1,0)</f>
        <v>0</v>
      </c>
      <c r="Q212" s="167">
        <f t="shared" ref="Q212:Q216" si="523">IF(M212+N212=0,0,IF(M212=N212,1,0))</f>
        <v>1</v>
      </c>
      <c r="R212" s="167">
        <f t="shared" ref="R212:R216" si="524">IF(M212&lt;N212,1,0)</f>
        <v>0</v>
      </c>
      <c r="S212" s="125">
        <v>2</v>
      </c>
      <c r="T212" s="125">
        <v>2</v>
      </c>
      <c r="U212" s="130" t="str">
        <f t="shared" si="477"/>
        <v>平</v>
      </c>
      <c r="V212" s="129" t="s">
        <v>261</v>
      </c>
      <c r="W212" s="129" t="s">
        <v>249</v>
      </c>
      <c r="X212" s="172" t="str">
        <f t="shared" ref="X212:X216" si="525">IF($K212="","",IF($K212=$K210,AI210,AI211))</f>
        <v>园丁</v>
      </c>
      <c r="Y212" s="172" t="str">
        <f t="shared" ref="Y212:Y216" si="526">IF($K212="","",IF($K212=$K210,AJ210,AJ211))</f>
        <v>入殓师</v>
      </c>
      <c r="Z212" s="178"/>
      <c r="AA212" s="177"/>
      <c r="AB212" s="177"/>
      <c r="AC212" s="182"/>
      <c r="AD212" s="180" t="s">
        <v>138</v>
      </c>
      <c r="AE212" s="127" t="s">
        <v>121</v>
      </c>
      <c r="AF212" s="183" t="s">
        <v>179</v>
      </c>
      <c r="AG212" s="178"/>
      <c r="AH212" s="182"/>
      <c r="AI212" s="186" t="s">
        <v>156</v>
      </c>
      <c r="AJ212" s="187" t="s">
        <v>202</v>
      </c>
      <c r="AK212" s="127" t="s">
        <v>168</v>
      </c>
      <c r="AL212" s="187" t="s">
        <v>116</v>
      </c>
      <c r="AM212" s="127" t="s">
        <v>150</v>
      </c>
      <c r="AN212" s="187" t="s">
        <v>192</v>
      </c>
      <c r="AO212" s="135" t="s">
        <v>78</v>
      </c>
      <c r="AP212" s="130" t="str">
        <f t="shared" si="478"/>
        <v>客</v>
      </c>
      <c r="AQ212" s="130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ZETA</v>
      </c>
      <c r="AR212" s="130" t="str">
        <f t="shared" si="479"/>
        <v>SZ</v>
      </c>
    </row>
    <row r="213" spans="1:44">
      <c r="A213" s="117">
        <f>输入错误检查!A213</f>
        <v>0</v>
      </c>
      <c r="B213" s="156">
        <f t="shared" si="514"/>
        <v>6</v>
      </c>
      <c r="C213" s="156">
        <f t="shared" si="515"/>
        <v>22</v>
      </c>
      <c r="D213" s="156">
        <f t="shared" si="516"/>
        <v>1700</v>
      </c>
      <c r="E213" s="156" t="str">
        <f t="shared" si="517"/>
        <v>SZ</v>
      </c>
      <c r="F213" s="156" t="str">
        <f t="shared" si="518"/>
        <v>ZETA</v>
      </c>
      <c r="G213" s="120">
        <v>2</v>
      </c>
      <c r="H213" s="130" t="s">
        <v>251</v>
      </c>
      <c r="I213" s="130" t="str">
        <f t="shared" si="469"/>
        <v>主</v>
      </c>
      <c r="J213" s="130" t="str">
        <f t="shared" si="470"/>
        <v>ZETA</v>
      </c>
      <c r="K213" s="127" t="s">
        <v>88</v>
      </c>
      <c r="L213" s="159" t="s">
        <v>255</v>
      </c>
      <c r="M213" s="168"/>
      <c r="N213" s="168"/>
      <c r="O213" s="166"/>
      <c r="P213" s="169"/>
      <c r="Q213" s="169"/>
      <c r="R213" s="169"/>
      <c r="S213" s="125">
        <v>2</v>
      </c>
      <c r="T213" s="125">
        <v>2</v>
      </c>
      <c r="U213" s="130" t="str">
        <f t="shared" si="477"/>
        <v>平</v>
      </c>
      <c r="V213" s="129" t="s">
        <v>261</v>
      </c>
      <c r="W213" s="129" t="s">
        <v>249</v>
      </c>
      <c r="X213" s="172" t="str">
        <f t="shared" ref="X213:X217" si="527">IF($K213="","",IF($K213=$K211,AI211,AI210))</f>
        <v>园丁</v>
      </c>
      <c r="Y213" s="172" t="str">
        <f t="shared" ref="Y213:Y217" si="528">IF($K213="","",IF($K213=$K211,AJ211,AJ210))</f>
        <v>幸运儿</v>
      </c>
      <c r="Z213" s="171"/>
      <c r="AA213" s="176"/>
      <c r="AB213" s="177"/>
      <c r="AC213" s="182"/>
      <c r="AD213" s="180" t="s">
        <v>138</v>
      </c>
      <c r="AE213" s="127" t="s">
        <v>121</v>
      </c>
      <c r="AF213" s="181" t="s">
        <v>179</v>
      </c>
      <c r="AG213" s="171"/>
      <c r="AH213" s="182"/>
      <c r="AI213" s="186" t="s">
        <v>168</v>
      </c>
      <c r="AJ213" s="187" t="s">
        <v>202</v>
      </c>
      <c r="AK213" s="127" t="s">
        <v>156</v>
      </c>
      <c r="AL213" s="187" t="s">
        <v>203</v>
      </c>
      <c r="AM213" s="127" t="s">
        <v>150</v>
      </c>
      <c r="AN213" s="187" t="s">
        <v>147</v>
      </c>
      <c r="AO213" s="135" t="s">
        <v>185</v>
      </c>
      <c r="AP213" s="130" t="str">
        <f t="shared" si="478"/>
        <v>客</v>
      </c>
      <c r="AQ213" s="130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ZETA</v>
      </c>
      <c r="AR213" s="130" t="str">
        <f t="shared" si="479"/>
        <v>SZ</v>
      </c>
    </row>
    <row r="214" spans="1:44">
      <c r="A214" s="117">
        <f>输入错误检查!A214</f>
        <v>0</v>
      </c>
      <c r="B214" s="156">
        <f t="shared" si="514"/>
        <v>6</v>
      </c>
      <c r="C214" s="156">
        <f t="shared" si="515"/>
        <v>22</v>
      </c>
      <c r="D214" s="156">
        <f t="shared" si="516"/>
        <v>1700</v>
      </c>
      <c r="E214" s="156" t="str">
        <f t="shared" si="517"/>
        <v>SZ</v>
      </c>
      <c r="F214" s="156" t="str">
        <f t="shared" si="518"/>
        <v>ZETA</v>
      </c>
      <c r="G214" s="120">
        <v>3</v>
      </c>
      <c r="H214" s="130" t="s">
        <v>247</v>
      </c>
      <c r="I214" s="130" t="str">
        <f t="shared" si="469"/>
        <v>客</v>
      </c>
      <c r="J214" s="130" t="str">
        <f t="shared" si="470"/>
        <v>SZ</v>
      </c>
      <c r="K214" s="127" t="s">
        <v>95</v>
      </c>
      <c r="L214" s="159" t="s">
        <v>132</v>
      </c>
      <c r="M214" s="168">
        <f t="shared" si="519"/>
        <v>1</v>
      </c>
      <c r="N214" s="168">
        <f t="shared" si="520"/>
        <v>8</v>
      </c>
      <c r="O214" s="166">
        <f t="shared" si="521"/>
        <v>9</v>
      </c>
      <c r="P214" s="167">
        <f t="shared" si="522"/>
        <v>0</v>
      </c>
      <c r="Q214" s="167">
        <f t="shared" si="523"/>
        <v>0</v>
      </c>
      <c r="R214" s="167">
        <f t="shared" si="524"/>
        <v>1</v>
      </c>
      <c r="S214" s="125">
        <v>0</v>
      </c>
      <c r="T214" s="125">
        <v>5</v>
      </c>
      <c r="U214" s="130" t="str">
        <f t="shared" si="477"/>
        <v>屠</v>
      </c>
      <c r="V214" s="173"/>
      <c r="W214" s="129" t="s">
        <v>262</v>
      </c>
      <c r="X214" s="174" t="str">
        <f t="shared" si="525"/>
        <v>勘探员</v>
      </c>
      <c r="Y214" s="174" t="str">
        <f t="shared" si="526"/>
        <v>飞行家</v>
      </c>
      <c r="Z214" s="174" t="str">
        <f>IF($K214="","",IF($K214=$K212,X212,X213))</f>
        <v>园丁</v>
      </c>
      <c r="AA214" s="174" t="str">
        <f>IF($K214="","",IF($K214=$K212,Y212,Y213))</f>
        <v>入殓师</v>
      </c>
      <c r="AB214" s="178"/>
      <c r="AC214" s="182"/>
      <c r="AD214" s="180" t="s">
        <v>150</v>
      </c>
      <c r="AE214" s="127" t="s">
        <v>138</v>
      </c>
      <c r="AF214" s="127" t="s">
        <v>179</v>
      </c>
      <c r="AG214" s="183" t="s">
        <v>185</v>
      </c>
      <c r="AH214" s="189"/>
      <c r="AI214" s="186" t="s">
        <v>147</v>
      </c>
      <c r="AJ214" s="187" t="s">
        <v>130</v>
      </c>
      <c r="AK214" s="127" t="s">
        <v>194</v>
      </c>
      <c r="AL214" s="187" t="s">
        <v>192</v>
      </c>
      <c r="AM214" s="127" t="s">
        <v>165</v>
      </c>
      <c r="AN214" s="187" t="s">
        <v>183</v>
      </c>
      <c r="AO214" s="135" t="s">
        <v>140</v>
      </c>
      <c r="AP214" s="130" t="str">
        <f t="shared" si="478"/>
        <v>主</v>
      </c>
      <c r="AQ214" s="130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SZ</v>
      </c>
      <c r="AR214" s="130" t="str">
        <f t="shared" si="479"/>
        <v>ZETA</v>
      </c>
    </row>
    <row r="215" spans="1:44">
      <c r="A215" s="117">
        <f>输入错误检查!A215</f>
        <v>0</v>
      </c>
      <c r="B215" s="156">
        <f t="shared" si="514"/>
        <v>6</v>
      </c>
      <c r="C215" s="156">
        <f t="shared" si="515"/>
        <v>22</v>
      </c>
      <c r="D215" s="156">
        <f t="shared" si="516"/>
        <v>1700</v>
      </c>
      <c r="E215" s="156" t="str">
        <f t="shared" si="517"/>
        <v>SZ</v>
      </c>
      <c r="F215" s="156" t="str">
        <f t="shared" si="518"/>
        <v>ZETA</v>
      </c>
      <c r="G215" s="120">
        <v>3</v>
      </c>
      <c r="H215" s="130" t="s">
        <v>251</v>
      </c>
      <c r="I215" s="130" t="str">
        <f t="shared" si="469"/>
        <v>主</v>
      </c>
      <c r="J215" s="130" t="str">
        <f t="shared" si="470"/>
        <v>ZETA</v>
      </c>
      <c r="K215" s="127" t="s">
        <v>88</v>
      </c>
      <c r="L215" s="159" t="s">
        <v>255</v>
      </c>
      <c r="M215" s="168"/>
      <c r="N215" s="168"/>
      <c r="O215" s="166"/>
      <c r="P215" s="169"/>
      <c r="Q215" s="169"/>
      <c r="R215" s="169"/>
      <c r="S215" s="125">
        <v>1</v>
      </c>
      <c r="T215" s="125">
        <v>3</v>
      </c>
      <c r="U215" s="130" t="str">
        <f t="shared" si="477"/>
        <v>人</v>
      </c>
      <c r="V215" s="173"/>
      <c r="W215" s="129" t="s">
        <v>262</v>
      </c>
      <c r="X215" s="174" t="str">
        <f t="shared" si="527"/>
        <v>大副</v>
      </c>
      <c r="Y215" s="174" t="str">
        <f t="shared" si="528"/>
        <v>飞行家</v>
      </c>
      <c r="Z215" s="174" t="str">
        <f>IF($K215="","",IF($K215=$K213,X213,X212))</f>
        <v>园丁</v>
      </c>
      <c r="AA215" s="174" t="str">
        <f>IF($K215="","",IF($K215=$K213,Y213,Y212))</f>
        <v>幸运儿</v>
      </c>
      <c r="AB215" s="171"/>
      <c r="AC215" s="185"/>
      <c r="AD215" s="180" t="s">
        <v>138</v>
      </c>
      <c r="AE215" s="127" t="s">
        <v>150</v>
      </c>
      <c r="AF215" s="127" t="s">
        <v>179</v>
      </c>
      <c r="AG215" s="181" t="s">
        <v>185</v>
      </c>
      <c r="AH215" s="193"/>
      <c r="AI215" s="186" t="s">
        <v>130</v>
      </c>
      <c r="AJ215" s="187" t="s">
        <v>121</v>
      </c>
      <c r="AK215" s="127" t="s">
        <v>192</v>
      </c>
      <c r="AL215" s="187" t="s">
        <v>194</v>
      </c>
      <c r="AM215" s="127" t="s">
        <v>153</v>
      </c>
      <c r="AN215" s="187" t="s">
        <v>126</v>
      </c>
      <c r="AO215" s="135" t="s">
        <v>176</v>
      </c>
      <c r="AP215" s="130" t="str">
        <f t="shared" si="478"/>
        <v>主</v>
      </c>
      <c r="AQ215" s="130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SZ</v>
      </c>
      <c r="AR215" s="130" t="str">
        <f t="shared" si="479"/>
        <v>ZETA</v>
      </c>
    </row>
    <row r="216" spans="1:44">
      <c r="A216" s="117">
        <f>输入错误检查!A216</f>
        <v>0</v>
      </c>
      <c r="B216" s="156">
        <f t="shared" si="514"/>
        <v>6</v>
      </c>
      <c r="C216" s="156">
        <f t="shared" si="515"/>
        <v>22</v>
      </c>
      <c r="D216" s="156">
        <f t="shared" si="516"/>
        <v>1700</v>
      </c>
      <c r="E216" s="156" t="str">
        <f t="shared" si="517"/>
        <v>SZ</v>
      </c>
      <c r="F216" s="156" t="str">
        <f t="shared" si="518"/>
        <v>ZETA</v>
      </c>
      <c r="G216" s="120" t="s">
        <v>256</v>
      </c>
      <c r="H216" s="130" t="s">
        <v>247</v>
      </c>
      <c r="I216" s="130" t="str">
        <f t="shared" si="469"/>
        <v/>
      </c>
      <c r="J216" s="130" t="str">
        <f t="shared" si="470"/>
        <v/>
      </c>
      <c r="K216" s="125"/>
      <c r="L216" s="160"/>
      <c r="M216" s="168">
        <f t="shared" si="519"/>
        <v>0</v>
      </c>
      <c r="N216" s="168">
        <f t="shared" si="520"/>
        <v>0</v>
      </c>
      <c r="O216" s="166">
        <f t="shared" si="521"/>
        <v>0</v>
      </c>
      <c r="P216" s="167">
        <f t="shared" si="522"/>
        <v>0</v>
      </c>
      <c r="Q216" s="167">
        <f t="shared" si="523"/>
        <v>0</v>
      </c>
      <c r="R216" s="167">
        <f t="shared" si="524"/>
        <v>0</v>
      </c>
      <c r="S216" s="125">
        <v>0</v>
      </c>
      <c r="T216" s="125">
        <v>0</v>
      </c>
      <c r="U216" s="130" t="str">
        <f t="shared" si="477"/>
        <v/>
      </c>
      <c r="V216" s="173"/>
      <c r="W216" s="128"/>
      <c r="X216" s="174" t="str">
        <f t="shared" si="525"/>
        <v/>
      </c>
      <c r="Y216" s="174" t="str">
        <f t="shared" si="526"/>
        <v/>
      </c>
      <c r="Z216" s="172" t="str">
        <f t="shared" ref="Z216:AC216" si="529">IF($K216="","",IF($K216=$K214,X214,X215))</f>
        <v/>
      </c>
      <c r="AA216" s="172" t="str">
        <f t="shared" si="529"/>
        <v/>
      </c>
      <c r="AB216" s="172" t="str">
        <f t="shared" si="529"/>
        <v/>
      </c>
      <c r="AC216" s="172" t="str">
        <f t="shared" si="529"/>
        <v/>
      </c>
      <c r="AD216" s="125"/>
      <c r="AE216" s="125"/>
      <c r="AF216" s="125"/>
      <c r="AG216" s="125"/>
      <c r="AH216" s="194"/>
      <c r="AI216" s="186"/>
      <c r="AJ216" s="187"/>
      <c r="AK216" s="127"/>
      <c r="AL216" s="187"/>
      <c r="AM216" s="127"/>
      <c r="AN216" s="187"/>
      <c r="AO216" s="135"/>
      <c r="AP216" s="130" t="str">
        <f t="shared" si="478"/>
        <v/>
      </c>
      <c r="AQ216" s="130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R216" s="130" t="str">
        <f t="shared" si="479"/>
        <v/>
      </c>
    </row>
    <row r="217" spans="1:44">
      <c r="A217" s="117">
        <f>输入错误检查!A217</f>
        <v>0</v>
      </c>
      <c r="B217" s="156">
        <f t="shared" si="514"/>
        <v>6</v>
      </c>
      <c r="C217" s="156">
        <f t="shared" si="515"/>
        <v>22</v>
      </c>
      <c r="D217" s="156">
        <f t="shared" si="516"/>
        <v>1700</v>
      </c>
      <c r="E217" s="156" t="str">
        <f t="shared" si="517"/>
        <v>SZ</v>
      </c>
      <c r="F217" s="156" t="str">
        <f t="shared" si="518"/>
        <v>ZETA</v>
      </c>
      <c r="G217" s="120" t="s">
        <v>256</v>
      </c>
      <c r="H217" s="130" t="s">
        <v>251</v>
      </c>
      <c r="I217" s="130" t="str">
        <f t="shared" si="469"/>
        <v/>
      </c>
      <c r="J217" s="130" t="str">
        <f t="shared" si="470"/>
        <v/>
      </c>
      <c r="K217" s="125"/>
      <c r="L217" s="160"/>
      <c r="M217" s="168"/>
      <c r="N217" s="168"/>
      <c r="O217" s="166"/>
      <c r="P217" s="169"/>
      <c r="Q217" s="169"/>
      <c r="R217" s="169"/>
      <c r="S217" s="125">
        <v>0</v>
      </c>
      <c r="T217" s="125">
        <v>0</v>
      </c>
      <c r="U217" s="130" t="str">
        <f t="shared" si="477"/>
        <v/>
      </c>
      <c r="V217" s="173"/>
      <c r="W217" s="128"/>
      <c r="X217" s="174" t="str">
        <f t="shared" si="527"/>
        <v/>
      </c>
      <c r="Y217" s="174" t="str">
        <f t="shared" si="528"/>
        <v/>
      </c>
      <c r="Z217" s="172" t="str">
        <f t="shared" ref="Z217:AC217" si="530">IF($K217="","",IF($K217=$K215,X215,X214))</f>
        <v/>
      </c>
      <c r="AA217" s="172" t="str">
        <f t="shared" si="530"/>
        <v/>
      </c>
      <c r="AB217" s="172" t="str">
        <f t="shared" si="530"/>
        <v/>
      </c>
      <c r="AC217" s="172" t="str">
        <f t="shared" si="530"/>
        <v/>
      </c>
      <c r="AD217" s="125"/>
      <c r="AE217" s="125"/>
      <c r="AF217" s="125"/>
      <c r="AG217" s="125"/>
      <c r="AH217" s="125"/>
      <c r="AI217" s="186"/>
      <c r="AJ217" s="187"/>
      <c r="AK217" s="127"/>
      <c r="AL217" s="187"/>
      <c r="AM217" s="127"/>
      <c r="AN217" s="187"/>
      <c r="AO217" s="135"/>
      <c r="AP217" s="130" t="str">
        <f t="shared" si="478"/>
        <v/>
      </c>
      <c r="AQ217" s="130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R217" s="130" t="str">
        <f t="shared" si="479"/>
        <v/>
      </c>
    </row>
    <row r="218" spans="1:44">
      <c r="A218" s="117">
        <f>输入错误检查!A218</f>
        <v>0</v>
      </c>
      <c r="B218" s="156">
        <v>6</v>
      </c>
      <c r="C218" s="156">
        <v>23</v>
      </c>
      <c r="D218" s="156">
        <v>1300</v>
      </c>
      <c r="E218" s="157" t="s">
        <v>56</v>
      </c>
      <c r="F218" s="157" t="s">
        <v>64</v>
      </c>
      <c r="G218" s="120">
        <v>1</v>
      </c>
      <c r="H218" s="130" t="s">
        <v>247</v>
      </c>
      <c r="I218" s="130" t="str">
        <f t="shared" si="469"/>
        <v>客</v>
      </c>
      <c r="J218" s="130" t="str">
        <f t="shared" si="470"/>
        <v>AXIZ</v>
      </c>
      <c r="K218" s="127" t="s">
        <v>64</v>
      </c>
      <c r="L218" s="159" t="s">
        <v>257</v>
      </c>
      <c r="M218" s="168">
        <f t="shared" ref="M218:M222" si="531">S218+S219</f>
        <v>5</v>
      </c>
      <c r="N218" s="168">
        <f t="shared" ref="N218:N222" si="532">T218+T219</f>
        <v>5</v>
      </c>
      <c r="O218" s="166">
        <f t="shared" ref="O218:O222" si="533">M218+N218</f>
        <v>10</v>
      </c>
      <c r="P218" s="167">
        <f t="shared" ref="P218:P222" si="534">IF(M218&gt;N218,1,0)</f>
        <v>0</v>
      </c>
      <c r="Q218" s="167">
        <f t="shared" ref="Q218:Q222" si="535">IF(M218+N218=0,0,IF(M218=N218,1,0))</f>
        <v>1</v>
      </c>
      <c r="R218" s="167">
        <f t="shared" ref="R218:R222" si="536">IF(M218&lt;N218,1,0)</f>
        <v>0</v>
      </c>
      <c r="S218" s="125">
        <v>0</v>
      </c>
      <c r="T218" s="125">
        <v>5</v>
      </c>
      <c r="U218" s="130" t="str">
        <f t="shared" si="477"/>
        <v>屠</v>
      </c>
      <c r="V218" s="129" t="s">
        <v>250</v>
      </c>
      <c r="W218" s="129" t="s">
        <v>249</v>
      </c>
      <c r="X218" s="170"/>
      <c r="Y218" s="175"/>
      <c r="Z218" s="175"/>
      <c r="AA218" s="175"/>
      <c r="AB218" s="175"/>
      <c r="AC218" s="179"/>
      <c r="AD218" s="180" t="s">
        <v>121</v>
      </c>
      <c r="AE218" s="181" t="s">
        <v>138</v>
      </c>
      <c r="AF218" s="170"/>
      <c r="AG218" s="175"/>
      <c r="AH218" s="179"/>
      <c r="AI218" s="186" t="s">
        <v>168</v>
      </c>
      <c r="AJ218" s="187" t="s">
        <v>150</v>
      </c>
      <c r="AK218" s="127" t="s">
        <v>203</v>
      </c>
      <c r="AL218" s="187" t="s">
        <v>202</v>
      </c>
      <c r="AM218" s="127" t="s">
        <v>156</v>
      </c>
      <c r="AN218" s="187" t="s">
        <v>192</v>
      </c>
      <c r="AO218" s="135" t="s">
        <v>185</v>
      </c>
      <c r="AP218" s="130" t="str">
        <f t="shared" si="478"/>
        <v>主</v>
      </c>
      <c r="AQ218" s="130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>AXIZ</v>
      </c>
      <c r="AR218" s="130" t="str">
        <f t="shared" si="479"/>
        <v>FAV</v>
      </c>
    </row>
    <row r="219" spans="1:44">
      <c r="A219" s="117">
        <f>输入错误检查!A219</f>
        <v>0</v>
      </c>
      <c r="B219" s="156">
        <f t="shared" ref="B219:B225" si="537">B218</f>
        <v>6</v>
      </c>
      <c r="C219" s="156">
        <f t="shared" ref="C219:C225" si="538">C218</f>
        <v>23</v>
      </c>
      <c r="D219" s="156">
        <f t="shared" ref="D219:D225" si="539">D218</f>
        <v>1300</v>
      </c>
      <c r="E219" s="156" t="str">
        <f t="shared" ref="E219:E225" si="540">E218</f>
        <v>AXIZ</v>
      </c>
      <c r="F219" s="156" t="str">
        <f t="shared" ref="F219:F225" si="541">F218</f>
        <v>FAV</v>
      </c>
      <c r="G219" s="120">
        <v>1</v>
      </c>
      <c r="H219" s="130" t="s">
        <v>251</v>
      </c>
      <c r="I219" s="130" t="str">
        <f t="shared" si="469"/>
        <v>主</v>
      </c>
      <c r="J219" s="130" t="str">
        <f t="shared" si="470"/>
        <v>FAV</v>
      </c>
      <c r="K219" s="127" t="s">
        <v>56</v>
      </c>
      <c r="L219" s="159" t="s">
        <v>264</v>
      </c>
      <c r="M219" s="168"/>
      <c r="N219" s="168"/>
      <c r="O219" s="166"/>
      <c r="P219" s="169"/>
      <c r="Q219" s="169"/>
      <c r="R219" s="169"/>
      <c r="S219" s="125">
        <v>5</v>
      </c>
      <c r="T219" s="125">
        <v>0</v>
      </c>
      <c r="U219" s="130" t="str">
        <f t="shared" si="477"/>
        <v>屠</v>
      </c>
      <c r="V219" s="129" t="s">
        <v>250</v>
      </c>
      <c r="W219" s="129" t="s">
        <v>249</v>
      </c>
      <c r="X219" s="171"/>
      <c r="Y219" s="176"/>
      <c r="Z219" s="177"/>
      <c r="AA219" s="177"/>
      <c r="AB219" s="177"/>
      <c r="AC219" s="182"/>
      <c r="AD219" s="180" t="s">
        <v>150</v>
      </c>
      <c r="AE219" s="181" t="s">
        <v>199</v>
      </c>
      <c r="AF219" s="171"/>
      <c r="AG219" s="177"/>
      <c r="AH219" s="182"/>
      <c r="AI219" s="186" t="s">
        <v>121</v>
      </c>
      <c r="AJ219" s="187" t="s">
        <v>94</v>
      </c>
      <c r="AK219" s="127" t="s">
        <v>168</v>
      </c>
      <c r="AL219" s="187" t="s">
        <v>201</v>
      </c>
      <c r="AM219" s="127" t="s">
        <v>162</v>
      </c>
      <c r="AN219" s="187" t="s">
        <v>116</v>
      </c>
      <c r="AO219" s="135" t="s">
        <v>179</v>
      </c>
      <c r="AP219" s="130" t="str">
        <f t="shared" si="478"/>
        <v>主</v>
      </c>
      <c r="AQ219" s="130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AXIZ</v>
      </c>
      <c r="AR219" s="130" t="str">
        <f t="shared" si="479"/>
        <v>FAV</v>
      </c>
    </row>
    <row r="220" spans="1:44">
      <c r="A220" s="117">
        <f>输入错误检查!A220</f>
        <v>0</v>
      </c>
      <c r="B220" s="156">
        <f t="shared" si="537"/>
        <v>6</v>
      </c>
      <c r="C220" s="156">
        <f t="shared" si="538"/>
        <v>23</v>
      </c>
      <c r="D220" s="156">
        <f t="shared" si="539"/>
        <v>1300</v>
      </c>
      <c r="E220" s="156" t="str">
        <f t="shared" si="540"/>
        <v>AXIZ</v>
      </c>
      <c r="F220" s="156" t="str">
        <f t="shared" si="541"/>
        <v>FAV</v>
      </c>
      <c r="G220" s="120">
        <v>2</v>
      </c>
      <c r="H220" s="130" t="s">
        <v>247</v>
      </c>
      <c r="I220" s="130" t="str">
        <f t="shared" si="469"/>
        <v>客</v>
      </c>
      <c r="J220" s="130" t="str">
        <f t="shared" si="470"/>
        <v>AXIZ</v>
      </c>
      <c r="K220" s="127" t="s">
        <v>64</v>
      </c>
      <c r="L220" s="159" t="s">
        <v>257</v>
      </c>
      <c r="M220" s="168">
        <f t="shared" si="531"/>
        <v>4</v>
      </c>
      <c r="N220" s="168">
        <f t="shared" si="532"/>
        <v>4</v>
      </c>
      <c r="O220" s="166">
        <f t="shared" si="533"/>
        <v>8</v>
      </c>
      <c r="P220" s="167">
        <f t="shared" si="534"/>
        <v>0</v>
      </c>
      <c r="Q220" s="167">
        <f t="shared" si="535"/>
        <v>1</v>
      </c>
      <c r="R220" s="167">
        <f t="shared" si="536"/>
        <v>0</v>
      </c>
      <c r="S220" s="125">
        <v>2</v>
      </c>
      <c r="T220" s="125">
        <v>2</v>
      </c>
      <c r="U220" s="130" t="str">
        <f t="shared" si="477"/>
        <v>平</v>
      </c>
      <c r="V220" s="129" t="s">
        <v>261</v>
      </c>
      <c r="W220" s="129" t="s">
        <v>258</v>
      </c>
      <c r="X220" s="172" t="str">
        <f t="shared" ref="X220:X224" si="542">IF($K220="","",IF($K220=$K218,AI218,AI219))</f>
        <v>大副</v>
      </c>
      <c r="Y220" s="172" t="str">
        <f t="shared" ref="Y220:Y224" si="543">IF($K220="","",IF($K220=$K218,AJ218,AJ219))</f>
        <v>先知</v>
      </c>
      <c r="Z220" s="178"/>
      <c r="AA220" s="177"/>
      <c r="AB220" s="177"/>
      <c r="AC220" s="182"/>
      <c r="AD220" s="180" t="s">
        <v>116</v>
      </c>
      <c r="AE220" s="127" t="s">
        <v>162</v>
      </c>
      <c r="AF220" s="183" t="s">
        <v>185</v>
      </c>
      <c r="AG220" s="178"/>
      <c r="AH220" s="182"/>
      <c r="AI220" s="186" t="s">
        <v>121</v>
      </c>
      <c r="AJ220" s="187" t="s">
        <v>79</v>
      </c>
      <c r="AK220" s="127" t="s">
        <v>199</v>
      </c>
      <c r="AL220" s="187" t="s">
        <v>130</v>
      </c>
      <c r="AM220" s="127" t="s">
        <v>194</v>
      </c>
      <c r="AN220" s="187" t="s">
        <v>204</v>
      </c>
      <c r="AO220" s="135" t="s">
        <v>179</v>
      </c>
      <c r="AP220" s="130" t="str">
        <f t="shared" si="478"/>
        <v>客</v>
      </c>
      <c r="AQ220" s="130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FAV</v>
      </c>
      <c r="AR220" s="130" t="str">
        <f t="shared" si="479"/>
        <v>AXIZ</v>
      </c>
    </row>
    <row r="221" spans="1:44">
      <c r="A221" s="117">
        <f>输入错误检查!A221</f>
        <v>0</v>
      </c>
      <c r="B221" s="156">
        <f t="shared" si="537"/>
        <v>6</v>
      </c>
      <c r="C221" s="156">
        <f t="shared" si="538"/>
        <v>23</v>
      </c>
      <c r="D221" s="156">
        <f t="shared" si="539"/>
        <v>1300</v>
      </c>
      <c r="E221" s="156" t="str">
        <f t="shared" si="540"/>
        <v>AXIZ</v>
      </c>
      <c r="F221" s="156" t="str">
        <f t="shared" si="541"/>
        <v>FAV</v>
      </c>
      <c r="G221" s="120">
        <v>2</v>
      </c>
      <c r="H221" s="130" t="s">
        <v>251</v>
      </c>
      <c r="I221" s="130" t="str">
        <f t="shared" si="469"/>
        <v>主</v>
      </c>
      <c r="J221" s="130" t="str">
        <f t="shared" si="470"/>
        <v>FAV</v>
      </c>
      <c r="K221" s="127" t="s">
        <v>56</v>
      </c>
      <c r="L221" s="159" t="s">
        <v>264</v>
      </c>
      <c r="M221" s="168"/>
      <c r="N221" s="168"/>
      <c r="O221" s="166"/>
      <c r="P221" s="169"/>
      <c r="Q221" s="169"/>
      <c r="R221" s="169"/>
      <c r="S221" s="125">
        <v>2</v>
      </c>
      <c r="T221" s="125">
        <v>2</v>
      </c>
      <c r="U221" s="130" t="str">
        <f t="shared" si="477"/>
        <v>平</v>
      </c>
      <c r="V221" s="129" t="s">
        <v>261</v>
      </c>
      <c r="W221" s="129" t="s">
        <v>258</v>
      </c>
      <c r="X221" s="172" t="str">
        <f t="shared" ref="X221:X225" si="544">IF($K221="","",IF($K221=$K219,AI219,AI218))</f>
        <v>空军</v>
      </c>
      <c r="Y221" s="172" t="str">
        <f t="shared" ref="Y221:Y225" si="545">IF($K221="","",IF($K221=$K219,AJ219,AJ218))</f>
        <v>园丁</v>
      </c>
      <c r="Z221" s="171"/>
      <c r="AA221" s="176"/>
      <c r="AB221" s="177"/>
      <c r="AC221" s="182"/>
      <c r="AD221" s="180" t="s">
        <v>153</v>
      </c>
      <c r="AE221" s="127" t="s">
        <v>202</v>
      </c>
      <c r="AF221" s="181" t="s">
        <v>179</v>
      </c>
      <c r="AG221" s="171"/>
      <c r="AH221" s="182"/>
      <c r="AI221" s="186" t="s">
        <v>192</v>
      </c>
      <c r="AJ221" s="187" t="s">
        <v>165</v>
      </c>
      <c r="AK221" s="127" t="s">
        <v>168</v>
      </c>
      <c r="AL221" s="187" t="s">
        <v>116</v>
      </c>
      <c r="AM221" s="127" t="s">
        <v>194</v>
      </c>
      <c r="AN221" s="187" t="s">
        <v>156</v>
      </c>
      <c r="AO221" s="135" t="s">
        <v>140</v>
      </c>
      <c r="AP221" s="130" t="str">
        <f t="shared" si="478"/>
        <v>客</v>
      </c>
      <c r="AQ221" s="130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FAV</v>
      </c>
      <c r="AR221" s="130" t="str">
        <f t="shared" si="479"/>
        <v>AXIZ</v>
      </c>
    </row>
    <row r="222" spans="1:44">
      <c r="A222" s="117">
        <f>输入错误检查!A222</f>
        <v>0</v>
      </c>
      <c r="B222" s="156">
        <f t="shared" si="537"/>
        <v>6</v>
      </c>
      <c r="C222" s="156">
        <f t="shared" si="538"/>
        <v>23</v>
      </c>
      <c r="D222" s="156">
        <f t="shared" si="539"/>
        <v>1300</v>
      </c>
      <c r="E222" s="156" t="str">
        <f t="shared" si="540"/>
        <v>AXIZ</v>
      </c>
      <c r="F222" s="156" t="str">
        <f t="shared" si="541"/>
        <v>FAV</v>
      </c>
      <c r="G222" s="120">
        <v>3</v>
      </c>
      <c r="H222" s="130" t="s">
        <v>247</v>
      </c>
      <c r="I222" s="130" t="str">
        <f t="shared" si="469"/>
        <v>客</v>
      </c>
      <c r="J222" s="130" t="str">
        <f t="shared" si="470"/>
        <v>AXIZ</v>
      </c>
      <c r="K222" s="127" t="s">
        <v>64</v>
      </c>
      <c r="L222" s="159" t="s">
        <v>268</v>
      </c>
      <c r="M222" s="168">
        <f t="shared" si="531"/>
        <v>2</v>
      </c>
      <c r="N222" s="168">
        <f t="shared" si="532"/>
        <v>6</v>
      </c>
      <c r="O222" s="166">
        <f t="shared" si="533"/>
        <v>8</v>
      </c>
      <c r="P222" s="167">
        <f t="shared" si="534"/>
        <v>0</v>
      </c>
      <c r="Q222" s="167">
        <f t="shared" si="535"/>
        <v>0</v>
      </c>
      <c r="R222" s="167">
        <f t="shared" si="536"/>
        <v>1</v>
      </c>
      <c r="S222" s="125">
        <v>1</v>
      </c>
      <c r="T222" s="125">
        <v>3</v>
      </c>
      <c r="U222" s="130" t="str">
        <f t="shared" si="477"/>
        <v>屠</v>
      </c>
      <c r="V222" s="173"/>
      <c r="W222" s="129" t="s">
        <v>263</v>
      </c>
      <c r="X222" s="174" t="str">
        <f t="shared" si="542"/>
        <v>空军</v>
      </c>
      <c r="Y222" s="174" t="str">
        <f t="shared" si="543"/>
        <v>律师</v>
      </c>
      <c r="Z222" s="174" t="str">
        <f>IF($K222="","",IF($K222=$K220,X220,X221))</f>
        <v>大副</v>
      </c>
      <c r="AA222" s="174" t="str">
        <f>IF($K222="","",IF($K222=$K220,Y220,Y221))</f>
        <v>先知</v>
      </c>
      <c r="AB222" s="178"/>
      <c r="AC222" s="182"/>
      <c r="AD222" s="180" t="s">
        <v>147</v>
      </c>
      <c r="AE222" s="127" t="s">
        <v>202</v>
      </c>
      <c r="AF222" s="127" t="s">
        <v>179</v>
      </c>
      <c r="AG222" s="183" t="s">
        <v>185</v>
      </c>
      <c r="AH222" s="189"/>
      <c r="AI222" s="186" t="s">
        <v>138</v>
      </c>
      <c r="AJ222" s="187" t="s">
        <v>159</v>
      </c>
      <c r="AK222" s="127" t="s">
        <v>116</v>
      </c>
      <c r="AL222" s="187" t="s">
        <v>177</v>
      </c>
      <c r="AM222" s="127" t="s">
        <v>156</v>
      </c>
      <c r="AN222" s="187" t="s">
        <v>180</v>
      </c>
      <c r="AO222" s="135" t="s">
        <v>140</v>
      </c>
      <c r="AP222" s="130" t="str">
        <f t="shared" si="478"/>
        <v>主</v>
      </c>
      <c r="AQ222" s="130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AXIZ</v>
      </c>
      <c r="AR222" s="130" t="str">
        <f t="shared" si="479"/>
        <v>FAV</v>
      </c>
    </row>
    <row r="223" spans="1:44">
      <c r="A223" s="117">
        <f>输入错误检查!A223</f>
        <v>0</v>
      </c>
      <c r="B223" s="156">
        <f t="shared" si="537"/>
        <v>6</v>
      </c>
      <c r="C223" s="156">
        <f t="shared" si="538"/>
        <v>23</v>
      </c>
      <c r="D223" s="156">
        <f t="shared" si="539"/>
        <v>1300</v>
      </c>
      <c r="E223" s="156" t="str">
        <f t="shared" si="540"/>
        <v>AXIZ</v>
      </c>
      <c r="F223" s="156" t="str">
        <f t="shared" si="541"/>
        <v>FAV</v>
      </c>
      <c r="G223" s="120">
        <v>3</v>
      </c>
      <c r="H223" s="130" t="s">
        <v>251</v>
      </c>
      <c r="I223" s="130" t="str">
        <f t="shared" si="469"/>
        <v>主</v>
      </c>
      <c r="J223" s="130" t="str">
        <f t="shared" si="470"/>
        <v>FAV</v>
      </c>
      <c r="K223" s="127" t="s">
        <v>56</v>
      </c>
      <c r="L223" s="159" t="s">
        <v>264</v>
      </c>
      <c r="M223" s="168"/>
      <c r="N223" s="168"/>
      <c r="O223" s="166"/>
      <c r="P223" s="169"/>
      <c r="Q223" s="169"/>
      <c r="R223" s="169"/>
      <c r="S223" s="125">
        <v>1</v>
      </c>
      <c r="T223" s="125">
        <v>3</v>
      </c>
      <c r="U223" s="130" t="str">
        <f t="shared" si="477"/>
        <v>人</v>
      </c>
      <c r="V223" s="173"/>
      <c r="W223" s="129" t="s">
        <v>263</v>
      </c>
      <c r="X223" s="174" t="str">
        <f t="shared" si="544"/>
        <v>心理学家</v>
      </c>
      <c r="Y223" s="174" t="str">
        <f t="shared" si="545"/>
        <v>杂技演员</v>
      </c>
      <c r="Z223" s="174" t="str">
        <f>IF($K223="","",IF($K223=$K221,X221,X220))</f>
        <v>空军</v>
      </c>
      <c r="AA223" s="174" t="str">
        <f>IF($K223="","",IF($K223=$K221,Y221,Y220))</f>
        <v>园丁</v>
      </c>
      <c r="AB223" s="171"/>
      <c r="AC223" s="185"/>
      <c r="AD223" s="180" t="s">
        <v>79</v>
      </c>
      <c r="AE223" s="127" t="s">
        <v>199</v>
      </c>
      <c r="AF223" s="127" t="s">
        <v>179</v>
      </c>
      <c r="AG223" s="181" t="s">
        <v>173</v>
      </c>
      <c r="AH223" s="193"/>
      <c r="AI223" s="186" t="s">
        <v>202</v>
      </c>
      <c r="AJ223" s="187" t="s">
        <v>153</v>
      </c>
      <c r="AK223" s="127" t="s">
        <v>168</v>
      </c>
      <c r="AL223" s="187" t="s">
        <v>116</v>
      </c>
      <c r="AM223" s="127" t="s">
        <v>156</v>
      </c>
      <c r="AN223" s="187" t="s">
        <v>150</v>
      </c>
      <c r="AO223" s="135" t="s">
        <v>185</v>
      </c>
      <c r="AP223" s="130" t="str">
        <f t="shared" si="478"/>
        <v>主</v>
      </c>
      <c r="AQ223" s="130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AXIZ</v>
      </c>
      <c r="AR223" s="130" t="str">
        <f t="shared" si="479"/>
        <v>FAV</v>
      </c>
    </row>
    <row r="224" spans="1:44">
      <c r="A224" s="117">
        <f>输入错误检查!A224</f>
        <v>0</v>
      </c>
      <c r="B224" s="156">
        <f t="shared" si="537"/>
        <v>6</v>
      </c>
      <c r="C224" s="156">
        <f t="shared" si="538"/>
        <v>23</v>
      </c>
      <c r="D224" s="156">
        <f t="shared" si="539"/>
        <v>1300</v>
      </c>
      <c r="E224" s="156" t="str">
        <f t="shared" si="540"/>
        <v>AXIZ</v>
      </c>
      <c r="F224" s="156" t="str">
        <f t="shared" si="541"/>
        <v>FAV</v>
      </c>
      <c r="G224" s="120" t="s">
        <v>256</v>
      </c>
      <c r="H224" s="130" t="s">
        <v>247</v>
      </c>
      <c r="I224" s="130" t="str">
        <f t="shared" si="469"/>
        <v/>
      </c>
      <c r="J224" s="130" t="str">
        <f t="shared" si="470"/>
        <v/>
      </c>
      <c r="K224" s="125"/>
      <c r="L224" s="160"/>
      <c r="M224" s="168">
        <f t="shared" ref="M224:M228" si="546">S224+S225</f>
        <v>0</v>
      </c>
      <c r="N224" s="168">
        <f t="shared" ref="N224:N228" si="547">T224+T225</f>
        <v>0</v>
      </c>
      <c r="O224" s="166">
        <f t="shared" ref="O224:O228" si="548">M224+N224</f>
        <v>0</v>
      </c>
      <c r="P224" s="167">
        <f t="shared" ref="P224:P228" si="549">IF(M224&gt;N224,1,0)</f>
        <v>0</v>
      </c>
      <c r="Q224" s="167">
        <f t="shared" ref="Q224:Q228" si="550">IF(M224+N224=0,0,IF(M224=N224,1,0))</f>
        <v>0</v>
      </c>
      <c r="R224" s="167">
        <f t="shared" ref="R224:R228" si="551">IF(M224&lt;N224,1,0)</f>
        <v>0</v>
      </c>
      <c r="S224" s="125">
        <v>0</v>
      </c>
      <c r="T224" s="125">
        <v>0</v>
      </c>
      <c r="U224" s="130" t="str">
        <f t="shared" si="477"/>
        <v/>
      </c>
      <c r="V224" s="173"/>
      <c r="W224" s="128"/>
      <c r="X224" s="174" t="str">
        <f t="shared" si="542"/>
        <v/>
      </c>
      <c r="Y224" s="174" t="str">
        <f t="shared" si="543"/>
        <v/>
      </c>
      <c r="Z224" s="172" t="str">
        <f t="shared" ref="Z224:AC224" si="552">IF($K224="","",IF($K224=$K222,X222,X223))</f>
        <v/>
      </c>
      <c r="AA224" s="172" t="str">
        <f t="shared" si="552"/>
        <v/>
      </c>
      <c r="AB224" s="172" t="str">
        <f t="shared" si="552"/>
        <v/>
      </c>
      <c r="AC224" s="172" t="str">
        <f t="shared" si="552"/>
        <v/>
      </c>
      <c r="AD224" s="125"/>
      <c r="AE224" s="125"/>
      <c r="AF224" s="125"/>
      <c r="AG224" s="125"/>
      <c r="AH224" s="194"/>
      <c r="AI224" s="186"/>
      <c r="AJ224" s="187"/>
      <c r="AK224" s="127"/>
      <c r="AL224" s="187"/>
      <c r="AM224" s="127"/>
      <c r="AN224" s="187"/>
      <c r="AO224" s="135"/>
      <c r="AP224" s="130" t="str">
        <f t="shared" si="478"/>
        <v/>
      </c>
      <c r="AQ224" s="130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R224" s="130" t="str">
        <f t="shared" si="479"/>
        <v/>
      </c>
    </row>
    <row r="225" spans="1:44">
      <c r="A225" s="117">
        <f>输入错误检查!A225</f>
        <v>0</v>
      </c>
      <c r="B225" s="156">
        <f t="shared" si="537"/>
        <v>6</v>
      </c>
      <c r="C225" s="156">
        <f t="shared" si="538"/>
        <v>23</v>
      </c>
      <c r="D225" s="156">
        <f t="shared" si="539"/>
        <v>1300</v>
      </c>
      <c r="E225" s="156" t="str">
        <f t="shared" si="540"/>
        <v>AXIZ</v>
      </c>
      <c r="F225" s="156" t="str">
        <f t="shared" si="541"/>
        <v>FAV</v>
      </c>
      <c r="G225" s="120" t="s">
        <v>256</v>
      </c>
      <c r="H225" s="130" t="s">
        <v>251</v>
      </c>
      <c r="I225" s="130" t="str">
        <f t="shared" si="469"/>
        <v/>
      </c>
      <c r="J225" s="130" t="str">
        <f t="shared" si="470"/>
        <v/>
      </c>
      <c r="K225" s="125"/>
      <c r="L225" s="160"/>
      <c r="M225" s="168"/>
      <c r="N225" s="168"/>
      <c r="O225" s="166"/>
      <c r="P225" s="169"/>
      <c r="Q225" s="169"/>
      <c r="R225" s="169"/>
      <c r="S225" s="125">
        <v>0</v>
      </c>
      <c r="T225" s="125">
        <v>0</v>
      </c>
      <c r="U225" s="130" t="str">
        <f t="shared" si="477"/>
        <v/>
      </c>
      <c r="V225" s="173"/>
      <c r="W225" s="128"/>
      <c r="X225" s="174" t="str">
        <f t="shared" si="544"/>
        <v/>
      </c>
      <c r="Y225" s="174" t="str">
        <f t="shared" si="545"/>
        <v/>
      </c>
      <c r="Z225" s="172" t="str">
        <f t="shared" ref="Z225:AC225" si="553">IF($K225="","",IF($K225=$K223,X223,X222))</f>
        <v/>
      </c>
      <c r="AA225" s="172" t="str">
        <f t="shared" si="553"/>
        <v/>
      </c>
      <c r="AB225" s="172" t="str">
        <f t="shared" si="553"/>
        <v/>
      </c>
      <c r="AC225" s="172" t="str">
        <f t="shared" si="553"/>
        <v/>
      </c>
      <c r="AD225" s="125"/>
      <c r="AE225" s="125"/>
      <c r="AF225" s="125"/>
      <c r="AG225" s="125"/>
      <c r="AH225" s="125"/>
      <c r="AI225" s="186"/>
      <c r="AJ225" s="187"/>
      <c r="AK225" s="127"/>
      <c r="AL225" s="187"/>
      <c r="AM225" s="127"/>
      <c r="AN225" s="187"/>
      <c r="AO225" s="135"/>
      <c r="AP225" s="130" t="str">
        <f t="shared" si="478"/>
        <v/>
      </c>
      <c r="AQ225" s="130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R225" s="130" t="str">
        <f t="shared" si="479"/>
        <v/>
      </c>
    </row>
    <row r="226" spans="1:44">
      <c r="A226" s="117">
        <f>输入错误检查!A226</f>
        <v>0</v>
      </c>
      <c r="B226" s="156">
        <v>6</v>
      </c>
      <c r="C226" s="156">
        <v>23</v>
      </c>
      <c r="D226" s="156">
        <v>1500</v>
      </c>
      <c r="E226" s="157" t="s">
        <v>72</v>
      </c>
      <c r="F226" s="157" t="s">
        <v>49</v>
      </c>
      <c r="G226" s="120">
        <v>1</v>
      </c>
      <c r="H226" s="130" t="s">
        <v>247</v>
      </c>
      <c r="I226" s="130" t="str">
        <f t="shared" si="469"/>
        <v>客</v>
      </c>
      <c r="J226" s="130" t="str">
        <f t="shared" si="470"/>
        <v>FL</v>
      </c>
      <c r="K226" s="127" t="s">
        <v>49</v>
      </c>
      <c r="L226" s="159" t="s">
        <v>259</v>
      </c>
      <c r="M226" s="168">
        <f t="shared" si="546"/>
        <v>4</v>
      </c>
      <c r="N226" s="168">
        <f t="shared" si="547"/>
        <v>4</v>
      </c>
      <c r="O226" s="166">
        <f t="shared" si="548"/>
        <v>8</v>
      </c>
      <c r="P226" s="167">
        <f t="shared" si="549"/>
        <v>0</v>
      </c>
      <c r="Q226" s="167">
        <f t="shared" si="550"/>
        <v>1</v>
      </c>
      <c r="R226" s="167">
        <f t="shared" si="551"/>
        <v>0</v>
      </c>
      <c r="S226" s="125">
        <v>3</v>
      </c>
      <c r="T226" s="125">
        <v>1</v>
      </c>
      <c r="U226" s="130" t="str">
        <f t="shared" si="477"/>
        <v>人</v>
      </c>
      <c r="V226" s="129" t="s">
        <v>261</v>
      </c>
      <c r="W226" s="129" t="s">
        <v>265</v>
      </c>
      <c r="X226" s="170"/>
      <c r="Y226" s="175"/>
      <c r="Z226" s="175"/>
      <c r="AA226" s="175"/>
      <c r="AB226" s="175"/>
      <c r="AC226" s="179"/>
      <c r="AD226" s="180" t="s">
        <v>150</v>
      </c>
      <c r="AE226" s="181" t="s">
        <v>121</v>
      </c>
      <c r="AF226" s="170"/>
      <c r="AG226" s="175"/>
      <c r="AH226" s="179"/>
      <c r="AI226" s="186" t="s">
        <v>102</v>
      </c>
      <c r="AJ226" s="187" t="s">
        <v>186</v>
      </c>
      <c r="AK226" s="127" t="s">
        <v>168</v>
      </c>
      <c r="AL226" s="187" t="s">
        <v>162</v>
      </c>
      <c r="AM226" s="127" t="s">
        <v>199</v>
      </c>
      <c r="AN226" s="187" t="s">
        <v>180</v>
      </c>
      <c r="AO226" s="135" t="s">
        <v>179</v>
      </c>
      <c r="AP226" s="130" t="str">
        <f t="shared" si="478"/>
        <v>主</v>
      </c>
      <c r="AQ226" s="130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>FL</v>
      </c>
      <c r="AR226" s="130" t="str">
        <f t="shared" si="479"/>
        <v>AWG</v>
      </c>
    </row>
    <row r="227" spans="1:44">
      <c r="A227" s="117">
        <f>输入错误检查!A227</f>
        <v>0</v>
      </c>
      <c r="B227" s="156">
        <f t="shared" ref="B227:B233" si="554">B226</f>
        <v>6</v>
      </c>
      <c r="C227" s="156">
        <f t="shared" ref="C227:C233" si="555">C226</f>
        <v>23</v>
      </c>
      <c r="D227" s="156">
        <f t="shared" ref="D227:D233" si="556">D226</f>
        <v>1500</v>
      </c>
      <c r="E227" s="156" t="str">
        <f t="shared" ref="E227:E233" si="557">E226</f>
        <v>FL</v>
      </c>
      <c r="F227" s="156" t="str">
        <f t="shared" ref="F227:F233" si="558">F226</f>
        <v>AWG</v>
      </c>
      <c r="G227" s="120">
        <v>1</v>
      </c>
      <c r="H227" s="130" t="s">
        <v>251</v>
      </c>
      <c r="I227" s="130" t="str">
        <f t="shared" si="469"/>
        <v>主</v>
      </c>
      <c r="J227" s="130" t="str">
        <f t="shared" si="470"/>
        <v>AWG</v>
      </c>
      <c r="K227" s="127" t="s">
        <v>72</v>
      </c>
      <c r="L227" s="159" t="s">
        <v>266</v>
      </c>
      <c r="M227" s="168"/>
      <c r="N227" s="168"/>
      <c r="O227" s="166"/>
      <c r="P227" s="169"/>
      <c r="Q227" s="169"/>
      <c r="R227" s="169"/>
      <c r="S227" s="125">
        <v>1</v>
      </c>
      <c r="T227" s="125">
        <v>3</v>
      </c>
      <c r="U227" s="130" t="str">
        <f t="shared" si="477"/>
        <v>人</v>
      </c>
      <c r="V227" s="129" t="s">
        <v>261</v>
      </c>
      <c r="W227" s="129" t="s">
        <v>265</v>
      </c>
      <c r="X227" s="171"/>
      <c r="Y227" s="176"/>
      <c r="Z227" s="177"/>
      <c r="AA227" s="177"/>
      <c r="AB227" s="177"/>
      <c r="AC227" s="182"/>
      <c r="AD227" s="180" t="s">
        <v>121</v>
      </c>
      <c r="AE227" s="181" t="s">
        <v>168</v>
      </c>
      <c r="AF227" s="171"/>
      <c r="AG227" s="177"/>
      <c r="AH227" s="182"/>
      <c r="AI227" s="186" t="s">
        <v>102</v>
      </c>
      <c r="AJ227" s="187" t="s">
        <v>202</v>
      </c>
      <c r="AK227" s="127" t="s">
        <v>116</v>
      </c>
      <c r="AL227" s="187" t="s">
        <v>150</v>
      </c>
      <c r="AM227" s="127" t="s">
        <v>192</v>
      </c>
      <c r="AN227" s="187" t="s">
        <v>171</v>
      </c>
      <c r="AO227" s="135" t="s">
        <v>185</v>
      </c>
      <c r="AP227" s="130" t="str">
        <f t="shared" si="478"/>
        <v>主</v>
      </c>
      <c r="AQ227" s="130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FL</v>
      </c>
      <c r="AR227" s="130" t="str">
        <f t="shared" si="479"/>
        <v>AWG</v>
      </c>
    </row>
    <row r="228" spans="1:44">
      <c r="A228" s="117">
        <f>输入错误检查!A228</f>
        <v>0</v>
      </c>
      <c r="B228" s="156">
        <f t="shared" si="554"/>
        <v>6</v>
      </c>
      <c r="C228" s="156">
        <f t="shared" si="555"/>
        <v>23</v>
      </c>
      <c r="D228" s="156">
        <f t="shared" si="556"/>
        <v>1500</v>
      </c>
      <c r="E228" s="156" t="str">
        <f t="shared" si="557"/>
        <v>FL</v>
      </c>
      <c r="F228" s="156" t="str">
        <f t="shared" si="558"/>
        <v>AWG</v>
      </c>
      <c r="G228" s="120">
        <v>2</v>
      </c>
      <c r="H228" s="130" t="s">
        <v>247</v>
      </c>
      <c r="I228" s="130" t="str">
        <f t="shared" si="469"/>
        <v>主</v>
      </c>
      <c r="J228" s="130" t="str">
        <f t="shared" si="470"/>
        <v>AWG</v>
      </c>
      <c r="K228" s="127" t="s">
        <v>72</v>
      </c>
      <c r="L228" s="159" t="s">
        <v>266</v>
      </c>
      <c r="M228" s="168">
        <f t="shared" si="546"/>
        <v>5</v>
      </c>
      <c r="N228" s="168">
        <f t="shared" si="547"/>
        <v>3</v>
      </c>
      <c r="O228" s="166">
        <f t="shared" si="548"/>
        <v>8</v>
      </c>
      <c r="P228" s="167">
        <f t="shared" si="549"/>
        <v>1</v>
      </c>
      <c r="Q228" s="167">
        <f t="shared" si="550"/>
        <v>0</v>
      </c>
      <c r="R228" s="167">
        <f t="shared" si="551"/>
        <v>0</v>
      </c>
      <c r="S228" s="125">
        <v>2</v>
      </c>
      <c r="T228" s="125">
        <v>2</v>
      </c>
      <c r="U228" s="130" t="str">
        <f t="shared" si="477"/>
        <v>平</v>
      </c>
      <c r="V228" s="129" t="s">
        <v>250</v>
      </c>
      <c r="W228" s="129" t="s">
        <v>254</v>
      </c>
      <c r="X228" s="172" t="str">
        <f t="shared" ref="X228:X232" si="559">IF($K228="","",IF($K228=$K226,AI226,AI227))</f>
        <v>魔术师</v>
      </c>
      <c r="Y228" s="172" t="str">
        <f t="shared" ref="Y228:Y232" si="560">IF($K228="","",IF($K228=$K226,AJ226,AJ227))</f>
        <v>飞行家</v>
      </c>
      <c r="Z228" s="178"/>
      <c r="AA228" s="177"/>
      <c r="AB228" s="177"/>
      <c r="AC228" s="182"/>
      <c r="AD228" s="180" t="s">
        <v>199</v>
      </c>
      <c r="AE228" s="127" t="s">
        <v>147</v>
      </c>
      <c r="AF228" s="183" t="s">
        <v>185</v>
      </c>
      <c r="AG228" s="178"/>
      <c r="AH228" s="182"/>
      <c r="AI228" s="186" t="s">
        <v>150</v>
      </c>
      <c r="AJ228" s="187" t="s">
        <v>121</v>
      </c>
      <c r="AK228" s="127" t="s">
        <v>204</v>
      </c>
      <c r="AL228" s="187" t="s">
        <v>168</v>
      </c>
      <c r="AM228" s="127" t="s">
        <v>165</v>
      </c>
      <c r="AN228" s="187" t="s">
        <v>192</v>
      </c>
      <c r="AO228" s="135" t="s">
        <v>179</v>
      </c>
      <c r="AP228" s="130" t="str">
        <f t="shared" si="478"/>
        <v>客</v>
      </c>
      <c r="AQ228" s="130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AWG</v>
      </c>
      <c r="AR228" s="130" t="str">
        <f t="shared" si="479"/>
        <v>FL</v>
      </c>
    </row>
    <row r="229" spans="1:44">
      <c r="A229" s="117">
        <f>输入错误检查!A229</f>
        <v>0</v>
      </c>
      <c r="B229" s="156">
        <f t="shared" si="554"/>
        <v>6</v>
      </c>
      <c r="C229" s="156">
        <f t="shared" si="555"/>
        <v>23</v>
      </c>
      <c r="D229" s="156">
        <f t="shared" si="556"/>
        <v>1500</v>
      </c>
      <c r="E229" s="156" t="str">
        <f t="shared" si="557"/>
        <v>FL</v>
      </c>
      <c r="F229" s="156" t="str">
        <f t="shared" si="558"/>
        <v>AWG</v>
      </c>
      <c r="G229" s="120">
        <v>2</v>
      </c>
      <c r="H229" s="130" t="s">
        <v>251</v>
      </c>
      <c r="I229" s="130" t="str">
        <f t="shared" si="469"/>
        <v>客</v>
      </c>
      <c r="J229" s="130" t="str">
        <f t="shared" si="470"/>
        <v>FL</v>
      </c>
      <c r="K229" s="127" t="s">
        <v>49</v>
      </c>
      <c r="L229" s="159" t="s">
        <v>260</v>
      </c>
      <c r="M229" s="168"/>
      <c r="N229" s="168"/>
      <c r="O229" s="166"/>
      <c r="P229" s="169"/>
      <c r="Q229" s="169"/>
      <c r="R229" s="169"/>
      <c r="S229" s="125">
        <v>3</v>
      </c>
      <c r="T229" s="125">
        <v>1</v>
      </c>
      <c r="U229" s="130" t="str">
        <f t="shared" si="477"/>
        <v>人</v>
      </c>
      <c r="V229" s="129" t="s">
        <v>250</v>
      </c>
      <c r="W229" s="129" t="s">
        <v>254</v>
      </c>
      <c r="X229" s="172" t="str">
        <f t="shared" ref="X229:X233" si="561">IF($K229="","",IF($K229=$K227,AI227,AI226))</f>
        <v>魔术师</v>
      </c>
      <c r="Y229" s="172" t="str">
        <f t="shared" ref="Y229:Y233" si="562">IF($K229="","",IF($K229=$K227,AJ227,AJ226))</f>
        <v>画家</v>
      </c>
      <c r="Z229" s="171"/>
      <c r="AA229" s="176"/>
      <c r="AB229" s="177"/>
      <c r="AC229" s="182"/>
      <c r="AD229" s="180" t="s">
        <v>121</v>
      </c>
      <c r="AE229" s="127" t="s">
        <v>199</v>
      </c>
      <c r="AF229" s="181" t="s">
        <v>179</v>
      </c>
      <c r="AG229" s="171"/>
      <c r="AH229" s="182"/>
      <c r="AI229" s="186" t="s">
        <v>150</v>
      </c>
      <c r="AJ229" s="187" t="s">
        <v>156</v>
      </c>
      <c r="AK229" s="127" t="s">
        <v>168</v>
      </c>
      <c r="AL229" s="187" t="s">
        <v>116</v>
      </c>
      <c r="AM229" s="127" t="s">
        <v>138</v>
      </c>
      <c r="AN229" s="187" t="s">
        <v>147</v>
      </c>
      <c r="AO229" s="135" t="s">
        <v>185</v>
      </c>
      <c r="AP229" s="130" t="str">
        <f t="shared" si="478"/>
        <v>客</v>
      </c>
      <c r="AQ229" s="130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AWG</v>
      </c>
      <c r="AR229" s="130" t="str">
        <f t="shared" si="479"/>
        <v>FL</v>
      </c>
    </row>
    <row r="230" spans="1:44">
      <c r="A230" s="117">
        <f>输入错误检查!A230</f>
        <v>0</v>
      </c>
      <c r="B230" s="156">
        <f t="shared" si="554"/>
        <v>6</v>
      </c>
      <c r="C230" s="156">
        <f t="shared" si="555"/>
        <v>23</v>
      </c>
      <c r="D230" s="156">
        <f t="shared" si="556"/>
        <v>1500</v>
      </c>
      <c r="E230" s="156" t="str">
        <f t="shared" si="557"/>
        <v>FL</v>
      </c>
      <c r="F230" s="156" t="str">
        <f t="shared" si="558"/>
        <v>AWG</v>
      </c>
      <c r="G230" s="120">
        <v>3</v>
      </c>
      <c r="H230" s="130" t="s">
        <v>247</v>
      </c>
      <c r="I230" s="130" t="str">
        <f t="shared" si="469"/>
        <v>客</v>
      </c>
      <c r="J230" s="130" t="str">
        <f t="shared" si="470"/>
        <v>FL</v>
      </c>
      <c r="K230" s="127" t="s">
        <v>49</v>
      </c>
      <c r="L230" s="159" t="s">
        <v>260</v>
      </c>
      <c r="M230" s="168">
        <f t="shared" ref="M230:M234" si="563">S230+S231</f>
        <v>3</v>
      </c>
      <c r="N230" s="168">
        <f t="shared" ref="N230:N234" si="564">T230+T231</f>
        <v>5</v>
      </c>
      <c r="O230" s="166">
        <f t="shared" ref="O230:O234" si="565">M230+N230</f>
        <v>8</v>
      </c>
      <c r="P230" s="167">
        <f t="shared" ref="P230:P234" si="566">IF(M230&gt;N230,1,0)</f>
        <v>0</v>
      </c>
      <c r="Q230" s="167">
        <f t="shared" ref="Q230:Q234" si="567">IF(M230+N230=0,0,IF(M230=N230,1,0))</f>
        <v>0</v>
      </c>
      <c r="R230" s="167">
        <f t="shared" ref="R230:R234" si="568">IF(M230&lt;N230,1,0)</f>
        <v>1</v>
      </c>
      <c r="S230" s="125">
        <v>2</v>
      </c>
      <c r="T230" s="125">
        <v>2</v>
      </c>
      <c r="U230" s="130" t="str">
        <f t="shared" si="477"/>
        <v>平</v>
      </c>
      <c r="V230" s="173"/>
      <c r="W230" s="129" t="s">
        <v>250</v>
      </c>
      <c r="X230" s="174" t="str">
        <f t="shared" si="559"/>
        <v>先知</v>
      </c>
      <c r="Y230" s="174" t="str">
        <f t="shared" si="560"/>
        <v>勘探员</v>
      </c>
      <c r="Z230" s="174" t="str">
        <f>IF($K230="","",IF($K230=$K228,X228,X229))</f>
        <v>魔术师</v>
      </c>
      <c r="AA230" s="174" t="str">
        <f>IF($K230="","",IF($K230=$K228,Y228,Y229))</f>
        <v>画家</v>
      </c>
      <c r="AB230" s="178"/>
      <c r="AC230" s="182"/>
      <c r="AD230" s="180" t="s">
        <v>138</v>
      </c>
      <c r="AE230" s="127" t="s">
        <v>183</v>
      </c>
      <c r="AF230" s="127" t="s">
        <v>179</v>
      </c>
      <c r="AG230" s="183" t="s">
        <v>173</v>
      </c>
      <c r="AH230" s="189"/>
      <c r="AI230" s="186" t="s">
        <v>116</v>
      </c>
      <c r="AJ230" s="187" t="s">
        <v>121</v>
      </c>
      <c r="AK230" s="127" t="s">
        <v>194</v>
      </c>
      <c r="AL230" s="187" t="s">
        <v>203</v>
      </c>
      <c r="AM230" s="127" t="s">
        <v>202</v>
      </c>
      <c r="AN230" s="187" t="s">
        <v>79</v>
      </c>
      <c r="AO230" s="135" t="s">
        <v>152</v>
      </c>
      <c r="AP230" s="130" t="str">
        <f t="shared" si="478"/>
        <v>主</v>
      </c>
      <c r="AQ230" s="130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FL</v>
      </c>
      <c r="AR230" s="130" t="str">
        <f t="shared" si="479"/>
        <v>AWG</v>
      </c>
    </row>
    <row r="231" spans="1:44">
      <c r="A231" s="117">
        <f>输入错误检查!A231</f>
        <v>0</v>
      </c>
      <c r="B231" s="156">
        <f t="shared" si="554"/>
        <v>6</v>
      </c>
      <c r="C231" s="156">
        <f t="shared" si="555"/>
        <v>23</v>
      </c>
      <c r="D231" s="156">
        <f t="shared" si="556"/>
        <v>1500</v>
      </c>
      <c r="E231" s="156" t="str">
        <f t="shared" si="557"/>
        <v>FL</v>
      </c>
      <c r="F231" s="156" t="str">
        <f t="shared" si="558"/>
        <v>AWG</v>
      </c>
      <c r="G231" s="120">
        <v>3</v>
      </c>
      <c r="H231" s="130" t="s">
        <v>251</v>
      </c>
      <c r="I231" s="130" t="str">
        <f t="shared" si="469"/>
        <v>主</v>
      </c>
      <c r="J231" s="130" t="str">
        <f t="shared" si="470"/>
        <v>AWG</v>
      </c>
      <c r="K231" s="127" t="s">
        <v>72</v>
      </c>
      <c r="L231" s="159" t="s">
        <v>266</v>
      </c>
      <c r="M231" s="168"/>
      <c r="N231" s="168"/>
      <c r="O231" s="166"/>
      <c r="P231" s="169"/>
      <c r="Q231" s="169"/>
      <c r="R231" s="169"/>
      <c r="S231" s="125">
        <v>1</v>
      </c>
      <c r="T231" s="125">
        <v>3</v>
      </c>
      <c r="U231" s="130" t="str">
        <f t="shared" si="477"/>
        <v>人</v>
      </c>
      <c r="V231" s="173"/>
      <c r="W231" s="129" t="s">
        <v>250</v>
      </c>
      <c r="X231" s="174" t="str">
        <f t="shared" si="561"/>
        <v>先知</v>
      </c>
      <c r="Y231" s="174" t="str">
        <f t="shared" si="562"/>
        <v>空军</v>
      </c>
      <c r="Z231" s="174" t="str">
        <f>IF($K231="","",IF($K231=$K229,X229,X228))</f>
        <v>魔术师</v>
      </c>
      <c r="AA231" s="174" t="str">
        <f>IF($K231="","",IF($K231=$K229,Y229,Y228))</f>
        <v>飞行家</v>
      </c>
      <c r="AB231" s="171"/>
      <c r="AC231" s="185"/>
      <c r="AD231" s="180" t="s">
        <v>138</v>
      </c>
      <c r="AE231" s="127" t="s">
        <v>130</v>
      </c>
      <c r="AF231" s="127" t="s">
        <v>185</v>
      </c>
      <c r="AG231" s="181" t="s">
        <v>179</v>
      </c>
      <c r="AH231" s="193"/>
      <c r="AI231" s="186" t="s">
        <v>116</v>
      </c>
      <c r="AJ231" s="187" t="s">
        <v>199</v>
      </c>
      <c r="AK231" s="127" t="s">
        <v>171</v>
      </c>
      <c r="AL231" s="187" t="s">
        <v>204</v>
      </c>
      <c r="AM231" s="127" t="s">
        <v>194</v>
      </c>
      <c r="AN231" s="187" t="s">
        <v>203</v>
      </c>
      <c r="AO231" s="135" t="s">
        <v>129</v>
      </c>
      <c r="AP231" s="130" t="str">
        <f t="shared" si="478"/>
        <v>主</v>
      </c>
      <c r="AQ231" s="130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FL</v>
      </c>
      <c r="AR231" s="130" t="str">
        <f t="shared" si="479"/>
        <v>AWG</v>
      </c>
    </row>
    <row r="232" spans="1:44">
      <c r="A232" s="117">
        <f>输入错误检查!A232</f>
        <v>0</v>
      </c>
      <c r="B232" s="156">
        <f t="shared" si="554"/>
        <v>6</v>
      </c>
      <c r="C232" s="156">
        <f t="shared" si="555"/>
        <v>23</v>
      </c>
      <c r="D232" s="156">
        <f t="shared" si="556"/>
        <v>1500</v>
      </c>
      <c r="E232" s="156" t="str">
        <f t="shared" si="557"/>
        <v>FL</v>
      </c>
      <c r="F232" s="156" t="str">
        <f t="shared" si="558"/>
        <v>AWG</v>
      </c>
      <c r="G232" s="120" t="s">
        <v>256</v>
      </c>
      <c r="H232" s="130" t="s">
        <v>247</v>
      </c>
      <c r="I232" s="130" t="str">
        <f t="shared" si="469"/>
        <v>主</v>
      </c>
      <c r="J232" s="130" t="str">
        <f t="shared" si="470"/>
        <v>AWG</v>
      </c>
      <c r="K232" s="127" t="s">
        <v>72</v>
      </c>
      <c r="L232" s="159" t="s">
        <v>266</v>
      </c>
      <c r="M232" s="168">
        <f t="shared" si="563"/>
        <v>2</v>
      </c>
      <c r="N232" s="168">
        <f t="shared" si="564"/>
        <v>7</v>
      </c>
      <c r="O232" s="166">
        <f t="shared" si="565"/>
        <v>9</v>
      </c>
      <c r="P232" s="167">
        <f t="shared" si="566"/>
        <v>0</v>
      </c>
      <c r="Q232" s="167">
        <f t="shared" si="567"/>
        <v>0</v>
      </c>
      <c r="R232" s="167">
        <f t="shared" si="568"/>
        <v>1</v>
      </c>
      <c r="S232" s="125">
        <v>2</v>
      </c>
      <c r="T232" s="125">
        <v>2</v>
      </c>
      <c r="U232" s="130" t="str">
        <f t="shared" si="477"/>
        <v>平</v>
      </c>
      <c r="V232" s="173"/>
      <c r="W232" s="129" t="s">
        <v>249</v>
      </c>
      <c r="X232" s="174" t="str">
        <f t="shared" si="559"/>
        <v>佣兵</v>
      </c>
      <c r="Y232" s="174" t="str">
        <f t="shared" si="560"/>
        <v>古董商</v>
      </c>
      <c r="Z232" s="172" t="str">
        <f t="shared" ref="Z232:AC232" si="569">IF($K232="","",IF($K232=$K230,X230,X231))</f>
        <v>先知</v>
      </c>
      <c r="AA232" s="172" t="str">
        <f t="shared" si="569"/>
        <v>空军</v>
      </c>
      <c r="AB232" s="172" t="str">
        <f t="shared" si="569"/>
        <v>魔术师</v>
      </c>
      <c r="AC232" s="172" t="str">
        <f t="shared" si="569"/>
        <v>飞行家</v>
      </c>
      <c r="AD232" s="127" t="s">
        <v>138</v>
      </c>
      <c r="AE232" s="127" t="s">
        <v>130</v>
      </c>
      <c r="AF232" s="127" t="s">
        <v>179</v>
      </c>
      <c r="AG232" s="127" t="s">
        <v>185</v>
      </c>
      <c r="AH232" s="202" t="s">
        <v>134</v>
      </c>
      <c r="AI232" s="186" t="s">
        <v>156</v>
      </c>
      <c r="AJ232" s="187" t="s">
        <v>147</v>
      </c>
      <c r="AK232" s="127" t="s">
        <v>79</v>
      </c>
      <c r="AL232" s="187" t="s">
        <v>177</v>
      </c>
      <c r="AM232" s="127" t="s">
        <v>192</v>
      </c>
      <c r="AN232" s="187" t="s">
        <v>204</v>
      </c>
      <c r="AO232" s="135" t="s">
        <v>101</v>
      </c>
      <c r="AP232" s="130" t="str">
        <f t="shared" si="478"/>
        <v>客</v>
      </c>
      <c r="AQ232" s="130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AWG</v>
      </c>
      <c r="AR232" s="130" t="str">
        <f t="shared" si="479"/>
        <v>FL</v>
      </c>
    </row>
    <row r="233" spans="1:44">
      <c r="A233" s="117">
        <f>输入错误检查!A233</f>
        <v>0</v>
      </c>
      <c r="B233" s="156">
        <f t="shared" si="554"/>
        <v>6</v>
      </c>
      <c r="C233" s="156">
        <f t="shared" si="555"/>
        <v>23</v>
      </c>
      <c r="D233" s="156">
        <f t="shared" si="556"/>
        <v>1500</v>
      </c>
      <c r="E233" s="156" t="str">
        <f t="shared" si="557"/>
        <v>FL</v>
      </c>
      <c r="F233" s="156" t="str">
        <f t="shared" si="558"/>
        <v>AWG</v>
      </c>
      <c r="G233" s="120" t="s">
        <v>256</v>
      </c>
      <c r="H233" s="130" t="s">
        <v>251</v>
      </c>
      <c r="I233" s="130" t="str">
        <f t="shared" si="469"/>
        <v>客</v>
      </c>
      <c r="J233" s="130" t="str">
        <f t="shared" si="470"/>
        <v>FL</v>
      </c>
      <c r="K233" s="127" t="s">
        <v>49</v>
      </c>
      <c r="L233" s="159" t="s">
        <v>260</v>
      </c>
      <c r="M233" s="168"/>
      <c r="N233" s="168"/>
      <c r="O233" s="166"/>
      <c r="P233" s="169"/>
      <c r="Q233" s="169"/>
      <c r="R233" s="169"/>
      <c r="S233" s="125">
        <v>0</v>
      </c>
      <c r="T233" s="125">
        <v>5</v>
      </c>
      <c r="U233" s="130" t="str">
        <f t="shared" si="477"/>
        <v>屠</v>
      </c>
      <c r="V233" s="173"/>
      <c r="W233" s="129" t="s">
        <v>249</v>
      </c>
      <c r="X233" s="174" t="str">
        <f t="shared" si="561"/>
        <v>佣兵</v>
      </c>
      <c r="Y233" s="174" t="str">
        <f t="shared" si="562"/>
        <v>空军</v>
      </c>
      <c r="Z233" s="172" t="str">
        <f t="shared" ref="Z233:AC233" si="570">IF($K233="","",IF($K233=$K231,X231,X230))</f>
        <v>先知</v>
      </c>
      <c r="AA233" s="172" t="str">
        <f t="shared" si="570"/>
        <v>勘探员</v>
      </c>
      <c r="AB233" s="172" t="str">
        <f t="shared" si="570"/>
        <v>魔术师</v>
      </c>
      <c r="AC233" s="172" t="str">
        <f t="shared" si="570"/>
        <v>画家</v>
      </c>
      <c r="AD233" s="127" t="s">
        <v>126</v>
      </c>
      <c r="AE233" s="127" t="s">
        <v>138</v>
      </c>
      <c r="AF233" s="127" t="s">
        <v>185</v>
      </c>
      <c r="AG233" s="127" t="s">
        <v>179</v>
      </c>
      <c r="AH233" s="127" t="s">
        <v>173</v>
      </c>
      <c r="AI233" s="186" t="s">
        <v>183</v>
      </c>
      <c r="AJ233" s="187" t="s">
        <v>199</v>
      </c>
      <c r="AK233" s="127" t="s">
        <v>153</v>
      </c>
      <c r="AL233" s="187" t="s">
        <v>168</v>
      </c>
      <c r="AM233" s="127" t="s">
        <v>79</v>
      </c>
      <c r="AN233" s="187" t="s">
        <v>194</v>
      </c>
      <c r="AO233" s="135" t="s">
        <v>158</v>
      </c>
      <c r="AP233" s="130" t="str">
        <f t="shared" si="478"/>
        <v>客</v>
      </c>
      <c r="AQ233" s="130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>AWG</v>
      </c>
      <c r="AR233" s="130" t="str">
        <f t="shared" si="479"/>
        <v>FL</v>
      </c>
    </row>
    <row r="234" spans="1:44">
      <c r="A234" s="117">
        <f>输入错误检查!A234</f>
        <v>0</v>
      </c>
      <c r="B234" s="156">
        <v>6</v>
      </c>
      <c r="C234" s="156">
        <v>23</v>
      </c>
      <c r="D234" s="156">
        <v>1700</v>
      </c>
      <c r="E234" s="157" t="s">
        <v>56</v>
      </c>
      <c r="F234" s="157" t="s">
        <v>95</v>
      </c>
      <c r="G234" s="120">
        <v>1</v>
      </c>
      <c r="H234" s="130" t="s">
        <v>247</v>
      </c>
      <c r="I234" s="130" t="str">
        <f t="shared" si="469"/>
        <v>主</v>
      </c>
      <c r="J234" s="130" t="str">
        <f t="shared" si="470"/>
        <v>ZETA</v>
      </c>
      <c r="K234" s="127" t="s">
        <v>56</v>
      </c>
      <c r="L234" s="159" t="s">
        <v>264</v>
      </c>
      <c r="M234" s="168">
        <f t="shared" si="563"/>
        <v>5</v>
      </c>
      <c r="N234" s="168">
        <f t="shared" si="564"/>
        <v>3</v>
      </c>
      <c r="O234" s="166">
        <f t="shared" si="565"/>
        <v>8</v>
      </c>
      <c r="P234" s="167">
        <f t="shared" si="566"/>
        <v>1</v>
      </c>
      <c r="Q234" s="167">
        <f t="shared" si="567"/>
        <v>0</v>
      </c>
      <c r="R234" s="167">
        <f t="shared" si="568"/>
        <v>0</v>
      </c>
      <c r="S234" s="125">
        <v>3</v>
      </c>
      <c r="T234" s="125">
        <v>1</v>
      </c>
      <c r="U234" s="130" t="str">
        <f t="shared" si="477"/>
        <v>屠</v>
      </c>
      <c r="V234" s="129" t="s">
        <v>263</v>
      </c>
      <c r="W234" s="129" t="s">
        <v>249</v>
      </c>
      <c r="X234" s="170"/>
      <c r="Y234" s="175"/>
      <c r="Z234" s="175"/>
      <c r="AA234" s="175"/>
      <c r="AB234" s="175"/>
      <c r="AC234" s="179"/>
      <c r="AD234" s="180" t="s">
        <v>150</v>
      </c>
      <c r="AE234" s="181" t="s">
        <v>199</v>
      </c>
      <c r="AF234" s="170"/>
      <c r="AG234" s="175"/>
      <c r="AH234" s="179"/>
      <c r="AI234" s="186" t="s">
        <v>94</v>
      </c>
      <c r="AJ234" s="187" t="s">
        <v>138</v>
      </c>
      <c r="AK234" s="127" t="s">
        <v>121</v>
      </c>
      <c r="AL234" s="187" t="s">
        <v>168</v>
      </c>
      <c r="AM234" s="127" t="s">
        <v>204</v>
      </c>
      <c r="AN234" s="187" t="s">
        <v>194</v>
      </c>
      <c r="AO234" s="135" t="s">
        <v>179</v>
      </c>
      <c r="AP234" s="130" t="str">
        <f t="shared" si="478"/>
        <v>主</v>
      </c>
      <c r="AQ234" s="130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>AXIZ</v>
      </c>
      <c r="AR234" s="130" t="str">
        <f t="shared" si="479"/>
        <v>ZETA</v>
      </c>
    </row>
    <row r="235" spans="1:44">
      <c r="A235" s="117">
        <f>输入错误检查!A235</f>
        <v>0</v>
      </c>
      <c r="B235" s="156">
        <f t="shared" ref="B235:B241" si="571">B234</f>
        <v>6</v>
      </c>
      <c r="C235" s="156">
        <f t="shared" ref="C235:C241" si="572">C234</f>
        <v>23</v>
      </c>
      <c r="D235" s="156">
        <f t="shared" ref="D235:D241" si="573">D234</f>
        <v>1700</v>
      </c>
      <c r="E235" s="156" t="str">
        <f t="shared" ref="E235:E241" si="574">E234</f>
        <v>AXIZ</v>
      </c>
      <c r="F235" s="156" t="str">
        <f t="shared" ref="F235:F241" si="575">F234</f>
        <v>ZETA</v>
      </c>
      <c r="G235" s="120">
        <v>1</v>
      </c>
      <c r="H235" s="130" t="s">
        <v>251</v>
      </c>
      <c r="I235" s="130" t="str">
        <f t="shared" si="469"/>
        <v>客</v>
      </c>
      <c r="J235" s="130" t="str">
        <f t="shared" si="470"/>
        <v>AXIZ</v>
      </c>
      <c r="K235" s="127" t="s">
        <v>95</v>
      </c>
      <c r="L235" s="159" t="s">
        <v>132</v>
      </c>
      <c r="M235" s="168"/>
      <c r="N235" s="168"/>
      <c r="O235" s="166"/>
      <c r="P235" s="169"/>
      <c r="Q235" s="169"/>
      <c r="R235" s="169"/>
      <c r="S235" s="125">
        <v>2</v>
      </c>
      <c r="T235" s="125">
        <v>2</v>
      </c>
      <c r="U235" s="130" t="str">
        <f t="shared" si="477"/>
        <v>平</v>
      </c>
      <c r="V235" s="129" t="s">
        <v>263</v>
      </c>
      <c r="W235" s="129" t="s">
        <v>249</v>
      </c>
      <c r="X235" s="171"/>
      <c r="Y235" s="176"/>
      <c r="Z235" s="177"/>
      <c r="AA235" s="177"/>
      <c r="AB235" s="177"/>
      <c r="AC235" s="182"/>
      <c r="AD235" s="180" t="s">
        <v>150</v>
      </c>
      <c r="AE235" s="181" t="s">
        <v>199</v>
      </c>
      <c r="AF235" s="171"/>
      <c r="AG235" s="177"/>
      <c r="AH235" s="182"/>
      <c r="AI235" s="186" t="s">
        <v>162</v>
      </c>
      <c r="AJ235" s="187" t="s">
        <v>204</v>
      </c>
      <c r="AK235" s="127" t="s">
        <v>138</v>
      </c>
      <c r="AL235" s="187" t="s">
        <v>194</v>
      </c>
      <c r="AM235" s="127" t="s">
        <v>121</v>
      </c>
      <c r="AN235" s="187" t="s">
        <v>186</v>
      </c>
      <c r="AO235" s="135" t="s">
        <v>179</v>
      </c>
      <c r="AP235" s="130" t="str">
        <f t="shared" si="478"/>
        <v>主</v>
      </c>
      <c r="AQ235" s="130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AXIZ</v>
      </c>
      <c r="AR235" s="130" t="str">
        <f t="shared" si="479"/>
        <v>ZETA</v>
      </c>
    </row>
    <row r="236" spans="1:44">
      <c r="A236" s="117">
        <f>输入错误检查!A236</f>
        <v>0</v>
      </c>
      <c r="B236" s="156">
        <f t="shared" si="571"/>
        <v>6</v>
      </c>
      <c r="C236" s="156">
        <f t="shared" si="572"/>
        <v>23</v>
      </c>
      <c r="D236" s="156">
        <f t="shared" si="573"/>
        <v>1700</v>
      </c>
      <c r="E236" s="156" t="str">
        <f t="shared" si="574"/>
        <v>AXIZ</v>
      </c>
      <c r="F236" s="156" t="str">
        <f t="shared" si="575"/>
        <v>ZETA</v>
      </c>
      <c r="G236" s="120">
        <v>2</v>
      </c>
      <c r="H236" s="130" t="s">
        <v>247</v>
      </c>
      <c r="I236" s="130" t="str">
        <f t="shared" si="469"/>
        <v>主</v>
      </c>
      <c r="J236" s="130" t="str">
        <f t="shared" si="470"/>
        <v>ZETA</v>
      </c>
      <c r="K236" s="127" t="s">
        <v>56</v>
      </c>
      <c r="L236" s="159" t="s">
        <v>264</v>
      </c>
      <c r="M236" s="168">
        <f t="shared" ref="M236:M240" si="576">S236+S237</f>
        <v>2</v>
      </c>
      <c r="N236" s="168">
        <f t="shared" ref="N236:N240" si="577">T236+T237</f>
        <v>7</v>
      </c>
      <c r="O236" s="166">
        <f t="shared" ref="O236:O240" si="578">M236+N236</f>
        <v>9</v>
      </c>
      <c r="P236" s="167">
        <f t="shared" ref="P236:P240" si="579">IF(M236&gt;N236,1,0)</f>
        <v>0</v>
      </c>
      <c r="Q236" s="167">
        <f t="shared" ref="Q236:Q240" si="580">IF(M236+N236=0,0,IF(M236=N236,1,0))</f>
        <v>0</v>
      </c>
      <c r="R236" s="167">
        <f t="shared" ref="R236:R240" si="581">IF(M236&lt;N236,1,0)</f>
        <v>1</v>
      </c>
      <c r="S236" s="125">
        <v>2</v>
      </c>
      <c r="T236" s="125">
        <v>2</v>
      </c>
      <c r="U236" s="130" t="str">
        <f t="shared" si="477"/>
        <v>平</v>
      </c>
      <c r="V236" s="129" t="s">
        <v>261</v>
      </c>
      <c r="W236" s="129" t="s">
        <v>250</v>
      </c>
      <c r="X236" s="172" t="str">
        <f t="shared" ref="X236:X240" si="582">IF($K236="","",IF($K236=$K234,AI234,AI235))</f>
        <v>园丁</v>
      </c>
      <c r="Y236" s="172" t="str">
        <f t="shared" ref="Y236:Y240" si="583">IF($K236="","",IF($K236=$K234,AJ234,AJ235))</f>
        <v>祭司</v>
      </c>
      <c r="Z236" s="178"/>
      <c r="AA236" s="177"/>
      <c r="AB236" s="177"/>
      <c r="AC236" s="182"/>
      <c r="AD236" s="180" t="s">
        <v>121</v>
      </c>
      <c r="AE236" s="127" t="s">
        <v>202</v>
      </c>
      <c r="AF236" s="183" t="s">
        <v>179</v>
      </c>
      <c r="AG236" s="178"/>
      <c r="AH236" s="182"/>
      <c r="AI236" s="186" t="s">
        <v>168</v>
      </c>
      <c r="AJ236" s="187" t="s">
        <v>203</v>
      </c>
      <c r="AK236" s="127" t="s">
        <v>153</v>
      </c>
      <c r="AL236" s="187" t="s">
        <v>150</v>
      </c>
      <c r="AM236" s="127" t="s">
        <v>194</v>
      </c>
      <c r="AN236" s="187" t="s">
        <v>79</v>
      </c>
      <c r="AO236" s="135" t="s">
        <v>185</v>
      </c>
      <c r="AP236" s="130" t="str">
        <f t="shared" si="478"/>
        <v>客</v>
      </c>
      <c r="AQ236" s="130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ZETA</v>
      </c>
      <c r="AR236" s="130" t="str">
        <f t="shared" si="479"/>
        <v>AXIZ</v>
      </c>
    </row>
    <row r="237" spans="1:44">
      <c r="A237" s="117">
        <f>输入错误检查!A237</f>
        <v>0</v>
      </c>
      <c r="B237" s="156">
        <f t="shared" si="571"/>
        <v>6</v>
      </c>
      <c r="C237" s="156">
        <f t="shared" si="572"/>
        <v>23</v>
      </c>
      <c r="D237" s="156">
        <f t="shared" si="573"/>
        <v>1700</v>
      </c>
      <c r="E237" s="156" t="str">
        <f t="shared" si="574"/>
        <v>AXIZ</v>
      </c>
      <c r="F237" s="156" t="str">
        <f t="shared" si="575"/>
        <v>ZETA</v>
      </c>
      <c r="G237" s="120">
        <v>2</v>
      </c>
      <c r="H237" s="130" t="s">
        <v>251</v>
      </c>
      <c r="I237" s="130" t="str">
        <f t="shared" si="469"/>
        <v>客</v>
      </c>
      <c r="J237" s="130" t="str">
        <f t="shared" si="470"/>
        <v>AXIZ</v>
      </c>
      <c r="K237" s="127" t="s">
        <v>95</v>
      </c>
      <c r="L237" s="159" t="s">
        <v>132</v>
      </c>
      <c r="M237" s="168"/>
      <c r="N237" s="168"/>
      <c r="O237" s="166"/>
      <c r="P237" s="169"/>
      <c r="Q237" s="169"/>
      <c r="R237" s="169"/>
      <c r="S237" s="125">
        <v>0</v>
      </c>
      <c r="T237" s="125">
        <v>5</v>
      </c>
      <c r="U237" s="130" t="str">
        <f t="shared" si="477"/>
        <v>屠</v>
      </c>
      <c r="V237" s="129" t="s">
        <v>261</v>
      </c>
      <c r="W237" s="129" t="s">
        <v>250</v>
      </c>
      <c r="X237" s="172" t="str">
        <f t="shared" ref="X237:X241" si="584">IF($K237="","",IF($K237=$K235,AI235,AI234))</f>
        <v>野人</v>
      </c>
      <c r="Y237" s="172" t="str">
        <f t="shared" ref="Y237:Y241" si="585">IF($K237="","",IF($K237=$K235,AJ235,AJ234))</f>
        <v>木偶师</v>
      </c>
      <c r="Z237" s="171"/>
      <c r="AA237" s="176"/>
      <c r="AB237" s="177"/>
      <c r="AC237" s="182"/>
      <c r="AD237" s="180" t="s">
        <v>150</v>
      </c>
      <c r="AE237" s="127" t="s">
        <v>138</v>
      </c>
      <c r="AF237" s="181" t="s">
        <v>179</v>
      </c>
      <c r="AG237" s="171"/>
      <c r="AH237" s="182"/>
      <c r="AI237" s="186" t="s">
        <v>121</v>
      </c>
      <c r="AJ237" s="187" t="s">
        <v>202</v>
      </c>
      <c r="AK237" s="127" t="s">
        <v>168</v>
      </c>
      <c r="AL237" s="187" t="s">
        <v>116</v>
      </c>
      <c r="AM237" s="127" t="s">
        <v>192</v>
      </c>
      <c r="AN237" s="187" t="s">
        <v>147</v>
      </c>
      <c r="AO237" s="135" t="s">
        <v>185</v>
      </c>
      <c r="AP237" s="130" t="str">
        <f t="shared" si="478"/>
        <v>客</v>
      </c>
      <c r="AQ237" s="130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ZETA</v>
      </c>
      <c r="AR237" s="130" t="str">
        <f t="shared" si="479"/>
        <v>AXIZ</v>
      </c>
    </row>
    <row r="238" spans="1:44">
      <c r="A238" s="117">
        <f>输入错误检查!A238</f>
        <v>0</v>
      </c>
      <c r="B238" s="156">
        <f t="shared" si="571"/>
        <v>6</v>
      </c>
      <c r="C238" s="156">
        <f t="shared" si="572"/>
        <v>23</v>
      </c>
      <c r="D238" s="156">
        <f t="shared" si="573"/>
        <v>1700</v>
      </c>
      <c r="E238" s="156" t="str">
        <f t="shared" si="574"/>
        <v>AXIZ</v>
      </c>
      <c r="F238" s="156" t="str">
        <f t="shared" si="575"/>
        <v>ZETA</v>
      </c>
      <c r="G238" s="120">
        <v>3</v>
      </c>
      <c r="H238" s="130" t="s">
        <v>247</v>
      </c>
      <c r="I238" s="130" t="str">
        <f t="shared" si="469"/>
        <v>主</v>
      </c>
      <c r="J238" s="130" t="str">
        <f t="shared" si="470"/>
        <v>ZETA</v>
      </c>
      <c r="K238" s="127" t="s">
        <v>56</v>
      </c>
      <c r="L238" s="159" t="s">
        <v>264</v>
      </c>
      <c r="M238" s="168">
        <f t="shared" si="576"/>
        <v>4</v>
      </c>
      <c r="N238" s="168">
        <f t="shared" si="577"/>
        <v>4</v>
      </c>
      <c r="O238" s="166">
        <f t="shared" si="578"/>
        <v>8</v>
      </c>
      <c r="P238" s="167">
        <f t="shared" si="579"/>
        <v>0</v>
      </c>
      <c r="Q238" s="167">
        <f t="shared" si="580"/>
        <v>1</v>
      </c>
      <c r="R238" s="167">
        <f t="shared" si="581"/>
        <v>0</v>
      </c>
      <c r="S238" s="125">
        <v>1</v>
      </c>
      <c r="T238" s="125">
        <v>3</v>
      </c>
      <c r="U238" s="130" t="str">
        <f t="shared" si="477"/>
        <v>人</v>
      </c>
      <c r="V238" s="173"/>
      <c r="W238" s="129" t="s">
        <v>263</v>
      </c>
      <c r="X238" s="174" t="str">
        <f t="shared" si="582"/>
        <v>大副</v>
      </c>
      <c r="Y238" s="174" t="str">
        <f t="shared" si="583"/>
        <v>拉拉队员</v>
      </c>
      <c r="Z238" s="174" t="str">
        <f>IF($K238="","",IF($K238=$K236,X236,X237))</f>
        <v>园丁</v>
      </c>
      <c r="AA238" s="174" t="str">
        <f>IF($K238="","",IF($K238=$K236,Y236,Y237))</f>
        <v>祭司</v>
      </c>
      <c r="AB238" s="178"/>
      <c r="AC238" s="182"/>
      <c r="AD238" s="180" t="s">
        <v>199</v>
      </c>
      <c r="AE238" s="127" t="s">
        <v>121</v>
      </c>
      <c r="AF238" s="127" t="s">
        <v>173</v>
      </c>
      <c r="AG238" s="183" t="s">
        <v>179</v>
      </c>
      <c r="AH238" s="189"/>
      <c r="AI238" s="186" t="s">
        <v>116</v>
      </c>
      <c r="AJ238" s="187" t="s">
        <v>202</v>
      </c>
      <c r="AK238" s="127" t="s">
        <v>156</v>
      </c>
      <c r="AL238" s="187" t="s">
        <v>79</v>
      </c>
      <c r="AM238" s="127" t="s">
        <v>150</v>
      </c>
      <c r="AN238" s="187" t="s">
        <v>147</v>
      </c>
      <c r="AO238" s="135" t="s">
        <v>185</v>
      </c>
      <c r="AP238" s="130" t="str">
        <f t="shared" si="478"/>
        <v>主</v>
      </c>
      <c r="AQ238" s="130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AXIZ</v>
      </c>
      <c r="AR238" s="130" t="str">
        <f t="shared" si="479"/>
        <v>ZETA</v>
      </c>
    </row>
    <row r="239" spans="1:44">
      <c r="A239" s="117">
        <f>输入错误检查!A239</f>
        <v>0</v>
      </c>
      <c r="B239" s="156">
        <f t="shared" si="571"/>
        <v>6</v>
      </c>
      <c r="C239" s="156">
        <f t="shared" si="572"/>
        <v>23</v>
      </c>
      <c r="D239" s="156">
        <f t="shared" si="573"/>
        <v>1700</v>
      </c>
      <c r="E239" s="156" t="str">
        <f t="shared" si="574"/>
        <v>AXIZ</v>
      </c>
      <c r="F239" s="156" t="str">
        <f t="shared" si="575"/>
        <v>ZETA</v>
      </c>
      <c r="G239" s="120">
        <v>3</v>
      </c>
      <c r="H239" s="130" t="s">
        <v>251</v>
      </c>
      <c r="I239" s="130" t="str">
        <f t="shared" si="469"/>
        <v>客</v>
      </c>
      <c r="J239" s="130" t="str">
        <f t="shared" si="470"/>
        <v>AXIZ</v>
      </c>
      <c r="K239" s="127" t="s">
        <v>95</v>
      </c>
      <c r="L239" s="159" t="s">
        <v>132</v>
      </c>
      <c r="M239" s="168"/>
      <c r="N239" s="168"/>
      <c r="O239" s="166"/>
      <c r="P239" s="169"/>
      <c r="Q239" s="169"/>
      <c r="R239" s="169"/>
      <c r="S239" s="125">
        <v>3</v>
      </c>
      <c r="T239" s="125">
        <v>1</v>
      </c>
      <c r="U239" s="130" t="str">
        <f t="shared" si="477"/>
        <v>人</v>
      </c>
      <c r="V239" s="173"/>
      <c r="W239" s="129" t="s">
        <v>263</v>
      </c>
      <c r="X239" s="174" t="str">
        <f t="shared" si="584"/>
        <v>空军</v>
      </c>
      <c r="Y239" s="174" t="str">
        <f t="shared" si="585"/>
        <v>飞行家</v>
      </c>
      <c r="Z239" s="174" t="str">
        <f>IF($K239="","",IF($K239=$K237,X237,X236))</f>
        <v>野人</v>
      </c>
      <c r="AA239" s="174" t="str">
        <f>IF($K239="","",IF($K239=$K237,Y237,Y236))</f>
        <v>木偶师</v>
      </c>
      <c r="AB239" s="171"/>
      <c r="AC239" s="185"/>
      <c r="AD239" s="180" t="s">
        <v>150</v>
      </c>
      <c r="AE239" s="127" t="s">
        <v>138</v>
      </c>
      <c r="AF239" s="127" t="s">
        <v>179</v>
      </c>
      <c r="AG239" s="181" t="s">
        <v>185</v>
      </c>
      <c r="AH239" s="193"/>
      <c r="AI239" s="186" t="s">
        <v>116</v>
      </c>
      <c r="AJ239" s="187" t="s">
        <v>156</v>
      </c>
      <c r="AK239" s="127" t="s">
        <v>147</v>
      </c>
      <c r="AL239" s="187" t="s">
        <v>199</v>
      </c>
      <c r="AM239" s="127" t="s">
        <v>126</v>
      </c>
      <c r="AN239" s="187" t="s">
        <v>109</v>
      </c>
      <c r="AO239" s="135" t="s">
        <v>152</v>
      </c>
      <c r="AP239" s="130" t="str">
        <f t="shared" si="478"/>
        <v>主</v>
      </c>
      <c r="AQ239" s="130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AXIZ</v>
      </c>
      <c r="AR239" s="130" t="str">
        <f t="shared" si="479"/>
        <v>ZETA</v>
      </c>
    </row>
    <row r="240" spans="1:44">
      <c r="A240" s="117">
        <f>输入错误检查!A240</f>
        <v>0</v>
      </c>
      <c r="B240" s="156">
        <f t="shared" si="571"/>
        <v>6</v>
      </c>
      <c r="C240" s="156">
        <f t="shared" si="572"/>
        <v>23</v>
      </c>
      <c r="D240" s="156">
        <f t="shared" si="573"/>
        <v>1700</v>
      </c>
      <c r="E240" s="156" t="str">
        <f t="shared" si="574"/>
        <v>AXIZ</v>
      </c>
      <c r="F240" s="156" t="str">
        <f t="shared" si="575"/>
        <v>ZETA</v>
      </c>
      <c r="G240" s="120" t="s">
        <v>256</v>
      </c>
      <c r="H240" s="130" t="s">
        <v>247</v>
      </c>
      <c r="I240" s="130" t="str">
        <f t="shared" si="469"/>
        <v/>
      </c>
      <c r="J240" s="130" t="str">
        <f t="shared" si="470"/>
        <v/>
      </c>
      <c r="K240" s="125"/>
      <c r="L240" s="160"/>
      <c r="M240" s="168">
        <f t="shared" si="576"/>
        <v>0</v>
      </c>
      <c r="N240" s="168">
        <f t="shared" si="577"/>
        <v>0</v>
      </c>
      <c r="O240" s="166">
        <f t="shared" si="578"/>
        <v>0</v>
      </c>
      <c r="P240" s="167">
        <f t="shared" si="579"/>
        <v>0</v>
      </c>
      <c r="Q240" s="167">
        <f t="shared" si="580"/>
        <v>0</v>
      </c>
      <c r="R240" s="167">
        <f t="shared" si="581"/>
        <v>0</v>
      </c>
      <c r="S240" s="125">
        <v>0</v>
      </c>
      <c r="T240" s="125">
        <v>0</v>
      </c>
      <c r="U240" s="130" t="str">
        <f t="shared" si="477"/>
        <v/>
      </c>
      <c r="V240" s="173"/>
      <c r="W240" s="128"/>
      <c r="X240" s="174" t="str">
        <f t="shared" si="582"/>
        <v/>
      </c>
      <c r="Y240" s="174" t="str">
        <f t="shared" si="583"/>
        <v/>
      </c>
      <c r="Z240" s="172" t="str">
        <f t="shared" ref="Z240:AC240" si="586">IF($K240="","",IF($K240=$K238,X238,X239))</f>
        <v/>
      </c>
      <c r="AA240" s="172" t="str">
        <f t="shared" si="586"/>
        <v/>
      </c>
      <c r="AB240" s="172" t="str">
        <f t="shared" si="586"/>
        <v/>
      </c>
      <c r="AC240" s="172" t="str">
        <f t="shared" si="586"/>
        <v/>
      </c>
      <c r="AD240" s="125"/>
      <c r="AE240" s="125"/>
      <c r="AF240" s="125"/>
      <c r="AG240" s="125"/>
      <c r="AH240" s="194"/>
      <c r="AI240" s="186"/>
      <c r="AJ240" s="187"/>
      <c r="AK240" s="127"/>
      <c r="AL240" s="187"/>
      <c r="AM240" s="127"/>
      <c r="AN240" s="187"/>
      <c r="AO240" s="135"/>
      <c r="AP240" s="130" t="str">
        <f t="shared" si="478"/>
        <v/>
      </c>
      <c r="AQ240" s="130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R240" s="130" t="str">
        <f t="shared" si="479"/>
        <v/>
      </c>
    </row>
    <row r="241" spans="1:44">
      <c r="A241" s="117">
        <f>输入错误检查!A241</f>
        <v>0</v>
      </c>
      <c r="B241" s="156">
        <f t="shared" si="571"/>
        <v>6</v>
      </c>
      <c r="C241" s="156">
        <f t="shared" si="572"/>
        <v>23</v>
      </c>
      <c r="D241" s="156">
        <f t="shared" si="573"/>
        <v>1700</v>
      </c>
      <c r="E241" s="156" t="str">
        <f t="shared" si="574"/>
        <v>AXIZ</v>
      </c>
      <c r="F241" s="156" t="str">
        <f t="shared" si="575"/>
        <v>ZETA</v>
      </c>
      <c r="G241" s="120" t="s">
        <v>256</v>
      </c>
      <c r="H241" s="130" t="s">
        <v>251</v>
      </c>
      <c r="I241" s="130" t="str">
        <f t="shared" si="469"/>
        <v/>
      </c>
      <c r="J241" s="130" t="str">
        <f t="shared" si="470"/>
        <v/>
      </c>
      <c r="K241" s="125"/>
      <c r="L241" s="160"/>
      <c r="M241" s="168"/>
      <c r="N241" s="168"/>
      <c r="O241" s="166"/>
      <c r="P241" s="169"/>
      <c r="Q241" s="169"/>
      <c r="R241" s="169"/>
      <c r="S241" s="125">
        <v>0</v>
      </c>
      <c r="T241" s="125">
        <v>0</v>
      </c>
      <c r="U241" s="130" t="str">
        <f t="shared" si="477"/>
        <v/>
      </c>
      <c r="V241" s="173"/>
      <c r="W241" s="128"/>
      <c r="X241" s="174" t="str">
        <f t="shared" si="584"/>
        <v/>
      </c>
      <c r="Y241" s="174" t="str">
        <f t="shared" si="585"/>
        <v/>
      </c>
      <c r="Z241" s="172" t="str">
        <f t="shared" ref="Z241:AC241" si="587">IF($K241="","",IF($K241=$K239,X239,X238))</f>
        <v/>
      </c>
      <c r="AA241" s="172" t="str">
        <f t="shared" si="587"/>
        <v/>
      </c>
      <c r="AB241" s="172" t="str">
        <f t="shared" si="587"/>
        <v/>
      </c>
      <c r="AC241" s="172" t="str">
        <f t="shared" si="587"/>
        <v/>
      </c>
      <c r="AD241" s="125"/>
      <c r="AE241" s="125"/>
      <c r="AF241" s="125"/>
      <c r="AG241" s="125"/>
      <c r="AH241" s="125"/>
      <c r="AI241" s="186"/>
      <c r="AJ241" s="187"/>
      <c r="AK241" s="127"/>
      <c r="AL241" s="187"/>
      <c r="AM241" s="127"/>
      <c r="AN241" s="187"/>
      <c r="AO241" s="135"/>
      <c r="AP241" s="130" t="str">
        <f t="shared" si="478"/>
        <v/>
      </c>
      <c r="AQ241" s="130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R241" s="130" t="str">
        <f t="shared" si="479"/>
        <v/>
      </c>
    </row>
    <row r="242" spans="1:44">
      <c r="A242" s="117">
        <f>输入错误检查!A242</f>
        <v>0</v>
      </c>
      <c r="B242" s="156">
        <v>6</v>
      </c>
      <c r="C242" s="156">
        <v>29</v>
      </c>
      <c r="D242" s="156">
        <v>1300</v>
      </c>
      <c r="E242" s="157" t="s">
        <v>49</v>
      </c>
      <c r="F242" s="157" t="s">
        <v>88</v>
      </c>
      <c r="G242" s="120">
        <v>1</v>
      </c>
      <c r="H242" s="130" t="s">
        <v>247</v>
      </c>
      <c r="I242" s="130" t="str">
        <f t="shared" si="469"/>
        <v>客</v>
      </c>
      <c r="J242" s="130" t="str">
        <f t="shared" si="470"/>
        <v>AWG</v>
      </c>
      <c r="K242" s="125" t="s">
        <v>88</v>
      </c>
      <c r="L242" s="160" t="s">
        <v>248</v>
      </c>
      <c r="M242" s="168">
        <f t="shared" ref="M242:M246" si="588">S242+S243</f>
        <v>2</v>
      </c>
      <c r="N242" s="168">
        <f t="shared" ref="N242:N246" si="589">T242+T243</f>
        <v>7</v>
      </c>
      <c r="O242" s="166">
        <f t="shared" ref="O242:O246" si="590">M242+N242</f>
        <v>9</v>
      </c>
      <c r="P242" s="167">
        <f t="shared" ref="P242:P246" si="591">IF(M242&gt;N242,1,0)</f>
        <v>0</v>
      </c>
      <c r="Q242" s="167">
        <f t="shared" ref="Q242:Q246" si="592">IF(M242+N242=0,0,IF(M242=N242,1,0))</f>
        <v>0</v>
      </c>
      <c r="R242" s="167">
        <f t="shared" ref="R242:R246" si="593">IF(M242&lt;N242,1,0)</f>
        <v>1</v>
      </c>
      <c r="S242" s="125">
        <v>0</v>
      </c>
      <c r="T242" s="125">
        <v>5</v>
      </c>
      <c r="U242" s="130" t="str">
        <f t="shared" si="477"/>
        <v>屠</v>
      </c>
      <c r="V242" s="129" t="s">
        <v>263</v>
      </c>
      <c r="W242" s="129" t="s">
        <v>262</v>
      </c>
      <c r="X242" s="170"/>
      <c r="Y242" s="175"/>
      <c r="Z242" s="175"/>
      <c r="AA242" s="175"/>
      <c r="AB242" s="175"/>
      <c r="AC242" s="179"/>
      <c r="AD242" s="184" t="s">
        <v>121</v>
      </c>
      <c r="AE242" s="192" t="s">
        <v>199</v>
      </c>
      <c r="AF242" s="170"/>
      <c r="AG242" s="175"/>
      <c r="AH242" s="179"/>
      <c r="AI242" s="186" t="s">
        <v>165</v>
      </c>
      <c r="AJ242" s="187" t="s">
        <v>204</v>
      </c>
      <c r="AK242" s="127" t="s">
        <v>150</v>
      </c>
      <c r="AL242" s="187" t="s">
        <v>147</v>
      </c>
      <c r="AM242" s="127" t="s">
        <v>168</v>
      </c>
      <c r="AN242" s="187" t="s">
        <v>116</v>
      </c>
      <c r="AO242" s="135" t="s">
        <v>179</v>
      </c>
      <c r="AP242" s="130" t="str">
        <f t="shared" si="478"/>
        <v>主</v>
      </c>
      <c r="AQ242" s="130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>AWG</v>
      </c>
      <c r="AR242" s="130" t="str">
        <f t="shared" si="479"/>
        <v>SZ</v>
      </c>
    </row>
    <row r="243" spans="1:44">
      <c r="A243" s="117">
        <f>输入错误检查!A243</f>
        <v>0</v>
      </c>
      <c r="B243" s="156">
        <f t="shared" ref="B243:B249" si="594">B242</f>
        <v>6</v>
      </c>
      <c r="C243" s="156">
        <f t="shared" ref="C243:C249" si="595">C242</f>
        <v>29</v>
      </c>
      <c r="D243" s="156">
        <f t="shared" ref="D243:D249" si="596">D242</f>
        <v>1300</v>
      </c>
      <c r="E243" s="156" t="str">
        <f t="shared" ref="E243:E249" si="597">E242</f>
        <v>AWG</v>
      </c>
      <c r="F243" s="156" t="str">
        <f t="shared" ref="F243:F249" si="598">F242</f>
        <v>SZ</v>
      </c>
      <c r="G243" s="120">
        <v>1</v>
      </c>
      <c r="H243" s="130" t="s">
        <v>251</v>
      </c>
      <c r="I243" s="130" t="str">
        <f t="shared" si="469"/>
        <v>主</v>
      </c>
      <c r="J243" s="130" t="str">
        <f t="shared" si="470"/>
        <v>SZ</v>
      </c>
      <c r="K243" s="125" t="s">
        <v>49</v>
      </c>
      <c r="L243" s="160" t="s">
        <v>259</v>
      </c>
      <c r="M243" s="168"/>
      <c r="N243" s="168"/>
      <c r="O243" s="166"/>
      <c r="P243" s="169"/>
      <c r="Q243" s="169"/>
      <c r="R243" s="169"/>
      <c r="S243" s="125">
        <v>2</v>
      </c>
      <c r="T243" s="125">
        <v>2</v>
      </c>
      <c r="U243" s="130" t="str">
        <f t="shared" si="477"/>
        <v>平</v>
      </c>
      <c r="V243" s="129" t="s">
        <v>263</v>
      </c>
      <c r="W243" s="129" t="s">
        <v>262</v>
      </c>
      <c r="X243" s="171"/>
      <c r="Y243" s="176"/>
      <c r="Z243" s="177"/>
      <c r="AA243" s="177"/>
      <c r="AB243" s="177"/>
      <c r="AC243" s="182"/>
      <c r="AD243" s="184" t="s">
        <v>150</v>
      </c>
      <c r="AE243" s="192" t="s">
        <v>121</v>
      </c>
      <c r="AF243" s="171"/>
      <c r="AG243" s="177"/>
      <c r="AH243" s="182"/>
      <c r="AI243" s="186" t="s">
        <v>147</v>
      </c>
      <c r="AJ243" s="187" t="s">
        <v>165</v>
      </c>
      <c r="AK243" s="127" t="s">
        <v>199</v>
      </c>
      <c r="AL243" s="187" t="s">
        <v>138</v>
      </c>
      <c r="AM243" s="127" t="s">
        <v>162</v>
      </c>
      <c r="AN243" s="187" t="s">
        <v>116</v>
      </c>
      <c r="AO243" s="135" t="s">
        <v>179</v>
      </c>
      <c r="AP243" s="130" t="str">
        <f t="shared" si="478"/>
        <v>主</v>
      </c>
      <c r="AQ243" s="130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AWG</v>
      </c>
      <c r="AR243" s="130" t="str">
        <f t="shared" si="479"/>
        <v>SZ</v>
      </c>
    </row>
    <row r="244" spans="1:44">
      <c r="A244" s="117">
        <f>输入错误检查!A244</f>
        <v>0</v>
      </c>
      <c r="B244" s="156">
        <f t="shared" si="594"/>
        <v>6</v>
      </c>
      <c r="C244" s="156">
        <f t="shared" si="595"/>
        <v>29</v>
      </c>
      <c r="D244" s="156">
        <f t="shared" si="596"/>
        <v>1300</v>
      </c>
      <c r="E244" s="156" t="str">
        <f t="shared" si="597"/>
        <v>AWG</v>
      </c>
      <c r="F244" s="156" t="str">
        <f t="shared" si="598"/>
        <v>SZ</v>
      </c>
      <c r="G244" s="120">
        <v>2</v>
      </c>
      <c r="H244" s="130" t="s">
        <v>247</v>
      </c>
      <c r="I244" s="130" t="str">
        <f t="shared" si="469"/>
        <v>主</v>
      </c>
      <c r="J244" s="130" t="str">
        <f t="shared" si="470"/>
        <v>SZ</v>
      </c>
      <c r="K244" s="125" t="s">
        <v>49</v>
      </c>
      <c r="L244" s="160" t="s">
        <v>260</v>
      </c>
      <c r="M244" s="168">
        <f t="shared" si="588"/>
        <v>2</v>
      </c>
      <c r="N244" s="168">
        <f t="shared" si="589"/>
        <v>7</v>
      </c>
      <c r="O244" s="166">
        <f t="shared" si="590"/>
        <v>9</v>
      </c>
      <c r="P244" s="167">
        <f t="shared" si="591"/>
        <v>0</v>
      </c>
      <c r="Q244" s="167">
        <f t="shared" si="592"/>
        <v>0</v>
      </c>
      <c r="R244" s="167">
        <f t="shared" si="593"/>
        <v>1</v>
      </c>
      <c r="S244" s="125">
        <v>2</v>
      </c>
      <c r="T244" s="125">
        <v>2</v>
      </c>
      <c r="U244" s="130" t="str">
        <f t="shared" si="477"/>
        <v>平</v>
      </c>
      <c r="V244" s="128" t="s">
        <v>261</v>
      </c>
      <c r="W244" s="128" t="s">
        <v>250</v>
      </c>
      <c r="X244" s="172" t="str">
        <f t="shared" ref="X244:X248" si="599">IF($K244="","",IF($K244=$K242,AI242,AI243))</f>
        <v>舞女</v>
      </c>
      <c r="Y244" s="172" t="str">
        <f t="shared" ref="Y244:Y248" si="600">IF($K244="","",IF($K244=$K242,AJ242,AJ243))</f>
        <v>杂技演员</v>
      </c>
      <c r="Z244" s="178"/>
      <c r="AA244" s="177"/>
      <c r="AB244" s="177"/>
      <c r="AC244" s="182"/>
      <c r="AD244" s="184" t="s">
        <v>150</v>
      </c>
      <c r="AE244" s="125" t="s">
        <v>138</v>
      </c>
      <c r="AF244" s="188" t="s">
        <v>179</v>
      </c>
      <c r="AG244" s="178"/>
      <c r="AH244" s="182"/>
      <c r="AI244" s="186" t="s">
        <v>121</v>
      </c>
      <c r="AJ244" s="187" t="s">
        <v>192</v>
      </c>
      <c r="AK244" s="127" t="s">
        <v>153</v>
      </c>
      <c r="AL244" s="187" t="s">
        <v>202</v>
      </c>
      <c r="AM244" s="127" t="s">
        <v>168</v>
      </c>
      <c r="AN244" s="187" t="s">
        <v>116</v>
      </c>
      <c r="AO244" s="135" t="s">
        <v>173</v>
      </c>
      <c r="AP244" s="130" t="str">
        <f t="shared" si="478"/>
        <v>客</v>
      </c>
      <c r="AQ244" s="130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SZ</v>
      </c>
      <c r="AR244" s="130" t="str">
        <f t="shared" si="479"/>
        <v>AWG</v>
      </c>
    </row>
    <row r="245" spans="1:44">
      <c r="A245" s="117">
        <f>输入错误检查!A245</f>
        <v>0</v>
      </c>
      <c r="B245" s="156">
        <f t="shared" si="594"/>
        <v>6</v>
      </c>
      <c r="C245" s="156">
        <f t="shared" si="595"/>
        <v>29</v>
      </c>
      <c r="D245" s="156">
        <f t="shared" si="596"/>
        <v>1300</v>
      </c>
      <c r="E245" s="156" t="str">
        <f t="shared" si="597"/>
        <v>AWG</v>
      </c>
      <c r="F245" s="156" t="str">
        <f t="shared" si="598"/>
        <v>SZ</v>
      </c>
      <c r="G245" s="120">
        <v>2</v>
      </c>
      <c r="H245" s="130" t="s">
        <v>251</v>
      </c>
      <c r="I245" s="130" t="str">
        <f t="shared" si="469"/>
        <v>客</v>
      </c>
      <c r="J245" s="130" t="str">
        <f t="shared" si="470"/>
        <v>AWG</v>
      </c>
      <c r="K245" s="125" t="s">
        <v>88</v>
      </c>
      <c r="L245" s="160" t="s">
        <v>255</v>
      </c>
      <c r="M245" s="168"/>
      <c r="N245" s="168"/>
      <c r="O245" s="166"/>
      <c r="P245" s="169"/>
      <c r="Q245" s="169"/>
      <c r="R245" s="169"/>
      <c r="S245" s="125">
        <v>0</v>
      </c>
      <c r="T245" s="125">
        <v>5</v>
      </c>
      <c r="U245" s="130" t="str">
        <f t="shared" si="477"/>
        <v>屠</v>
      </c>
      <c r="V245" s="128" t="s">
        <v>261</v>
      </c>
      <c r="W245" s="128" t="s">
        <v>250</v>
      </c>
      <c r="X245" s="172" t="str">
        <f t="shared" ref="X245:X249" si="601">IF($K245="","",IF($K245=$K243,AI243,AI242))</f>
        <v>杂技演员</v>
      </c>
      <c r="Y245" s="172" t="str">
        <f t="shared" ref="Y245:Y249" si="602">IF($K245="","",IF($K245=$K243,AJ243,AJ242))</f>
        <v>木偶师</v>
      </c>
      <c r="Z245" s="171"/>
      <c r="AA245" s="176"/>
      <c r="AB245" s="177"/>
      <c r="AC245" s="182"/>
      <c r="AD245" s="184" t="s">
        <v>150</v>
      </c>
      <c r="AE245" s="125" t="s">
        <v>138</v>
      </c>
      <c r="AF245" s="192" t="s">
        <v>179</v>
      </c>
      <c r="AG245" s="171"/>
      <c r="AH245" s="182"/>
      <c r="AI245" s="186" t="s">
        <v>156</v>
      </c>
      <c r="AJ245" s="187" t="s">
        <v>168</v>
      </c>
      <c r="AK245" s="127" t="s">
        <v>202</v>
      </c>
      <c r="AL245" s="187" t="s">
        <v>147</v>
      </c>
      <c r="AM245" s="127" t="s">
        <v>192</v>
      </c>
      <c r="AN245" s="187" t="s">
        <v>203</v>
      </c>
      <c r="AO245" s="135" t="s">
        <v>185</v>
      </c>
      <c r="AP245" s="130" t="str">
        <f t="shared" si="478"/>
        <v>客</v>
      </c>
      <c r="AQ245" s="130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SZ</v>
      </c>
      <c r="AR245" s="130" t="str">
        <f t="shared" si="479"/>
        <v>AWG</v>
      </c>
    </row>
    <row r="246" spans="1:44">
      <c r="A246" s="117">
        <f>输入错误检查!A246</f>
        <v>0</v>
      </c>
      <c r="B246" s="156">
        <f t="shared" si="594"/>
        <v>6</v>
      </c>
      <c r="C246" s="156">
        <f t="shared" si="595"/>
        <v>29</v>
      </c>
      <c r="D246" s="156">
        <f t="shared" si="596"/>
        <v>1300</v>
      </c>
      <c r="E246" s="156" t="str">
        <f t="shared" si="597"/>
        <v>AWG</v>
      </c>
      <c r="F246" s="156" t="str">
        <f t="shared" si="598"/>
        <v>SZ</v>
      </c>
      <c r="G246" s="120">
        <v>3</v>
      </c>
      <c r="H246" s="130" t="s">
        <v>247</v>
      </c>
      <c r="I246" s="130" t="str">
        <f t="shared" si="469"/>
        <v/>
      </c>
      <c r="J246" s="130" t="str">
        <f t="shared" si="470"/>
        <v/>
      </c>
      <c r="K246" s="125"/>
      <c r="L246" s="160"/>
      <c r="M246" s="168">
        <f t="shared" si="588"/>
        <v>0</v>
      </c>
      <c r="N246" s="168">
        <f t="shared" si="589"/>
        <v>0</v>
      </c>
      <c r="O246" s="166">
        <f t="shared" si="590"/>
        <v>0</v>
      </c>
      <c r="P246" s="167">
        <f t="shared" si="591"/>
        <v>0</v>
      </c>
      <c r="Q246" s="167">
        <f t="shared" si="592"/>
        <v>0</v>
      </c>
      <c r="R246" s="167">
        <f t="shared" si="593"/>
        <v>0</v>
      </c>
      <c r="S246" s="125">
        <v>0</v>
      </c>
      <c r="T246" s="125">
        <v>0</v>
      </c>
      <c r="U246" s="130" t="str">
        <f t="shared" si="477"/>
        <v/>
      </c>
      <c r="V246" s="173"/>
      <c r="W246" s="128"/>
      <c r="X246" s="174" t="str">
        <f t="shared" si="599"/>
        <v/>
      </c>
      <c r="Y246" s="174" t="str">
        <f t="shared" si="600"/>
        <v/>
      </c>
      <c r="Z246" s="174" t="str">
        <f>IF($K246="","",IF($K246=$K244,X244,X245))</f>
        <v/>
      </c>
      <c r="AA246" s="174" t="str">
        <f>IF($K246="","",IF($K246=$K244,Y244,Y245))</f>
        <v/>
      </c>
      <c r="AB246" s="178"/>
      <c r="AC246" s="182"/>
      <c r="AD246" s="184"/>
      <c r="AE246" s="125"/>
      <c r="AF246" s="125"/>
      <c r="AG246" s="188"/>
      <c r="AH246" s="189"/>
      <c r="AI246" s="186"/>
      <c r="AJ246" s="187"/>
      <c r="AK246" s="127"/>
      <c r="AL246" s="187"/>
      <c r="AM246" s="127"/>
      <c r="AN246" s="187"/>
      <c r="AO246" s="135"/>
      <c r="AP246" s="130" t="str">
        <f t="shared" si="478"/>
        <v/>
      </c>
      <c r="AQ246" s="130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R246" s="130" t="str">
        <f t="shared" si="479"/>
        <v/>
      </c>
    </row>
    <row r="247" spans="1:44">
      <c r="A247" s="117">
        <f>输入错误检查!A247</f>
        <v>0</v>
      </c>
      <c r="B247" s="156">
        <f t="shared" si="594"/>
        <v>6</v>
      </c>
      <c r="C247" s="156">
        <f t="shared" si="595"/>
        <v>29</v>
      </c>
      <c r="D247" s="156">
        <f t="shared" si="596"/>
        <v>1300</v>
      </c>
      <c r="E247" s="156" t="str">
        <f t="shared" si="597"/>
        <v>AWG</v>
      </c>
      <c r="F247" s="156" t="str">
        <f t="shared" si="598"/>
        <v>SZ</v>
      </c>
      <c r="G247" s="120">
        <v>3</v>
      </c>
      <c r="H247" s="130" t="s">
        <v>251</v>
      </c>
      <c r="I247" s="130" t="str">
        <f t="shared" si="469"/>
        <v/>
      </c>
      <c r="J247" s="130" t="str">
        <f t="shared" si="470"/>
        <v/>
      </c>
      <c r="K247" s="125"/>
      <c r="L247" s="160"/>
      <c r="M247" s="168"/>
      <c r="N247" s="168"/>
      <c r="O247" s="166"/>
      <c r="P247" s="169"/>
      <c r="Q247" s="169"/>
      <c r="R247" s="169"/>
      <c r="S247" s="125">
        <v>0</v>
      </c>
      <c r="T247" s="125">
        <v>0</v>
      </c>
      <c r="U247" s="130" t="str">
        <f t="shared" si="477"/>
        <v/>
      </c>
      <c r="V247" s="173"/>
      <c r="W247" s="128"/>
      <c r="X247" s="174" t="str">
        <f t="shared" si="601"/>
        <v/>
      </c>
      <c r="Y247" s="174" t="str">
        <f t="shared" si="602"/>
        <v/>
      </c>
      <c r="Z247" s="174" t="str">
        <f>IF($K247="","",IF($K247=$K245,X245,X244))</f>
        <v/>
      </c>
      <c r="AA247" s="174" t="str">
        <f>IF($K247="","",IF($K247=$K245,Y245,Y244))</f>
        <v/>
      </c>
      <c r="AB247" s="171"/>
      <c r="AC247" s="185"/>
      <c r="AD247" s="184"/>
      <c r="AE247" s="125"/>
      <c r="AF247" s="125"/>
      <c r="AG247" s="192"/>
      <c r="AH247" s="193"/>
      <c r="AI247" s="186"/>
      <c r="AJ247" s="187"/>
      <c r="AK247" s="127"/>
      <c r="AL247" s="187"/>
      <c r="AM247" s="127"/>
      <c r="AN247" s="187"/>
      <c r="AO247" s="135"/>
      <c r="AP247" s="130" t="str">
        <f t="shared" si="478"/>
        <v/>
      </c>
      <c r="AQ247" s="130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R247" s="130" t="str">
        <f t="shared" si="479"/>
        <v/>
      </c>
    </row>
    <row r="248" spans="1:44">
      <c r="A248" s="117">
        <f>输入错误检查!A248</f>
        <v>0</v>
      </c>
      <c r="B248" s="156">
        <f t="shared" si="594"/>
        <v>6</v>
      </c>
      <c r="C248" s="156">
        <f t="shared" si="595"/>
        <v>29</v>
      </c>
      <c r="D248" s="156">
        <f t="shared" si="596"/>
        <v>1300</v>
      </c>
      <c r="E248" s="156" t="str">
        <f t="shared" si="597"/>
        <v>AWG</v>
      </c>
      <c r="F248" s="156" t="str">
        <f t="shared" si="598"/>
        <v>SZ</v>
      </c>
      <c r="G248" s="120" t="s">
        <v>256</v>
      </c>
      <c r="H248" s="130" t="s">
        <v>247</v>
      </c>
      <c r="I248" s="130" t="str">
        <f t="shared" si="469"/>
        <v/>
      </c>
      <c r="J248" s="130" t="str">
        <f t="shared" si="470"/>
        <v/>
      </c>
      <c r="K248" s="125"/>
      <c r="L248" s="160"/>
      <c r="M248" s="168">
        <f t="shared" ref="M248:M252" si="603">S248+S249</f>
        <v>0</v>
      </c>
      <c r="N248" s="168">
        <f t="shared" ref="N248:N252" si="604">T248+T249</f>
        <v>0</v>
      </c>
      <c r="O248" s="166">
        <f t="shared" ref="O248:O252" si="605">M248+N248</f>
        <v>0</v>
      </c>
      <c r="P248" s="167">
        <f t="shared" ref="P248:P252" si="606">IF(M248&gt;N248,1,0)</f>
        <v>0</v>
      </c>
      <c r="Q248" s="167">
        <f t="shared" ref="Q248:Q252" si="607">IF(M248+N248=0,0,IF(M248=N248,1,0))</f>
        <v>0</v>
      </c>
      <c r="R248" s="167">
        <f t="shared" ref="R248:R252" si="608">IF(M248&lt;N248,1,0)</f>
        <v>0</v>
      </c>
      <c r="S248" s="125">
        <v>0</v>
      </c>
      <c r="T248" s="125">
        <v>0</v>
      </c>
      <c r="U248" s="130" t="str">
        <f t="shared" si="477"/>
        <v/>
      </c>
      <c r="V248" s="173"/>
      <c r="W248" s="128"/>
      <c r="X248" s="174" t="str">
        <f t="shared" si="599"/>
        <v/>
      </c>
      <c r="Y248" s="174" t="str">
        <f t="shared" si="600"/>
        <v/>
      </c>
      <c r="Z248" s="172" t="str">
        <f t="shared" ref="Z248:AC248" si="609">IF($K248="","",IF($K248=$K246,X246,X247))</f>
        <v/>
      </c>
      <c r="AA248" s="172" t="str">
        <f t="shared" si="609"/>
        <v/>
      </c>
      <c r="AB248" s="172" t="str">
        <f t="shared" si="609"/>
        <v/>
      </c>
      <c r="AC248" s="172" t="str">
        <f t="shared" si="609"/>
        <v/>
      </c>
      <c r="AD248" s="125"/>
      <c r="AE248" s="125"/>
      <c r="AF248" s="125"/>
      <c r="AG248" s="125"/>
      <c r="AH248" s="194"/>
      <c r="AI248" s="186"/>
      <c r="AJ248" s="187"/>
      <c r="AK248" s="127"/>
      <c r="AL248" s="187"/>
      <c r="AM248" s="127"/>
      <c r="AN248" s="187"/>
      <c r="AO248" s="135"/>
      <c r="AP248" s="130" t="str">
        <f t="shared" si="478"/>
        <v/>
      </c>
      <c r="AQ248" s="130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R248" s="130" t="str">
        <f t="shared" si="479"/>
        <v/>
      </c>
    </row>
    <row r="249" spans="1:44">
      <c r="A249" s="117">
        <f>输入错误检查!A249</f>
        <v>0</v>
      </c>
      <c r="B249" s="156">
        <f t="shared" si="594"/>
        <v>6</v>
      </c>
      <c r="C249" s="156">
        <f t="shared" si="595"/>
        <v>29</v>
      </c>
      <c r="D249" s="156">
        <f t="shared" si="596"/>
        <v>1300</v>
      </c>
      <c r="E249" s="156" t="str">
        <f t="shared" si="597"/>
        <v>AWG</v>
      </c>
      <c r="F249" s="156" t="str">
        <f t="shared" si="598"/>
        <v>SZ</v>
      </c>
      <c r="G249" s="120" t="s">
        <v>256</v>
      </c>
      <c r="H249" s="130" t="s">
        <v>251</v>
      </c>
      <c r="I249" s="130" t="str">
        <f t="shared" si="469"/>
        <v/>
      </c>
      <c r="J249" s="130" t="str">
        <f t="shared" si="470"/>
        <v/>
      </c>
      <c r="K249" s="125"/>
      <c r="L249" s="160"/>
      <c r="M249" s="168"/>
      <c r="N249" s="168"/>
      <c r="O249" s="166"/>
      <c r="P249" s="169"/>
      <c r="Q249" s="169"/>
      <c r="R249" s="169"/>
      <c r="S249" s="125">
        <v>0</v>
      </c>
      <c r="T249" s="125">
        <v>0</v>
      </c>
      <c r="U249" s="130" t="str">
        <f t="shared" si="477"/>
        <v/>
      </c>
      <c r="V249" s="173"/>
      <c r="W249" s="128"/>
      <c r="X249" s="174" t="str">
        <f t="shared" si="601"/>
        <v/>
      </c>
      <c r="Y249" s="174" t="str">
        <f t="shared" si="602"/>
        <v/>
      </c>
      <c r="Z249" s="172" t="str">
        <f t="shared" ref="Z249:AC249" si="610">IF($K249="","",IF($K249=$K247,X247,X246))</f>
        <v/>
      </c>
      <c r="AA249" s="172" t="str">
        <f t="shared" si="610"/>
        <v/>
      </c>
      <c r="AB249" s="172" t="str">
        <f t="shared" si="610"/>
        <v/>
      </c>
      <c r="AC249" s="172" t="str">
        <f t="shared" si="610"/>
        <v/>
      </c>
      <c r="AD249" s="125"/>
      <c r="AE249" s="125"/>
      <c r="AF249" s="125"/>
      <c r="AG249" s="125"/>
      <c r="AH249" s="125"/>
      <c r="AI249" s="186"/>
      <c r="AJ249" s="187"/>
      <c r="AK249" s="127"/>
      <c r="AL249" s="187"/>
      <c r="AM249" s="127"/>
      <c r="AN249" s="187"/>
      <c r="AO249" s="135"/>
      <c r="AP249" s="130" t="str">
        <f t="shared" si="478"/>
        <v/>
      </c>
      <c r="AQ249" s="130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R249" s="130" t="str">
        <f t="shared" si="479"/>
        <v/>
      </c>
    </row>
    <row r="250" spans="1:44">
      <c r="A250" s="117">
        <f>输入错误检查!A250</f>
        <v>0</v>
      </c>
      <c r="B250" s="156">
        <v>6</v>
      </c>
      <c r="C250" s="156">
        <v>29</v>
      </c>
      <c r="D250" s="156">
        <v>1500</v>
      </c>
      <c r="E250" s="157" t="s">
        <v>80</v>
      </c>
      <c r="F250" s="157" t="s">
        <v>72</v>
      </c>
      <c r="G250" s="120">
        <v>1</v>
      </c>
      <c r="H250" s="130" t="s">
        <v>247</v>
      </c>
      <c r="I250" s="130" t="str">
        <f t="shared" si="469"/>
        <v>客</v>
      </c>
      <c r="J250" s="130" t="str">
        <f t="shared" si="470"/>
        <v>RC</v>
      </c>
      <c r="K250" s="127" t="s">
        <v>72</v>
      </c>
      <c r="L250" s="159" t="s">
        <v>266</v>
      </c>
      <c r="M250" s="168">
        <f t="shared" si="603"/>
        <v>7</v>
      </c>
      <c r="N250" s="168">
        <f t="shared" si="604"/>
        <v>2</v>
      </c>
      <c r="O250" s="166">
        <f t="shared" si="605"/>
        <v>9</v>
      </c>
      <c r="P250" s="167">
        <f t="shared" si="606"/>
        <v>1</v>
      </c>
      <c r="Q250" s="167">
        <f t="shared" si="607"/>
        <v>0</v>
      </c>
      <c r="R250" s="167">
        <f t="shared" si="608"/>
        <v>0</v>
      </c>
      <c r="S250" s="125">
        <v>2</v>
      </c>
      <c r="T250" s="125">
        <v>2</v>
      </c>
      <c r="U250" s="130" t="str">
        <f t="shared" si="477"/>
        <v>平</v>
      </c>
      <c r="V250" s="129" t="s">
        <v>250</v>
      </c>
      <c r="W250" s="129" t="s">
        <v>254</v>
      </c>
      <c r="X250" s="170"/>
      <c r="Y250" s="175"/>
      <c r="Z250" s="175"/>
      <c r="AA250" s="175"/>
      <c r="AB250" s="175"/>
      <c r="AC250" s="179"/>
      <c r="AD250" s="180" t="s">
        <v>121</v>
      </c>
      <c r="AE250" s="181" t="s">
        <v>180</v>
      </c>
      <c r="AF250" s="170"/>
      <c r="AG250" s="175"/>
      <c r="AH250" s="179"/>
      <c r="AI250" s="186" t="s">
        <v>156</v>
      </c>
      <c r="AJ250" s="187" t="s">
        <v>171</v>
      </c>
      <c r="AK250" s="127" t="s">
        <v>150</v>
      </c>
      <c r="AL250" s="187" t="s">
        <v>168</v>
      </c>
      <c r="AM250" s="127" t="s">
        <v>192</v>
      </c>
      <c r="AN250" s="187" t="s">
        <v>202</v>
      </c>
      <c r="AO250" s="135" t="s">
        <v>179</v>
      </c>
      <c r="AP250" s="130" t="str">
        <f t="shared" si="478"/>
        <v>主</v>
      </c>
      <c r="AQ250" s="130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>RC</v>
      </c>
      <c r="AR250" s="130" t="str">
        <f t="shared" si="479"/>
        <v>FL</v>
      </c>
    </row>
    <row r="251" spans="1:44">
      <c r="A251" s="117">
        <f>输入错误检查!A251</f>
        <v>0</v>
      </c>
      <c r="B251" s="156">
        <f t="shared" ref="B251:B257" si="611">B250</f>
        <v>6</v>
      </c>
      <c r="C251" s="156">
        <f t="shared" ref="C251:C257" si="612">C250</f>
        <v>29</v>
      </c>
      <c r="D251" s="156">
        <f t="shared" ref="D251:D257" si="613">D250</f>
        <v>1500</v>
      </c>
      <c r="E251" s="156" t="str">
        <f t="shared" ref="E251:E257" si="614">E250</f>
        <v>RC</v>
      </c>
      <c r="F251" s="156" t="str">
        <f t="shared" ref="F251:F257" si="615">F250</f>
        <v>FL</v>
      </c>
      <c r="G251" s="120">
        <v>1</v>
      </c>
      <c r="H251" s="130" t="s">
        <v>251</v>
      </c>
      <c r="I251" s="130" t="str">
        <f t="shared" si="469"/>
        <v>主</v>
      </c>
      <c r="J251" s="130" t="str">
        <f t="shared" si="470"/>
        <v>FL</v>
      </c>
      <c r="K251" s="127" t="s">
        <v>80</v>
      </c>
      <c r="L251" s="159" t="s">
        <v>252</v>
      </c>
      <c r="M251" s="168"/>
      <c r="N251" s="168"/>
      <c r="O251" s="166"/>
      <c r="P251" s="169"/>
      <c r="Q251" s="169"/>
      <c r="R251" s="169"/>
      <c r="S251" s="125">
        <v>5</v>
      </c>
      <c r="T251" s="125">
        <v>0</v>
      </c>
      <c r="U251" s="130" t="str">
        <f t="shared" si="477"/>
        <v>屠</v>
      </c>
      <c r="V251" s="129" t="s">
        <v>250</v>
      </c>
      <c r="W251" s="129" t="s">
        <v>254</v>
      </c>
      <c r="X251" s="171"/>
      <c r="Y251" s="176"/>
      <c r="Z251" s="177"/>
      <c r="AA251" s="177"/>
      <c r="AB251" s="177"/>
      <c r="AC251" s="182"/>
      <c r="AD251" s="180" t="s">
        <v>121</v>
      </c>
      <c r="AE251" s="181" t="s">
        <v>199</v>
      </c>
      <c r="AF251" s="171"/>
      <c r="AG251" s="177"/>
      <c r="AH251" s="182"/>
      <c r="AI251" s="186" t="s">
        <v>150</v>
      </c>
      <c r="AJ251" s="187" t="s">
        <v>204</v>
      </c>
      <c r="AK251" s="127" t="s">
        <v>165</v>
      </c>
      <c r="AL251" s="187" t="s">
        <v>202</v>
      </c>
      <c r="AM251" s="127" t="s">
        <v>168</v>
      </c>
      <c r="AN251" s="187" t="s">
        <v>162</v>
      </c>
      <c r="AO251" s="135" t="s">
        <v>179</v>
      </c>
      <c r="AP251" s="130" t="str">
        <f t="shared" si="478"/>
        <v>主</v>
      </c>
      <c r="AQ251" s="130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RC</v>
      </c>
      <c r="AR251" s="130" t="str">
        <f t="shared" si="479"/>
        <v>FL</v>
      </c>
    </row>
    <row r="252" spans="1:44">
      <c r="A252" s="117">
        <f>输入错误检查!A252</f>
        <v>0</v>
      </c>
      <c r="B252" s="156">
        <f t="shared" si="611"/>
        <v>6</v>
      </c>
      <c r="C252" s="156">
        <f t="shared" si="612"/>
        <v>29</v>
      </c>
      <c r="D252" s="156">
        <f t="shared" si="613"/>
        <v>1500</v>
      </c>
      <c r="E252" s="156" t="str">
        <f t="shared" si="614"/>
        <v>RC</v>
      </c>
      <c r="F252" s="156" t="str">
        <f t="shared" si="615"/>
        <v>FL</v>
      </c>
      <c r="G252" s="120">
        <v>2</v>
      </c>
      <c r="H252" s="130" t="s">
        <v>247</v>
      </c>
      <c r="I252" s="130" t="str">
        <f t="shared" si="469"/>
        <v>客</v>
      </c>
      <c r="J252" s="130" t="str">
        <f t="shared" si="470"/>
        <v>RC</v>
      </c>
      <c r="K252" s="127" t="s">
        <v>72</v>
      </c>
      <c r="L252" s="159" t="s">
        <v>266</v>
      </c>
      <c r="M252" s="168">
        <f t="shared" si="603"/>
        <v>4</v>
      </c>
      <c r="N252" s="168">
        <f t="shared" si="604"/>
        <v>4</v>
      </c>
      <c r="O252" s="166">
        <f t="shared" si="605"/>
        <v>8</v>
      </c>
      <c r="P252" s="167">
        <f t="shared" si="606"/>
        <v>0</v>
      </c>
      <c r="Q252" s="167">
        <f t="shared" si="607"/>
        <v>1</v>
      </c>
      <c r="R252" s="167">
        <f t="shared" si="608"/>
        <v>0</v>
      </c>
      <c r="S252" s="125">
        <v>1</v>
      </c>
      <c r="T252" s="125">
        <v>3</v>
      </c>
      <c r="U252" s="130" t="str">
        <f t="shared" si="477"/>
        <v>屠</v>
      </c>
      <c r="V252" s="129" t="s">
        <v>250</v>
      </c>
      <c r="W252" s="129" t="s">
        <v>249</v>
      </c>
      <c r="X252" s="172" t="str">
        <f t="shared" ref="X252:X256" si="616">IF($K252="","",IF($K252=$K250,AI250,AI251))</f>
        <v>勘探员</v>
      </c>
      <c r="Y252" s="172" t="str">
        <f t="shared" ref="Y252:Y256" si="617">IF($K252="","",IF($K252=$K250,AJ250,AJ251))</f>
        <v>调酒师</v>
      </c>
      <c r="Z252" s="178"/>
      <c r="AA252" s="177"/>
      <c r="AB252" s="177"/>
      <c r="AC252" s="182"/>
      <c r="AD252" s="180" t="s">
        <v>121</v>
      </c>
      <c r="AE252" s="127" t="s">
        <v>138</v>
      </c>
      <c r="AF252" s="183" t="s">
        <v>185</v>
      </c>
      <c r="AG252" s="178"/>
      <c r="AH252" s="182"/>
      <c r="AI252" s="186" t="s">
        <v>199</v>
      </c>
      <c r="AJ252" s="187" t="s">
        <v>150</v>
      </c>
      <c r="AK252" s="127" t="s">
        <v>168</v>
      </c>
      <c r="AL252" s="187" t="s">
        <v>153</v>
      </c>
      <c r="AM252" s="127" t="s">
        <v>162</v>
      </c>
      <c r="AN252" s="187" t="s">
        <v>116</v>
      </c>
      <c r="AO252" s="135" t="s">
        <v>179</v>
      </c>
      <c r="AP252" s="130" t="str">
        <f t="shared" si="478"/>
        <v>客</v>
      </c>
      <c r="AQ252" s="130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FL</v>
      </c>
      <c r="AR252" s="130" t="str">
        <f t="shared" si="479"/>
        <v>RC</v>
      </c>
    </row>
    <row r="253" spans="1:44">
      <c r="A253" s="117">
        <f>输入错误检查!A253</f>
        <v>0</v>
      </c>
      <c r="B253" s="156">
        <f t="shared" si="611"/>
        <v>6</v>
      </c>
      <c r="C253" s="156">
        <f t="shared" si="612"/>
        <v>29</v>
      </c>
      <c r="D253" s="156">
        <f t="shared" si="613"/>
        <v>1500</v>
      </c>
      <c r="E253" s="156" t="str">
        <f t="shared" si="614"/>
        <v>RC</v>
      </c>
      <c r="F253" s="156" t="str">
        <f t="shared" si="615"/>
        <v>FL</v>
      </c>
      <c r="G253" s="120">
        <v>2</v>
      </c>
      <c r="H253" s="130" t="s">
        <v>251</v>
      </c>
      <c r="I253" s="130" t="str">
        <f t="shared" si="469"/>
        <v>主</v>
      </c>
      <c r="J253" s="130" t="str">
        <f t="shared" si="470"/>
        <v>FL</v>
      </c>
      <c r="K253" s="127" t="s">
        <v>80</v>
      </c>
      <c r="L253" s="159" t="s">
        <v>253</v>
      </c>
      <c r="M253" s="168"/>
      <c r="N253" s="168"/>
      <c r="O253" s="166"/>
      <c r="P253" s="169"/>
      <c r="Q253" s="169"/>
      <c r="R253" s="169"/>
      <c r="S253" s="125">
        <v>3</v>
      </c>
      <c r="T253" s="125">
        <v>1</v>
      </c>
      <c r="U253" s="130" t="str">
        <f t="shared" si="477"/>
        <v>屠</v>
      </c>
      <c r="V253" s="129" t="s">
        <v>250</v>
      </c>
      <c r="W253" s="129" t="s">
        <v>249</v>
      </c>
      <c r="X253" s="172" t="str">
        <f t="shared" ref="X253:X257" si="618">IF($K253="","",IF($K253=$K251,AI251,AI250))</f>
        <v>先知</v>
      </c>
      <c r="Y253" s="172" t="str">
        <f t="shared" ref="Y253:Y257" si="619">IF($K253="","",IF($K253=$K251,AJ251,AJ250))</f>
        <v>木偶师</v>
      </c>
      <c r="Z253" s="171"/>
      <c r="AA253" s="176"/>
      <c r="AB253" s="177"/>
      <c r="AC253" s="182"/>
      <c r="AD253" s="180" t="s">
        <v>138</v>
      </c>
      <c r="AE253" s="127" t="s">
        <v>153</v>
      </c>
      <c r="AF253" s="181" t="s">
        <v>179</v>
      </c>
      <c r="AG253" s="171"/>
      <c r="AH253" s="182"/>
      <c r="AI253" s="186" t="s">
        <v>180</v>
      </c>
      <c r="AJ253" s="187" t="s">
        <v>202</v>
      </c>
      <c r="AK253" s="127" t="s">
        <v>162</v>
      </c>
      <c r="AL253" s="187" t="s">
        <v>116</v>
      </c>
      <c r="AM253" s="127" t="s">
        <v>192</v>
      </c>
      <c r="AN253" s="187" t="s">
        <v>156</v>
      </c>
      <c r="AO253" s="135" t="s">
        <v>173</v>
      </c>
      <c r="AP253" s="130" t="str">
        <f t="shared" si="478"/>
        <v>客</v>
      </c>
      <c r="AQ253" s="130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FL</v>
      </c>
      <c r="AR253" s="130" t="str">
        <f t="shared" si="479"/>
        <v>RC</v>
      </c>
    </row>
    <row r="254" spans="1:44">
      <c r="A254" s="117">
        <f>输入错误检查!A254</f>
        <v>0</v>
      </c>
      <c r="B254" s="156">
        <f t="shared" si="611"/>
        <v>6</v>
      </c>
      <c r="C254" s="156">
        <f t="shared" si="612"/>
        <v>29</v>
      </c>
      <c r="D254" s="156">
        <f t="shared" si="613"/>
        <v>1500</v>
      </c>
      <c r="E254" s="156" t="str">
        <f t="shared" si="614"/>
        <v>RC</v>
      </c>
      <c r="F254" s="156" t="str">
        <f t="shared" si="615"/>
        <v>FL</v>
      </c>
      <c r="G254" s="120">
        <v>3</v>
      </c>
      <c r="H254" s="130" t="s">
        <v>247</v>
      </c>
      <c r="I254" s="130" t="str">
        <f t="shared" si="469"/>
        <v>主</v>
      </c>
      <c r="J254" s="130" t="str">
        <f t="shared" si="470"/>
        <v>FL</v>
      </c>
      <c r="K254" s="127" t="s">
        <v>80</v>
      </c>
      <c r="L254" s="159" t="s">
        <v>253</v>
      </c>
      <c r="M254" s="168">
        <f t="shared" ref="M254:M258" si="620">S254+S255</f>
        <v>7</v>
      </c>
      <c r="N254" s="168">
        <f t="shared" ref="N254:N258" si="621">T254+T255</f>
        <v>2</v>
      </c>
      <c r="O254" s="166">
        <f t="shared" ref="O254:O258" si="622">M254+N254</f>
        <v>9</v>
      </c>
      <c r="P254" s="167">
        <f t="shared" ref="P254:P258" si="623">IF(M254&gt;N254,1,0)</f>
        <v>1</v>
      </c>
      <c r="Q254" s="167">
        <f t="shared" ref="Q254:Q258" si="624">IF(M254+N254=0,0,IF(M254=N254,1,0))</f>
        <v>0</v>
      </c>
      <c r="R254" s="167">
        <f t="shared" ref="R254:R258" si="625">IF(M254&lt;N254,1,0)</f>
        <v>0</v>
      </c>
      <c r="S254" s="125">
        <v>5</v>
      </c>
      <c r="T254" s="125">
        <v>0</v>
      </c>
      <c r="U254" s="130" t="str">
        <f t="shared" si="477"/>
        <v>屠</v>
      </c>
      <c r="V254" s="173"/>
      <c r="W254" s="129" t="s">
        <v>262</v>
      </c>
      <c r="X254" s="174" t="str">
        <f t="shared" si="616"/>
        <v>囚徒</v>
      </c>
      <c r="Y254" s="174" t="str">
        <f t="shared" si="617"/>
        <v>飞行家</v>
      </c>
      <c r="Z254" s="174" t="str">
        <f>IF($K254="","",IF($K254=$K252,X252,X253))</f>
        <v>先知</v>
      </c>
      <c r="AA254" s="174" t="str">
        <f>IF($K254="","",IF($K254=$K252,Y252,Y253))</f>
        <v>木偶师</v>
      </c>
      <c r="AB254" s="178"/>
      <c r="AC254" s="182"/>
      <c r="AD254" s="180" t="s">
        <v>138</v>
      </c>
      <c r="AE254" s="127" t="s">
        <v>156</v>
      </c>
      <c r="AF254" s="127" t="s">
        <v>173</v>
      </c>
      <c r="AG254" s="183" t="s">
        <v>185</v>
      </c>
      <c r="AH254" s="189"/>
      <c r="AI254" s="186" t="s">
        <v>199</v>
      </c>
      <c r="AJ254" s="187" t="s">
        <v>116</v>
      </c>
      <c r="AK254" s="127" t="s">
        <v>153</v>
      </c>
      <c r="AL254" s="187" t="s">
        <v>194</v>
      </c>
      <c r="AM254" s="127" t="s">
        <v>165</v>
      </c>
      <c r="AN254" s="187" t="s">
        <v>79</v>
      </c>
      <c r="AO254" s="135" t="s">
        <v>78</v>
      </c>
      <c r="AP254" s="130" t="str">
        <f t="shared" si="478"/>
        <v>主</v>
      </c>
      <c r="AQ254" s="130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RC</v>
      </c>
      <c r="AR254" s="130" t="str">
        <f t="shared" si="479"/>
        <v>FL</v>
      </c>
    </row>
    <row r="255" spans="1:44">
      <c r="A255" s="117">
        <f>输入错误检查!A255</f>
        <v>0</v>
      </c>
      <c r="B255" s="156">
        <f t="shared" si="611"/>
        <v>6</v>
      </c>
      <c r="C255" s="156">
        <f t="shared" si="612"/>
        <v>29</v>
      </c>
      <c r="D255" s="156">
        <f t="shared" si="613"/>
        <v>1500</v>
      </c>
      <c r="E255" s="156" t="str">
        <f t="shared" si="614"/>
        <v>RC</v>
      </c>
      <c r="F255" s="156" t="str">
        <f t="shared" si="615"/>
        <v>FL</v>
      </c>
      <c r="G255" s="120">
        <v>3</v>
      </c>
      <c r="H255" s="130" t="s">
        <v>251</v>
      </c>
      <c r="I255" s="130" t="str">
        <f t="shared" si="469"/>
        <v>客</v>
      </c>
      <c r="J255" s="130" t="str">
        <f t="shared" si="470"/>
        <v>RC</v>
      </c>
      <c r="K255" s="127" t="s">
        <v>72</v>
      </c>
      <c r="L255" s="159" t="s">
        <v>266</v>
      </c>
      <c r="M255" s="168"/>
      <c r="N255" s="168"/>
      <c r="O255" s="166"/>
      <c r="P255" s="169"/>
      <c r="Q255" s="169"/>
      <c r="R255" s="169"/>
      <c r="S255" s="125">
        <v>2</v>
      </c>
      <c r="T255" s="125">
        <v>2</v>
      </c>
      <c r="U255" s="130" t="str">
        <f t="shared" si="477"/>
        <v>平</v>
      </c>
      <c r="V255" s="173"/>
      <c r="W255" s="129" t="s">
        <v>262</v>
      </c>
      <c r="X255" s="174" t="str">
        <f t="shared" si="618"/>
        <v>古董商</v>
      </c>
      <c r="Y255" s="174" t="str">
        <f t="shared" si="619"/>
        <v>先知</v>
      </c>
      <c r="Z255" s="174" t="str">
        <f>IF($K255="","",IF($K255=$K253,X253,X252))</f>
        <v>勘探员</v>
      </c>
      <c r="AA255" s="174" t="str">
        <f>IF($K255="","",IF($K255=$K253,Y253,Y252))</f>
        <v>调酒师</v>
      </c>
      <c r="AB255" s="171"/>
      <c r="AC255" s="185"/>
      <c r="AD255" s="180" t="s">
        <v>138</v>
      </c>
      <c r="AE255" s="127" t="s">
        <v>188</v>
      </c>
      <c r="AF255" s="127" t="s">
        <v>185</v>
      </c>
      <c r="AG255" s="181" t="s">
        <v>134</v>
      </c>
      <c r="AH255" s="193"/>
      <c r="AI255" s="186" t="s">
        <v>116</v>
      </c>
      <c r="AJ255" s="187" t="s">
        <v>180</v>
      </c>
      <c r="AK255" s="127" t="s">
        <v>202</v>
      </c>
      <c r="AL255" s="187" t="s">
        <v>204</v>
      </c>
      <c r="AM255" s="127" t="s">
        <v>87</v>
      </c>
      <c r="AN255" s="187" t="s">
        <v>192</v>
      </c>
      <c r="AO255" s="135" t="s">
        <v>179</v>
      </c>
      <c r="AP255" s="130" t="str">
        <f t="shared" si="478"/>
        <v>主</v>
      </c>
      <c r="AQ255" s="130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RC</v>
      </c>
      <c r="AR255" s="130" t="str">
        <f t="shared" si="479"/>
        <v>FL</v>
      </c>
    </row>
    <row r="256" spans="1:44">
      <c r="A256" s="117">
        <f>输入错误检查!A256</f>
        <v>0</v>
      </c>
      <c r="B256" s="156">
        <f t="shared" si="611"/>
        <v>6</v>
      </c>
      <c r="C256" s="156">
        <f t="shared" si="612"/>
        <v>29</v>
      </c>
      <c r="D256" s="156">
        <f t="shared" si="613"/>
        <v>1500</v>
      </c>
      <c r="E256" s="156" t="str">
        <f t="shared" si="614"/>
        <v>RC</v>
      </c>
      <c r="F256" s="156" t="str">
        <f t="shared" si="615"/>
        <v>FL</v>
      </c>
      <c r="G256" s="120" t="s">
        <v>256</v>
      </c>
      <c r="H256" s="130" t="s">
        <v>247</v>
      </c>
      <c r="I256" s="130" t="str">
        <f t="shared" si="469"/>
        <v/>
      </c>
      <c r="J256" s="130" t="str">
        <f t="shared" si="470"/>
        <v/>
      </c>
      <c r="K256" s="125"/>
      <c r="L256" s="160"/>
      <c r="M256" s="168">
        <f t="shared" si="620"/>
        <v>0</v>
      </c>
      <c r="N256" s="168">
        <f t="shared" si="621"/>
        <v>0</v>
      </c>
      <c r="O256" s="166">
        <f t="shared" si="622"/>
        <v>0</v>
      </c>
      <c r="P256" s="167">
        <f t="shared" si="623"/>
        <v>0</v>
      </c>
      <c r="Q256" s="167">
        <f t="shared" si="624"/>
        <v>0</v>
      </c>
      <c r="R256" s="167">
        <f t="shared" si="625"/>
        <v>0</v>
      </c>
      <c r="S256" s="125">
        <v>0</v>
      </c>
      <c r="T256" s="125">
        <v>0</v>
      </c>
      <c r="U256" s="130" t="str">
        <f t="shared" si="477"/>
        <v/>
      </c>
      <c r="V256" s="173"/>
      <c r="W256" s="128"/>
      <c r="X256" s="174" t="str">
        <f t="shared" si="616"/>
        <v/>
      </c>
      <c r="Y256" s="174" t="str">
        <f t="shared" si="617"/>
        <v/>
      </c>
      <c r="Z256" s="172" t="str">
        <f t="shared" ref="Z256:AC256" si="626">IF($K256="","",IF($K256=$K254,X254,X255))</f>
        <v/>
      </c>
      <c r="AA256" s="172" t="str">
        <f t="shared" si="626"/>
        <v/>
      </c>
      <c r="AB256" s="172" t="str">
        <f t="shared" si="626"/>
        <v/>
      </c>
      <c r="AC256" s="172" t="str">
        <f t="shared" si="626"/>
        <v/>
      </c>
      <c r="AD256" s="125"/>
      <c r="AE256" s="125"/>
      <c r="AF256" s="125"/>
      <c r="AG256" s="125"/>
      <c r="AH256" s="194"/>
      <c r="AI256" s="186"/>
      <c r="AJ256" s="187"/>
      <c r="AK256" s="127"/>
      <c r="AL256" s="187"/>
      <c r="AM256" s="127"/>
      <c r="AN256" s="187"/>
      <c r="AO256" s="135"/>
      <c r="AP256" s="130" t="str">
        <f t="shared" si="478"/>
        <v/>
      </c>
      <c r="AQ256" s="130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R256" s="130" t="str">
        <f t="shared" si="479"/>
        <v/>
      </c>
    </row>
    <row r="257" spans="1:44">
      <c r="A257" s="117">
        <f>输入错误检查!A257</f>
        <v>0</v>
      </c>
      <c r="B257" s="156">
        <f t="shared" si="611"/>
        <v>6</v>
      </c>
      <c r="C257" s="156">
        <f t="shared" si="612"/>
        <v>29</v>
      </c>
      <c r="D257" s="156">
        <f t="shared" si="613"/>
        <v>1500</v>
      </c>
      <c r="E257" s="156" t="str">
        <f t="shared" si="614"/>
        <v>RC</v>
      </c>
      <c r="F257" s="156" t="str">
        <f t="shared" si="615"/>
        <v>FL</v>
      </c>
      <c r="G257" s="120" t="s">
        <v>256</v>
      </c>
      <c r="H257" s="130" t="s">
        <v>251</v>
      </c>
      <c r="I257" s="130" t="str">
        <f t="shared" si="469"/>
        <v/>
      </c>
      <c r="J257" s="130" t="str">
        <f t="shared" si="470"/>
        <v/>
      </c>
      <c r="K257" s="125"/>
      <c r="L257" s="160"/>
      <c r="M257" s="168"/>
      <c r="N257" s="168"/>
      <c r="O257" s="166"/>
      <c r="P257" s="169"/>
      <c r="Q257" s="169"/>
      <c r="R257" s="169"/>
      <c r="S257" s="125">
        <v>0</v>
      </c>
      <c r="T257" s="125">
        <v>0</v>
      </c>
      <c r="U257" s="130" t="str">
        <f t="shared" si="477"/>
        <v/>
      </c>
      <c r="V257" s="173"/>
      <c r="W257" s="128"/>
      <c r="X257" s="174" t="str">
        <f t="shared" si="618"/>
        <v/>
      </c>
      <c r="Y257" s="174" t="str">
        <f t="shared" si="619"/>
        <v/>
      </c>
      <c r="Z257" s="172" t="str">
        <f t="shared" ref="Z257:AC257" si="627">IF($K257="","",IF($K257=$K255,X255,X254))</f>
        <v/>
      </c>
      <c r="AA257" s="172" t="str">
        <f t="shared" si="627"/>
        <v/>
      </c>
      <c r="AB257" s="172" t="str">
        <f t="shared" si="627"/>
        <v/>
      </c>
      <c r="AC257" s="172" t="str">
        <f t="shared" si="627"/>
        <v/>
      </c>
      <c r="AD257" s="125"/>
      <c r="AE257" s="125"/>
      <c r="AF257" s="125"/>
      <c r="AG257" s="125"/>
      <c r="AH257" s="125"/>
      <c r="AI257" s="186"/>
      <c r="AJ257" s="187"/>
      <c r="AK257" s="127"/>
      <c r="AL257" s="187"/>
      <c r="AM257" s="127"/>
      <c r="AN257" s="187"/>
      <c r="AO257" s="135"/>
      <c r="AP257" s="130" t="str">
        <f t="shared" si="478"/>
        <v/>
      </c>
      <c r="AQ257" s="130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R257" s="130" t="str">
        <f t="shared" si="479"/>
        <v/>
      </c>
    </row>
    <row r="258" spans="1:44">
      <c r="A258" s="117">
        <f>输入错误检查!A258</f>
        <v>0</v>
      </c>
      <c r="B258" s="156">
        <v>6</v>
      </c>
      <c r="C258" s="156">
        <v>29</v>
      </c>
      <c r="D258" s="156">
        <v>1700</v>
      </c>
      <c r="E258" s="157" t="s">
        <v>49</v>
      </c>
      <c r="F258" s="157" t="s">
        <v>56</v>
      </c>
      <c r="G258" s="120">
        <v>1</v>
      </c>
      <c r="H258" s="130" t="s">
        <v>247</v>
      </c>
      <c r="I258" s="130" t="str">
        <f t="shared" ref="I258:I321" si="628">IF(K258="","",IF(K258=E258,"主","客"))</f>
        <v>主</v>
      </c>
      <c r="J258" s="130" t="str">
        <f t="shared" ref="J258:J321" si="629">IF(K258="","",IF(K258=E258,F258,E258))</f>
        <v>AXIZ</v>
      </c>
      <c r="K258" s="127" t="s">
        <v>49</v>
      </c>
      <c r="L258" s="159" t="s">
        <v>259</v>
      </c>
      <c r="M258" s="168">
        <f t="shared" si="620"/>
        <v>5</v>
      </c>
      <c r="N258" s="168">
        <f t="shared" si="621"/>
        <v>3</v>
      </c>
      <c r="O258" s="166">
        <f t="shared" si="622"/>
        <v>8</v>
      </c>
      <c r="P258" s="167">
        <f t="shared" si="623"/>
        <v>1</v>
      </c>
      <c r="Q258" s="167">
        <f t="shared" si="624"/>
        <v>0</v>
      </c>
      <c r="R258" s="167">
        <f t="shared" si="625"/>
        <v>0</v>
      </c>
      <c r="S258" s="125">
        <v>2</v>
      </c>
      <c r="T258" s="125">
        <v>2</v>
      </c>
      <c r="U258" s="130" t="str">
        <f t="shared" ref="U258:U321" si="630">_xlfn.IFS(S258+T258=0,"",S258&gt;T258,IF(I258="主","屠","人"),S258&lt;T258,IF(I258="主","人","屠"),S258=T258,"平")</f>
        <v>平</v>
      </c>
      <c r="V258" s="129" t="s">
        <v>262</v>
      </c>
      <c r="W258" s="129" t="s">
        <v>250</v>
      </c>
      <c r="X258" s="170"/>
      <c r="Y258" s="175"/>
      <c r="Z258" s="175"/>
      <c r="AA258" s="175"/>
      <c r="AB258" s="175"/>
      <c r="AC258" s="179"/>
      <c r="AD258" s="180" t="s">
        <v>121</v>
      </c>
      <c r="AE258" s="181" t="s">
        <v>199</v>
      </c>
      <c r="AF258" s="170"/>
      <c r="AG258" s="175"/>
      <c r="AH258" s="179"/>
      <c r="AI258" s="186" t="s">
        <v>162</v>
      </c>
      <c r="AJ258" s="187" t="s">
        <v>204</v>
      </c>
      <c r="AK258" s="127" t="s">
        <v>150</v>
      </c>
      <c r="AL258" s="187" t="s">
        <v>94</v>
      </c>
      <c r="AM258" s="127" t="s">
        <v>153</v>
      </c>
      <c r="AN258" s="187" t="s">
        <v>186</v>
      </c>
      <c r="AO258" s="135" t="s">
        <v>179</v>
      </c>
      <c r="AP258" s="130" t="str">
        <f t="shared" ref="AP258:AP321" si="631">_xlfn.IFS(AQ258="","",AQ258=E258,"主",AQ258=F258,"客")</f>
        <v>主</v>
      </c>
      <c r="AQ258" s="130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>AWG</v>
      </c>
      <c r="AR258" s="130" t="str">
        <f t="shared" ref="AR258:AR321" si="632">_xlfn.IFS(AQ258="","",AQ258=E258,F258,AQ258=F258,E258)</f>
        <v>AXIZ</v>
      </c>
    </row>
    <row r="259" spans="1:44">
      <c r="A259" s="117">
        <f>输入错误检查!A259</f>
        <v>0</v>
      </c>
      <c r="B259" s="156">
        <f t="shared" ref="B259:B265" si="633">B258</f>
        <v>6</v>
      </c>
      <c r="C259" s="156">
        <f t="shared" ref="C259:C265" si="634">C258</f>
        <v>29</v>
      </c>
      <c r="D259" s="156">
        <f t="shared" ref="D259:D265" si="635">D258</f>
        <v>1700</v>
      </c>
      <c r="E259" s="156" t="str">
        <f t="shared" ref="E259:E265" si="636">E258</f>
        <v>AWG</v>
      </c>
      <c r="F259" s="156" t="str">
        <f t="shared" ref="F259:F265" si="637">F258</f>
        <v>AXIZ</v>
      </c>
      <c r="G259" s="120">
        <v>1</v>
      </c>
      <c r="H259" s="130" t="s">
        <v>251</v>
      </c>
      <c r="I259" s="130" t="str">
        <f t="shared" si="628"/>
        <v>客</v>
      </c>
      <c r="J259" s="130" t="str">
        <f t="shared" si="629"/>
        <v>AWG</v>
      </c>
      <c r="K259" s="127" t="s">
        <v>56</v>
      </c>
      <c r="L259" s="159" t="s">
        <v>269</v>
      </c>
      <c r="M259" s="168"/>
      <c r="N259" s="168"/>
      <c r="O259" s="166"/>
      <c r="P259" s="169"/>
      <c r="Q259" s="169"/>
      <c r="R259" s="169"/>
      <c r="S259" s="125">
        <v>3</v>
      </c>
      <c r="T259" s="125">
        <v>1</v>
      </c>
      <c r="U259" s="130" t="str">
        <f t="shared" si="630"/>
        <v>人</v>
      </c>
      <c r="V259" s="129" t="s">
        <v>262</v>
      </c>
      <c r="W259" s="129" t="s">
        <v>250</v>
      </c>
      <c r="X259" s="171"/>
      <c r="Y259" s="176"/>
      <c r="Z259" s="177"/>
      <c r="AA259" s="177"/>
      <c r="AB259" s="177"/>
      <c r="AC259" s="182"/>
      <c r="AD259" s="180" t="s">
        <v>150</v>
      </c>
      <c r="AE259" s="181" t="s">
        <v>168</v>
      </c>
      <c r="AF259" s="171"/>
      <c r="AG259" s="177"/>
      <c r="AH259" s="182"/>
      <c r="AI259" s="186" t="s">
        <v>121</v>
      </c>
      <c r="AJ259" s="187" t="s">
        <v>204</v>
      </c>
      <c r="AK259" s="127" t="s">
        <v>116</v>
      </c>
      <c r="AL259" s="187" t="s">
        <v>153</v>
      </c>
      <c r="AM259" s="127" t="s">
        <v>162</v>
      </c>
      <c r="AN259" s="187" t="s">
        <v>202</v>
      </c>
      <c r="AO259" s="135" t="s">
        <v>185</v>
      </c>
      <c r="AP259" s="130" t="str">
        <f t="shared" si="631"/>
        <v>主</v>
      </c>
      <c r="AQ259" s="130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AWG</v>
      </c>
      <c r="AR259" s="130" t="str">
        <f t="shared" si="632"/>
        <v>AXIZ</v>
      </c>
    </row>
    <row r="260" spans="1:44">
      <c r="A260" s="117">
        <f>输入错误检查!A260</f>
        <v>0</v>
      </c>
      <c r="B260" s="156">
        <f t="shared" si="633"/>
        <v>6</v>
      </c>
      <c r="C260" s="156">
        <f t="shared" si="634"/>
        <v>29</v>
      </c>
      <c r="D260" s="156">
        <f t="shared" si="635"/>
        <v>1700</v>
      </c>
      <c r="E260" s="156" t="str">
        <f t="shared" si="636"/>
        <v>AWG</v>
      </c>
      <c r="F260" s="156" t="str">
        <f t="shared" si="637"/>
        <v>AXIZ</v>
      </c>
      <c r="G260" s="120">
        <v>2</v>
      </c>
      <c r="H260" s="130" t="s">
        <v>247</v>
      </c>
      <c r="I260" s="130" t="str">
        <f t="shared" si="628"/>
        <v>主</v>
      </c>
      <c r="J260" s="130" t="str">
        <f t="shared" si="629"/>
        <v>AXIZ</v>
      </c>
      <c r="K260" s="127" t="s">
        <v>49</v>
      </c>
      <c r="L260" s="159" t="s">
        <v>260</v>
      </c>
      <c r="M260" s="168">
        <f t="shared" ref="M260:M264" si="638">S260+S261</f>
        <v>5</v>
      </c>
      <c r="N260" s="168">
        <f t="shared" ref="N260:N264" si="639">T260+T261</f>
        <v>3</v>
      </c>
      <c r="O260" s="166">
        <f t="shared" ref="O260:O264" si="640">M260+N260</f>
        <v>8</v>
      </c>
      <c r="P260" s="167">
        <f t="shared" ref="P260:P264" si="641">IF(M260&gt;N260,1,0)</f>
        <v>1</v>
      </c>
      <c r="Q260" s="167">
        <f t="shared" ref="Q260:Q264" si="642">IF(M260+N260=0,0,IF(M260=N260,1,0))</f>
        <v>0</v>
      </c>
      <c r="R260" s="167">
        <f t="shared" ref="R260:R264" si="643">IF(M260&lt;N260,1,0)</f>
        <v>0</v>
      </c>
      <c r="S260" s="125">
        <v>2</v>
      </c>
      <c r="T260" s="125">
        <v>2</v>
      </c>
      <c r="U260" s="130" t="str">
        <f t="shared" si="630"/>
        <v>平</v>
      </c>
      <c r="V260" s="129" t="s">
        <v>263</v>
      </c>
      <c r="W260" s="129" t="s">
        <v>262</v>
      </c>
      <c r="X260" s="172" t="str">
        <f t="shared" ref="X260:X264" si="644">IF($K260="","",IF($K260=$K258,AI258,AI259))</f>
        <v>野人</v>
      </c>
      <c r="Y260" s="172" t="str">
        <f t="shared" ref="Y260:Y264" si="645">IF($K260="","",IF($K260=$K258,AJ258,AJ259))</f>
        <v>木偶师</v>
      </c>
      <c r="Z260" s="178"/>
      <c r="AA260" s="177"/>
      <c r="AB260" s="177"/>
      <c r="AC260" s="182"/>
      <c r="AD260" s="180" t="s">
        <v>121</v>
      </c>
      <c r="AE260" s="127" t="s">
        <v>138</v>
      </c>
      <c r="AF260" s="183" t="s">
        <v>185</v>
      </c>
      <c r="AG260" s="178"/>
      <c r="AH260" s="182"/>
      <c r="AI260" s="186" t="s">
        <v>150</v>
      </c>
      <c r="AJ260" s="187" t="s">
        <v>147</v>
      </c>
      <c r="AK260" s="127" t="s">
        <v>199</v>
      </c>
      <c r="AL260" s="187" t="s">
        <v>202</v>
      </c>
      <c r="AM260" s="127" t="s">
        <v>168</v>
      </c>
      <c r="AN260" s="187" t="s">
        <v>116</v>
      </c>
      <c r="AO260" s="135" t="s">
        <v>179</v>
      </c>
      <c r="AP260" s="130" t="str">
        <f t="shared" si="631"/>
        <v>客</v>
      </c>
      <c r="AQ260" s="130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AXIZ</v>
      </c>
      <c r="AR260" s="130" t="str">
        <f t="shared" si="632"/>
        <v>AWG</v>
      </c>
    </row>
    <row r="261" spans="1:44">
      <c r="A261" s="117">
        <f>输入错误检查!A261</f>
        <v>0</v>
      </c>
      <c r="B261" s="156">
        <f t="shared" si="633"/>
        <v>6</v>
      </c>
      <c r="C261" s="156">
        <f t="shared" si="634"/>
        <v>29</v>
      </c>
      <c r="D261" s="156">
        <f t="shared" si="635"/>
        <v>1700</v>
      </c>
      <c r="E261" s="156" t="str">
        <f t="shared" si="636"/>
        <v>AWG</v>
      </c>
      <c r="F261" s="156" t="str">
        <f t="shared" si="637"/>
        <v>AXIZ</v>
      </c>
      <c r="G261" s="120">
        <v>2</v>
      </c>
      <c r="H261" s="130" t="s">
        <v>251</v>
      </c>
      <c r="I261" s="130" t="str">
        <f t="shared" si="628"/>
        <v>客</v>
      </c>
      <c r="J261" s="130" t="str">
        <f t="shared" si="629"/>
        <v>AWG</v>
      </c>
      <c r="K261" s="127" t="s">
        <v>56</v>
      </c>
      <c r="L261" s="159" t="s">
        <v>264</v>
      </c>
      <c r="M261" s="168"/>
      <c r="N261" s="168"/>
      <c r="O261" s="166"/>
      <c r="P261" s="169"/>
      <c r="Q261" s="169"/>
      <c r="R261" s="169"/>
      <c r="S261" s="125">
        <v>3</v>
      </c>
      <c r="T261" s="125">
        <v>1</v>
      </c>
      <c r="U261" s="130" t="str">
        <f t="shared" si="630"/>
        <v>人</v>
      </c>
      <c r="V261" s="129" t="s">
        <v>263</v>
      </c>
      <c r="W261" s="129" t="s">
        <v>262</v>
      </c>
      <c r="X261" s="172" t="str">
        <f t="shared" ref="X261:X265" si="646">IF($K261="","",IF($K261=$K259,AI259,AI258))</f>
        <v>空军</v>
      </c>
      <c r="Y261" s="172" t="str">
        <f t="shared" ref="Y261:Y265" si="647">IF($K261="","",IF($K261=$K259,AJ259,AJ258))</f>
        <v>木偶师</v>
      </c>
      <c r="Z261" s="171"/>
      <c r="AA261" s="176"/>
      <c r="AB261" s="177"/>
      <c r="AC261" s="182"/>
      <c r="AD261" s="180" t="s">
        <v>138</v>
      </c>
      <c r="AE261" s="127" t="s">
        <v>147</v>
      </c>
      <c r="AF261" s="181" t="s">
        <v>179</v>
      </c>
      <c r="AG261" s="171"/>
      <c r="AH261" s="182"/>
      <c r="AI261" s="186" t="s">
        <v>156</v>
      </c>
      <c r="AJ261" s="187" t="s">
        <v>192</v>
      </c>
      <c r="AK261" s="127" t="s">
        <v>168</v>
      </c>
      <c r="AL261" s="187" t="s">
        <v>116</v>
      </c>
      <c r="AM261" s="127" t="s">
        <v>202</v>
      </c>
      <c r="AN261" s="187" t="s">
        <v>165</v>
      </c>
      <c r="AO261" s="135" t="s">
        <v>173</v>
      </c>
      <c r="AP261" s="130" t="str">
        <f t="shared" si="631"/>
        <v>客</v>
      </c>
      <c r="AQ261" s="130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AXIZ</v>
      </c>
      <c r="AR261" s="130" t="str">
        <f t="shared" si="632"/>
        <v>AWG</v>
      </c>
    </row>
    <row r="262" spans="1:44">
      <c r="A262" s="117">
        <f>输入错误检查!A262</f>
        <v>0</v>
      </c>
      <c r="B262" s="156">
        <f t="shared" si="633"/>
        <v>6</v>
      </c>
      <c r="C262" s="156">
        <f t="shared" si="634"/>
        <v>29</v>
      </c>
      <c r="D262" s="156">
        <f t="shared" si="635"/>
        <v>1700</v>
      </c>
      <c r="E262" s="156" t="str">
        <f t="shared" si="636"/>
        <v>AWG</v>
      </c>
      <c r="F262" s="156" t="str">
        <f t="shared" si="637"/>
        <v>AXIZ</v>
      </c>
      <c r="G262" s="120">
        <v>3</v>
      </c>
      <c r="H262" s="130" t="s">
        <v>247</v>
      </c>
      <c r="I262" s="130" t="str">
        <f t="shared" si="628"/>
        <v/>
      </c>
      <c r="J262" s="130" t="str">
        <f t="shared" si="629"/>
        <v/>
      </c>
      <c r="K262" s="125"/>
      <c r="L262" s="160"/>
      <c r="M262" s="168">
        <f t="shared" si="638"/>
        <v>0</v>
      </c>
      <c r="N262" s="168">
        <f t="shared" si="639"/>
        <v>0</v>
      </c>
      <c r="O262" s="166">
        <f t="shared" si="640"/>
        <v>0</v>
      </c>
      <c r="P262" s="167">
        <f t="shared" si="641"/>
        <v>0</v>
      </c>
      <c r="Q262" s="167">
        <f t="shared" si="642"/>
        <v>0</v>
      </c>
      <c r="R262" s="167">
        <f t="shared" si="643"/>
        <v>0</v>
      </c>
      <c r="S262" s="125">
        <v>0</v>
      </c>
      <c r="T262" s="125">
        <v>0</v>
      </c>
      <c r="U262" s="130" t="str">
        <f t="shared" si="630"/>
        <v/>
      </c>
      <c r="V262" s="173"/>
      <c r="W262" s="128"/>
      <c r="X262" s="174" t="str">
        <f t="shared" si="644"/>
        <v/>
      </c>
      <c r="Y262" s="174" t="str">
        <f t="shared" si="645"/>
        <v/>
      </c>
      <c r="Z262" s="174" t="str">
        <f>IF($K262="","",IF($K262=$K260,X260,X261))</f>
        <v/>
      </c>
      <c r="AA262" s="174" t="str">
        <f>IF($K262="","",IF($K262=$K260,Y260,Y261))</f>
        <v/>
      </c>
      <c r="AB262" s="178"/>
      <c r="AC262" s="182"/>
      <c r="AD262" s="184"/>
      <c r="AE262" s="125"/>
      <c r="AF262" s="125"/>
      <c r="AG262" s="188"/>
      <c r="AH262" s="189"/>
      <c r="AI262" s="186"/>
      <c r="AJ262" s="187"/>
      <c r="AK262" s="127"/>
      <c r="AL262" s="187"/>
      <c r="AM262" s="127"/>
      <c r="AN262" s="187"/>
      <c r="AO262" s="135"/>
      <c r="AP262" s="130" t="str">
        <f t="shared" si="631"/>
        <v/>
      </c>
      <c r="AQ262" s="130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R262" s="130" t="str">
        <f t="shared" si="632"/>
        <v/>
      </c>
    </row>
    <row r="263" spans="1:44">
      <c r="A263" s="117">
        <f>输入错误检查!A263</f>
        <v>0</v>
      </c>
      <c r="B263" s="156">
        <f t="shared" si="633"/>
        <v>6</v>
      </c>
      <c r="C263" s="156">
        <f t="shared" si="634"/>
        <v>29</v>
      </c>
      <c r="D263" s="156">
        <f t="shared" si="635"/>
        <v>1700</v>
      </c>
      <c r="E263" s="156" t="str">
        <f t="shared" si="636"/>
        <v>AWG</v>
      </c>
      <c r="F263" s="156" t="str">
        <f t="shared" si="637"/>
        <v>AXIZ</v>
      </c>
      <c r="G263" s="120">
        <v>3</v>
      </c>
      <c r="H263" s="130" t="s">
        <v>251</v>
      </c>
      <c r="I263" s="130" t="str">
        <f t="shared" si="628"/>
        <v/>
      </c>
      <c r="J263" s="130" t="str">
        <f t="shared" si="629"/>
        <v/>
      </c>
      <c r="K263" s="125"/>
      <c r="L263" s="160"/>
      <c r="M263" s="168"/>
      <c r="N263" s="168"/>
      <c r="O263" s="166"/>
      <c r="P263" s="169"/>
      <c r="Q263" s="169"/>
      <c r="R263" s="169"/>
      <c r="S263" s="125">
        <v>0</v>
      </c>
      <c r="T263" s="125">
        <v>0</v>
      </c>
      <c r="U263" s="130" t="str">
        <f t="shared" si="630"/>
        <v/>
      </c>
      <c r="V263" s="173"/>
      <c r="W263" s="128"/>
      <c r="X263" s="174" t="str">
        <f t="shared" si="646"/>
        <v/>
      </c>
      <c r="Y263" s="174" t="str">
        <f t="shared" si="647"/>
        <v/>
      </c>
      <c r="Z263" s="174" t="str">
        <f>IF($K263="","",IF($K263=$K261,X261,X260))</f>
        <v/>
      </c>
      <c r="AA263" s="174" t="str">
        <f>IF($K263="","",IF($K263=$K261,Y261,Y260))</f>
        <v/>
      </c>
      <c r="AB263" s="171"/>
      <c r="AC263" s="185"/>
      <c r="AD263" s="184"/>
      <c r="AE263" s="125"/>
      <c r="AF263" s="125"/>
      <c r="AG263" s="192"/>
      <c r="AH263" s="193"/>
      <c r="AI263" s="186"/>
      <c r="AJ263" s="187"/>
      <c r="AK263" s="127"/>
      <c r="AL263" s="187"/>
      <c r="AM263" s="127"/>
      <c r="AN263" s="187"/>
      <c r="AO263" s="135"/>
      <c r="AP263" s="130" t="str">
        <f t="shared" si="631"/>
        <v/>
      </c>
      <c r="AQ263" s="130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R263" s="130" t="str">
        <f t="shared" si="632"/>
        <v/>
      </c>
    </row>
    <row r="264" spans="1:44">
      <c r="A264" s="117">
        <f>输入错误检查!A264</f>
        <v>0</v>
      </c>
      <c r="B264" s="156">
        <f t="shared" si="633"/>
        <v>6</v>
      </c>
      <c r="C264" s="156">
        <f t="shared" si="634"/>
        <v>29</v>
      </c>
      <c r="D264" s="156">
        <f t="shared" si="635"/>
        <v>1700</v>
      </c>
      <c r="E264" s="156" t="str">
        <f t="shared" si="636"/>
        <v>AWG</v>
      </c>
      <c r="F264" s="156" t="str">
        <f t="shared" si="637"/>
        <v>AXIZ</v>
      </c>
      <c r="G264" s="120" t="s">
        <v>256</v>
      </c>
      <c r="H264" s="130" t="s">
        <v>247</v>
      </c>
      <c r="I264" s="130" t="str">
        <f t="shared" si="628"/>
        <v/>
      </c>
      <c r="J264" s="130" t="str">
        <f t="shared" si="629"/>
        <v/>
      </c>
      <c r="K264" s="125"/>
      <c r="L264" s="160"/>
      <c r="M264" s="168">
        <f t="shared" si="638"/>
        <v>0</v>
      </c>
      <c r="N264" s="168">
        <f t="shared" si="639"/>
        <v>0</v>
      </c>
      <c r="O264" s="166">
        <f t="shared" si="640"/>
        <v>0</v>
      </c>
      <c r="P264" s="167">
        <f t="shared" si="641"/>
        <v>0</v>
      </c>
      <c r="Q264" s="167">
        <f t="shared" si="642"/>
        <v>0</v>
      </c>
      <c r="R264" s="167">
        <f t="shared" si="643"/>
        <v>0</v>
      </c>
      <c r="S264" s="125">
        <v>0</v>
      </c>
      <c r="T264" s="125">
        <v>0</v>
      </c>
      <c r="U264" s="130" t="str">
        <f t="shared" si="630"/>
        <v/>
      </c>
      <c r="V264" s="173"/>
      <c r="W264" s="128"/>
      <c r="X264" s="174" t="str">
        <f t="shared" si="644"/>
        <v/>
      </c>
      <c r="Y264" s="174" t="str">
        <f t="shared" si="645"/>
        <v/>
      </c>
      <c r="Z264" s="172" t="str">
        <f t="shared" ref="Z264:AC264" si="648">IF($K264="","",IF($K264=$K262,X262,X263))</f>
        <v/>
      </c>
      <c r="AA264" s="172" t="str">
        <f t="shared" si="648"/>
        <v/>
      </c>
      <c r="AB264" s="172" t="str">
        <f t="shared" si="648"/>
        <v/>
      </c>
      <c r="AC264" s="172" t="str">
        <f t="shared" si="648"/>
        <v/>
      </c>
      <c r="AD264" s="125"/>
      <c r="AE264" s="125"/>
      <c r="AF264" s="125"/>
      <c r="AG264" s="125"/>
      <c r="AH264" s="194"/>
      <c r="AI264" s="186"/>
      <c r="AJ264" s="187"/>
      <c r="AK264" s="127"/>
      <c r="AL264" s="187"/>
      <c r="AM264" s="127"/>
      <c r="AN264" s="187"/>
      <c r="AO264" s="135"/>
      <c r="AP264" s="130" t="str">
        <f t="shared" si="631"/>
        <v/>
      </c>
      <c r="AQ264" s="130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R264" s="130" t="str">
        <f t="shared" si="632"/>
        <v/>
      </c>
    </row>
    <row r="265" spans="1:44">
      <c r="A265" s="117">
        <f>输入错误检查!A265</f>
        <v>0</v>
      </c>
      <c r="B265" s="156">
        <f t="shared" si="633"/>
        <v>6</v>
      </c>
      <c r="C265" s="156">
        <f t="shared" si="634"/>
        <v>29</v>
      </c>
      <c r="D265" s="156">
        <f t="shared" si="635"/>
        <v>1700</v>
      </c>
      <c r="E265" s="156" t="str">
        <f t="shared" si="636"/>
        <v>AWG</v>
      </c>
      <c r="F265" s="156" t="str">
        <f t="shared" si="637"/>
        <v>AXIZ</v>
      </c>
      <c r="G265" s="120" t="s">
        <v>256</v>
      </c>
      <c r="H265" s="130" t="s">
        <v>251</v>
      </c>
      <c r="I265" s="130" t="str">
        <f t="shared" si="628"/>
        <v/>
      </c>
      <c r="J265" s="130" t="str">
        <f t="shared" si="629"/>
        <v/>
      </c>
      <c r="K265" s="125"/>
      <c r="L265" s="160"/>
      <c r="M265" s="168"/>
      <c r="N265" s="168"/>
      <c r="O265" s="166"/>
      <c r="P265" s="169"/>
      <c r="Q265" s="169"/>
      <c r="R265" s="169"/>
      <c r="S265" s="125">
        <v>0</v>
      </c>
      <c r="T265" s="125">
        <v>0</v>
      </c>
      <c r="U265" s="130" t="str">
        <f t="shared" si="630"/>
        <v/>
      </c>
      <c r="V265" s="173"/>
      <c r="W265" s="128"/>
      <c r="X265" s="174" t="str">
        <f t="shared" si="646"/>
        <v/>
      </c>
      <c r="Y265" s="174" t="str">
        <f t="shared" si="647"/>
        <v/>
      </c>
      <c r="Z265" s="172" t="str">
        <f t="shared" ref="Z265:AC265" si="649">IF($K265="","",IF($K265=$K263,X263,X262))</f>
        <v/>
      </c>
      <c r="AA265" s="172" t="str">
        <f t="shared" si="649"/>
        <v/>
      </c>
      <c r="AB265" s="172" t="str">
        <f t="shared" si="649"/>
        <v/>
      </c>
      <c r="AC265" s="172" t="str">
        <f t="shared" si="649"/>
        <v/>
      </c>
      <c r="AD265" s="125"/>
      <c r="AE265" s="125"/>
      <c r="AF265" s="125"/>
      <c r="AG265" s="125"/>
      <c r="AH265" s="125"/>
      <c r="AI265" s="186"/>
      <c r="AJ265" s="187"/>
      <c r="AK265" s="127"/>
      <c r="AL265" s="187"/>
      <c r="AM265" s="127"/>
      <c r="AN265" s="187"/>
      <c r="AO265" s="135"/>
      <c r="AP265" s="130" t="str">
        <f t="shared" si="631"/>
        <v/>
      </c>
      <c r="AQ265" s="130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R265" s="130" t="str">
        <f t="shared" si="632"/>
        <v/>
      </c>
    </row>
    <row r="266" spans="1:44">
      <c r="A266" s="117">
        <f>输入错误检查!A266</f>
        <v>0</v>
      </c>
      <c r="B266" s="156">
        <v>6</v>
      </c>
      <c r="C266" s="156">
        <v>30</v>
      </c>
      <c r="D266" s="156">
        <v>1300</v>
      </c>
      <c r="E266" s="157" t="s">
        <v>80</v>
      </c>
      <c r="F266" s="157" t="s">
        <v>88</v>
      </c>
      <c r="G266" s="120">
        <v>1</v>
      </c>
      <c r="H266" s="130" t="s">
        <v>247</v>
      </c>
      <c r="I266" s="130" t="str">
        <f t="shared" si="628"/>
        <v>客</v>
      </c>
      <c r="J266" s="130" t="str">
        <f t="shared" si="629"/>
        <v>RC</v>
      </c>
      <c r="K266" s="127" t="s">
        <v>88</v>
      </c>
      <c r="L266" s="159" t="s">
        <v>248</v>
      </c>
      <c r="M266" s="168">
        <f t="shared" ref="M266:M270" si="650">S266+S267</f>
        <v>7</v>
      </c>
      <c r="N266" s="168">
        <f t="shared" ref="N266:N270" si="651">T266+T267</f>
        <v>2</v>
      </c>
      <c r="O266" s="166">
        <f t="shared" ref="O266:O270" si="652">M266+N266</f>
        <v>9</v>
      </c>
      <c r="P266" s="167">
        <f t="shared" ref="P266:P270" si="653">IF(M266&gt;N266,1,0)</f>
        <v>1</v>
      </c>
      <c r="Q266" s="167">
        <f t="shared" ref="Q266:Q270" si="654">IF(M266+N266=0,0,IF(M266=N266,1,0))</f>
        <v>0</v>
      </c>
      <c r="R266" s="167">
        <f t="shared" ref="R266:R270" si="655">IF(M266&lt;N266,1,0)</f>
        <v>0</v>
      </c>
      <c r="S266" s="125">
        <v>2</v>
      </c>
      <c r="T266" s="125">
        <v>2</v>
      </c>
      <c r="U266" s="130" t="str">
        <f t="shared" si="630"/>
        <v>平</v>
      </c>
      <c r="V266" s="129" t="s">
        <v>263</v>
      </c>
      <c r="W266" s="129" t="s">
        <v>265</v>
      </c>
      <c r="X266" s="170"/>
      <c r="Y266" s="175"/>
      <c r="Z266" s="175"/>
      <c r="AA266" s="175"/>
      <c r="AB266" s="175"/>
      <c r="AC266" s="179"/>
      <c r="AD266" s="180" t="s">
        <v>121</v>
      </c>
      <c r="AE266" s="181" t="s">
        <v>199</v>
      </c>
      <c r="AF266" s="170"/>
      <c r="AG266" s="175"/>
      <c r="AH266" s="179"/>
      <c r="AI266" s="186" t="s">
        <v>186</v>
      </c>
      <c r="AJ266" s="187" t="s">
        <v>165</v>
      </c>
      <c r="AK266" s="127" t="s">
        <v>150</v>
      </c>
      <c r="AL266" s="187" t="s">
        <v>204</v>
      </c>
      <c r="AM266" s="127" t="s">
        <v>168</v>
      </c>
      <c r="AN266" s="187" t="s">
        <v>162</v>
      </c>
      <c r="AO266" s="135" t="s">
        <v>185</v>
      </c>
      <c r="AP266" s="130" t="str">
        <f t="shared" si="631"/>
        <v>主</v>
      </c>
      <c r="AQ266" s="130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>RC</v>
      </c>
      <c r="AR266" s="130" t="str">
        <f t="shared" si="632"/>
        <v>SZ</v>
      </c>
    </row>
    <row r="267" spans="1:44">
      <c r="A267" s="117">
        <f>输入错误检查!A267</f>
        <v>0</v>
      </c>
      <c r="B267" s="156">
        <f t="shared" ref="B267:B273" si="656">B266</f>
        <v>6</v>
      </c>
      <c r="C267" s="156">
        <f t="shared" ref="C267:C273" si="657">C266</f>
        <v>30</v>
      </c>
      <c r="D267" s="156">
        <f t="shared" ref="D267:D273" si="658">D266</f>
        <v>1300</v>
      </c>
      <c r="E267" s="156" t="str">
        <f t="shared" ref="E267:E273" si="659">E266</f>
        <v>RC</v>
      </c>
      <c r="F267" s="156" t="str">
        <f t="shared" ref="F267:F273" si="660">F266</f>
        <v>SZ</v>
      </c>
      <c r="G267" s="120">
        <v>1</v>
      </c>
      <c r="H267" s="130" t="s">
        <v>251</v>
      </c>
      <c r="I267" s="130" t="str">
        <f t="shared" si="628"/>
        <v>主</v>
      </c>
      <c r="J267" s="130" t="str">
        <f t="shared" si="629"/>
        <v>SZ</v>
      </c>
      <c r="K267" s="127" t="s">
        <v>80</v>
      </c>
      <c r="L267" s="159" t="s">
        <v>252</v>
      </c>
      <c r="M267" s="168"/>
      <c r="N267" s="168"/>
      <c r="O267" s="166"/>
      <c r="P267" s="169"/>
      <c r="Q267" s="169"/>
      <c r="R267" s="169"/>
      <c r="S267" s="125">
        <v>5</v>
      </c>
      <c r="T267" s="125">
        <v>0</v>
      </c>
      <c r="U267" s="130" t="str">
        <f t="shared" si="630"/>
        <v>屠</v>
      </c>
      <c r="V267" s="129" t="s">
        <v>263</v>
      </c>
      <c r="W267" s="129" t="s">
        <v>265</v>
      </c>
      <c r="X267" s="171"/>
      <c r="Y267" s="176"/>
      <c r="Z267" s="177"/>
      <c r="AA267" s="177"/>
      <c r="AB267" s="177"/>
      <c r="AC267" s="182"/>
      <c r="AD267" s="180" t="s">
        <v>150</v>
      </c>
      <c r="AE267" s="181" t="s">
        <v>121</v>
      </c>
      <c r="AF267" s="171"/>
      <c r="AG267" s="177"/>
      <c r="AH267" s="182"/>
      <c r="AI267" s="186" t="s">
        <v>94</v>
      </c>
      <c r="AJ267" s="187" t="s">
        <v>199</v>
      </c>
      <c r="AK267" s="127" t="s">
        <v>168</v>
      </c>
      <c r="AL267" s="187" t="s">
        <v>116</v>
      </c>
      <c r="AM267" s="127" t="s">
        <v>192</v>
      </c>
      <c r="AN267" s="187" t="s">
        <v>102</v>
      </c>
      <c r="AO267" s="135" t="s">
        <v>185</v>
      </c>
      <c r="AP267" s="130" t="str">
        <f t="shared" si="631"/>
        <v>主</v>
      </c>
      <c r="AQ267" s="130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RC</v>
      </c>
      <c r="AR267" s="130" t="str">
        <f t="shared" si="632"/>
        <v>SZ</v>
      </c>
    </row>
    <row r="268" spans="1:44">
      <c r="A268" s="117">
        <f>输入错误检查!A268</f>
        <v>0</v>
      </c>
      <c r="B268" s="156">
        <f t="shared" si="656"/>
        <v>6</v>
      </c>
      <c r="C268" s="156">
        <f t="shared" si="657"/>
        <v>30</v>
      </c>
      <c r="D268" s="156">
        <f t="shared" si="658"/>
        <v>1300</v>
      </c>
      <c r="E268" s="156" t="str">
        <f t="shared" si="659"/>
        <v>RC</v>
      </c>
      <c r="F268" s="156" t="str">
        <f t="shared" si="660"/>
        <v>SZ</v>
      </c>
      <c r="G268" s="120">
        <v>2</v>
      </c>
      <c r="H268" s="130" t="s">
        <v>247</v>
      </c>
      <c r="I268" s="130" t="str">
        <f t="shared" si="628"/>
        <v>客</v>
      </c>
      <c r="J268" s="130" t="str">
        <f t="shared" si="629"/>
        <v>RC</v>
      </c>
      <c r="K268" s="127" t="s">
        <v>88</v>
      </c>
      <c r="L268" s="159" t="s">
        <v>255</v>
      </c>
      <c r="M268" s="168">
        <f t="shared" si="650"/>
        <v>5</v>
      </c>
      <c r="N268" s="168">
        <f t="shared" si="651"/>
        <v>5</v>
      </c>
      <c r="O268" s="166">
        <f t="shared" si="652"/>
        <v>10</v>
      </c>
      <c r="P268" s="167">
        <f t="shared" si="653"/>
        <v>0</v>
      </c>
      <c r="Q268" s="167">
        <f t="shared" si="654"/>
        <v>1</v>
      </c>
      <c r="R268" s="167">
        <f t="shared" si="655"/>
        <v>0</v>
      </c>
      <c r="S268" s="125">
        <v>0</v>
      </c>
      <c r="T268" s="125">
        <v>5</v>
      </c>
      <c r="U268" s="130" t="str">
        <f t="shared" si="630"/>
        <v>屠</v>
      </c>
      <c r="V268" s="129" t="s">
        <v>249</v>
      </c>
      <c r="W268" s="129" t="s">
        <v>250</v>
      </c>
      <c r="X268" s="172" t="str">
        <f t="shared" ref="X268:X272" si="661">IF($K268="","",IF($K268=$K266,AI266,AI267))</f>
        <v>画家</v>
      </c>
      <c r="Y268" s="172" t="str">
        <f t="shared" ref="Y268:Y272" si="662">IF($K268="","",IF($K268=$K266,AJ266,AJ267))</f>
        <v>杂技演员</v>
      </c>
      <c r="Z268" s="178"/>
      <c r="AA268" s="177"/>
      <c r="AB268" s="177"/>
      <c r="AC268" s="182"/>
      <c r="AD268" s="180" t="s">
        <v>150</v>
      </c>
      <c r="AE268" s="127" t="s">
        <v>203</v>
      </c>
      <c r="AF268" s="183" t="s">
        <v>185</v>
      </c>
      <c r="AG268" s="178"/>
      <c r="AH268" s="182"/>
      <c r="AI268" s="186" t="s">
        <v>141</v>
      </c>
      <c r="AJ268" s="187" t="s">
        <v>199</v>
      </c>
      <c r="AK268" s="127" t="s">
        <v>153</v>
      </c>
      <c r="AL268" s="187" t="s">
        <v>121</v>
      </c>
      <c r="AM268" s="127" t="s">
        <v>162</v>
      </c>
      <c r="AN268" s="187" t="s">
        <v>168</v>
      </c>
      <c r="AO268" s="135" t="s">
        <v>179</v>
      </c>
      <c r="AP268" s="130" t="str">
        <f t="shared" si="631"/>
        <v>客</v>
      </c>
      <c r="AQ268" s="130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SZ</v>
      </c>
      <c r="AR268" s="130" t="str">
        <f t="shared" si="632"/>
        <v>RC</v>
      </c>
    </row>
    <row r="269" spans="1:44">
      <c r="A269" s="117">
        <f>输入错误检查!A269</f>
        <v>0</v>
      </c>
      <c r="B269" s="156">
        <f t="shared" si="656"/>
        <v>6</v>
      </c>
      <c r="C269" s="156">
        <f t="shared" si="657"/>
        <v>30</v>
      </c>
      <c r="D269" s="156">
        <f t="shared" si="658"/>
        <v>1300</v>
      </c>
      <c r="E269" s="156" t="str">
        <f t="shared" si="659"/>
        <v>RC</v>
      </c>
      <c r="F269" s="156" t="str">
        <f t="shared" si="660"/>
        <v>SZ</v>
      </c>
      <c r="G269" s="120">
        <v>2</v>
      </c>
      <c r="H269" s="130" t="s">
        <v>251</v>
      </c>
      <c r="I269" s="130" t="str">
        <f t="shared" si="628"/>
        <v>主</v>
      </c>
      <c r="J269" s="130" t="str">
        <f t="shared" si="629"/>
        <v>SZ</v>
      </c>
      <c r="K269" s="127" t="s">
        <v>80</v>
      </c>
      <c r="L269" s="159" t="s">
        <v>253</v>
      </c>
      <c r="M269" s="168"/>
      <c r="N269" s="168"/>
      <c r="O269" s="166"/>
      <c r="P269" s="169"/>
      <c r="Q269" s="169"/>
      <c r="R269" s="169"/>
      <c r="S269" s="125">
        <v>5</v>
      </c>
      <c r="T269" s="125">
        <v>0</v>
      </c>
      <c r="U269" s="130" t="str">
        <f t="shared" si="630"/>
        <v>屠</v>
      </c>
      <c r="V269" s="129" t="s">
        <v>249</v>
      </c>
      <c r="W269" s="129" t="s">
        <v>250</v>
      </c>
      <c r="X269" s="172" t="str">
        <f t="shared" ref="X269:X273" si="663">IF($K269="","",IF($K269=$K267,AI267,AI266))</f>
        <v>园丁</v>
      </c>
      <c r="Y269" s="172" t="str">
        <f t="shared" ref="Y269:Y273" si="664">IF($K269="","",IF($K269=$K267,AJ267,AJ266))</f>
        <v>古董商</v>
      </c>
      <c r="Z269" s="171"/>
      <c r="AA269" s="176"/>
      <c r="AB269" s="177"/>
      <c r="AC269" s="182"/>
      <c r="AD269" s="180" t="s">
        <v>150</v>
      </c>
      <c r="AE269" s="127" t="s">
        <v>153</v>
      </c>
      <c r="AF269" s="181" t="s">
        <v>179</v>
      </c>
      <c r="AG269" s="171"/>
      <c r="AH269" s="182"/>
      <c r="AI269" s="186" t="s">
        <v>121</v>
      </c>
      <c r="AJ269" s="187" t="s">
        <v>192</v>
      </c>
      <c r="AK269" s="127" t="s">
        <v>138</v>
      </c>
      <c r="AL269" s="187" t="s">
        <v>202</v>
      </c>
      <c r="AM269" s="127" t="s">
        <v>168</v>
      </c>
      <c r="AN269" s="187" t="s">
        <v>116</v>
      </c>
      <c r="AO269" s="135" t="s">
        <v>185</v>
      </c>
      <c r="AP269" s="130" t="str">
        <f t="shared" si="631"/>
        <v>客</v>
      </c>
      <c r="AQ269" s="130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SZ</v>
      </c>
      <c r="AR269" s="130" t="str">
        <f t="shared" si="632"/>
        <v>RC</v>
      </c>
    </row>
    <row r="270" spans="1:44">
      <c r="A270" s="117">
        <f>输入错误检查!A270</f>
        <v>0</v>
      </c>
      <c r="B270" s="156">
        <f t="shared" si="656"/>
        <v>6</v>
      </c>
      <c r="C270" s="156">
        <f t="shared" si="657"/>
        <v>30</v>
      </c>
      <c r="D270" s="156">
        <f t="shared" si="658"/>
        <v>1300</v>
      </c>
      <c r="E270" s="156" t="str">
        <f t="shared" si="659"/>
        <v>RC</v>
      </c>
      <c r="F270" s="156" t="str">
        <f t="shared" si="660"/>
        <v>SZ</v>
      </c>
      <c r="G270" s="120">
        <v>3</v>
      </c>
      <c r="H270" s="130" t="s">
        <v>247</v>
      </c>
      <c r="I270" s="130" t="str">
        <f t="shared" si="628"/>
        <v>客</v>
      </c>
      <c r="J270" s="130" t="str">
        <f t="shared" si="629"/>
        <v>RC</v>
      </c>
      <c r="K270" s="127" t="s">
        <v>88</v>
      </c>
      <c r="L270" s="159" t="s">
        <v>255</v>
      </c>
      <c r="M270" s="168">
        <f t="shared" si="650"/>
        <v>7</v>
      </c>
      <c r="N270" s="168">
        <f t="shared" si="651"/>
        <v>2</v>
      </c>
      <c r="O270" s="166">
        <f t="shared" si="652"/>
        <v>9</v>
      </c>
      <c r="P270" s="167">
        <f t="shared" si="653"/>
        <v>1</v>
      </c>
      <c r="Q270" s="167">
        <f t="shared" si="654"/>
        <v>0</v>
      </c>
      <c r="R270" s="167">
        <f t="shared" si="655"/>
        <v>0</v>
      </c>
      <c r="S270" s="125">
        <v>5</v>
      </c>
      <c r="T270" s="125">
        <v>0</v>
      </c>
      <c r="U270" s="130" t="str">
        <f t="shared" si="630"/>
        <v>人</v>
      </c>
      <c r="V270" s="173"/>
      <c r="W270" s="129" t="s">
        <v>262</v>
      </c>
      <c r="X270" s="174" t="str">
        <f t="shared" si="661"/>
        <v>调香师</v>
      </c>
      <c r="Y270" s="174" t="str">
        <f t="shared" si="662"/>
        <v>古董商</v>
      </c>
      <c r="Z270" s="174" t="str">
        <f>IF($K270="","",IF($K270=$K268,X268,X269))</f>
        <v>画家</v>
      </c>
      <c r="AA270" s="174" t="str">
        <f>IF($K270="","",IF($K270=$K268,Y268,Y269))</f>
        <v>杂技演员</v>
      </c>
      <c r="AB270" s="178"/>
      <c r="AC270" s="182"/>
      <c r="AD270" s="180" t="s">
        <v>150</v>
      </c>
      <c r="AE270" s="127" t="s">
        <v>153</v>
      </c>
      <c r="AF270" s="127" t="s">
        <v>185</v>
      </c>
      <c r="AG270" s="183" t="s">
        <v>179</v>
      </c>
      <c r="AH270" s="189"/>
      <c r="AI270" s="186" t="s">
        <v>202</v>
      </c>
      <c r="AJ270" s="187" t="s">
        <v>147</v>
      </c>
      <c r="AK270" s="127" t="s">
        <v>116</v>
      </c>
      <c r="AL270" s="187" t="s">
        <v>168</v>
      </c>
      <c r="AM270" s="127" t="s">
        <v>126</v>
      </c>
      <c r="AN270" s="187" t="s">
        <v>121</v>
      </c>
      <c r="AO270" s="135" t="s">
        <v>155</v>
      </c>
      <c r="AP270" s="130" t="str">
        <f t="shared" si="631"/>
        <v>主</v>
      </c>
      <c r="AQ270" s="130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RC</v>
      </c>
      <c r="AR270" s="130" t="str">
        <f t="shared" si="632"/>
        <v>SZ</v>
      </c>
    </row>
    <row r="271" spans="1:44">
      <c r="A271" s="117">
        <f>输入错误检查!A271</f>
        <v>0</v>
      </c>
      <c r="B271" s="156">
        <f t="shared" si="656"/>
        <v>6</v>
      </c>
      <c r="C271" s="156">
        <f t="shared" si="657"/>
        <v>30</v>
      </c>
      <c r="D271" s="156">
        <f t="shared" si="658"/>
        <v>1300</v>
      </c>
      <c r="E271" s="156" t="str">
        <f t="shared" si="659"/>
        <v>RC</v>
      </c>
      <c r="F271" s="156" t="str">
        <f t="shared" si="660"/>
        <v>SZ</v>
      </c>
      <c r="G271" s="120">
        <v>3</v>
      </c>
      <c r="H271" s="130" t="s">
        <v>251</v>
      </c>
      <c r="I271" s="130" t="str">
        <f t="shared" si="628"/>
        <v>主</v>
      </c>
      <c r="J271" s="130" t="str">
        <f t="shared" si="629"/>
        <v>SZ</v>
      </c>
      <c r="K271" s="127" t="s">
        <v>80</v>
      </c>
      <c r="L271" s="159" t="s">
        <v>253</v>
      </c>
      <c r="M271" s="168"/>
      <c r="N271" s="168"/>
      <c r="O271" s="166"/>
      <c r="P271" s="169"/>
      <c r="Q271" s="169"/>
      <c r="R271" s="169"/>
      <c r="S271" s="125">
        <v>2</v>
      </c>
      <c r="T271" s="125">
        <v>2</v>
      </c>
      <c r="U271" s="130" t="str">
        <f t="shared" si="630"/>
        <v>平</v>
      </c>
      <c r="V271" s="173"/>
      <c r="W271" s="129" t="s">
        <v>262</v>
      </c>
      <c r="X271" s="174" t="str">
        <f t="shared" si="663"/>
        <v>空军</v>
      </c>
      <c r="Y271" s="174" t="str">
        <f t="shared" si="664"/>
        <v>心理学家</v>
      </c>
      <c r="Z271" s="174" t="str">
        <f>IF($K271="","",IF($K271=$K269,X269,X268))</f>
        <v>园丁</v>
      </c>
      <c r="AA271" s="174" t="str">
        <f>IF($K271="","",IF($K271=$K269,Y269,Y268))</f>
        <v>古董商</v>
      </c>
      <c r="AB271" s="171"/>
      <c r="AC271" s="185"/>
      <c r="AD271" s="180" t="s">
        <v>138</v>
      </c>
      <c r="AE271" s="127" t="s">
        <v>153</v>
      </c>
      <c r="AF271" s="127" t="s">
        <v>179</v>
      </c>
      <c r="AG271" s="181" t="s">
        <v>185</v>
      </c>
      <c r="AH271" s="193"/>
      <c r="AI271" s="186" t="s">
        <v>150</v>
      </c>
      <c r="AJ271" s="187" t="s">
        <v>130</v>
      </c>
      <c r="AK271" s="127" t="s">
        <v>194</v>
      </c>
      <c r="AL271" s="187" t="s">
        <v>156</v>
      </c>
      <c r="AM271" s="127" t="s">
        <v>202</v>
      </c>
      <c r="AN271" s="187" t="s">
        <v>195</v>
      </c>
      <c r="AO271" s="135" t="s">
        <v>140</v>
      </c>
      <c r="AP271" s="130" t="str">
        <f t="shared" si="631"/>
        <v>主</v>
      </c>
      <c r="AQ271" s="130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RC</v>
      </c>
      <c r="AR271" s="130" t="str">
        <f t="shared" si="632"/>
        <v>SZ</v>
      </c>
    </row>
    <row r="272" spans="1:44">
      <c r="A272" s="117">
        <f>输入错误检查!A272</f>
        <v>0</v>
      </c>
      <c r="B272" s="156">
        <f t="shared" si="656"/>
        <v>6</v>
      </c>
      <c r="C272" s="156">
        <f t="shared" si="657"/>
        <v>30</v>
      </c>
      <c r="D272" s="156">
        <f t="shared" si="658"/>
        <v>1300</v>
      </c>
      <c r="E272" s="156" t="str">
        <f t="shared" si="659"/>
        <v>RC</v>
      </c>
      <c r="F272" s="156" t="str">
        <f t="shared" si="660"/>
        <v>SZ</v>
      </c>
      <c r="G272" s="120" t="s">
        <v>256</v>
      </c>
      <c r="H272" s="130" t="s">
        <v>247</v>
      </c>
      <c r="I272" s="130" t="str">
        <f t="shared" si="628"/>
        <v/>
      </c>
      <c r="J272" s="130" t="str">
        <f t="shared" si="629"/>
        <v/>
      </c>
      <c r="K272" s="125"/>
      <c r="L272" s="160"/>
      <c r="M272" s="168">
        <f t="shared" ref="M272:M276" si="665">S272+S273</f>
        <v>0</v>
      </c>
      <c r="N272" s="168">
        <f t="shared" ref="N272:N276" si="666">T272+T273</f>
        <v>0</v>
      </c>
      <c r="O272" s="166">
        <f t="shared" ref="O272:O276" si="667">M272+N272</f>
        <v>0</v>
      </c>
      <c r="P272" s="167">
        <f t="shared" ref="P272:P276" si="668">IF(M272&gt;N272,1,0)</f>
        <v>0</v>
      </c>
      <c r="Q272" s="167">
        <f t="shared" ref="Q272:Q276" si="669">IF(M272+N272=0,0,IF(M272=N272,1,0))</f>
        <v>0</v>
      </c>
      <c r="R272" s="167">
        <f t="shared" ref="R272:R276" si="670">IF(M272&lt;N272,1,0)</f>
        <v>0</v>
      </c>
      <c r="S272" s="125">
        <v>0</v>
      </c>
      <c r="T272" s="125">
        <v>0</v>
      </c>
      <c r="U272" s="130" t="str">
        <f t="shared" si="630"/>
        <v/>
      </c>
      <c r="V272" s="173"/>
      <c r="W272" s="128"/>
      <c r="X272" s="174" t="str">
        <f t="shared" si="661"/>
        <v/>
      </c>
      <c r="Y272" s="174" t="str">
        <f t="shared" si="662"/>
        <v/>
      </c>
      <c r="Z272" s="172" t="str">
        <f t="shared" ref="Z272:AC272" si="671">IF($K272="","",IF($K272=$K270,X270,X271))</f>
        <v/>
      </c>
      <c r="AA272" s="172" t="str">
        <f t="shared" si="671"/>
        <v/>
      </c>
      <c r="AB272" s="172" t="str">
        <f t="shared" si="671"/>
        <v/>
      </c>
      <c r="AC272" s="172" t="str">
        <f t="shared" si="671"/>
        <v/>
      </c>
      <c r="AD272" s="125"/>
      <c r="AE272" s="125"/>
      <c r="AF272" s="125"/>
      <c r="AG272" s="125"/>
      <c r="AH272" s="194"/>
      <c r="AI272" s="191"/>
      <c r="AJ272" s="191"/>
      <c r="AK272" s="125"/>
      <c r="AL272" s="191"/>
      <c r="AM272" s="125"/>
      <c r="AN272" s="191"/>
      <c r="AO272" s="123"/>
      <c r="AP272" s="130" t="str">
        <f t="shared" si="631"/>
        <v/>
      </c>
      <c r="AQ272" s="130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R272" s="130" t="str">
        <f t="shared" si="632"/>
        <v/>
      </c>
    </row>
    <row r="273" spans="1:44">
      <c r="A273" s="117">
        <f>输入错误检查!A273</f>
        <v>0</v>
      </c>
      <c r="B273" s="156">
        <f t="shared" si="656"/>
        <v>6</v>
      </c>
      <c r="C273" s="156">
        <f t="shared" si="657"/>
        <v>30</v>
      </c>
      <c r="D273" s="156">
        <f t="shared" si="658"/>
        <v>1300</v>
      </c>
      <c r="E273" s="156" t="str">
        <f t="shared" si="659"/>
        <v>RC</v>
      </c>
      <c r="F273" s="156" t="str">
        <f t="shared" si="660"/>
        <v>SZ</v>
      </c>
      <c r="G273" s="120" t="s">
        <v>256</v>
      </c>
      <c r="H273" s="130" t="s">
        <v>251</v>
      </c>
      <c r="I273" s="130" t="str">
        <f t="shared" si="628"/>
        <v/>
      </c>
      <c r="J273" s="130" t="str">
        <f t="shared" si="629"/>
        <v/>
      </c>
      <c r="K273" s="125"/>
      <c r="L273" s="160"/>
      <c r="M273" s="168"/>
      <c r="N273" s="168"/>
      <c r="O273" s="166"/>
      <c r="P273" s="169"/>
      <c r="Q273" s="169"/>
      <c r="R273" s="169"/>
      <c r="S273" s="125">
        <v>0</v>
      </c>
      <c r="T273" s="125">
        <v>0</v>
      </c>
      <c r="U273" s="130" t="str">
        <f t="shared" si="630"/>
        <v/>
      </c>
      <c r="V273" s="173"/>
      <c r="W273" s="128"/>
      <c r="X273" s="174" t="str">
        <f t="shared" si="663"/>
        <v/>
      </c>
      <c r="Y273" s="174" t="str">
        <f t="shared" si="664"/>
        <v/>
      </c>
      <c r="Z273" s="172" t="str">
        <f t="shared" ref="Z273:AC273" si="672">IF($K273="","",IF($K273=$K271,X271,X270))</f>
        <v/>
      </c>
      <c r="AA273" s="172" t="str">
        <f t="shared" si="672"/>
        <v/>
      </c>
      <c r="AB273" s="172" t="str">
        <f t="shared" si="672"/>
        <v/>
      </c>
      <c r="AC273" s="172" t="str">
        <f t="shared" si="672"/>
        <v/>
      </c>
      <c r="AD273" s="125"/>
      <c r="AE273" s="125"/>
      <c r="AF273" s="125"/>
      <c r="AG273" s="125"/>
      <c r="AH273" s="125"/>
      <c r="AI273" s="191"/>
      <c r="AJ273" s="191"/>
      <c r="AK273" s="125"/>
      <c r="AL273" s="191"/>
      <c r="AM273" s="125"/>
      <c r="AN273" s="191"/>
      <c r="AO273" s="123"/>
      <c r="AP273" s="130" t="str">
        <f t="shared" si="631"/>
        <v/>
      </c>
      <c r="AQ273" s="130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R273" s="130" t="str">
        <f t="shared" si="632"/>
        <v/>
      </c>
    </row>
    <row r="274" spans="1:44">
      <c r="A274" s="117">
        <f>输入错误检查!A274</f>
        <v>0</v>
      </c>
      <c r="B274" s="156">
        <v>6</v>
      </c>
      <c r="C274" s="156">
        <v>30</v>
      </c>
      <c r="D274" s="156">
        <v>1500</v>
      </c>
      <c r="E274" s="157" t="s">
        <v>72</v>
      </c>
      <c r="F274" s="157" t="s">
        <v>56</v>
      </c>
      <c r="G274" s="120">
        <v>1</v>
      </c>
      <c r="H274" s="130" t="s">
        <v>247</v>
      </c>
      <c r="I274" s="130" t="str">
        <f t="shared" si="628"/>
        <v>主</v>
      </c>
      <c r="J274" s="130" t="str">
        <f t="shared" si="629"/>
        <v>AXIZ</v>
      </c>
      <c r="K274" s="127" t="s">
        <v>72</v>
      </c>
      <c r="L274" s="159" t="s">
        <v>266</v>
      </c>
      <c r="M274" s="168">
        <f t="shared" si="665"/>
        <v>5</v>
      </c>
      <c r="N274" s="168">
        <f t="shared" si="666"/>
        <v>5</v>
      </c>
      <c r="O274" s="166">
        <f t="shared" si="667"/>
        <v>10</v>
      </c>
      <c r="P274" s="167">
        <f t="shared" si="668"/>
        <v>0</v>
      </c>
      <c r="Q274" s="167">
        <f t="shared" si="669"/>
        <v>1</v>
      </c>
      <c r="R274" s="167">
        <f t="shared" si="670"/>
        <v>0</v>
      </c>
      <c r="S274" s="125">
        <v>5</v>
      </c>
      <c r="T274" s="125">
        <v>0</v>
      </c>
      <c r="U274" s="130" t="str">
        <f t="shared" si="630"/>
        <v>屠</v>
      </c>
      <c r="V274" s="129" t="s">
        <v>250</v>
      </c>
      <c r="W274" s="129" t="s">
        <v>254</v>
      </c>
      <c r="X274" s="170"/>
      <c r="Y274" s="175"/>
      <c r="Z274" s="175"/>
      <c r="AA274" s="175"/>
      <c r="AB274" s="175"/>
      <c r="AC274" s="179"/>
      <c r="AD274" s="180" t="s">
        <v>121</v>
      </c>
      <c r="AE274" s="181" t="s">
        <v>168</v>
      </c>
      <c r="AF274" s="170"/>
      <c r="AG274" s="175"/>
      <c r="AH274" s="179"/>
      <c r="AI274" s="186" t="s">
        <v>203</v>
      </c>
      <c r="AJ274" s="187" t="s">
        <v>165</v>
      </c>
      <c r="AK274" s="127" t="s">
        <v>150</v>
      </c>
      <c r="AL274" s="187" t="s">
        <v>116</v>
      </c>
      <c r="AM274" s="127" t="s">
        <v>202</v>
      </c>
      <c r="AN274" s="187" t="s">
        <v>102</v>
      </c>
      <c r="AO274" s="135" t="s">
        <v>185</v>
      </c>
      <c r="AP274" s="130" t="str">
        <f t="shared" si="631"/>
        <v>主</v>
      </c>
      <c r="AQ274" s="130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>FL</v>
      </c>
      <c r="AR274" s="130" t="str">
        <f t="shared" si="632"/>
        <v>AXIZ</v>
      </c>
    </row>
    <row r="275" spans="1:44">
      <c r="A275" s="117">
        <f>输入错误检查!A275</f>
        <v>0</v>
      </c>
      <c r="B275" s="156">
        <f t="shared" ref="B275:B281" si="673">B274</f>
        <v>6</v>
      </c>
      <c r="C275" s="156">
        <f t="shared" ref="C275:C281" si="674">C274</f>
        <v>30</v>
      </c>
      <c r="D275" s="156">
        <f t="shared" ref="D275:D281" si="675">D274</f>
        <v>1500</v>
      </c>
      <c r="E275" s="156" t="str">
        <f t="shared" ref="E275:E281" si="676">E274</f>
        <v>FL</v>
      </c>
      <c r="F275" s="156" t="str">
        <f t="shared" ref="F275:F281" si="677">F274</f>
        <v>AXIZ</v>
      </c>
      <c r="G275" s="120">
        <v>1</v>
      </c>
      <c r="H275" s="130" t="s">
        <v>251</v>
      </c>
      <c r="I275" s="130" t="str">
        <f t="shared" si="628"/>
        <v>客</v>
      </c>
      <c r="J275" s="130" t="str">
        <f t="shared" si="629"/>
        <v>FL</v>
      </c>
      <c r="K275" s="127" t="s">
        <v>56</v>
      </c>
      <c r="L275" s="159" t="s">
        <v>269</v>
      </c>
      <c r="M275" s="168"/>
      <c r="N275" s="168"/>
      <c r="O275" s="166"/>
      <c r="P275" s="169"/>
      <c r="Q275" s="169"/>
      <c r="R275" s="169"/>
      <c r="S275" s="125">
        <v>0</v>
      </c>
      <c r="T275" s="125">
        <v>5</v>
      </c>
      <c r="U275" s="130" t="str">
        <f t="shared" si="630"/>
        <v>屠</v>
      </c>
      <c r="V275" s="129" t="s">
        <v>250</v>
      </c>
      <c r="W275" s="129" t="s">
        <v>254</v>
      </c>
      <c r="X275" s="171"/>
      <c r="Y275" s="176"/>
      <c r="Z275" s="177"/>
      <c r="AA275" s="177"/>
      <c r="AB275" s="177"/>
      <c r="AC275" s="182"/>
      <c r="AD275" s="180" t="s">
        <v>150</v>
      </c>
      <c r="AE275" s="181" t="s">
        <v>121</v>
      </c>
      <c r="AF275" s="171"/>
      <c r="AG275" s="177"/>
      <c r="AH275" s="182"/>
      <c r="AI275" s="186" t="s">
        <v>102</v>
      </c>
      <c r="AJ275" s="187" t="s">
        <v>202</v>
      </c>
      <c r="AK275" s="127" t="s">
        <v>168</v>
      </c>
      <c r="AL275" s="187" t="s">
        <v>116</v>
      </c>
      <c r="AM275" s="127" t="s">
        <v>156</v>
      </c>
      <c r="AN275" s="187" t="s">
        <v>192</v>
      </c>
      <c r="AO275" s="135" t="s">
        <v>185</v>
      </c>
      <c r="AP275" s="130" t="str">
        <f t="shared" si="631"/>
        <v>主</v>
      </c>
      <c r="AQ275" s="130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FL</v>
      </c>
      <c r="AR275" s="130" t="str">
        <f t="shared" si="632"/>
        <v>AXIZ</v>
      </c>
    </row>
    <row r="276" spans="1:44">
      <c r="A276" s="117">
        <f>输入错误检查!A276</f>
        <v>0</v>
      </c>
      <c r="B276" s="156">
        <f t="shared" si="673"/>
        <v>6</v>
      </c>
      <c r="C276" s="156">
        <f t="shared" si="674"/>
        <v>30</v>
      </c>
      <c r="D276" s="156">
        <f t="shared" si="675"/>
        <v>1500</v>
      </c>
      <c r="E276" s="156" t="str">
        <f t="shared" si="676"/>
        <v>FL</v>
      </c>
      <c r="F276" s="156" t="str">
        <f t="shared" si="677"/>
        <v>AXIZ</v>
      </c>
      <c r="G276" s="120">
        <v>2</v>
      </c>
      <c r="H276" s="130" t="s">
        <v>247</v>
      </c>
      <c r="I276" s="130" t="str">
        <f t="shared" si="628"/>
        <v>主</v>
      </c>
      <c r="J276" s="130" t="str">
        <f t="shared" si="629"/>
        <v>AXIZ</v>
      </c>
      <c r="K276" s="127" t="s">
        <v>72</v>
      </c>
      <c r="L276" s="159" t="s">
        <v>266</v>
      </c>
      <c r="M276" s="168">
        <f t="shared" si="665"/>
        <v>3</v>
      </c>
      <c r="N276" s="168">
        <f t="shared" si="666"/>
        <v>5</v>
      </c>
      <c r="O276" s="166">
        <f t="shared" si="667"/>
        <v>8</v>
      </c>
      <c r="P276" s="167">
        <f t="shared" si="668"/>
        <v>0</v>
      </c>
      <c r="Q276" s="167">
        <f t="shared" si="669"/>
        <v>0</v>
      </c>
      <c r="R276" s="167">
        <f t="shared" si="670"/>
        <v>1</v>
      </c>
      <c r="S276" s="125">
        <v>2</v>
      </c>
      <c r="T276" s="125">
        <v>2</v>
      </c>
      <c r="U276" s="130" t="str">
        <f t="shared" si="630"/>
        <v>平</v>
      </c>
      <c r="V276" s="129" t="s">
        <v>262</v>
      </c>
      <c r="W276" s="129" t="s">
        <v>265</v>
      </c>
      <c r="X276" s="172" t="str">
        <f t="shared" ref="X276:X280" si="678">IF($K276="","",IF($K276=$K274,AI274,AI275))</f>
        <v>拉拉队员</v>
      </c>
      <c r="Y276" s="172" t="str">
        <f t="shared" ref="Y276:Y280" si="679">IF($K276="","",IF($K276=$K274,AJ274,AJ275))</f>
        <v>杂技演员</v>
      </c>
      <c r="Z276" s="178"/>
      <c r="AA276" s="177"/>
      <c r="AB276" s="177"/>
      <c r="AC276" s="182"/>
      <c r="AD276" s="180" t="s">
        <v>199</v>
      </c>
      <c r="AE276" s="127" t="s">
        <v>150</v>
      </c>
      <c r="AF276" s="183" t="s">
        <v>185</v>
      </c>
      <c r="AG276" s="178"/>
      <c r="AH276" s="182"/>
      <c r="AI276" s="186" t="s">
        <v>204</v>
      </c>
      <c r="AJ276" s="187" t="s">
        <v>121</v>
      </c>
      <c r="AK276" s="127" t="s">
        <v>168</v>
      </c>
      <c r="AL276" s="187" t="s">
        <v>162</v>
      </c>
      <c r="AM276" s="127" t="s">
        <v>202</v>
      </c>
      <c r="AN276" s="187" t="s">
        <v>94</v>
      </c>
      <c r="AO276" s="135" t="s">
        <v>179</v>
      </c>
      <c r="AP276" s="130" t="str">
        <f t="shared" si="631"/>
        <v>客</v>
      </c>
      <c r="AQ276" s="130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AXIZ</v>
      </c>
      <c r="AR276" s="130" t="str">
        <f t="shared" si="632"/>
        <v>FL</v>
      </c>
    </row>
    <row r="277" spans="1:44">
      <c r="A277" s="117">
        <f>输入错误检查!A277</f>
        <v>0</v>
      </c>
      <c r="B277" s="156">
        <f t="shared" si="673"/>
        <v>6</v>
      </c>
      <c r="C277" s="156">
        <f t="shared" si="674"/>
        <v>30</v>
      </c>
      <c r="D277" s="156">
        <f t="shared" si="675"/>
        <v>1500</v>
      </c>
      <c r="E277" s="156" t="str">
        <f t="shared" si="676"/>
        <v>FL</v>
      </c>
      <c r="F277" s="156" t="str">
        <f t="shared" si="677"/>
        <v>AXIZ</v>
      </c>
      <c r="G277" s="120">
        <v>2</v>
      </c>
      <c r="H277" s="130" t="s">
        <v>251</v>
      </c>
      <c r="I277" s="130" t="str">
        <f t="shared" si="628"/>
        <v>客</v>
      </c>
      <c r="J277" s="130" t="str">
        <f t="shared" si="629"/>
        <v>FL</v>
      </c>
      <c r="K277" s="127" t="s">
        <v>56</v>
      </c>
      <c r="L277" s="159" t="s">
        <v>264</v>
      </c>
      <c r="M277" s="168"/>
      <c r="N277" s="168"/>
      <c r="O277" s="166"/>
      <c r="P277" s="169"/>
      <c r="Q277" s="169"/>
      <c r="R277" s="169"/>
      <c r="S277" s="125">
        <v>1</v>
      </c>
      <c r="T277" s="125">
        <v>3</v>
      </c>
      <c r="U277" s="130" t="str">
        <f t="shared" si="630"/>
        <v>屠</v>
      </c>
      <c r="V277" s="129" t="s">
        <v>262</v>
      </c>
      <c r="W277" s="129" t="s">
        <v>265</v>
      </c>
      <c r="X277" s="172" t="str">
        <f t="shared" ref="X277:X281" si="680">IF($K277="","",IF($K277=$K275,AI275,AI274))</f>
        <v>魔术师</v>
      </c>
      <c r="Y277" s="172" t="str">
        <f t="shared" ref="Y277:Y281" si="681">IF($K277="","",IF($K277=$K275,AJ275,AJ274))</f>
        <v>飞行家</v>
      </c>
      <c r="Z277" s="171"/>
      <c r="AA277" s="176"/>
      <c r="AB277" s="177"/>
      <c r="AC277" s="182"/>
      <c r="AD277" s="180" t="s">
        <v>147</v>
      </c>
      <c r="AE277" s="127" t="s">
        <v>121</v>
      </c>
      <c r="AF277" s="181" t="s">
        <v>185</v>
      </c>
      <c r="AG277" s="171"/>
      <c r="AH277" s="182"/>
      <c r="AI277" s="186" t="s">
        <v>192</v>
      </c>
      <c r="AJ277" s="187" t="s">
        <v>199</v>
      </c>
      <c r="AK277" s="127" t="s">
        <v>194</v>
      </c>
      <c r="AL277" s="187" t="s">
        <v>162</v>
      </c>
      <c r="AM277" s="127" t="s">
        <v>165</v>
      </c>
      <c r="AN277" s="187" t="s">
        <v>150</v>
      </c>
      <c r="AO277" s="135" t="s">
        <v>140</v>
      </c>
      <c r="AP277" s="130" t="str">
        <f t="shared" si="631"/>
        <v>客</v>
      </c>
      <c r="AQ277" s="130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AXIZ</v>
      </c>
      <c r="AR277" s="130" t="str">
        <f t="shared" si="632"/>
        <v>FL</v>
      </c>
    </row>
    <row r="278" spans="1:44">
      <c r="A278" s="117">
        <f>输入错误检查!A278</f>
        <v>0</v>
      </c>
      <c r="B278" s="156">
        <f t="shared" si="673"/>
        <v>6</v>
      </c>
      <c r="C278" s="156">
        <f t="shared" si="674"/>
        <v>30</v>
      </c>
      <c r="D278" s="156">
        <f t="shared" si="675"/>
        <v>1500</v>
      </c>
      <c r="E278" s="156" t="str">
        <f t="shared" si="676"/>
        <v>FL</v>
      </c>
      <c r="F278" s="156" t="str">
        <f t="shared" si="677"/>
        <v>AXIZ</v>
      </c>
      <c r="G278" s="120">
        <v>3</v>
      </c>
      <c r="H278" s="130" t="s">
        <v>247</v>
      </c>
      <c r="I278" s="130" t="str">
        <f t="shared" si="628"/>
        <v>主</v>
      </c>
      <c r="J278" s="130" t="str">
        <f t="shared" si="629"/>
        <v>AXIZ</v>
      </c>
      <c r="K278" s="127" t="s">
        <v>72</v>
      </c>
      <c r="L278" s="159" t="s">
        <v>266</v>
      </c>
      <c r="M278" s="168">
        <f t="shared" ref="M278:M282" si="682">S278+S279</f>
        <v>5</v>
      </c>
      <c r="N278" s="168">
        <f t="shared" ref="N278:N282" si="683">T278+T279</f>
        <v>3</v>
      </c>
      <c r="O278" s="166">
        <f t="shared" ref="O278:O282" si="684">M278+N278</f>
        <v>8</v>
      </c>
      <c r="P278" s="167">
        <f t="shared" ref="P278:P282" si="685">IF(M278&gt;N278,1,0)</f>
        <v>1</v>
      </c>
      <c r="Q278" s="167">
        <f t="shared" ref="Q278:Q282" si="686">IF(M278+N278=0,0,IF(M278=N278,1,0))</f>
        <v>0</v>
      </c>
      <c r="R278" s="167">
        <f t="shared" ref="R278:R282" si="687">IF(M278&lt;N278,1,0)</f>
        <v>0</v>
      </c>
      <c r="S278" s="125">
        <v>2</v>
      </c>
      <c r="T278" s="125">
        <v>2</v>
      </c>
      <c r="U278" s="130" t="str">
        <f t="shared" si="630"/>
        <v>平</v>
      </c>
      <c r="V278" s="173"/>
      <c r="W278" s="129" t="s">
        <v>258</v>
      </c>
      <c r="X278" s="174" t="str">
        <f t="shared" si="678"/>
        <v>木偶师</v>
      </c>
      <c r="Y278" s="174" t="str">
        <f t="shared" si="679"/>
        <v>空军</v>
      </c>
      <c r="Z278" s="174" t="str">
        <f>IF($K278="","",IF($K278=$K276,X276,X277))</f>
        <v>拉拉队员</v>
      </c>
      <c r="AA278" s="174" t="str">
        <f>IF($K278="","",IF($K278=$K276,Y276,Y277))</f>
        <v>杂技演员</v>
      </c>
      <c r="AB278" s="178"/>
      <c r="AC278" s="182"/>
      <c r="AD278" s="180" t="s">
        <v>150</v>
      </c>
      <c r="AE278" s="127" t="s">
        <v>199</v>
      </c>
      <c r="AF278" s="127" t="s">
        <v>179</v>
      </c>
      <c r="AG278" s="183" t="s">
        <v>185</v>
      </c>
      <c r="AH278" s="189"/>
      <c r="AI278" s="186" t="s">
        <v>116</v>
      </c>
      <c r="AJ278" s="187" t="s">
        <v>202</v>
      </c>
      <c r="AK278" s="127" t="s">
        <v>192</v>
      </c>
      <c r="AL278" s="187" t="s">
        <v>171</v>
      </c>
      <c r="AM278" s="127" t="s">
        <v>147</v>
      </c>
      <c r="AN278" s="187" t="s">
        <v>156</v>
      </c>
      <c r="AO278" s="135" t="s">
        <v>101</v>
      </c>
      <c r="AP278" s="130" t="str">
        <f t="shared" si="631"/>
        <v>主</v>
      </c>
      <c r="AQ278" s="130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FL</v>
      </c>
      <c r="AR278" s="130" t="str">
        <f t="shared" si="632"/>
        <v>AXIZ</v>
      </c>
    </row>
    <row r="279" spans="1:44">
      <c r="A279" s="117">
        <f>输入错误检查!A279</f>
        <v>0</v>
      </c>
      <c r="B279" s="156">
        <f t="shared" si="673"/>
        <v>6</v>
      </c>
      <c r="C279" s="156">
        <f t="shared" si="674"/>
        <v>30</v>
      </c>
      <c r="D279" s="156">
        <f t="shared" si="675"/>
        <v>1500</v>
      </c>
      <c r="E279" s="156" t="str">
        <f t="shared" si="676"/>
        <v>FL</v>
      </c>
      <c r="F279" s="156" t="str">
        <f t="shared" si="677"/>
        <v>AXIZ</v>
      </c>
      <c r="G279" s="120">
        <v>3</v>
      </c>
      <c r="H279" s="130" t="s">
        <v>251</v>
      </c>
      <c r="I279" s="130" t="str">
        <f t="shared" si="628"/>
        <v>客</v>
      </c>
      <c r="J279" s="130" t="str">
        <f t="shared" si="629"/>
        <v>FL</v>
      </c>
      <c r="K279" s="127" t="s">
        <v>56</v>
      </c>
      <c r="L279" s="159" t="s">
        <v>264</v>
      </c>
      <c r="M279" s="168"/>
      <c r="N279" s="168"/>
      <c r="O279" s="166"/>
      <c r="P279" s="169"/>
      <c r="Q279" s="169"/>
      <c r="R279" s="169"/>
      <c r="S279" s="125">
        <v>3</v>
      </c>
      <c r="T279" s="125">
        <v>1</v>
      </c>
      <c r="U279" s="130" t="str">
        <f t="shared" si="630"/>
        <v>人</v>
      </c>
      <c r="V279" s="173"/>
      <c r="W279" s="129" t="s">
        <v>258</v>
      </c>
      <c r="X279" s="174" t="str">
        <f t="shared" si="680"/>
        <v>心理学家</v>
      </c>
      <c r="Y279" s="174" t="str">
        <f t="shared" si="681"/>
        <v>古董商</v>
      </c>
      <c r="Z279" s="174" t="str">
        <f>IF($K279="","",IF($K279=$K277,X277,X276))</f>
        <v>魔术师</v>
      </c>
      <c r="AA279" s="174" t="str">
        <f>IF($K279="","",IF($K279=$K277,Y277,Y276))</f>
        <v>飞行家</v>
      </c>
      <c r="AB279" s="171"/>
      <c r="AC279" s="185"/>
      <c r="AD279" s="180" t="s">
        <v>79</v>
      </c>
      <c r="AE279" s="127" t="s">
        <v>121</v>
      </c>
      <c r="AF279" s="127" t="s">
        <v>140</v>
      </c>
      <c r="AG279" s="181" t="s">
        <v>179</v>
      </c>
      <c r="AH279" s="193"/>
      <c r="AI279" s="186" t="s">
        <v>150</v>
      </c>
      <c r="AJ279" s="187" t="s">
        <v>156</v>
      </c>
      <c r="AK279" s="127" t="s">
        <v>168</v>
      </c>
      <c r="AL279" s="187" t="s">
        <v>203</v>
      </c>
      <c r="AM279" s="127" t="s">
        <v>190</v>
      </c>
      <c r="AN279" s="187" t="s">
        <v>116</v>
      </c>
      <c r="AO279" s="135" t="s">
        <v>173</v>
      </c>
      <c r="AP279" s="130" t="str">
        <f t="shared" si="631"/>
        <v>主</v>
      </c>
      <c r="AQ279" s="130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FL</v>
      </c>
      <c r="AR279" s="130" t="str">
        <f t="shared" si="632"/>
        <v>AXIZ</v>
      </c>
    </row>
    <row r="280" spans="1:44">
      <c r="A280" s="117">
        <f>输入错误检查!A280</f>
        <v>0</v>
      </c>
      <c r="B280" s="156">
        <f t="shared" si="673"/>
        <v>6</v>
      </c>
      <c r="C280" s="156">
        <f t="shared" si="674"/>
        <v>30</v>
      </c>
      <c r="D280" s="156">
        <f t="shared" si="675"/>
        <v>1500</v>
      </c>
      <c r="E280" s="156" t="str">
        <f t="shared" si="676"/>
        <v>FL</v>
      </c>
      <c r="F280" s="156" t="str">
        <f t="shared" si="677"/>
        <v>AXIZ</v>
      </c>
      <c r="G280" s="120" t="s">
        <v>256</v>
      </c>
      <c r="H280" s="130" t="s">
        <v>247</v>
      </c>
      <c r="I280" s="130" t="str">
        <f t="shared" si="628"/>
        <v>主</v>
      </c>
      <c r="J280" s="130" t="str">
        <f t="shared" si="629"/>
        <v>AXIZ</v>
      </c>
      <c r="K280" s="127" t="s">
        <v>72</v>
      </c>
      <c r="L280" s="159" t="s">
        <v>266</v>
      </c>
      <c r="M280" s="168">
        <f t="shared" si="682"/>
        <v>4</v>
      </c>
      <c r="N280" s="168">
        <f t="shared" si="683"/>
        <v>4</v>
      </c>
      <c r="O280" s="166">
        <f t="shared" si="684"/>
        <v>8</v>
      </c>
      <c r="P280" s="167">
        <f t="shared" si="685"/>
        <v>0</v>
      </c>
      <c r="Q280" s="167">
        <f t="shared" si="686"/>
        <v>1</v>
      </c>
      <c r="R280" s="167">
        <f t="shared" si="687"/>
        <v>0</v>
      </c>
      <c r="S280" s="125">
        <v>1</v>
      </c>
      <c r="T280" s="125">
        <v>3</v>
      </c>
      <c r="U280" s="130" t="str">
        <f t="shared" si="630"/>
        <v>人</v>
      </c>
      <c r="V280" s="173"/>
      <c r="W280" s="129" t="s">
        <v>262</v>
      </c>
      <c r="X280" s="174" t="str">
        <f t="shared" si="678"/>
        <v>佣兵</v>
      </c>
      <c r="Y280" s="174" t="str">
        <f t="shared" si="679"/>
        <v>飞行家</v>
      </c>
      <c r="Z280" s="172" t="str">
        <f t="shared" ref="Z280:AC280" si="688">IF($K280="","",IF($K280=$K278,X278,X279))</f>
        <v>木偶师</v>
      </c>
      <c r="AA280" s="172" t="str">
        <f t="shared" si="688"/>
        <v>空军</v>
      </c>
      <c r="AB280" s="172" t="str">
        <f t="shared" si="688"/>
        <v>拉拉队员</v>
      </c>
      <c r="AC280" s="172" t="str">
        <f t="shared" si="688"/>
        <v>杂技演员</v>
      </c>
      <c r="AD280" s="127" t="s">
        <v>150</v>
      </c>
      <c r="AE280" s="127" t="s">
        <v>138</v>
      </c>
      <c r="AF280" s="127" t="s">
        <v>179</v>
      </c>
      <c r="AG280" s="127" t="s">
        <v>185</v>
      </c>
      <c r="AH280" s="202" t="s">
        <v>129</v>
      </c>
      <c r="AI280" s="187" t="s">
        <v>199</v>
      </c>
      <c r="AJ280" s="187" t="s">
        <v>192</v>
      </c>
      <c r="AK280" s="127" t="s">
        <v>147</v>
      </c>
      <c r="AL280" s="187" t="s">
        <v>183</v>
      </c>
      <c r="AM280" s="127" t="s">
        <v>162</v>
      </c>
      <c r="AN280" s="187" t="s">
        <v>168</v>
      </c>
      <c r="AO280" s="135" t="s">
        <v>152</v>
      </c>
      <c r="AP280" s="130" t="str">
        <f t="shared" si="631"/>
        <v>客</v>
      </c>
      <c r="AQ280" s="130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AXIZ</v>
      </c>
      <c r="AR280" s="130" t="str">
        <f t="shared" si="632"/>
        <v>FL</v>
      </c>
    </row>
    <row r="281" spans="1:44">
      <c r="A281" s="117">
        <f>输入错误检查!A281</f>
        <v>0</v>
      </c>
      <c r="B281" s="156">
        <f t="shared" si="673"/>
        <v>6</v>
      </c>
      <c r="C281" s="156">
        <f t="shared" si="674"/>
        <v>30</v>
      </c>
      <c r="D281" s="156">
        <f t="shared" si="675"/>
        <v>1500</v>
      </c>
      <c r="E281" s="156" t="str">
        <f t="shared" si="676"/>
        <v>FL</v>
      </c>
      <c r="F281" s="156" t="str">
        <f t="shared" si="677"/>
        <v>AXIZ</v>
      </c>
      <c r="G281" s="120" t="s">
        <v>256</v>
      </c>
      <c r="H281" s="130" t="s">
        <v>251</v>
      </c>
      <c r="I281" s="130" t="str">
        <f t="shared" si="628"/>
        <v>客</v>
      </c>
      <c r="J281" s="130" t="str">
        <f t="shared" si="629"/>
        <v>FL</v>
      </c>
      <c r="K281" s="127" t="s">
        <v>56</v>
      </c>
      <c r="L281" s="159" t="s">
        <v>264</v>
      </c>
      <c r="M281" s="168"/>
      <c r="N281" s="168"/>
      <c r="O281" s="166"/>
      <c r="P281" s="169"/>
      <c r="Q281" s="169"/>
      <c r="R281" s="169"/>
      <c r="S281" s="125">
        <v>3</v>
      </c>
      <c r="T281" s="125">
        <v>1</v>
      </c>
      <c r="U281" s="130" t="str">
        <f t="shared" si="630"/>
        <v>人</v>
      </c>
      <c r="V281" s="173"/>
      <c r="W281" s="129" t="s">
        <v>262</v>
      </c>
      <c r="X281" s="174" t="str">
        <f t="shared" si="680"/>
        <v>先知</v>
      </c>
      <c r="Y281" s="174" t="str">
        <f t="shared" si="681"/>
        <v>勘探员</v>
      </c>
      <c r="Z281" s="172" t="str">
        <f t="shared" ref="Z281:AC281" si="689">IF($K281="","",IF($K281=$K279,X279,X278))</f>
        <v>心理学家</v>
      </c>
      <c r="AA281" s="172" t="str">
        <f t="shared" si="689"/>
        <v>古董商</v>
      </c>
      <c r="AB281" s="172" t="str">
        <f t="shared" si="689"/>
        <v>魔术师</v>
      </c>
      <c r="AC281" s="172" t="str">
        <f t="shared" si="689"/>
        <v>飞行家</v>
      </c>
      <c r="AD281" s="127" t="s">
        <v>138</v>
      </c>
      <c r="AE281" s="127" t="s">
        <v>121</v>
      </c>
      <c r="AF281" s="127" t="s">
        <v>185</v>
      </c>
      <c r="AG281" s="127" t="s">
        <v>179</v>
      </c>
      <c r="AH281" s="127" t="s">
        <v>173</v>
      </c>
      <c r="AI281" s="187" t="s">
        <v>126</v>
      </c>
      <c r="AJ281" s="187" t="s">
        <v>116</v>
      </c>
      <c r="AK281" s="127" t="s">
        <v>79</v>
      </c>
      <c r="AL281" s="187" t="s">
        <v>183</v>
      </c>
      <c r="AM281" s="127" t="s">
        <v>159</v>
      </c>
      <c r="AN281" s="187" t="s">
        <v>165</v>
      </c>
      <c r="AO281" s="135" t="s">
        <v>101</v>
      </c>
      <c r="AP281" s="130" t="str">
        <f t="shared" si="631"/>
        <v>客</v>
      </c>
      <c r="AQ281" s="130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>AXIZ</v>
      </c>
      <c r="AR281" s="130" t="str">
        <f t="shared" si="632"/>
        <v>FL</v>
      </c>
    </row>
    <row r="282" spans="1:44">
      <c r="A282" s="117">
        <f>输入错误检查!A282</f>
        <v>0</v>
      </c>
      <c r="B282" s="156">
        <v>6</v>
      </c>
      <c r="C282" s="156">
        <v>30</v>
      </c>
      <c r="D282" s="156">
        <v>1700</v>
      </c>
      <c r="E282" s="157" t="s">
        <v>80</v>
      </c>
      <c r="F282" s="157" t="s">
        <v>49</v>
      </c>
      <c r="G282" s="120">
        <v>1</v>
      </c>
      <c r="H282" s="130" t="s">
        <v>247</v>
      </c>
      <c r="I282" s="130" t="str">
        <f t="shared" si="628"/>
        <v>客</v>
      </c>
      <c r="J282" s="130" t="str">
        <f t="shared" si="629"/>
        <v>RC</v>
      </c>
      <c r="K282" s="127" t="s">
        <v>49</v>
      </c>
      <c r="L282" s="159" t="s">
        <v>259</v>
      </c>
      <c r="M282" s="168">
        <f t="shared" si="682"/>
        <v>8</v>
      </c>
      <c r="N282" s="168">
        <f t="shared" si="683"/>
        <v>1</v>
      </c>
      <c r="O282" s="166">
        <f t="shared" si="684"/>
        <v>9</v>
      </c>
      <c r="P282" s="167">
        <f t="shared" si="685"/>
        <v>1</v>
      </c>
      <c r="Q282" s="167">
        <f t="shared" si="686"/>
        <v>0</v>
      </c>
      <c r="R282" s="167">
        <f t="shared" si="687"/>
        <v>0</v>
      </c>
      <c r="S282" s="125">
        <v>3</v>
      </c>
      <c r="T282" s="125">
        <v>1</v>
      </c>
      <c r="U282" s="130" t="str">
        <f t="shared" si="630"/>
        <v>人</v>
      </c>
      <c r="V282" s="129" t="s">
        <v>261</v>
      </c>
      <c r="W282" s="129" t="s">
        <v>254</v>
      </c>
      <c r="X282" s="170"/>
      <c r="Y282" s="175"/>
      <c r="Z282" s="175"/>
      <c r="AA282" s="175"/>
      <c r="AB282" s="175"/>
      <c r="AC282" s="179"/>
      <c r="AD282" s="180" t="s">
        <v>150</v>
      </c>
      <c r="AE282" s="181" t="s">
        <v>121</v>
      </c>
      <c r="AF282" s="170"/>
      <c r="AG282" s="175"/>
      <c r="AH282" s="179"/>
      <c r="AI282" s="186" t="s">
        <v>204</v>
      </c>
      <c r="AJ282" s="187" t="s">
        <v>162</v>
      </c>
      <c r="AK282" s="127" t="s">
        <v>199</v>
      </c>
      <c r="AL282" s="187" t="s">
        <v>147</v>
      </c>
      <c r="AM282" s="127" t="s">
        <v>192</v>
      </c>
      <c r="AN282" s="187" t="s">
        <v>156</v>
      </c>
      <c r="AO282" s="135" t="s">
        <v>179</v>
      </c>
      <c r="AP282" s="130" t="str">
        <f t="shared" si="631"/>
        <v>主</v>
      </c>
      <c r="AQ282" s="130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>RC</v>
      </c>
      <c r="AR282" s="130" t="str">
        <f t="shared" si="632"/>
        <v>AWG</v>
      </c>
    </row>
    <row r="283" spans="1:44">
      <c r="A283" s="117">
        <f>输入错误检查!A283</f>
        <v>0</v>
      </c>
      <c r="B283" s="156">
        <f t="shared" ref="B283:B289" si="690">B282</f>
        <v>6</v>
      </c>
      <c r="C283" s="156">
        <f t="shared" ref="C283:C289" si="691">C282</f>
        <v>30</v>
      </c>
      <c r="D283" s="156">
        <f t="shared" ref="D283:D289" si="692">D282</f>
        <v>1700</v>
      </c>
      <c r="E283" s="156" t="str">
        <f t="shared" ref="E283:E289" si="693">E282</f>
        <v>RC</v>
      </c>
      <c r="F283" s="156" t="str">
        <f t="shared" ref="F283:F289" si="694">F282</f>
        <v>AWG</v>
      </c>
      <c r="G283" s="120">
        <v>1</v>
      </c>
      <c r="H283" s="130" t="s">
        <v>251</v>
      </c>
      <c r="I283" s="130" t="str">
        <f t="shared" si="628"/>
        <v>主</v>
      </c>
      <c r="J283" s="130" t="str">
        <f t="shared" si="629"/>
        <v>AWG</v>
      </c>
      <c r="K283" s="127" t="s">
        <v>80</v>
      </c>
      <c r="L283" s="159" t="s">
        <v>252</v>
      </c>
      <c r="M283" s="168"/>
      <c r="N283" s="168"/>
      <c r="O283" s="166"/>
      <c r="P283" s="169"/>
      <c r="Q283" s="169"/>
      <c r="R283" s="169"/>
      <c r="S283" s="125">
        <v>5</v>
      </c>
      <c r="T283" s="125">
        <v>0</v>
      </c>
      <c r="U283" s="130" t="str">
        <f t="shared" si="630"/>
        <v>屠</v>
      </c>
      <c r="V283" s="129" t="s">
        <v>261</v>
      </c>
      <c r="W283" s="129" t="s">
        <v>254</v>
      </c>
      <c r="X283" s="171"/>
      <c r="Y283" s="176"/>
      <c r="Z283" s="177"/>
      <c r="AA283" s="177"/>
      <c r="AB283" s="177"/>
      <c r="AC283" s="182"/>
      <c r="AD283" s="180" t="s">
        <v>150</v>
      </c>
      <c r="AE283" s="181" t="s">
        <v>121</v>
      </c>
      <c r="AF283" s="171"/>
      <c r="AG283" s="177"/>
      <c r="AH283" s="182"/>
      <c r="AI283" s="186" t="s">
        <v>199</v>
      </c>
      <c r="AJ283" s="187" t="s">
        <v>192</v>
      </c>
      <c r="AK283" s="127" t="s">
        <v>168</v>
      </c>
      <c r="AL283" s="187" t="s">
        <v>116</v>
      </c>
      <c r="AM283" s="127" t="s">
        <v>202</v>
      </c>
      <c r="AN283" s="187" t="s">
        <v>147</v>
      </c>
      <c r="AO283" s="135" t="s">
        <v>185</v>
      </c>
      <c r="AP283" s="130" t="str">
        <f t="shared" si="631"/>
        <v>主</v>
      </c>
      <c r="AQ283" s="130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RC</v>
      </c>
      <c r="AR283" s="130" t="str">
        <f t="shared" si="632"/>
        <v>AWG</v>
      </c>
    </row>
    <row r="284" spans="1:44">
      <c r="A284" s="117">
        <f>输入错误检查!A284</f>
        <v>0</v>
      </c>
      <c r="B284" s="156">
        <f t="shared" si="690"/>
        <v>6</v>
      </c>
      <c r="C284" s="156">
        <f t="shared" si="691"/>
        <v>30</v>
      </c>
      <c r="D284" s="156">
        <f t="shared" si="692"/>
        <v>1700</v>
      </c>
      <c r="E284" s="156" t="str">
        <f t="shared" si="693"/>
        <v>RC</v>
      </c>
      <c r="F284" s="156" t="str">
        <f t="shared" si="694"/>
        <v>AWG</v>
      </c>
      <c r="G284" s="120">
        <v>2</v>
      </c>
      <c r="H284" s="130" t="s">
        <v>247</v>
      </c>
      <c r="I284" s="130" t="str">
        <f t="shared" si="628"/>
        <v>客</v>
      </c>
      <c r="J284" s="130" t="str">
        <f t="shared" si="629"/>
        <v>RC</v>
      </c>
      <c r="K284" s="127" t="s">
        <v>49</v>
      </c>
      <c r="L284" s="159" t="s">
        <v>260</v>
      </c>
      <c r="M284" s="168">
        <f t="shared" ref="M284:M288" si="695">S284+S285</f>
        <v>3</v>
      </c>
      <c r="N284" s="168">
        <f t="shared" ref="N284:N288" si="696">T284+T285</f>
        <v>5</v>
      </c>
      <c r="O284" s="166">
        <f t="shared" ref="O284:O288" si="697">M284+N284</f>
        <v>8</v>
      </c>
      <c r="P284" s="167">
        <f t="shared" ref="P284:P288" si="698">IF(M284&gt;N284,1,0)</f>
        <v>0</v>
      </c>
      <c r="Q284" s="167">
        <f t="shared" ref="Q284:Q288" si="699">IF(M284+N284=0,0,IF(M284=N284,1,0))</f>
        <v>0</v>
      </c>
      <c r="R284" s="167">
        <f t="shared" ref="R284:R288" si="700">IF(M284&lt;N284,1,0)</f>
        <v>1</v>
      </c>
      <c r="S284" s="125">
        <v>2</v>
      </c>
      <c r="T284" s="125">
        <v>2</v>
      </c>
      <c r="U284" s="130" t="str">
        <f t="shared" si="630"/>
        <v>平</v>
      </c>
      <c r="V284" s="129" t="s">
        <v>250</v>
      </c>
      <c r="W284" s="129" t="s">
        <v>265</v>
      </c>
      <c r="X284" s="172" t="str">
        <f t="shared" ref="X284:X288" si="701">IF($K284="","",IF($K284=$K282,AI282,AI283))</f>
        <v>木偶师</v>
      </c>
      <c r="Y284" s="172" t="str">
        <f t="shared" ref="Y284:Y288" si="702">IF($K284="","",IF($K284=$K282,AJ282,AJ283))</f>
        <v>野人</v>
      </c>
      <c r="Z284" s="178"/>
      <c r="AA284" s="177"/>
      <c r="AB284" s="177"/>
      <c r="AC284" s="182"/>
      <c r="AD284" s="180" t="s">
        <v>121</v>
      </c>
      <c r="AE284" s="127" t="s">
        <v>147</v>
      </c>
      <c r="AF284" s="183" t="s">
        <v>185</v>
      </c>
      <c r="AG284" s="178"/>
      <c r="AH284" s="182"/>
      <c r="AI284" s="186" t="s">
        <v>150</v>
      </c>
      <c r="AJ284" s="187" t="s">
        <v>165</v>
      </c>
      <c r="AK284" s="127" t="s">
        <v>199</v>
      </c>
      <c r="AL284" s="187" t="s">
        <v>156</v>
      </c>
      <c r="AM284" s="127" t="s">
        <v>168</v>
      </c>
      <c r="AN284" s="187" t="s">
        <v>116</v>
      </c>
      <c r="AO284" s="135" t="s">
        <v>140</v>
      </c>
      <c r="AP284" s="130" t="str">
        <f t="shared" si="631"/>
        <v>客</v>
      </c>
      <c r="AQ284" s="130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AWG</v>
      </c>
      <c r="AR284" s="130" t="str">
        <f t="shared" si="632"/>
        <v>RC</v>
      </c>
    </row>
    <row r="285" spans="1:44">
      <c r="A285" s="117">
        <f>输入错误检查!A285</f>
        <v>0</v>
      </c>
      <c r="B285" s="156">
        <f t="shared" si="690"/>
        <v>6</v>
      </c>
      <c r="C285" s="156">
        <f t="shared" si="691"/>
        <v>30</v>
      </c>
      <c r="D285" s="156">
        <f t="shared" si="692"/>
        <v>1700</v>
      </c>
      <c r="E285" s="156" t="str">
        <f t="shared" si="693"/>
        <v>RC</v>
      </c>
      <c r="F285" s="156" t="str">
        <f t="shared" si="694"/>
        <v>AWG</v>
      </c>
      <c r="G285" s="120">
        <v>2</v>
      </c>
      <c r="H285" s="130" t="s">
        <v>251</v>
      </c>
      <c r="I285" s="130" t="str">
        <f t="shared" si="628"/>
        <v>主</v>
      </c>
      <c r="J285" s="130" t="str">
        <f t="shared" si="629"/>
        <v>AWG</v>
      </c>
      <c r="K285" s="127" t="s">
        <v>80</v>
      </c>
      <c r="L285" s="159" t="s">
        <v>253</v>
      </c>
      <c r="M285" s="168"/>
      <c r="N285" s="168"/>
      <c r="O285" s="166"/>
      <c r="P285" s="169"/>
      <c r="Q285" s="169"/>
      <c r="R285" s="169"/>
      <c r="S285" s="125">
        <v>1</v>
      </c>
      <c r="T285" s="125">
        <v>3</v>
      </c>
      <c r="U285" s="130" t="str">
        <f t="shared" si="630"/>
        <v>人</v>
      </c>
      <c r="V285" s="129" t="s">
        <v>250</v>
      </c>
      <c r="W285" s="129" t="s">
        <v>265</v>
      </c>
      <c r="X285" s="172" t="str">
        <f t="shared" ref="X285:X289" si="703">IF($K285="","",IF($K285=$K283,AI283,AI282))</f>
        <v>古董商</v>
      </c>
      <c r="Y285" s="172" t="str">
        <f t="shared" ref="Y285:Y289" si="704">IF($K285="","",IF($K285=$K283,AJ283,AJ282))</f>
        <v>心理学家</v>
      </c>
      <c r="Z285" s="171"/>
      <c r="AA285" s="176"/>
      <c r="AB285" s="177"/>
      <c r="AC285" s="182"/>
      <c r="AD285" s="180" t="s">
        <v>121</v>
      </c>
      <c r="AE285" s="127" t="s">
        <v>156</v>
      </c>
      <c r="AF285" s="181" t="s">
        <v>185</v>
      </c>
      <c r="AG285" s="171"/>
      <c r="AH285" s="182"/>
      <c r="AI285" s="186" t="s">
        <v>147</v>
      </c>
      <c r="AJ285" s="187" t="s">
        <v>150</v>
      </c>
      <c r="AK285" s="127" t="s">
        <v>165</v>
      </c>
      <c r="AL285" s="187" t="s">
        <v>204</v>
      </c>
      <c r="AM285" s="127" t="s">
        <v>130</v>
      </c>
      <c r="AN285" s="187" t="s">
        <v>168</v>
      </c>
      <c r="AO285" s="135" t="s">
        <v>140</v>
      </c>
      <c r="AP285" s="130" t="str">
        <f t="shared" si="631"/>
        <v>客</v>
      </c>
      <c r="AQ285" s="130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AWG</v>
      </c>
      <c r="AR285" s="130" t="str">
        <f t="shared" si="632"/>
        <v>RC</v>
      </c>
    </row>
    <row r="286" spans="1:44">
      <c r="A286" s="117">
        <f>输入错误检查!A286</f>
        <v>0</v>
      </c>
      <c r="B286" s="156">
        <f t="shared" si="690"/>
        <v>6</v>
      </c>
      <c r="C286" s="156">
        <f t="shared" si="691"/>
        <v>30</v>
      </c>
      <c r="D286" s="156">
        <f t="shared" si="692"/>
        <v>1700</v>
      </c>
      <c r="E286" s="156" t="str">
        <f t="shared" si="693"/>
        <v>RC</v>
      </c>
      <c r="F286" s="156" t="str">
        <f t="shared" si="694"/>
        <v>AWG</v>
      </c>
      <c r="G286" s="120">
        <v>3</v>
      </c>
      <c r="H286" s="130" t="s">
        <v>247</v>
      </c>
      <c r="I286" s="130" t="str">
        <f t="shared" si="628"/>
        <v>客</v>
      </c>
      <c r="J286" s="130" t="str">
        <f t="shared" si="629"/>
        <v>RC</v>
      </c>
      <c r="K286" s="127" t="s">
        <v>49</v>
      </c>
      <c r="L286" s="159" t="s">
        <v>260</v>
      </c>
      <c r="M286" s="168">
        <f t="shared" si="695"/>
        <v>2</v>
      </c>
      <c r="N286" s="168">
        <f t="shared" si="696"/>
        <v>6</v>
      </c>
      <c r="O286" s="166">
        <f t="shared" si="697"/>
        <v>8</v>
      </c>
      <c r="P286" s="167">
        <f t="shared" si="698"/>
        <v>0</v>
      </c>
      <c r="Q286" s="167">
        <f t="shared" si="699"/>
        <v>0</v>
      </c>
      <c r="R286" s="167">
        <f t="shared" si="700"/>
        <v>1</v>
      </c>
      <c r="S286" s="125">
        <v>1</v>
      </c>
      <c r="T286" s="125">
        <v>3</v>
      </c>
      <c r="U286" s="130" t="str">
        <f t="shared" si="630"/>
        <v>屠</v>
      </c>
      <c r="V286" s="173"/>
      <c r="W286" s="129" t="s">
        <v>262</v>
      </c>
      <c r="X286" s="174" t="str">
        <f t="shared" si="701"/>
        <v>先知</v>
      </c>
      <c r="Y286" s="174" t="str">
        <f t="shared" si="702"/>
        <v>杂技演员</v>
      </c>
      <c r="Z286" s="174" t="str">
        <f>IF($K286="","",IF($K286=$K284,X284,X285))</f>
        <v>木偶师</v>
      </c>
      <c r="AA286" s="174" t="str">
        <f>IF($K286="","",IF($K286=$K284,Y284,Y285))</f>
        <v>野人</v>
      </c>
      <c r="AB286" s="178"/>
      <c r="AC286" s="182"/>
      <c r="AD286" s="180" t="s">
        <v>138</v>
      </c>
      <c r="AE286" s="127" t="s">
        <v>188</v>
      </c>
      <c r="AF286" s="127" t="s">
        <v>185</v>
      </c>
      <c r="AG286" s="183" t="s">
        <v>179</v>
      </c>
      <c r="AH286" s="189"/>
      <c r="AI286" s="186" t="s">
        <v>147</v>
      </c>
      <c r="AJ286" s="187" t="s">
        <v>156</v>
      </c>
      <c r="AK286" s="127" t="s">
        <v>194</v>
      </c>
      <c r="AL286" s="187" t="s">
        <v>116</v>
      </c>
      <c r="AM286" s="127" t="s">
        <v>202</v>
      </c>
      <c r="AN286" s="187" t="s">
        <v>183</v>
      </c>
      <c r="AO286" s="135" t="s">
        <v>140</v>
      </c>
      <c r="AP286" s="130" t="str">
        <f t="shared" si="631"/>
        <v>主</v>
      </c>
      <c r="AQ286" s="130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RC</v>
      </c>
      <c r="AR286" s="130" t="str">
        <f t="shared" si="632"/>
        <v>AWG</v>
      </c>
    </row>
    <row r="287" spans="1:44">
      <c r="A287" s="117">
        <f>输入错误检查!A287</f>
        <v>0</v>
      </c>
      <c r="B287" s="156">
        <f t="shared" si="690"/>
        <v>6</v>
      </c>
      <c r="C287" s="156">
        <f t="shared" si="691"/>
        <v>30</v>
      </c>
      <c r="D287" s="156">
        <f t="shared" si="692"/>
        <v>1700</v>
      </c>
      <c r="E287" s="156" t="str">
        <f t="shared" si="693"/>
        <v>RC</v>
      </c>
      <c r="F287" s="156" t="str">
        <f t="shared" si="694"/>
        <v>AWG</v>
      </c>
      <c r="G287" s="120">
        <v>3</v>
      </c>
      <c r="H287" s="130" t="s">
        <v>251</v>
      </c>
      <c r="I287" s="130" t="str">
        <f t="shared" si="628"/>
        <v>主</v>
      </c>
      <c r="J287" s="130" t="str">
        <f t="shared" si="629"/>
        <v>AWG</v>
      </c>
      <c r="K287" s="127" t="s">
        <v>80</v>
      </c>
      <c r="L287" s="159" t="s">
        <v>253</v>
      </c>
      <c r="M287" s="168"/>
      <c r="N287" s="168"/>
      <c r="O287" s="166"/>
      <c r="P287" s="169"/>
      <c r="Q287" s="169"/>
      <c r="R287" s="169"/>
      <c r="S287" s="125">
        <v>1</v>
      </c>
      <c r="T287" s="125">
        <v>3</v>
      </c>
      <c r="U287" s="130" t="str">
        <f t="shared" si="630"/>
        <v>人</v>
      </c>
      <c r="V287" s="173"/>
      <c r="W287" s="129" t="s">
        <v>262</v>
      </c>
      <c r="X287" s="174" t="str">
        <f t="shared" si="703"/>
        <v>舞女</v>
      </c>
      <c r="Y287" s="174" t="str">
        <f t="shared" si="704"/>
        <v>先知</v>
      </c>
      <c r="Z287" s="174" t="str">
        <f>IF($K287="","",IF($K287=$K285,X285,X284))</f>
        <v>古董商</v>
      </c>
      <c r="AA287" s="174" t="str">
        <f>IF($K287="","",IF($K287=$K285,Y285,Y284))</f>
        <v>心理学家</v>
      </c>
      <c r="AB287" s="171"/>
      <c r="AC287" s="185"/>
      <c r="AD287" s="180" t="s">
        <v>138</v>
      </c>
      <c r="AE287" s="127" t="s">
        <v>153</v>
      </c>
      <c r="AF287" s="183" t="s">
        <v>179</v>
      </c>
      <c r="AG287" s="181" t="s">
        <v>185</v>
      </c>
      <c r="AH287" s="193"/>
      <c r="AI287" s="186" t="s">
        <v>156</v>
      </c>
      <c r="AJ287" s="187" t="s">
        <v>130</v>
      </c>
      <c r="AK287" s="127" t="s">
        <v>202</v>
      </c>
      <c r="AL287" s="187" t="s">
        <v>171</v>
      </c>
      <c r="AM287" s="127" t="s">
        <v>194</v>
      </c>
      <c r="AN287" s="187" t="s">
        <v>165</v>
      </c>
      <c r="AO287" s="135" t="s">
        <v>173</v>
      </c>
      <c r="AP287" s="130" t="str">
        <f t="shared" si="631"/>
        <v>主</v>
      </c>
      <c r="AQ287" s="130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RC</v>
      </c>
      <c r="AR287" s="130" t="str">
        <f t="shared" si="632"/>
        <v>AWG</v>
      </c>
    </row>
    <row r="288" spans="1:44">
      <c r="A288" s="117">
        <f>输入错误检查!A288</f>
        <v>0</v>
      </c>
      <c r="B288" s="156">
        <f t="shared" si="690"/>
        <v>6</v>
      </c>
      <c r="C288" s="156">
        <f t="shared" si="691"/>
        <v>30</v>
      </c>
      <c r="D288" s="156">
        <f t="shared" si="692"/>
        <v>1700</v>
      </c>
      <c r="E288" s="156" t="str">
        <f t="shared" si="693"/>
        <v>RC</v>
      </c>
      <c r="F288" s="156" t="str">
        <f t="shared" si="694"/>
        <v>AWG</v>
      </c>
      <c r="G288" s="120" t="s">
        <v>256</v>
      </c>
      <c r="H288" s="130" t="s">
        <v>247</v>
      </c>
      <c r="I288" s="130" t="str">
        <f t="shared" si="628"/>
        <v/>
      </c>
      <c r="J288" s="130" t="str">
        <f t="shared" si="629"/>
        <v/>
      </c>
      <c r="K288" s="125"/>
      <c r="L288" s="160"/>
      <c r="M288" s="168">
        <f t="shared" si="695"/>
        <v>0</v>
      </c>
      <c r="N288" s="168">
        <f t="shared" si="696"/>
        <v>0</v>
      </c>
      <c r="O288" s="166">
        <f t="shared" si="697"/>
        <v>0</v>
      </c>
      <c r="P288" s="167">
        <f t="shared" si="698"/>
        <v>0</v>
      </c>
      <c r="Q288" s="167">
        <f t="shared" si="699"/>
        <v>0</v>
      </c>
      <c r="R288" s="167">
        <f t="shared" si="700"/>
        <v>0</v>
      </c>
      <c r="S288" s="125">
        <v>0</v>
      </c>
      <c r="T288" s="125">
        <v>0</v>
      </c>
      <c r="U288" s="130" t="str">
        <f t="shared" si="630"/>
        <v/>
      </c>
      <c r="V288" s="173"/>
      <c r="W288" s="128"/>
      <c r="X288" s="174" t="str">
        <f t="shared" si="701"/>
        <v/>
      </c>
      <c r="Y288" s="174" t="str">
        <f t="shared" si="702"/>
        <v/>
      </c>
      <c r="Z288" s="172" t="str">
        <f t="shared" ref="Z288:AC288" si="705">IF($K288="","",IF($K288=$K286,X286,X287))</f>
        <v/>
      </c>
      <c r="AA288" s="172" t="str">
        <f t="shared" si="705"/>
        <v/>
      </c>
      <c r="AB288" s="172" t="str">
        <f t="shared" si="705"/>
        <v/>
      </c>
      <c r="AC288" s="172" t="str">
        <f t="shared" si="705"/>
        <v/>
      </c>
      <c r="AD288" s="125"/>
      <c r="AE288" s="125"/>
      <c r="AF288" s="125"/>
      <c r="AG288" s="125"/>
      <c r="AH288" s="194"/>
      <c r="AI288" s="191"/>
      <c r="AJ288" s="191"/>
      <c r="AK288" s="125"/>
      <c r="AL288" s="191"/>
      <c r="AM288" s="125"/>
      <c r="AN288" s="191"/>
      <c r="AO288" s="123"/>
      <c r="AP288" s="130" t="str">
        <f t="shared" si="631"/>
        <v/>
      </c>
      <c r="AQ288" s="130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R288" s="130" t="str">
        <f t="shared" si="632"/>
        <v/>
      </c>
    </row>
    <row r="289" spans="1:44">
      <c r="A289" s="117">
        <f>输入错误检查!A289</f>
        <v>0</v>
      </c>
      <c r="B289" s="156">
        <f t="shared" si="690"/>
        <v>6</v>
      </c>
      <c r="C289" s="156">
        <f t="shared" si="691"/>
        <v>30</v>
      </c>
      <c r="D289" s="156">
        <f t="shared" si="692"/>
        <v>1700</v>
      </c>
      <c r="E289" s="156" t="str">
        <f t="shared" si="693"/>
        <v>RC</v>
      </c>
      <c r="F289" s="156" t="str">
        <f t="shared" si="694"/>
        <v>AWG</v>
      </c>
      <c r="G289" s="120" t="s">
        <v>256</v>
      </c>
      <c r="H289" s="130" t="s">
        <v>251</v>
      </c>
      <c r="I289" s="130" t="str">
        <f t="shared" si="628"/>
        <v/>
      </c>
      <c r="J289" s="130" t="str">
        <f t="shared" si="629"/>
        <v/>
      </c>
      <c r="K289" s="125"/>
      <c r="L289" s="160"/>
      <c r="M289" s="168"/>
      <c r="N289" s="168"/>
      <c r="O289" s="166"/>
      <c r="P289" s="169"/>
      <c r="Q289" s="169"/>
      <c r="R289" s="169"/>
      <c r="S289" s="125">
        <v>0</v>
      </c>
      <c r="T289" s="125">
        <v>0</v>
      </c>
      <c r="U289" s="130" t="str">
        <f t="shared" si="630"/>
        <v/>
      </c>
      <c r="V289" s="173"/>
      <c r="W289" s="128"/>
      <c r="X289" s="174" t="str">
        <f t="shared" si="703"/>
        <v/>
      </c>
      <c r="Y289" s="174" t="str">
        <f t="shared" si="704"/>
        <v/>
      </c>
      <c r="Z289" s="172" t="str">
        <f t="shared" ref="Z289:AC289" si="706">IF($K289="","",IF($K289=$K287,X287,X286))</f>
        <v/>
      </c>
      <c r="AA289" s="172" t="str">
        <f t="shared" si="706"/>
        <v/>
      </c>
      <c r="AB289" s="172" t="str">
        <f t="shared" si="706"/>
        <v/>
      </c>
      <c r="AC289" s="172" t="str">
        <f t="shared" si="706"/>
        <v/>
      </c>
      <c r="AD289" s="125"/>
      <c r="AE289" s="125"/>
      <c r="AF289" s="125"/>
      <c r="AG289" s="125"/>
      <c r="AH289" s="125"/>
      <c r="AI289" s="191"/>
      <c r="AJ289" s="191"/>
      <c r="AK289" s="125"/>
      <c r="AL289" s="191"/>
      <c r="AM289" s="125"/>
      <c r="AN289" s="191"/>
      <c r="AO289" s="123"/>
      <c r="AP289" s="130" t="str">
        <f t="shared" si="631"/>
        <v/>
      </c>
      <c r="AQ289" s="130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R289" s="130" t="str">
        <f t="shared" si="632"/>
        <v/>
      </c>
    </row>
    <row r="290" spans="1:44">
      <c r="A290" s="117">
        <f>输入错误检查!A290</f>
        <v>0</v>
      </c>
      <c r="B290" s="156">
        <v>7</v>
      </c>
      <c r="C290" s="156">
        <v>6</v>
      </c>
      <c r="D290" s="156">
        <v>1300</v>
      </c>
      <c r="E290" s="157" t="s">
        <v>64</v>
      </c>
      <c r="F290" s="157" t="s">
        <v>80</v>
      </c>
      <c r="G290" s="120">
        <v>1</v>
      </c>
      <c r="H290" s="130" t="s">
        <v>247</v>
      </c>
      <c r="I290" s="130" t="str">
        <f t="shared" si="628"/>
        <v>客</v>
      </c>
      <c r="J290" s="130" t="str">
        <f t="shared" si="629"/>
        <v>FAV</v>
      </c>
      <c r="K290" s="127" t="s">
        <v>80</v>
      </c>
      <c r="L290" s="159" t="s">
        <v>252</v>
      </c>
      <c r="M290" s="168">
        <f t="shared" ref="M290:M294" si="707">S290+S291</f>
        <v>3</v>
      </c>
      <c r="N290" s="168">
        <f t="shared" ref="N290:N294" si="708">T290+T291</f>
        <v>6</v>
      </c>
      <c r="O290" s="166">
        <f t="shared" ref="O290:O294" si="709">M290+N290</f>
        <v>9</v>
      </c>
      <c r="P290" s="167">
        <f t="shared" ref="P290:P294" si="710">IF(M290&gt;N290,1,0)</f>
        <v>0</v>
      </c>
      <c r="Q290" s="167">
        <f t="shared" ref="Q290:Q294" si="711">IF(M290+N290=0,0,IF(M290=N290,1,0))</f>
        <v>0</v>
      </c>
      <c r="R290" s="167">
        <f t="shared" ref="R290:R294" si="712">IF(M290&lt;N290,1,0)</f>
        <v>1</v>
      </c>
      <c r="S290" s="125">
        <v>0</v>
      </c>
      <c r="T290" s="125">
        <v>5</v>
      </c>
      <c r="U290" s="130" t="str">
        <f t="shared" si="630"/>
        <v>屠</v>
      </c>
      <c r="V290" s="129" t="s">
        <v>261</v>
      </c>
      <c r="W290" s="129" t="s">
        <v>258</v>
      </c>
      <c r="X290" s="170"/>
      <c r="Y290" s="175"/>
      <c r="Z290" s="175"/>
      <c r="AA290" s="175"/>
      <c r="AB290" s="175"/>
      <c r="AC290" s="179"/>
      <c r="AD290" s="180" t="s">
        <v>121</v>
      </c>
      <c r="AE290" s="181" t="s">
        <v>153</v>
      </c>
      <c r="AF290" s="170"/>
      <c r="AG290" s="175"/>
      <c r="AH290" s="179"/>
      <c r="AI290" s="186" t="s">
        <v>199</v>
      </c>
      <c r="AJ290" s="187" t="s">
        <v>194</v>
      </c>
      <c r="AK290" s="127" t="s">
        <v>150</v>
      </c>
      <c r="AL290" s="187" t="s">
        <v>202</v>
      </c>
      <c r="AM290" s="127" t="s">
        <v>168</v>
      </c>
      <c r="AN290" s="187" t="s">
        <v>162</v>
      </c>
      <c r="AO290" s="135" t="s">
        <v>185</v>
      </c>
      <c r="AP290" s="130" t="str">
        <f t="shared" si="631"/>
        <v>主</v>
      </c>
      <c r="AQ290" s="130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>FAV</v>
      </c>
      <c r="AR290" s="130" t="str">
        <f t="shared" si="632"/>
        <v>RC</v>
      </c>
    </row>
    <row r="291" spans="1:44">
      <c r="A291" s="117">
        <f>输入错误检查!A291</f>
        <v>0</v>
      </c>
      <c r="B291" s="156">
        <f t="shared" ref="B291:B297" si="713">B290</f>
        <v>7</v>
      </c>
      <c r="C291" s="156">
        <f t="shared" ref="C291:C297" si="714">C290</f>
        <v>6</v>
      </c>
      <c r="D291" s="156">
        <f t="shared" ref="D291:D297" si="715">D290</f>
        <v>1300</v>
      </c>
      <c r="E291" s="156" t="str">
        <f t="shared" ref="E291:E297" si="716">E290</f>
        <v>FAV</v>
      </c>
      <c r="F291" s="156" t="str">
        <f t="shared" ref="F291:F297" si="717">F290</f>
        <v>RC</v>
      </c>
      <c r="G291" s="120">
        <v>1</v>
      </c>
      <c r="H291" s="130" t="s">
        <v>251</v>
      </c>
      <c r="I291" s="130" t="str">
        <f t="shared" si="628"/>
        <v>主</v>
      </c>
      <c r="J291" s="130" t="str">
        <f t="shared" si="629"/>
        <v>RC</v>
      </c>
      <c r="K291" s="127" t="s">
        <v>64</v>
      </c>
      <c r="L291" s="159" t="s">
        <v>257</v>
      </c>
      <c r="M291" s="168"/>
      <c r="N291" s="168"/>
      <c r="O291" s="166"/>
      <c r="P291" s="169"/>
      <c r="Q291" s="169"/>
      <c r="R291" s="169"/>
      <c r="S291" s="125">
        <v>3</v>
      </c>
      <c r="T291" s="125">
        <v>1</v>
      </c>
      <c r="U291" s="130" t="str">
        <f t="shared" si="630"/>
        <v>屠</v>
      </c>
      <c r="V291" s="129" t="s">
        <v>261</v>
      </c>
      <c r="W291" s="129" t="s">
        <v>258</v>
      </c>
      <c r="X291" s="171"/>
      <c r="Y291" s="176"/>
      <c r="Z291" s="177"/>
      <c r="AA291" s="177"/>
      <c r="AB291" s="177"/>
      <c r="AC291" s="182"/>
      <c r="AD291" s="180" t="s">
        <v>121</v>
      </c>
      <c r="AE291" s="181" t="s">
        <v>171</v>
      </c>
      <c r="AF291" s="171"/>
      <c r="AG291" s="177"/>
      <c r="AH291" s="182"/>
      <c r="AI291" s="186" t="s">
        <v>156</v>
      </c>
      <c r="AJ291" s="187" t="s">
        <v>71</v>
      </c>
      <c r="AK291" s="127" t="s">
        <v>168</v>
      </c>
      <c r="AL291" s="187" t="s">
        <v>162</v>
      </c>
      <c r="AM291" s="127" t="s">
        <v>153</v>
      </c>
      <c r="AN291" s="187" t="s">
        <v>102</v>
      </c>
      <c r="AO291" s="135" t="s">
        <v>185</v>
      </c>
      <c r="AP291" s="130" t="str">
        <f t="shared" si="631"/>
        <v>主</v>
      </c>
      <c r="AQ291" s="130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FAV</v>
      </c>
      <c r="AR291" s="130" t="str">
        <f t="shared" si="632"/>
        <v>RC</v>
      </c>
    </row>
    <row r="292" spans="1:44">
      <c r="A292" s="117">
        <f>输入错误检查!A292</f>
        <v>0</v>
      </c>
      <c r="B292" s="156">
        <f t="shared" si="713"/>
        <v>7</v>
      </c>
      <c r="C292" s="156">
        <f t="shared" si="714"/>
        <v>6</v>
      </c>
      <c r="D292" s="156">
        <f t="shared" si="715"/>
        <v>1300</v>
      </c>
      <c r="E292" s="156" t="str">
        <f t="shared" si="716"/>
        <v>FAV</v>
      </c>
      <c r="F292" s="156" t="str">
        <f t="shared" si="717"/>
        <v>RC</v>
      </c>
      <c r="G292" s="120">
        <v>2</v>
      </c>
      <c r="H292" s="130" t="s">
        <v>247</v>
      </c>
      <c r="I292" s="130" t="str">
        <f t="shared" si="628"/>
        <v>主</v>
      </c>
      <c r="J292" s="130" t="str">
        <f t="shared" si="629"/>
        <v>RC</v>
      </c>
      <c r="K292" s="127" t="s">
        <v>64</v>
      </c>
      <c r="L292" s="159" t="s">
        <v>257</v>
      </c>
      <c r="M292" s="168">
        <f t="shared" si="707"/>
        <v>5</v>
      </c>
      <c r="N292" s="168">
        <f t="shared" si="708"/>
        <v>3</v>
      </c>
      <c r="O292" s="166">
        <f t="shared" si="709"/>
        <v>8</v>
      </c>
      <c r="P292" s="167">
        <f t="shared" si="710"/>
        <v>1</v>
      </c>
      <c r="Q292" s="167">
        <f t="shared" si="711"/>
        <v>0</v>
      </c>
      <c r="R292" s="167">
        <f t="shared" si="712"/>
        <v>0</v>
      </c>
      <c r="S292" s="125">
        <v>3</v>
      </c>
      <c r="T292" s="125">
        <v>1</v>
      </c>
      <c r="U292" s="130" t="str">
        <f t="shared" si="630"/>
        <v>屠</v>
      </c>
      <c r="V292" s="129" t="s">
        <v>265</v>
      </c>
      <c r="W292" s="129" t="s">
        <v>262</v>
      </c>
      <c r="X292" s="172" t="str">
        <f t="shared" ref="X292:X296" si="718">IF($K292="","",IF($K292=$K290,AI290,AI291))</f>
        <v>勘探员</v>
      </c>
      <c r="Y292" s="172" t="str">
        <f t="shared" ref="Y292:Y296" si="719">IF($K292="","",IF($K292=$K290,AJ290,AJ291))</f>
        <v>医生</v>
      </c>
      <c r="Z292" s="178"/>
      <c r="AA292" s="177"/>
      <c r="AB292" s="177"/>
      <c r="AC292" s="182"/>
      <c r="AD292" s="180" t="s">
        <v>150</v>
      </c>
      <c r="AE292" s="127" t="s">
        <v>121</v>
      </c>
      <c r="AF292" s="183" t="s">
        <v>185</v>
      </c>
      <c r="AG292" s="178"/>
      <c r="AH292" s="182"/>
      <c r="AI292" s="186" t="s">
        <v>171</v>
      </c>
      <c r="AJ292" s="187" t="s">
        <v>153</v>
      </c>
      <c r="AK292" s="127" t="s">
        <v>199</v>
      </c>
      <c r="AL292" s="187" t="s">
        <v>147</v>
      </c>
      <c r="AM292" s="127" t="s">
        <v>116</v>
      </c>
      <c r="AN292" s="187" t="s">
        <v>168</v>
      </c>
      <c r="AO292" s="135" t="s">
        <v>179</v>
      </c>
      <c r="AP292" s="130" t="str">
        <f t="shared" si="631"/>
        <v>客</v>
      </c>
      <c r="AQ292" s="130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RC</v>
      </c>
      <c r="AR292" s="130" t="str">
        <f t="shared" si="632"/>
        <v>FAV</v>
      </c>
    </row>
    <row r="293" spans="1:44">
      <c r="A293" s="117">
        <f>输入错误检查!A293</f>
        <v>0</v>
      </c>
      <c r="B293" s="156">
        <f t="shared" si="713"/>
        <v>7</v>
      </c>
      <c r="C293" s="156">
        <f t="shared" si="714"/>
        <v>6</v>
      </c>
      <c r="D293" s="156">
        <f t="shared" si="715"/>
        <v>1300</v>
      </c>
      <c r="E293" s="156" t="str">
        <f t="shared" si="716"/>
        <v>FAV</v>
      </c>
      <c r="F293" s="156" t="str">
        <f t="shared" si="717"/>
        <v>RC</v>
      </c>
      <c r="G293" s="120">
        <v>2</v>
      </c>
      <c r="H293" s="130" t="s">
        <v>251</v>
      </c>
      <c r="I293" s="130" t="str">
        <f t="shared" si="628"/>
        <v>客</v>
      </c>
      <c r="J293" s="130" t="str">
        <f t="shared" si="629"/>
        <v>FAV</v>
      </c>
      <c r="K293" s="127" t="s">
        <v>80</v>
      </c>
      <c r="L293" s="159" t="s">
        <v>253</v>
      </c>
      <c r="M293" s="168"/>
      <c r="N293" s="168"/>
      <c r="O293" s="166"/>
      <c r="P293" s="169"/>
      <c r="Q293" s="169"/>
      <c r="R293" s="169"/>
      <c r="S293" s="125">
        <v>2</v>
      </c>
      <c r="T293" s="125">
        <v>2</v>
      </c>
      <c r="U293" s="130" t="str">
        <f t="shared" si="630"/>
        <v>平</v>
      </c>
      <c r="V293" s="129" t="s">
        <v>265</v>
      </c>
      <c r="W293" s="129" t="s">
        <v>262</v>
      </c>
      <c r="X293" s="172" t="str">
        <f t="shared" ref="X293:X297" si="720">IF($K293="","",IF($K293=$K291,AI291,AI290))</f>
        <v>古董商</v>
      </c>
      <c r="Y293" s="172" t="str">
        <f t="shared" ref="Y293:Y297" si="721">IF($K293="","",IF($K293=$K291,AJ291,AJ290))</f>
        <v>病患</v>
      </c>
      <c r="Z293" s="171"/>
      <c r="AA293" s="176"/>
      <c r="AB293" s="177"/>
      <c r="AC293" s="182"/>
      <c r="AD293" s="180" t="s">
        <v>150</v>
      </c>
      <c r="AE293" s="127" t="s">
        <v>138</v>
      </c>
      <c r="AF293" s="181" t="s">
        <v>179</v>
      </c>
      <c r="AG293" s="171"/>
      <c r="AH293" s="182"/>
      <c r="AI293" s="186" t="s">
        <v>202</v>
      </c>
      <c r="AJ293" s="187" t="s">
        <v>153</v>
      </c>
      <c r="AK293" s="127" t="s">
        <v>168</v>
      </c>
      <c r="AL293" s="187" t="s">
        <v>116</v>
      </c>
      <c r="AM293" s="127" t="s">
        <v>171</v>
      </c>
      <c r="AN293" s="187" t="s">
        <v>156</v>
      </c>
      <c r="AO293" s="135" t="s">
        <v>173</v>
      </c>
      <c r="AP293" s="130" t="str">
        <f t="shared" si="631"/>
        <v>客</v>
      </c>
      <c r="AQ293" s="130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RC</v>
      </c>
      <c r="AR293" s="130" t="str">
        <f t="shared" si="632"/>
        <v>FAV</v>
      </c>
    </row>
    <row r="294" spans="1:44">
      <c r="A294" s="117">
        <f>输入错误检查!A294</f>
        <v>0</v>
      </c>
      <c r="B294" s="156">
        <f t="shared" si="713"/>
        <v>7</v>
      </c>
      <c r="C294" s="156">
        <f t="shared" si="714"/>
        <v>6</v>
      </c>
      <c r="D294" s="156">
        <f t="shared" si="715"/>
        <v>1300</v>
      </c>
      <c r="E294" s="156" t="str">
        <f t="shared" si="716"/>
        <v>FAV</v>
      </c>
      <c r="F294" s="156" t="str">
        <f t="shared" si="717"/>
        <v>RC</v>
      </c>
      <c r="G294" s="120">
        <v>3</v>
      </c>
      <c r="H294" s="130" t="s">
        <v>247</v>
      </c>
      <c r="I294" s="130" t="str">
        <f t="shared" si="628"/>
        <v>客</v>
      </c>
      <c r="J294" s="130" t="str">
        <f t="shared" si="629"/>
        <v>FAV</v>
      </c>
      <c r="K294" s="127" t="s">
        <v>80</v>
      </c>
      <c r="L294" s="159" t="s">
        <v>253</v>
      </c>
      <c r="M294" s="168">
        <f t="shared" si="707"/>
        <v>4</v>
      </c>
      <c r="N294" s="168">
        <f t="shared" si="708"/>
        <v>4</v>
      </c>
      <c r="O294" s="166">
        <f t="shared" si="709"/>
        <v>8</v>
      </c>
      <c r="P294" s="167">
        <f t="shared" si="710"/>
        <v>0</v>
      </c>
      <c r="Q294" s="167">
        <f t="shared" si="711"/>
        <v>1</v>
      </c>
      <c r="R294" s="167">
        <f t="shared" si="712"/>
        <v>0</v>
      </c>
      <c r="S294" s="125">
        <v>2</v>
      </c>
      <c r="T294" s="125">
        <v>2</v>
      </c>
      <c r="U294" s="130" t="str">
        <f t="shared" si="630"/>
        <v>平</v>
      </c>
      <c r="V294" s="173"/>
      <c r="W294" s="129" t="s">
        <v>250</v>
      </c>
      <c r="X294" s="174" t="str">
        <f t="shared" si="718"/>
        <v>飞行家</v>
      </c>
      <c r="Y294" s="174" t="str">
        <f t="shared" si="719"/>
        <v>入殓师</v>
      </c>
      <c r="Z294" s="174" t="str">
        <f>IF($K294="","",IF($K294=$K292,X292,X293))</f>
        <v>古董商</v>
      </c>
      <c r="AA294" s="174" t="str">
        <f>IF($K294="","",IF($K294=$K292,Y292,Y293))</f>
        <v>病患</v>
      </c>
      <c r="AB294" s="178"/>
      <c r="AC294" s="182"/>
      <c r="AD294" s="180" t="s">
        <v>150</v>
      </c>
      <c r="AE294" s="127" t="s">
        <v>138</v>
      </c>
      <c r="AF294" s="127" t="s">
        <v>185</v>
      </c>
      <c r="AG294" s="183" t="s">
        <v>179</v>
      </c>
      <c r="AH294" s="189"/>
      <c r="AI294" s="186" t="s">
        <v>183</v>
      </c>
      <c r="AJ294" s="187" t="s">
        <v>121</v>
      </c>
      <c r="AK294" s="127" t="s">
        <v>165</v>
      </c>
      <c r="AL294" s="187" t="s">
        <v>116</v>
      </c>
      <c r="AM294" s="127" t="s">
        <v>192</v>
      </c>
      <c r="AN294" s="187" t="s">
        <v>126</v>
      </c>
      <c r="AO294" s="135" t="s">
        <v>173</v>
      </c>
      <c r="AP294" s="130" t="str">
        <f t="shared" si="631"/>
        <v>主</v>
      </c>
      <c r="AQ294" s="130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FAV</v>
      </c>
      <c r="AR294" s="130" t="str">
        <f t="shared" si="632"/>
        <v>RC</v>
      </c>
    </row>
    <row r="295" spans="1:44">
      <c r="A295" s="117">
        <f>输入错误检查!A295</f>
        <v>0</v>
      </c>
      <c r="B295" s="156">
        <f t="shared" si="713"/>
        <v>7</v>
      </c>
      <c r="C295" s="156">
        <f t="shared" si="714"/>
        <v>6</v>
      </c>
      <c r="D295" s="156">
        <f t="shared" si="715"/>
        <v>1300</v>
      </c>
      <c r="E295" s="156" t="str">
        <f t="shared" si="716"/>
        <v>FAV</v>
      </c>
      <c r="F295" s="156" t="str">
        <f t="shared" si="717"/>
        <v>RC</v>
      </c>
      <c r="G295" s="120">
        <v>3</v>
      </c>
      <c r="H295" s="130" t="s">
        <v>251</v>
      </c>
      <c r="I295" s="130" t="str">
        <f t="shared" si="628"/>
        <v>主</v>
      </c>
      <c r="J295" s="130" t="str">
        <f t="shared" si="629"/>
        <v>RC</v>
      </c>
      <c r="K295" s="127" t="s">
        <v>64</v>
      </c>
      <c r="L295" s="159" t="s">
        <v>257</v>
      </c>
      <c r="M295" s="168"/>
      <c r="N295" s="168"/>
      <c r="O295" s="166"/>
      <c r="P295" s="169"/>
      <c r="Q295" s="169"/>
      <c r="R295" s="169"/>
      <c r="S295" s="125">
        <v>2</v>
      </c>
      <c r="T295" s="125">
        <v>2</v>
      </c>
      <c r="U295" s="130" t="str">
        <f t="shared" si="630"/>
        <v>平</v>
      </c>
      <c r="V295" s="173"/>
      <c r="W295" s="129" t="s">
        <v>250</v>
      </c>
      <c r="X295" s="174" t="str">
        <f t="shared" si="720"/>
        <v>调酒师</v>
      </c>
      <c r="Y295" s="174" t="str">
        <f t="shared" si="721"/>
        <v>入殓师</v>
      </c>
      <c r="Z295" s="174" t="str">
        <f>IF($K295="","",IF($K295=$K293,X293,X292))</f>
        <v>勘探员</v>
      </c>
      <c r="AA295" s="174" t="str">
        <f>IF($K295="","",IF($K295=$K293,Y293,Y292))</f>
        <v>医生</v>
      </c>
      <c r="AB295" s="171"/>
      <c r="AC295" s="185"/>
      <c r="AD295" s="180" t="s">
        <v>150</v>
      </c>
      <c r="AE295" s="127" t="s">
        <v>138</v>
      </c>
      <c r="AF295" s="127" t="s">
        <v>185</v>
      </c>
      <c r="AG295" s="181" t="s">
        <v>179</v>
      </c>
      <c r="AH295" s="193"/>
      <c r="AI295" s="186" t="s">
        <v>192</v>
      </c>
      <c r="AJ295" s="187" t="s">
        <v>202</v>
      </c>
      <c r="AK295" s="127" t="s">
        <v>168</v>
      </c>
      <c r="AL295" s="187" t="s">
        <v>116</v>
      </c>
      <c r="AM295" s="127" t="s">
        <v>121</v>
      </c>
      <c r="AN295" s="187" t="s">
        <v>180</v>
      </c>
      <c r="AO295" s="135" t="s">
        <v>78</v>
      </c>
      <c r="AP295" s="130" t="str">
        <f t="shared" si="631"/>
        <v>主</v>
      </c>
      <c r="AQ295" s="130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FAV</v>
      </c>
      <c r="AR295" s="130" t="str">
        <f t="shared" si="632"/>
        <v>RC</v>
      </c>
    </row>
    <row r="296" spans="1:44">
      <c r="A296" s="117">
        <f>输入错误检查!A296</f>
        <v>0</v>
      </c>
      <c r="B296" s="156">
        <f t="shared" si="713"/>
        <v>7</v>
      </c>
      <c r="C296" s="156">
        <f t="shared" si="714"/>
        <v>6</v>
      </c>
      <c r="D296" s="156">
        <f t="shared" si="715"/>
        <v>1300</v>
      </c>
      <c r="E296" s="156" t="str">
        <f t="shared" si="716"/>
        <v>FAV</v>
      </c>
      <c r="F296" s="156" t="str">
        <f t="shared" si="717"/>
        <v>RC</v>
      </c>
      <c r="G296" s="120" t="s">
        <v>256</v>
      </c>
      <c r="H296" s="130" t="s">
        <v>247</v>
      </c>
      <c r="I296" s="130" t="str">
        <f t="shared" si="628"/>
        <v/>
      </c>
      <c r="J296" s="130" t="str">
        <f t="shared" si="629"/>
        <v/>
      </c>
      <c r="K296" s="125"/>
      <c r="L296" s="160"/>
      <c r="M296" s="168">
        <f t="shared" ref="M296:M300" si="722">S296+S297</f>
        <v>0</v>
      </c>
      <c r="N296" s="168">
        <f t="shared" ref="N296:N300" si="723">T296+T297</f>
        <v>0</v>
      </c>
      <c r="O296" s="166">
        <f t="shared" ref="O296:O300" si="724">M296+N296</f>
        <v>0</v>
      </c>
      <c r="P296" s="167">
        <f t="shared" ref="P296:P300" si="725">IF(M296&gt;N296,1,0)</f>
        <v>0</v>
      </c>
      <c r="Q296" s="167">
        <f t="shared" ref="Q296:Q300" si="726">IF(M296+N296=0,0,IF(M296=N296,1,0))</f>
        <v>0</v>
      </c>
      <c r="R296" s="167">
        <f t="shared" ref="R296:R300" si="727">IF(M296&lt;N296,1,0)</f>
        <v>0</v>
      </c>
      <c r="S296" s="125"/>
      <c r="T296" s="125"/>
      <c r="U296" s="130" t="str">
        <f t="shared" si="630"/>
        <v/>
      </c>
      <c r="V296" s="173"/>
      <c r="W296" s="128"/>
      <c r="X296" s="174" t="str">
        <f t="shared" si="718"/>
        <v/>
      </c>
      <c r="Y296" s="174" t="str">
        <f t="shared" si="719"/>
        <v/>
      </c>
      <c r="Z296" s="172" t="str">
        <f t="shared" ref="Z296:AC296" si="728">IF($K296="","",IF($K296=$K294,X294,X295))</f>
        <v/>
      </c>
      <c r="AA296" s="172" t="str">
        <f t="shared" si="728"/>
        <v/>
      </c>
      <c r="AB296" s="172" t="str">
        <f t="shared" si="728"/>
        <v/>
      </c>
      <c r="AC296" s="172" t="str">
        <f t="shared" si="728"/>
        <v/>
      </c>
      <c r="AD296" s="125"/>
      <c r="AE296" s="125"/>
      <c r="AF296" s="125"/>
      <c r="AG296" s="125"/>
      <c r="AH296" s="194"/>
      <c r="AI296" s="191"/>
      <c r="AJ296" s="191"/>
      <c r="AK296" s="125"/>
      <c r="AL296" s="191"/>
      <c r="AM296" s="125"/>
      <c r="AN296" s="191"/>
      <c r="AO296" s="123"/>
      <c r="AP296" s="130" t="str">
        <f t="shared" si="631"/>
        <v/>
      </c>
      <c r="AQ296" s="130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R296" s="130" t="str">
        <f t="shared" si="632"/>
        <v/>
      </c>
    </row>
    <row r="297" spans="1:44">
      <c r="A297" s="117">
        <f>输入错误检查!A297</f>
        <v>0</v>
      </c>
      <c r="B297" s="156">
        <f t="shared" si="713"/>
        <v>7</v>
      </c>
      <c r="C297" s="156">
        <f t="shared" si="714"/>
        <v>6</v>
      </c>
      <c r="D297" s="156">
        <f t="shared" si="715"/>
        <v>1300</v>
      </c>
      <c r="E297" s="156" t="str">
        <f t="shared" si="716"/>
        <v>FAV</v>
      </c>
      <c r="F297" s="156" t="str">
        <f t="shared" si="717"/>
        <v>RC</v>
      </c>
      <c r="G297" s="120" t="s">
        <v>256</v>
      </c>
      <c r="H297" s="130" t="s">
        <v>251</v>
      </c>
      <c r="I297" s="130" t="str">
        <f t="shared" si="628"/>
        <v/>
      </c>
      <c r="J297" s="130" t="str">
        <f t="shared" si="629"/>
        <v/>
      </c>
      <c r="K297" s="125"/>
      <c r="L297" s="160"/>
      <c r="M297" s="168"/>
      <c r="N297" s="168"/>
      <c r="O297" s="166"/>
      <c r="P297" s="169"/>
      <c r="Q297" s="169"/>
      <c r="R297" s="169"/>
      <c r="S297" s="125"/>
      <c r="T297" s="125"/>
      <c r="U297" s="130" t="str">
        <f t="shared" si="630"/>
        <v/>
      </c>
      <c r="V297" s="173"/>
      <c r="W297" s="128"/>
      <c r="X297" s="174" t="str">
        <f t="shared" si="720"/>
        <v/>
      </c>
      <c r="Y297" s="174" t="str">
        <f t="shared" si="721"/>
        <v/>
      </c>
      <c r="Z297" s="172" t="str">
        <f t="shared" ref="Z297:AC297" si="729">IF($K297="","",IF($K297=$K295,X295,X294))</f>
        <v/>
      </c>
      <c r="AA297" s="172" t="str">
        <f t="shared" si="729"/>
        <v/>
      </c>
      <c r="AB297" s="172" t="str">
        <f t="shared" si="729"/>
        <v/>
      </c>
      <c r="AC297" s="172" t="str">
        <f t="shared" si="729"/>
        <v/>
      </c>
      <c r="AD297" s="125"/>
      <c r="AE297" s="125"/>
      <c r="AF297" s="125"/>
      <c r="AG297" s="125"/>
      <c r="AH297" s="125"/>
      <c r="AI297" s="191"/>
      <c r="AJ297" s="191"/>
      <c r="AK297" s="125"/>
      <c r="AL297" s="191"/>
      <c r="AM297" s="125"/>
      <c r="AN297" s="191"/>
      <c r="AO297" s="123"/>
      <c r="AP297" s="130" t="str">
        <f t="shared" si="631"/>
        <v/>
      </c>
      <c r="AQ297" s="130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R297" s="130" t="str">
        <f t="shared" si="632"/>
        <v/>
      </c>
    </row>
    <row r="298" spans="1:44">
      <c r="A298" s="117">
        <f>输入错误检查!A298</f>
        <v>0</v>
      </c>
      <c r="B298" s="156">
        <v>7</v>
      </c>
      <c r="C298" s="156">
        <v>6</v>
      </c>
      <c r="D298" s="156">
        <v>1500</v>
      </c>
      <c r="E298" s="157" t="s">
        <v>95</v>
      </c>
      <c r="F298" s="157" t="s">
        <v>72</v>
      </c>
      <c r="G298" s="120">
        <v>1</v>
      </c>
      <c r="H298" s="130" t="s">
        <v>247</v>
      </c>
      <c r="I298" s="130" t="str">
        <f t="shared" si="628"/>
        <v>客</v>
      </c>
      <c r="J298" s="130" t="str">
        <f t="shared" si="629"/>
        <v>ZETA</v>
      </c>
      <c r="K298" s="127" t="s">
        <v>72</v>
      </c>
      <c r="L298" s="159" t="s">
        <v>266</v>
      </c>
      <c r="M298" s="168">
        <f t="shared" si="722"/>
        <v>10</v>
      </c>
      <c r="N298" s="168">
        <f t="shared" si="723"/>
        <v>0</v>
      </c>
      <c r="O298" s="166">
        <f t="shared" si="724"/>
        <v>10</v>
      </c>
      <c r="P298" s="167">
        <f t="shared" si="725"/>
        <v>1</v>
      </c>
      <c r="Q298" s="167">
        <f t="shared" si="726"/>
        <v>0</v>
      </c>
      <c r="R298" s="167">
        <f t="shared" si="727"/>
        <v>0</v>
      </c>
      <c r="S298" s="125">
        <v>5</v>
      </c>
      <c r="T298" s="125">
        <v>0</v>
      </c>
      <c r="U298" s="130" t="str">
        <f t="shared" si="630"/>
        <v>人</v>
      </c>
      <c r="V298" s="129" t="s">
        <v>250</v>
      </c>
      <c r="W298" s="129" t="s">
        <v>261</v>
      </c>
      <c r="X298" s="170"/>
      <c r="Y298" s="175"/>
      <c r="Z298" s="175"/>
      <c r="AA298" s="175"/>
      <c r="AB298" s="175"/>
      <c r="AC298" s="179"/>
      <c r="AD298" s="180" t="s">
        <v>121</v>
      </c>
      <c r="AE298" s="181" t="s">
        <v>168</v>
      </c>
      <c r="AF298" s="170"/>
      <c r="AG298" s="175"/>
      <c r="AH298" s="179"/>
      <c r="AI298" s="186" t="s">
        <v>116</v>
      </c>
      <c r="AJ298" s="187" t="s">
        <v>199</v>
      </c>
      <c r="AK298" s="127" t="s">
        <v>150</v>
      </c>
      <c r="AL298" s="187" t="s">
        <v>202</v>
      </c>
      <c r="AM298" s="127" t="s">
        <v>102</v>
      </c>
      <c r="AN298" s="187" t="s">
        <v>138</v>
      </c>
      <c r="AO298" s="135" t="s">
        <v>185</v>
      </c>
      <c r="AP298" s="130" t="str">
        <f t="shared" si="631"/>
        <v>主</v>
      </c>
      <c r="AQ298" s="130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>ZETA</v>
      </c>
      <c r="AR298" s="130" t="str">
        <f t="shared" si="632"/>
        <v>FL</v>
      </c>
    </row>
    <row r="299" spans="1:44">
      <c r="A299" s="117">
        <f>输入错误检查!A299</f>
        <v>0</v>
      </c>
      <c r="B299" s="156">
        <f t="shared" ref="B299:B305" si="730">B298</f>
        <v>7</v>
      </c>
      <c r="C299" s="156">
        <f t="shared" ref="C299:C305" si="731">C298</f>
        <v>6</v>
      </c>
      <c r="D299" s="156">
        <f t="shared" ref="D299:D305" si="732">D298</f>
        <v>1500</v>
      </c>
      <c r="E299" s="156" t="str">
        <f t="shared" ref="E299:E305" si="733">E298</f>
        <v>ZETA</v>
      </c>
      <c r="F299" s="156" t="str">
        <f t="shared" ref="F299:F305" si="734">F298</f>
        <v>FL</v>
      </c>
      <c r="G299" s="120">
        <v>1</v>
      </c>
      <c r="H299" s="130" t="s">
        <v>251</v>
      </c>
      <c r="I299" s="130" t="str">
        <f t="shared" si="628"/>
        <v>主</v>
      </c>
      <c r="J299" s="130" t="str">
        <f t="shared" si="629"/>
        <v>FL</v>
      </c>
      <c r="K299" s="127" t="s">
        <v>95</v>
      </c>
      <c r="L299" s="159" t="s">
        <v>132</v>
      </c>
      <c r="M299" s="168"/>
      <c r="N299" s="168"/>
      <c r="O299" s="166"/>
      <c r="P299" s="169"/>
      <c r="Q299" s="169"/>
      <c r="R299" s="169"/>
      <c r="S299" s="125">
        <v>5</v>
      </c>
      <c r="T299" s="125">
        <v>0</v>
      </c>
      <c r="U299" s="130" t="str">
        <f t="shared" si="630"/>
        <v>屠</v>
      </c>
      <c r="V299" s="129" t="s">
        <v>250</v>
      </c>
      <c r="W299" s="129" t="s">
        <v>261</v>
      </c>
      <c r="X299" s="171"/>
      <c r="Y299" s="176"/>
      <c r="Z299" s="177"/>
      <c r="AA299" s="177"/>
      <c r="AB299" s="177"/>
      <c r="AC299" s="182"/>
      <c r="AD299" s="180" t="s">
        <v>150</v>
      </c>
      <c r="AE299" s="181" t="s">
        <v>199</v>
      </c>
      <c r="AF299" s="171"/>
      <c r="AG299" s="177"/>
      <c r="AH299" s="182"/>
      <c r="AI299" s="186" t="s">
        <v>165</v>
      </c>
      <c r="AJ299" s="187" t="s">
        <v>204</v>
      </c>
      <c r="AK299" s="127" t="s">
        <v>121</v>
      </c>
      <c r="AL299" s="187" t="s">
        <v>162</v>
      </c>
      <c r="AM299" s="127" t="s">
        <v>194</v>
      </c>
      <c r="AN299" s="187" t="s">
        <v>94</v>
      </c>
      <c r="AO299" s="135" t="s">
        <v>179</v>
      </c>
      <c r="AP299" s="130" t="str">
        <f t="shared" si="631"/>
        <v>主</v>
      </c>
      <c r="AQ299" s="130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ZETA</v>
      </c>
      <c r="AR299" s="130" t="str">
        <f t="shared" si="632"/>
        <v>FL</v>
      </c>
    </row>
    <row r="300" spans="1:44">
      <c r="A300" s="117">
        <f>输入错误检查!A300</f>
        <v>0</v>
      </c>
      <c r="B300" s="156">
        <f t="shared" si="730"/>
        <v>7</v>
      </c>
      <c r="C300" s="156">
        <f t="shared" si="731"/>
        <v>6</v>
      </c>
      <c r="D300" s="156">
        <f t="shared" si="732"/>
        <v>1500</v>
      </c>
      <c r="E300" s="156" t="str">
        <f t="shared" si="733"/>
        <v>ZETA</v>
      </c>
      <c r="F300" s="156" t="str">
        <f t="shared" si="734"/>
        <v>FL</v>
      </c>
      <c r="G300" s="120">
        <v>2</v>
      </c>
      <c r="H300" s="130" t="s">
        <v>247</v>
      </c>
      <c r="I300" s="130" t="str">
        <f t="shared" si="628"/>
        <v>客</v>
      </c>
      <c r="J300" s="130" t="str">
        <f t="shared" si="629"/>
        <v>ZETA</v>
      </c>
      <c r="K300" s="127" t="s">
        <v>72</v>
      </c>
      <c r="L300" s="159" t="s">
        <v>266</v>
      </c>
      <c r="M300" s="168">
        <f t="shared" si="722"/>
        <v>7</v>
      </c>
      <c r="N300" s="168">
        <f t="shared" si="723"/>
        <v>2</v>
      </c>
      <c r="O300" s="166">
        <f t="shared" si="724"/>
        <v>9</v>
      </c>
      <c r="P300" s="167">
        <f t="shared" si="725"/>
        <v>1</v>
      </c>
      <c r="Q300" s="167">
        <f t="shared" si="726"/>
        <v>0</v>
      </c>
      <c r="R300" s="167">
        <f t="shared" si="727"/>
        <v>0</v>
      </c>
      <c r="S300" s="125">
        <v>2</v>
      </c>
      <c r="T300" s="125">
        <v>2</v>
      </c>
      <c r="U300" s="130" t="str">
        <f t="shared" si="630"/>
        <v>平</v>
      </c>
      <c r="V300" s="129" t="s">
        <v>263</v>
      </c>
      <c r="W300" s="129" t="s">
        <v>265</v>
      </c>
      <c r="X300" s="172" t="str">
        <f t="shared" ref="X300:X304" si="735">IF($K300="","",IF($K300=$K298,AI298,AI299))</f>
        <v>佣兵</v>
      </c>
      <c r="Y300" s="172" t="str">
        <f t="shared" ref="Y300:Y304" si="736">IF($K300="","",IF($K300=$K298,AJ298,AJ299))</f>
        <v>古董商</v>
      </c>
      <c r="Z300" s="178"/>
      <c r="AA300" s="177"/>
      <c r="AB300" s="177"/>
      <c r="AC300" s="182"/>
      <c r="AD300" s="180" t="s">
        <v>150</v>
      </c>
      <c r="AE300" s="127" t="s">
        <v>204</v>
      </c>
      <c r="AF300" s="183" t="s">
        <v>179</v>
      </c>
      <c r="AG300" s="178"/>
      <c r="AH300" s="182"/>
      <c r="AI300" s="190" t="s">
        <v>168</v>
      </c>
      <c r="AJ300" s="191" t="s">
        <v>203</v>
      </c>
      <c r="AK300" s="127" t="s">
        <v>202</v>
      </c>
      <c r="AL300" s="191" t="s">
        <v>156</v>
      </c>
      <c r="AM300" s="127" t="s">
        <v>121</v>
      </c>
      <c r="AN300" s="191" t="s">
        <v>200</v>
      </c>
      <c r="AO300" s="135" t="s">
        <v>185</v>
      </c>
      <c r="AP300" s="130" t="str">
        <f t="shared" si="631"/>
        <v>客</v>
      </c>
      <c r="AQ300" s="130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FL</v>
      </c>
      <c r="AR300" s="130" t="str">
        <f t="shared" si="632"/>
        <v>ZETA</v>
      </c>
    </row>
    <row r="301" spans="1:44">
      <c r="A301" s="117">
        <f>输入错误检查!A301</f>
        <v>0</v>
      </c>
      <c r="B301" s="156">
        <f t="shared" si="730"/>
        <v>7</v>
      </c>
      <c r="C301" s="156">
        <f t="shared" si="731"/>
        <v>6</v>
      </c>
      <c r="D301" s="156">
        <f t="shared" si="732"/>
        <v>1500</v>
      </c>
      <c r="E301" s="156" t="str">
        <f t="shared" si="733"/>
        <v>ZETA</v>
      </c>
      <c r="F301" s="156" t="str">
        <f t="shared" si="734"/>
        <v>FL</v>
      </c>
      <c r="G301" s="120">
        <v>2</v>
      </c>
      <c r="H301" s="130" t="s">
        <v>251</v>
      </c>
      <c r="I301" s="130" t="str">
        <f t="shared" si="628"/>
        <v>主</v>
      </c>
      <c r="J301" s="130" t="str">
        <f t="shared" si="629"/>
        <v>FL</v>
      </c>
      <c r="K301" s="127" t="s">
        <v>95</v>
      </c>
      <c r="L301" s="159" t="s">
        <v>132</v>
      </c>
      <c r="M301" s="168"/>
      <c r="N301" s="168"/>
      <c r="O301" s="166"/>
      <c r="P301" s="169"/>
      <c r="Q301" s="169"/>
      <c r="R301" s="169"/>
      <c r="S301" s="125">
        <v>5</v>
      </c>
      <c r="T301" s="125">
        <v>0</v>
      </c>
      <c r="U301" s="130" t="str">
        <f t="shared" si="630"/>
        <v>屠</v>
      </c>
      <c r="V301" s="129" t="s">
        <v>263</v>
      </c>
      <c r="W301" s="129" t="s">
        <v>265</v>
      </c>
      <c r="X301" s="172" t="str">
        <f t="shared" ref="X301:X305" si="737">IF($K301="","",IF($K301=$K299,AI299,AI298))</f>
        <v>杂技演员</v>
      </c>
      <c r="Y301" s="172" t="str">
        <f t="shared" ref="Y301:Y305" si="738">IF($K301="","",IF($K301=$K299,AJ299,AJ298))</f>
        <v>木偶师</v>
      </c>
      <c r="Z301" s="171"/>
      <c r="AA301" s="176"/>
      <c r="AB301" s="177"/>
      <c r="AC301" s="182"/>
      <c r="AD301" s="180" t="s">
        <v>150</v>
      </c>
      <c r="AE301" s="127" t="s">
        <v>156</v>
      </c>
      <c r="AF301" s="181" t="s">
        <v>140</v>
      </c>
      <c r="AG301" s="171"/>
      <c r="AH301" s="182"/>
      <c r="AI301" s="186" t="s">
        <v>121</v>
      </c>
      <c r="AJ301" s="187" t="s">
        <v>183</v>
      </c>
      <c r="AK301" s="127" t="s">
        <v>199</v>
      </c>
      <c r="AL301" s="187" t="s">
        <v>162</v>
      </c>
      <c r="AM301" s="127" t="s">
        <v>147</v>
      </c>
      <c r="AN301" s="187" t="s">
        <v>192</v>
      </c>
      <c r="AO301" s="135" t="s">
        <v>179</v>
      </c>
      <c r="AP301" s="130" t="str">
        <f t="shared" si="631"/>
        <v>客</v>
      </c>
      <c r="AQ301" s="130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FL</v>
      </c>
      <c r="AR301" s="130" t="str">
        <f t="shared" si="632"/>
        <v>ZETA</v>
      </c>
    </row>
    <row r="302" spans="1:44">
      <c r="A302" s="117">
        <f>输入错误检查!A302</f>
        <v>0</v>
      </c>
      <c r="B302" s="156">
        <f t="shared" si="730"/>
        <v>7</v>
      </c>
      <c r="C302" s="156">
        <f t="shared" si="731"/>
        <v>6</v>
      </c>
      <c r="D302" s="156">
        <f t="shared" si="732"/>
        <v>1500</v>
      </c>
      <c r="E302" s="156" t="str">
        <f t="shared" si="733"/>
        <v>ZETA</v>
      </c>
      <c r="F302" s="156" t="str">
        <f t="shared" si="734"/>
        <v>FL</v>
      </c>
      <c r="G302" s="120">
        <v>3</v>
      </c>
      <c r="H302" s="130" t="s">
        <v>247</v>
      </c>
      <c r="I302" s="130" t="str">
        <f t="shared" si="628"/>
        <v/>
      </c>
      <c r="J302" s="130" t="str">
        <f t="shared" si="629"/>
        <v/>
      </c>
      <c r="K302" s="125"/>
      <c r="L302" s="160"/>
      <c r="M302" s="168">
        <f t="shared" ref="M302:M306" si="739">S302+S303</f>
        <v>0</v>
      </c>
      <c r="N302" s="168">
        <f t="shared" ref="N302:N306" si="740">T302+T303</f>
        <v>0</v>
      </c>
      <c r="O302" s="166">
        <f t="shared" ref="O302:O306" si="741">M302+N302</f>
        <v>0</v>
      </c>
      <c r="P302" s="167">
        <f t="shared" ref="P302:P306" si="742">IF(M302&gt;N302,1,0)</f>
        <v>0</v>
      </c>
      <c r="Q302" s="167">
        <f t="shared" ref="Q302:Q306" si="743">IF(M302+N302=0,0,IF(M302=N302,1,0))</f>
        <v>0</v>
      </c>
      <c r="R302" s="167">
        <f t="shared" ref="R302:R306" si="744">IF(M302&lt;N302,1,0)</f>
        <v>0</v>
      </c>
      <c r="S302" s="125">
        <v>0</v>
      </c>
      <c r="T302" s="125">
        <v>0</v>
      </c>
      <c r="U302" s="130" t="str">
        <f t="shared" si="630"/>
        <v/>
      </c>
      <c r="V302" s="173"/>
      <c r="W302" s="128"/>
      <c r="X302" s="174" t="str">
        <f t="shared" si="735"/>
        <v/>
      </c>
      <c r="Y302" s="174" t="str">
        <f t="shared" si="736"/>
        <v/>
      </c>
      <c r="Z302" s="174" t="str">
        <f>IF($K302="","",IF($K302=$K300,X300,X301))</f>
        <v/>
      </c>
      <c r="AA302" s="174" t="str">
        <f>IF($K302="","",IF($K302=$K300,Y300,Y301))</f>
        <v/>
      </c>
      <c r="AB302" s="178"/>
      <c r="AC302" s="182"/>
      <c r="AD302" s="184"/>
      <c r="AE302" s="125"/>
      <c r="AF302" s="125"/>
      <c r="AG302" s="188"/>
      <c r="AH302" s="189"/>
      <c r="AI302" s="190"/>
      <c r="AJ302" s="191"/>
      <c r="AK302" s="125"/>
      <c r="AL302" s="191"/>
      <c r="AM302" s="125"/>
      <c r="AN302" s="191"/>
      <c r="AO302" s="123"/>
      <c r="AP302" s="130" t="str">
        <f t="shared" si="631"/>
        <v/>
      </c>
      <c r="AQ302" s="130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R302" s="130" t="str">
        <f t="shared" si="632"/>
        <v/>
      </c>
    </row>
    <row r="303" spans="1:44">
      <c r="A303" s="117">
        <f>输入错误检查!A303</f>
        <v>0</v>
      </c>
      <c r="B303" s="156">
        <f t="shared" si="730"/>
        <v>7</v>
      </c>
      <c r="C303" s="156">
        <f t="shared" si="731"/>
        <v>6</v>
      </c>
      <c r="D303" s="156">
        <f t="shared" si="732"/>
        <v>1500</v>
      </c>
      <c r="E303" s="156" t="str">
        <f t="shared" si="733"/>
        <v>ZETA</v>
      </c>
      <c r="F303" s="156" t="str">
        <f t="shared" si="734"/>
        <v>FL</v>
      </c>
      <c r="G303" s="120">
        <v>3</v>
      </c>
      <c r="H303" s="130" t="s">
        <v>251</v>
      </c>
      <c r="I303" s="130" t="str">
        <f t="shared" si="628"/>
        <v/>
      </c>
      <c r="J303" s="130" t="str">
        <f t="shared" si="629"/>
        <v/>
      </c>
      <c r="K303" s="125"/>
      <c r="L303" s="160"/>
      <c r="M303" s="168"/>
      <c r="N303" s="168"/>
      <c r="O303" s="166"/>
      <c r="P303" s="169"/>
      <c r="Q303" s="169"/>
      <c r="R303" s="169"/>
      <c r="S303" s="125">
        <v>0</v>
      </c>
      <c r="T303" s="125">
        <v>0</v>
      </c>
      <c r="U303" s="130" t="str">
        <f t="shared" si="630"/>
        <v/>
      </c>
      <c r="V303" s="173"/>
      <c r="W303" s="128"/>
      <c r="X303" s="174" t="str">
        <f t="shared" si="737"/>
        <v/>
      </c>
      <c r="Y303" s="174" t="str">
        <f t="shared" si="738"/>
        <v/>
      </c>
      <c r="Z303" s="174" t="str">
        <f>IF($K303="","",IF($K303=$K301,X301,X300))</f>
        <v/>
      </c>
      <c r="AA303" s="174" t="str">
        <f>IF($K303="","",IF($K303=$K301,Y301,Y300))</f>
        <v/>
      </c>
      <c r="AB303" s="171"/>
      <c r="AC303" s="185"/>
      <c r="AD303" s="184"/>
      <c r="AE303" s="125"/>
      <c r="AF303" s="125"/>
      <c r="AG303" s="192"/>
      <c r="AH303" s="193"/>
      <c r="AI303" s="190"/>
      <c r="AJ303" s="191"/>
      <c r="AK303" s="125"/>
      <c r="AL303" s="191"/>
      <c r="AM303" s="125"/>
      <c r="AN303" s="191"/>
      <c r="AO303" s="123"/>
      <c r="AP303" s="130" t="str">
        <f t="shared" si="631"/>
        <v/>
      </c>
      <c r="AQ303" s="130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R303" s="130" t="str">
        <f t="shared" si="632"/>
        <v/>
      </c>
    </row>
    <row r="304" spans="1:44">
      <c r="A304" s="117">
        <f>输入错误检查!A304</f>
        <v>0</v>
      </c>
      <c r="B304" s="156">
        <f t="shared" si="730"/>
        <v>7</v>
      </c>
      <c r="C304" s="156">
        <f t="shared" si="731"/>
        <v>6</v>
      </c>
      <c r="D304" s="156">
        <f t="shared" si="732"/>
        <v>1500</v>
      </c>
      <c r="E304" s="156" t="str">
        <f t="shared" si="733"/>
        <v>ZETA</v>
      </c>
      <c r="F304" s="156" t="str">
        <f t="shared" si="734"/>
        <v>FL</v>
      </c>
      <c r="G304" s="120" t="s">
        <v>256</v>
      </c>
      <c r="H304" s="130" t="s">
        <v>247</v>
      </c>
      <c r="I304" s="130" t="str">
        <f t="shared" si="628"/>
        <v/>
      </c>
      <c r="J304" s="130" t="str">
        <f t="shared" si="629"/>
        <v/>
      </c>
      <c r="K304" s="125"/>
      <c r="L304" s="160"/>
      <c r="M304" s="168">
        <f t="shared" si="739"/>
        <v>0</v>
      </c>
      <c r="N304" s="168">
        <f t="shared" si="740"/>
        <v>0</v>
      </c>
      <c r="O304" s="166">
        <f t="shared" si="741"/>
        <v>0</v>
      </c>
      <c r="P304" s="167">
        <f t="shared" si="742"/>
        <v>0</v>
      </c>
      <c r="Q304" s="167">
        <f t="shared" si="743"/>
        <v>0</v>
      </c>
      <c r="R304" s="167">
        <f t="shared" si="744"/>
        <v>0</v>
      </c>
      <c r="S304" s="125">
        <v>0</v>
      </c>
      <c r="T304" s="125">
        <v>0</v>
      </c>
      <c r="U304" s="130" t="str">
        <f t="shared" si="630"/>
        <v/>
      </c>
      <c r="V304" s="173"/>
      <c r="W304" s="128"/>
      <c r="X304" s="174" t="str">
        <f t="shared" si="735"/>
        <v/>
      </c>
      <c r="Y304" s="174" t="str">
        <f t="shared" si="736"/>
        <v/>
      </c>
      <c r="Z304" s="172" t="str">
        <f t="shared" ref="Z304:AC304" si="745">IF($K304="","",IF($K304=$K302,X302,X303))</f>
        <v/>
      </c>
      <c r="AA304" s="172" t="str">
        <f t="shared" si="745"/>
        <v/>
      </c>
      <c r="AB304" s="172" t="str">
        <f t="shared" si="745"/>
        <v/>
      </c>
      <c r="AC304" s="172" t="str">
        <f t="shared" si="745"/>
        <v/>
      </c>
      <c r="AD304" s="125"/>
      <c r="AE304" s="125"/>
      <c r="AF304" s="125"/>
      <c r="AG304" s="125"/>
      <c r="AH304" s="194"/>
      <c r="AI304" s="191"/>
      <c r="AJ304" s="191"/>
      <c r="AK304" s="125"/>
      <c r="AL304" s="191"/>
      <c r="AM304" s="125"/>
      <c r="AN304" s="191"/>
      <c r="AO304" s="123"/>
      <c r="AP304" s="130" t="str">
        <f t="shared" si="631"/>
        <v/>
      </c>
      <c r="AQ304" s="130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R304" s="130" t="str">
        <f t="shared" si="632"/>
        <v/>
      </c>
    </row>
    <row r="305" spans="1:44">
      <c r="A305" s="117">
        <f>输入错误检查!A305</f>
        <v>0</v>
      </c>
      <c r="B305" s="156">
        <f t="shared" si="730"/>
        <v>7</v>
      </c>
      <c r="C305" s="156">
        <f t="shared" si="731"/>
        <v>6</v>
      </c>
      <c r="D305" s="156">
        <f t="shared" si="732"/>
        <v>1500</v>
      </c>
      <c r="E305" s="156" t="str">
        <f t="shared" si="733"/>
        <v>ZETA</v>
      </c>
      <c r="F305" s="156" t="str">
        <f t="shared" si="734"/>
        <v>FL</v>
      </c>
      <c r="G305" s="120" t="s">
        <v>256</v>
      </c>
      <c r="H305" s="130" t="s">
        <v>251</v>
      </c>
      <c r="I305" s="130" t="str">
        <f t="shared" si="628"/>
        <v/>
      </c>
      <c r="J305" s="130" t="str">
        <f t="shared" si="629"/>
        <v/>
      </c>
      <c r="K305" s="125"/>
      <c r="L305" s="160"/>
      <c r="M305" s="168"/>
      <c r="N305" s="168"/>
      <c r="O305" s="166"/>
      <c r="P305" s="169"/>
      <c r="Q305" s="169"/>
      <c r="R305" s="169"/>
      <c r="S305" s="125">
        <v>0</v>
      </c>
      <c r="T305" s="125">
        <v>0</v>
      </c>
      <c r="U305" s="130" t="str">
        <f t="shared" si="630"/>
        <v/>
      </c>
      <c r="V305" s="173"/>
      <c r="W305" s="128"/>
      <c r="X305" s="174" t="str">
        <f t="shared" si="737"/>
        <v/>
      </c>
      <c r="Y305" s="174" t="str">
        <f t="shared" si="738"/>
        <v/>
      </c>
      <c r="Z305" s="172" t="str">
        <f t="shared" ref="Z305:AC305" si="746">IF($K305="","",IF($K305=$K303,X303,X302))</f>
        <v/>
      </c>
      <c r="AA305" s="172" t="str">
        <f t="shared" si="746"/>
        <v/>
      </c>
      <c r="AB305" s="172" t="str">
        <f t="shared" si="746"/>
        <v/>
      </c>
      <c r="AC305" s="172" t="str">
        <f t="shared" si="746"/>
        <v/>
      </c>
      <c r="AD305" s="125"/>
      <c r="AE305" s="125"/>
      <c r="AF305" s="125"/>
      <c r="AG305" s="125"/>
      <c r="AH305" s="125"/>
      <c r="AI305" s="191"/>
      <c r="AJ305" s="191"/>
      <c r="AK305" s="125"/>
      <c r="AL305" s="191"/>
      <c r="AM305" s="125"/>
      <c r="AN305" s="191"/>
      <c r="AO305" s="123"/>
      <c r="AP305" s="130" t="str">
        <f t="shared" si="631"/>
        <v/>
      </c>
      <c r="AQ305" s="130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R305" s="130" t="str">
        <f t="shared" si="632"/>
        <v/>
      </c>
    </row>
    <row r="306" spans="1:44">
      <c r="A306" s="117">
        <f>输入错误检查!A306</f>
        <v>0</v>
      </c>
      <c r="B306" s="156">
        <v>7</v>
      </c>
      <c r="C306" s="156">
        <v>6</v>
      </c>
      <c r="D306" s="156">
        <v>1700</v>
      </c>
      <c r="E306" s="157" t="s">
        <v>64</v>
      </c>
      <c r="F306" s="157" t="s">
        <v>88</v>
      </c>
      <c r="G306" s="120">
        <v>1</v>
      </c>
      <c r="H306" s="130" t="s">
        <v>247</v>
      </c>
      <c r="I306" s="130" t="str">
        <f t="shared" si="628"/>
        <v>客</v>
      </c>
      <c r="J306" s="130" t="str">
        <f t="shared" si="629"/>
        <v>FAV</v>
      </c>
      <c r="K306" s="127" t="s">
        <v>88</v>
      </c>
      <c r="L306" s="159" t="s">
        <v>248</v>
      </c>
      <c r="M306" s="168">
        <f t="shared" si="739"/>
        <v>0</v>
      </c>
      <c r="N306" s="168">
        <f t="shared" si="740"/>
        <v>10</v>
      </c>
      <c r="O306" s="166">
        <f t="shared" si="741"/>
        <v>10</v>
      </c>
      <c r="P306" s="167">
        <f t="shared" si="742"/>
        <v>0</v>
      </c>
      <c r="Q306" s="167">
        <f t="shared" si="743"/>
        <v>0</v>
      </c>
      <c r="R306" s="167">
        <f t="shared" si="744"/>
        <v>1</v>
      </c>
      <c r="S306" s="125">
        <v>0</v>
      </c>
      <c r="T306" s="125">
        <v>5</v>
      </c>
      <c r="U306" s="130" t="str">
        <f t="shared" si="630"/>
        <v>屠</v>
      </c>
      <c r="V306" s="129" t="s">
        <v>263</v>
      </c>
      <c r="W306" s="129" t="s">
        <v>258</v>
      </c>
      <c r="X306" s="170"/>
      <c r="Y306" s="175"/>
      <c r="Z306" s="175"/>
      <c r="AA306" s="175"/>
      <c r="AB306" s="175"/>
      <c r="AC306" s="179"/>
      <c r="AD306" s="180" t="s">
        <v>121</v>
      </c>
      <c r="AE306" s="181" t="s">
        <v>199</v>
      </c>
      <c r="AF306" s="170"/>
      <c r="AG306" s="175"/>
      <c r="AH306" s="179"/>
      <c r="AI306" s="186" t="s">
        <v>204</v>
      </c>
      <c r="AJ306" s="187" t="s">
        <v>162</v>
      </c>
      <c r="AK306" s="127" t="s">
        <v>153</v>
      </c>
      <c r="AL306" s="187" t="s">
        <v>150</v>
      </c>
      <c r="AM306" s="127" t="s">
        <v>194</v>
      </c>
      <c r="AN306" s="187" t="s">
        <v>202</v>
      </c>
      <c r="AO306" s="135" t="s">
        <v>179</v>
      </c>
      <c r="AP306" s="130" t="str">
        <f t="shared" si="631"/>
        <v>主</v>
      </c>
      <c r="AQ306" s="130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>FAV</v>
      </c>
      <c r="AR306" s="130" t="str">
        <f t="shared" si="632"/>
        <v>SZ</v>
      </c>
    </row>
    <row r="307" spans="1:44">
      <c r="A307" s="117">
        <f>输入错误检查!A307</f>
        <v>0</v>
      </c>
      <c r="B307" s="156">
        <f t="shared" ref="B307:B313" si="747">B306</f>
        <v>7</v>
      </c>
      <c r="C307" s="156">
        <f t="shared" ref="C307:C313" si="748">C306</f>
        <v>6</v>
      </c>
      <c r="D307" s="156">
        <f t="shared" ref="D307:D313" si="749">D306</f>
        <v>1700</v>
      </c>
      <c r="E307" s="156" t="str">
        <f t="shared" ref="E307:E313" si="750">E306</f>
        <v>FAV</v>
      </c>
      <c r="F307" s="156" t="str">
        <f t="shared" ref="F307:F313" si="751">F306</f>
        <v>SZ</v>
      </c>
      <c r="G307" s="120">
        <v>1</v>
      </c>
      <c r="H307" s="130" t="s">
        <v>251</v>
      </c>
      <c r="I307" s="130" t="str">
        <f t="shared" si="628"/>
        <v>主</v>
      </c>
      <c r="J307" s="130" t="str">
        <f t="shared" si="629"/>
        <v>SZ</v>
      </c>
      <c r="K307" s="127" t="s">
        <v>64</v>
      </c>
      <c r="L307" s="159" t="s">
        <v>257</v>
      </c>
      <c r="M307" s="168"/>
      <c r="N307" s="168"/>
      <c r="O307" s="166"/>
      <c r="P307" s="169"/>
      <c r="Q307" s="169"/>
      <c r="R307" s="169"/>
      <c r="S307" s="125">
        <v>0</v>
      </c>
      <c r="T307" s="125">
        <v>5</v>
      </c>
      <c r="U307" s="130" t="str">
        <f t="shared" si="630"/>
        <v>人</v>
      </c>
      <c r="V307" s="129" t="s">
        <v>263</v>
      </c>
      <c r="W307" s="129" t="s">
        <v>258</v>
      </c>
      <c r="X307" s="171"/>
      <c r="Y307" s="176"/>
      <c r="Z307" s="177"/>
      <c r="AA307" s="177"/>
      <c r="AB307" s="177"/>
      <c r="AC307" s="182"/>
      <c r="AD307" s="180" t="s">
        <v>150</v>
      </c>
      <c r="AE307" s="181" t="s">
        <v>121</v>
      </c>
      <c r="AF307" s="171"/>
      <c r="AG307" s="177"/>
      <c r="AH307" s="182"/>
      <c r="AI307" s="186" t="s">
        <v>180</v>
      </c>
      <c r="AJ307" s="187" t="s">
        <v>203</v>
      </c>
      <c r="AK307" s="127" t="s">
        <v>165</v>
      </c>
      <c r="AL307" s="187" t="s">
        <v>199</v>
      </c>
      <c r="AM307" s="127" t="s">
        <v>168</v>
      </c>
      <c r="AN307" s="187" t="s">
        <v>116</v>
      </c>
      <c r="AO307" s="135" t="s">
        <v>185</v>
      </c>
      <c r="AP307" s="130" t="str">
        <f t="shared" si="631"/>
        <v>主</v>
      </c>
      <c r="AQ307" s="130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FAV</v>
      </c>
      <c r="AR307" s="130" t="str">
        <f t="shared" si="632"/>
        <v>SZ</v>
      </c>
    </row>
    <row r="308" spans="1:44">
      <c r="A308" s="117">
        <f>输入错误检查!A308</f>
        <v>0</v>
      </c>
      <c r="B308" s="156">
        <f t="shared" si="747"/>
        <v>7</v>
      </c>
      <c r="C308" s="156">
        <f t="shared" si="748"/>
        <v>6</v>
      </c>
      <c r="D308" s="156">
        <f t="shared" si="749"/>
        <v>1700</v>
      </c>
      <c r="E308" s="156" t="str">
        <f t="shared" si="750"/>
        <v>FAV</v>
      </c>
      <c r="F308" s="156" t="str">
        <f t="shared" si="751"/>
        <v>SZ</v>
      </c>
      <c r="G308" s="120">
        <v>2</v>
      </c>
      <c r="H308" s="130" t="s">
        <v>247</v>
      </c>
      <c r="I308" s="130" t="str">
        <f t="shared" si="628"/>
        <v>主</v>
      </c>
      <c r="J308" s="130" t="str">
        <f t="shared" si="629"/>
        <v>SZ</v>
      </c>
      <c r="K308" s="127" t="s">
        <v>64</v>
      </c>
      <c r="L308" s="159" t="s">
        <v>257</v>
      </c>
      <c r="M308" s="168">
        <f t="shared" ref="M308:M312" si="752">S308+S309</f>
        <v>1</v>
      </c>
      <c r="N308" s="168">
        <f t="shared" ref="N308:N312" si="753">T308+T309</f>
        <v>8</v>
      </c>
      <c r="O308" s="166">
        <f t="shared" ref="O308:O312" si="754">M308+N308</f>
        <v>9</v>
      </c>
      <c r="P308" s="167">
        <f t="shared" ref="P308:P312" si="755">IF(M308&gt;N308,1,0)</f>
        <v>0</v>
      </c>
      <c r="Q308" s="167">
        <f t="shared" ref="Q308:Q312" si="756">IF(M308+N308=0,0,IF(M308=N308,1,0))</f>
        <v>0</v>
      </c>
      <c r="R308" s="167">
        <f t="shared" ref="R308:R312" si="757">IF(M308&lt;N308,1,0)</f>
        <v>1</v>
      </c>
      <c r="S308" s="125">
        <v>1</v>
      </c>
      <c r="T308" s="125">
        <v>3</v>
      </c>
      <c r="U308" s="130" t="str">
        <f t="shared" si="630"/>
        <v>人</v>
      </c>
      <c r="V308" s="129" t="s">
        <v>262</v>
      </c>
      <c r="W308" s="129" t="s">
        <v>263</v>
      </c>
      <c r="X308" s="172" t="str">
        <f t="shared" ref="X308:X312" si="758">IF($K308="","",IF($K308=$K306,AI306,AI307))</f>
        <v>囚徒</v>
      </c>
      <c r="Y308" s="172" t="str">
        <f t="shared" ref="Y308:Y312" si="759">IF($K308="","",IF($K308=$K306,AJ306,AJ307))</f>
        <v>拉拉队员</v>
      </c>
      <c r="Z308" s="178"/>
      <c r="AA308" s="177"/>
      <c r="AB308" s="177"/>
      <c r="AC308" s="182"/>
      <c r="AD308" s="180" t="s">
        <v>150</v>
      </c>
      <c r="AE308" s="127" t="s">
        <v>138</v>
      </c>
      <c r="AF308" s="183" t="s">
        <v>185</v>
      </c>
      <c r="AG308" s="178"/>
      <c r="AH308" s="182"/>
      <c r="AI308" s="186" t="s">
        <v>79</v>
      </c>
      <c r="AJ308" s="187" t="s">
        <v>199</v>
      </c>
      <c r="AK308" s="127" t="s">
        <v>168</v>
      </c>
      <c r="AL308" s="187" t="s">
        <v>147</v>
      </c>
      <c r="AM308" s="127" t="s">
        <v>116</v>
      </c>
      <c r="AN308" s="187" t="s">
        <v>130</v>
      </c>
      <c r="AO308" s="135" t="s">
        <v>173</v>
      </c>
      <c r="AP308" s="130" t="str">
        <f t="shared" si="631"/>
        <v>客</v>
      </c>
      <c r="AQ308" s="130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SZ</v>
      </c>
      <c r="AR308" s="130" t="str">
        <f t="shared" si="632"/>
        <v>FAV</v>
      </c>
    </row>
    <row r="309" spans="1:44">
      <c r="A309" s="117">
        <f>输入错误检查!A309</f>
        <v>0</v>
      </c>
      <c r="B309" s="156">
        <f t="shared" si="747"/>
        <v>7</v>
      </c>
      <c r="C309" s="156">
        <f t="shared" si="748"/>
        <v>6</v>
      </c>
      <c r="D309" s="156">
        <f t="shared" si="749"/>
        <v>1700</v>
      </c>
      <c r="E309" s="156" t="str">
        <f t="shared" si="750"/>
        <v>FAV</v>
      </c>
      <c r="F309" s="156" t="str">
        <f t="shared" si="751"/>
        <v>SZ</v>
      </c>
      <c r="G309" s="120">
        <v>2</v>
      </c>
      <c r="H309" s="130" t="s">
        <v>251</v>
      </c>
      <c r="I309" s="130" t="str">
        <f t="shared" si="628"/>
        <v>客</v>
      </c>
      <c r="J309" s="130" t="str">
        <f t="shared" si="629"/>
        <v>FAV</v>
      </c>
      <c r="K309" s="127" t="s">
        <v>88</v>
      </c>
      <c r="L309" s="159" t="s">
        <v>255</v>
      </c>
      <c r="M309" s="168"/>
      <c r="N309" s="168"/>
      <c r="O309" s="166"/>
      <c r="P309" s="169"/>
      <c r="Q309" s="169"/>
      <c r="R309" s="169"/>
      <c r="S309" s="125">
        <v>0</v>
      </c>
      <c r="T309" s="125">
        <v>5</v>
      </c>
      <c r="U309" s="130" t="str">
        <f t="shared" si="630"/>
        <v>屠</v>
      </c>
      <c r="V309" s="129" t="s">
        <v>262</v>
      </c>
      <c r="W309" s="129" t="s">
        <v>263</v>
      </c>
      <c r="X309" s="172" t="str">
        <f t="shared" ref="X309:X313" si="760">IF($K309="","",IF($K309=$K307,AI307,AI306))</f>
        <v>木偶师</v>
      </c>
      <c r="Y309" s="172" t="str">
        <f t="shared" ref="Y309:Y313" si="761">IF($K309="","",IF($K309=$K307,AJ307,AJ306))</f>
        <v>野人</v>
      </c>
      <c r="Z309" s="171"/>
      <c r="AA309" s="176"/>
      <c r="AB309" s="177"/>
      <c r="AC309" s="182"/>
      <c r="AD309" s="180" t="s">
        <v>150</v>
      </c>
      <c r="AE309" s="127" t="s">
        <v>138</v>
      </c>
      <c r="AF309" s="181" t="s">
        <v>179</v>
      </c>
      <c r="AG309" s="171"/>
      <c r="AH309" s="182"/>
      <c r="AI309" s="186" t="s">
        <v>156</v>
      </c>
      <c r="AJ309" s="187" t="s">
        <v>202</v>
      </c>
      <c r="AK309" s="127" t="s">
        <v>153</v>
      </c>
      <c r="AL309" s="187" t="s">
        <v>203</v>
      </c>
      <c r="AM309" s="127" t="s">
        <v>168</v>
      </c>
      <c r="AN309" s="187" t="s">
        <v>116</v>
      </c>
      <c r="AO309" s="135" t="s">
        <v>185</v>
      </c>
      <c r="AP309" s="130" t="str">
        <f t="shared" si="631"/>
        <v>客</v>
      </c>
      <c r="AQ309" s="130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SZ</v>
      </c>
      <c r="AR309" s="130" t="str">
        <f t="shared" si="632"/>
        <v>FAV</v>
      </c>
    </row>
    <row r="310" spans="1:44">
      <c r="A310" s="117">
        <f>输入错误检查!A310</f>
        <v>0</v>
      </c>
      <c r="B310" s="156">
        <f t="shared" si="747"/>
        <v>7</v>
      </c>
      <c r="C310" s="156">
        <f t="shared" si="748"/>
        <v>6</v>
      </c>
      <c r="D310" s="156">
        <f t="shared" si="749"/>
        <v>1700</v>
      </c>
      <c r="E310" s="156" t="str">
        <f t="shared" si="750"/>
        <v>FAV</v>
      </c>
      <c r="F310" s="156" t="str">
        <f t="shared" si="751"/>
        <v>SZ</v>
      </c>
      <c r="G310" s="120">
        <v>3</v>
      </c>
      <c r="H310" s="130" t="s">
        <v>247</v>
      </c>
      <c r="I310" s="130" t="str">
        <f t="shared" si="628"/>
        <v/>
      </c>
      <c r="J310" s="130" t="str">
        <f t="shared" si="629"/>
        <v/>
      </c>
      <c r="K310" s="125"/>
      <c r="L310" s="160"/>
      <c r="M310" s="168">
        <f t="shared" si="752"/>
        <v>0</v>
      </c>
      <c r="N310" s="168">
        <f t="shared" si="753"/>
        <v>0</v>
      </c>
      <c r="O310" s="166">
        <f t="shared" si="754"/>
        <v>0</v>
      </c>
      <c r="P310" s="167">
        <f t="shared" si="755"/>
        <v>0</v>
      </c>
      <c r="Q310" s="167">
        <f t="shared" si="756"/>
        <v>0</v>
      </c>
      <c r="R310" s="167">
        <f t="shared" si="757"/>
        <v>0</v>
      </c>
      <c r="S310" s="125">
        <v>0</v>
      </c>
      <c r="T310" s="125">
        <v>0</v>
      </c>
      <c r="U310" s="130" t="str">
        <f t="shared" si="630"/>
        <v/>
      </c>
      <c r="V310" s="173"/>
      <c r="W310" s="128"/>
      <c r="X310" s="174" t="str">
        <f t="shared" si="758"/>
        <v/>
      </c>
      <c r="Y310" s="174" t="str">
        <f t="shared" si="759"/>
        <v/>
      </c>
      <c r="Z310" s="174" t="str">
        <f>IF($K310="","",IF($K310=$K308,X308,X309))</f>
        <v/>
      </c>
      <c r="AA310" s="174" t="str">
        <f>IF($K310="","",IF($K310=$K308,Y308,Y309))</f>
        <v/>
      </c>
      <c r="AB310" s="178"/>
      <c r="AC310" s="182"/>
      <c r="AD310" s="184"/>
      <c r="AE310" s="125"/>
      <c r="AF310" s="125"/>
      <c r="AG310" s="188"/>
      <c r="AH310" s="189"/>
      <c r="AI310" s="190"/>
      <c r="AJ310" s="191"/>
      <c r="AK310" s="125"/>
      <c r="AL310" s="191"/>
      <c r="AM310" s="125"/>
      <c r="AN310" s="191"/>
      <c r="AO310" s="123"/>
      <c r="AP310" s="130" t="str">
        <f t="shared" si="631"/>
        <v/>
      </c>
      <c r="AQ310" s="130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R310" s="130" t="str">
        <f t="shared" si="632"/>
        <v/>
      </c>
    </row>
    <row r="311" spans="1:44">
      <c r="A311" s="117">
        <f>输入错误检查!A311</f>
        <v>0</v>
      </c>
      <c r="B311" s="156">
        <f t="shared" si="747"/>
        <v>7</v>
      </c>
      <c r="C311" s="156">
        <f t="shared" si="748"/>
        <v>6</v>
      </c>
      <c r="D311" s="156">
        <f t="shared" si="749"/>
        <v>1700</v>
      </c>
      <c r="E311" s="156" t="str">
        <f t="shared" si="750"/>
        <v>FAV</v>
      </c>
      <c r="F311" s="156" t="str">
        <f t="shared" si="751"/>
        <v>SZ</v>
      </c>
      <c r="G311" s="120">
        <v>3</v>
      </c>
      <c r="H311" s="130" t="s">
        <v>251</v>
      </c>
      <c r="I311" s="130" t="str">
        <f t="shared" si="628"/>
        <v/>
      </c>
      <c r="J311" s="130" t="str">
        <f t="shared" si="629"/>
        <v/>
      </c>
      <c r="K311" s="125"/>
      <c r="L311" s="160"/>
      <c r="M311" s="168"/>
      <c r="N311" s="168"/>
      <c r="O311" s="166"/>
      <c r="P311" s="169"/>
      <c r="Q311" s="169"/>
      <c r="R311" s="169"/>
      <c r="S311" s="125">
        <v>0</v>
      </c>
      <c r="T311" s="125">
        <v>0</v>
      </c>
      <c r="U311" s="130" t="str">
        <f t="shared" si="630"/>
        <v/>
      </c>
      <c r="V311" s="173"/>
      <c r="W311" s="128"/>
      <c r="X311" s="174" t="str">
        <f t="shared" si="760"/>
        <v/>
      </c>
      <c r="Y311" s="174" t="str">
        <f t="shared" si="761"/>
        <v/>
      </c>
      <c r="Z311" s="174" t="str">
        <f>IF($K311="","",IF($K311=$K309,X309,X308))</f>
        <v/>
      </c>
      <c r="AA311" s="174" t="str">
        <f>IF($K311="","",IF($K311=$K309,Y309,Y308))</f>
        <v/>
      </c>
      <c r="AB311" s="171"/>
      <c r="AC311" s="185"/>
      <c r="AD311" s="184"/>
      <c r="AE311" s="125"/>
      <c r="AF311" s="125"/>
      <c r="AG311" s="192"/>
      <c r="AH311" s="193"/>
      <c r="AI311" s="190"/>
      <c r="AJ311" s="191"/>
      <c r="AK311" s="125"/>
      <c r="AL311" s="191"/>
      <c r="AM311" s="125"/>
      <c r="AN311" s="191"/>
      <c r="AO311" s="123"/>
      <c r="AP311" s="130" t="str">
        <f t="shared" si="631"/>
        <v/>
      </c>
      <c r="AQ311" s="130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R311" s="130" t="str">
        <f t="shared" si="632"/>
        <v/>
      </c>
    </row>
    <row r="312" spans="1:44">
      <c r="A312" s="117">
        <f>输入错误检查!A312</f>
        <v>0</v>
      </c>
      <c r="B312" s="156">
        <f t="shared" si="747"/>
        <v>7</v>
      </c>
      <c r="C312" s="156">
        <f t="shared" si="748"/>
        <v>6</v>
      </c>
      <c r="D312" s="156">
        <f t="shared" si="749"/>
        <v>1700</v>
      </c>
      <c r="E312" s="156" t="str">
        <f t="shared" si="750"/>
        <v>FAV</v>
      </c>
      <c r="F312" s="156" t="str">
        <f t="shared" si="751"/>
        <v>SZ</v>
      </c>
      <c r="G312" s="120" t="s">
        <v>256</v>
      </c>
      <c r="H312" s="130" t="s">
        <v>247</v>
      </c>
      <c r="I312" s="130" t="str">
        <f t="shared" si="628"/>
        <v/>
      </c>
      <c r="J312" s="130" t="str">
        <f t="shared" si="629"/>
        <v/>
      </c>
      <c r="K312" s="125"/>
      <c r="L312" s="160"/>
      <c r="M312" s="168">
        <f t="shared" si="752"/>
        <v>0</v>
      </c>
      <c r="N312" s="168">
        <f t="shared" si="753"/>
        <v>0</v>
      </c>
      <c r="O312" s="166">
        <f t="shared" si="754"/>
        <v>0</v>
      </c>
      <c r="P312" s="167">
        <f t="shared" si="755"/>
        <v>0</v>
      </c>
      <c r="Q312" s="167">
        <f t="shared" si="756"/>
        <v>0</v>
      </c>
      <c r="R312" s="167">
        <f t="shared" si="757"/>
        <v>0</v>
      </c>
      <c r="S312" s="125">
        <v>0</v>
      </c>
      <c r="T312" s="125">
        <v>0</v>
      </c>
      <c r="U312" s="130" t="str">
        <f t="shared" si="630"/>
        <v/>
      </c>
      <c r="V312" s="173"/>
      <c r="W312" s="128"/>
      <c r="X312" s="174" t="str">
        <f t="shared" si="758"/>
        <v/>
      </c>
      <c r="Y312" s="174" t="str">
        <f t="shared" si="759"/>
        <v/>
      </c>
      <c r="Z312" s="172" t="str">
        <f t="shared" ref="Z312:AC312" si="762">IF($K312="","",IF($K312=$K310,X310,X311))</f>
        <v/>
      </c>
      <c r="AA312" s="172" t="str">
        <f t="shared" si="762"/>
        <v/>
      </c>
      <c r="AB312" s="172" t="str">
        <f t="shared" si="762"/>
        <v/>
      </c>
      <c r="AC312" s="172" t="str">
        <f t="shared" si="762"/>
        <v/>
      </c>
      <c r="AD312" s="125"/>
      <c r="AE312" s="125"/>
      <c r="AF312" s="125"/>
      <c r="AG312" s="125"/>
      <c r="AH312" s="194"/>
      <c r="AI312" s="191"/>
      <c r="AJ312" s="191"/>
      <c r="AK312" s="125"/>
      <c r="AL312" s="191"/>
      <c r="AM312" s="125"/>
      <c r="AN312" s="191"/>
      <c r="AO312" s="123"/>
      <c r="AP312" s="130" t="str">
        <f t="shared" si="631"/>
        <v/>
      </c>
      <c r="AQ312" s="130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R312" s="130" t="str">
        <f t="shared" si="632"/>
        <v/>
      </c>
    </row>
    <row r="313" spans="1:44">
      <c r="A313" s="117">
        <f>输入错误检查!A313</f>
        <v>0</v>
      </c>
      <c r="B313" s="156">
        <f t="shared" si="747"/>
        <v>7</v>
      </c>
      <c r="C313" s="156">
        <f t="shared" si="748"/>
        <v>6</v>
      </c>
      <c r="D313" s="156">
        <f t="shared" si="749"/>
        <v>1700</v>
      </c>
      <c r="E313" s="156" t="str">
        <f t="shared" si="750"/>
        <v>FAV</v>
      </c>
      <c r="F313" s="156" t="str">
        <f t="shared" si="751"/>
        <v>SZ</v>
      </c>
      <c r="G313" s="120" t="s">
        <v>256</v>
      </c>
      <c r="H313" s="130" t="s">
        <v>251</v>
      </c>
      <c r="I313" s="130" t="str">
        <f t="shared" si="628"/>
        <v/>
      </c>
      <c r="J313" s="130" t="str">
        <f t="shared" si="629"/>
        <v/>
      </c>
      <c r="K313" s="125"/>
      <c r="L313" s="160"/>
      <c r="M313" s="168"/>
      <c r="N313" s="168"/>
      <c r="O313" s="166"/>
      <c r="P313" s="169"/>
      <c r="Q313" s="169"/>
      <c r="R313" s="169"/>
      <c r="S313" s="125">
        <v>0</v>
      </c>
      <c r="T313" s="125">
        <v>0</v>
      </c>
      <c r="U313" s="130" t="str">
        <f t="shared" si="630"/>
        <v/>
      </c>
      <c r="V313" s="173"/>
      <c r="W313" s="128"/>
      <c r="X313" s="174" t="str">
        <f t="shared" si="760"/>
        <v/>
      </c>
      <c r="Y313" s="174" t="str">
        <f t="shared" si="761"/>
        <v/>
      </c>
      <c r="Z313" s="172" t="str">
        <f t="shared" ref="Z313:AC313" si="763">IF($K313="","",IF($K313=$K311,X311,X310))</f>
        <v/>
      </c>
      <c r="AA313" s="172" t="str">
        <f t="shared" si="763"/>
        <v/>
      </c>
      <c r="AB313" s="172" t="str">
        <f t="shared" si="763"/>
        <v/>
      </c>
      <c r="AC313" s="172" t="str">
        <f t="shared" si="763"/>
        <v/>
      </c>
      <c r="AD313" s="125"/>
      <c r="AE313" s="125"/>
      <c r="AF313" s="125"/>
      <c r="AG313" s="125"/>
      <c r="AH313" s="125"/>
      <c r="AI313" s="191"/>
      <c r="AJ313" s="191"/>
      <c r="AK313" s="125"/>
      <c r="AL313" s="191"/>
      <c r="AM313" s="125"/>
      <c r="AN313" s="191"/>
      <c r="AO313" s="123"/>
      <c r="AP313" s="130" t="str">
        <f t="shared" si="631"/>
        <v/>
      </c>
      <c r="AQ313" s="130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R313" s="130" t="str">
        <f t="shared" si="632"/>
        <v/>
      </c>
    </row>
    <row r="314" spans="1:44">
      <c r="A314" s="117">
        <f>输入错误检查!A314</f>
        <v>0</v>
      </c>
      <c r="B314" s="156">
        <v>7</v>
      </c>
      <c r="C314" s="156">
        <v>7</v>
      </c>
      <c r="D314" s="156">
        <v>1300</v>
      </c>
      <c r="E314" s="157" t="s">
        <v>95</v>
      </c>
      <c r="F314" s="157" t="s">
        <v>80</v>
      </c>
      <c r="G314" s="120">
        <v>1</v>
      </c>
      <c r="H314" s="130" t="s">
        <v>247</v>
      </c>
      <c r="I314" s="130" t="str">
        <f t="shared" si="628"/>
        <v>主</v>
      </c>
      <c r="J314" s="130" t="str">
        <f t="shared" si="629"/>
        <v>RC</v>
      </c>
      <c r="K314" s="127" t="s">
        <v>95</v>
      </c>
      <c r="L314" s="159" t="s">
        <v>132</v>
      </c>
      <c r="M314" s="168">
        <f t="shared" ref="M314:M318" si="764">S314+S315</f>
        <v>6</v>
      </c>
      <c r="N314" s="168">
        <f t="shared" ref="N314:N318" si="765">T314+T315</f>
        <v>2</v>
      </c>
      <c r="O314" s="166">
        <f t="shared" ref="O314:O318" si="766">M314+N314</f>
        <v>8</v>
      </c>
      <c r="P314" s="167">
        <f t="shared" ref="P314:P318" si="767">IF(M314&gt;N314,1,0)</f>
        <v>1</v>
      </c>
      <c r="Q314" s="167">
        <f t="shared" ref="Q314:Q318" si="768">IF(M314+N314=0,0,IF(M314=N314,1,0))</f>
        <v>0</v>
      </c>
      <c r="R314" s="167">
        <f t="shared" ref="R314:R318" si="769">IF(M314&lt;N314,1,0)</f>
        <v>0</v>
      </c>
      <c r="S314" s="125">
        <v>3</v>
      </c>
      <c r="T314" s="125">
        <v>1</v>
      </c>
      <c r="U314" s="130" t="str">
        <f t="shared" si="630"/>
        <v>屠</v>
      </c>
      <c r="V314" s="129" t="s">
        <v>250</v>
      </c>
      <c r="W314" s="129" t="s">
        <v>261</v>
      </c>
      <c r="X314" s="170"/>
      <c r="Y314" s="175"/>
      <c r="Z314" s="175"/>
      <c r="AA314" s="175"/>
      <c r="AB314" s="175"/>
      <c r="AC314" s="179"/>
      <c r="AD314" s="180" t="s">
        <v>150</v>
      </c>
      <c r="AE314" s="181" t="s">
        <v>199</v>
      </c>
      <c r="AF314" s="170"/>
      <c r="AG314" s="175"/>
      <c r="AH314" s="179"/>
      <c r="AI314" s="186" t="s">
        <v>121</v>
      </c>
      <c r="AJ314" s="187" t="s">
        <v>141</v>
      </c>
      <c r="AK314" s="127" t="s">
        <v>204</v>
      </c>
      <c r="AL314" s="187" t="s">
        <v>162</v>
      </c>
      <c r="AM314" s="127" t="s">
        <v>194</v>
      </c>
      <c r="AN314" s="187" t="s">
        <v>192</v>
      </c>
      <c r="AO314" s="135" t="s">
        <v>179</v>
      </c>
      <c r="AP314" s="130" t="str">
        <f t="shared" si="631"/>
        <v>主</v>
      </c>
      <c r="AQ314" s="130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>ZETA</v>
      </c>
      <c r="AR314" s="130" t="str">
        <f t="shared" si="632"/>
        <v>RC</v>
      </c>
    </row>
    <row r="315" spans="1:44">
      <c r="A315" s="117">
        <f>输入错误检查!A315</f>
        <v>0</v>
      </c>
      <c r="B315" s="156">
        <f t="shared" ref="B315:B321" si="770">B314</f>
        <v>7</v>
      </c>
      <c r="C315" s="156">
        <f t="shared" ref="C315:C321" si="771">C314</f>
        <v>7</v>
      </c>
      <c r="D315" s="156">
        <f t="shared" ref="D315:D321" si="772">D314</f>
        <v>1300</v>
      </c>
      <c r="E315" s="156" t="str">
        <f t="shared" ref="E315:E321" si="773">E314</f>
        <v>ZETA</v>
      </c>
      <c r="F315" s="156" t="str">
        <f t="shared" ref="F315:F321" si="774">F314</f>
        <v>RC</v>
      </c>
      <c r="G315" s="120">
        <v>1</v>
      </c>
      <c r="H315" s="130" t="s">
        <v>251</v>
      </c>
      <c r="I315" s="130" t="str">
        <f t="shared" si="628"/>
        <v>客</v>
      </c>
      <c r="J315" s="130" t="str">
        <f t="shared" si="629"/>
        <v>ZETA</v>
      </c>
      <c r="K315" s="127" t="s">
        <v>80</v>
      </c>
      <c r="L315" s="159" t="s">
        <v>252</v>
      </c>
      <c r="M315" s="168"/>
      <c r="N315" s="168"/>
      <c r="O315" s="166"/>
      <c r="P315" s="169"/>
      <c r="Q315" s="169"/>
      <c r="R315" s="169"/>
      <c r="S315" s="125">
        <v>3</v>
      </c>
      <c r="T315" s="125">
        <v>1</v>
      </c>
      <c r="U315" s="130" t="str">
        <f t="shared" si="630"/>
        <v>人</v>
      </c>
      <c r="V315" s="129" t="s">
        <v>250</v>
      </c>
      <c r="W315" s="129" t="s">
        <v>261</v>
      </c>
      <c r="X315" s="171"/>
      <c r="Y315" s="176"/>
      <c r="Z315" s="177"/>
      <c r="AA315" s="177"/>
      <c r="AB315" s="177"/>
      <c r="AC315" s="182"/>
      <c r="AD315" s="180" t="s">
        <v>199</v>
      </c>
      <c r="AE315" s="181" t="s">
        <v>121</v>
      </c>
      <c r="AF315" s="171"/>
      <c r="AG315" s="177"/>
      <c r="AH315" s="182"/>
      <c r="AI315" s="186" t="s">
        <v>94</v>
      </c>
      <c r="AJ315" s="187" t="s">
        <v>102</v>
      </c>
      <c r="AK315" s="127" t="s">
        <v>150</v>
      </c>
      <c r="AL315" s="187" t="s">
        <v>168</v>
      </c>
      <c r="AM315" s="127" t="s">
        <v>194</v>
      </c>
      <c r="AN315" s="187" t="s">
        <v>165</v>
      </c>
      <c r="AO315" s="135" t="s">
        <v>179</v>
      </c>
      <c r="AP315" s="130" t="str">
        <f t="shared" si="631"/>
        <v>主</v>
      </c>
      <c r="AQ315" s="130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ZETA</v>
      </c>
      <c r="AR315" s="130" t="str">
        <f t="shared" si="632"/>
        <v>RC</v>
      </c>
    </row>
    <row r="316" spans="1:44">
      <c r="A316" s="117">
        <f>输入错误检查!A316</f>
        <v>0</v>
      </c>
      <c r="B316" s="156">
        <f t="shared" si="770"/>
        <v>7</v>
      </c>
      <c r="C316" s="156">
        <f t="shared" si="771"/>
        <v>7</v>
      </c>
      <c r="D316" s="156">
        <f t="shared" si="772"/>
        <v>1300</v>
      </c>
      <c r="E316" s="156" t="str">
        <f t="shared" si="773"/>
        <v>ZETA</v>
      </c>
      <c r="F316" s="156" t="str">
        <f t="shared" si="774"/>
        <v>RC</v>
      </c>
      <c r="G316" s="120">
        <v>2</v>
      </c>
      <c r="H316" s="130" t="s">
        <v>247</v>
      </c>
      <c r="I316" s="130" t="str">
        <f t="shared" si="628"/>
        <v>客</v>
      </c>
      <c r="J316" s="130" t="str">
        <f t="shared" si="629"/>
        <v>ZETA</v>
      </c>
      <c r="K316" s="127" t="s">
        <v>80</v>
      </c>
      <c r="L316" s="159" t="s">
        <v>253</v>
      </c>
      <c r="M316" s="168">
        <f t="shared" si="764"/>
        <v>3</v>
      </c>
      <c r="N316" s="168">
        <f t="shared" si="765"/>
        <v>5</v>
      </c>
      <c r="O316" s="166">
        <f t="shared" si="766"/>
        <v>8</v>
      </c>
      <c r="P316" s="167">
        <f t="shared" si="767"/>
        <v>0</v>
      </c>
      <c r="Q316" s="167">
        <f t="shared" si="768"/>
        <v>0</v>
      </c>
      <c r="R316" s="167">
        <f t="shared" si="769"/>
        <v>1</v>
      </c>
      <c r="S316" s="125">
        <v>1</v>
      </c>
      <c r="T316" s="125">
        <v>3</v>
      </c>
      <c r="U316" s="130" t="str">
        <f t="shared" si="630"/>
        <v>屠</v>
      </c>
      <c r="V316" s="129" t="s">
        <v>262</v>
      </c>
      <c r="W316" s="129" t="s">
        <v>265</v>
      </c>
      <c r="X316" s="172" t="str">
        <f t="shared" ref="X316:X320" si="775">IF($K316="","",IF($K316=$K314,AI314,AI315))</f>
        <v>园丁</v>
      </c>
      <c r="Y316" s="172" t="str">
        <f t="shared" ref="Y316:Y320" si="776">IF($K316="","",IF($K316=$K314,AJ314,AJ315))</f>
        <v>魔术师</v>
      </c>
      <c r="Z316" s="178"/>
      <c r="AA316" s="177"/>
      <c r="AB316" s="177"/>
      <c r="AC316" s="182"/>
      <c r="AD316" s="180" t="s">
        <v>121</v>
      </c>
      <c r="AE316" s="127" t="s">
        <v>150</v>
      </c>
      <c r="AF316" s="183" t="s">
        <v>179</v>
      </c>
      <c r="AG316" s="178"/>
      <c r="AH316" s="182"/>
      <c r="AI316" s="186" t="s">
        <v>168</v>
      </c>
      <c r="AJ316" s="187" t="s">
        <v>203</v>
      </c>
      <c r="AK316" s="127" t="s">
        <v>156</v>
      </c>
      <c r="AL316" s="187" t="s">
        <v>202</v>
      </c>
      <c r="AM316" s="127" t="s">
        <v>192</v>
      </c>
      <c r="AN316" s="187" t="s">
        <v>200</v>
      </c>
      <c r="AO316" s="135" t="s">
        <v>185</v>
      </c>
      <c r="AP316" s="130" t="str">
        <f t="shared" si="631"/>
        <v>客</v>
      </c>
      <c r="AQ316" s="130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RC</v>
      </c>
      <c r="AR316" s="130" t="str">
        <f t="shared" si="632"/>
        <v>ZETA</v>
      </c>
    </row>
    <row r="317" spans="1:44">
      <c r="A317" s="117">
        <f>输入错误检查!A317</f>
        <v>0</v>
      </c>
      <c r="B317" s="156">
        <f t="shared" si="770"/>
        <v>7</v>
      </c>
      <c r="C317" s="156">
        <f t="shared" si="771"/>
        <v>7</v>
      </c>
      <c r="D317" s="156">
        <f t="shared" si="772"/>
        <v>1300</v>
      </c>
      <c r="E317" s="156" t="str">
        <f t="shared" si="773"/>
        <v>ZETA</v>
      </c>
      <c r="F317" s="156" t="str">
        <f t="shared" si="774"/>
        <v>RC</v>
      </c>
      <c r="G317" s="120">
        <v>2</v>
      </c>
      <c r="H317" s="130" t="s">
        <v>251</v>
      </c>
      <c r="I317" s="130" t="str">
        <f t="shared" si="628"/>
        <v>主</v>
      </c>
      <c r="J317" s="130" t="str">
        <f t="shared" si="629"/>
        <v>RC</v>
      </c>
      <c r="K317" s="127" t="s">
        <v>95</v>
      </c>
      <c r="L317" s="159" t="s">
        <v>132</v>
      </c>
      <c r="M317" s="168"/>
      <c r="N317" s="168"/>
      <c r="O317" s="166"/>
      <c r="P317" s="169"/>
      <c r="Q317" s="169"/>
      <c r="R317" s="169"/>
      <c r="S317" s="125">
        <v>2</v>
      </c>
      <c r="T317" s="125">
        <v>2</v>
      </c>
      <c r="U317" s="130" t="str">
        <f t="shared" si="630"/>
        <v>平</v>
      </c>
      <c r="V317" s="129" t="s">
        <v>262</v>
      </c>
      <c r="W317" s="129" t="s">
        <v>265</v>
      </c>
      <c r="X317" s="172" t="str">
        <f t="shared" ref="X317:X321" si="777">IF($K317="","",IF($K317=$K315,AI315,AI314))</f>
        <v>空军</v>
      </c>
      <c r="Y317" s="172" t="str">
        <f t="shared" ref="Y317:Y321" si="778">IF($K317="","",IF($K317=$K315,AJ315,AJ314))</f>
        <v>调香师</v>
      </c>
      <c r="Z317" s="171"/>
      <c r="AA317" s="176"/>
      <c r="AB317" s="177"/>
      <c r="AC317" s="182"/>
      <c r="AD317" s="180" t="s">
        <v>150</v>
      </c>
      <c r="AE317" s="127" t="s">
        <v>147</v>
      </c>
      <c r="AF317" s="181" t="s">
        <v>185</v>
      </c>
      <c r="AG317" s="171"/>
      <c r="AH317" s="182"/>
      <c r="AI317" s="186" t="s">
        <v>165</v>
      </c>
      <c r="AJ317" s="187" t="s">
        <v>186</v>
      </c>
      <c r="AK317" s="127" t="s">
        <v>199</v>
      </c>
      <c r="AL317" s="187" t="s">
        <v>194</v>
      </c>
      <c r="AM317" s="127" t="s">
        <v>116</v>
      </c>
      <c r="AN317" s="187" t="s">
        <v>168</v>
      </c>
      <c r="AO317" s="135" t="s">
        <v>179</v>
      </c>
      <c r="AP317" s="130" t="str">
        <f t="shared" si="631"/>
        <v>客</v>
      </c>
      <c r="AQ317" s="130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RC</v>
      </c>
      <c r="AR317" s="130" t="str">
        <f t="shared" si="632"/>
        <v>ZETA</v>
      </c>
    </row>
    <row r="318" spans="1:44">
      <c r="A318" s="117">
        <f>输入错误检查!A318</f>
        <v>0</v>
      </c>
      <c r="B318" s="156">
        <f t="shared" si="770"/>
        <v>7</v>
      </c>
      <c r="C318" s="156">
        <f t="shared" si="771"/>
        <v>7</v>
      </c>
      <c r="D318" s="156">
        <f t="shared" si="772"/>
        <v>1300</v>
      </c>
      <c r="E318" s="156" t="str">
        <f t="shared" si="773"/>
        <v>ZETA</v>
      </c>
      <c r="F318" s="156" t="str">
        <f t="shared" si="774"/>
        <v>RC</v>
      </c>
      <c r="G318" s="120">
        <v>3</v>
      </c>
      <c r="H318" s="130" t="s">
        <v>247</v>
      </c>
      <c r="I318" s="130" t="str">
        <f t="shared" si="628"/>
        <v>主</v>
      </c>
      <c r="J318" s="130" t="str">
        <f t="shared" si="629"/>
        <v>RC</v>
      </c>
      <c r="K318" s="127" t="s">
        <v>95</v>
      </c>
      <c r="L318" s="159" t="s">
        <v>132</v>
      </c>
      <c r="M318" s="168">
        <f t="shared" si="764"/>
        <v>4</v>
      </c>
      <c r="N318" s="168">
        <f t="shared" si="765"/>
        <v>4</v>
      </c>
      <c r="O318" s="166">
        <f t="shared" si="766"/>
        <v>8</v>
      </c>
      <c r="P318" s="167">
        <f t="shared" si="767"/>
        <v>0</v>
      </c>
      <c r="Q318" s="167">
        <f t="shared" si="768"/>
        <v>1</v>
      </c>
      <c r="R318" s="167">
        <f t="shared" si="769"/>
        <v>0</v>
      </c>
      <c r="S318" s="125">
        <v>1</v>
      </c>
      <c r="T318" s="125">
        <v>3</v>
      </c>
      <c r="U318" s="130" t="str">
        <f t="shared" si="630"/>
        <v>人</v>
      </c>
      <c r="V318" s="173"/>
      <c r="W318" s="129" t="s">
        <v>258</v>
      </c>
      <c r="X318" s="174" t="str">
        <f t="shared" si="775"/>
        <v>杂技演员</v>
      </c>
      <c r="Y318" s="174" t="str">
        <f t="shared" si="776"/>
        <v>画家</v>
      </c>
      <c r="Z318" s="174" t="str">
        <f>IF($K318="","",IF($K318=$K316,X316,X317))</f>
        <v>空军</v>
      </c>
      <c r="AA318" s="174" t="str">
        <f>IF($K318="","",IF($K318=$K316,Y316,Y317))</f>
        <v>调香师</v>
      </c>
      <c r="AB318" s="178"/>
      <c r="AC318" s="182"/>
      <c r="AD318" s="180" t="s">
        <v>150</v>
      </c>
      <c r="AE318" s="127" t="s">
        <v>194</v>
      </c>
      <c r="AF318" s="127" t="s">
        <v>140</v>
      </c>
      <c r="AG318" s="183" t="s">
        <v>179</v>
      </c>
      <c r="AH318" s="189"/>
      <c r="AI318" s="186" t="s">
        <v>156</v>
      </c>
      <c r="AJ318" s="187" t="s">
        <v>202</v>
      </c>
      <c r="AK318" s="127" t="s">
        <v>153</v>
      </c>
      <c r="AL318" s="187" t="s">
        <v>168</v>
      </c>
      <c r="AM318" s="127" t="s">
        <v>147</v>
      </c>
      <c r="AN318" s="187" t="s">
        <v>192</v>
      </c>
      <c r="AO318" s="135" t="s">
        <v>152</v>
      </c>
      <c r="AP318" s="130" t="str">
        <f t="shared" si="631"/>
        <v>主</v>
      </c>
      <c r="AQ318" s="130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ZETA</v>
      </c>
      <c r="AR318" s="130" t="str">
        <f t="shared" si="632"/>
        <v>RC</v>
      </c>
    </row>
    <row r="319" spans="1:44">
      <c r="A319" s="117">
        <f>输入错误检查!A319</f>
        <v>0</v>
      </c>
      <c r="B319" s="156">
        <f t="shared" si="770"/>
        <v>7</v>
      </c>
      <c r="C319" s="156">
        <f t="shared" si="771"/>
        <v>7</v>
      </c>
      <c r="D319" s="156">
        <f t="shared" si="772"/>
        <v>1300</v>
      </c>
      <c r="E319" s="156" t="str">
        <f t="shared" si="773"/>
        <v>ZETA</v>
      </c>
      <c r="F319" s="156" t="str">
        <f t="shared" si="774"/>
        <v>RC</v>
      </c>
      <c r="G319" s="120">
        <v>3</v>
      </c>
      <c r="H319" s="130" t="s">
        <v>251</v>
      </c>
      <c r="I319" s="130" t="str">
        <f t="shared" si="628"/>
        <v>客</v>
      </c>
      <c r="J319" s="130" t="str">
        <f t="shared" si="629"/>
        <v>ZETA</v>
      </c>
      <c r="K319" s="127" t="s">
        <v>80</v>
      </c>
      <c r="L319" s="159" t="s">
        <v>253</v>
      </c>
      <c r="M319" s="168"/>
      <c r="N319" s="168"/>
      <c r="O319" s="166"/>
      <c r="P319" s="169"/>
      <c r="Q319" s="169"/>
      <c r="R319" s="169"/>
      <c r="S319" s="125">
        <v>3</v>
      </c>
      <c r="T319" s="125">
        <v>1</v>
      </c>
      <c r="U319" s="130" t="str">
        <f t="shared" si="630"/>
        <v>人</v>
      </c>
      <c r="V319" s="173"/>
      <c r="W319" s="129" t="s">
        <v>258</v>
      </c>
      <c r="X319" s="174" t="str">
        <f t="shared" si="777"/>
        <v>大副</v>
      </c>
      <c r="Y319" s="174" t="str">
        <f t="shared" si="778"/>
        <v>拉拉队员</v>
      </c>
      <c r="Z319" s="174" t="str">
        <f>IF($K319="","",IF($K319=$K317,X317,X316))</f>
        <v>园丁</v>
      </c>
      <c r="AA319" s="174" t="str">
        <f>IF($K319="","",IF($K319=$K317,Y317,Y316))</f>
        <v>魔术师</v>
      </c>
      <c r="AB319" s="171"/>
      <c r="AC319" s="185"/>
      <c r="AD319" s="180" t="s">
        <v>150</v>
      </c>
      <c r="AE319" s="127" t="s">
        <v>130</v>
      </c>
      <c r="AF319" s="127" t="s">
        <v>179</v>
      </c>
      <c r="AG319" s="181" t="s">
        <v>185</v>
      </c>
      <c r="AH319" s="193"/>
      <c r="AI319" s="186" t="s">
        <v>116</v>
      </c>
      <c r="AJ319" s="187" t="s">
        <v>202</v>
      </c>
      <c r="AK319" s="127" t="s">
        <v>156</v>
      </c>
      <c r="AL319" s="187" t="s">
        <v>199</v>
      </c>
      <c r="AM319" s="127" t="s">
        <v>180</v>
      </c>
      <c r="AN319" s="187" t="s">
        <v>183</v>
      </c>
      <c r="AO319" s="135" t="s">
        <v>152</v>
      </c>
      <c r="AP319" s="130" t="str">
        <f t="shared" si="631"/>
        <v>主</v>
      </c>
      <c r="AQ319" s="130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ZETA</v>
      </c>
      <c r="AR319" s="130" t="str">
        <f t="shared" si="632"/>
        <v>RC</v>
      </c>
    </row>
    <row r="320" spans="1:44">
      <c r="A320" s="117">
        <f>输入错误检查!A320</f>
        <v>0</v>
      </c>
      <c r="B320" s="156">
        <f t="shared" si="770"/>
        <v>7</v>
      </c>
      <c r="C320" s="156">
        <f t="shared" si="771"/>
        <v>7</v>
      </c>
      <c r="D320" s="156">
        <f t="shared" si="772"/>
        <v>1300</v>
      </c>
      <c r="E320" s="156" t="str">
        <f t="shared" si="773"/>
        <v>ZETA</v>
      </c>
      <c r="F320" s="156" t="str">
        <f t="shared" si="774"/>
        <v>RC</v>
      </c>
      <c r="G320" s="120" t="s">
        <v>256</v>
      </c>
      <c r="H320" s="130" t="s">
        <v>247</v>
      </c>
      <c r="I320" s="130" t="str">
        <f t="shared" si="628"/>
        <v/>
      </c>
      <c r="J320" s="130" t="str">
        <f t="shared" si="629"/>
        <v/>
      </c>
      <c r="K320" s="125"/>
      <c r="L320" s="160"/>
      <c r="M320" s="168">
        <f t="shared" ref="M320:M324" si="779">S320+S321</f>
        <v>0</v>
      </c>
      <c r="N320" s="168">
        <f t="shared" ref="N320:N324" si="780">T320+T321</f>
        <v>0</v>
      </c>
      <c r="O320" s="166">
        <f t="shared" ref="O320:O324" si="781">M320+N320</f>
        <v>0</v>
      </c>
      <c r="P320" s="167">
        <f t="shared" ref="P320:P324" si="782">IF(M320&gt;N320,1,0)</f>
        <v>0</v>
      </c>
      <c r="Q320" s="167">
        <f t="shared" ref="Q320:Q324" si="783">IF(M320+N320=0,0,IF(M320=N320,1,0))</f>
        <v>0</v>
      </c>
      <c r="R320" s="167">
        <f t="shared" ref="R320:R324" si="784">IF(M320&lt;N320,1,0)</f>
        <v>0</v>
      </c>
      <c r="S320" s="125">
        <v>0</v>
      </c>
      <c r="T320" s="125">
        <v>0</v>
      </c>
      <c r="U320" s="130" t="str">
        <f t="shared" si="630"/>
        <v/>
      </c>
      <c r="V320" s="173"/>
      <c r="W320" s="128"/>
      <c r="X320" s="174" t="str">
        <f t="shared" si="775"/>
        <v/>
      </c>
      <c r="Y320" s="174" t="str">
        <f t="shared" si="776"/>
        <v/>
      </c>
      <c r="Z320" s="172" t="str">
        <f t="shared" ref="Z320:AC320" si="785">IF($K320="","",IF($K320=$K318,X318,X319))</f>
        <v/>
      </c>
      <c r="AA320" s="172" t="str">
        <f t="shared" si="785"/>
        <v/>
      </c>
      <c r="AB320" s="172" t="str">
        <f t="shared" si="785"/>
        <v/>
      </c>
      <c r="AC320" s="172" t="str">
        <f t="shared" si="785"/>
        <v/>
      </c>
      <c r="AD320" s="125"/>
      <c r="AE320" s="125"/>
      <c r="AF320" s="125"/>
      <c r="AG320" s="125"/>
      <c r="AH320" s="194"/>
      <c r="AI320" s="191"/>
      <c r="AJ320" s="191"/>
      <c r="AK320" s="125"/>
      <c r="AL320" s="191"/>
      <c r="AM320" s="125"/>
      <c r="AN320" s="191"/>
      <c r="AO320" s="123"/>
      <c r="AP320" s="130" t="str">
        <f t="shared" si="631"/>
        <v/>
      </c>
      <c r="AQ320" s="130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R320" s="130" t="str">
        <f t="shared" si="632"/>
        <v/>
      </c>
    </row>
    <row r="321" spans="1:44">
      <c r="A321" s="117">
        <f>输入错误检查!A321</f>
        <v>0</v>
      </c>
      <c r="B321" s="156">
        <f t="shared" si="770"/>
        <v>7</v>
      </c>
      <c r="C321" s="156">
        <f t="shared" si="771"/>
        <v>7</v>
      </c>
      <c r="D321" s="156">
        <f t="shared" si="772"/>
        <v>1300</v>
      </c>
      <c r="E321" s="156" t="str">
        <f t="shared" si="773"/>
        <v>ZETA</v>
      </c>
      <c r="F321" s="156" t="str">
        <f t="shared" si="774"/>
        <v>RC</v>
      </c>
      <c r="G321" s="120" t="s">
        <v>256</v>
      </c>
      <c r="H321" s="130" t="s">
        <v>251</v>
      </c>
      <c r="I321" s="130" t="str">
        <f t="shared" si="628"/>
        <v/>
      </c>
      <c r="J321" s="130" t="str">
        <f t="shared" si="629"/>
        <v/>
      </c>
      <c r="K321" s="125"/>
      <c r="L321" s="160"/>
      <c r="M321" s="168"/>
      <c r="N321" s="168"/>
      <c r="O321" s="166"/>
      <c r="P321" s="169"/>
      <c r="Q321" s="169"/>
      <c r="R321" s="169"/>
      <c r="S321" s="125">
        <v>0</v>
      </c>
      <c r="T321" s="125">
        <v>0</v>
      </c>
      <c r="U321" s="130" t="str">
        <f t="shared" si="630"/>
        <v/>
      </c>
      <c r="V321" s="173"/>
      <c r="W321" s="128"/>
      <c r="X321" s="174" t="str">
        <f t="shared" si="777"/>
        <v/>
      </c>
      <c r="Y321" s="174" t="str">
        <f t="shared" si="778"/>
        <v/>
      </c>
      <c r="Z321" s="172" t="str">
        <f t="shared" ref="Z321:AC321" si="786">IF($K321="","",IF($K321=$K319,X319,X318))</f>
        <v/>
      </c>
      <c r="AA321" s="172" t="str">
        <f t="shared" si="786"/>
        <v/>
      </c>
      <c r="AB321" s="172" t="str">
        <f t="shared" si="786"/>
        <v/>
      </c>
      <c r="AC321" s="172" t="str">
        <f t="shared" si="786"/>
        <v/>
      </c>
      <c r="AD321" s="125"/>
      <c r="AE321" s="125"/>
      <c r="AF321" s="125"/>
      <c r="AG321" s="125"/>
      <c r="AH321" s="125"/>
      <c r="AI321" s="191"/>
      <c r="AJ321" s="191"/>
      <c r="AK321" s="125"/>
      <c r="AL321" s="191"/>
      <c r="AM321" s="125"/>
      <c r="AN321" s="191"/>
      <c r="AO321" s="123"/>
      <c r="AP321" s="130" t="str">
        <f t="shared" si="631"/>
        <v/>
      </c>
      <c r="AQ321" s="130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R321" s="130" t="str">
        <f t="shared" si="632"/>
        <v/>
      </c>
    </row>
    <row r="322" spans="1:44">
      <c r="A322" s="117">
        <f>输入错误检查!A322</f>
        <v>0</v>
      </c>
      <c r="B322" s="156">
        <v>7</v>
      </c>
      <c r="C322" s="156">
        <v>7</v>
      </c>
      <c r="D322" s="156">
        <v>1500</v>
      </c>
      <c r="E322" s="157" t="s">
        <v>88</v>
      </c>
      <c r="F322" s="157" t="s">
        <v>72</v>
      </c>
      <c r="G322" s="120">
        <v>1</v>
      </c>
      <c r="H322" s="130" t="s">
        <v>247</v>
      </c>
      <c r="I322" s="130" t="str">
        <f t="shared" ref="I322:I385" si="787">IF(K322="","",IF(K322=E322,"主","客"))</f>
        <v>客</v>
      </c>
      <c r="J322" s="130" t="str">
        <f t="shared" ref="J322:J385" si="788">IF(K322="","",IF(K322=E322,F322,E322))</f>
        <v>SZ</v>
      </c>
      <c r="K322" s="127" t="s">
        <v>72</v>
      </c>
      <c r="L322" s="159" t="s">
        <v>266</v>
      </c>
      <c r="M322" s="168">
        <f t="shared" si="779"/>
        <v>10</v>
      </c>
      <c r="N322" s="168">
        <f t="shared" si="780"/>
        <v>0</v>
      </c>
      <c r="O322" s="166">
        <f t="shared" si="781"/>
        <v>10</v>
      </c>
      <c r="P322" s="167">
        <f t="shared" si="782"/>
        <v>1</v>
      </c>
      <c r="Q322" s="167">
        <f t="shared" si="783"/>
        <v>0</v>
      </c>
      <c r="R322" s="167">
        <f t="shared" si="784"/>
        <v>0</v>
      </c>
      <c r="S322" s="125">
        <v>5</v>
      </c>
      <c r="T322" s="125">
        <v>0</v>
      </c>
      <c r="U322" s="130" t="str">
        <f t="shared" ref="U322:U385" si="789">_xlfn.IFS(S322+T322=0,"",S322&gt;T322,IF(I322="主","屠","人"),S322&lt;T322,IF(I322="主","人","屠"),S322=T322,"平")</f>
        <v>人</v>
      </c>
      <c r="V322" s="129" t="s">
        <v>250</v>
      </c>
      <c r="W322" s="129" t="s">
        <v>258</v>
      </c>
      <c r="X322" s="170"/>
      <c r="Y322" s="175"/>
      <c r="Z322" s="175"/>
      <c r="AA322" s="175"/>
      <c r="AB322" s="175"/>
      <c r="AC322" s="179"/>
      <c r="AD322" s="180" t="s">
        <v>121</v>
      </c>
      <c r="AE322" s="181" t="s">
        <v>180</v>
      </c>
      <c r="AF322" s="170"/>
      <c r="AG322" s="175"/>
      <c r="AH322" s="179"/>
      <c r="AI322" s="186" t="s">
        <v>186</v>
      </c>
      <c r="AJ322" s="187" t="s">
        <v>203</v>
      </c>
      <c r="AK322" s="127" t="s">
        <v>168</v>
      </c>
      <c r="AL322" s="187" t="s">
        <v>116</v>
      </c>
      <c r="AM322" s="127" t="s">
        <v>150</v>
      </c>
      <c r="AN322" s="187" t="s">
        <v>199</v>
      </c>
      <c r="AO322" s="135" t="s">
        <v>185</v>
      </c>
      <c r="AP322" s="130" t="str">
        <f t="shared" ref="AP322:AP385" si="790">_xlfn.IFS(AQ322="","",AQ322=E322,"主",AQ322=F322,"客")</f>
        <v>主</v>
      </c>
      <c r="AQ322" s="130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>SZ</v>
      </c>
      <c r="AR322" s="130" t="str">
        <f t="shared" ref="AR322:AR385" si="791">_xlfn.IFS(AQ322="","",AQ322=E322,F322,AQ322=F322,E322)</f>
        <v>FL</v>
      </c>
    </row>
    <row r="323" spans="1:44">
      <c r="A323" s="117">
        <f>输入错误检查!A323</f>
        <v>0</v>
      </c>
      <c r="B323" s="156">
        <f t="shared" ref="B323:B329" si="792">B322</f>
        <v>7</v>
      </c>
      <c r="C323" s="156">
        <f t="shared" ref="C323:C329" si="793">C322</f>
        <v>7</v>
      </c>
      <c r="D323" s="156">
        <f t="shared" ref="D323:D329" si="794">D322</f>
        <v>1500</v>
      </c>
      <c r="E323" s="156" t="str">
        <f t="shared" ref="E323:E329" si="795">E322</f>
        <v>SZ</v>
      </c>
      <c r="F323" s="156" t="str">
        <f t="shared" ref="F323:F329" si="796">F322</f>
        <v>FL</v>
      </c>
      <c r="G323" s="120">
        <v>1</v>
      </c>
      <c r="H323" s="130" t="s">
        <v>251</v>
      </c>
      <c r="I323" s="130" t="str">
        <f t="shared" si="787"/>
        <v>主</v>
      </c>
      <c r="J323" s="130" t="str">
        <f t="shared" si="788"/>
        <v>FL</v>
      </c>
      <c r="K323" s="127" t="s">
        <v>88</v>
      </c>
      <c r="L323" s="159" t="s">
        <v>248</v>
      </c>
      <c r="M323" s="168"/>
      <c r="N323" s="168"/>
      <c r="O323" s="166"/>
      <c r="P323" s="169"/>
      <c r="Q323" s="169"/>
      <c r="R323" s="169"/>
      <c r="S323" s="125">
        <v>5</v>
      </c>
      <c r="T323" s="125">
        <v>0</v>
      </c>
      <c r="U323" s="130" t="str">
        <f t="shared" si="789"/>
        <v>屠</v>
      </c>
      <c r="V323" s="129" t="s">
        <v>250</v>
      </c>
      <c r="W323" s="129" t="s">
        <v>258</v>
      </c>
      <c r="X323" s="171"/>
      <c r="Y323" s="176"/>
      <c r="Z323" s="177"/>
      <c r="AA323" s="177"/>
      <c r="AB323" s="177"/>
      <c r="AC323" s="182"/>
      <c r="AD323" s="180" t="s">
        <v>121</v>
      </c>
      <c r="AE323" s="181" t="s">
        <v>199</v>
      </c>
      <c r="AF323" s="171"/>
      <c r="AG323" s="177"/>
      <c r="AH323" s="182"/>
      <c r="AI323" s="186" t="s">
        <v>204</v>
      </c>
      <c r="AJ323" s="187" t="s">
        <v>162</v>
      </c>
      <c r="AK323" s="127" t="s">
        <v>150</v>
      </c>
      <c r="AL323" s="187" t="s">
        <v>194</v>
      </c>
      <c r="AM323" s="127" t="s">
        <v>186</v>
      </c>
      <c r="AN323" s="187" t="s">
        <v>94</v>
      </c>
      <c r="AO323" s="135" t="s">
        <v>179</v>
      </c>
      <c r="AP323" s="130" t="str">
        <f t="shared" si="790"/>
        <v>主</v>
      </c>
      <c r="AQ323" s="130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SZ</v>
      </c>
      <c r="AR323" s="130" t="str">
        <f t="shared" si="791"/>
        <v>FL</v>
      </c>
    </row>
    <row r="324" spans="1:44">
      <c r="A324" s="117">
        <f>输入错误检查!A324</f>
        <v>0</v>
      </c>
      <c r="B324" s="156">
        <f t="shared" si="792"/>
        <v>7</v>
      </c>
      <c r="C324" s="156">
        <f t="shared" si="793"/>
        <v>7</v>
      </c>
      <c r="D324" s="156">
        <f t="shared" si="794"/>
        <v>1500</v>
      </c>
      <c r="E324" s="156" t="str">
        <f t="shared" si="795"/>
        <v>SZ</v>
      </c>
      <c r="F324" s="156" t="str">
        <f t="shared" si="796"/>
        <v>FL</v>
      </c>
      <c r="G324" s="120">
        <v>2</v>
      </c>
      <c r="H324" s="130" t="s">
        <v>247</v>
      </c>
      <c r="I324" s="130" t="str">
        <f t="shared" si="787"/>
        <v>主</v>
      </c>
      <c r="J324" s="130" t="str">
        <f t="shared" si="788"/>
        <v>FL</v>
      </c>
      <c r="K324" s="127" t="s">
        <v>88</v>
      </c>
      <c r="L324" s="159" t="s">
        <v>255</v>
      </c>
      <c r="M324" s="168">
        <f t="shared" si="779"/>
        <v>2</v>
      </c>
      <c r="N324" s="168">
        <f t="shared" si="780"/>
        <v>7</v>
      </c>
      <c r="O324" s="166">
        <f t="shared" si="781"/>
        <v>9</v>
      </c>
      <c r="P324" s="167">
        <f t="shared" si="782"/>
        <v>0</v>
      </c>
      <c r="Q324" s="167">
        <f t="shared" si="783"/>
        <v>0</v>
      </c>
      <c r="R324" s="167">
        <f t="shared" si="784"/>
        <v>1</v>
      </c>
      <c r="S324" s="125">
        <v>2</v>
      </c>
      <c r="T324" s="125">
        <v>2</v>
      </c>
      <c r="U324" s="130" t="str">
        <f t="shared" si="789"/>
        <v>平</v>
      </c>
      <c r="V324" s="129" t="s">
        <v>249</v>
      </c>
      <c r="W324" s="129" t="s">
        <v>261</v>
      </c>
      <c r="X324" s="172" t="str">
        <f t="shared" ref="X324:X328" si="797">IF($K324="","",IF($K324=$K322,AI322,AI323))</f>
        <v>木偶师</v>
      </c>
      <c r="Y324" s="172" t="str">
        <f t="shared" ref="Y324:Y328" si="798">IF($K324="","",IF($K324=$K322,AJ322,AJ323))</f>
        <v>野人</v>
      </c>
      <c r="Z324" s="178"/>
      <c r="AA324" s="177"/>
      <c r="AB324" s="177"/>
      <c r="AC324" s="182"/>
      <c r="AD324" s="180" t="s">
        <v>150</v>
      </c>
      <c r="AE324" s="127" t="s">
        <v>121</v>
      </c>
      <c r="AF324" s="183" t="s">
        <v>179</v>
      </c>
      <c r="AG324" s="178"/>
      <c r="AH324" s="182"/>
      <c r="AI324" s="186" t="s">
        <v>156</v>
      </c>
      <c r="AJ324" s="187" t="s">
        <v>192</v>
      </c>
      <c r="AK324" s="127" t="s">
        <v>202</v>
      </c>
      <c r="AL324" s="187" t="s">
        <v>138</v>
      </c>
      <c r="AM324" s="127" t="s">
        <v>153</v>
      </c>
      <c r="AN324" s="187" t="s">
        <v>116</v>
      </c>
      <c r="AO324" s="135" t="s">
        <v>185</v>
      </c>
      <c r="AP324" s="130" t="str">
        <f t="shared" si="790"/>
        <v>客</v>
      </c>
      <c r="AQ324" s="130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FL</v>
      </c>
      <c r="AR324" s="130" t="str">
        <f t="shared" si="791"/>
        <v>SZ</v>
      </c>
    </row>
    <row r="325" spans="1:44">
      <c r="A325" s="117">
        <f>输入错误检查!A325</f>
        <v>0</v>
      </c>
      <c r="B325" s="156">
        <f t="shared" si="792"/>
        <v>7</v>
      </c>
      <c r="C325" s="156">
        <f t="shared" si="793"/>
        <v>7</v>
      </c>
      <c r="D325" s="156">
        <f t="shared" si="794"/>
        <v>1500</v>
      </c>
      <c r="E325" s="156" t="str">
        <f t="shared" si="795"/>
        <v>SZ</v>
      </c>
      <c r="F325" s="156" t="str">
        <f t="shared" si="796"/>
        <v>FL</v>
      </c>
      <c r="G325" s="120">
        <v>2</v>
      </c>
      <c r="H325" s="130" t="s">
        <v>251</v>
      </c>
      <c r="I325" s="130" t="str">
        <f t="shared" si="787"/>
        <v>客</v>
      </c>
      <c r="J325" s="130" t="str">
        <f t="shared" si="788"/>
        <v>SZ</v>
      </c>
      <c r="K325" s="127" t="s">
        <v>72</v>
      </c>
      <c r="L325" s="159" t="s">
        <v>266</v>
      </c>
      <c r="M325" s="168"/>
      <c r="N325" s="168"/>
      <c r="O325" s="166"/>
      <c r="P325" s="169"/>
      <c r="Q325" s="169"/>
      <c r="R325" s="169"/>
      <c r="S325" s="125">
        <v>0</v>
      </c>
      <c r="T325" s="125">
        <v>5</v>
      </c>
      <c r="U325" s="130" t="str">
        <f t="shared" si="789"/>
        <v>屠</v>
      </c>
      <c r="V325" s="129" t="s">
        <v>249</v>
      </c>
      <c r="W325" s="129" t="s">
        <v>261</v>
      </c>
      <c r="X325" s="172" t="str">
        <f t="shared" ref="X325:X329" si="799">IF($K325="","",IF($K325=$K323,AI323,AI322))</f>
        <v>画家</v>
      </c>
      <c r="Y325" s="172" t="str">
        <f t="shared" ref="Y325:Y329" si="800">IF($K325="","",IF($K325=$K323,AJ323,AJ322))</f>
        <v>拉拉队员</v>
      </c>
      <c r="Z325" s="171"/>
      <c r="AA325" s="176"/>
      <c r="AB325" s="177"/>
      <c r="AC325" s="182"/>
      <c r="AD325" s="180" t="s">
        <v>150</v>
      </c>
      <c r="AE325" s="127" t="s">
        <v>199</v>
      </c>
      <c r="AF325" s="181" t="s">
        <v>179</v>
      </c>
      <c r="AG325" s="171"/>
      <c r="AH325" s="182"/>
      <c r="AI325" s="186" t="s">
        <v>153</v>
      </c>
      <c r="AJ325" s="187" t="s">
        <v>165</v>
      </c>
      <c r="AK325" s="127" t="s">
        <v>168</v>
      </c>
      <c r="AL325" s="187" t="s">
        <v>116</v>
      </c>
      <c r="AM325" s="127" t="s">
        <v>121</v>
      </c>
      <c r="AN325" s="187" t="s">
        <v>138</v>
      </c>
      <c r="AO325" s="135" t="s">
        <v>185</v>
      </c>
      <c r="AP325" s="130" t="str">
        <f t="shared" si="790"/>
        <v>客</v>
      </c>
      <c r="AQ325" s="130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FL</v>
      </c>
      <c r="AR325" s="130" t="str">
        <f t="shared" si="791"/>
        <v>SZ</v>
      </c>
    </row>
    <row r="326" spans="1:44">
      <c r="A326" s="117">
        <f>输入错误检查!A326</f>
        <v>0</v>
      </c>
      <c r="B326" s="156">
        <f t="shared" si="792"/>
        <v>7</v>
      </c>
      <c r="C326" s="156">
        <f t="shared" si="793"/>
        <v>7</v>
      </c>
      <c r="D326" s="156">
        <f t="shared" si="794"/>
        <v>1500</v>
      </c>
      <c r="E326" s="156" t="str">
        <f t="shared" si="795"/>
        <v>SZ</v>
      </c>
      <c r="F326" s="156" t="str">
        <f t="shared" si="796"/>
        <v>FL</v>
      </c>
      <c r="G326" s="120">
        <v>3</v>
      </c>
      <c r="H326" s="130" t="s">
        <v>247</v>
      </c>
      <c r="I326" s="130" t="str">
        <f t="shared" si="787"/>
        <v>客</v>
      </c>
      <c r="J326" s="130" t="str">
        <f t="shared" si="788"/>
        <v>SZ</v>
      </c>
      <c r="K326" s="127" t="s">
        <v>72</v>
      </c>
      <c r="L326" s="159" t="s">
        <v>266</v>
      </c>
      <c r="M326" s="168">
        <f t="shared" ref="M326:M330" si="801">S326+S327</f>
        <v>3</v>
      </c>
      <c r="N326" s="168">
        <f t="shared" ref="N326:N330" si="802">T326+T327</f>
        <v>5</v>
      </c>
      <c r="O326" s="166">
        <f t="shared" ref="O326:O330" si="803">M326+N326</f>
        <v>8</v>
      </c>
      <c r="P326" s="167">
        <f t="shared" ref="P326:P330" si="804">IF(M326&gt;N326,1,0)</f>
        <v>0</v>
      </c>
      <c r="Q326" s="167">
        <f t="shared" ref="Q326:Q330" si="805">IF(M326+N326=0,0,IF(M326=N326,1,0))</f>
        <v>0</v>
      </c>
      <c r="R326" s="167">
        <f t="shared" ref="R326:R330" si="806">IF(M326&lt;N326,1,0)</f>
        <v>1</v>
      </c>
      <c r="S326" s="125">
        <v>2</v>
      </c>
      <c r="T326" s="125">
        <v>2</v>
      </c>
      <c r="U326" s="130" t="str">
        <f t="shared" si="789"/>
        <v>平</v>
      </c>
      <c r="V326" s="173"/>
      <c r="W326" s="129" t="s">
        <v>249</v>
      </c>
      <c r="X326" s="174" t="str">
        <f t="shared" si="797"/>
        <v>入殓师</v>
      </c>
      <c r="Y326" s="174" t="str">
        <f t="shared" si="798"/>
        <v>杂技演员</v>
      </c>
      <c r="Z326" s="174" t="str">
        <f>IF($K326="","",IF($K326=$K324,X324,X325))</f>
        <v>画家</v>
      </c>
      <c r="AA326" s="174" t="str">
        <f>IF($K326="","",IF($K326=$K324,Y324,Y325))</f>
        <v>拉拉队员</v>
      </c>
      <c r="AB326" s="178"/>
      <c r="AC326" s="182"/>
      <c r="AD326" s="180" t="s">
        <v>150</v>
      </c>
      <c r="AE326" s="127" t="s">
        <v>138</v>
      </c>
      <c r="AF326" s="127" t="s">
        <v>185</v>
      </c>
      <c r="AG326" s="183" t="s">
        <v>179</v>
      </c>
      <c r="AH326" s="189"/>
      <c r="AI326" s="186" t="s">
        <v>192</v>
      </c>
      <c r="AJ326" s="187" t="s">
        <v>199</v>
      </c>
      <c r="AK326" s="127" t="s">
        <v>130</v>
      </c>
      <c r="AL326" s="187" t="s">
        <v>116</v>
      </c>
      <c r="AM326" s="127" t="s">
        <v>204</v>
      </c>
      <c r="AN326" s="187" t="s">
        <v>126</v>
      </c>
      <c r="AO326" s="135" t="s">
        <v>129</v>
      </c>
      <c r="AP326" s="130" t="str">
        <f t="shared" si="790"/>
        <v>主</v>
      </c>
      <c r="AQ326" s="130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SZ</v>
      </c>
      <c r="AR326" s="130" t="str">
        <f t="shared" si="791"/>
        <v>FL</v>
      </c>
    </row>
    <row r="327" spans="1:44">
      <c r="A327" s="117">
        <f>输入错误检查!A327</f>
        <v>0</v>
      </c>
      <c r="B327" s="156">
        <f t="shared" si="792"/>
        <v>7</v>
      </c>
      <c r="C327" s="156">
        <f t="shared" si="793"/>
        <v>7</v>
      </c>
      <c r="D327" s="156">
        <f t="shared" si="794"/>
        <v>1500</v>
      </c>
      <c r="E327" s="156" t="str">
        <f t="shared" si="795"/>
        <v>SZ</v>
      </c>
      <c r="F327" s="156" t="str">
        <f t="shared" si="796"/>
        <v>FL</v>
      </c>
      <c r="G327" s="120">
        <v>3</v>
      </c>
      <c r="H327" s="130" t="s">
        <v>251</v>
      </c>
      <c r="I327" s="130" t="str">
        <f t="shared" si="787"/>
        <v>主</v>
      </c>
      <c r="J327" s="130" t="str">
        <f t="shared" si="788"/>
        <v>FL</v>
      </c>
      <c r="K327" s="127" t="s">
        <v>88</v>
      </c>
      <c r="L327" s="159" t="s">
        <v>255</v>
      </c>
      <c r="M327" s="168"/>
      <c r="N327" s="168"/>
      <c r="O327" s="166"/>
      <c r="P327" s="169"/>
      <c r="Q327" s="169"/>
      <c r="R327" s="169"/>
      <c r="S327" s="125">
        <v>1</v>
      </c>
      <c r="T327" s="125">
        <v>3</v>
      </c>
      <c r="U327" s="130" t="str">
        <f t="shared" si="789"/>
        <v>人</v>
      </c>
      <c r="V327" s="173"/>
      <c r="W327" s="129" t="s">
        <v>249</v>
      </c>
      <c r="X327" s="174" t="str">
        <f t="shared" si="799"/>
        <v>勘探员</v>
      </c>
      <c r="Y327" s="174" t="str">
        <f t="shared" si="800"/>
        <v>心理学家</v>
      </c>
      <c r="Z327" s="174" t="str">
        <f>IF($K327="","",IF($K327=$K325,X325,X324))</f>
        <v>木偶师</v>
      </c>
      <c r="AA327" s="174" t="str">
        <f>IF($K327="","",IF($K327=$K325,Y325,Y324))</f>
        <v>野人</v>
      </c>
      <c r="AB327" s="171"/>
      <c r="AC327" s="185"/>
      <c r="AD327" s="180" t="s">
        <v>138</v>
      </c>
      <c r="AE327" s="127" t="s">
        <v>199</v>
      </c>
      <c r="AF327" s="127" t="s">
        <v>185</v>
      </c>
      <c r="AG327" s="181" t="s">
        <v>179</v>
      </c>
      <c r="AH327" s="193"/>
      <c r="AI327" s="186" t="s">
        <v>121</v>
      </c>
      <c r="AJ327" s="187" t="s">
        <v>183</v>
      </c>
      <c r="AK327" s="127" t="s">
        <v>150</v>
      </c>
      <c r="AL327" s="187" t="s">
        <v>116</v>
      </c>
      <c r="AM327" s="127" t="s">
        <v>153</v>
      </c>
      <c r="AN327" s="187" t="s">
        <v>94</v>
      </c>
      <c r="AO327" s="135" t="s">
        <v>176</v>
      </c>
      <c r="AP327" s="130" t="str">
        <f t="shared" si="790"/>
        <v>主</v>
      </c>
      <c r="AQ327" s="130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SZ</v>
      </c>
      <c r="AR327" s="130" t="str">
        <f t="shared" si="791"/>
        <v>FL</v>
      </c>
    </row>
    <row r="328" spans="1:44">
      <c r="A328" s="117">
        <f>输入错误检查!A328</f>
        <v>0</v>
      </c>
      <c r="B328" s="156">
        <f t="shared" si="792"/>
        <v>7</v>
      </c>
      <c r="C328" s="156">
        <f t="shared" si="793"/>
        <v>7</v>
      </c>
      <c r="D328" s="156">
        <f t="shared" si="794"/>
        <v>1500</v>
      </c>
      <c r="E328" s="156" t="str">
        <f t="shared" si="795"/>
        <v>SZ</v>
      </c>
      <c r="F328" s="156" t="str">
        <f t="shared" si="796"/>
        <v>FL</v>
      </c>
      <c r="G328" s="120" t="s">
        <v>256</v>
      </c>
      <c r="H328" s="130" t="s">
        <v>247</v>
      </c>
      <c r="I328" s="130" t="str">
        <f t="shared" si="787"/>
        <v/>
      </c>
      <c r="J328" s="130" t="str">
        <f t="shared" si="788"/>
        <v/>
      </c>
      <c r="K328" s="125"/>
      <c r="L328" s="160"/>
      <c r="M328" s="168">
        <f t="shared" si="801"/>
        <v>0</v>
      </c>
      <c r="N328" s="168">
        <f t="shared" si="802"/>
        <v>0</v>
      </c>
      <c r="O328" s="166">
        <f t="shared" si="803"/>
        <v>0</v>
      </c>
      <c r="P328" s="167">
        <f t="shared" si="804"/>
        <v>0</v>
      </c>
      <c r="Q328" s="167">
        <f t="shared" si="805"/>
        <v>0</v>
      </c>
      <c r="R328" s="167">
        <f t="shared" si="806"/>
        <v>0</v>
      </c>
      <c r="S328" s="125">
        <v>0</v>
      </c>
      <c r="T328" s="125">
        <v>0</v>
      </c>
      <c r="U328" s="130" t="str">
        <f t="shared" si="789"/>
        <v/>
      </c>
      <c r="V328" s="173"/>
      <c r="W328" s="128"/>
      <c r="X328" s="174" t="str">
        <f t="shared" si="797"/>
        <v/>
      </c>
      <c r="Y328" s="174" t="str">
        <f t="shared" si="798"/>
        <v/>
      </c>
      <c r="Z328" s="172" t="str">
        <f t="shared" ref="Z328:AC328" si="807">IF($K328="","",IF($K328=$K326,X326,X327))</f>
        <v/>
      </c>
      <c r="AA328" s="172" t="str">
        <f t="shared" si="807"/>
        <v/>
      </c>
      <c r="AB328" s="172" t="str">
        <f t="shared" si="807"/>
        <v/>
      </c>
      <c r="AC328" s="172" t="str">
        <f t="shared" si="807"/>
        <v/>
      </c>
      <c r="AD328" s="125"/>
      <c r="AE328" s="125"/>
      <c r="AF328" s="125"/>
      <c r="AG328" s="125"/>
      <c r="AH328" s="194"/>
      <c r="AI328" s="191"/>
      <c r="AJ328" s="191"/>
      <c r="AK328" s="125"/>
      <c r="AL328" s="191"/>
      <c r="AM328" s="125"/>
      <c r="AN328" s="191"/>
      <c r="AO328" s="123"/>
      <c r="AP328" s="130" t="str">
        <f t="shared" si="790"/>
        <v/>
      </c>
      <c r="AQ328" s="130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R328" s="130" t="str">
        <f t="shared" si="791"/>
        <v/>
      </c>
    </row>
    <row r="329" spans="1:44">
      <c r="A329" s="117">
        <f>输入错误检查!A329</f>
        <v>0</v>
      </c>
      <c r="B329" s="156">
        <f t="shared" si="792"/>
        <v>7</v>
      </c>
      <c r="C329" s="156">
        <f t="shared" si="793"/>
        <v>7</v>
      </c>
      <c r="D329" s="156">
        <f t="shared" si="794"/>
        <v>1500</v>
      </c>
      <c r="E329" s="156" t="str">
        <f t="shared" si="795"/>
        <v>SZ</v>
      </c>
      <c r="F329" s="156" t="str">
        <f t="shared" si="796"/>
        <v>FL</v>
      </c>
      <c r="G329" s="120" t="s">
        <v>256</v>
      </c>
      <c r="H329" s="130" t="s">
        <v>251</v>
      </c>
      <c r="I329" s="130" t="str">
        <f t="shared" si="787"/>
        <v/>
      </c>
      <c r="J329" s="130" t="str">
        <f t="shared" si="788"/>
        <v/>
      </c>
      <c r="K329" s="125"/>
      <c r="L329" s="160"/>
      <c r="M329" s="168"/>
      <c r="N329" s="168"/>
      <c r="O329" s="166"/>
      <c r="P329" s="169"/>
      <c r="Q329" s="169"/>
      <c r="R329" s="169"/>
      <c r="S329" s="125">
        <v>0</v>
      </c>
      <c r="T329" s="125">
        <v>0</v>
      </c>
      <c r="U329" s="130" t="str">
        <f t="shared" si="789"/>
        <v/>
      </c>
      <c r="V329" s="173"/>
      <c r="W329" s="128"/>
      <c r="X329" s="174" t="str">
        <f t="shared" si="799"/>
        <v/>
      </c>
      <c r="Y329" s="174" t="str">
        <f t="shared" si="800"/>
        <v/>
      </c>
      <c r="Z329" s="172" t="str">
        <f t="shared" ref="Z329:AC329" si="808">IF($K329="","",IF($K329=$K327,X327,X326))</f>
        <v/>
      </c>
      <c r="AA329" s="172" t="str">
        <f t="shared" si="808"/>
        <v/>
      </c>
      <c r="AB329" s="172" t="str">
        <f t="shared" si="808"/>
        <v/>
      </c>
      <c r="AC329" s="172" t="str">
        <f t="shared" si="808"/>
        <v/>
      </c>
      <c r="AD329" s="125"/>
      <c r="AE329" s="125"/>
      <c r="AF329" s="125"/>
      <c r="AG329" s="125"/>
      <c r="AH329" s="125"/>
      <c r="AI329" s="191"/>
      <c r="AJ329" s="191"/>
      <c r="AK329" s="125"/>
      <c r="AL329" s="191"/>
      <c r="AM329" s="125"/>
      <c r="AN329" s="191"/>
      <c r="AO329" s="123"/>
      <c r="AP329" s="130" t="str">
        <f t="shared" si="790"/>
        <v/>
      </c>
      <c r="AQ329" s="130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R329" s="130" t="str">
        <f t="shared" si="791"/>
        <v/>
      </c>
    </row>
    <row r="330" spans="1:44">
      <c r="A330" s="117">
        <f>输入错误检查!A330</f>
        <v>0</v>
      </c>
      <c r="B330" s="156">
        <v>7</v>
      </c>
      <c r="C330" s="156">
        <v>7</v>
      </c>
      <c r="D330" s="156">
        <v>1700</v>
      </c>
      <c r="E330" s="157" t="s">
        <v>95</v>
      </c>
      <c r="F330" s="157" t="s">
        <v>64</v>
      </c>
      <c r="G330" s="120">
        <v>1</v>
      </c>
      <c r="H330" s="130" t="s">
        <v>247</v>
      </c>
      <c r="I330" s="130" t="str">
        <f t="shared" si="787"/>
        <v>客</v>
      </c>
      <c r="J330" s="130" t="str">
        <f t="shared" si="788"/>
        <v>ZETA</v>
      </c>
      <c r="K330" s="125" t="s">
        <v>64</v>
      </c>
      <c r="L330" s="160" t="s">
        <v>257</v>
      </c>
      <c r="M330" s="168">
        <f t="shared" si="801"/>
        <v>5</v>
      </c>
      <c r="N330" s="168">
        <f t="shared" si="802"/>
        <v>3</v>
      </c>
      <c r="O330" s="166">
        <f t="shared" si="803"/>
        <v>8</v>
      </c>
      <c r="P330" s="167">
        <f t="shared" si="804"/>
        <v>1</v>
      </c>
      <c r="Q330" s="167">
        <f t="shared" si="805"/>
        <v>0</v>
      </c>
      <c r="R330" s="167">
        <f t="shared" si="806"/>
        <v>0</v>
      </c>
      <c r="S330" s="125">
        <v>2</v>
      </c>
      <c r="T330" s="125">
        <v>2</v>
      </c>
      <c r="U330" s="130" t="str">
        <f t="shared" si="789"/>
        <v>平</v>
      </c>
      <c r="V330" s="129" t="s">
        <v>250</v>
      </c>
      <c r="W330" s="129" t="s">
        <v>261</v>
      </c>
      <c r="X330" s="170"/>
      <c r="Y330" s="175"/>
      <c r="Z330" s="175"/>
      <c r="AA330" s="175"/>
      <c r="AB330" s="175"/>
      <c r="AC330" s="179"/>
      <c r="AD330" s="180" t="s">
        <v>121</v>
      </c>
      <c r="AE330" s="181" t="s">
        <v>168</v>
      </c>
      <c r="AF330" s="170"/>
      <c r="AG330" s="175"/>
      <c r="AH330" s="179"/>
      <c r="AI330" s="186" t="s">
        <v>116</v>
      </c>
      <c r="AJ330" s="187" t="s">
        <v>199</v>
      </c>
      <c r="AK330" s="127" t="s">
        <v>203</v>
      </c>
      <c r="AL330" s="187" t="s">
        <v>138</v>
      </c>
      <c r="AM330" s="127" t="s">
        <v>202</v>
      </c>
      <c r="AN330" s="187" t="s">
        <v>150</v>
      </c>
      <c r="AO330" s="135" t="s">
        <v>185</v>
      </c>
      <c r="AP330" s="130" t="str">
        <f t="shared" si="790"/>
        <v>主</v>
      </c>
      <c r="AQ330" s="130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>ZETA</v>
      </c>
      <c r="AR330" s="130" t="str">
        <f t="shared" si="791"/>
        <v>FAV</v>
      </c>
    </row>
    <row r="331" spans="1:44">
      <c r="A331" s="117">
        <f>输入错误检查!A331</f>
        <v>0</v>
      </c>
      <c r="B331" s="156">
        <f t="shared" ref="B331:B337" si="809">B330</f>
        <v>7</v>
      </c>
      <c r="C331" s="156">
        <f t="shared" ref="C331:C337" si="810">C330</f>
        <v>7</v>
      </c>
      <c r="D331" s="156">
        <f t="shared" ref="D331:D337" si="811">D330</f>
        <v>1700</v>
      </c>
      <c r="E331" s="156" t="str">
        <f t="shared" ref="E331:E337" si="812">E330</f>
        <v>ZETA</v>
      </c>
      <c r="F331" s="156" t="str">
        <f t="shared" ref="F331:F337" si="813">F330</f>
        <v>FAV</v>
      </c>
      <c r="G331" s="120">
        <v>1</v>
      </c>
      <c r="H331" s="130" t="s">
        <v>251</v>
      </c>
      <c r="I331" s="130" t="str">
        <f t="shared" si="787"/>
        <v>主</v>
      </c>
      <c r="J331" s="130" t="str">
        <f t="shared" si="788"/>
        <v>FAV</v>
      </c>
      <c r="K331" s="125" t="s">
        <v>95</v>
      </c>
      <c r="L331" s="160" t="s">
        <v>132</v>
      </c>
      <c r="M331" s="168"/>
      <c r="N331" s="168"/>
      <c r="O331" s="166"/>
      <c r="P331" s="169"/>
      <c r="Q331" s="169"/>
      <c r="R331" s="169"/>
      <c r="S331" s="125">
        <v>3</v>
      </c>
      <c r="T331" s="125">
        <v>1</v>
      </c>
      <c r="U331" s="130" t="str">
        <f t="shared" si="789"/>
        <v>屠</v>
      </c>
      <c r="V331" s="129" t="s">
        <v>250</v>
      </c>
      <c r="W331" s="129" t="s">
        <v>261</v>
      </c>
      <c r="X331" s="171"/>
      <c r="Y331" s="176"/>
      <c r="Z331" s="177"/>
      <c r="AA331" s="177"/>
      <c r="AB331" s="177"/>
      <c r="AC331" s="182"/>
      <c r="AD331" s="180" t="s">
        <v>150</v>
      </c>
      <c r="AE331" s="181" t="s">
        <v>199</v>
      </c>
      <c r="AF331" s="171"/>
      <c r="AG331" s="177"/>
      <c r="AH331" s="182"/>
      <c r="AI331" s="186" t="s">
        <v>94</v>
      </c>
      <c r="AJ331" s="187" t="s">
        <v>201</v>
      </c>
      <c r="AK331" s="127" t="s">
        <v>121</v>
      </c>
      <c r="AL331" s="187" t="s">
        <v>162</v>
      </c>
      <c r="AM331" s="127" t="s">
        <v>194</v>
      </c>
      <c r="AN331" s="187" t="s">
        <v>168</v>
      </c>
      <c r="AO331" s="135" t="s">
        <v>179</v>
      </c>
      <c r="AP331" s="130" t="str">
        <f t="shared" si="790"/>
        <v>主</v>
      </c>
      <c r="AQ331" s="130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ZETA</v>
      </c>
      <c r="AR331" s="130" t="str">
        <f t="shared" si="791"/>
        <v>FAV</v>
      </c>
    </row>
    <row r="332" spans="1:44">
      <c r="A332" s="117">
        <f>输入错误检查!A332</f>
        <v>0</v>
      </c>
      <c r="B332" s="156">
        <f t="shared" si="809"/>
        <v>7</v>
      </c>
      <c r="C332" s="156">
        <f t="shared" si="810"/>
        <v>7</v>
      </c>
      <c r="D332" s="156">
        <f t="shared" si="811"/>
        <v>1700</v>
      </c>
      <c r="E332" s="156" t="str">
        <f t="shared" si="812"/>
        <v>ZETA</v>
      </c>
      <c r="F332" s="156" t="str">
        <f t="shared" si="813"/>
        <v>FAV</v>
      </c>
      <c r="G332" s="120">
        <v>2</v>
      </c>
      <c r="H332" s="130" t="s">
        <v>247</v>
      </c>
      <c r="I332" s="130" t="str">
        <f t="shared" si="787"/>
        <v>客</v>
      </c>
      <c r="J332" s="130" t="str">
        <f t="shared" si="788"/>
        <v>ZETA</v>
      </c>
      <c r="K332" s="127" t="s">
        <v>64</v>
      </c>
      <c r="L332" s="159" t="s">
        <v>257</v>
      </c>
      <c r="M332" s="168">
        <f t="shared" ref="M332:M336" si="814">S332+S333</f>
        <v>4</v>
      </c>
      <c r="N332" s="168">
        <f t="shared" ref="N332:N336" si="815">T332+T333</f>
        <v>4</v>
      </c>
      <c r="O332" s="166">
        <f t="shared" ref="O332:O336" si="816">M332+N332</f>
        <v>8</v>
      </c>
      <c r="P332" s="167">
        <f t="shared" ref="P332:P336" si="817">IF(M332&gt;N332,1,0)</f>
        <v>0</v>
      </c>
      <c r="Q332" s="167">
        <f t="shared" ref="Q332:Q336" si="818">IF(M332+N332=0,0,IF(M332=N332,1,0))</f>
        <v>1</v>
      </c>
      <c r="R332" s="167">
        <f t="shared" ref="R332:R336" si="819">IF(M332&lt;N332,1,0)</f>
        <v>0</v>
      </c>
      <c r="S332" s="125">
        <v>2</v>
      </c>
      <c r="T332" s="125">
        <v>2</v>
      </c>
      <c r="U332" s="130" t="str">
        <f t="shared" si="789"/>
        <v>平</v>
      </c>
      <c r="V332" s="129" t="s">
        <v>263</v>
      </c>
      <c r="W332" s="129" t="s">
        <v>249</v>
      </c>
      <c r="X332" s="172" t="str">
        <f t="shared" ref="X332:X336" si="820">IF($K332="","",IF($K332=$K330,AI330,AI331))</f>
        <v>佣兵</v>
      </c>
      <c r="Y332" s="172" t="str">
        <f t="shared" ref="Y332:Y336" si="821">IF($K332="","",IF($K332=$K330,AJ330,AJ331))</f>
        <v>古董商</v>
      </c>
      <c r="Z332" s="178"/>
      <c r="AA332" s="177"/>
      <c r="AB332" s="177"/>
      <c r="AC332" s="182"/>
      <c r="AD332" s="180" t="s">
        <v>138</v>
      </c>
      <c r="AE332" s="127" t="s">
        <v>168</v>
      </c>
      <c r="AF332" s="183" t="s">
        <v>179</v>
      </c>
      <c r="AG332" s="178"/>
      <c r="AH332" s="182"/>
      <c r="AI332" s="186" t="s">
        <v>150</v>
      </c>
      <c r="AJ332" s="187" t="s">
        <v>121</v>
      </c>
      <c r="AK332" s="127" t="s">
        <v>203</v>
      </c>
      <c r="AL332" s="187" t="s">
        <v>202</v>
      </c>
      <c r="AM332" s="127" t="s">
        <v>194</v>
      </c>
      <c r="AN332" s="187" t="s">
        <v>171</v>
      </c>
      <c r="AO332" s="135" t="s">
        <v>185</v>
      </c>
      <c r="AP332" s="130" t="str">
        <f t="shared" si="790"/>
        <v>客</v>
      </c>
      <c r="AQ332" s="130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FAV</v>
      </c>
      <c r="AR332" s="130" t="str">
        <f t="shared" si="791"/>
        <v>ZETA</v>
      </c>
    </row>
    <row r="333" spans="1:44">
      <c r="A333" s="117">
        <f>输入错误检查!A333</f>
        <v>0</v>
      </c>
      <c r="B333" s="156">
        <f t="shared" si="809"/>
        <v>7</v>
      </c>
      <c r="C333" s="156">
        <f t="shared" si="810"/>
        <v>7</v>
      </c>
      <c r="D333" s="156">
        <f t="shared" si="811"/>
        <v>1700</v>
      </c>
      <c r="E333" s="156" t="str">
        <f t="shared" si="812"/>
        <v>ZETA</v>
      </c>
      <c r="F333" s="156" t="str">
        <f t="shared" si="813"/>
        <v>FAV</v>
      </c>
      <c r="G333" s="120">
        <v>2</v>
      </c>
      <c r="H333" s="130" t="s">
        <v>251</v>
      </c>
      <c r="I333" s="130" t="str">
        <f t="shared" si="787"/>
        <v>主</v>
      </c>
      <c r="J333" s="130" t="str">
        <f t="shared" si="788"/>
        <v>FAV</v>
      </c>
      <c r="K333" s="127" t="s">
        <v>95</v>
      </c>
      <c r="L333" s="159" t="s">
        <v>132</v>
      </c>
      <c r="M333" s="168"/>
      <c r="N333" s="168"/>
      <c r="O333" s="166"/>
      <c r="P333" s="169"/>
      <c r="Q333" s="169"/>
      <c r="R333" s="169"/>
      <c r="S333" s="125">
        <v>2</v>
      </c>
      <c r="T333" s="125">
        <v>2</v>
      </c>
      <c r="U333" s="130" t="str">
        <f t="shared" si="789"/>
        <v>平</v>
      </c>
      <c r="V333" s="129" t="s">
        <v>263</v>
      </c>
      <c r="W333" s="129" t="s">
        <v>249</v>
      </c>
      <c r="X333" s="172" t="str">
        <f t="shared" ref="X333:X337" si="822">IF($K333="","",IF($K333=$K331,AI331,AI330))</f>
        <v>园丁</v>
      </c>
      <c r="Y333" s="172" t="str">
        <f t="shared" ref="Y333:Y337" si="823">IF($K333="","",IF($K333=$K331,AJ331,AJ330))</f>
        <v>记者</v>
      </c>
      <c r="Z333" s="171"/>
      <c r="AA333" s="176"/>
      <c r="AB333" s="177"/>
      <c r="AC333" s="182"/>
      <c r="AD333" s="180" t="s">
        <v>138</v>
      </c>
      <c r="AE333" s="127" t="s">
        <v>121</v>
      </c>
      <c r="AF333" s="181" t="s">
        <v>179</v>
      </c>
      <c r="AG333" s="171"/>
      <c r="AH333" s="182"/>
      <c r="AI333" s="186" t="s">
        <v>202</v>
      </c>
      <c r="AJ333" s="187" t="s">
        <v>153</v>
      </c>
      <c r="AK333" s="127" t="s">
        <v>150</v>
      </c>
      <c r="AL333" s="187" t="s">
        <v>156</v>
      </c>
      <c r="AM333" s="127" t="s">
        <v>168</v>
      </c>
      <c r="AN333" s="187" t="s">
        <v>116</v>
      </c>
      <c r="AO333" s="135" t="s">
        <v>78</v>
      </c>
      <c r="AP333" s="130" t="str">
        <f t="shared" si="790"/>
        <v>客</v>
      </c>
      <c r="AQ333" s="130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FAV</v>
      </c>
      <c r="AR333" s="130" t="str">
        <f t="shared" si="791"/>
        <v>ZETA</v>
      </c>
    </row>
    <row r="334" spans="1:44">
      <c r="A334" s="117">
        <f>输入错误检查!A334</f>
        <v>0</v>
      </c>
      <c r="B334" s="156">
        <f t="shared" si="809"/>
        <v>7</v>
      </c>
      <c r="C334" s="156">
        <f t="shared" si="810"/>
        <v>7</v>
      </c>
      <c r="D334" s="156">
        <f t="shared" si="811"/>
        <v>1700</v>
      </c>
      <c r="E334" s="156" t="str">
        <f t="shared" si="812"/>
        <v>ZETA</v>
      </c>
      <c r="F334" s="156" t="str">
        <f t="shared" si="813"/>
        <v>FAV</v>
      </c>
      <c r="G334" s="120">
        <v>3</v>
      </c>
      <c r="H334" s="130" t="s">
        <v>247</v>
      </c>
      <c r="I334" s="130" t="str">
        <f t="shared" si="787"/>
        <v>客</v>
      </c>
      <c r="J334" s="130" t="str">
        <f t="shared" si="788"/>
        <v>ZETA</v>
      </c>
      <c r="K334" s="127" t="s">
        <v>64</v>
      </c>
      <c r="L334" s="159" t="s">
        <v>268</v>
      </c>
      <c r="M334" s="168">
        <f t="shared" si="814"/>
        <v>8</v>
      </c>
      <c r="N334" s="168">
        <f t="shared" si="815"/>
        <v>1</v>
      </c>
      <c r="O334" s="166">
        <f t="shared" si="816"/>
        <v>9</v>
      </c>
      <c r="P334" s="167">
        <f t="shared" si="817"/>
        <v>1</v>
      </c>
      <c r="Q334" s="167">
        <f t="shared" si="818"/>
        <v>0</v>
      </c>
      <c r="R334" s="167">
        <f t="shared" si="819"/>
        <v>0</v>
      </c>
      <c r="S334" s="125">
        <v>3</v>
      </c>
      <c r="T334" s="125">
        <v>1</v>
      </c>
      <c r="U334" s="130" t="str">
        <f t="shared" si="789"/>
        <v>人</v>
      </c>
      <c r="V334" s="173"/>
      <c r="W334" s="129" t="s">
        <v>258</v>
      </c>
      <c r="X334" s="174" t="str">
        <f t="shared" si="820"/>
        <v>先知</v>
      </c>
      <c r="Y334" s="174" t="str">
        <f t="shared" si="821"/>
        <v>空军</v>
      </c>
      <c r="Z334" s="174" t="str">
        <f>IF($K334="","",IF($K334=$K332,X332,X333))</f>
        <v>佣兵</v>
      </c>
      <c r="AA334" s="174" t="str">
        <f>IF($K334="","",IF($K334=$K332,Y332,Y333))</f>
        <v>古董商</v>
      </c>
      <c r="AB334" s="178"/>
      <c r="AC334" s="182"/>
      <c r="AD334" s="180" t="s">
        <v>180</v>
      </c>
      <c r="AE334" s="127" t="s">
        <v>153</v>
      </c>
      <c r="AF334" s="127" t="s">
        <v>140</v>
      </c>
      <c r="AG334" s="183" t="s">
        <v>179</v>
      </c>
      <c r="AH334" s="189"/>
      <c r="AI334" s="186" t="s">
        <v>202</v>
      </c>
      <c r="AJ334" s="187" t="s">
        <v>138</v>
      </c>
      <c r="AK334" s="127" t="s">
        <v>156</v>
      </c>
      <c r="AL334" s="187" t="s">
        <v>130</v>
      </c>
      <c r="AM334" s="127" t="s">
        <v>147</v>
      </c>
      <c r="AN334" s="187" t="s">
        <v>79</v>
      </c>
      <c r="AO334" s="135" t="s">
        <v>78</v>
      </c>
      <c r="AP334" s="130" t="str">
        <f t="shared" si="790"/>
        <v>主</v>
      </c>
      <c r="AQ334" s="130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ZETA</v>
      </c>
      <c r="AR334" s="130" t="str">
        <f t="shared" si="791"/>
        <v>FAV</v>
      </c>
    </row>
    <row r="335" spans="1:44">
      <c r="A335" s="117">
        <f>输入错误检查!A335</f>
        <v>0</v>
      </c>
      <c r="B335" s="156">
        <f t="shared" si="809"/>
        <v>7</v>
      </c>
      <c r="C335" s="156">
        <f t="shared" si="810"/>
        <v>7</v>
      </c>
      <c r="D335" s="156">
        <f t="shared" si="811"/>
        <v>1700</v>
      </c>
      <c r="E335" s="156" t="str">
        <f t="shared" si="812"/>
        <v>ZETA</v>
      </c>
      <c r="F335" s="156" t="str">
        <f t="shared" si="813"/>
        <v>FAV</v>
      </c>
      <c r="G335" s="120">
        <v>3</v>
      </c>
      <c r="H335" s="130" t="s">
        <v>251</v>
      </c>
      <c r="I335" s="130" t="str">
        <f t="shared" si="787"/>
        <v>主</v>
      </c>
      <c r="J335" s="130" t="str">
        <f t="shared" si="788"/>
        <v>FAV</v>
      </c>
      <c r="K335" s="127" t="s">
        <v>95</v>
      </c>
      <c r="L335" s="159" t="s">
        <v>132</v>
      </c>
      <c r="M335" s="168"/>
      <c r="N335" s="168"/>
      <c r="O335" s="166"/>
      <c r="P335" s="169"/>
      <c r="Q335" s="169"/>
      <c r="R335" s="169"/>
      <c r="S335" s="125">
        <v>5</v>
      </c>
      <c r="T335" s="125">
        <v>0</v>
      </c>
      <c r="U335" s="130" t="str">
        <f t="shared" si="789"/>
        <v>屠</v>
      </c>
      <c r="V335" s="173"/>
      <c r="W335" s="129" t="s">
        <v>258</v>
      </c>
      <c r="X335" s="174" t="str">
        <f t="shared" si="822"/>
        <v>飞行家</v>
      </c>
      <c r="Y335" s="174" t="str">
        <f t="shared" si="823"/>
        <v>入殓师</v>
      </c>
      <c r="Z335" s="174" t="str">
        <f>IF($K335="","",IF($K335=$K333,X333,X332))</f>
        <v>园丁</v>
      </c>
      <c r="AA335" s="174" t="str">
        <f>IF($K335="","",IF($K335=$K333,Y333,Y332))</f>
        <v>记者</v>
      </c>
      <c r="AB335" s="171"/>
      <c r="AC335" s="185"/>
      <c r="AD335" s="180" t="s">
        <v>150</v>
      </c>
      <c r="AE335" s="127" t="s">
        <v>156</v>
      </c>
      <c r="AF335" s="127" t="s">
        <v>179</v>
      </c>
      <c r="AG335" s="181" t="s">
        <v>152</v>
      </c>
      <c r="AH335" s="193"/>
      <c r="AI335" s="186" t="s">
        <v>130</v>
      </c>
      <c r="AJ335" s="187" t="s">
        <v>165</v>
      </c>
      <c r="AK335" s="127" t="s">
        <v>138</v>
      </c>
      <c r="AL335" s="187" t="s">
        <v>194</v>
      </c>
      <c r="AM335" s="127" t="s">
        <v>121</v>
      </c>
      <c r="AN335" s="187" t="s">
        <v>159</v>
      </c>
      <c r="AO335" s="135" t="s">
        <v>161</v>
      </c>
      <c r="AP335" s="130" t="str">
        <f t="shared" si="790"/>
        <v>主</v>
      </c>
      <c r="AQ335" s="130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>ZETA</v>
      </c>
      <c r="AR335" s="130" t="str">
        <f t="shared" si="791"/>
        <v>FAV</v>
      </c>
    </row>
    <row r="336" spans="1:44">
      <c r="A336" s="117">
        <f>输入错误检查!A336</f>
        <v>0</v>
      </c>
      <c r="B336" s="156">
        <f t="shared" si="809"/>
        <v>7</v>
      </c>
      <c r="C336" s="156">
        <f t="shared" si="810"/>
        <v>7</v>
      </c>
      <c r="D336" s="156">
        <f t="shared" si="811"/>
        <v>1700</v>
      </c>
      <c r="E336" s="156" t="str">
        <f t="shared" si="812"/>
        <v>ZETA</v>
      </c>
      <c r="F336" s="156" t="str">
        <f t="shared" si="813"/>
        <v>FAV</v>
      </c>
      <c r="G336" s="120" t="s">
        <v>256</v>
      </c>
      <c r="H336" s="130" t="s">
        <v>247</v>
      </c>
      <c r="I336" s="130" t="str">
        <f t="shared" si="787"/>
        <v/>
      </c>
      <c r="J336" s="130" t="str">
        <f t="shared" si="788"/>
        <v/>
      </c>
      <c r="K336" s="125"/>
      <c r="L336" s="160"/>
      <c r="M336" s="168">
        <f t="shared" si="814"/>
        <v>0</v>
      </c>
      <c r="N336" s="168">
        <f t="shared" si="815"/>
        <v>0</v>
      </c>
      <c r="O336" s="166">
        <f t="shared" si="816"/>
        <v>0</v>
      </c>
      <c r="P336" s="167">
        <f t="shared" si="817"/>
        <v>0</v>
      </c>
      <c r="Q336" s="167">
        <f t="shared" si="818"/>
        <v>0</v>
      </c>
      <c r="R336" s="167">
        <f t="shared" si="819"/>
        <v>0</v>
      </c>
      <c r="S336" s="125">
        <v>0</v>
      </c>
      <c r="T336" s="125">
        <v>0</v>
      </c>
      <c r="U336" s="130" t="str">
        <f t="shared" si="789"/>
        <v/>
      </c>
      <c r="V336" s="173"/>
      <c r="W336" s="128"/>
      <c r="X336" s="174" t="str">
        <f t="shared" si="820"/>
        <v/>
      </c>
      <c r="Y336" s="174" t="str">
        <f t="shared" si="821"/>
        <v/>
      </c>
      <c r="Z336" s="172" t="str">
        <f t="shared" ref="Z336:AC336" si="824">IF($K336="","",IF($K336=$K334,X334,X335))</f>
        <v/>
      </c>
      <c r="AA336" s="172" t="str">
        <f t="shared" si="824"/>
        <v/>
      </c>
      <c r="AB336" s="172" t="str">
        <f t="shared" si="824"/>
        <v/>
      </c>
      <c r="AC336" s="172" t="str">
        <f t="shared" si="824"/>
        <v/>
      </c>
      <c r="AD336" s="125"/>
      <c r="AE336" s="125"/>
      <c r="AF336" s="125"/>
      <c r="AG336" s="125"/>
      <c r="AH336" s="194"/>
      <c r="AI336" s="191"/>
      <c r="AJ336" s="191"/>
      <c r="AK336" s="125"/>
      <c r="AL336" s="191"/>
      <c r="AM336" s="125"/>
      <c r="AN336" s="191"/>
      <c r="AO336" s="123"/>
      <c r="AP336" s="130" t="str">
        <f t="shared" si="790"/>
        <v/>
      </c>
      <c r="AQ336" s="130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R336" s="130" t="str">
        <f t="shared" si="791"/>
        <v/>
      </c>
    </row>
    <row r="337" spans="1:44">
      <c r="A337" s="117">
        <f>输入错误检查!A337</f>
        <v>0</v>
      </c>
      <c r="B337" s="156">
        <f t="shared" si="809"/>
        <v>7</v>
      </c>
      <c r="C337" s="156">
        <f t="shared" si="810"/>
        <v>7</v>
      </c>
      <c r="D337" s="156">
        <f t="shared" si="811"/>
        <v>1700</v>
      </c>
      <c r="E337" s="156" t="str">
        <f t="shared" si="812"/>
        <v>ZETA</v>
      </c>
      <c r="F337" s="156" t="str">
        <f t="shared" si="813"/>
        <v>FAV</v>
      </c>
      <c r="G337" s="120" t="s">
        <v>256</v>
      </c>
      <c r="H337" s="130" t="s">
        <v>251</v>
      </c>
      <c r="I337" s="130" t="str">
        <f t="shared" si="787"/>
        <v/>
      </c>
      <c r="J337" s="130" t="str">
        <f t="shared" si="788"/>
        <v/>
      </c>
      <c r="K337" s="125"/>
      <c r="L337" s="160"/>
      <c r="M337" s="168"/>
      <c r="N337" s="168"/>
      <c r="O337" s="166"/>
      <c r="P337" s="169"/>
      <c r="Q337" s="169"/>
      <c r="R337" s="169"/>
      <c r="S337" s="125">
        <v>0</v>
      </c>
      <c r="T337" s="125">
        <v>0</v>
      </c>
      <c r="U337" s="130" t="str">
        <f t="shared" si="789"/>
        <v/>
      </c>
      <c r="V337" s="173"/>
      <c r="W337" s="128"/>
      <c r="X337" s="174" t="str">
        <f t="shared" si="822"/>
        <v/>
      </c>
      <c r="Y337" s="174" t="str">
        <f t="shared" si="823"/>
        <v/>
      </c>
      <c r="Z337" s="172" t="str">
        <f t="shared" ref="Z337:AC337" si="825">IF($K337="","",IF($K337=$K335,X335,X334))</f>
        <v/>
      </c>
      <c r="AA337" s="172" t="str">
        <f t="shared" si="825"/>
        <v/>
      </c>
      <c r="AB337" s="172" t="str">
        <f t="shared" si="825"/>
        <v/>
      </c>
      <c r="AC337" s="172" t="str">
        <f t="shared" si="825"/>
        <v/>
      </c>
      <c r="AD337" s="125"/>
      <c r="AE337" s="125"/>
      <c r="AF337" s="125"/>
      <c r="AG337" s="125"/>
      <c r="AH337" s="125"/>
      <c r="AI337" s="191"/>
      <c r="AJ337" s="191"/>
      <c r="AK337" s="125"/>
      <c r="AL337" s="191"/>
      <c r="AM337" s="125"/>
      <c r="AN337" s="191"/>
      <c r="AO337" s="123"/>
      <c r="AP337" s="130" t="str">
        <f t="shared" si="790"/>
        <v/>
      </c>
      <c r="AQ337" s="130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R337" s="130" t="str">
        <f t="shared" si="791"/>
        <v/>
      </c>
    </row>
    <row r="338" spans="1:44">
      <c r="A338" s="117">
        <f>输入错误检查!A338</f>
        <v>0</v>
      </c>
      <c r="B338" s="156" t="str">
        <f>IF(赛果!A44="","",赛果!A44)</f>
        <v/>
      </c>
      <c r="C338" s="156" t="str">
        <f>IF(赛果!B44="","",赛果!B44)</f>
        <v/>
      </c>
      <c r="D338" s="156" t="str">
        <f>IF(赛果!C44="","",赛果!C44)</f>
        <v/>
      </c>
      <c r="E338" s="156" t="str">
        <f>IF(赛果!D44="","",赛果!D44)</f>
        <v/>
      </c>
      <c r="F338" s="156" t="str">
        <f>IF(赛果!E44="","",赛果!E44)</f>
        <v/>
      </c>
      <c r="G338" s="120">
        <v>1</v>
      </c>
      <c r="H338" s="130" t="s">
        <v>247</v>
      </c>
      <c r="I338" s="130" t="str">
        <f t="shared" si="787"/>
        <v/>
      </c>
      <c r="J338" s="130" t="str">
        <f t="shared" si="788"/>
        <v/>
      </c>
      <c r="K338" s="125"/>
      <c r="L338" s="160"/>
      <c r="M338" s="168">
        <f t="shared" ref="M338:M342" si="826">S338+S339</f>
        <v>0</v>
      </c>
      <c r="N338" s="168">
        <f t="shared" ref="N338:N342" si="827">T338+T339</f>
        <v>0</v>
      </c>
      <c r="O338" s="166">
        <f t="shared" ref="O338:O342" si="828">M338+N338</f>
        <v>0</v>
      </c>
      <c r="P338" s="167">
        <f t="shared" ref="P338:P342" si="829">IF(M338&gt;N338,1,0)</f>
        <v>0</v>
      </c>
      <c r="Q338" s="167">
        <f t="shared" ref="Q338:Q342" si="830">IF(M338+N338=0,0,IF(M338=N338,1,0))</f>
        <v>0</v>
      </c>
      <c r="R338" s="167">
        <f t="shared" ref="R338:R342" si="831">IF(M338&lt;N338,1,0)</f>
        <v>0</v>
      </c>
      <c r="S338" s="125"/>
      <c r="T338" s="125"/>
      <c r="U338" s="130" t="str">
        <f t="shared" si="789"/>
        <v/>
      </c>
      <c r="V338" s="129"/>
      <c r="W338" s="129"/>
      <c r="X338" s="170"/>
      <c r="Y338" s="175"/>
      <c r="Z338" s="175"/>
      <c r="AA338" s="175"/>
      <c r="AB338" s="175"/>
      <c r="AC338" s="179"/>
      <c r="AD338" s="184"/>
      <c r="AE338" s="192"/>
      <c r="AF338" s="170"/>
      <c r="AG338" s="175"/>
      <c r="AH338" s="179"/>
      <c r="AI338" s="190"/>
      <c r="AJ338" s="191"/>
      <c r="AK338" s="125"/>
      <c r="AL338" s="191"/>
      <c r="AM338" s="125"/>
      <c r="AN338" s="191"/>
      <c r="AO338" s="123"/>
      <c r="AP338" s="130" t="str">
        <f t="shared" si="790"/>
        <v/>
      </c>
      <c r="AQ338" s="130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R338" s="130" t="str">
        <f t="shared" si="791"/>
        <v/>
      </c>
    </row>
    <row r="339" spans="1:44">
      <c r="A339" s="117">
        <f>输入错误检查!A339</f>
        <v>0</v>
      </c>
      <c r="B339" s="156" t="str">
        <f t="shared" ref="B339:B345" si="832">B338</f>
        <v/>
      </c>
      <c r="C339" s="156" t="str">
        <f t="shared" ref="C339:C345" si="833">C338</f>
        <v/>
      </c>
      <c r="D339" s="156" t="str">
        <f t="shared" ref="D339:D345" si="834">D338</f>
        <v/>
      </c>
      <c r="E339" s="156" t="str">
        <f t="shared" ref="E339:E345" si="835">E338</f>
        <v/>
      </c>
      <c r="F339" s="156" t="str">
        <f t="shared" ref="F339:F345" si="836">F338</f>
        <v/>
      </c>
      <c r="G339" s="120">
        <v>1</v>
      </c>
      <c r="H339" s="130" t="s">
        <v>251</v>
      </c>
      <c r="I339" s="130" t="str">
        <f t="shared" si="787"/>
        <v/>
      </c>
      <c r="J339" s="130" t="str">
        <f t="shared" si="788"/>
        <v/>
      </c>
      <c r="K339" s="125"/>
      <c r="L339" s="160"/>
      <c r="M339" s="168"/>
      <c r="N339" s="168"/>
      <c r="O339" s="166"/>
      <c r="P339" s="169"/>
      <c r="Q339" s="169"/>
      <c r="R339" s="169"/>
      <c r="S339" s="125"/>
      <c r="T339" s="125"/>
      <c r="U339" s="130" t="str">
        <f t="shared" si="789"/>
        <v/>
      </c>
      <c r="V339" s="129"/>
      <c r="W339" s="129"/>
      <c r="X339" s="171"/>
      <c r="Y339" s="176"/>
      <c r="Z339" s="177"/>
      <c r="AA339" s="177"/>
      <c r="AB339" s="177"/>
      <c r="AC339" s="182"/>
      <c r="AD339" s="184"/>
      <c r="AE339" s="192"/>
      <c r="AF339" s="171"/>
      <c r="AG339" s="177"/>
      <c r="AH339" s="182"/>
      <c r="AI339" s="190"/>
      <c r="AJ339" s="191"/>
      <c r="AK339" s="125"/>
      <c r="AL339" s="191"/>
      <c r="AM339" s="125"/>
      <c r="AN339" s="191"/>
      <c r="AO339" s="123"/>
      <c r="AP339" s="130" t="str">
        <f t="shared" si="790"/>
        <v/>
      </c>
      <c r="AQ339" s="130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R339" s="130" t="str">
        <f t="shared" si="791"/>
        <v/>
      </c>
    </row>
    <row r="340" spans="1:44">
      <c r="A340" s="117">
        <f>输入错误检查!A340</f>
        <v>0</v>
      </c>
      <c r="B340" s="156" t="str">
        <f t="shared" si="832"/>
        <v/>
      </c>
      <c r="C340" s="156" t="str">
        <f t="shared" si="833"/>
        <v/>
      </c>
      <c r="D340" s="156" t="str">
        <f t="shared" si="834"/>
        <v/>
      </c>
      <c r="E340" s="156" t="str">
        <f t="shared" si="835"/>
        <v/>
      </c>
      <c r="F340" s="156" t="str">
        <f t="shared" si="836"/>
        <v/>
      </c>
      <c r="G340" s="120">
        <v>2</v>
      </c>
      <c r="H340" s="130" t="s">
        <v>247</v>
      </c>
      <c r="I340" s="130" t="str">
        <f t="shared" si="787"/>
        <v/>
      </c>
      <c r="J340" s="130" t="str">
        <f t="shared" si="788"/>
        <v/>
      </c>
      <c r="K340" s="125"/>
      <c r="L340" s="160"/>
      <c r="M340" s="168">
        <f t="shared" si="826"/>
        <v>0</v>
      </c>
      <c r="N340" s="168">
        <f t="shared" si="827"/>
        <v>0</v>
      </c>
      <c r="O340" s="166">
        <f t="shared" si="828"/>
        <v>0</v>
      </c>
      <c r="P340" s="167">
        <f t="shared" si="829"/>
        <v>0</v>
      </c>
      <c r="Q340" s="167">
        <f t="shared" si="830"/>
        <v>0</v>
      </c>
      <c r="R340" s="167">
        <f t="shared" si="831"/>
        <v>0</v>
      </c>
      <c r="S340" s="125"/>
      <c r="T340" s="125"/>
      <c r="U340" s="130" t="str">
        <f t="shared" si="789"/>
        <v/>
      </c>
      <c r="V340" s="128"/>
      <c r="W340" s="128"/>
      <c r="X340" s="172" t="str">
        <f t="shared" ref="X340:X344" si="837">IF($K340="","",IF($K340=$K338,AI338,AI339))</f>
        <v/>
      </c>
      <c r="Y340" s="172" t="str">
        <f t="shared" ref="Y340:Y344" si="838">IF($K340="","",IF($K340=$K338,AJ338,AJ339))</f>
        <v/>
      </c>
      <c r="Z340" s="178"/>
      <c r="AA340" s="177"/>
      <c r="AB340" s="177"/>
      <c r="AC340" s="182"/>
      <c r="AD340" s="184"/>
      <c r="AE340" s="125"/>
      <c r="AF340" s="188"/>
      <c r="AG340" s="178"/>
      <c r="AH340" s="182"/>
      <c r="AI340" s="190"/>
      <c r="AJ340" s="191"/>
      <c r="AK340" s="125"/>
      <c r="AL340" s="191"/>
      <c r="AM340" s="125"/>
      <c r="AN340" s="191"/>
      <c r="AO340" s="123"/>
      <c r="AP340" s="130" t="str">
        <f t="shared" si="790"/>
        <v/>
      </c>
      <c r="AQ340" s="130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R340" s="130" t="str">
        <f t="shared" si="791"/>
        <v/>
      </c>
    </row>
    <row r="341" spans="1:44">
      <c r="A341" s="117">
        <f>输入错误检查!A341</f>
        <v>0</v>
      </c>
      <c r="B341" s="156" t="str">
        <f t="shared" si="832"/>
        <v/>
      </c>
      <c r="C341" s="156" t="str">
        <f t="shared" si="833"/>
        <v/>
      </c>
      <c r="D341" s="156" t="str">
        <f t="shared" si="834"/>
        <v/>
      </c>
      <c r="E341" s="156" t="str">
        <f t="shared" si="835"/>
        <v/>
      </c>
      <c r="F341" s="156" t="str">
        <f t="shared" si="836"/>
        <v/>
      </c>
      <c r="G341" s="120">
        <v>2</v>
      </c>
      <c r="H341" s="130" t="s">
        <v>251</v>
      </c>
      <c r="I341" s="130" t="str">
        <f t="shared" si="787"/>
        <v/>
      </c>
      <c r="J341" s="130" t="str">
        <f t="shared" si="788"/>
        <v/>
      </c>
      <c r="K341" s="125"/>
      <c r="L341" s="160"/>
      <c r="M341" s="168"/>
      <c r="N341" s="168"/>
      <c r="O341" s="166"/>
      <c r="P341" s="169"/>
      <c r="Q341" s="169"/>
      <c r="R341" s="169"/>
      <c r="S341" s="125"/>
      <c r="T341" s="125"/>
      <c r="U341" s="130" t="str">
        <f t="shared" si="789"/>
        <v/>
      </c>
      <c r="V341" s="128"/>
      <c r="W341" s="128"/>
      <c r="X341" s="172" t="str">
        <f t="shared" ref="X341:X345" si="839">IF($K341="","",IF($K341=$K339,AI339,AI338))</f>
        <v/>
      </c>
      <c r="Y341" s="172" t="str">
        <f t="shared" ref="Y341:Y345" si="840">IF($K341="","",IF($K341=$K339,AJ339,AJ338))</f>
        <v/>
      </c>
      <c r="Z341" s="171"/>
      <c r="AA341" s="176"/>
      <c r="AB341" s="177"/>
      <c r="AC341" s="182"/>
      <c r="AD341" s="184"/>
      <c r="AE341" s="125"/>
      <c r="AF341" s="192"/>
      <c r="AG341" s="171"/>
      <c r="AH341" s="182"/>
      <c r="AI341" s="190"/>
      <c r="AJ341" s="191"/>
      <c r="AK341" s="125"/>
      <c r="AL341" s="191"/>
      <c r="AM341" s="125"/>
      <c r="AN341" s="191"/>
      <c r="AO341" s="123"/>
      <c r="AP341" s="130" t="str">
        <f t="shared" si="790"/>
        <v/>
      </c>
      <c r="AQ341" s="130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R341" s="130" t="str">
        <f t="shared" si="791"/>
        <v/>
      </c>
    </row>
    <row r="342" spans="1:44">
      <c r="A342" s="117">
        <f>输入错误检查!A342</f>
        <v>0</v>
      </c>
      <c r="B342" s="156" t="str">
        <f t="shared" si="832"/>
        <v/>
      </c>
      <c r="C342" s="156" t="str">
        <f t="shared" si="833"/>
        <v/>
      </c>
      <c r="D342" s="156" t="str">
        <f t="shared" si="834"/>
        <v/>
      </c>
      <c r="E342" s="156" t="str">
        <f t="shared" si="835"/>
        <v/>
      </c>
      <c r="F342" s="156" t="str">
        <f t="shared" si="836"/>
        <v/>
      </c>
      <c r="G342" s="120">
        <v>3</v>
      </c>
      <c r="H342" s="130" t="s">
        <v>247</v>
      </c>
      <c r="I342" s="130" t="str">
        <f t="shared" si="787"/>
        <v/>
      </c>
      <c r="J342" s="130" t="str">
        <f t="shared" si="788"/>
        <v/>
      </c>
      <c r="K342" s="125"/>
      <c r="L342" s="160"/>
      <c r="M342" s="168">
        <f t="shared" si="826"/>
        <v>0</v>
      </c>
      <c r="N342" s="168">
        <f t="shared" si="827"/>
        <v>0</v>
      </c>
      <c r="O342" s="166">
        <f t="shared" si="828"/>
        <v>0</v>
      </c>
      <c r="P342" s="167">
        <f t="shared" si="829"/>
        <v>0</v>
      </c>
      <c r="Q342" s="167">
        <f t="shared" si="830"/>
        <v>0</v>
      </c>
      <c r="R342" s="167">
        <f t="shared" si="831"/>
        <v>0</v>
      </c>
      <c r="S342" s="125"/>
      <c r="T342" s="125"/>
      <c r="U342" s="130" t="str">
        <f t="shared" si="789"/>
        <v/>
      </c>
      <c r="V342" s="173"/>
      <c r="W342" s="128"/>
      <c r="X342" s="174" t="str">
        <f t="shared" si="837"/>
        <v/>
      </c>
      <c r="Y342" s="174" t="str">
        <f t="shared" si="838"/>
        <v/>
      </c>
      <c r="Z342" s="174" t="str">
        <f>IF($K342="","",IF($K342=$K340,X340,X341))</f>
        <v/>
      </c>
      <c r="AA342" s="174" t="str">
        <f>IF($K342="","",IF($K342=$K340,Y340,Y341))</f>
        <v/>
      </c>
      <c r="AB342" s="178"/>
      <c r="AC342" s="182"/>
      <c r="AD342" s="184"/>
      <c r="AE342" s="125"/>
      <c r="AF342" s="125"/>
      <c r="AG342" s="188"/>
      <c r="AH342" s="189"/>
      <c r="AI342" s="190"/>
      <c r="AJ342" s="191"/>
      <c r="AK342" s="125"/>
      <c r="AL342" s="191"/>
      <c r="AM342" s="125"/>
      <c r="AN342" s="191"/>
      <c r="AO342" s="123"/>
      <c r="AP342" s="130" t="str">
        <f t="shared" si="790"/>
        <v/>
      </c>
      <c r="AQ342" s="130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R342" s="130" t="str">
        <f t="shared" si="791"/>
        <v/>
      </c>
    </row>
    <row r="343" spans="1:44">
      <c r="A343" s="117">
        <f>输入错误检查!A343</f>
        <v>0</v>
      </c>
      <c r="B343" s="156" t="str">
        <f t="shared" si="832"/>
        <v/>
      </c>
      <c r="C343" s="156" t="str">
        <f t="shared" si="833"/>
        <v/>
      </c>
      <c r="D343" s="156" t="str">
        <f t="shared" si="834"/>
        <v/>
      </c>
      <c r="E343" s="156" t="str">
        <f t="shared" si="835"/>
        <v/>
      </c>
      <c r="F343" s="156" t="str">
        <f t="shared" si="836"/>
        <v/>
      </c>
      <c r="G343" s="120">
        <v>3</v>
      </c>
      <c r="H343" s="130" t="s">
        <v>251</v>
      </c>
      <c r="I343" s="130" t="str">
        <f t="shared" si="787"/>
        <v/>
      </c>
      <c r="J343" s="130" t="str">
        <f t="shared" si="788"/>
        <v/>
      </c>
      <c r="K343" s="125"/>
      <c r="L343" s="160"/>
      <c r="M343" s="168"/>
      <c r="N343" s="168"/>
      <c r="O343" s="166"/>
      <c r="P343" s="169"/>
      <c r="Q343" s="169"/>
      <c r="R343" s="169"/>
      <c r="S343" s="125"/>
      <c r="T343" s="125"/>
      <c r="U343" s="130" t="str">
        <f t="shared" si="789"/>
        <v/>
      </c>
      <c r="V343" s="173"/>
      <c r="W343" s="128"/>
      <c r="X343" s="174" t="str">
        <f t="shared" si="839"/>
        <v/>
      </c>
      <c r="Y343" s="174" t="str">
        <f t="shared" si="840"/>
        <v/>
      </c>
      <c r="Z343" s="174" t="str">
        <f>IF($K343="","",IF($K343=$K341,X341,X340))</f>
        <v/>
      </c>
      <c r="AA343" s="174" t="str">
        <f>IF($K343="","",IF($K343=$K341,Y341,Y340))</f>
        <v/>
      </c>
      <c r="AB343" s="171"/>
      <c r="AC343" s="185"/>
      <c r="AD343" s="184"/>
      <c r="AE343" s="125"/>
      <c r="AF343" s="125"/>
      <c r="AG343" s="192"/>
      <c r="AH343" s="193"/>
      <c r="AI343" s="190"/>
      <c r="AJ343" s="191"/>
      <c r="AK343" s="125"/>
      <c r="AL343" s="191"/>
      <c r="AM343" s="125"/>
      <c r="AN343" s="191"/>
      <c r="AO343" s="123"/>
      <c r="AP343" s="130" t="str">
        <f t="shared" si="790"/>
        <v/>
      </c>
      <c r="AQ343" s="130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R343" s="130" t="str">
        <f t="shared" si="791"/>
        <v/>
      </c>
    </row>
    <row r="344" spans="1:44">
      <c r="A344" s="117">
        <f>输入错误检查!A344</f>
        <v>0</v>
      </c>
      <c r="B344" s="156" t="str">
        <f t="shared" si="832"/>
        <v/>
      </c>
      <c r="C344" s="156" t="str">
        <f t="shared" si="833"/>
        <v/>
      </c>
      <c r="D344" s="156" t="str">
        <f t="shared" si="834"/>
        <v/>
      </c>
      <c r="E344" s="156" t="str">
        <f t="shared" si="835"/>
        <v/>
      </c>
      <c r="F344" s="156" t="str">
        <f t="shared" si="836"/>
        <v/>
      </c>
      <c r="G344" s="120" t="s">
        <v>256</v>
      </c>
      <c r="H344" s="130" t="s">
        <v>247</v>
      </c>
      <c r="I344" s="130" t="str">
        <f t="shared" si="787"/>
        <v/>
      </c>
      <c r="J344" s="130" t="str">
        <f t="shared" si="788"/>
        <v/>
      </c>
      <c r="K344" s="125"/>
      <c r="L344" s="160"/>
      <c r="M344" s="168">
        <f t="shared" ref="M344:M348" si="841">S344+S345</f>
        <v>0</v>
      </c>
      <c r="N344" s="168">
        <f t="shared" ref="N344:N348" si="842">T344+T345</f>
        <v>0</v>
      </c>
      <c r="O344" s="166">
        <f t="shared" ref="O344:O348" si="843">M344+N344</f>
        <v>0</v>
      </c>
      <c r="P344" s="167">
        <f t="shared" ref="P344:P348" si="844">IF(M344&gt;N344,1,0)</f>
        <v>0</v>
      </c>
      <c r="Q344" s="167">
        <f t="shared" ref="Q344:Q348" si="845">IF(M344+N344=0,0,IF(M344=N344,1,0))</f>
        <v>0</v>
      </c>
      <c r="R344" s="167">
        <f t="shared" ref="R344:R348" si="846">IF(M344&lt;N344,1,0)</f>
        <v>0</v>
      </c>
      <c r="S344" s="125"/>
      <c r="T344" s="125"/>
      <c r="U344" s="130" t="str">
        <f t="shared" si="789"/>
        <v/>
      </c>
      <c r="V344" s="173"/>
      <c r="W344" s="128"/>
      <c r="X344" s="174" t="str">
        <f t="shared" si="837"/>
        <v/>
      </c>
      <c r="Y344" s="174" t="str">
        <f t="shared" si="838"/>
        <v/>
      </c>
      <c r="Z344" s="172" t="str">
        <f t="shared" ref="Z344:AC344" si="847">IF($K344="","",IF($K344=$K342,X342,X343))</f>
        <v/>
      </c>
      <c r="AA344" s="172" t="str">
        <f t="shared" si="847"/>
        <v/>
      </c>
      <c r="AB344" s="172" t="str">
        <f t="shared" si="847"/>
        <v/>
      </c>
      <c r="AC344" s="172" t="str">
        <f t="shared" si="847"/>
        <v/>
      </c>
      <c r="AD344" s="125"/>
      <c r="AE344" s="125"/>
      <c r="AF344" s="125"/>
      <c r="AG344" s="125"/>
      <c r="AH344" s="194"/>
      <c r="AI344" s="191"/>
      <c r="AJ344" s="191"/>
      <c r="AK344" s="125"/>
      <c r="AL344" s="191"/>
      <c r="AM344" s="125"/>
      <c r="AN344" s="191"/>
      <c r="AO344" s="123"/>
      <c r="AP344" s="130" t="str">
        <f t="shared" si="790"/>
        <v/>
      </c>
      <c r="AQ344" s="130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R344" s="130" t="str">
        <f t="shared" si="791"/>
        <v/>
      </c>
    </row>
    <row r="345" spans="1:44">
      <c r="A345" s="117">
        <f>输入错误检查!A345</f>
        <v>0</v>
      </c>
      <c r="B345" s="156" t="str">
        <f t="shared" si="832"/>
        <v/>
      </c>
      <c r="C345" s="156" t="str">
        <f t="shared" si="833"/>
        <v/>
      </c>
      <c r="D345" s="156" t="str">
        <f t="shared" si="834"/>
        <v/>
      </c>
      <c r="E345" s="156" t="str">
        <f t="shared" si="835"/>
        <v/>
      </c>
      <c r="F345" s="156" t="str">
        <f t="shared" si="836"/>
        <v/>
      </c>
      <c r="G345" s="120" t="s">
        <v>256</v>
      </c>
      <c r="H345" s="130" t="s">
        <v>251</v>
      </c>
      <c r="I345" s="130" t="str">
        <f t="shared" si="787"/>
        <v/>
      </c>
      <c r="J345" s="130" t="str">
        <f t="shared" si="788"/>
        <v/>
      </c>
      <c r="K345" s="125"/>
      <c r="L345" s="160"/>
      <c r="M345" s="168"/>
      <c r="N345" s="168"/>
      <c r="O345" s="166"/>
      <c r="P345" s="169"/>
      <c r="Q345" s="169"/>
      <c r="R345" s="169"/>
      <c r="S345" s="125"/>
      <c r="T345" s="125"/>
      <c r="U345" s="130" t="str">
        <f t="shared" si="789"/>
        <v/>
      </c>
      <c r="V345" s="173"/>
      <c r="W345" s="128"/>
      <c r="X345" s="174" t="str">
        <f t="shared" si="839"/>
        <v/>
      </c>
      <c r="Y345" s="174" t="str">
        <f t="shared" si="840"/>
        <v/>
      </c>
      <c r="Z345" s="172" t="str">
        <f t="shared" ref="Z345:AC345" si="848">IF($K345="","",IF($K345=$K343,X343,X342))</f>
        <v/>
      </c>
      <c r="AA345" s="172" t="str">
        <f t="shared" si="848"/>
        <v/>
      </c>
      <c r="AB345" s="172" t="str">
        <f t="shared" si="848"/>
        <v/>
      </c>
      <c r="AC345" s="172" t="str">
        <f t="shared" si="848"/>
        <v/>
      </c>
      <c r="AD345" s="125"/>
      <c r="AE345" s="125"/>
      <c r="AF345" s="125"/>
      <c r="AG345" s="125"/>
      <c r="AH345" s="125"/>
      <c r="AI345" s="191"/>
      <c r="AJ345" s="191"/>
      <c r="AK345" s="125"/>
      <c r="AL345" s="191"/>
      <c r="AM345" s="125"/>
      <c r="AN345" s="191"/>
      <c r="AO345" s="123"/>
      <c r="AP345" s="130" t="str">
        <f t="shared" si="790"/>
        <v/>
      </c>
      <c r="AQ345" s="130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R345" s="130" t="str">
        <f t="shared" si="791"/>
        <v/>
      </c>
    </row>
    <row r="346" spans="1:44">
      <c r="A346" s="117">
        <f>输入错误检查!A346</f>
        <v>0</v>
      </c>
      <c r="B346" s="156" t="str">
        <f>IF(赛果!A45="","",赛果!A45)</f>
        <v/>
      </c>
      <c r="C346" s="156" t="str">
        <f>IF(赛果!B45="","",赛果!B45)</f>
        <v/>
      </c>
      <c r="D346" s="156" t="str">
        <f>IF(赛果!C45="","",赛果!C45)</f>
        <v/>
      </c>
      <c r="E346" s="156" t="str">
        <f>IF(赛果!D45="","",赛果!D45)</f>
        <v/>
      </c>
      <c r="F346" s="156" t="str">
        <f>IF(赛果!E45="","",赛果!E45)</f>
        <v/>
      </c>
      <c r="G346" s="120">
        <v>1</v>
      </c>
      <c r="H346" s="130" t="s">
        <v>247</v>
      </c>
      <c r="I346" s="130" t="str">
        <f t="shared" si="787"/>
        <v/>
      </c>
      <c r="J346" s="130" t="str">
        <f t="shared" si="788"/>
        <v/>
      </c>
      <c r="K346" s="125"/>
      <c r="L346" s="160"/>
      <c r="M346" s="168">
        <f t="shared" si="841"/>
        <v>0</v>
      </c>
      <c r="N346" s="168">
        <f t="shared" si="842"/>
        <v>0</v>
      </c>
      <c r="O346" s="166">
        <f t="shared" si="843"/>
        <v>0</v>
      </c>
      <c r="P346" s="167">
        <f t="shared" si="844"/>
        <v>0</v>
      </c>
      <c r="Q346" s="167">
        <f t="shared" si="845"/>
        <v>0</v>
      </c>
      <c r="R346" s="167">
        <f t="shared" si="846"/>
        <v>0</v>
      </c>
      <c r="S346" s="125"/>
      <c r="T346" s="125"/>
      <c r="U346" s="130" t="str">
        <f t="shared" si="789"/>
        <v/>
      </c>
      <c r="V346" s="129"/>
      <c r="W346" s="129"/>
      <c r="X346" s="170"/>
      <c r="Y346" s="175"/>
      <c r="Z346" s="175"/>
      <c r="AA346" s="175"/>
      <c r="AB346" s="175"/>
      <c r="AC346" s="179"/>
      <c r="AD346" s="184"/>
      <c r="AE346" s="192"/>
      <c r="AF346" s="170"/>
      <c r="AG346" s="175"/>
      <c r="AH346" s="179"/>
      <c r="AI346" s="190"/>
      <c r="AJ346" s="191"/>
      <c r="AK346" s="125"/>
      <c r="AL346" s="191"/>
      <c r="AM346" s="125"/>
      <c r="AN346" s="191"/>
      <c r="AO346" s="123"/>
      <c r="AP346" s="130" t="str">
        <f t="shared" si="790"/>
        <v/>
      </c>
      <c r="AQ346" s="130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R346" s="130" t="str">
        <f t="shared" si="791"/>
        <v/>
      </c>
    </row>
    <row r="347" spans="1:44">
      <c r="A347" s="117">
        <f>输入错误检查!A347</f>
        <v>0</v>
      </c>
      <c r="B347" s="156" t="str">
        <f t="shared" ref="B347:B353" si="849">B346</f>
        <v/>
      </c>
      <c r="C347" s="156" t="str">
        <f t="shared" ref="C347:C353" si="850">C346</f>
        <v/>
      </c>
      <c r="D347" s="156" t="str">
        <f t="shared" ref="D347:D353" si="851">D346</f>
        <v/>
      </c>
      <c r="E347" s="156" t="str">
        <f t="shared" ref="E347:E353" si="852">E346</f>
        <v/>
      </c>
      <c r="F347" s="156" t="str">
        <f t="shared" ref="F347:F353" si="853">F346</f>
        <v/>
      </c>
      <c r="G347" s="120">
        <v>1</v>
      </c>
      <c r="H347" s="130" t="s">
        <v>251</v>
      </c>
      <c r="I347" s="130" t="str">
        <f t="shared" si="787"/>
        <v/>
      </c>
      <c r="J347" s="130" t="str">
        <f t="shared" si="788"/>
        <v/>
      </c>
      <c r="K347" s="125"/>
      <c r="L347" s="160"/>
      <c r="M347" s="168"/>
      <c r="N347" s="168"/>
      <c r="O347" s="166"/>
      <c r="P347" s="169"/>
      <c r="Q347" s="169"/>
      <c r="R347" s="169"/>
      <c r="S347" s="125"/>
      <c r="T347" s="125"/>
      <c r="U347" s="130" t="str">
        <f t="shared" si="789"/>
        <v/>
      </c>
      <c r="V347" s="129"/>
      <c r="W347" s="129"/>
      <c r="X347" s="171"/>
      <c r="Y347" s="176"/>
      <c r="Z347" s="177"/>
      <c r="AA347" s="177"/>
      <c r="AB347" s="177"/>
      <c r="AC347" s="182"/>
      <c r="AD347" s="184"/>
      <c r="AE347" s="192"/>
      <c r="AF347" s="171"/>
      <c r="AG347" s="177"/>
      <c r="AH347" s="182"/>
      <c r="AI347" s="190"/>
      <c r="AJ347" s="191"/>
      <c r="AK347" s="125"/>
      <c r="AL347" s="191"/>
      <c r="AM347" s="125"/>
      <c r="AN347" s="191"/>
      <c r="AO347" s="123"/>
      <c r="AP347" s="130" t="str">
        <f t="shared" si="790"/>
        <v/>
      </c>
      <c r="AQ347" s="130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R347" s="130" t="str">
        <f t="shared" si="791"/>
        <v/>
      </c>
    </row>
    <row r="348" spans="1:44">
      <c r="A348" s="117">
        <f>输入错误检查!A348</f>
        <v>0</v>
      </c>
      <c r="B348" s="156" t="str">
        <f t="shared" si="849"/>
        <v/>
      </c>
      <c r="C348" s="156" t="str">
        <f t="shared" si="850"/>
        <v/>
      </c>
      <c r="D348" s="156" t="str">
        <f t="shared" si="851"/>
        <v/>
      </c>
      <c r="E348" s="156" t="str">
        <f t="shared" si="852"/>
        <v/>
      </c>
      <c r="F348" s="156" t="str">
        <f t="shared" si="853"/>
        <v/>
      </c>
      <c r="G348" s="120">
        <v>2</v>
      </c>
      <c r="H348" s="130" t="s">
        <v>247</v>
      </c>
      <c r="I348" s="130" t="str">
        <f t="shared" si="787"/>
        <v/>
      </c>
      <c r="J348" s="130" t="str">
        <f t="shared" si="788"/>
        <v/>
      </c>
      <c r="K348" s="125"/>
      <c r="L348" s="160"/>
      <c r="M348" s="168">
        <f t="shared" si="841"/>
        <v>0</v>
      </c>
      <c r="N348" s="168">
        <f t="shared" si="842"/>
        <v>0</v>
      </c>
      <c r="O348" s="166">
        <f t="shared" si="843"/>
        <v>0</v>
      </c>
      <c r="P348" s="167">
        <f t="shared" si="844"/>
        <v>0</v>
      </c>
      <c r="Q348" s="167">
        <f t="shared" si="845"/>
        <v>0</v>
      </c>
      <c r="R348" s="167">
        <f t="shared" si="846"/>
        <v>0</v>
      </c>
      <c r="S348" s="125"/>
      <c r="T348" s="125"/>
      <c r="U348" s="130" t="str">
        <f t="shared" si="789"/>
        <v/>
      </c>
      <c r="V348" s="128"/>
      <c r="W348" s="128"/>
      <c r="X348" s="172" t="str">
        <f t="shared" ref="X348:X352" si="854">IF($K348="","",IF($K348=$K346,AI346,AI347))</f>
        <v/>
      </c>
      <c r="Y348" s="172" t="str">
        <f t="shared" ref="Y348:Y352" si="855">IF($K348="","",IF($K348=$K346,AJ346,AJ347))</f>
        <v/>
      </c>
      <c r="Z348" s="178"/>
      <c r="AA348" s="177"/>
      <c r="AB348" s="177"/>
      <c r="AC348" s="182"/>
      <c r="AD348" s="184"/>
      <c r="AE348" s="125"/>
      <c r="AF348" s="188"/>
      <c r="AG348" s="178"/>
      <c r="AH348" s="182"/>
      <c r="AI348" s="190"/>
      <c r="AJ348" s="191"/>
      <c r="AK348" s="125"/>
      <c r="AL348" s="191"/>
      <c r="AM348" s="125"/>
      <c r="AN348" s="191"/>
      <c r="AO348" s="123"/>
      <c r="AP348" s="130" t="str">
        <f t="shared" si="790"/>
        <v/>
      </c>
      <c r="AQ348" s="130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R348" s="130" t="str">
        <f t="shared" si="791"/>
        <v/>
      </c>
    </row>
    <row r="349" spans="1:44">
      <c r="A349" s="117">
        <f>输入错误检查!A349</f>
        <v>0</v>
      </c>
      <c r="B349" s="156" t="str">
        <f t="shared" si="849"/>
        <v/>
      </c>
      <c r="C349" s="156" t="str">
        <f t="shared" si="850"/>
        <v/>
      </c>
      <c r="D349" s="156" t="str">
        <f t="shared" si="851"/>
        <v/>
      </c>
      <c r="E349" s="156" t="str">
        <f t="shared" si="852"/>
        <v/>
      </c>
      <c r="F349" s="156" t="str">
        <f t="shared" si="853"/>
        <v/>
      </c>
      <c r="G349" s="120">
        <v>2</v>
      </c>
      <c r="H349" s="130" t="s">
        <v>251</v>
      </c>
      <c r="I349" s="130" t="str">
        <f t="shared" si="787"/>
        <v/>
      </c>
      <c r="J349" s="130" t="str">
        <f t="shared" si="788"/>
        <v/>
      </c>
      <c r="K349" s="125"/>
      <c r="L349" s="160"/>
      <c r="M349" s="168"/>
      <c r="N349" s="168"/>
      <c r="O349" s="166"/>
      <c r="P349" s="169"/>
      <c r="Q349" s="169"/>
      <c r="R349" s="169"/>
      <c r="S349" s="125"/>
      <c r="T349" s="125"/>
      <c r="U349" s="130" t="str">
        <f t="shared" si="789"/>
        <v/>
      </c>
      <c r="V349" s="128"/>
      <c r="W349" s="128"/>
      <c r="X349" s="172" t="str">
        <f t="shared" ref="X349:X353" si="856">IF($K349="","",IF($K349=$K347,AI347,AI346))</f>
        <v/>
      </c>
      <c r="Y349" s="172" t="str">
        <f t="shared" ref="Y349:Y353" si="857">IF($K349="","",IF($K349=$K347,AJ347,AJ346))</f>
        <v/>
      </c>
      <c r="Z349" s="171"/>
      <c r="AA349" s="176"/>
      <c r="AB349" s="177"/>
      <c r="AC349" s="182"/>
      <c r="AD349" s="184"/>
      <c r="AE349" s="125"/>
      <c r="AF349" s="192"/>
      <c r="AG349" s="171"/>
      <c r="AH349" s="182"/>
      <c r="AI349" s="190"/>
      <c r="AJ349" s="191"/>
      <c r="AK349" s="125"/>
      <c r="AL349" s="191"/>
      <c r="AM349" s="125"/>
      <c r="AN349" s="191"/>
      <c r="AO349" s="123"/>
      <c r="AP349" s="130" t="str">
        <f t="shared" si="790"/>
        <v/>
      </c>
      <c r="AQ349" s="130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R349" s="130" t="str">
        <f t="shared" si="791"/>
        <v/>
      </c>
    </row>
    <row r="350" spans="1:44">
      <c r="A350" s="117">
        <f>输入错误检查!A350</f>
        <v>0</v>
      </c>
      <c r="B350" s="156" t="str">
        <f t="shared" si="849"/>
        <v/>
      </c>
      <c r="C350" s="156" t="str">
        <f t="shared" si="850"/>
        <v/>
      </c>
      <c r="D350" s="156" t="str">
        <f t="shared" si="851"/>
        <v/>
      </c>
      <c r="E350" s="156" t="str">
        <f t="shared" si="852"/>
        <v/>
      </c>
      <c r="F350" s="156" t="str">
        <f t="shared" si="853"/>
        <v/>
      </c>
      <c r="G350" s="120">
        <v>3</v>
      </c>
      <c r="H350" s="130" t="s">
        <v>247</v>
      </c>
      <c r="I350" s="130" t="str">
        <f t="shared" si="787"/>
        <v/>
      </c>
      <c r="J350" s="130" t="str">
        <f t="shared" si="788"/>
        <v/>
      </c>
      <c r="K350" s="125"/>
      <c r="L350" s="160"/>
      <c r="M350" s="168">
        <f t="shared" ref="M350:M354" si="858">S350+S351</f>
        <v>0</v>
      </c>
      <c r="N350" s="168">
        <f t="shared" ref="N350:N354" si="859">T350+T351</f>
        <v>0</v>
      </c>
      <c r="O350" s="166">
        <f t="shared" ref="O350:O354" si="860">M350+N350</f>
        <v>0</v>
      </c>
      <c r="P350" s="167">
        <f t="shared" ref="P350:P354" si="861">IF(M350&gt;N350,1,0)</f>
        <v>0</v>
      </c>
      <c r="Q350" s="167">
        <f t="shared" ref="Q350:Q354" si="862">IF(M350+N350=0,0,IF(M350=N350,1,0))</f>
        <v>0</v>
      </c>
      <c r="R350" s="167">
        <f t="shared" ref="R350:R354" si="863">IF(M350&lt;N350,1,0)</f>
        <v>0</v>
      </c>
      <c r="S350" s="125"/>
      <c r="T350" s="125"/>
      <c r="U350" s="130" t="str">
        <f t="shared" si="789"/>
        <v/>
      </c>
      <c r="V350" s="173"/>
      <c r="W350" s="128"/>
      <c r="X350" s="174" t="str">
        <f t="shared" si="854"/>
        <v/>
      </c>
      <c r="Y350" s="174" t="str">
        <f t="shared" si="855"/>
        <v/>
      </c>
      <c r="Z350" s="174" t="str">
        <f>IF($K350="","",IF($K350=$K348,X348,X349))</f>
        <v/>
      </c>
      <c r="AA350" s="174" t="str">
        <f>IF($K350="","",IF($K350=$K348,Y348,Y349))</f>
        <v/>
      </c>
      <c r="AB350" s="178"/>
      <c r="AC350" s="182"/>
      <c r="AD350" s="184"/>
      <c r="AE350" s="125"/>
      <c r="AF350" s="125"/>
      <c r="AG350" s="188"/>
      <c r="AH350" s="189"/>
      <c r="AI350" s="190"/>
      <c r="AJ350" s="191"/>
      <c r="AK350" s="125"/>
      <c r="AL350" s="191"/>
      <c r="AM350" s="125"/>
      <c r="AN350" s="191"/>
      <c r="AO350" s="123"/>
      <c r="AP350" s="130" t="str">
        <f t="shared" si="790"/>
        <v/>
      </c>
      <c r="AQ350" s="130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R350" s="130" t="str">
        <f t="shared" si="791"/>
        <v/>
      </c>
    </row>
    <row r="351" spans="1:44">
      <c r="A351" s="117">
        <f>输入错误检查!A351</f>
        <v>0</v>
      </c>
      <c r="B351" s="156" t="str">
        <f t="shared" si="849"/>
        <v/>
      </c>
      <c r="C351" s="156" t="str">
        <f t="shared" si="850"/>
        <v/>
      </c>
      <c r="D351" s="156" t="str">
        <f t="shared" si="851"/>
        <v/>
      </c>
      <c r="E351" s="156" t="str">
        <f t="shared" si="852"/>
        <v/>
      </c>
      <c r="F351" s="156" t="str">
        <f t="shared" si="853"/>
        <v/>
      </c>
      <c r="G351" s="120">
        <v>3</v>
      </c>
      <c r="H351" s="130" t="s">
        <v>251</v>
      </c>
      <c r="I351" s="130" t="str">
        <f t="shared" si="787"/>
        <v/>
      </c>
      <c r="J351" s="130" t="str">
        <f t="shared" si="788"/>
        <v/>
      </c>
      <c r="K351" s="125"/>
      <c r="L351" s="160"/>
      <c r="M351" s="168"/>
      <c r="N351" s="168"/>
      <c r="O351" s="166"/>
      <c r="P351" s="169"/>
      <c r="Q351" s="169"/>
      <c r="R351" s="169"/>
      <c r="S351" s="125"/>
      <c r="T351" s="125"/>
      <c r="U351" s="130" t="str">
        <f t="shared" si="789"/>
        <v/>
      </c>
      <c r="V351" s="173"/>
      <c r="W351" s="128"/>
      <c r="X351" s="174" t="str">
        <f t="shared" si="856"/>
        <v/>
      </c>
      <c r="Y351" s="174" t="str">
        <f t="shared" si="857"/>
        <v/>
      </c>
      <c r="Z351" s="174" t="str">
        <f>IF($K351="","",IF($K351=$K349,X349,X348))</f>
        <v/>
      </c>
      <c r="AA351" s="174" t="str">
        <f>IF($K351="","",IF($K351=$K349,Y349,Y348))</f>
        <v/>
      </c>
      <c r="AB351" s="171"/>
      <c r="AC351" s="185"/>
      <c r="AD351" s="184"/>
      <c r="AE351" s="125"/>
      <c r="AF351" s="125"/>
      <c r="AG351" s="192"/>
      <c r="AH351" s="193"/>
      <c r="AI351" s="190"/>
      <c r="AJ351" s="191"/>
      <c r="AK351" s="125"/>
      <c r="AL351" s="191"/>
      <c r="AM351" s="125"/>
      <c r="AN351" s="191"/>
      <c r="AO351" s="123"/>
      <c r="AP351" s="130" t="str">
        <f t="shared" si="790"/>
        <v/>
      </c>
      <c r="AQ351" s="130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R351" s="130" t="str">
        <f t="shared" si="791"/>
        <v/>
      </c>
    </row>
    <row r="352" spans="1:44">
      <c r="A352" s="117">
        <f>输入错误检查!A352</f>
        <v>0</v>
      </c>
      <c r="B352" s="156" t="str">
        <f t="shared" si="849"/>
        <v/>
      </c>
      <c r="C352" s="156" t="str">
        <f t="shared" si="850"/>
        <v/>
      </c>
      <c r="D352" s="156" t="str">
        <f t="shared" si="851"/>
        <v/>
      </c>
      <c r="E352" s="156" t="str">
        <f t="shared" si="852"/>
        <v/>
      </c>
      <c r="F352" s="156" t="str">
        <f t="shared" si="853"/>
        <v/>
      </c>
      <c r="G352" s="120" t="s">
        <v>256</v>
      </c>
      <c r="H352" s="130" t="s">
        <v>247</v>
      </c>
      <c r="I352" s="130" t="str">
        <f t="shared" si="787"/>
        <v/>
      </c>
      <c r="J352" s="130" t="str">
        <f t="shared" si="788"/>
        <v/>
      </c>
      <c r="K352" s="125"/>
      <c r="L352" s="160"/>
      <c r="M352" s="168">
        <f t="shared" si="858"/>
        <v>0</v>
      </c>
      <c r="N352" s="168">
        <f t="shared" si="859"/>
        <v>0</v>
      </c>
      <c r="O352" s="166">
        <f t="shared" si="860"/>
        <v>0</v>
      </c>
      <c r="P352" s="167">
        <f t="shared" si="861"/>
        <v>0</v>
      </c>
      <c r="Q352" s="167">
        <f t="shared" si="862"/>
        <v>0</v>
      </c>
      <c r="R352" s="167">
        <f t="shared" si="863"/>
        <v>0</v>
      </c>
      <c r="S352" s="125"/>
      <c r="T352" s="125"/>
      <c r="U352" s="130" t="str">
        <f t="shared" si="789"/>
        <v/>
      </c>
      <c r="V352" s="173"/>
      <c r="W352" s="128"/>
      <c r="X352" s="174" t="str">
        <f t="shared" si="854"/>
        <v/>
      </c>
      <c r="Y352" s="174" t="str">
        <f t="shared" si="855"/>
        <v/>
      </c>
      <c r="Z352" s="172" t="str">
        <f t="shared" ref="Z352:AC352" si="864">IF($K352="","",IF($K352=$K350,X350,X351))</f>
        <v/>
      </c>
      <c r="AA352" s="172" t="str">
        <f t="shared" si="864"/>
        <v/>
      </c>
      <c r="AB352" s="172" t="str">
        <f t="shared" si="864"/>
        <v/>
      </c>
      <c r="AC352" s="172" t="str">
        <f t="shared" si="864"/>
        <v/>
      </c>
      <c r="AD352" s="125"/>
      <c r="AE352" s="125"/>
      <c r="AF352" s="125"/>
      <c r="AG352" s="125"/>
      <c r="AH352" s="194"/>
      <c r="AI352" s="191"/>
      <c r="AJ352" s="191"/>
      <c r="AK352" s="125"/>
      <c r="AL352" s="191"/>
      <c r="AM352" s="125"/>
      <c r="AN352" s="191"/>
      <c r="AO352" s="123"/>
      <c r="AP352" s="130" t="str">
        <f t="shared" si="790"/>
        <v/>
      </c>
      <c r="AQ352" s="130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R352" s="130" t="str">
        <f t="shared" si="791"/>
        <v/>
      </c>
    </row>
    <row r="353" spans="1:44">
      <c r="A353" s="117">
        <f>输入错误检查!A353</f>
        <v>0</v>
      </c>
      <c r="B353" s="156" t="str">
        <f t="shared" si="849"/>
        <v/>
      </c>
      <c r="C353" s="156" t="str">
        <f t="shared" si="850"/>
        <v/>
      </c>
      <c r="D353" s="156" t="str">
        <f t="shared" si="851"/>
        <v/>
      </c>
      <c r="E353" s="156" t="str">
        <f t="shared" si="852"/>
        <v/>
      </c>
      <c r="F353" s="156" t="str">
        <f t="shared" si="853"/>
        <v/>
      </c>
      <c r="G353" s="120" t="s">
        <v>256</v>
      </c>
      <c r="H353" s="130" t="s">
        <v>251</v>
      </c>
      <c r="I353" s="130" t="str">
        <f t="shared" si="787"/>
        <v/>
      </c>
      <c r="J353" s="130" t="str">
        <f t="shared" si="788"/>
        <v/>
      </c>
      <c r="K353" s="125"/>
      <c r="L353" s="160"/>
      <c r="M353" s="168"/>
      <c r="N353" s="168"/>
      <c r="O353" s="166"/>
      <c r="P353" s="169"/>
      <c r="Q353" s="169"/>
      <c r="R353" s="169"/>
      <c r="S353" s="125"/>
      <c r="T353" s="125"/>
      <c r="U353" s="130" t="str">
        <f t="shared" si="789"/>
        <v/>
      </c>
      <c r="V353" s="173"/>
      <c r="W353" s="128"/>
      <c r="X353" s="174" t="str">
        <f t="shared" si="856"/>
        <v/>
      </c>
      <c r="Y353" s="174" t="str">
        <f t="shared" si="857"/>
        <v/>
      </c>
      <c r="Z353" s="172" t="str">
        <f t="shared" ref="Z353:AC353" si="865">IF($K353="","",IF($K353=$K351,X351,X350))</f>
        <v/>
      </c>
      <c r="AA353" s="172" t="str">
        <f t="shared" si="865"/>
        <v/>
      </c>
      <c r="AB353" s="172" t="str">
        <f t="shared" si="865"/>
        <v/>
      </c>
      <c r="AC353" s="172" t="str">
        <f t="shared" si="865"/>
        <v/>
      </c>
      <c r="AD353" s="125"/>
      <c r="AE353" s="125"/>
      <c r="AF353" s="125"/>
      <c r="AG353" s="125"/>
      <c r="AH353" s="125"/>
      <c r="AI353" s="191"/>
      <c r="AJ353" s="191"/>
      <c r="AK353" s="125"/>
      <c r="AL353" s="191"/>
      <c r="AM353" s="125"/>
      <c r="AN353" s="191"/>
      <c r="AO353" s="123"/>
      <c r="AP353" s="130" t="str">
        <f t="shared" si="790"/>
        <v/>
      </c>
      <c r="AQ353" s="130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R353" s="130" t="str">
        <f t="shared" si="791"/>
        <v/>
      </c>
    </row>
    <row r="354" spans="1:44">
      <c r="A354" s="117">
        <f>输入错误检查!A354</f>
        <v>0</v>
      </c>
      <c r="B354" s="156" t="str">
        <f>IF(赛果!A46="","",赛果!A46)</f>
        <v/>
      </c>
      <c r="C354" s="156" t="str">
        <f>IF(赛果!B46="","",赛果!B46)</f>
        <v/>
      </c>
      <c r="D354" s="156" t="str">
        <f>IF(赛果!C46="","",赛果!C46)</f>
        <v/>
      </c>
      <c r="E354" s="156" t="str">
        <f>IF(赛果!D46="","",赛果!D46)</f>
        <v/>
      </c>
      <c r="F354" s="156" t="str">
        <f>IF(赛果!E46="","",赛果!E46)</f>
        <v/>
      </c>
      <c r="G354" s="120">
        <v>1</v>
      </c>
      <c r="H354" s="130" t="s">
        <v>247</v>
      </c>
      <c r="I354" s="130" t="str">
        <f t="shared" si="787"/>
        <v/>
      </c>
      <c r="J354" s="130" t="str">
        <f t="shared" si="788"/>
        <v/>
      </c>
      <c r="K354" s="125"/>
      <c r="L354" s="160"/>
      <c r="M354" s="168">
        <f t="shared" si="858"/>
        <v>0</v>
      </c>
      <c r="N354" s="168">
        <f t="shared" si="859"/>
        <v>0</v>
      </c>
      <c r="O354" s="166">
        <f t="shared" si="860"/>
        <v>0</v>
      </c>
      <c r="P354" s="167">
        <f t="shared" si="861"/>
        <v>0</v>
      </c>
      <c r="Q354" s="167">
        <f t="shared" si="862"/>
        <v>0</v>
      </c>
      <c r="R354" s="167">
        <f t="shared" si="863"/>
        <v>0</v>
      </c>
      <c r="S354" s="125"/>
      <c r="T354" s="125"/>
      <c r="U354" s="130" t="str">
        <f t="shared" si="789"/>
        <v/>
      </c>
      <c r="V354" s="129"/>
      <c r="W354" s="129"/>
      <c r="X354" s="170"/>
      <c r="Y354" s="175"/>
      <c r="Z354" s="175"/>
      <c r="AA354" s="175"/>
      <c r="AB354" s="175"/>
      <c r="AC354" s="179"/>
      <c r="AD354" s="184"/>
      <c r="AE354" s="192"/>
      <c r="AF354" s="170"/>
      <c r="AG354" s="175"/>
      <c r="AH354" s="179"/>
      <c r="AI354" s="190"/>
      <c r="AJ354" s="191"/>
      <c r="AK354" s="125"/>
      <c r="AL354" s="191"/>
      <c r="AM354" s="125"/>
      <c r="AN354" s="191"/>
      <c r="AO354" s="123"/>
      <c r="AP354" s="130" t="str">
        <f t="shared" si="790"/>
        <v/>
      </c>
      <c r="AQ354" s="130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R354" s="130" t="str">
        <f t="shared" si="791"/>
        <v/>
      </c>
    </row>
    <row r="355" spans="1:44">
      <c r="A355" s="117">
        <f>输入错误检查!A355</f>
        <v>0</v>
      </c>
      <c r="B355" s="156" t="str">
        <f t="shared" ref="B355:B361" si="866">B354</f>
        <v/>
      </c>
      <c r="C355" s="156" t="str">
        <f t="shared" ref="C355:C361" si="867">C354</f>
        <v/>
      </c>
      <c r="D355" s="156" t="str">
        <f t="shared" ref="D355:D361" si="868">D354</f>
        <v/>
      </c>
      <c r="E355" s="156" t="str">
        <f t="shared" ref="E355:E361" si="869">E354</f>
        <v/>
      </c>
      <c r="F355" s="156" t="str">
        <f t="shared" ref="F355:F361" si="870">F354</f>
        <v/>
      </c>
      <c r="G355" s="120">
        <v>1</v>
      </c>
      <c r="H355" s="130" t="s">
        <v>251</v>
      </c>
      <c r="I355" s="130" t="str">
        <f t="shared" si="787"/>
        <v/>
      </c>
      <c r="J355" s="130" t="str">
        <f t="shared" si="788"/>
        <v/>
      </c>
      <c r="K355" s="125"/>
      <c r="L355" s="160"/>
      <c r="M355" s="168"/>
      <c r="N355" s="168"/>
      <c r="O355" s="166"/>
      <c r="P355" s="169"/>
      <c r="Q355" s="169"/>
      <c r="R355" s="169"/>
      <c r="S355" s="125"/>
      <c r="T355" s="125"/>
      <c r="U355" s="130" t="str">
        <f t="shared" si="789"/>
        <v/>
      </c>
      <c r="V355" s="129"/>
      <c r="W355" s="129"/>
      <c r="X355" s="171"/>
      <c r="Y355" s="176"/>
      <c r="Z355" s="177"/>
      <c r="AA355" s="177"/>
      <c r="AB355" s="177"/>
      <c r="AC355" s="182"/>
      <c r="AD355" s="184"/>
      <c r="AE355" s="192"/>
      <c r="AF355" s="171"/>
      <c r="AG355" s="177"/>
      <c r="AH355" s="182"/>
      <c r="AI355" s="190"/>
      <c r="AJ355" s="191"/>
      <c r="AK355" s="125"/>
      <c r="AL355" s="191"/>
      <c r="AM355" s="125"/>
      <c r="AN355" s="191"/>
      <c r="AO355" s="123"/>
      <c r="AP355" s="130" t="str">
        <f t="shared" si="790"/>
        <v/>
      </c>
      <c r="AQ355" s="130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R355" s="130" t="str">
        <f t="shared" si="791"/>
        <v/>
      </c>
    </row>
    <row r="356" spans="1:44">
      <c r="A356" s="117">
        <f>输入错误检查!A356</f>
        <v>0</v>
      </c>
      <c r="B356" s="156" t="str">
        <f t="shared" si="866"/>
        <v/>
      </c>
      <c r="C356" s="156" t="str">
        <f t="shared" si="867"/>
        <v/>
      </c>
      <c r="D356" s="156" t="str">
        <f t="shared" si="868"/>
        <v/>
      </c>
      <c r="E356" s="156" t="str">
        <f t="shared" si="869"/>
        <v/>
      </c>
      <c r="F356" s="156" t="str">
        <f t="shared" si="870"/>
        <v/>
      </c>
      <c r="G356" s="120">
        <v>2</v>
      </c>
      <c r="H356" s="130" t="s">
        <v>247</v>
      </c>
      <c r="I356" s="130" t="str">
        <f t="shared" si="787"/>
        <v/>
      </c>
      <c r="J356" s="130" t="str">
        <f t="shared" si="788"/>
        <v/>
      </c>
      <c r="K356" s="125"/>
      <c r="L356" s="160"/>
      <c r="M356" s="168">
        <f t="shared" ref="M356:M360" si="871">S356+S357</f>
        <v>0</v>
      </c>
      <c r="N356" s="168">
        <f t="shared" ref="N356:N360" si="872">T356+T357</f>
        <v>0</v>
      </c>
      <c r="O356" s="166">
        <f t="shared" ref="O356:O360" si="873">M356+N356</f>
        <v>0</v>
      </c>
      <c r="P356" s="167">
        <f t="shared" ref="P356:P360" si="874">IF(M356&gt;N356,1,0)</f>
        <v>0</v>
      </c>
      <c r="Q356" s="167">
        <f t="shared" ref="Q356:Q360" si="875">IF(M356+N356=0,0,IF(M356=N356,1,0))</f>
        <v>0</v>
      </c>
      <c r="R356" s="167">
        <f t="shared" ref="R356:R360" si="876">IF(M356&lt;N356,1,0)</f>
        <v>0</v>
      </c>
      <c r="S356" s="125"/>
      <c r="T356" s="125"/>
      <c r="U356" s="130" t="str">
        <f t="shared" si="789"/>
        <v/>
      </c>
      <c r="V356" s="128"/>
      <c r="W356" s="128"/>
      <c r="X356" s="172" t="str">
        <f t="shared" ref="X356:X360" si="877">IF($K356="","",IF($K356=$K354,AI354,AI355))</f>
        <v/>
      </c>
      <c r="Y356" s="172" t="str">
        <f t="shared" ref="Y356:Y360" si="878">IF($K356="","",IF($K356=$K354,AJ354,AJ355))</f>
        <v/>
      </c>
      <c r="Z356" s="178"/>
      <c r="AA356" s="177"/>
      <c r="AB356" s="177"/>
      <c r="AC356" s="182"/>
      <c r="AD356" s="184"/>
      <c r="AE356" s="125"/>
      <c r="AF356" s="188"/>
      <c r="AG356" s="178"/>
      <c r="AH356" s="182"/>
      <c r="AI356" s="190"/>
      <c r="AJ356" s="191"/>
      <c r="AK356" s="125"/>
      <c r="AL356" s="191"/>
      <c r="AM356" s="125"/>
      <c r="AN356" s="191"/>
      <c r="AO356" s="123"/>
      <c r="AP356" s="130" t="str">
        <f t="shared" si="790"/>
        <v/>
      </c>
      <c r="AQ356" s="130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R356" s="130" t="str">
        <f t="shared" si="791"/>
        <v/>
      </c>
    </row>
    <row r="357" spans="1:44">
      <c r="A357" s="117">
        <f>输入错误检查!A357</f>
        <v>0</v>
      </c>
      <c r="B357" s="156" t="str">
        <f t="shared" si="866"/>
        <v/>
      </c>
      <c r="C357" s="156" t="str">
        <f t="shared" si="867"/>
        <v/>
      </c>
      <c r="D357" s="156" t="str">
        <f t="shared" si="868"/>
        <v/>
      </c>
      <c r="E357" s="156" t="str">
        <f t="shared" si="869"/>
        <v/>
      </c>
      <c r="F357" s="156" t="str">
        <f t="shared" si="870"/>
        <v/>
      </c>
      <c r="G357" s="120">
        <v>2</v>
      </c>
      <c r="H357" s="130" t="s">
        <v>251</v>
      </c>
      <c r="I357" s="130" t="str">
        <f t="shared" si="787"/>
        <v/>
      </c>
      <c r="J357" s="130" t="str">
        <f t="shared" si="788"/>
        <v/>
      </c>
      <c r="K357" s="125"/>
      <c r="L357" s="160"/>
      <c r="M357" s="168"/>
      <c r="N357" s="168"/>
      <c r="O357" s="166"/>
      <c r="P357" s="169"/>
      <c r="Q357" s="169"/>
      <c r="R357" s="169"/>
      <c r="S357" s="125"/>
      <c r="T357" s="125"/>
      <c r="U357" s="130" t="str">
        <f t="shared" si="789"/>
        <v/>
      </c>
      <c r="V357" s="128"/>
      <c r="W357" s="128"/>
      <c r="X357" s="172" t="str">
        <f t="shared" ref="X357:X361" si="879">IF($K357="","",IF($K357=$K355,AI355,AI354))</f>
        <v/>
      </c>
      <c r="Y357" s="172" t="str">
        <f t="shared" ref="Y357:Y361" si="880">IF($K357="","",IF($K357=$K355,AJ355,AJ354))</f>
        <v/>
      </c>
      <c r="Z357" s="171"/>
      <c r="AA357" s="176"/>
      <c r="AB357" s="177"/>
      <c r="AC357" s="182"/>
      <c r="AD357" s="184"/>
      <c r="AE357" s="125"/>
      <c r="AF357" s="192"/>
      <c r="AG357" s="171"/>
      <c r="AH357" s="182"/>
      <c r="AI357" s="190"/>
      <c r="AJ357" s="191"/>
      <c r="AK357" s="125"/>
      <c r="AL357" s="191"/>
      <c r="AM357" s="125"/>
      <c r="AN357" s="191"/>
      <c r="AO357" s="123"/>
      <c r="AP357" s="130" t="str">
        <f t="shared" si="790"/>
        <v/>
      </c>
      <c r="AQ357" s="130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R357" s="130" t="str">
        <f t="shared" si="791"/>
        <v/>
      </c>
    </row>
    <row r="358" spans="1:44">
      <c r="A358" s="117">
        <f>输入错误检查!A358</f>
        <v>0</v>
      </c>
      <c r="B358" s="156" t="str">
        <f t="shared" si="866"/>
        <v/>
      </c>
      <c r="C358" s="156" t="str">
        <f t="shared" si="867"/>
        <v/>
      </c>
      <c r="D358" s="156" t="str">
        <f t="shared" si="868"/>
        <v/>
      </c>
      <c r="E358" s="156" t="str">
        <f t="shared" si="869"/>
        <v/>
      </c>
      <c r="F358" s="156" t="str">
        <f t="shared" si="870"/>
        <v/>
      </c>
      <c r="G358" s="120">
        <v>3</v>
      </c>
      <c r="H358" s="130" t="s">
        <v>247</v>
      </c>
      <c r="I358" s="130" t="str">
        <f t="shared" si="787"/>
        <v/>
      </c>
      <c r="J358" s="130" t="str">
        <f t="shared" si="788"/>
        <v/>
      </c>
      <c r="K358" s="125"/>
      <c r="L358" s="160"/>
      <c r="M358" s="168">
        <f t="shared" si="871"/>
        <v>0</v>
      </c>
      <c r="N358" s="168">
        <f t="shared" si="872"/>
        <v>0</v>
      </c>
      <c r="O358" s="166">
        <f t="shared" si="873"/>
        <v>0</v>
      </c>
      <c r="P358" s="167">
        <f t="shared" si="874"/>
        <v>0</v>
      </c>
      <c r="Q358" s="167">
        <f t="shared" si="875"/>
        <v>0</v>
      </c>
      <c r="R358" s="167">
        <f t="shared" si="876"/>
        <v>0</v>
      </c>
      <c r="S358" s="125"/>
      <c r="T358" s="125"/>
      <c r="U358" s="130" t="str">
        <f t="shared" si="789"/>
        <v/>
      </c>
      <c r="V358" s="173"/>
      <c r="W358" s="128"/>
      <c r="X358" s="174" t="str">
        <f t="shared" si="877"/>
        <v/>
      </c>
      <c r="Y358" s="174" t="str">
        <f t="shared" si="878"/>
        <v/>
      </c>
      <c r="Z358" s="174" t="str">
        <f>IF($K358="","",IF($K358=$K356,X356,X357))</f>
        <v/>
      </c>
      <c r="AA358" s="174" t="str">
        <f>IF($K358="","",IF($K358=$K356,Y356,Y357))</f>
        <v/>
      </c>
      <c r="AB358" s="178"/>
      <c r="AC358" s="182"/>
      <c r="AD358" s="184"/>
      <c r="AE358" s="125"/>
      <c r="AF358" s="125"/>
      <c r="AG358" s="188"/>
      <c r="AH358" s="189"/>
      <c r="AI358" s="190"/>
      <c r="AJ358" s="191"/>
      <c r="AK358" s="125"/>
      <c r="AL358" s="191"/>
      <c r="AM358" s="125"/>
      <c r="AN358" s="191"/>
      <c r="AO358" s="123"/>
      <c r="AP358" s="130" t="str">
        <f t="shared" si="790"/>
        <v/>
      </c>
      <c r="AQ358" s="130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R358" s="130" t="str">
        <f t="shared" si="791"/>
        <v/>
      </c>
    </row>
    <row r="359" spans="1:44">
      <c r="A359" s="117">
        <f>输入错误检查!A359</f>
        <v>0</v>
      </c>
      <c r="B359" s="156" t="str">
        <f t="shared" si="866"/>
        <v/>
      </c>
      <c r="C359" s="156" t="str">
        <f t="shared" si="867"/>
        <v/>
      </c>
      <c r="D359" s="156" t="str">
        <f t="shared" si="868"/>
        <v/>
      </c>
      <c r="E359" s="156" t="str">
        <f t="shared" si="869"/>
        <v/>
      </c>
      <c r="F359" s="156" t="str">
        <f t="shared" si="870"/>
        <v/>
      </c>
      <c r="G359" s="120">
        <v>3</v>
      </c>
      <c r="H359" s="130" t="s">
        <v>251</v>
      </c>
      <c r="I359" s="130" t="str">
        <f t="shared" si="787"/>
        <v/>
      </c>
      <c r="J359" s="130" t="str">
        <f t="shared" si="788"/>
        <v/>
      </c>
      <c r="K359" s="125"/>
      <c r="L359" s="160"/>
      <c r="M359" s="168"/>
      <c r="N359" s="168"/>
      <c r="O359" s="166"/>
      <c r="P359" s="169"/>
      <c r="Q359" s="169"/>
      <c r="R359" s="169"/>
      <c r="S359" s="125"/>
      <c r="T359" s="125"/>
      <c r="U359" s="130" t="str">
        <f t="shared" si="789"/>
        <v/>
      </c>
      <c r="V359" s="173"/>
      <c r="W359" s="128"/>
      <c r="X359" s="174" t="str">
        <f t="shared" si="879"/>
        <v/>
      </c>
      <c r="Y359" s="174" t="str">
        <f t="shared" si="880"/>
        <v/>
      </c>
      <c r="Z359" s="174" t="str">
        <f>IF($K359="","",IF($K359=$K357,X357,X356))</f>
        <v/>
      </c>
      <c r="AA359" s="174" t="str">
        <f>IF($K359="","",IF($K359=$K357,Y357,Y356))</f>
        <v/>
      </c>
      <c r="AB359" s="171"/>
      <c r="AC359" s="185"/>
      <c r="AD359" s="184"/>
      <c r="AE359" s="125"/>
      <c r="AF359" s="125"/>
      <c r="AG359" s="192"/>
      <c r="AH359" s="193"/>
      <c r="AI359" s="190"/>
      <c r="AJ359" s="191"/>
      <c r="AK359" s="125"/>
      <c r="AL359" s="191"/>
      <c r="AM359" s="125"/>
      <c r="AN359" s="191"/>
      <c r="AO359" s="123"/>
      <c r="AP359" s="130" t="str">
        <f t="shared" si="790"/>
        <v/>
      </c>
      <c r="AQ359" s="130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R359" s="130" t="str">
        <f t="shared" si="791"/>
        <v/>
      </c>
    </row>
    <row r="360" spans="1:44">
      <c r="A360" s="117">
        <f>输入错误检查!A360</f>
        <v>0</v>
      </c>
      <c r="B360" s="156" t="str">
        <f t="shared" si="866"/>
        <v/>
      </c>
      <c r="C360" s="156" t="str">
        <f t="shared" si="867"/>
        <v/>
      </c>
      <c r="D360" s="156" t="str">
        <f t="shared" si="868"/>
        <v/>
      </c>
      <c r="E360" s="156" t="str">
        <f t="shared" si="869"/>
        <v/>
      </c>
      <c r="F360" s="156" t="str">
        <f t="shared" si="870"/>
        <v/>
      </c>
      <c r="G360" s="120" t="s">
        <v>256</v>
      </c>
      <c r="H360" s="130" t="s">
        <v>247</v>
      </c>
      <c r="I360" s="130" t="str">
        <f t="shared" si="787"/>
        <v/>
      </c>
      <c r="J360" s="130" t="str">
        <f t="shared" si="788"/>
        <v/>
      </c>
      <c r="K360" s="125"/>
      <c r="L360" s="160"/>
      <c r="M360" s="168">
        <f t="shared" si="871"/>
        <v>0</v>
      </c>
      <c r="N360" s="168">
        <f t="shared" si="872"/>
        <v>0</v>
      </c>
      <c r="O360" s="166">
        <f t="shared" si="873"/>
        <v>0</v>
      </c>
      <c r="P360" s="167">
        <f t="shared" si="874"/>
        <v>0</v>
      </c>
      <c r="Q360" s="167">
        <f t="shared" si="875"/>
        <v>0</v>
      </c>
      <c r="R360" s="167">
        <f t="shared" si="876"/>
        <v>0</v>
      </c>
      <c r="S360" s="125"/>
      <c r="T360" s="125"/>
      <c r="U360" s="130" t="str">
        <f t="shared" si="789"/>
        <v/>
      </c>
      <c r="V360" s="173"/>
      <c r="W360" s="128"/>
      <c r="X360" s="174" t="str">
        <f t="shared" si="877"/>
        <v/>
      </c>
      <c r="Y360" s="174" t="str">
        <f t="shared" si="878"/>
        <v/>
      </c>
      <c r="Z360" s="172" t="str">
        <f t="shared" ref="Z360:AC360" si="881">IF($K360="","",IF($K360=$K358,X358,X359))</f>
        <v/>
      </c>
      <c r="AA360" s="172" t="str">
        <f t="shared" si="881"/>
        <v/>
      </c>
      <c r="AB360" s="172" t="str">
        <f t="shared" si="881"/>
        <v/>
      </c>
      <c r="AC360" s="172" t="str">
        <f t="shared" si="881"/>
        <v/>
      </c>
      <c r="AD360" s="125"/>
      <c r="AE360" s="125"/>
      <c r="AF360" s="125"/>
      <c r="AG360" s="125"/>
      <c r="AH360" s="194"/>
      <c r="AI360" s="191"/>
      <c r="AJ360" s="191"/>
      <c r="AK360" s="125"/>
      <c r="AL360" s="191"/>
      <c r="AM360" s="125"/>
      <c r="AN360" s="191"/>
      <c r="AO360" s="123"/>
      <c r="AP360" s="130" t="str">
        <f t="shared" si="790"/>
        <v/>
      </c>
      <c r="AQ360" s="130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R360" s="130" t="str">
        <f t="shared" si="791"/>
        <v/>
      </c>
    </row>
    <row r="361" spans="1:44">
      <c r="A361" s="117">
        <f>输入错误检查!A361</f>
        <v>0</v>
      </c>
      <c r="B361" s="156" t="str">
        <f t="shared" si="866"/>
        <v/>
      </c>
      <c r="C361" s="156" t="str">
        <f t="shared" si="867"/>
        <v/>
      </c>
      <c r="D361" s="156" t="str">
        <f t="shared" si="868"/>
        <v/>
      </c>
      <c r="E361" s="156" t="str">
        <f t="shared" si="869"/>
        <v/>
      </c>
      <c r="F361" s="156" t="str">
        <f t="shared" si="870"/>
        <v/>
      </c>
      <c r="G361" s="120" t="s">
        <v>256</v>
      </c>
      <c r="H361" s="130" t="s">
        <v>251</v>
      </c>
      <c r="I361" s="130" t="str">
        <f t="shared" si="787"/>
        <v/>
      </c>
      <c r="J361" s="130" t="str">
        <f t="shared" si="788"/>
        <v/>
      </c>
      <c r="K361" s="125"/>
      <c r="L361" s="160"/>
      <c r="M361" s="168"/>
      <c r="N361" s="168"/>
      <c r="O361" s="166"/>
      <c r="P361" s="169"/>
      <c r="Q361" s="169"/>
      <c r="R361" s="169"/>
      <c r="S361" s="125"/>
      <c r="T361" s="125"/>
      <c r="U361" s="130" t="str">
        <f t="shared" si="789"/>
        <v/>
      </c>
      <c r="V361" s="173"/>
      <c r="W361" s="128"/>
      <c r="X361" s="174" t="str">
        <f t="shared" si="879"/>
        <v/>
      </c>
      <c r="Y361" s="174" t="str">
        <f t="shared" si="880"/>
        <v/>
      </c>
      <c r="Z361" s="172" t="str">
        <f t="shared" ref="Z361:AC361" si="882">IF($K361="","",IF($K361=$K359,X359,X358))</f>
        <v/>
      </c>
      <c r="AA361" s="172" t="str">
        <f t="shared" si="882"/>
        <v/>
      </c>
      <c r="AB361" s="172" t="str">
        <f t="shared" si="882"/>
        <v/>
      </c>
      <c r="AC361" s="172" t="str">
        <f t="shared" si="882"/>
        <v/>
      </c>
      <c r="AD361" s="125"/>
      <c r="AE361" s="125"/>
      <c r="AF361" s="125"/>
      <c r="AG361" s="125"/>
      <c r="AH361" s="125"/>
      <c r="AI361" s="191"/>
      <c r="AJ361" s="191"/>
      <c r="AK361" s="125"/>
      <c r="AL361" s="191"/>
      <c r="AM361" s="125"/>
      <c r="AN361" s="191"/>
      <c r="AO361" s="123"/>
      <c r="AP361" s="130" t="str">
        <f t="shared" si="790"/>
        <v/>
      </c>
      <c r="AQ361" s="130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R361" s="130" t="str">
        <f t="shared" si="791"/>
        <v/>
      </c>
    </row>
    <row r="362" spans="1:44">
      <c r="A362" s="117">
        <f>输入错误检查!A362</f>
        <v>0</v>
      </c>
      <c r="B362" s="156" t="str">
        <f>IF(赛果!A47="","",赛果!A47)</f>
        <v/>
      </c>
      <c r="C362" s="156" t="str">
        <f>IF(赛果!B47="","",赛果!B47)</f>
        <v/>
      </c>
      <c r="D362" s="156" t="str">
        <f>IF(赛果!C47="","",赛果!C47)</f>
        <v/>
      </c>
      <c r="E362" s="156" t="str">
        <f>IF(赛果!D47="","",赛果!D47)</f>
        <v/>
      </c>
      <c r="F362" s="156" t="str">
        <f>IF(赛果!E47="","",赛果!E47)</f>
        <v/>
      </c>
      <c r="G362" s="120">
        <v>1</v>
      </c>
      <c r="H362" s="130" t="s">
        <v>247</v>
      </c>
      <c r="I362" s="130" t="str">
        <f t="shared" si="787"/>
        <v/>
      </c>
      <c r="J362" s="130" t="str">
        <f t="shared" si="788"/>
        <v/>
      </c>
      <c r="K362" s="125"/>
      <c r="L362" s="160"/>
      <c r="M362" s="168">
        <f t="shared" ref="M362:M366" si="883">S362+S363</f>
        <v>0</v>
      </c>
      <c r="N362" s="168">
        <f t="shared" ref="N362:N366" si="884">T362+T363</f>
        <v>0</v>
      </c>
      <c r="O362" s="166">
        <f t="shared" ref="O362:O366" si="885">M362+N362</f>
        <v>0</v>
      </c>
      <c r="P362" s="167">
        <f t="shared" ref="P362:P366" si="886">IF(M362&gt;N362,1,0)</f>
        <v>0</v>
      </c>
      <c r="Q362" s="167">
        <f t="shared" ref="Q362:Q366" si="887">IF(M362+N362=0,0,IF(M362=N362,1,0))</f>
        <v>0</v>
      </c>
      <c r="R362" s="167">
        <f t="shared" ref="R362:R366" si="888">IF(M362&lt;N362,1,0)</f>
        <v>0</v>
      </c>
      <c r="S362" s="125"/>
      <c r="T362" s="125"/>
      <c r="U362" s="130" t="str">
        <f t="shared" si="789"/>
        <v/>
      </c>
      <c r="V362" s="129"/>
      <c r="W362" s="129"/>
      <c r="X362" s="170"/>
      <c r="Y362" s="175"/>
      <c r="Z362" s="175"/>
      <c r="AA362" s="175"/>
      <c r="AB362" s="175"/>
      <c r="AC362" s="179"/>
      <c r="AD362" s="184"/>
      <c r="AE362" s="192"/>
      <c r="AF362" s="170"/>
      <c r="AG362" s="175"/>
      <c r="AH362" s="179"/>
      <c r="AI362" s="190"/>
      <c r="AJ362" s="191"/>
      <c r="AK362" s="125"/>
      <c r="AL362" s="191"/>
      <c r="AM362" s="125"/>
      <c r="AN362" s="191"/>
      <c r="AO362" s="123"/>
      <c r="AP362" s="130" t="str">
        <f t="shared" si="790"/>
        <v/>
      </c>
      <c r="AQ362" s="130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R362" s="130" t="str">
        <f t="shared" si="791"/>
        <v/>
      </c>
    </row>
    <row r="363" spans="1:44">
      <c r="A363" s="117">
        <f>输入错误检查!A363</f>
        <v>0</v>
      </c>
      <c r="B363" s="156" t="str">
        <f t="shared" ref="B363:B369" si="889">B362</f>
        <v/>
      </c>
      <c r="C363" s="156" t="str">
        <f t="shared" ref="C363:C369" si="890">C362</f>
        <v/>
      </c>
      <c r="D363" s="156" t="str">
        <f t="shared" ref="D363:D369" si="891">D362</f>
        <v/>
      </c>
      <c r="E363" s="156" t="str">
        <f t="shared" ref="E363:E369" si="892">E362</f>
        <v/>
      </c>
      <c r="F363" s="156" t="str">
        <f t="shared" ref="F363:F369" si="893">F362</f>
        <v/>
      </c>
      <c r="G363" s="120">
        <v>1</v>
      </c>
      <c r="H363" s="130" t="s">
        <v>251</v>
      </c>
      <c r="I363" s="130" t="str">
        <f t="shared" si="787"/>
        <v/>
      </c>
      <c r="J363" s="130" t="str">
        <f t="shared" si="788"/>
        <v/>
      </c>
      <c r="K363" s="125"/>
      <c r="L363" s="160"/>
      <c r="M363" s="168"/>
      <c r="N363" s="168"/>
      <c r="O363" s="166"/>
      <c r="P363" s="169"/>
      <c r="Q363" s="169"/>
      <c r="R363" s="169"/>
      <c r="S363" s="125"/>
      <c r="T363" s="125"/>
      <c r="U363" s="130" t="str">
        <f t="shared" si="789"/>
        <v/>
      </c>
      <c r="V363" s="129"/>
      <c r="W363" s="129"/>
      <c r="X363" s="171"/>
      <c r="Y363" s="176"/>
      <c r="Z363" s="177"/>
      <c r="AA363" s="177"/>
      <c r="AB363" s="177"/>
      <c r="AC363" s="182"/>
      <c r="AD363" s="184"/>
      <c r="AE363" s="192"/>
      <c r="AF363" s="171"/>
      <c r="AG363" s="177"/>
      <c r="AH363" s="182"/>
      <c r="AI363" s="190"/>
      <c r="AJ363" s="191"/>
      <c r="AK363" s="125"/>
      <c r="AL363" s="191"/>
      <c r="AM363" s="125"/>
      <c r="AN363" s="191"/>
      <c r="AO363" s="123"/>
      <c r="AP363" s="130" t="str">
        <f t="shared" si="790"/>
        <v/>
      </c>
      <c r="AQ363" s="130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R363" s="130" t="str">
        <f t="shared" si="791"/>
        <v/>
      </c>
    </row>
    <row r="364" spans="1:44">
      <c r="A364" s="117">
        <f>输入错误检查!A364</f>
        <v>0</v>
      </c>
      <c r="B364" s="156" t="str">
        <f t="shared" si="889"/>
        <v/>
      </c>
      <c r="C364" s="156" t="str">
        <f t="shared" si="890"/>
        <v/>
      </c>
      <c r="D364" s="156" t="str">
        <f t="shared" si="891"/>
        <v/>
      </c>
      <c r="E364" s="156" t="str">
        <f t="shared" si="892"/>
        <v/>
      </c>
      <c r="F364" s="156" t="str">
        <f t="shared" si="893"/>
        <v/>
      </c>
      <c r="G364" s="120">
        <v>2</v>
      </c>
      <c r="H364" s="130" t="s">
        <v>247</v>
      </c>
      <c r="I364" s="130" t="str">
        <f t="shared" si="787"/>
        <v/>
      </c>
      <c r="J364" s="130" t="str">
        <f t="shared" si="788"/>
        <v/>
      </c>
      <c r="K364" s="125"/>
      <c r="L364" s="160"/>
      <c r="M364" s="168">
        <f t="shared" si="883"/>
        <v>0</v>
      </c>
      <c r="N364" s="168">
        <f t="shared" si="884"/>
        <v>0</v>
      </c>
      <c r="O364" s="166">
        <f t="shared" si="885"/>
        <v>0</v>
      </c>
      <c r="P364" s="167">
        <f t="shared" si="886"/>
        <v>0</v>
      </c>
      <c r="Q364" s="167">
        <f t="shared" si="887"/>
        <v>0</v>
      </c>
      <c r="R364" s="167">
        <f t="shared" si="888"/>
        <v>0</v>
      </c>
      <c r="S364" s="125"/>
      <c r="T364" s="125"/>
      <c r="U364" s="130" t="str">
        <f t="shared" si="789"/>
        <v/>
      </c>
      <c r="V364" s="128"/>
      <c r="W364" s="128"/>
      <c r="X364" s="172" t="str">
        <f t="shared" ref="X364:X368" si="894">IF($K364="","",IF($K364=$K362,AI362,AI363))</f>
        <v/>
      </c>
      <c r="Y364" s="172" t="str">
        <f t="shared" ref="Y364:Y368" si="895">IF($K364="","",IF($K364=$K362,AJ362,AJ363))</f>
        <v/>
      </c>
      <c r="Z364" s="178"/>
      <c r="AA364" s="177"/>
      <c r="AB364" s="177"/>
      <c r="AC364" s="182"/>
      <c r="AD364" s="184"/>
      <c r="AE364" s="125"/>
      <c r="AF364" s="188"/>
      <c r="AG364" s="178"/>
      <c r="AH364" s="182"/>
      <c r="AI364" s="190"/>
      <c r="AJ364" s="191"/>
      <c r="AK364" s="125"/>
      <c r="AL364" s="191"/>
      <c r="AM364" s="125"/>
      <c r="AN364" s="191"/>
      <c r="AO364" s="123"/>
      <c r="AP364" s="130" t="str">
        <f t="shared" si="790"/>
        <v/>
      </c>
      <c r="AQ364" s="130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R364" s="130" t="str">
        <f t="shared" si="791"/>
        <v/>
      </c>
    </row>
    <row r="365" spans="1:44">
      <c r="A365" s="117">
        <f>输入错误检查!A365</f>
        <v>0</v>
      </c>
      <c r="B365" s="156" t="str">
        <f t="shared" si="889"/>
        <v/>
      </c>
      <c r="C365" s="156" t="str">
        <f t="shared" si="890"/>
        <v/>
      </c>
      <c r="D365" s="156" t="str">
        <f t="shared" si="891"/>
        <v/>
      </c>
      <c r="E365" s="156" t="str">
        <f t="shared" si="892"/>
        <v/>
      </c>
      <c r="F365" s="156" t="str">
        <f t="shared" si="893"/>
        <v/>
      </c>
      <c r="G365" s="120">
        <v>2</v>
      </c>
      <c r="H365" s="130" t="s">
        <v>251</v>
      </c>
      <c r="I365" s="130" t="str">
        <f t="shared" si="787"/>
        <v/>
      </c>
      <c r="J365" s="130" t="str">
        <f t="shared" si="788"/>
        <v/>
      </c>
      <c r="K365" s="125"/>
      <c r="L365" s="160"/>
      <c r="M365" s="168"/>
      <c r="N365" s="168"/>
      <c r="O365" s="166"/>
      <c r="P365" s="169"/>
      <c r="Q365" s="169"/>
      <c r="R365" s="169"/>
      <c r="S365" s="125"/>
      <c r="T365" s="125"/>
      <c r="U365" s="130" t="str">
        <f t="shared" si="789"/>
        <v/>
      </c>
      <c r="V365" s="128"/>
      <c r="W365" s="128"/>
      <c r="X365" s="172" t="str">
        <f t="shared" ref="X365:X369" si="896">IF($K365="","",IF($K365=$K363,AI363,AI362))</f>
        <v/>
      </c>
      <c r="Y365" s="172" t="str">
        <f t="shared" ref="Y365:Y369" si="897">IF($K365="","",IF($K365=$K363,AJ363,AJ362))</f>
        <v/>
      </c>
      <c r="Z365" s="171"/>
      <c r="AA365" s="176"/>
      <c r="AB365" s="177"/>
      <c r="AC365" s="182"/>
      <c r="AD365" s="184"/>
      <c r="AE365" s="125"/>
      <c r="AF365" s="192"/>
      <c r="AG365" s="171"/>
      <c r="AH365" s="182"/>
      <c r="AI365" s="190"/>
      <c r="AJ365" s="191"/>
      <c r="AK365" s="125"/>
      <c r="AL365" s="191"/>
      <c r="AM365" s="125"/>
      <c r="AN365" s="191"/>
      <c r="AO365" s="123"/>
      <c r="AP365" s="130" t="str">
        <f t="shared" si="790"/>
        <v/>
      </c>
      <c r="AQ365" s="130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R365" s="130" t="str">
        <f t="shared" si="791"/>
        <v/>
      </c>
    </row>
    <row r="366" spans="1:44">
      <c r="A366" s="117">
        <f>输入错误检查!A366</f>
        <v>0</v>
      </c>
      <c r="B366" s="156" t="str">
        <f t="shared" si="889"/>
        <v/>
      </c>
      <c r="C366" s="156" t="str">
        <f t="shared" si="890"/>
        <v/>
      </c>
      <c r="D366" s="156" t="str">
        <f t="shared" si="891"/>
        <v/>
      </c>
      <c r="E366" s="156" t="str">
        <f t="shared" si="892"/>
        <v/>
      </c>
      <c r="F366" s="156" t="str">
        <f t="shared" si="893"/>
        <v/>
      </c>
      <c r="G366" s="120">
        <v>3</v>
      </c>
      <c r="H366" s="130" t="s">
        <v>247</v>
      </c>
      <c r="I366" s="130" t="str">
        <f t="shared" si="787"/>
        <v/>
      </c>
      <c r="J366" s="130" t="str">
        <f t="shared" si="788"/>
        <v/>
      </c>
      <c r="K366" s="125"/>
      <c r="L366" s="160"/>
      <c r="M366" s="168">
        <f t="shared" si="883"/>
        <v>0</v>
      </c>
      <c r="N366" s="168">
        <f t="shared" si="884"/>
        <v>0</v>
      </c>
      <c r="O366" s="166">
        <f t="shared" si="885"/>
        <v>0</v>
      </c>
      <c r="P366" s="167">
        <f t="shared" si="886"/>
        <v>0</v>
      </c>
      <c r="Q366" s="167">
        <f t="shared" si="887"/>
        <v>0</v>
      </c>
      <c r="R366" s="167">
        <f t="shared" si="888"/>
        <v>0</v>
      </c>
      <c r="S366" s="125"/>
      <c r="T366" s="125"/>
      <c r="U366" s="130" t="str">
        <f t="shared" si="789"/>
        <v/>
      </c>
      <c r="V366" s="173"/>
      <c r="W366" s="128"/>
      <c r="X366" s="174" t="str">
        <f t="shared" si="894"/>
        <v/>
      </c>
      <c r="Y366" s="174" t="str">
        <f t="shared" si="895"/>
        <v/>
      </c>
      <c r="Z366" s="174" t="str">
        <f>IF($K366="","",IF($K366=$K364,X364,X365))</f>
        <v/>
      </c>
      <c r="AA366" s="174" t="str">
        <f>IF($K366="","",IF($K366=$K364,Y364,Y365))</f>
        <v/>
      </c>
      <c r="AB366" s="178"/>
      <c r="AC366" s="182"/>
      <c r="AD366" s="184"/>
      <c r="AE366" s="125"/>
      <c r="AF366" s="125"/>
      <c r="AG366" s="188"/>
      <c r="AH366" s="189"/>
      <c r="AI366" s="190"/>
      <c r="AJ366" s="191"/>
      <c r="AK366" s="125"/>
      <c r="AL366" s="191"/>
      <c r="AM366" s="125"/>
      <c r="AN366" s="191"/>
      <c r="AO366" s="123"/>
      <c r="AP366" s="130" t="str">
        <f t="shared" si="790"/>
        <v/>
      </c>
      <c r="AQ366" s="130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R366" s="130" t="str">
        <f t="shared" si="791"/>
        <v/>
      </c>
    </row>
    <row r="367" spans="1:44">
      <c r="A367" s="117">
        <f>输入错误检查!A367</f>
        <v>0</v>
      </c>
      <c r="B367" s="156" t="str">
        <f t="shared" si="889"/>
        <v/>
      </c>
      <c r="C367" s="156" t="str">
        <f t="shared" si="890"/>
        <v/>
      </c>
      <c r="D367" s="156" t="str">
        <f t="shared" si="891"/>
        <v/>
      </c>
      <c r="E367" s="156" t="str">
        <f t="shared" si="892"/>
        <v/>
      </c>
      <c r="F367" s="156" t="str">
        <f t="shared" si="893"/>
        <v/>
      </c>
      <c r="G367" s="120">
        <v>3</v>
      </c>
      <c r="H367" s="130" t="s">
        <v>251</v>
      </c>
      <c r="I367" s="130" t="str">
        <f t="shared" si="787"/>
        <v/>
      </c>
      <c r="J367" s="130" t="str">
        <f t="shared" si="788"/>
        <v/>
      </c>
      <c r="K367" s="125"/>
      <c r="L367" s="160"/>
      <c r="M367" s="168"/>
      <c r="N367" s="168"/>
      <c r="O367" s="166"/>
      <c r="P367" s="169"/>
      <c r="Q367" s="169"/>
      <c r="R367" s="169"/>
      <c r="S367" s="125"/>
      <c r="T367" s="125"/>
      <c r="U367" s="130" t="str">
        <f t="shared" si="789"/>
        <v/>
      </c>
      <c r="V367" s="173"/>
      <c r="W367" s="128"/>
      <c r="X367" s="174" t="str">
        <f t="shared" si="896"/>
        <v/>
      </c>
      <c r="Y367" s="174" t="str">
        <f t="shared" si="897"/>
        <v/>
      </c>
      <c r="Z367" s="174" t="str">
        <f>IF($K367="","",IF($K367=$K365,X365,X364))</f>
        <v/>
      </c>
      <c r="AA367" s="174" t="str">
        <f>IF($K367="","",IF($K367=$K365,Y365,Y364))</f>
        <v/>
      </c>
      <c r="AB367" s="171"/>
      <c r="AC367" s="185"/>
      <c r="AD367" s="184"/>
      <c r="AE367" s="125"/>
      <c r="AF367" s="125"/>
      <c r="AG367" s="192"/>
      <c r="AH367" s="193"/>
      <c r="AI367" s="190"/>
      <c r="AJ367" s="191"/>
      <c r="AK367" s="125"/>
      <c r="AL367" s="191"/>
      <c r="AM367" s="125"/>
      <c r="AN367" s="191"/>
      <c r="AO367" s="123"/>
      <c r="AP367" s="130" t="str">
        <f t="shared" si="790"/>
        <v/>
      </c>
      <c r="AQ367" s="130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R367" s="130" t="str">
        <f t="shared" si="791"/>
        <v/>
      </c>
    </row>
    <row r="368" spans="1:44">
      <c r="A368" s="117">
        <f>输入错误检查!A368</f>
        <v>0</v>
      </c>
      <c r="B368" s="156" t="str">
        <f t="shared" si="889"/>
        <v/>
      </c>
      <c r="C368" s="156" t="str">
        <f t="shared" si="890"/>
        <v/>
      </c>
      <c r="D368" s="156" t="str">
        <f t="shared" si="891"/>
        <v/>
      </c>
      <c r="E368" s="156" t="str">
        <f t="shared" si="892"/>
        <v/>
      </c>
      <c r="F368" s="156" t="str">
        <f t="shared" si="893"/>
        <v/>
      </c>
      <c r="G368" s="120" t="s">
        <v>256</v>
      </c>
      <c r="H368" s="130" t="s">
        <v>247</v>
      </c>
      <c r="I368" s="130" t="str">
        <f t="shared" si="787"/>
        <v/>
      </c>
      <c r="J368" s="130" t="str">
        <f t="shared" si="788"/>
        <v/>
      </c>
      <c r="K368" s="125"/>
      <c r="L368" s="160"/>
      <c r="M368" s="168">
        <f t="shared" ref="M368:M372" si="898">S368+S369</f>
        <v>0</v>
      </c>
      <c r="N368" s="168">
        <f t="shared" ref="N368:N372" si="899">T368+T369</f>
        <v>0</v>
      </c>
      <c r="O368" s="166">
        <f t="shared" ref="O368:O372" si="900">M368+N368</f>
        <v>0</v>
      </c>
      <c r="P368" s="167">
        <f t="shared" ref="P368:P372" si="901">IF(M368&gt;N368,1,0)</f>
        <v>0</v>
      </c>
      <c r="Q368" s="167">
        <f t="shared" ref="Q368:Q372" si="902">IF(M368+N368=0,0,IF(M368=N368,1,0))</f>
        <v>0</v>
      </c>
      <c r="R368" s="167">
        <f t="shared" ref="R368:R372" si="903">IF(M368&lt;N368,1,0)</f>
        <v>0</v>
      </c>
      <c r="S368" s="125"/>
      <c r="T368" s="125"/>
      <c r="U368" s="130" t="str">
        <f t="shared" si="789"/>
        <v/>
      </c>
      <c r="V368" s="173"/>
      <c r="W368" s="128"/>
      <c r="X368" s="174" t="str">
        <f t="shared" si="894"/>
        <v/>
      </c>
      <c r="Y368" s="174" t="str">
        <f t="shared" si="895"/>
        <v/>
      </c>
      <c r="Z368" s="172" t="str">
        <f t="shared" ref="Z368:AC368" si="904">IF($K368="","",IF($K368=$K366,X366,X367))</f>
        <v/>
      </c>
      <c r="AA368" s="172" t="str">
        <f t="shared" si="904"/>
        <v/>
      </c>
      <c r="AB368" s="172" t="str">
        <f t="shared" si="904"/>
        <v/>
      </c>
      <c r="AC368" s="172" t="str">
        <f t="shared" si="904"/>
        <v/>
      </c>
      <c r="AD368" s="125"/>
      <c r="AE368" s="125"/>
      <c r="AF368" s="125"/>
      <c r="AG368" s="125"/>
      <c r="AH368" s="194"/>
      <c r="AI368" s="191"/>
      <c r="AJ368" s="191"/>
      <c r="AK368" s="125"/>
      <c r="AL368" s="191"/>
      <c r="AM368" s="125"/>
      <c r="AN368" s="191"/>
      <c r="AO368" s="123"/>
      <c r="AP368" s="130" t="str">
        <f t="shared" si="790"/>
        <v/>
      </c>
      <c r="AQ368" s="130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R368" s="130" t="str">
        <f t="shared" si="791"/>
        <v/>
      </c>
    </row>
    <row r="369" spans="1:44">
      <c r="A369" s="117">
        <f>输入错误检查!A369</f>
        <v>0</v>
      </c>
      <c r="B369" s="156" t="str">
        <f t="shared" si="889"/>
        <v/>
      </c>
      <c r="C369" s="156" t="str">
        <f t="shared" si="890"/>
        <v/>
      </c>
      <c r="D369" s="156" t="str">
        <f t="shared" si="891"/>
        <v/>
      </c>
      <c r="E369" s="156" t="str">
        <f t="shared" si="892"/>
        <v/>
      </c>
      <c r="F369" s="156" t="str">
        <f t="shared" si="893"/>
        <v/>
      </c>
      <c r="G369" s="120" t="s">
        <v>256</v>
      </c>
      <c r="H369" s="130" t="s">
        <v>251</v>
      </c>
      <c r="I369" s="130" t="str">
        <f t="shared" si="787"/>
        <v/>
      </c>
      <c r="J369" s="130" t="str">
        <f t="shared" si="788"/>
        <v/>
      </c>
      <c r="K369" s="125"/>
      <c r="L369" s="160"/>
      <c r="M369" s="168"/>
      <c r="N369" s="168"/>
      <c r="O369" s="166"/>
      <c r="P369" s="169"/>
      <c r="Q369" s="169"/>
      <c r="R369" s="169"/>
      <c r="S369" s="125"/>
      <c r="T369" s="125"/>
      <c r="U369" s="130" t="str">
        <f t="shared" si="789"/>
        <v/>
      </c>
      <c r="V369" s="173"/>
      <c r="W369" s="128"/>
      <c r="X369" s="174" t="str">
        <f t="shared" si="896"/>
        <v/>
      </c>
      <c r="Y369" s="174" t="str">
        <f t="shared" si="897"/>
        <v/>
      </c>
      <c r="Z369" s="172" t="str">
        <f t="shared" ref="Z369:AC369" si="905">IF($K369="","",IF($K369=$K367,X367,X366))</f>
        <v/>
      </c>
      <c r="AA369" s="172" t="str">
        <f t="shared" si="905"/>
        <v/>
      </c>
      <c r="AB369" s="172" t="str">
        <f t="shared" si="905"/>
        <v/>
      </c>
      <c r="AC369" s="172" t="str">
        <f t="shared" si="905"/>
        <v/>
      </c>
      <c r="AD369" s="125"/>
      <c r="AE369" s="125"/>
      <c r="AF369" s="125"/>
      <c r="AG369" s="125"/>
      <c r="AH369" s="125"/>
      <c r="AI369" s="191"/>
      <c r="AJ369" s="191"/>
      <c r="AK369" s="125"/>
      <c r="AL369" s="191"/>
      <c r="AM369" s="125"/>
      <c r="AN369" s="191"/>
      <c r="AO369" s="123"/>
      <c r="AP369" s="130" t="str">
        <f t="shared" si="790"/>
        <v/>
      </c>
      <c r="AQ369" s="130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R369" s="130" t="str">
        <f t="shared" si="791"/>
        <v/>
      </c>
    </row>
    <row r="370" spans="1:44">
      <c r="A370" s="117">
        <f>输入错误检查!A370</f>
        <v>0</v>
      </c>
      <c r="B370" s="156" t="str">
        <f>IF(赛果!A48="","",赛果!A48)</f>
        <v/>
      </c>
      <c r="C370" s="156" t="str">
        <f>IF(赛果!B48="","",赛果!B48)</f>
        <v/>
      </c>
      <c r="D370" s="156" t="str">
        <f>IF(赛果!C48="","",赛果!C48)</f>
        <v/>
      </c>
      <c r="E370" s="156" t="str">
        <f>IF(赛果!D48="","",赛果!D48)</f>
        <v/>
      </c>
      <c r="F370" s="156" t="str">
        <f>IF(赛果!E48="","",赛果!E48)</f>
        <v/>
      </c>
      <c r="G370" s="120">
        <v>1</v>
      </c>
      <c r="H370" s="130" t="s">
        <v>247</v>
      </c>
      <c r="I370" s="130" t="str">
        <f t="shared" si="787"/>
        <v/>
      </c>
      <c r="J370" s="130" t="str">
        <f t="shared" si="788"/>
        <v/>
      </c>
      <c r="K370" s="125"/>
      <c r="L370" s="160"/>
      <c r="M370" s="168">
        <f t="shared" si="898"/>
        <v>0</v>
      </c>
      <c r="N370" s="168">
        <f t="shared" si="899"/>
        <v>0</v>
      </c>
      <c r="O370" s="166">
        <f t="shared" si="900"/>
        <v>0</v>
      </c>
      <c r="P370" s="167">
        <f t="shared" si="901"/>
        <v>0</v>
      </c>
      <c r="Q370" s="167">
        <f t="shared" si="902"/>
        <v>0</v>
      </c>
      <c r="R370" s="167">
        <f t="shared" si="903"/>
        <v>0</v>
      </c>
      <c r="S370" s="125"/>
      <c r="T370" s="125"/>
      <c r="U370" s="130" t="str">
        <f t="shared" si="789"/>
        <v/>
      </c>
      <c r="V370" s="129"/>
      <c r="W370" s="129"/>
      <c r="X370" s="170"/>
      <c r="Y370" s="175"/>
      <c r="Z370" s="175"/>
      <c r="AA370" s="175"/>
      <c r="AB370" s="175"/>
      <c r="AC370" s="179"/>
      <c r="AD370" s="184"/>
      <c r="AE370" s="192"/>
      <c r="AF370" s="170"/>
      <c r="AG370" s="175"/>
      <c r="AH370" s="179"/>
      <c r="AI370" s="190"/>
      <c r="AJ370" s="191"/>
      <c r="AK370" s="125"/>
      <c r="AL370" s="191"/>
      <c r="AM370" s="125"/>
      <c r="AN370" s="191"/>
      <c r="AO370" s="123"/>
      <c r="AP370" s="130" t="str">
        <f t="shared" si="790"/>
        <v/>
      </c>
      <c r="AQ370" s="130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R370" s="130" t="str">
        <f t="shared" si="791"/>
        <v/>
      </c>
    </row>
    <row r="371" spans="1:44">
      <c r="A371" s="117">
        <f>输入错误检查!A371</f>
        <v>0</v>
      </c>
      <c r="B371" s="156" t="str">
        <f t="shared" ref="B371:B377" si="906">B370</f>
        <v/>
      </c>
      <c r="C371" s="156" t="str">
        <f t="shared" ref="C371:C377" si="907">C370</f>
        <v/>
      </c>
      <c r="D371" s="156" t="str">
        <f t="shared" ref="D371:D377" si="908">D370</f>
        <v/>
      </c>
      <c r="E371" s="156" t="str">
        <f t="shared" ref="E371:E377" si="909">E370</f>
        <v/>
      </c>
      <c r="F371" s="156" t="str">
        <f t="shared" ref="F371:F377" si="910">F370</f>
        <v/>
      </c>
      <c r="G371" s="120">
        <v>1</v>
      </c>
      <c r="H371" s="130" t="s">
        <v>251</v>
      </c>
      <c r="I371" s="130" t="str">
        <f t="shared" si="787"/>
        <v/>
      </c>
      <c r="J371" s="130" t="str">
        <f t="shared" si="788"/>
        <v/>
      </c>
      <c r="K371" s="125"/>
      <c r="L371" s="160"/>
      <c r="M371" s="168"/>
      <c r="N371" s="168"/>
      <c r="O371" s="166"/>
      <c r="P371" s="169"/>
      <c r="Q371" s="169"/>
      <c r="R371" s="169"/>
      <c r="S371" s="125"/>
      <c r="T371" s="125"/>
      <c r="U371" s="130" t="str">
        <f t="shared" si="789"/>
        <v/>
      </c>
      <c r="V371" s="129"/>
      <c r="W371" s="129"/>
      <c r="X371" s="171"/>
      <c r="Y371" s="176"/>
      <c r="Z371" s="177"/>
      <c r="AA371" s="177"/>
      <c r="AB371" s="177"/>
      <c r="AC371" s="182"/>
      <c r="AD371" s="184"/>
      <c r="AE371" s="192"/>
      <c r="AF371" s="171"/>
      <c r="AG371" s="177"/>
      <c r="AH371" s="182"/>
      <c r="AI371" s="190"/>
      <c r="AJ371" s="191"/>
      <c r="AK371" s="125"/>
      <c r="AL371" s="191"/>
      <c r="AM371" s="125"/>
      <c r="AN371" s="191"/>
      <c r="AO371" s="123"/>
      <c r="AP371" s="130" t="str">
        <f t="shared" si="790"/>
        <v/>
      </c>
      <c r="AQ371" s="130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R371" s="130" t="str">
        <f t="shared" si="791"/>
        <v/>
      </c>
    </row>
    <row r="372" spans="1:44">
      <c r="A372" s="117">
        <f>输入错误检查!A372</f>
        <v>0</v>
      </c>
      <c r="B372" s="156" t="str">
        <f t="shared" si="906"/>
        <v/>
      </c>
      <c r="C372" s="156" t="str">
        <f t="shared" si="907"/>
        <v/>
      </c>
      <c r="D372" s="156" t="str">
        <f t="shared" si="908"/>
        <v/>
      </c>
      <c r="E372" s="156" t="str">
        <f t="shared" si="909"/>
        <v/>
      </c>
      <c r="F372" s="156" t="str">
        <f t="shared" si="910"/>
        <v/>
      </c>
      <c r="G372" s="120">
        <v>2</v>
      </c>
      <c r="H372" s="130" t="s">
        <v>247</v>
      </c>
      <c r="I372" s="130" t="str">
        <f t="shared" si="787"/>
        <v/>
      </c>
      <c r="J372" s="130" t="str">
        <f t="shared" si="788"/>
        <v/>
      </c>
      <c r="K372" s="125"/>
      <c r="L372" s="160"/>
      <c r="M372" s="168">
        <f t="shared" si="898"/>
        <v>0</v>
      </c>
      <c r="N372" s="168">
        <f t="shared" si="899"/>
        <v>0</v>
      </c>
      <c r="O372" s="166">
        <f t="shared" si="900"/>
        <v>0</v>
      </c>
      <c r="P372" s="167">
        <f t="shared" si="901"/>
        <v>0</v>
      </c>
      <c r="Q372" s="167">
        <f t="shared" si="902"/>
        <v>0</v>
      </c>
      <c r="R372" s="167">
        <f t="shared" si="903"/>
        <v>0</v>
      </c>
      <c r="S372" s="125"/>
      <c r="T372" s="125"/>
      <c r="U372" s="130" t="str">
        <f t="shared" si="789"/>
        <v/>
      </c>
      <c r="V372" s="128"/>
      <c r="W372" s="128"/>
      <c r="X372" s="172" t="str">
        <f t="shared" ref="X372:X376" si="911">IF($K372="","",IF($K372=$K370,AI370,AI371))</f>
        <v/>
      </c>
      <c r="Y372" s="172" t="str">
        <f t="shared" ref="Y372:Y376" si="912">IF($K372="","",IF($K372=$K370,AJ370,AJ371))</f>
        <v/>
      </c>
      <c r="Z372" s="178"/>
      <c r="AA372" s="177"/>
      <c r="AB372" s="177"/>
      <c r="AC372" s="182"/>
      <c r="AD372" s="184"/>
      <c r="AE372" s="125"/>
      <c r="AF372" s="188"/>
      <c r="AG372" s="178"/>
      <c r="AH372" s="182"/>
      <c r="AI372" s="190"/>
      <c r="AJ372" s="191"/>
      <c r="AK372" s="125"/>
      <c r="AL372" s="191"/>
      <c r="AM372" s="125"/>
      <c r="AN372" s="191"/>
      <c r="AO372" s="123"/>
      <c r="AP372" s="130" t="str">
        <f t="shared" si="790"/>
        <v/>
      </c>
      <c r="AQ372" s="130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R372" s="130" t="str">
        <f t="shared" si="791"/>
        <v/>
      </c>
    </row>
    <row r="373" spans="1:44">
      <c r="A373" s="117">
        <f>输入错误检查!A373</f>
        <v>0</v>
      </c>
      <c r="B373" s="156" t="str">
        <f t="shared" si="906"/>
        <v/>
      </c>
      <c r="C373" s="156" t="str">
        <f t="shared" si="907"/>
        <v/>
      </c>
      <c r="D373" s="156" t="str">
        <f t="shared" si="908"/>
        <v/>
      </c>
      <c r="E373" s="156" t="str">
        <f t="shared" si="909"/>
        <v/>
      </c>
      <c r="F373" s="156" t="str">
        <f t="shared" si="910"/>
        <v/>
      </c>
      <c r="G373" s="120">
        <v>2</v>
      </c>
      <c r="H373" s="130" t="s">
        <v>251</v>
      </c>
      <c r="I373" s="130" t="str">
        <f t="shared" si="787"/>
        <v/>
      </c>
      <c r="J373" s="130" t="str">
        <f t="shared" si="788"/>
        <v/>
      </c>
      <c r="K373" s="125"/>
      <c r="L373" s="160"/>
      <c r="M373" s="168"/>
      <c r="N373" s="168"/>
      <c r="O373" s="166"/>
      <c r="P373" s="169"/>
      <c r="Q373" s="169"/>
      <c r="R373" s="169"/>
      <c r="S373" s="125"/>
      <c r="T373" s="125"/>
      <c r="U373" s="130" t="str">
        <f t="shared" si="789"/>
        <v/>
      </c>
      <c r="V373" s="128"/>
      <c r="W373" s="128"/>
      <c r="X373" s="172" t="str">
        <f t="shared" ref="X373:X377" si="913">IF($K373="","",IF($K373=$K371,AI371,AI370))</f>
        <v/>
      </c>
      <c r="Y373" s="172" t="str">
        <f t="shared" ref="Y373:Y377" si="914">IF($K373="","",IF($K373=$K371,AJ371,AJ370))</f>
        <v/>
      </c>
      <c r="Z373" s="171"/>
      <c r="AA373" s="176"/>
      <c r="AB373" s="177"/>
      <c r="AC373" s="182"/>
      <c r="AD373" s="184"/>
      <c r="AE373" s="125"/>
      <c r="AF373" s="192"/>
      <c r="AG373" s="171"/>
      <c r="AH373" s="182"/>
      <c r="AI373" s="190"/>
      <c r="AJ373" s="191"/>
      <c r="AK373" s="125"/>
      <c r="AL373" s="191"/>
      <c r="AM373" s="125"/>
      <c r="AN373" s="191"/>
      <c r="AO373" s="123"/>
      <c r="AP373" s="130" t="str">
        <f t="shared" si="790"/>
        <v/>
      </c>
      <c r="AQ373" s="130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R373" s="130" t="str">
        <f t="shared" si="791"/>
        <v/>
      </c>
    </row>
    <row r="374" spans="1:44">
      <c r="A374" s="117">
        <f>输入错误检查!A374</f>
        <v>0</v>
      </c>
      <c r="B374" s="156" t="str">
        <f t="shared" si="906"/>
        <v/>
      </c>
      <c r="C374" s="156" t="str">
        <f t="shared" si="907"/>
        <v/>
      </c>
      <c r="D374" s="156" t="str">
        <f t="shared" si="908"/>
        <v/>
      </c>
      <c r="E374" s="156" t="str">
        <f t="shared" si="909"/>
        <v/>
      </c>
      <c r="F374" s="156" t="str">
        <f t="shared" si="910"/>
        <v/>
      </c>
      <c r="G374" s="120">
        <v>3</v>
      </c>
      <c r="H374" s="130" t="s">
        <v>247</v>
      </c>
      <c r="I374" s="130" t="str">
        <f t="shared" si="787"/>
        <v/>
      </c>
      <c r="J374" s="130" t="str">
        <f t="shared" si="788"/>
        <v/>
      </c>
      <c r="K374" s="125"/>
      <c r="L374" s="160"/>
      <c r="M374" s="168">
        <f t="shared" ref="M374:M378" si="915">S374+S375</f>
        <v>0</v>
      </c>
      <c r="N374" s="168">
        <f t="shared" ref="N374:N378" si="916">T374+T375</f>
        <v>0</v>
      </c>
      <c r="O374" s="166">
        <f t="shared" ref="O374:O378" si="917">M374+N374</f>
        <v>0</v>
      </c>
      <c r="P374" s="167">
        <f t="shared" ref="P374:P378" si="918">IF(M374&gt;N374,1,0)</f>
        <v>0</v>
      </c>
      <c r="Q374" s="167">
        <f t="shared" ref="Q374:Q378" si="919">IF(M374+N374=0,0,IF(M374=N374,1,0))</f>
        <v>0</v>
      </c>
      <c r="R374" s="167">
        <f t="shared" ref="R374:R378" si="920">IF(M374&lt;N374,1,0)</f>
        <v>0</v>
      </c>
      <c r="S374" s="125"/>
      <c r="T374" s="125"/>
      <c r="U374" s="130" t="str">
        <f t="shared" si="789"/>
        <v/>
      </c>
      <c r="V374" s="173"/>
      <c r="W374" s="128"/>
      <c r="X374" s="174" t="str">
        <f t="shared" si="911"/>
        <v/>
      </c>
      <c r="Y374" s="174" t="str">
        <f t="shared" si="912"/>
        <v/>
      </c>
      <c r="Z374" s="174" t="str">
        <f>IF($K374="","",IF($K374=$K372,X372,X373))</f>
        <v/>
      </c>
      <c r="AA374" s="174" t="str">
        <f>IF($K374="","",IF($K374=$K372,Y372,Y373))</f>
        <v/>
      </c>
      <c r="AB374" s="178"/>
      <c r="AC374" s="182"/>
      <c r="AD374" s="184"/>
      <c r="AE374" s="125"/>
      <c r="AF374" s="125"/>
      <c r="AG374" s="188"/>
      <c r="AH374" s="189"/>
      <c r="AI374" s="190"/>
      <c r="AJ374" s="191"/>
      <c r="AK374" s="125"/>
      <c r="AL374" s="191"/>
      <c r="AM374" s="125"/>
      <c r="AN374" s="191"/>
      <c r="AO374" s="123"/>
      <c r="AP374" s="130" t="str">
        <f t="shared" si="790"/>
        <v/>
      </c>
      <c r="AQ374" s="130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R374" s="130" t="str">
        <f t="shared" si="791"/>
        <v/>
      </c>
    </row>
    <row r="375" spans="1:44">
      <c r="A375" s="117">
        <f>输入错误检查!A375</f>
        <v>0</v>
      </c>
      <c r="B375" s="156" t="str">
        <f t="shared" si="906"/>
        <v/>
      </c>
      <c r="C375" s="156" t="str">
        <f t="shared" si="907"/>
        <v/>
      </c>
      <c r="D375" s="156" t="str">
        <f t="shared" si="908"/>
        <v/>
      </c>
      <c r="E375" s="156" t="str">
        <f t="shared" si="909"/>
        <v/>
      </c>
      <c r="F375" s="156" t="str">
        <f t="shared" si="910"/>
        <v/>
      </c>
      <c r="G375" s="120">
        <v>3</v>
      </c>
      <c r="H375" s="130" t="s">
        <v>251</v>
      </c>
      <c r="I375" s="130" t="str">
        <f t="shared" si="787"/>
        <v/>
      </c>
      <c r="J375" s="130" t="str">
        <f t="shared" si="788"/>
        <v/>
      </c>
      <c r="K375" s="125"/>
      <c r="L375" s="160"/>
      <c r="M375" s="168"/>
      <c r="N375" s="168"/>
      <c r="O375" s="166"/>
      <c r="P375" s="169"/>
      <c r="Q375" s="169"/>
      <c r="R375" s="169"/>
      <c r="S375" s="125"/>
      <c r="T375" s="125"/>
      <c r="U375" s="130" t="str">
        <f t="shared" si="789"/>
        <v/>
      </c>
      <c r="V375" s="173"/>
      <c r="W375" s="128"/>
      <c r="X375" s="174" t="str">
        <f t="shared" si="913"/>
        <v/>
      </c>
      <c r="Y375" s="174" t="str">
        <f t="shared" si="914"/>
        <v/>
      </c>
      <c r="Z375" s="174" t="str">
        <f>IF($K375="","",IF($K375=$K373,X373,X372))</f>
        <v/>
      </c>
      <c r="AA375" s="174" t="str">
        <f>IF($K375="","",IF($K375=$K373,Y373,Y372))</f>
        <v/>
      </c>
      <c r="AB375" s="171"/>
      <c r="AC375" s="185"/>
      <c r="AD375" s="184"/>
      <c r="AE375" s="125"/>
      <c r="AF375" s="125"/>
      <c r="AG375" s="192"/>
      <c r="AH375" s="193"/>
      <c r="AI375" s="190"/>
      <c r="AJ375" s="191"/>
      <c r="AK375" s="125"/>
      <c r="AL375" s="191"/>
      <c r="AM375" s="125"/>
      <c r="AN375" s="191"/>
      <c r="AO375" s="123"/>
      <c r="AP375" s="130" t="str">
        <f t="shared" si="790"/>
        <v/>
      </c>
      <c r="AQ375" s="130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R375" s="130" t="str">
        <f t="shared" si="791"/>
        <v/>
      </c>
    </row>
    <row r="376" spans="1:44">
      <c r="A376" s="117">
        <f>输入错误检查!A376</f>
        <v>0</v>
      </c>
      <c r="B376" s="156" t="str">
        <f t="shared" si="906"/>
        <v/>
      </c>
      <c r="C376" s="156" t="str">
        <f t="shared" si="907"/>
        <v/>
      </c>
      <c r="D376" s="156" t="str">
        <f t="shared" si="908"/>
        <v/>
      </c>
      <c r="E376" s="156" t="str">
        <f t="shared" si="909"/>
        <v/>
      </c>
      <c r="F376" s="156" t="str">
        <f t="shared" si="910"/>
        <v/>
      </c>
      <c r="G376" s="120" t="s">
        <v>256</v>
      </c>
      <c r="H376" s="130" t="s">
        <v>247</v>
      </c>
      <c r="I376" s="130" t="str">
        <f t="shared" si="787"/>
        <v/>
      </c>
      <c r="J376" s="130" t="str">
        <f t="shared" si="788"/>
        <v/>
      </c>
      <c r="K376" s="125"/>
      <c r="L376" s="160"/>
      <c r="M376" s="168">
        <f t="shared" si="915"/>
        <v>0</v>
      </c>
      <c r="N376" s="168">
        <f t="shared" si="916"/>
        <v>0</v>
      </c>
      <c r="O376" s="166">
        <f t="shared" si="917"/>
        <v>0</v>
      </c>
      <c r="P376" s="167">
        <f t="shared" si="918"/>
        <v>0</v>
      </c>
      <c r="Q376" s="167">
        <f t="shared" si="919"/>
        <v>0</v>
      </c>
      <c r="R376" s="167">
        <f t="shared" si="920"/>
        <v>0</v>
      </c>
      <c r="S376" s="125"/>
      <c r="T376" s="125"/>
      <c r="U376" s="130" t="str">
        <f t="shared" si="789"/>
        <v/>
      </c>
      <c r="V376" s="173"/>
      <c r="W376" s="128"/>
      <c r="X376" s="174" t="str">
        <f t="shared" si="911"/>
        <v/>
      </c>
      <c r="Y376" s="174" t="str">
        <f t="shared" si="912"/>
        <v/>
      </c>
      <c r="Z376" s="172" t="str">
        <f t="shared" ref="Z376:AC376" si="921">IF($K376="","",IF($K376=$K374,X374,X375))</f>
        <v/>
      </c>
      <c r="AA376" s="172" t="str">
        <f t="shared" si="921"/>
        <v/>
      </c>
      <c r="AB376" s="172" t="str">
        <f t="shared" si="921"/>
        <v/>
      </c>
      <c r="AC376" s="172" t="str">
        <f t="shared" si="921"/>
        <v/>
      </c>
      <c r="AD376" s="125"/>
      <c r="AE376" s="125"/>
      <c r="AF376" s="125"/>
      <c r="AG376" s="125"/>
      <c r="AH376" s="194"/>
      <c r="AI376" s="191"/>
      <c r="AJ376" s="191"/>
      <c r="AK376" s="125"/>
      <c r="AL376" s="191"/>
      <c r="AM376" s="125"/>
      <c r="AN376" s="191"/>
      <c r="AO376" s="123"/>
      <c r="AP376" s="130" t="str">
        <f t="shared" si="790"/>
        <v/>
      </c>
      <c r="AQ376" s="130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R376" s="130" t="str">
        <f t="shared" si="791"/>
        <v/>
      </c>
    </row>
    <row r="377" spans="1:44">
      <c r="A377" s="117">
        <f>输入错误检查!A377</f>
        <v>0</v>
      </c>
      <c r="B377" s="156" t="str">
        <f t="shared" si="906"/>
        <v/>
      </c>
      <c r="C377" s="156" t="str">
        <f t="shared" si="907"/>
        <v/>
      </c>
      <c r="D377" s="156" t="str">
        <f t="shared" si="908"/>
        <v/>
      </c>
      <c r="E377" s="156" t="str">
        <f t="shared" si="909"/>
        <v/>
      </c>
      <c r="F377" s="156" t="str">
        <f t="shared" si="910"/>
        <v/>
      </c>
      <c r="G377" s="120" t="s">
        <v>256</v>
      </c>
      <c r="H377" s="130" t="s">
        <v>251</v>
      </c>
      <c r="I377" s="130" t="str">
        <f t="shared" si="787"/>
        <v/>
      </c>
      <c r="J377" s="130" t="str">
        <f t="shared" si="788"/>
        <v/>
      </c>
      <c r="K377" s="125"/>
      <c r="L377" s="160"/>
      <c r="M377" s="168"/>
      <c r="N377" s="168"/>
      <c r="O377" s="166"/>
      <c r="P377" s="169"/>
      <c r="Q377" s="169"/>
      <c r="R377" s="169"/>
      <c r="S377" s="125"/>
      <c r="T377" s="125"/>
      <c r="U377" s="130" t="str">
        <f t="shared" si="789"/>
        <v/>
      </c>
      <c r="V377" s="173"/>
      <c r="W377" s="128"/>
      <c r="X377" s="174" t="str">
        <f t="shared" si="913"/>
        <v/>
      </c>
      <c r="Y377" s="174" t="str">
        <f t="shared" si="914"/>
        <v/>
      </c>
      <c r="Z377" s="172" t="str">
        <f t="shared" ref="Z377:AC377" si="922">IF($K377="","",IF($K377=$K375,X375,X374))</f>
        <v/>
      </c>
      <c r="AA377" s="172" t="str">
        <f t="shared" si="922"/>
        <v/>
      </c>
      <c r="AB377" s="172" t="str">
        <f t="shared" si="922"/>
        <v/>
      </c>
      <c r="AC377" s="172" t="str">
        <f t="shared" si="922"/>
        <v/>
      </c>
      <c r="AD377" s="125"/>
      <c r="AE377" s="125"/>
      <c r="AF377" s="125"/>
      <c r="AG377" s="125"/>
      <c r="AH377" s="125"/>
      <c r="AI377" s="191"/>
      <c r="AJ377" s="191"/>
      <c r="AK377" s="125"/>
      <c r="AL377" s="191"/>
      <c r="AM377" s="125"/>
      <c r="AN377" s="191"/>
      <c r="AO377" s="123"/>
      <c r="AP377" s="130" t="str">
        <f t="shared" si="790"/>
        <v/>
      </c>
      <c r="AQ377" s="130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R377" s="130" t="str">
        <f t="shared" si="791"/>
        <v/>
      </c>
    </row>
    <row r="378" spans="1:44">
      <c r="A378" s="117">
        <f>输入错误检查!A378</f>
        <v>0</v>
      </c>
      <c r="B378" s="156" t="str">
        <f>IF(赛果!A49="","",赛果!A49)</f>
        <v/>
      </c>
      <c r="C378" s="156" t="str">
        <f>IF(赛果!B49="","",赛果!B49)</f>
        <v/>
      </c>
      <c r="D378" s="156" t="str">
        <f>IF(赛果!C49="","",赛果!C49)</f>
        <v/>
      </c>
      <c r="E378" s="156" t="str">
        <f>IF(赛果!D49="","",赛果!D49)</f>
        <v/>
      </c>
      <c r="F378" s="156" t="str">
        <f>IF(赛果!E49="","",赛果!E49)</f>
        <v/>
      </c>
      <c r="G378" s="120">
        <v>1</v>
      </c>
      <c r="H378" s="130" t="s">
        <v>247</v>
      </c>
      <c r="I378" s="130" t="str">
        <f t="shared" si="787"/>
        <v/>
      </c>
      <c r="J378" s="130" t="str">
        <f t="shared" si="788"/>
        <v/>
      </c>
      <c r="K378" s="125"/>
      <c r="L378" s="160"/>
      <c r="M378" s="168">
        <f t="shared" si="915"/>
        <v>0</v>
      </c>
      <c r="N378" s="168">
        <f t="shared" si="916"/>
        <v>0</v>
      </c>
      <c r="O378" s="166">
        <f t="shared" si="917"/>
        <v>0</v>
      </c>
      <c r="P378" s="167">
        <f t="shared" si="918"/>
        <v>0</v>
      </c>
      <c r="Q378" s="167">
        <f t="shared" si="919"/>
        <v>0</v>
      </c>
      <c r="R378" s="167">
        <f t="shared" si="920"/>
        <v>0</v>
      </c>
      <c r="S378" s="125"/>
      <c r="T378" s="125"/>
      <c r="U378" s="130" t="str">
        <f t="shared" si="789"/>
        <v/>
      </c>
      <c r="V378" s="129"/>
      <c r="W378" s="129"/>
      <c r="X378" s="170"/>
      <c r="Y378" s="175"/>
      <c r="Z378" s="175"/>
      <c r="AA378" s="175"/>
      <c r="AB378" s="175"/>
      <c r="AC378" s="179"/>
      <c r="AD378" s="184"/>
      <c r="AE378" s="192"/>
      <c r="AF378" s="170"/>
      <c r="AG378" s="175"/>
      <c r="AH378" s="179"/>
      <c r="AI378" s="190"/>
      <c r="AJ378" s="191"/>
      <c r="AK378" s="125"/>
      <c r="AL378" s="191"/>
      <c r="AM378" s="125"/>
      <c r="AN378" s="191"/>
      <c r="AO378" s="123"/>
      <c r="AP378" s="130" t="str">
        <f t="shared" si="790"/>
        <v/>
      </c>
      <c r="AQ378" s="130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R378" s="130" t="str">
        <f t="shared" si="791"/>
        <v/>
      </c>
    </row>
    <row r="379" spans="1:44">
      <c r="A379" s="117">
        <f>输入错误检查!A379</f>
        <v>0</v>
      </c>
      <c r="B379" s="156" t="str">
        <f t="shared" ref="B379:B385" si="923">B378</f>
        <v/>
      </c>
      <c r="C379" s="156" t="str">
        <f t="shared" ref="C379:C385" si="924">C378</f>
        <v/>
      </c>
      <c r="D379" s="156" t="str">
        <f t="shared" ref="D379:D385" si="925">D378</f>
        <v/>
      </c>
      <c r="E379" s="156" t="str">
        <f t="shared" ref="E379:E385" si="926">E378</f>
        <v/>
      </c>
      <c r="F379" s="156" t="str">
        <f t="shared" ref="F379:F385" si="927">F378</f>
        <v/>
      </c>
      <c r="G379" s="120">
        <v>1</v>
      </c>
      <c r="H379" s="130" t="s">
        <v>251</v>
      </c>
      <c r="I379" s="130" t="str">
        <f t="shared" si="787"/>
        <v/>
      </c>
      <c r="J379" s="130" t="str">
        <f t="shared" si="788"/>
        <v/>
      </c>
      <c r="K379" s="125"/>
      <c r="L379" s="160"/>
      <c r="M379" s="168"/>
      <c r="N379" s="168"/>
      <c r="O379" s="166"/>
      <c r="P379" s="169"/>
      <c r="Q379" s="169"/>
      <c r="R379" s="169"/>
      <c r="S379" s="125"/>
      <c r="T379" s="125"/>
      <c r="U379" s="130" t="str">
        <f t="shared" si="789"/>
        <v/>
      </c>
      <c r="V379" s="129"/>
      <c r="W379" s="129"/>
      <c r="X379" s="171"/>
      <c r="Y379" s="176"/>
      <c r="Z379" s="177"/>
      <c r="AA379" s="177"/>
      <c r="AB379" s="177"/>
      <c r="AC379" s="182"/>
      <c r="AD379" s="184"/>
      <c r="AE379" s="192"/>
      <c r="AF379" s="171"/>
      <c r="AG379" s="177"/>
      <c r="AH379" s="182"/>
      <c r="AI379" s="190"/>
      <c r="AJ379" s="191"/>
      <c r="AK379" s="125"/>
      <c r="AL379" s="191"/>
      <c r="AM379" s="125"/>
      <c r="AN379" s="191"/>
      <c r="AO379" s="123"/>
      <c r="AP379" s="130" t="str">
        <f t="shared" si="790"/>
        <v/>
      </c>
      <c r="AQ379" s="130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R379" s="130" t="str">
        <f t="shared" si="791"/>
        <v/>
      </c>
    </row>
    <row r="380" spans="1:44">
      <c r="A380" s="117">
        <f>输入错误检查!A380</f>
        <v>0</v>
      </c>
      <c r="B380" s="156" t="str">
        <f t="shared" si="923"/>
        <v/>
      </c>
      <c r="C380" s="156" t="str">
        <f t="shared" si="924"/>
        <v/>
      </c>
      <c r="D380" s="156" t="str">
        <f t="shared" si="925"/>
        <v/>
      </c>
      <c r="E380" s="156" t="str">
        <f t="shared" si="926"/>
        <v/>
      </c>
      <c r="F380" s="156" t="str">
        <f t="shared" si="927"/>
        <v/>
      </c>
      <c r="G380" s="120">
        <v>2</v>
      </c>
      <c r="H380" s="130" t="s">
        <v>247</v>
      </c>
      <c r="I380" s="130" t="str">
        <f t="shared" si="787"/>
        <v/>
      </c>
      <c r="J380" s="130" t="str">
        <f t="shared" si="788"/>
        <v/>
      </c>
      <c r="K380" s="125"/>
      <c r="L380" s="160"/>
      <c r="M380" s="168">
        <f t="shared" ref="M380:M384" si="928">S380+S381</f>
        <v>0</v>
      </c>
      <c r="N380" s="168">
        <f t="shared" ref="N380:N384" si="929">T380+T381</f>
        <v>0</v>
      </c>
      <c r="O380" s="166">
        <f t="shared" ref="O380:O384" si="930">M380+N380</f>
        <v>0</v>
      </c>
      <c r="P380" s="167">
        <f t="shared" ref="P380:P384" si="931">IF(M380&gt;N380,1,0)</f>
        <v>0</v>
      </c>
      <c r="Q380" s="167">
        <f t="shared" ref="Q380:Q384" si="932">IF(M380+N380=0,0,IF(M380=N380,1,0))</f>
        <v>0</v>
      </c>
      <c r="R380" s="167">
        <f t="shared" ref="R380:R384" si="933">IF(M380&lt;N380,1,0)</f>
        <v>0</v>
      </c>
      <c r="S380" s="125"/>
      <c r="T380" s="125"/>
      <c r="U380" s="130" t="str">
        <f t="shared" si="789"/>
        <v/>
      </c>
      <c r="V380" s="128"/>
      <c r="W380" s="128"/>
      <c r="X380" s="172" t="str">
        <f t="shared" ref="X380:X384" si="934">IF($K380="","",IF($K380=$K378,AI378,AI379))</f>
        <v/>
      </c>
      <c r="Y380" s="172" t="str">
        <f t="shared" ref="Y380:Y384" si="935">IF($K380="","",IF($K380=$K378,AJ378,AJ379))</f>
        <v/>
      </c>
      <c r="Z380" s="178"/>
      <c r="AA380" s="177"/>
      <c r="AB380" s="177"/>
      <c r="AC380" s="182"/>
      <c r="AD380" s="184"/>
      <c r="AE380" s="125"/>
      <c r="AF380" s="188"/>
      <c r="AG380" s="178"/>
      <c r="AH380" s="182"/>
      <c r="AI380" s="190"/>
      <c r="AJ380" s="191"/>
      <c r="AK380" s="125"/>
      <c r="AL380" s="191"/>
      <c r="AM380" s="125"/>
      <c r="AN380" s="191"/>
      <c r="AO380" s="123"/>
      <c r="AP380" s="130" t="str">
        <f t="shared" si="790"/>
        <v/>
      </c>
      <c r="AQ380" s="130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R380" s="130" t="str">
        <f t="shared" si="791"/>
        <v/>
      </c>
    </row>
    <row r="381" spans="1:44">
      <c r="A381" s="117">
        <f>输入错误检查!A381</f>
        <v>0</v>
      </c>
      <c r="B381" s="156" t="str">
        <f t="shared" si="923"/>
        <v/>
      </c>
      <c r="C381" s="156" t="str">
        <f t="shared" si="924"/>
        <v/>
      </c>
      <c r="D381" s="156" t="str">
        <f t="shared" si="925"/>
        <v/>
      </c>
      <c r="E381" s="156" t="str">
        <f t="shared" si="926"/>
        <v/>
      </c>
      <c r="F381" s="156" t="str">
        <f t="shared" si="927"/>
        <v/>
      </c>
      <c r="G381" s="120">
        <v>2</v>
      </c>
      <c r="H381" s="130" t="s">
        <v>251</v>
      </c>
      <c r="I381" s="130" t="str">
        <f t="shared" si="787"/>
        <v/>
      </c>
      <c r="J381" s="130" t="str">
        <f t="shared" si="788"/>
        <v/>
      </c>
      <c r="K381" s="125"/>
      <c r="L381" s="160"/>
      <c r="M381" s="168"/>
      <c r="N381" s="168"/>
      <c r="O381" s="166"/>
      <c r="P381" s="169"/>
      <c r="Q381" s="169"/>
      <c r="R381" s="169"/>
      <c r="S381" s="125"/>
      <c r="T381" s="125"/>
      <c r="U381" s="130" t="str">
        <f t="shared" si="789"/>
        <v/>
      </c>
      <c r="V381" s="128"/>
      <c r="W381" s="128"/>
      <c r="X381" s="172" t="str">
        <f t="shared" ref="X381:X385" si="936">IF($K381="","",IF($K381=$K379,AI379,AI378))</f>
        <v/>
      </c>
      <c r="Y381" s="172" t="str">
        <f t="shared" ref="Y381:Y385" si="937">IF($K381="","",IF($K381=$K379,AJ379,AJ378))</f>
        <v/>
      </c>
      <c r="Z381" s="171"/>
      <c r="AA381" s="176"/>
      <c r="AB381" s="177"/>
      <c r="AC381" s="182"/>
      <c r="AD381" s="184"/>
      <c r="AE381" s="125"/>
      <c r="AF381" s="192"/>
      <c r="AG381" s="171"/>
      <c r="AH381" s="182"/>
      <c r="AI381" s="190"/>
      <c r="AJ381" s="191"/>
      <c r="AK381" s="125"/>
      <c r="AL381" s="191"/>
      <c r="AM381" s="125"/>
      <c r="AN381" s="191"/>
      <c r="AO381" s="123"/>
      <c r="AP381" s="130" t="str">
        <f t="shared" si="790"/>
        <v/>
      </c>
      <c r="AQ381" s="130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R381" s="130" t="str">
        <f t="shared" si="791"/>
        <v/>
      </c>
    </row>
    <row r="382" spans="1:44">
      <c r="A382" s="117">
        <f>输入错误检查!A382</f>
        <v>0</v>
      </c>
      <c r="B382" s="156" t="str">
        <f t="shared" si="923"/>
        <v/>
      </c>
      <c r="C382" s="156" t="str">
        <f t="shared" si="924"/>
        <v/>
      </c>
      <c r="D382" s="156" t="str">
        <f t="shared" si="925"/>
        <v/>
      </c>
      <c r="E382" s="156" t="str">
        <f t="shared" si="926"/>
        <v/>
      </c>
      <c r="F382" s="156" t="str">
        <f t="shared" si="927"/>
        <v/>
      </c>
      <c r="G382" s="120">
        <v>3</v>
      </c>
      <c r="H382" s="130" t="s">
        <v>247</v>
      </c>
      <c r="I382" s="130" t="str">
        <f t="shared" si="787"/>
        <v/>
      </c>
      <c r="J382" s="130" t="str">
        <f t="shared" si="788"/>
        <v/>
      </c>
      <c r="K382" s="125"/>
      <c r="L382" s="160"/>
      <c r="M382" s="168">
        <f t="shared" si="928"/>
        <v>0</v>
      </c>
      <c r="N382" s="168">
        <f t="shared" si="929"/>
        <v>0</v>
      </c>
      <c r="O382" s="166">
        <f t="shared" si="930"/>
        <v>0</v>
      </c>
      <c r="P382" s="167">
        <f t="shared" si="931"/>
        <v>0</v>
      </c>
      <c r="Q382" s="167">
        <f t="shared" si="932"/>
        <v>0</v>
      </c>
      <c r="R382" s="167">
        <f t="shared" si="933"/>
        <v>0</v>
      </c>
      <c r="S382" s="125"/>
      <c r="T382" s="125"/>
      <c r="U382" s="130" t="str">
        <f t="shared" si="789"/>
        <v/>
      </c>
      <c r="V382" s="173"/>
      <c r="W382" s="128"/>
      <c r="X382" s="174" t="str">
        <f t="shared" si="934"/>
        <v/>
      </c>
      <c r="Y382" s="174" t="str">
        <f t="shared" si="935"/>
        <v/>
      </c>
      <c r="Z382" s="174" t="str">
        <f>IF($K382="","",IF($K382=$K380,X380,X381))</f>
        <v/>
      </c>
      <c r="AA382" s="174" t="str">
        <f>IF($K382="","",IF($K382=$K380,Y380,Y381))</f>
        <v/>
      </c>
      <c r="AB382" s="178"/>
      <c r="AC382" s="182"/>
      <c r="AD382" s="184"/>
      <c r="AE382" s="125"/>
      <c r="AF382" s="125"/>
      <c r="AG382" s="188"/>
      <c r="AH382" s="189"/>
      <c r="AI382" s="190"/>
      <c r="AJ382" s="191"/>
      <c r="AK382" s="125"/>
      <c r="AL382" s="191"/>
      <c r="AM382" s="125"/>
      <c r="AN382" s="191"/>
      <c r="AO382" s="123"/>
      <c r="AP382" s="130" t="str">
        <f t="shared" si="790"/>
        <v/>
      </c>
      <c r="AQ382" s="130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R382" s="130" t="str">
        <f t="shared" si="791"/>
        <v/>
      </c>
    </row>
    <row r="383" spans="1:44">
      <c r="A383" s="117">
        <f>输入错误检查!A383</f>
        <v>0</v>
      </c>
      <c r="B383" s="156" t="str">
        <f t="shared" si="923"/>
        <v/>
      </c>
      <c r="C383" s="156" t="str">
        <f t="shared" si="924"/>
        <v/>
      </c>
      <c r="D383" s="156" t="str">
        <f t="shared" si="925"/>
        <v/>
      </c>
      <c r="E383" s="156" t="str">
        <f t="shared" si="926"/>
        <v/>
      </c>
      <c r="F383" s="156" t="str">
        <f t="shared" si="927"/>
        <v/>
      </c>
      <c r="G383" s="120">
        <v>3</v>
      </c>
      <c r="H383" s="130" t="s">
        <v>251</v>
      </c>
      <c r="I383" s="130" t="str">
        <f t="shared" si="787"/>
        <v/>
      </c>
      <c r="J383" s="130" t="str">
        <f t="shared" si="788"/>
        <v/>
      </c>
      <c r="K383" s="125"/>
      <c r="L383" s="160"/>
      <c r="M383" s="168"/>
      <c r="N383" s="168"/>
      <c r="O383" s="166"/>
      <c r="P383" s="169"/>
      <c r="Q383" s="169"/>
      <c r="R383" s="169"/>
      <c r="S383" s="125"/>
      <c r="T383" s="125"/>
      <c r="U383" s="130" t="str">
        <f t="shared" si="789"/>
        <v/>
      </c>
      <c r="V383" s="173"/>
      <c r="W383" s="128"/>
      <c r="X383" s="174" t="str">
        <f t="shared" si="936"/>
        <v/>
      </c>
      <c r="Y383" s="174" t="str">
        <f t="shared" si="937"/>
        <v/>
      </c>
      <c r="Z383" s="174" t="str">
        <f>IF($K383="","",IF($K383=$K381,X381,X380))</f>
        <v/>
      </c>
      <c r="AA383" s="174" t="str">
        <f>IF($K383="","",IF($K383=$K381,Y381,Y380))</f>
        <v/>
      </c>
      <c r="AB383" s="171"/>
      <c r="AC383" s="185"/>
      <c r="AD383" s="184"/>
      <c r="AE383" s="125"/>
      <c r="AF383" s="125"/>
      <c r="AG383" s="192"/>
      <c r="AH383" s="193"/>
      <c r="AI383" s="190"/>
      <c r="AJ383" s="191"/>
      <c r="AK383" s="125"/>
      <c r="AL383" s="191"/>
      <c r="AM383" s="125"/>
      <c r="AN383" s="191"/>
      <c r="AO383" s="123"/>
      <c r="AP383" s="130" t="str">
        <f t="shared" si="790"/>
        <v/>
      </c>
      <c r="AQ383" s="130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R383" s="130" t="str">
        <f t="shared" si="791"/>
        <v/>
      </c>
    </row>
    <row r="384" spans="1:44">
      <c r="A384" s="117">
        <f>输入错误检查!A384</f>
        <v>0</v>
      </c>
      <c r="B384" s="156" t="str">
        <f t="shared" si="923"/>
        <v/>
      </c>
      <c r="C384" s="156" t="str">
        <f t="shared" si="924"/>
        <v/>
      </c>
      <c r="D384" s="156" t="str">
        <f t="shared" si="925"/>
        <v/>
      </c>
      <c r="E384" s="156" t="str">
        <f t="shared" si="926"/>
        <v/>
      </c>
      <c r="F384" s="156" t="str">
        <f t="shared" si="927"/>
        <v/>
      </c>
      <c r="G384" s="120" t="s">
        <v>256</v>
      </c>
      <c r="H384" s="130" t="s">
        <v>247</v>
      </c>
      <c r="I384" s="130" t="str">
        <f t="shared" si="787"/>
        <v/>
      </c>
      <c r="J384" s="130" t="str">
        <f t="shared" si="788"/>
        <v/>
      </c>
      <c r="K384" s="125"/>
      <c r="L384" s="160"/>
      <c r="M384" s="168">
        <f t="shared" si="928"/>
        <v>0</v>
      </c>
      <c r="N384" s="168">
        <f t="shared" si="929"/>
        <v>0</v>
      </c>
      <c r="O384" s="166">
        <f t="shared" si="930"/>
        <v>0</v>
      </c>
      <c r="P384" s="167">
        <f t="shared" si="931"/>
        <v>0</v>
      </c>
      <c r="Q384" s="167">
        <f t="shared" si="932"/>
        <v>0</v>
      </c>
      <c r="R384" s="167">
        <f t="shared" si="933"/>
        <v>0</v>
      </c>
      <c r="S384" s="125"/>
      <c r="T384" s="125"/>
      <c r="U384" s="130" t="str">
        <f t="shared" si="789"/>
        <v/>
      </c>
      <c r="V384" s="173"/>
      <c r="W384" s="128"/>
      <c r="X384" s="174" t="str">
        <f t="shared" si="934"/>
        <v/>
      </c>
      <c r="Y384" s="174" t="str">
        <f t="shared" si="935"/>
        <v/>
      </c>
      <c r="Z384" s="172" t="str">
        <f t="shared" ref="Z384:AC384" si="938">IF($K384="","",IF($K384=$K382,X382,X383))</f>
        <v/>
      </c>
      <c r="AA384" s="172" t="str">
        <f t="shared" si="938"/>
        <v/>
      </c>
      <c r="AB384" s="172" t="str">
        <f t="shared" si="938"/>
        <v/>
      </c>
      <c r="AC384" s="172" t="str">
        <f t="shared" si="938"/>
        <v/>
      </c>
      <c r="AD384" s="125"/>
      <c r="AE384" s="125"/>
      <c r="AF384" s="125"/>
      <c r="AG384" s="125"/>
      <c r="AH384" s="194"/>
      <c r="AI384" s="191"/>
      <c r="AJ384" s="191"/>
      <c r="AK384" s="125"/>
      <c r="AL384" s="191"/>
      <c r="AM384" s="125"/>
      <c r="AN384" s="191"/>
      <c r="AO384" s="123"/>
      <c r="AP384" s="130" t="str">
        <f t="shared" si="790"/>
        <v/>
      </c>
      <c r="AQ384" s="130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R384" s="130" t="str">
        <f t="shared" si="791"/>
        <v/>
      </c>
    </row>
    <row r="385" spans="1:44">
      <c r="A385" s="117">
        <f>输入错误检查!A385</f>
        <v>0</v>
      </c>
      <c r="B385" s="156" t="str">
        <f t="shared" si="923"/>
        <v/>
      </c>
      <c r="C385" s="156" t="str">
        <f t="shared" si="924"/>
        <v/>
      </c>
      <c r="D385" s="156" t="str">
        <f t="shared" si="925"/>
        <v/>
      </c>
      <c r="E385" s="156" t="str">
        <f t="shared" si="926"/>
        <v/>
      </c>
      <c r="F385" s="156" t="str">
        <f t="shared" si="927"/>
        <v/>
      </c>
      <c r="G385" s="120" t="s">
        <v>256</v>
      </c>
      <c r="H385" s="130" t="s">
        <v>251</v>
      </c>
      <c r="I385" s="130" t="str">
        <f t="shared" si="787"/>
        <v/>
      </c>
      <c r="J385" s="130" t="str">
        <f t="shared" si="788"/>
        <v/>
      </c>
      <c r="K385" s="125"/>
      <c r="L385" s="160"/>
      <c r="M385" s="168"/>
      <c r="N385" s="168"/>
      <c r="O385" s="166"/>
      <c r="P385" s="169"/>
      <c r="Q385" s="169"/>
      <c r="R385" s="169"/>
      <c r="S385" s="125"/>
      <c r="T385" s="125"/>
      <c r="U385" s="130" t="str">
        <f t="shared" si="789"/>
        <v/>
      </c>
      <c r="V385" s="173"/>
      <c r="W385" s="128"/>
      <c r="X385" s="174" t="str">
        <f t="shared" si="936"/>
        <v/>
      </c>
      <c r="Y385" s="174" t="str">
        <f t="shared" si="937"/>
        <v/>
      </c>
      <c r="Z385" s="172" t="str">
        <f t="shared" ref="Z385:AC385" si="939">IF($K385="","",IF($K385=$K383,X383,X382))</f>
        <v/>
      </c>
      <c r="AA385" s="172" t="str">
        <f t="shared" si="939"/>
        <v/>
      </c>
      <c r="AB385" s="172" t="str">
        <f t="shared" si="939"/>
        <v/>
      </c>
      <c r="AC385" s="172" t="str">
        <f t="shared" si="939"/>
        <v/>
      </c>
      <c r="AD385" s="125"/>
      <c r="AE385" s="125"/>
      <c r="AF385" s="125"/>
      <c r="AG385" s="125"/>
      <c r="AH385" s="125"/>
      <c r="AI385" s="191"/>
      <c r="AJ385" s="191"/>
      <c r="AK385" s="125"/>
      <c r="AL385" s="191"/>
      <c r="AM385" s="125"/>
      <c r="AN385" s="191"/>
      <c r="AO385" s="123"/>
      <c r="AP385" s="130" t="str">
        <f t="shared" si="790"/>
        <v/>
      </c>
      <c r="AQ385" s="130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R385" s="130" t="str">
        <f t="shared" si="791"/>
        <v/>
      </c>
    </row>
    <row r="386" spans="1:44">
      <c r="A386" s="117">
        <f>输入错误检查!A386</f>
        <v>0</v>
      </c>
      <c r="B386" s="156" t="str">
        <f>IF(赛果!A50="","",赛果!A50)</f>
        <v/>
      </c>
      <c r="C386" s="156" t="str">
        <f>IF(赛果!B50="","",赛果!B50)</f>
        <v/>
      </c>
      <c r="D386" s="156" t="str">
        <f>IF(赛果!C50="","",赛果!C50)</f>
        <v/>
      </c>
      <c r="E386" s="156" t="str">
        <f>IF(赛果!D50="","",赛果!D50)</f>
        <v/>
      </c>
      <c r="F386" s="156" t="str">
        <f>IF(赛果!E50="","",赛果!E50)</f>
        <v/>
      </c>
      <c r="G386" s="120">
        <v>1</v>
      </c>
      <c r="H386" s="130" t="s">
        <v>247</v>
      </c>
      <c r="I386" s="130" t="str">
        <f t="shared" ref="I386:I449" si="940">IF(K386="","",IF(K386=E386,"主","客"))</f>
        <v/>
      </c>
      <c r="J386" s="130" t="str">
        <f t="shared" ref="J386:J449" si="941">IF(K386="","",IF(K386=E386,F386,E386))</f>
        <v/>
      </c>
      <c r="K386" s="125"/>
      <c r="L386" s="160"/>
      <c r="M386" s="168">
        <f t="shared" ref="M386:M390" si="942">S386+S387</f>
        <v>0</v>
      </c>
      <c r="N386" s="168">
        <f t="shared" ref="N386:N390" si="943">T386+T387</f>
        <v>0</v>
      </c>
      <c r="O386" s="166">
        <f t="shared" ref="O386:O390" si="944">M386+N386</f>
        <v>0</v>
      </c>
      <c r="P386" s="167">
        <f t="shared" ref="P386:P390" si="945">IF(M386&gt;N386,1,0)</f>
        <v>0</v>
      </c>
      <c r="Q386" s="167">
        <f t="shared" ref="Q386:Q390" si="946">IF(M386+N386=0,0,IF(M386=N386,1,0))</f>
        <v>0</v>
      </c>
      <c r="R386" s="167">
        <f t="shared" ref="R386:R390" si="947">IF(M386&lt;N386,1,0)</f>
        <v>0</v>
      </c>
      <c r="S386" s="125"/>
      <c r="T386" s="125"/>
      <c r="U386" s="130" t="str">
        <f t="shared" ref="U386:U449" si="948">_xlfn.IFS(S386+T386=0,"",S386&gt;T386,IF(I386="主","屠","人"),S386&lt;T386,IF(I386="主","人","屠"),S386=T386,"平")</f>
        <v/>
      </c>
      <c r="V386" s="129"/>
      <c r="W386" s="129"/>
      <c r="X386" s="170"/>
      <c r="Y386" s="175"/>
      <c r="Z386" s="175"/>
      <c r="AA386" s="175"/>
      <c r="AB386" s="175"/>
      <c r="AC386" s="179"/>
      <c r="AD386" s="184"/>
      <c r="AE386" s="192"/>
      <c r="AF386" s="170"/>
      <c r="AG386" s="175"/>
      <c r="AH386" s="179"/>
      <c r="AI386" s="190"/>
      <c r="AJ386" s="191"/>
      <c r="AK386" s="125"/>
      <c r="AL386" s="191"/>
      <c r="AM386" s="125"/>
      <c r="AN386" s="191"/>
      <c r="AO386" s="123"/>
      <c r="AP386" s="130" t="str">
        <f t="shared" ref="AP386:AP449" si="949">_xlfn.IFS(AQ386="","",AQ386=E386,"主",AQ386=F386,"客")</f>
        <v/>
      </c>
      <c r="AQ386" s="130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R386" s="130" t="str">
        <f t="shared" ref="AR386:AR449" si="950">_xlfn.IFS(AQ386="","",AQ386=E386,F386,AQ386=F386,E386)</f>
        <v/>
      </c>
    </row>
    <row r="387" spans="1:44">
      <c r="A387" s="117">
        <f>输入错误检查!A387</f>
        <v>0</v>
      </c>
      <c r="B387" s="156" t="str">
        <f t="shared" ref="B387:B393" si="951">B386</f>
        <v/>
      </c>
      <c r="C387" s="156" t="str">
        <f t="shared" ref="C387:C393" si="952">C386</f>
        <v/>
      </c>
      <c r="D387" s="156" t="str">
        <f t="shared" ref="D387:D393" si="953">D386</f>
        <v/>
      </c>
      <c r="E387" s="156" t="str">
        <f t="shared" ref="E387:E393" si="954">E386</f>
        <v/>
      </c>
      <c r="F387" s="156" t="str">
        <f t="shared" ref="F387:F393" si="955">F386</f>
        <v/>
      </c>
      <c r="G387" s="120">
        <v>1</v>
      </c>
      <c r="H387" s="130" t="s">
        <v>251</v>
      </c>
      <c r="I387" s="130" t="str">
        <f t="shared" si="940"/>
        <v/>
      </c>
      <c r="J387" s="130" t="str">
        <f t="shared" si="941"/>
        <v/>
      </c>
      <c r="K387" s="125"/>
      <c r="L387" s="160"/>
      <c r="M387" s="168"/>
      <c r="N387" s="168"/>
      <c r="O387" s="166"/>
      <c r="P387" s="169"/>
      <c r="Q387" s="169"/>
      <c r="R387" s="169"/>
      <c r="S387" s="125"/>
      <c r="T387" s="125"/>
      <c r="U387" s="130" t="str">
        <f t="shared" si="948"/>
        <v/>
      </c>
      <c r="V387" s="129"/>
      <c r="W387" s="129"/>
      <c r="X387" s="171"/>
      <c r="Y387" s="176"/>
      <c r="Z387" s="177"/>
      <c r="AA387" s="177"/>
      <c r="AB387" s="177"/>
      <c r="AC387" s="182"/>
      <c r="AD387" s="184"/>
      <c r="AE387" s="192"/>
      <c r="AF387" s="171"/>
      <c r="AG387" s="177"/>
      <c r="AH387" s="182"/>
      <c r="AI387" s="190"/>
      <c r="AJ387" s="191"/>
      <c r="AK387" s="125"/>
      <c r="AL387" s="191"/>
      <c r="AM387" s="125"/>
      <c r="AN387" s="191"/>
      <c r="AO387" s="123"/>
      <c r="AP387" s="130" t="str">
        <f t="shared" si="949"/>
        <v/>
      </c>
      <c r="AQ387" s="130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R387" s="130" t="str">
        <f t="shared" si="950"/>
        <v/>
      </c>
    </row>
    <row r="388" spans="1:44">
      <c r="A388" s="117">
        <f>输入错误检查!A388</f>
        <v>0</v>
      </c>
      <c r="B388" s="156" t="str">
        <f t="shared" si="951"/>
        <v/>
      </c>
      <c r="C388" s="156" t="str">
        <f t="shared" si="952"/>
        <v/>
      </c>
      <c r="D388" s="156" t="str">
        <f t="shared" si="953"/>
        <v/>
      </c>
      <c r="E388" s="156" t="str">
        <f t="shared" si="954"/>
        <v/>
      </c>
      <c r="F388" s="156" t="str">
        <f t="shared" si="955"/>
        <v/>
      </c>
      <c r="G388" s="120">
        <v>2</v>
      </c>
      <c r="H388" s="130" t="s">
        <v>247</v>
      </c>
      <c r="I388" s="130" t="str">
        <f t="shared" si="940"/>
        <v/>
      </c>
      <c r="J388" s="130" t="str">
        <f t="shared" si="941"/>
        <v/>
      </c>
      <c r="K388" s="125"/>
      <c r="L388" s="160"/>
      <c r="M388" s="168">
        <f t="shared" si="942"/>
        <v>0</v>
      </c>
      <c r="N388" s="168">
        <f t="shared" si="943"/>
        <v>0</v>
      </c>
      <c r="O388" s="166">
        <f t="shared" si="944"/>
        <v>0</v>
      </c>
      <c r="P388" s="167">
        <f t="shared" si="945"/>
        <v>0</v>
      </c>
      <c r="Q388" s="167">
        <f t="shared" si="946"/>
        <v>0</v>
      </c>
      <c r="R388" s="167">
        <f t="shared" si="947"/>
        <v>0</v>
      </c>
      <c r="S388" s="125"/>
      <c r="T388" s="125"/>
      <c r="U388" s="130" t="str">
        <f t="shared" si="948"/>
        <v/>
      </c>
      <c r="V388" s="128"/>
      <c r="W388" s="128"/>
      <c r="X388" s="172" t="str">
        <f t="shared" ref="X388:X392" si="956">IF($K388="","",IF($K388=$K386,AI386,AI387))</f>
        <v/>
      </c>
      <c r="Y388" s="172" t="str">
        <f t="shared" ref="Y388:Y392" si="957">IF($K388="","",IF($K388=$K386,AJ386,AJ387))</f>
        <v/>
      </c>
      <c r="Z388" s="178"/>
      <c r="AA388" s="177"/>
      <c r="AB388" s="177"/>
      <c r="AC388" s="182"/>
      <c r="AD388" s="184"/>
      <c r="AE388" s="125"/>
      <c r="AF388" s="188"/>
      <c r="AG388" s="178"/>
      <c r="AH388" s="182"/>
      <c r="AI388" s="190"/>
      <c r="AJ388" s="191"/>
      <c r="AK388" s="125"/>
      <c r="AL388" s="191"/>
      <c r="AM388" s="125"/>
      <c r="AN388" s="191"/>
      <c r="AO388" s="123"/>
      <c r="AP388" s="130" t="str">
        <f t="shared" si="949"/>
        <v/>
      </c>
      <c r="AQ388" s="130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R388" s="130" t="str">
        <f t="shared" si="950"/>
        <v/>
      </c>
    </row>
    <row r="389" spans="1:44">
      <c r="A389" s="117">
        <f>输入错误检查!A389</f>
        <v>0</v>
      </c>
      <c r="B389" s="156" t="str">
        <f t="shared" si="951"/>
        <v/>
      </c>
      <c r="C389" s="156" t="str">
        <f t="shared" si="952"/>
        <v/>
      </c>
      <c r="D389" s="156" t="str">
        <f t="shared" si="953"/>
        <v/>
      </c>
      <c r="E389" s="156" t="str">
        <f t="shared" si="954"/>
        <v/>
      </c>
      <c r="F389" s="156" t="str">
        <f t="shared" si="955"/>
        <v/>
      </c>
      <c r="G389" s="120">
        <v>2</v>
      </c>
      <c r="H389" s="130" t="s">
        <v>251</v>
      </c>
      <c r="I389" s="130" t="str">
        <f t="shared" si="940"/>
        <v/>
      </c>
      <c r="J389" s="130" t="str">
        <f t="shared" si="941"/>
        <v/>
      </c>
      <c r="K389" s="125"/>
      <c r="L389" s="160"/>
      <c r="M389" s="168"/>
      <c r="N389" s="168"/>
      <c r="O389" s="166"/>
      <c r="P389" s="169"/>
      <c r="Q389" s="169"/>
      <c r="R389" s="169"/>
      <c r="S389" s="125"/>
      <c r="T389" s="125"/>
      <c r="U389" s="130" t="str">
        <f t="shared" si="948"/>
        <v/>
      </c>
      <c r="V389" s="128"/>
      <c r="W389" s="128"/>
      <c r="X389" s="172" t="str">
        <f t="shared" ref="X389:X393" si="958">IF($K389="","",IF($K389=$K387,AI387,AI386))</f>
        <v/>
      </c>
      <c r="Y389" s="172" t="str">
        <f t="shared" ref="Y389:Y393" si="959">IF($K389="","",IF($K389=$K387,AJ387,AJ386))</f>
        <v/>
      </c>
      <c r="Z389" s="171"/>
      <c r="AA389" s="176"/>
      <c r="AB389" s="177"/>
      <c r="AC389" s="182"/>
      <c r="AD389" s="184"/>
      <c r="AE389" s="125"/>
      <c r="AF389" s="192"/>
      <c r="AG389" s="171"/>
      <c r="AH389" s="182"/>
      <c r="AI389" s="190"/>
      <c r="AJ389" s="191"/>
      <c r="AK389" s="125"/>
      <c r="AL389" s="191"/>
      <c r="AM389" s="125"/>
      <c r="AN389" s="191"/>
      <c r="AO389" s="123"/>
      <c r="AP389" s="130" t="str">
        <f t="shared" si="949"/>
        <v/>
      </c>
      <c r="AQ389" s="130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R389" s="130" t="str">
        <f t="shared" si="950"/>
        <v/>
      </c>
    </row>
    <row r="390" spans="1:44">
      <c r="A390" s="117">
        <f>输入错误检查!A390</f>
        <v>0</v>
      </c>
      <c r="B390" s="156" t="str">
        <f t="shared" si="951"/>
        <v/>
      </c>
      <c r="C390" s="156" t="str">
        <f t="shared" si="952"/>
        <v/>
      </c>
      <c r="D390" s="156" t="str">
        <f t="shared" si="953"/>
        <v/>
      </c>
      <c r="E390" s="156" t="str">
        <f t="shared" si="954"/>
        <v/>
      </c>
      <c r="F390" s="156" t="str">
        <f t="shared" si="955"/>
        <v/>
      </c>
      <c r="G390" s="120">
        <v>3</v>
      </c>
      <c r="H390" s="130" t="s">
        <v>247</v>
      </c>
      <c r="I390" s="130" t="str">
        <f t="shared" si="940"/>
        <v/>
      </c>
      <c r="J390" s="130" t="str">
        <f t="shared" si="941"/>
        <v/>
      </c>
      <c r="K390" s="125"/>
      <c r="L390" s="160"/>
      <c r="M390" s="168">
        <f t="shared" si="942"/>
        <v>0</v>
      </c>
      <c r="N390" s="168">
        <f t="shared" si="943"/>
        <v>0</v>
      </c>
      <c r="O390" s="166">
        <f t="shared" si="944"/>
        <v>0</v>
      </c>
      <c r="P390" s="167">
        <f t="shared" si="945"/>
        <v>0</v>
      </c>
      <c r="Q390" s="167">
        <f t="shared" si="946"/>
        <v>0</v>
      </c>
      <c r="R390" s="167">
        <f t="shared" si="947"/>
        <v>0</v>
      </c>
      <c r="S390" s="125"/>
      <c r="T390" s="125"/>
      <c r="U390" s="130" t="str">
        <f t="shared" si="948"/>
        <v/>
      </c>
      <c r="V390" s="173"/>
      <c r="W390" s="128"/>
      <c r="X390" s="174" t="str">
        <f t="shared" si="956"/>
        <v/>
      </c>
      <c r="Y390" s="174" t="str">
        <f t="shared" si="957"/>
        <v/>
      </c>
      <c r="Z390" s="174" t="str">
        <f>IF($K390="","",IF($K390=$K388,X388,X389))</f>
        <v/>
      </c>
      <c r="AA390" s="174" t="str">
        <f>IF($K390="","",IF($K390=$K388,Y388,Y389))</f>
        <v/>
      </c>
      <c r="AB390" s="178"/>
      <c r="AC390" s="182"/>
      <c r="AD390" s="184"/>
      <c r="AE390" s="125"/>
      <c r="AF390" s="125"/>
      <c r="AG390" s="188"/>
      <c r="AH390" s="189"/>
      <c r="AI390" s="190"/>
      <c r="AJ390" s="191"/>
      <c r="AK390" s="125"/>
      <c r="AL390" s="191"/>
      <c r="AM390" s="125"/>
      <c r="AN390" s="191"/>
      <c r="AO390" s="123"/>
      <c r="AP390" s="130" t="str">
        <f t="shared" si="949"/>
        <v/>
      </c>
      <c r="AQ390" s="130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R390" s="130" t="str">
        <f t="shared" si="950"/>
        <v/>
      </c>
    </row>
    <row r="391" spans="1:44">
      <c r="A391" s="117">
        <f>输入错误检查!A391</f>
        <v>0</v>
      </c>
      <c r="B391" s="156" t="str">
        <f t="shared" si="951"/>
        <v/>
      </c>
      <c r="C391" s="156" t="str">
        <f t="shared" si="952"/>
        <v/>
      </c>
      <c r="D391" s="156" t="str">
        <f t="shared" si="953"/>
        <v/>
      </c>
      <c r="E391" s="156" t="str">
        <f t="shared" si="954"/>
        <v/>
      </c>
      <c r="F391" s="156" t="str">
        <f t="shared" si="955"/>
        <v/>
      </c>
      <c r="G391" s="120">
        <v>3</v>
      </c>
      <c r="H391" s="130" t="s">
        <v>251</v>
      </c>
      <c r="I391" s="130" t="str">
        <f t="shared" si="940"/>
        <v/>
      </c>
      <c r="J391" s="130" t="str">
        <f t="shared" si="941"/>
        <v/>
      </c>
      <c r="K391" s="125"/>
      <c r="L391" s="160"/>
      <c r="M391" s="168"/>
      <c r="N391" s="168"/>
      <c r="O391" s="166"/>
      <c r="P391" s="169"/>
      <c r="Q391" s="169"/>
      <c r="R391" s="169"/>
      <c r="S391" s="125"/>
      <c r="T391" s="125"/>
      <c r="U391" s="130" t="str">
        <f t="shared" si="948"/>
        <v/>
      </c>
      <c r="V391" s="173"/>
      <c r="W391" s="128"/>
      <c r="X391" s="174" t="str">
        <f t="shared" si="958"/>
        <v/>
      </c>
      <c r="Y391" s="174" t="str">
        <f t="shared" si="959"/>
        <v/>
      </c>
      <c r="Z391" s="174" t="str">
        <f>IF($K391="","",IF($K391=$K389,X389,X388))</f>
        <v/>
      </c>
      <c r="AA391" s="174" t="str">
        <f>IF($K391="","",IF($K391=$K389,Y389,Y388))</f>
        <v/>
      </c>
      <c r="AB391" s="171"/>
      <c r="AC391" s="185"/>
      <c r="AD391" s="184"/>
      <c r="AE391" s="125"/>
      <c r="AF391" s="125"/>
      <c r="AG391" s="192"/>
      <c r="AH391" s="193"/>
      <c r="AI391" s="190"/>
      <c r="AJ391" s="191"/>
      <c r="AK391" s="125"/>
      <c r="AL391" s="191"/>
      <c r="AM391" s="125"/>
      <c r="AN391" s="191"/>
      <c r="AO391" s="123"/>
      <c r="AP391" s="130" t="str">
        <f t="shared" si="949"/>
        <v/>
      </c>
      <c r="AQ391" s="130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R391" s="130" t="str">
        <f t="shared" si="950"/>
        <v/>
      </c>
    </row>
    <row r="392" spans="1:44">
      <c r="A392" s="117">
        <f>输入错误检查!A392</f>
        <v>0</v>
      </c>
      <c r="B392" s="156" t="str">
        <f t="shared" si="951"/>
        <v/>
      </c>
      <c r="C392" s="156" t="str">
        <f t="shared" si="952"/>
        <v/>
      </c>
      <c r="D392" s="156" t="str">
        <f t="shared" si="953"/>
        <v/>
      </c>
      <c r="E392" s="156" t="str">
        <f t="shared" si="954"/>
        <v/>
      </c>
      <c r="F392" s="156" t="str">
        <f t="shared" si="955"/>
        <v/>
      </c>
      <c r="G392" s="120" t="s">
        <v>256</v>
      </c>
      <c r="H392" s="130" t="s">
        <v>247</v>
      </c>
      <c r="I392" s="130" t="str">
        <f t="shared" si="940"/>
        <v/>
      </c>
      <c r="J392" s="130" t="str">
        <f t="shared" si="941"/>
        <v/>
      </c>
      <c r="K392" s="125"/>
      <c r="L392" s="160"/>
      <c r="M392" s="168">
        <f t="shared" ref="M392:M396" si="960">S392+S393</f>
        <v>0</v>
      </c>
      <c r="N392" s="168">
        <f t="shared" ref="N392:N396" si="961">T392+T393</f>
        <v>0</v>
      </c>
      <c r="O392" s="166">
        <f t="shared" ref="O392:O396" si="962">M392+N392</f>
        <v>0</v>
      </c>
      <c r="P392" s="167">
        <f t="shared" ref="P392:P396" si="963">IF(M392&gt;N392,1,0)</f>
        <v>0</v>
      </c>
      <c r="Q392" s="167">
        <f t="shared" ref="Q392:Q396" si="964">IF(M392+N392=0,0,IF(M392=N392,1,0))</f>
        <v>0</v>
      </c>
      <c r="R392" s="167">
        <f t="shared" ref="R392:R396" si="965">IF(M392&lt;N392,1,0)</f>
        <v>0</v>
      </c>
      <c r="S392" s="125"/>
      <c r="T392" s="125"/>
      <c r="U392" s="130" t="str">
        <f t="shared" si="948"/>
        <v/>
      </c>
      <c r="V392" s="173"/>
      <c r="W392" s="128"/>
      <c r="X392" s="174" t="str">
        <f t="shared" si="956"/>
        <v/>
      </c>
      <c r="Y392" s="174" t="str">
        <f t="shared" si="957"/>
        <v/>
      </c>
      <c r="Z392" s="172" t="str">
        <f t="shared" ref="Z392:AC392" si="966">IF($K392="","",IF($K392=$K390,X390,X391))</f>
        <v/>
      </c>
      <c r="AA392" s="172" t="str">
        <f t="shared" si="966"/>
        <v/>
      </c>
      <c r="AB392" s="172" t="str">
        <f t="shared" si="966"/>
        <v/>
      </c>
      <c r="AC392" s="172" t="str">
        <f t="shared" si="966"/>
        <v/>
      </c>
      <c r="AD392" s="125"/>
      <c r="AE392" s="125"/>
      <c r="AF392" s="125"/>
      <c r="AG392" s="125"/>
      <c r="AH392" s="194"/>
      <c r="AI392" s="191"/>
      <c r="AJ392" s="191"/>
      <c r="AK392" s="125"/>
      <c r="AL392" s="191"/>
      <c r="AM392" s="125"/>
      <c r="AN392" s="191"/>
      <c r="AO392" s="123"/>
      <c r="AP392" s="130" t="str">
        <f t="shared" si="949"/>
        <v/>
      </c>
      <c r="AQ392" s="130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R392" s="130" t="str">
        <f t="shared" si="950"/>
        <v/>
      </c>
    </row>
    <row r="393" spans="1:44">
      <c r="A393" s="117">
        <f>输入错误检查!A393</f>
        <v>0</v>
      </c>
      <c r="B393" s="156" t="str">
        <f t="shared" si="951"/>
        <v/>
      </c>
      <c r="C393" s="156" t="str">
        <f t="shared" si="952"/>
        <v/>
      </c>
      <c r="D393" s="156" t="str">
        <f t="shared" si="953"/>
        <v/>
      </c>
      <c r="E393" s="156" t="str">
        <f t="shared" si="954"/>
        <v/>
      </c>
      <c r="F393" s="156" t="str">
        <f t="shared" si="955"/>
        <v/>
      </c>
      <c r="G393" s="120" t="s">
        <v>256</v>
      </c>
      <c r="H393" s="130" t="s">
        <v>251</v>
      </c>
      <c r="I393" s="130" t="str">
        <f t="shared" si="940"/>
        <v/>
      </c>
      <c r="J393" s="130" t="str">
        <f t="shared" si="941"/>
        <v/>
      </c>
      <c r="K393" s="125"/>
      <c r="L393" s="160"/>
      <c r="M393" s="168"/>
      <c r="N393" s="168"/>
      <c r="O393" s="166"/>
      <c r="P393" s="169"/>
      <c r="Q393" s="169"/>
      <c r="R393" s="169"/>
      <c r="S393" s="125"/>
      <c r="T393" s="125"/>
      <c r="U393" s="130" t="str">
        <f t="shared" si="948"/>
        <v/>
      </c>
      <c r="V393" s="173"/>
      <c r="W393" s="128"/>
      <c r="X393" s="174" t="str">
        <f t="shared" si="958"/>
        <v/>
      </c>
      <c r="Y393" s="174" t="str">
        <f t="shared" si="959"/>
        <v/>
      </c>
      <c r="Z393" s="172" t="str">
        <f t="shared" ref="Z393:AC393" si="967">IF($K393="","",IF($K393=$K391,X391,X390))</f>
        <v/>
      </c>
      <c r="AA393" s="172" t="str">
        <f t="shared" si="967"/>
        <v/>
      </c>
      <c r="AB393" s="172" t="str">
        <f t="shared" si="967"/>
        <v/>
      </c>
      <c r="AC393" s="172" t="str">
        <f t="shared" si="967"/>
        <v/>
      </c>
      <c r="AD393" s="125"/>
      <c r="AE393" s="125"/>
      <c r="AF393" s="125"/>
      <c r="AG393" s="125"/>
      <c r="AH393" s="125"/>
      <c r="AI393" s="191"/>
      <c r="AJ393" s="191"/>
      <c r="AK393" s="125"/>
      <c r="AL393" s="191"/>
      <c r="AM393" s="125"/>
      <c r="AN393" s="191"/>
      <c r="AO393" s="123"/>
      <c r="AP393" s="130" t="str">
        <f t="shared" si="949"/>
        <v/>
      </c>
      <c r="AQ393" s="130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R393" s="130" t="str">
        <f t="shared" si="950"/>
        <v/>
      </c>
    </row>
    <row r="394" spans="1:44">
      <c r="A394" s="117">
        <f>输入错误检查!A394</f>
        <v>0</v>
      </c>
      <c r="B394" s="156" t="str">
        <f>IF(赛果!A51="","",赛果!A51)</f>
        <v/>
      </c>
      <c r="C394" s="156" t="str">
        <f>IF(赛果!B51="","",赛果!B51)</f>
        <v/>
      </c>
      <c r="D394" s="156" t="str">
        <f>IF(赛果!C51="","",赛果!C51)</f>
        <v/>
      </c>
      <c r="E394" s="156" t="str">
        <f>IF(赛果!D51="","",赛果!D51)</f>
        <v/>
      </c>
      <c r="F394" s="156" t="str">
        <f>IF(赛果!E51="","",赛果!E51)</f>
        <v/>
      </c>
      <c r="G394" s="120">
        <v>1</v>
      </c>
      <c r="H394" s="130" t="s">
        <v>247</v>
      </c>
      <c r="I394" s="130" t="str">
        <f t="shared" si="940"/>
        <v/>
      </c>
      <c r="J394" s="130" t="str">
        <f t="shared" si="941"/>
        <v/>
      </c>
      <c r="K394" s="125"/>
      <c r="L394" s="160"/>
      <c r="M394" s="168">
        <f t="shared" si="960"/>
        <v>0</v>
      </c>
      <c r="N394" s="168">
        <f t="shared" si="961"/>
        <v>0</v>
      </c>
      <c r="O394" s="166">
        <f t="shared" si="962"/>
        <v>0</v>
      </c>
      <c r="P394" s="167">
        <f t="shared" si="963"/>
        <v>0</v>
      </c>
      <c r="Q394" s="167">
        <f t="shared" si="964"/>
        <v>0</v>
      </c>
      <c r="R394" s="167">
        <f t="shared" si="965"/>
        <v>0</v>
      </c>
      <c r="S394" s="125"/>
      <c r="T394" s="125"/>
      <c r="U394" s="130" t="str">
        <f t="shared" si="948"/>
        <v/>
      </c>
      <c r="V394" s="129"/>
      <c r="W394" s="129"/>
      <c r="X394" s="170"/>
      <c r="Y394" s="175"/>
      <c r="Z394" s="175"/>
      <c r="AA394" s="175"/>
      <c r="AB394" s="175"/>
      <c r="AC394" s="179"/>
      <c r="AD394" s="184"/>
      <c r="AE394" s="192"/>
      <c r="AF394" s="170"/>
      <c r="AG394" s="175"/>
      <c r="AH394" s="179"/>
      <c r="AI394" s="190"/>
      <c r="AJ394" s="191"/>
      <c r="AK394" s="125"/>
      <c r="AL394" s="191"/>
      <c r="AM394" s="125"/>
      <c r="AN394" s="191"/>
      <c r="AO394" s="123"/>
      <c r="AP394" s="130" t="str">
        <f t="shared" si="949"/>
        <v/>
      </c>
      <c r="AQ394" s="130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R394" s="130" t="str">
        <f t="shared" si="950"/>
        <v/>
      </c>
    </row>
    <row r="395" spans="1:44">
      <c r="A395" s="117">
        <f>输入错误检查!A395</f>
        <v>0</v>
      </c>
      <c r="B395" s="156" t="str">
        <f t="shared" ref="B395:B401" si="968">B394</f>
        <v/>
      </c>
      <c r="C395" s="156" t="str">
        <f t="shared" ref="C395:C401" si="969">C394</f>
        <v/>
      </c>
      <c r="D395" s="156" t="str">
        <f t="shared" ref="D395:D401" si="970">D394</f>
        <v/>
      </c>
      <c r="E395" s="156" t="str">
        <f t="shared" ref="E395:E401" si="971">E394</f>
        <v/>
      </c>
      <c r="F395" s="156" t="str">
        <f t="shared" ref="F395:F401" si="972">F394</f>
        <v/>
      </c>
      <c r="G395" s="120">
        <v>1</v>
      </c>
      <c r="H395" s="130" t="s">
        <v>251</v>
      </c>
      <c r="I395" s="130" t="str">
        <f t="shared" si="940"/>
        <v/>
      </c>
      <c r="J395" s="130" t="str">
        <f t="shared" si="941"/>
        <v/>
      </c>
      <c r="K395" s="125"/>
      <c r="L395" s="160"/>
      <c r="M395" s="168"/>
      <c r="N395" s="168"/>
      <c r="O395" s="166"/>
      <c r="P395" s="169"/>
      <c r="Q395" s="169"/>
      <c r="R395" s="169"/>
      <c r="S395" s="125"/>
      <c r="T395" s="125"/>
      <c r="U395" s="130" t="str">
        <f t="shared" si="948"/>
        <v/>
      </c>
      <c r="V395" s="129"/>
      <c r="W395" s="129"/>
      <c r="X395" s="171"/>
      <c r="Y395" s="176"/>
      <c r="Z395" s="177"/>
      <c r="AA395" s="177"/>
      <c r="AB395" s="177"/>
      <c r="AC395" s="182"/>
      <c r="AD395" s="184"/>
      <c r="AE395" s="192"/>
      <c r="AF395" s="171"/>
      <c r="AG395" s="177"/>
      <c r="AH395" s="182"/>
      <c r="AI395" s="190"/>
      <c r="AJ395" s="191"/>
      <c r="AK395" s="125"/>
      <c r="AL395" s="191"/>
      <c r="AM395" s="125"/>
      <c r="AN395" s="191"/>
      <c r="AO395" s="123"/>
      <c r="AP395" s="130" t="str">
        <f t="shared" si="949"/>
        <v/>
      </c>
      <c r="AQ395" s="130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R395" s="130" t="str">
        <f t="shared" si="950"/>
        <v/>
      </c>
    </row>
    <row r="396" spans="1:44">
      <c r="A396" s="117">
        <f>输入错误检查!A396</f>
        <v>0</v>
      </c>
      <c r="B396" s="156" t="str">
        <f t="shared" si="968"/>
        <v/>
      </c>
      <c r="C396" s="156" t="str">
        <f t="shared" si="969"/>
        <v/>
      </c>
      <c r="D396" s="156" t="str">
        <f t="shared" si="970"/>
        <v/>
      </c>
      <c r="E396" s="156" t="str">
        <f t="shared" si="971"/>
        <v/>
      </c>
      <c r="F396" s="156" t="str">
        <f t="shared" si="972"/>
        <v/>
      </c>
      <c r="G396" s="120">
        <v>2</v>
      </c>
      <c r="H396" s="130" t="s">
        <v>247</v>
      </c>
      <c r="I396" s="130" t="str">
        <f t="shared" si="940"/>
        <v/>
      </c>
      <c r="J396" s="130" t="str">
        <f t="shared" si="941"/>
        <v/>
      </c>
      <c r="K396" s="125"/>
      <c r="L396" s="160"/>
      <c r="M396" s="168">
        <f t="shared" si="960"/>
        <v>0</v>
      </c>
      <c r="N396" s="168">
        <f t="shared" si="961"/>
        <v>0</v>
      </c>
      <c r="O396" s="166">
        <f t="shared" si="962"/>
        <v>0</v>
      </c>
      <c r="P396" s="167">
        <f t="shared" si="963"/>
        <v>0</v>
      </c>
      <c r="Q396" s="167">
        <f t="shared" si="964"/>
        <v>0</v>
      </c>
      <c r="R396" s="167">
        <f t="shared" si="965"/>
        <v>0</v>
      </c>
      <c r="S396" s="125"/>
      <c r="T396" s="125"/>
      <c r="U396" s="130" t="str">
        <f t="shared" si="948"/>
        <v/>
      </c>
      <c r="V396" s="128"/>
      <c r="W396" s="128"/>
      <c r="X396" s="172" t="str">
        <f t="shared" ref="X396:X400" si="973">IF($K396="","",IF($K396=$K394,AI394,AI395))</f>
        <v/>
      </c>
      <c r="Y396" s="172" t="str">
        <f t="shared" ref="Y396:Y400" si="974">IF($K396="","",IF($K396=$K394,AJ394,AJ395))</f>
        <v/>
      </c>
      <c r="Z396" s="178"/>
      <c r="AA396" s="177"/>
      <c r="AB396" s="177"/>
      <c r="AC396" s="182"/>
      <c r="AD396" s="184"/>
      <c r="AE396" s="125"/>
      <c r="AF396" s="188"/>
      <c r="AG396" s="178"/>
      <c r="AH396" s="182"/>
      <c r="AI396" s="190"/>
      <c r="AJ396" s="191"/>
      <c r="AK396" s="125"/>
      <c r="AL396" s="191"/>
      <c r="AM396" s="125"/>
      <c r="AN396" s="191"/>
      <c r="AO396" s="123"/>
      <c r="AP396" s="130" t="str">
        <f t="shared" si="949"/>
        <v/>
      </c>
      <c r="AQ396" s="130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R396" s="130" t="str">
        <f t="shared" si="950"/>
        <v/>
      </c>
    </row>
    <row r="397" spans="1:44">
      <c r="A397" s="117">
        <f>输入错误检查!A397</f>
        <v>0</v>
      </c>
      <c r="B397" s="156" t="str">
        <f t="shared" si="968"/>
        <v/>
      </c>
      <c r="C397" s="156" t="str">
        <f t="shared" si="969"/>
        <v/>
      </c>
      <c r="D397" s="156" t="str">
        <f t="shared" si="970"/>
        <v/>
      </c>
      <c r="E397" s="156" t="str">
        <f t="shared" si="971"/>
        <v/>
      </c>
      <c r="F397" s="156" t="str">
        <f t="shared" si="972"/>
        <v/>
      </c>
      <c r="G397" s="120">
        <v>2</v>
      </c>
      <c r="H397" s="130" t="s">
        <v>251</v>
      </c>
      <c r="I397" s="130" t="str">
        <f t="shared" si="940"/>
        <v/>
      </c>
      <c r="J397" s="130" t="str">
        <f t="shared" si="941"/>
        <v/>
      </c>
      <c r="K397" s="125"/>
      <c r="L397" s="160"/>
      <c r="M397" s="168"/>
      <c r="N397" s="168"/>
      <c r="O397" s="166"/>
      <c r="P397" s="169"/>
      <c r="Q397" s="169"/>
      <c r="R397" s="169"/>
      <c r="S397" s="125"/>
      <c r="T397" s="125"/>
      <c r="U397" s="130" t="str">
        <f t="shared" si="948"/>
        <v/>
      </c>
      <c r="V397" s="128"/>
      <c r="W397" s="128"/>
      <c r="X397" s="172" t="str">
        <f t="shared" ref="X397:X401" si="975">IF($K397="","",IF($K397=$K395,AI395,AI394))</f>
        <v/>
      </c>
      <c r="Y397" s="172" t="str">
        <f t="shared" ref="Y397:Y401" si="976">IF($K397="","",IF($K397=$K395,AJ395,AJ394))</f>
        <v/>
      </c>
      <c r="Z397" s="171"/>
      <c r="AA397" s="176"/>
      <c r="AB397" s="177"/>
      <c r="AC397" s="182"/>
      <c r="AD397" s="184"/>
      <c r="AE397" s="125"/>
      <c r="AF397" s="192"/>
      <c r="AG397" s="171"/>
      <c r="AH397" s="182"/>
      <c r="AI397" s="190"/>
      <c r="AJ397" s="191"/>
      <c r="AK397" s="125"/>
      <c r="AL397" s="191"/>
      <c r="AM397" s="125"/>
      <c r="AN397" s="191"/>
      <c r="AO397" s="123"/>
      <c r="AP397" s="130" t="str">
        <f t="shared" si="949"/>
        <v/>
      </c>
      <c r="AQ397" s="130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R397" s="130" t="str">
        <f t="shared" si="950"/>
        <v/>
      </c>
    </row>
    <row r="398" spans="1:44">
      <c r="A398" s="117">
        <f>输入错误检查!A398</f>
        <v>0</v>
      </c>
      <c r="B398" s="156" t="str">
        <f t="shared" si="968"/>
        <v/>
      </c>
      <c r="C398" s="156" t="str">
        <f t="shared" si="969"/>
        <v/>
      </c>
      <c r="D398" s="156" t="str">
        <f t="shared" si="970"/>
        <v/>
      </c>
      <c r="E398" s="156" t="str">
        <f t="shared" si="971"/>
        <v/>
      </c>
      <c r="F398" s="156" t="str">
        <f t="shared" si="972"/>
        <v/>
      </c>
      <c r="G398" s="120">
        <v>3</v>
      </c>
      <c r="H398" s="130" t="s">
        <v>247</v>
      </c>
      <c r="I398" s="130" t="str">
        <f t="shared" si="940"/>
        <v/>
      </c>
      <c r="J398" s="130" t="str">
        <f t="shared" si="941"/>
        <v/>
      </c>
      <c r="K398" s="125"/>
      <c r="L398" s="160"/>
      <c r="M398" s="168">
        <f t="shared" ref="M398:M402" si="977">S398+S399</f>
        <v>0</v>
      </c>
      <c r="N398" s="168">
        <f t="shared" ref="N398:N402" si="978">T398+T399</f>
        <v>0</v>
      </c>
      <c r="O398" s="166">
        <f t="shared" ref="O398:O402" si="979">M398+N398</f>
        <v>0</v>
      </c>
      <c r="P398" s="167">
        <f t="shared" ref="P398:P402" si="980">IF(M398&gt;N398,1,0)</f>
        <v>0</v>
      </c>
      <c r="Q398" s="167">
        <f t="shared" ref="Q398:Q402" si="981">IF(M398+N398=0,0,IF(M398=N398,1,0))</f>
        <v>0</v>
      </c>
      <c r="R398" s="167">
        <f t="shared" ref="R398:R402" si="982">IF(M398&lt;N398,1,0)</f>
        <v>0</v>
      </c>
      <c r="S398" s="125"/>
      <c r="T398" s="125"/>
      <c r="U398" s="130" t="str">
        <f t="shared" si="948"/>
        <v/>
      </c>
      <c r="V398" s="173"/>
      <c r="W398" s="128"/>
      <c r="X398" s="174" t="str">
        <f t="shared" si="973"/>
        <v/>
      </c>
      <c r="Y398" s="174" t="str">
        <f t="shared" si="974"/>
        <v/>
      </c>
      <c r="Z398" s="174" t="str">
        <f>IF($K398="","",IF($K398=$K396,X396,X397))</f>
        <v/>
      </c>
      <c r="AA398" s="174" t="str">
        <f>IF($K398="","",IF($K398=$K396,Y396,Y397))</f>
        <v/>
      </c>
      <c r="AB398" s="178"/>
      <c r="AC398" s="182"/>
      <c r="AD398" s="184"/>
      <c r="AE398" s="125"/>
      <c r="AF398" s="125"/>
      <c r="AG398" s="188"/>
      <c r="AH398" s="189"/>
      <c r="AI398" s="190"/>
      <c r="AJ398" s="191"/>
      <c r="AK398" s="125"/>
      <c r="AL398" s="191"/>
      <c r="AM398" s="125"/>
      <c r="AN398" s="191"/>
      <c r="AO398" s="123"/>
      <c r="AP398" s="130" t="str">
        <f t="shared" si="949"/>
        <v/>
      </c>
      <c r="AQ398" s="130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R398" s="130" t="str">
        <f t="shared" si="950"/>
        <v/>
      </c>
    </row>
    <row r="399" spans="1:44">
      <c r="A399" s="117">
        <f>输入错误检查!A399</f>
        <v>0</v>
      </c>
      <c r="B399" s="156" t="str">
        <f t="shared" si="968"/>
        <v/>
      </c>
      <c r="C399" s="156" t="str">
        <f t="shared" si="969"/>
        <v/>
      </c>
      <c r="D399" s="156" t="str">
        <f t="shared" si="970"/>
        <v/>
      </c>
      <c r="E399" s="156" t="str">
        <f t="shared" si="971"/>
        <v/>
      </c>
      <c r="F399" s="156" t="str">
        <f t="shared" si="972"/>
        <v/>
      </c>
      <c r="G399" s="120">
        <v>3</v>
      </c>
      <c r="H399" s="130" t="s">
        <v>251</v>
      </c>
      <c r="I399" s="130" t="str">
        <f t="shared" si="940"/>
        <v/>
      </c>
      <c r="J399" s="130" t="str">
        <f t="shared" si="941"/>
        <v/>
      </c>
      <c r="K399" s="125"/>
      <c r="L399" s="160"/>
      <c r="M399" s="168"/>
      <c r="N399" s="168"/>
      <c r="O399" s="166"/>
      <c r="P399" s="169"/>
      <c r="Q399" s="169"/>
      <c r="R399" s="169"/>
      <c r="S399" s="125"/>
      <c r="T399" s="125"/>
      <c r="U399" s="130" t="str">
        <f t="shared" si="948"/>
        <v/>
      </c>
      <c r="V399" s="173"/>
      <c r="W399" s="128"/>
      <c r="X399" s="174" t="str">
        <f t="shared" si="975"/>
        <v/>
      </c>
      <c r="Y399" s="174" t="str">
        <f t="shared" si="976"/>
        <v/>
      </c>
      <c r="Z399" s="174" t="str">
        <f>IF($K399="","",IF($K399=$K397,X397,X396))</f>
        <v/>
      </c>
      <c r="AA399" s="174" t="str">
        <f>IF($K399="","",IF($K399=$K397,Y397,Y396))</f>
        <v/>
      </c>
      <c r="AB399" s="171"/>
      <c r="AC399" s="185"/>
      <c r="AD399" s="184"/>
      <c r="AE399" s="125"/>
      <c r="AF399" s="125"/>
      <c r="AG399" s="192"/>
      <c r="AH399" s="193"/>
      <c r="AI399" s="190"/>
      <c r="AJ399" s="191"/>
      <c r="AK399" s="125"/>
      <c r="AL399" s="191"/>
      <c r="AM399" s="125"/>
      <c r="AN399" s="191"/>
      <c r="AO399" s="123"/>
      <c r="AP399" s="130" t="str">
        <f t="shared" si="949"/>
        <v/>
      </c>
      <c r="AQ399" s="130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R399" s="130" t="str">
        <f t="shared" si="950"/>
        <v/>
      </c>
    </row>
    <row r="400" spans="1:44">
      <c r="A400" s="117">
        <f>输入错误检查!A400</f>
        <v>0</v>
      </c>
      <c r="B400" s="156" t="str">
        <f t="shared" si="968"/>
        <v/>
      </c>
      <c r="C400" s="156" t="str">
        <f t="shared" si="969"/>
        <v/>
      </c>
      <c r="D400" s="156" t="str">
        <f t="shared" si="970"/>
        <v/>
      </c>
      <c r="E400" s="156" t="str">
        <f t="shared" si="971"/>
        <v/>
      </c>
      <c r="F400" s="156" t="str">
        <f t="shared" si="972"/>
        <v/>
      </c>
      <c r="G400" s="120" t="s">
        <v>256</v>
      </c>
      <c r="H400" s="130" t="s">
        <v>247</v>
      </c>
      <c r="I400" s="130" t="str">
        <f t="shared" si="940"/>
        <v/>
      </c>
      <c r="J400" s="130" t="str">
        <f t="shared" si="941"/>
        <v/>
      </c>
      <c r="K400" s="125"/>
      <c r="L400" s="160"/>
      <c r="M400" s="168">
        <f t="shared" si="977"/>
        <v>0</v>
      </c>
      <c r="N400" s="168">
        <f t="shared" si="978"/>
        <v>0</v>
      </c>
      <c r="O400" s="166">
        <f t="shared" si="979"/>
        <v>0</v>
      </c>
      <c r="P400" s="167">
        <f t="shared" si="980"/>
        <v>0</v>
      </c>
      <c r="Q400" s="167">
        <f t="shared" si="981"/>
        <v>0</v>
      </c>
      <c r="R400" s="167">
        <f t="shared" si="982"/>
        <v>0</v>
      </c>
      <c r="S400" s="125"/>
      <c r="T400" s="125"/>
      <c r="U400" s="130" t="str">
        <f t="shared" si="948"/>
        <v/>
      </c>
      <c r="V400" s="173"/>
      <c r="W400" s="128"/>
      <c r="X400" s="174" t="str">
        <f t="shared" si="973"/>
        <v/>
      </c>
      <c r="Y400" s="174" t="str">
        <f t="shared" si="974"/>
        <v/>
      </c>
      <c r="Z400" s="172" t="str">
        <f t="shared" ref="Z400:AC400" si="983">IF($K400="","",IF($K400=$K398,X398,X399))</f>
        <v/>
      </c>
      <c r="AA400" s="172" t="str">
        <f t="shared" si="983"/>
        <v/>
      </c>
      <c r="AB400" s="172" t="str">
        <f t="shared" si="983"/>
        <v/>
      </c>
      <c r="AC400" s="172" t="str">
        <f t="shared" si="983"/>
        <v/>
      </c>
      <c r="AD400" s="125"/>
      <c r="AE400" s="125"/>
      <c r="AF400" s="125"/>
      <c r="AG400" s="125"/>
      <c r="AH400" s="194"/>
      <c r="AI400" s="191"/>
      <c r="AJ400" s="191"/>
      <c r="AK400" s="125"/>
      <c r="AL400" s="191"/>
      <c r="AM400" s="125"/>
      <c r="AN400" s="191"/>
      <c r="AO400" s="123"/>
      <c r="AP400" s="130" t="str">
        <f t="shared" si="949"/>
        <v/>
      </c>
      <c r="AQ400" s="130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R400" s="130" t="str">
        <f t="shared" si="950"/>
        <v/>
      </c>
    </row>
    <row r="401" spans="1:44">
      <c r="A401" s="117">
        <f>输入错误检查!A401</f>
        <v>0</v>
      </c>
      <c r="B401" s="156" t="str">
        <f t="shared" si="968"/>
        <v/>
      </c>
      <c r="C401" s="156" t="str">
        <f t="shared" si="969"/>
        <v/>
      </c>
      <c r="D401" s="156" t="str">
        <f t="shared" si="970"/>
        <v/>
      </c>
      <c r="E401" s="156" t="str">
        <f t="shared" si="971"/>
        <v/>
      </c>
      <c r="F401" s="156" t="str">
        <f t="shared" si="972"/>
        <v/>
      </c>
      <c r="G401" s="120" t="s">
        <v>256</v>
      </c>
      <c r="H401" s="130" t="s">
        <v>251</v>
      </c>
      <c r="I401" s="130" t="str">
        <f t="shared" si="940"/>
        <v/>
      </c>
      <c r="J401" s="130" t="str">
        <f t="shared" si="941"/>
        <v/>
      </c>
      <c r="K401" s="125"/>
      <c r="L401" s="160"/>
      <c r="M401" s="168"/>
      <c r="N401" s="168"/>
      <c r="O401" s="166"/>
      <c r="P401" s="169"/>
      <c r="Q401" s="169"/>
      <c r="R401" s="169"/>
      <c r="S401" s="125"/>
      <c r="T401" s="125"/>
      <c r="U401" s="130" t="str">
        <f t="shared" si="948"/>
        <v/>
      </c>
      <c r="V401" s="173"/>
      <c r="W401" s="128"/>
      <c r="X401" s="174" t="str">
        <f t="shared" si="975"/>
        <v/>
      </c>
      <c r="Y401" s="174" t="str">
        <f t="shared" si="976"/>
        <v/>
      </c>
      <c r="Z401" s="172" t="str">
        <f t="shared" ref="Z401:AC401" si="984">IF($K401="","",IF($K401=$K399,X399,X398))</f>
        <v/>
      </c>
      <c r="AA401" s="172" t="str">
        <f t="shared" si="984"/>
        <v/>
      </c>
      <c r="AB401" s="172" t="str">
        <f t="shared" si="984"/>
        <v/>
      </c>
      <c r="AC401" s="172" t="str">
        <f t="shared" si="984"/>
        <v/>
      </c>
      <c r="AD401" s="125"/>
      <c r="AE401" s="125"/>
      <c r="AF401" s="125"/>
      <c r="AG401" s="125"/>
      <c r="AH401" s="125"/>
      <c r="AI401" s="191"/>
      <c r="AJ401" s="191"/>
      <c r="AK401" s="125"/>
      <c r="AL401" s="191"/>
      <c r="AM401" s="125"/>
      <c r="AN401" s="191"/>
      <c r="AO401" s="123"/>
      <c r="AP401" s="130" t="str">
        <f t="shared" si="949"/>
        <v/>
      </c>
      <c r="AQ401" s="130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R401" s="130" t="str">
        <f t="shared" si="950"/>
        <v/>
      </c>
    </row>
    <row r="402" spans="1:44">
      <c r="A402" s="117">
        <f>输入错误检查!A402</f>
        <v>0</v>
      </c>
      <c r="B402" s="156" t="str">
        <f>IF(赛果!A52="","",赛果!A52)</f>
        <v/>
      </c>
      <c r="C402" s="156" t="str">
        <f>IF(赛果!B52="","",赛果!B52)</f>
        <v/>
      </c>
      <c r="D402" s="156" t="str">
        <f>IF(赛果!C52="","",赛果!C52)</f>
        <v/>
      </c>
      <c r="E402" s="156" t="str">
        <f>IF(赛果!D52="","",赛果!D52)</f>
        <v/>
      </c>
      <c r="F402" s="156" t="str">
        <f>IF(赛果!E52="","",赛果!E52)</f>
        <v/>
      </c>
      <c r="G402" s="120">
        <v>1</v>
      </c>
      <c r="H402" s="130" t="s">
        <v>247</v>
      </c>
      <c r="I402" s="130" t="str">
        <f t="shared" si="940"/>
        <v/>
      </c>
      <c r="J402" s="130" t="str">
        <f t="shared" si="941"/>
        <v/>
      </c>
      <c r="K402" s="125"/>
      <c r="L402" s="160"/>
      <c r="M402" s="168">
        <f t="shared" si="977"/>
        <v>0</v>
      </c>
      <c r="N402" s="168">
        <f t="shared" si="978"/>
        <v>0</v>
      </c>
      <c r="O402" s="166">
        <f t="shared" si="979"/>
        <v>0</v>
      </c>
      <c r="P402" s="167">
        <f t="shared" si="980"/>
        <v>0</v>
      </c>
      <c r="Q402" s="167">
        <f t="shared" si="981"/>
        <v>0</v>
      </c>
      <c r="R402" s="167">
        <f t="shared" si="982"/>
        <v>0</v>
      </c>
      <c r="S402" s="125"/>
      <c r="T402" s="125"/>
      <c r="U402" s="130" t="str">
        <f t="shared" si="948"/>
        <v/>
      </c>
      <c r="V402" s="129"/>
      <c r="W402" s="129"/>
      <c r="X402" s="170"/>
      <c r="Y402" s="175"/>
      <c r="Z402" s="175"/>
      <c r="AA402" s="175"/>
      <c r="AB402" s="175"/>
      <c r="AC402" s="179"/>
      <c r="AD402" s="184"/>
      <c r="AE402" s="192"/>
      <c r="AF402" s="170"/>
      <c r="AG402" s="175"/>
      <c r="AH402" s="179"/>
      <c r="AI402" s="190"/>
      <c r="AJ402" s="191"/>
      <c r="AK402" s="125"/>
      <c r="AL402" s="191"/>
      <c r="AM402" s="125"/>
      <c r="AN402" s="191"/>
      <c r="AO402" s="123"/>
      <c r="AP402" s="130" t="str">
        <f t="shared" si="949"/>
        <v/>
      </c>
      <c r="AQ402" s="130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R402" s="130" t="str">
        <f t="shared" si="950"/>
        <v/>
      </c>
    </row>
    <row r="403" spans="1:44">
      <c r="A403" s="117">
        <f>输入错误检查!A403</f>
        <v>0</v>
      </c>
      <c r="B403" s="156" t="str">
        <f t="shared" ref="B403:B409" si="985">B402</f>
        <v/>
      </c>
      <c r="C403" s="156" t="str">
        <f t="shared" ref="C403:C409" si="986">C402</f>
        <v/>
      </c>
      <c r="D403" s="156" t="str">
        <f t="shared" ref="D403:D409" si="987">D402</f>
        <v/>
      </c>
      <c r="E403" s="156" t="str">
        <f t="shared" ref="E403:E409" si="988">E402</f>
        <v/>
      </c>
      <c r="F403" s="156" t="str">
        <f t="shared" ref="F403:F409" si="989">F402</f>
        <v/>
      </c>
      <c r="G403" s="120">
        <v>1</v>
      </c>
      <c r="H403" s="130" t="s">
        <v>251</v>
      </c>
      <c r="I403" s="130" t="str">
        <f t="shared" si="940"/>
        <v/>
      </c>
      <c r="J403" s="130" t="str">
        <f t="shared" si="941"/>
        <v/>
      </c>
      <c r="K403" s="125"/>
      <c r="L403" s="160"/>
      <c r="M403" s="168"/>
      <c r="N403" s="168"/>
      <c r="O403" s="166"/>
      <c r="P403" s="169"/>
      <c r="Q403" s="169"/>
      <c r="R403" s="169"/>
      <c r="S403" s="125"/>
      <c r="T403" s="125"/>
      <c r="U403" s="130" t="str">
        <f t="shared" si="948"/>
        <v/>
      </c>
      <c r="V403" s="129"/>
      <c r="W403" s="129"/>
      <c r="X403" s="171"/>
      <c r="Y403" s="176"/>
      <c r="Z403" s="177"/>
      <c r="AA403" s="177"/>
      <c r="AB403" s="177"/>
      <c r="AC403" s="182"/>
      <c r="AD403" s="184"/>
      <c r="AE403" s="192"/>
      <c r="AF403" s="171"/>
      <c r="AG403" s="177"/>
      <c r="AH403" s="182"/>
      <c r="AI403" s="190"/>
      <c r="AJ403" s="191"/>
      <c r="AK403" s="125"/>
      <c r="AL403" s="191"/>
      <c r="AM403" s="125"/>
      <c r="AN403" s="191"/>
      <c r="AO403" s="123"/>
      <c r="AP403" s="130" t="str">
        <f t="shared" si="949"/>
        <v/>
      </c>
      <c r="AQ403" s="130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R403" s="130" t="str">
        <f t="shared" si="950"/>
        <v/>
      </c>
    </row>
    <row r="404" spans="1:44">
      <c r="A404" s="117">
        <f>输入错误检查!A404</f>
        <v>0</v>
      </c>
      <c r="B404" s="156" t="str">
        <f t="shared" si="985"/>
        <v/>
      </c>
      <c r="C404" s="156" t="str">
        <f t="shared" si="986"/>
        <v/>
      </c>
      <c r="D404" s="156" t="str">
        <f t="shared" si="987"/>
        <v/>
      </c>
      <c r="E404" s="156" t="str">
        <f t="shared" si="988"/>
        <v/>
      </c>
      <c r="F404" s="156" t="str">
        <f t="shared" si="989"/>
        <v/>
      </c>
      <c r="G404" s="120">
        <v>2</v>
      </c>
      <c r="H404" s="130" t="s">
        <v>247</v>
      </c>
      <c r="I404" s="130" t="str">
        <f t="shared" si="940"/>
        <v/>
      </c>
      <c r="J404" s="130" t="str">
        <f t="shared" si="941"/>
        <v/>
      </c>
      <c r="K404" s="125"/>
      <c r="L404" s="160"/>
      <c r="M404" s="168">
        <f t="shared" ref="M404:M408" si="990">S404+S405</f>
        <v>0</v>
      </c>
      <c r="N404" s="168">
        <f t="shared" ref="N404:N408" si="991">T404+T405</f>
        <v>0</v>
      </c>
      <c r="O404" s="166">
        <f t="shared" ref="O404:O408" si="992">M404+N404</f>
        <v>0</v>
      </c>
      <c r="P404" s="167">
        <f t="shared" ref="P404:P408" si="993">IF(M404&gt;N404,1,0)</f>
        <v>0</v>
      </c>
      <c r="Q404" s="167">
        <f t="shared" ref="Q404:Q408" si="994">IF(M404+N404=0,0,IF(M404=N404,1,0))</f>
        <v>0</v>
      </c>
      <c r="R404" s="167">
        <f t="shared" ref="R404:R408" si="995">IF(M404&lt;N404,1,0)</f>
        <v>0</v>
      </c>
      <c r="S404" s="125"/>
      <c r="T404" s="125"/>
      <c r="U404" s="130" t="str">
        <f t="shared" si="948"/>
        <v/>
      </c>
      <c r="V404" s="128"/>
      <c r="W404" s="128"/>
      <c r="X404" s="172" t="str">
        <f t="shared" ref="X404:X408" si="996">IF($K404="","",IF($K404=$K402,AI402,AI403))</f>
        <v/>
      </c>
      <c r="Y404" s="172" t="str">
        <f t="shared" ref="Y404:Y408" si="997">IF($K404="","",IF($K404=$K402,AJ402,AJ403))</f>
        <v/>
      </c>
      <c r="Z404" s="178"/>
      <c r="AA404" s="177"/>
      <c r="AB404" s="177"/>
      <c r="AC404" s="182"/>
      <c r="AD404" s="184"/>
      <c r="AE404" s="125"/>
      <c r="AF404" s="188"/>
      <c r="AG404" s="178"/>
      <c r="AH404" s="182"/>
      <c r="AI404" s="190"/>
      <c r="AJ404" s="191"/>
      <c r="AK404" s="125"/>
      <c r="AL404" s="191"/>
      <c r="AM404" s="125"/>
      <c r="AN404" s="191"/>
      <c r="AO404" s="123"/>
      <c r="AP404" s="130" t="str">
        <f t="shared" si="949"/>
        <v/>
      </c>
      <c r="AQ404" s="130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R404" s="130" t="str">
        <f t="shared" si="950"/>
        <v/>
      </c>
    </row>
    <row r="405" spans="1:44">
      <c r="A405" s="117">
        <f>输入错误检查!A405</f>
        <v>0</v>
      </c>
      <c r="B405" s="156" t="str">
        <f t="shared" si="985"/>
        <v/>
      </c>
      <c r="C405" s="156" t="str">
        <f t="shared" si="986"/>
        <v/>
      </c>
      <c r="D405" s="156" t="str">
        <f t="shared" si="987"/>
        <v/>
      </c>
      <c r="E405" s="156" t="str">
        <f t="shared" si="988"/>
        <v/>
      </c>
      <c r="F405" s="156" t="str">
        <f t="shared" si="989"/>
        <v/>
      </c>
      <c r="G405" s="120">
        <v>2</v>
      </c>
      <c r="H405" s="130" t="s">
        <v>251</v>
      </c>
      <c r="I405" s="130" t="str">
        <f t="shared" si="940"/>
        <v/>
      </c>
      <c r="J405" s="130" t="str">
        <f t="shared" si="941"/>
        <v/>
      </c>
      <c r="K405" s="125"/>
      <c r="L405" s="160"/>
      <c r="M405" s="168"/>
      <c r="N405" s="168"/>
      <c r="O405" s="166"/>
      <c r="P405" s="169"/>
      <c r="Q405" s="169"/>
      <c r="R405" s="169"/>
      <c r="S405" s="125"/>
      <c r="T405" s="125"/>
      <c r="U405" s="130" t="str">
        <f t="shared" si="948"/>
        <v/>
      </c>
      <c r="V405" s="128"/>
      <c r="W405" s="128"/>
      <c r="X405" s="172" t="str">
        <f t="shared" ref="X405:X409" si="998">IF($K405="","",IF($K405=$K403,AI403,AI402))</f>
        <v/>
      </c>
      <c r="Y405" s="172" t="str">
        <f t="shared" ref="Y405:Y409" si="999">IF($K405="","",IF($K405=$K403,AJ403,AJ402))</f>
        <v/>
      </c>
      <c r="Z405" s="171"/>
      <c r="AA405" s="176"/>
      <c r="AB405" s="177"/>
      <c r="AC405" s="182"/>
      <c r="AD405" s="184"/>
      <c r="AE405" s="125"/>
      <c r="AF405" s="192"/>
      <c r="AG405" s="171"/>
      <c r="AH405" s="182"/>
      <c r="AI405" s="190"/>
      <c r="AJ405" s="191"/>
      <c r="AK405" s="125"/>
      <c r="AL405" s="191"/>
      <c r="AM405" s="125"/>
      <c r="AN405" s="191"/>
      <c r="AO405" s="123"/>
      <c r="AP405" s="130" t="str">
        <f t="shared" si="949"/>
        <v/>
      </c>
      <c r="AQ405" s="130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R405" s="130" t="str">
        <f t="shared" si="950"/>
        <v/>
      </c>
    </row>
    <row r="406" spans="1:44">
      <c r="A406" s="117">
        <f>输入错误检查!A406</f>
        <v>0</v>
      </c>
      <c r="B406" s="156" t="str">
        <f t="shared" si="985"/>
        <v/>
      </c>
      <c r="C406" s="156" t="str">
        <f t="shared" si="986"/>
        <v/>
      </c>
      <c r="D406" s="156" t="str">
        <f t="shared" si="987"/>
        <v/>
      </c>
      <c r="E406" s="156" t="str">
        <f t="shared" si="988"/>
        <v/>
      </c>
      <c r="F406" s="156" t="str">
        <f t="shared" si="989"/>
        <v/>
      </c>
      <c r="G406" s="120">
        <v>3</v>
      </c>
      <c r="H406" s="130" t="s">
        <v>247</v>
      </c>
      <c r="I406" s="130" t="str">
        <f t="shared" si="940"/>
        <v/>
      </c>
      <c r="J406" s="130" t="str">
        <f t="shared" si="941"/>
        <v/>
      </c>
      <c r="K406" s="125"/>
      <c r="L406" s="160"/>
      <c r="M406" s="168">
        <f t="shared" si="990"/>
        <v>0</v>
      </c>
      <c r="N406" s="168">
        <f t="shared" si="991"/>
        <v>0</v>
      </c>
      <c r="O406" s="166">
        <f t="shared" si="992"/>
        <v>0</v>
      </c>
      <c r="P406" s="167">
        <f t="shared" si="993"/>
        <v>0</v>
      </c>
      <c r="Q406" s="167">
        <f t="shared" si="994"/>
        <v>0</v>
      </c>
      <c r="R406" s="167">
        <f t="shared" si="995"/>
        <v>0</v>
      </c>
      <c r="S406" s="125"/>
      <c r="T406" s="125"/>
      <c r="U406" s="130" t="str">
        <f t="shared" si="948"/>
        <v/>
      </c>
      <c r="V406" s="173"/>
      <c r="W406" s="128"/>
      <c r="X406" s="174" t="str">
        <f t="shared" si="996"/>
        <v/>
      </c>
      <c r="Y406" s="174" t="str">
        <f t="shared" si="997"/>
        <v/>
      </c>
      <c r="Z406" s="174" t="str">
        <f>IF($K406="","",IF($K406=$K404,X404,X405))</f>
        <v/>
      </c>
      <c r="AA406" s="174" t="str">
        <f>IF($K406="","",IF($K406=$K404,Y404,Y405))</f>
        <v/>
      </c>
      <c r="AB406" s="178"/>
      <c r="AC406" s="182"/>
      <c r="AD406" s="184"/>
      <c r="AE406" s="125"/>
      <c r="AF406" s="125"/>
      <c r="AG406" s="188"/>
      <c r="AH406" s="189"/>
      <c r="AI406" s="190"/>
      <c r="AJ406" s="191"/>
      <c r="AK406" s="125"/>
      <c r="AL406" s="191"/>
      <c r="AM406" s="125"/>
      <c r="AN406" s="191"/>
      <c r="AO406" s="123"/>
      <c r="AP406" s="130" t="str">
        <f t="shared" si="949"/>
        <v/>
      </c>
      <c r="AQ406" s="130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R406" s="130" t="str">
        <f t="shared" si="950"/>
        <v/>
      </c>
    </row>
    <row r="407" spans="1:44">
      <c r="A407" s="117">
        <f>输入错误检查!A407</f>
        <v>0</v>
      </c>
      <c r="B407" s="156" t="str">
        <f t="shared" si="985"/>
        <v/>
      </c>
      <c r="C407" s="156" t="str">
        <f t="shared" si="986"/>
        <v/>
      </c>
      <c r="D407" s="156" t="str">
        <f t="shared" si="987"/>
        <v/>
      </c>
      <c r="E407" s="156" t="str">
        <f t="shared" si="988"/>
        <v/>
      </c>
      <c r="F407" s="156" t="str">
        <f t="shared" si="989"/>
        <v/>
      </c>
      <c r="G407" s="120">
        <v>3</v>
      </c>
      <c r="H407" s="130" t="s">
        <v>251</v>
      </c>
      <c r="I407" s="130" t="str">
        <f t="shared" si="940"/>
        <v/>
      </c>
      <c r="J407" s="130" t="str">
        <f t="shared" si="941"/>
        <v/>
      </c>
      <c r="K407" s="125"/>
      <c r="L407" s="160"/>
      <c r="M407" s="168"/>
      <c r="N407" s="168"/>
      <c r="O407" s="166"/>
      <c r="P407" s="169"/>
      <c r="Q407" s="169"/>
      <c r="R407" s="169"/>
      <c r="S407" s="125"/>
      <c r="T407" s="125"/>
      <c r="U407" s="130" t="str">
        <f t="shared" si="948"/>
        <v/>
      </c>
      <c r="V407" s="173"/>
      <c r="W407" s="128"/>
      <c r="X407" s="174" t="str">
        <f t="shared" si="998"/>
        <v/>
      </c>
      <c r="Y407" s="174" t="str">
        <f t="shared" si="999"/>
        <v/>
      </c>
      <c r="Z407" s="174" t="str">
        <f>IF($K407="","",IF($K407=$K405,X405,X404))</f>
        <v/>
      </c>
      <c r="AA407" s="174" t="str">
        <f>IF($K407="","",IF($K407=$K405,Y405,Y404))</f>
        <v/>
      </c>
      <c r="AB407" s="171"/>
      <c r="AC407" s="185"/>
      <c r="AD407" s="184"/>
      <c r="AE407" s="125"/>
      <c r="AF407" s="125"/>
      <c r="AG407" s="192"/>
      <c r="AH407" s="193"/>
      <c r="AI407" s="190"/>
      <c r="AJ407" s="191"/>
      <c r="AK407" s="125"/>
      <c r="AL407" s="191"/>
      <c r="AM407" s="125"/>
      <c r="AN407" s="191"/>
      <c r="AO407" s="123"/>
      <c r="AP407" s="130" t="str">
        <f t="shared" si="949"/>
        <v/>
      </c>
      <c r="AQ407" s="130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R407" s="130" t="str">
        <f t="shared" si="950"/>
        <v/>
      </c>
    </row>
    <row r="408" spans="1:44">
      <c r="A408" s="117">
        <f>输入错误检查!A408</f>
        <v>0</v>
      </c>
      <c r="B408" s="156" t="str">
        <f t="shared" si="985"/>
        <v/>
      </c>
      <c r="C408" s="156" t="str">
        <f t="shared" si="986"/>
        <v/>
      </c>
      <c r="D408" s="156" t="str">
        <f t="shared" si="987"/>
        <v/>
      </c>
      <c r="E408" s="156" t="str">
        <f t="shared" si="988"/>
        <v/>
      </c>
      <c r="F408" s="156" t="str">
        <f t="shared" si="989"/>
        <v/>
      </c>
      <c r="G408" s="120" t="s">
        <v>256</v>
      </c>
      <c r="H408" s="130" t="s">
        <v>247</v>
      </c>
      <c r="I408" s="130" t="str">
        <f t="shared" si="940"/>
        <v/>
      </c>
      <c r="J408" s="130" t="str">
        <f t="shared" si="941"/>
        <v/>
      </c>
      <c r="K408" s="125"/>
      <c r="L408" s="160"/>
      <c r="M408" s="168">
        <f t="shared" si="990"/>
        <v>0</v>
      </c>
      <c r="N408" s="168">
        <f t="shared" si="991"/>
        <v>0</v>
      </c>
      <c r="O408" s="166">
        <f t="shared" si="992"/>
        <v>0</v>
      </c>
      <c r="P408" s="167">
        <f t="shared" si="993"/>
        <v>0</v>
      </c>
      <c r="Q408" s="167">
        <f t="shared" si="994"/>
        <v>0</v>
      </c>
      <c r="R408" s="167">
        <f t="shared" si="995"/>
        <v>0</v>
      </c>
      <c r="S408" s="125"/>
      <c r="T408" s="125"/>
      <c r="U408" s="130" t="str">
        <f t="shared" si="948"/>
        <v/>
      </c>
      <c r="V408" s="173"/>
      <c r="W408" s="128"/>
      <c r="X408" s="174" t="str">
        <f t="shared" si="996"/>
        <v/>
      </c>
      <c r="Y408" s="174" t="str">
        <f t="shared" si="997"/>
        <v/>
      </c>
      <c r="Z408" s="172" t="str">
        <f t="shared" ref="Z408:AC408" si="1000">IF($K408="","",IF($K408=$K406,X406,X407))</f>
        <v/>
      </c>
      <c r="AA408" s="172" t="str">
        <f t="shared" si="1000"/>
        <v/>
      </c>
      <c r="AB408" s="172" t="str">
        <f t="shared" si="1000"/>
        <v/>
      </c>
      <c r="AC408" s="172" t="str">
        <f t="shared" si="1000"/>
        <v/>
      </c>
      <c r="AD408" s="125"/>
      <c r="AE408" s="125"/>
      <c r="AF408" s="125"/>
      <c r="AG408" s="125"/>
      <c r="AH408" s="194"/>
      <c r="AI408" s="191"/>
      <c r="AJ408" s="191"/>
      <c r="AK408" s="125"/>
      <c r="AL408" s="191"/>
      <c r="AM408" s="125"/>
      <c r="AN408" s="191"/>
      <c r="AO408" s="123"/>
      <c r="AP408" s="130" t="str">
        <f t="shared" si="949"/>
        <v/>
      </c>
      <c r="AQ408" s="130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R408" s="130" t="str">
        <f t="shared" si="950"/>
        <v/>
      </c>
    </row>
    <row r="409" spans="1:44">
      <c r="A409" s="117">
        <f>输入错误检查!A409</f>
        <v>0</v>
      </c>
      <c r="B409" s="156" t="str">
        <f t="shared" si="985"/>
        <v/>
      </c>
      <c r="C409" s="156" t="str">
        <f t="shared" si="986"/>
        <v/>
      </c>
      <c r="D409" s="156" t="str">
        <f t="shared" si="987"/>
        <v/>
      </c>
      <c r="E409" s="156" t="str">
        <f t="shared" si="988"/>
        <v/>
      </c>
      <c r="F409" s="156" t="str">
        <f t="shared" si="989"/>
        <v/>
      </c>
      <c r="G409" s="120" t="s">
        <v>256</v>
      </c>
      <c r="H409" s="130" t="s">
        <v>251</v>
      </c>
      <c r="I409" s="130" t="str">
        <f t="shared" si="940"/>
        <v/>
      </c>
      <c r="J409" s="130" t="str">
        <f t="shared" si="941"/>
        <v/>
      </c>
      <c r="K409" s="125"/>
      <c r="L409" s="160"/>
      <c r="M409" s="168"/>
      <c r="N409" s="168"/>
      <c r="O409" s="166"/>
      <c r="P409" s="169"/>
      <c r="Q409" s="169"/>
      <c r="R409" s="169"/>
      <c r="S409" s="125"/>
      <c r="T409" s="125"/>
      <c r="U409" s="130" t="str">
        <f t="shared" si="948"/>
        <v/>
      </c>
      <c r="V409" s="173"/>
      <c r="W409" s="128"/>
      <c r="X409" s="174" t="str">
        <f t="shared" si="998"/>
        <v/>
      </c>
      <c r="Y409" s="174" t="str">
        <f t="shared" si="999"/>
        <v/>
      </c>
      <c r="Z409" s="172" t="str">
        <f t="shared" ref="Z409:AC409" si="1001">IF($K409="","",IF($K409=$K407,X407,X406))</f>
        <v/>
      </c>
      <c r="AA409" s="172" t="str">
        <f t="shared" si="1001"/>
        <v/>
      </c>
      <c r="AB409" s="172" t="str">
        <f t="shared" si="1001"/>
        <v/>
      </c>
      <c r="AC409" s="172" t="str">
        <f t="shared" si="1001"/>
        <v/>
      </c>
      <c r="AD409" s="125"/>
      <c r="AE409" s="125"/>
      <c r="AF409" s="125"/>
      <c r="AG409" s="125"/>
      <c r="AH409" s="125"/>
      <c r="AI409" s="191"/>
      <c r="AJ409" s="191"/>
      <c r="AK409" s="125"/>
      <c r="AL409" s="191"/>
      <c r="AM409" s="125"/>
      <c r="AN409" s="191"/>
      <c r="AO409" s="123"/>
      <c r="AP409" s="130" t="str">
        <f t="shared" si="949"/>
        <v/>
      </c>
      <c r="AQ409" s="130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R409" s="130" t="str">
        <f t="shared" si="950"/>
        <v/>
      </c>
    </row>
    <row r="410" spans="1:44">
      <c r="A410" s="117">
        <f>输入错误检查!A410</f>
        <v>0</v>
      </c>
      <c r="B410" s="156" t="str">
        <f>IF(赛果!A53="","",赛果!A53)</f>
        <v/>
      </c>
      <c r="C410" s="156" t="str">
        <f>IF(赛果!B53="","",赛果!B53)</f>
        <v/>
      </c>
      <c r="D410" s="156" t="str">
        <f>IF(赛果!C53="","",赛果!C53)</f>
        <v/>
      </c>
      <c r="E410" s="156" t="str">
        <f>IF(赛果!D53="","",赛果!D53)</f>
        <v/>
      </c>
      <c r="F410" s="156" t="str">
        <f>IF(赛果!E53="","",赛果!E53)</f>
        <v/>
      </c>
      <c r="G410" s="120">
        <v>1</v>
      </c>
      <c r="H410" s="130" t="s">
        <v>247</v>
      </c>
      <c r="I410" s="130" t="str">
        <f t="shared" si="940"/>
        <v/>
      </c>
      <c r="J410" s="130" t="str">
        <f t="shared" si="941"/>
        <v/>
      </c>
      <c r="K410" s="125"/>
      <c r="L410" s="160"/>
      <c r="M410" s="168">
        <f t="shared" ref="M410:M414" si="1002">S410+S411</f>
        <v>0</v>
      </c>
      <c r="N410" s="168">
        <f t="shared" ref="N410:N414" si="1003">T410+T411</f>
        <v>0</v>
      </c>
      <c r="O410" s="166">
        <f t="shared" ref="O410:O414" si="1004">M410+N410</f>
        <v>0</v>
      </c>
      <c r="P410" s="167">
        <f t="shared" ref="P410:P414" si="1005">IF(M410&gt;N410,1,0)</f>
        <v>0</v>
      </c>
      <c r="Q410" s="167">
        <f t="shared" ref="Q410:Q414" si="1006">IF(M410+N410=0,0,IF(M410=N410,1,0))</f>
        <v>0</v>
      </c>
      <c r="R410" s="167">
        <f t="shared" ref="R410:R414" si="1007">IF(M410&lt;N410,1,0)</f>
        <v>0</v>
      </c>
      <c r="S410" s="125"/>
      <c r="T410" s="125"/>
      <c r="U410" s="130" t="str">
        <f t="shared" si="948"/>
        <v/>
      </c>
      <c r="V410" s="129"/>
      <c r="W410" s="129"/>
      <c r="X410" s="170"/>
      <c r="Y410" s="175"/>
      <c r="Z410" s="175"/>
      <c r="AA410" s="175"/>
      <c r="AB410" s="175"/>
      <c r="AC410" s="179"/>
      <c r="AD410" s="184"/>
      <c r="AE410" s="192"/>
      <c r="AF410" s="170"/>
      <c r="AG410" s="175"/>
      <c r="AH410" s="179"/>
      <c r="AI410" s="190"/>
      <c r="AJ410" s="191"/>
      <c r="AK410" s="125"/>
      <c r="AL410" s="191"/>
      <c r="AM410" s="125"/>
      <c r="AN410" s="191"/>
      <c r="AO410" s="123"/>
      <c r="AP410" s="130" t="str">
        <f t="shared" si="949"/>
        <v/>
      </c>
      <c r="AQ410" s="130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R410" s="130" t="str">
        <f t="shared" si="950"/>
        <v/>
      </c>
    </row>
    <row r="411" spans="1:44">
      <c r="A411" s="117">
        <f>输入错误检查!A411</f>
        <v>0</v>
      </c>
      <c r="B411" s="156" t="str">
        <f t="shared" ref="B411:B417" si="1008">B410</f>
        <v/>
      </c>
      <c r="C411" s="156" t="str">
        <f t="shared" ref="C411:C417" si="1009">C410</f>
        <v/>
      </c>
      <c r="D411" s="156" t="str">
        <f t="shared" ref="D411:D417" si="1010">D410</f>
        <v/>
      </c>
      <c r="E411" s="156" t="str">
        <f t="shared" ref="E411:E417" si="1011">E410</f>
        <v/>
      </c>
      <c r="F411" s="156" t="str">
        <f t="shared" ref="F411:F417" si="1012">F410</f>
        <v/>
      </c>
      <c r="G411" s="120">
        <v>1</v>
      </c>
      <c r="H411" s="130" t="s">
        <v>251</v>
      </c>
      <c r="I411" s="130" t="str">
        <f t="shared" si="940"/>
        <v/>
      </c>
      <c r="J411" s="130" t="str">
        <f t="shared" si="941"/>
        <v/>
      </c>
      <c r="K411" s="125"/>
      <c r="L411" s="160"/>
      <c r="M411" s="168"/>
      <c r="N411" s="168"/>
      <c r="O411" s="166"/>
      <c r="P411" s="169"/>
      <c r="Q411" s="169"/>
      <c r="R411" s="169"/>
      <c r="S411" s="125"/>
      <c r="T411" s="125"/>
      <c r="U411" s="130" t="str">
        <f t="shared" si="948"/>
        <v/>
      </c>
      <c r="V411" s="129"/>
      <c r="W411" s="129"/>
      <c r="X411" s="171"/>
      <c r="Y411" s="176"/>
      <c r="Z411" s="177"/>
      <c r="AA411" s="177"/>
      <c r="AB411" s="177"/>
      <c r="AC411" s="182"/>
      <c r="AD411" s="184"/>
      <c r="AE411" s="192"/>
      <c r="AF411" s="171"/>
      <c r="AG411" s="177"/>
      <c r="AH411" s="182"/>
      <c r="AI411" s="190"/>
      <c r="AJ411" s="191"/>
      <c r="AK411" s="125"/>
      <c r="AL411" s="191"/>
      <c r="AM411" s="125"/>
      <c r="AN411" s="191"/>
      <c r="AO411" s="123"/>
      <c r="AP411" s="130" t="str">
        <f t="shared" si="949"/>
        <v/>
      </c>
      <c r="AQ411" s="130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R411" s="130" t="str">
        <f t="shared" si="950"/>
        <v/>
      </c>
    </row>
    <row r="412" spans="1:44">
      <c r="A412" s="117">
        <f>输入错误检查!A412</f>
        <v>0</v>
      </c>
      <c r="B412" s="156" t="str">
        <f t="shared" si="1008"/>
        <v/>
      </c>
      <c r="C412" s="156" t="str">
        <f t="shared" si="1009"/>
        <v/>
      </c>
      <c r="D412" s="156" t="str">
        <f t="shared" si="1010"/>
        <v/>
      </c>
      <c r="E412" s="156" t="str">
        <f t="shared" si="1011"/>
        <v/>
      </c>
      <c r="F412" s="156" t="str">
        <f t="shared" si="1012"/>
        <v/>
      </c>
      <c r="G412" s="120">
        <v>2</v>
      </c>
      <c r="H412" s="130" t="s">
        <v>247</v>
      </c>
      <c r="I412" s="130" t="str">
        <f t="shared" si="940"/>
        <v/>
      </c>
      <c r="J412" s="130" t="str">
        <f t="shared" si="941"/>
        <v/>
      </c>
      <c r="K412" s="125"/>
      <c r="L412" s="160"/>
      <c r="M412" s="168">
        <f t="shared" si="1002"/>
        <v>0</v>
      </c>
      <c r="N412" s="168">
        <f t="shared" si="1003"/>
        <v>0</v>
      </c>
      <c r="O412" s="166">
        <f t="shared" si="1004"/>
        <v>0</v>
      </c>
      <c r="P412" s="167">
        <f t="shared" si="1005"/>
        <v>0</v>
      </c>
      <c r="Q412" s="167">
        <f t="shared" si="1006"/>
        <v>0</v>
      </c>
      <c r="R412" s="167">
        <f t="shared" si="1007"/>
        <v>0</v>
      </c>
      <c r="S412" s="125"/>
      <c r="T412" s="125"/>
      <c r="U412" s="130" t="str">
        <f t="shared" si="948"/>
        <v/>
      </c>
      <c r="V412" s="128"/>
      <c r="W412" s="128"/>
      <c r="X412" s="172" t="str">
        <f t="shared" ref="X412:X416" si="1013">IF($K412="","",IF($K412=$K410,AI410,AI411))</f>
        <v/>
      </c>
      <c r="Y412" s="172" t="str">
        <f t="shared" ref="Y412:Y416" si="1014">IF($K412="","",IF($K412=$K410,AJ410,AJ411))</f>
        <v/>
      </c>
      <c r="Z412" s="178"/>
      <c r="AA412" s="177"/>
      <c r="AB412" s="177"/>
      <c r="AC412" s="182"/>
      <c r="AD412" s="184"/>
      <c r="AE412" s="125"/>
      <c r="AF412" s="188"/>
      <c r="AG412" s="178"/>
      <c r="AH412" s="182"/>
      <c r="AI412" s="190"/>
      <c r="AJ412" s="191"/>
      <c r="AK412" s="125"/>
      <c r="AL412" s="191"/>
      <c r="AM412" s="125"/>
      <c r="AN412" s="191"/>
      <c r="AO412" s="123"/>
      <c r="AP412" s="130" t="str">
        <f t="shared" si="949"/>
        <v/>
      </c>
      <c r="AQ412" s="130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R412" s="130" t="str">
        <f t="shared" si="950"/>
        <v/>
      </c>
    </row>
    <row r="413" spans="1:44">
      <c r="A413" s="117">
        <f>输入错误检查!A413</f>
        <v>0</v>
      </c>
      <c r="B413" s="156" t="str">
        <f t="shared" si="1008"/>
        <v/>
      </c>
      <c r="C413" s="156" t="str">
        <f t="shared" si="1009"/>
        <v/>
      </c>
      <c r="D413" s="156" t="str">
        <f t="shared" si="1010"/>
        <v/>
      </c>
      <c r="E413" s="156" t="str">
        <f t="shared" si="1011"/>
        <v/>
      </c>
      <c r="F413" s="156" t="str">
        <f t="shared" si="1012"/>
        <v/>
      </c>
      <c r="G413" s="120">
        <v>2</v>
      </c>
      <c r="H413" s="130" t="s">
        <v>251</v>
      </c>
      <c r="I413" s="130" t="str">
        <f t="shared" si="940"/>
        <v/>
      </c>
      <c r="J413" s="130" t="str">
        <f t="shared" si="941"/>
        <v/>
      </c>
      <c r="K413" s="125"/>
      <c r="L413" s="160"/>
      <c r="M413" s="168"/>
      <c r="N413" s="168"/>
      <c r="O413" s="166"/>
      <c r="P413" s="169"/>
      <c r="Q413" s="169"/>
      <c r="R413" s="169"/>
      <c r="S413" s="125"/>
      <c r="T413" s="125"/>
      <c r="U413" s="130" t="str">
        <f t="shared" si="948"/>
        <v/>
      </c>
      <c r="V413" s="128"/>
      <c r="W413" s="128"/>
      <c r="X413" s="172" t="str">
        <f t="shared" ref="X413:X417" si="1015">IF($K413="","",IF($K413=$K411,AI411,AI410))</f>
        <v/>
      </c>
      <c r="Y413" s="172" t="str">
        <f t="shared" ref="Y413:Y417" si="1016">IF($K413="","",IF($K413=$K411,AJ411,AJ410))</f>
        <v/>
      </c>
      <c r="Z413" s="171"/>
      <c r="AA413" s="176"/>
      <c r="AB413" s="177"/>
      <c r="AC413" s="182"/>
      <c r="AD413" s="184"/>
      <c r="AE413" s="125"/>
      <c r="AF413" s="192"/>
      <c r="AG413" s="171"/>
      <c r="AH413" s="182"/>
      <c r="AI413" s="190"/>
      <c r="AJ413" s="191"/>
      <c r="AK413" s="125"/>
      <c r="AL413" s="191"/>
      <c r="AM413" s="125"/>
      <c r="AN413" s="191"/>
      <c r="AO413" s="123"/>
      <c r="AP413" s="130" t="str">
        <f t="shared" si="949"/>
        <v/>
      </c>
      <c r="AQ413" s="130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R413" s="130" t="str">
        <f t="shared" si="950"/>
        <v/>
      </c>
    </row>
    <row r="414" spans="1:44">
      <c r="A414" s="117">
        <f>输入错误检查!A414</f>
        <v>0</v>
      </c>
      <c r="B414" s="156" t="str">
        <f t="shared" si="1008"/>
        <v/>
      </c>
      <c r="C414" s="156" t="str">
        <f t="shared" si="1009"/>
        <v/>
      </c>
      <c r="D414" s="156" t="str">
        <f t="shared" si="1010"/>
        <v/>
      </c>
      <c r="E414" s="156" t="str">
        <f t="shared" si="1011"/>
        <v/>
      </c>
      <c r="F414" s="156" t="str">
        <f t="shared" si="1012"/>
        <v/>
      </c>
      <c r="G414" s="120">
        <v>3</v>
      </c>
      <c r="H414" s="130" t="s">
        <v>247</v>
      </c>
      <c r="I414" s="130" t="str">
        <f t="shared" si="940"/>
        <v/>
      </c>
      <c r="J414" s="130" t="str">
        <f t="shared" si="941"/>
        <v/>
      </c>
      <c r="K414" s="125"/>
      <c r="L414" s="160"/>
      <c r="M414" s="168">
        <f t="shared" si="1002"/>
        <v>0</v>
      </c>
      <c r="N414" s="168">
        <f t="shared" si="1003"/>
        <v>0</v>
      </c>
      <c r="O414" s="166">
        <f t="shared" si="1004"/>
        <v>0</v>
      </c>
      <c r="P414" s="167">
        <f t="shared" si="1005"/>
        <v>0</v>
      </c>
      <c r="Q414" s="167">
        <f t="shared" si="1006"/>
        <v>0</v>
      </c>
      <c r="R414" s="167">
        <f t="shared" si="1007"/>
        <v>0</v>
      </c>
      <c r="S414" s="125"/>
      <c r="T414" s="125"/>
      <c r="U414" s="130" t="str">
        <f t="shared" si="948"/>
        <v/>
      </c>
      <c r="V414" s="173"/>
      <c r="W414" s="128"/>
      <c r="X414" s="174" t="str">
        <f t="shared" si="1013"/>
        <v/>
      </c>
      <c r="Y414" s="174" t="str">
        <f t="shared" si="1014"/>
        <v/>
      </c>
      <c r="Z414" s="174" t="str">
        <f>IF($K414="","",IF($K414=$K412,X412,X413))</f>
        <v/>
      </c>
      <c r="AA414" s="174" t="str">
        <f>IF($K414="","",IF($K414=$K412,Y412,Y413))</f>
        <v/>
      </c>
      <c r="AB414" s="178"/>
      <c r="AC414" s="182"/>
      <c r="AD414" s="184"/>
      <c r="AE414" s="125"/>
      <c r="AF414" s="125"/>
      <c r="AG414" s="188"/>
      <c r="AH414" s="189"/>
      <c r="AI414" s="190"/>
      <c r="AJ414" s="191"/>
      <c r="AK414" s="125"/>
      <c r="AL414" s="191"/>
      <c r="AM414" s="125"/>
      <c r="AN414" s="191"/>
      <c r="AO414" s="123"/>
      <c r="AP414" s="130" t="str">
        <f t="shared" si="949"/>
        <v/>
      </c>
      <c r="AQ414" s="130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R414" s="130" t="str">
        <f t="shared" si="950"/>
        <v/>
      </c>
    </row>
    <row r="415" spans="1:44">
      <c r="A415" s="117">
        <f>输入错误检查!A415</f>
        <v>0</v>
      </c>
      <c r="B415" s="156" t="str">
        <f t="shared" si="1008"/>
        <v/>
      </c>
      <c r="C415" s="156" t="str">
        <f t="shared" si="1009"/>
        <v/>
      </c>
      <c r="D415" s="156" t="str">
        <f t="shared" si="1010"/>
        <v/>
      </c>
      <c r="E415" s="156" t="str">
        <f t="shared" si="1011"/>
        <v/>
      </c>
      <c r="F415" s="156" t="str">
        <f t="shared" si="1012"/>
        <v/>
      </c>
      <c r="G415" s="120">
        <v>3</v>
      </c>
      <c r="H415" s="130" t="s">
        <v>251</v>
      </c>
      <c r="I415" s="130" t="str">
        <f t="shared" si="940"/>
        <v/>
      </c>
      <c r="J415" s="130" t="str">
        <f t="shared" si="941"/>
        <v/>
      </c>
      <c r="K415" s="125"/>
      <c r="L415" s="160"/>
      <c r="M415" s="168"/>
      <c r="N415" s="168"/>
      <c r="O415" s="166"/>
      <c r="P415" s="169"/>
      <c r="Q415" s="169"/>
      <c r="R415" s="169"/>
      <c r="S415" s="125"/>
      <c r="T415" s="125"/>
      <c r="U415" s="130" t="str">
        <f t="shared" si="948"/>
        <v/>
      </c>
      <c r="V415" s="173"/>
      <c r="W415" s="128"/>
      <c r="X415" s="174" t="str">
        <f t="shared" si="1015"/>
        <v/>
      </c>
      <c r="Y415" s="174" t="str">
        <f t="shared" si="1016"/>
        <v/>
      </c>
      <c r="Z415" s="174" t="str">
        <f>IF($K415="","",IF($K415=$K413,X413,X412))</f>
        <v/>
      </c>
      <c r="AA415" s="174" t="str">
        <f>IF($K415="","",IF($K415=$K413,Y413,Y412))</f>
        <v/>
      </c>
      <c r="AB415" s="171"/>
      <c r="AC415" s="185"/>
      <c r="AD415" s="184"/>
      <c r="AE415" s="125"/>
      <c r="AF415" s="125"/>
      <c r="AG415" s="192"/>
      <c r="AH415" s="193"/>
      <c r="AI415" s="190"/>
      <c r="AJ415" s="191"/>
      <c r="AK415" s="125"/>
      <c r="AL415" s="191"/>
      <c r="AM415" s="125"/>
      <c r="AN415" s="191"/>
      <c r="AO415" s="123"/>
      <c r="AP415" s="130" t="str">
        <f t="shared" si="949"/>
        <v/>
      </c>
      <c r="AQ415" s="130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R415" s="130" t="str">
        <f t="shared" si="950"/>
        <v/>
      </c>
    </row>
    <row r="416" spans="1:44">
      <c r="A416" s="117">
        <f>输入错误检查!A416</f>
        <v>0</v>
      </c>
      <c r="B416" s="156" t="str">
        <f t="shared" si="1008"/>
        <v/>
      </c>
      <c r="C416" s="156" t="str">
        <f t="shared" si="1009"/>
        <v/>
      </c>
      <c r="D416" s="156" t="str">
        <f t="shared" si="1010"/>
        <v/>
      </c>
      <c r="E416" s="156" t="str">
        <f t="shared" si="1011"/>
        <v/>
      </c>
      <c r="F416" s="156" t="str">
        <f t="shared" si="1012"/>
        <v/>
      </c>
      <c r="G416" s="120" t="s">
        <v>256</v>
      </c>
      <c r="H416" s="130" t="s">
        <v>247</v>
      </c>
      <c r="I416" s="130" t="str">
        <f t="shared" si="940"/>
        <v/>
      </c>
      <c r="J416" s="130" t="str">
        <f t="shared" si="941"/>
        <v/>
      </c>
      <c r="K416" s="125"/>
      <c r="L416" s="160"/>
      <c r="M416" s="168">
        <f t="shared" ref="M416:M420" si="1017">S416+S417</f>
        <v>0</v>
      </c>
      <c r="N416" s="168">
        <f t="shared" ref="N416:N420" si="1018">T416+T417</f>
        <v>0</v>
      </c>
      <c r="O416" s="166">
        <f t="shared" ref="O416:O420" si="1019">M416+N416</f>
        <v>0</v>
      </c>
      <c r="P416" s="167">
        <f t="shared" ref="P416:P420" si="1020">IF(M416&gt;N416,1,0)</f>
        <v>0</v>
      </c>
      <c r="Q416" s="167">
        <f t="shared" ref="Q416:Q420" si="1021">IF(M416+N416=0,0,IF(M416=N416,1,0))</f>
        <v>0</v>
      </c>
      <c r="R416" s="167">
        <f t="shared" ref="R416:R420" si="1022">IF(M416&lt;N416,1,0)</f>
        <v>0</v>
      </c>
      <c r="S416" s="125"/>
      <c r="T416" s="125"/>
      <c r="U416" s="130" t="str">
        <f t="shared" si="948"/>
        <v/>
      </c>
      <c r="V416" s="173"/>
      <c r="W416" s="128"/>
      <c r="X416" s="174" t="str">
        <f t="shared" si="1013"/>
        <v/>
      </c>
      <c r="Y416" s="174" t="str">
        <f t="shared" si="1014"/>
        <v/>
      </c>
      <c r="Z416" s="172" t="str">
        <f t="shared" ref="Z416:AC416" si="1023">IF($K416="","",IF($K416=$K414,X414,X415))</f>
        <v/>
      </c>
      <c r="AA416" s="172" t="str">
        <f t="shared" si="1023"/>
        <v/>
      </c>
      <c r="AB416" s="172" t="str">
        <f t="shared" si="1023"/>
        <v/>
      </c>
      <c r="AC416" s="172" t="str">
        <f t="shared" si="1023"/>
        <v/>
      </c>
      <c r="AD416" s="125"/>
      <c r="AE416" s="125"/>
      <c r="AF416" s="125"/>
      <c r="AG416" s="125"/>
      <c r="AH416" s="194"/>
      <c r="AI416" s="191"/>
      <c r="AJ416" s="191"/>
      <c r="AK416" s="125"/>
      <c r="AL416" s="191"/>
      <c r="AM416" s="125"/>
      <c r="AN416" s="191"/>
      <c r="AO416" s="123"/>
      <c r="AP416" s="130" t="str">
        <f t="shared" si="949"/>
        <v/>
      </c>
      <c r="AQ416" s="130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R416" s="130" t="str">
        <f t="shared" si="950"/>
        <v/>
      </c>
    </row>
    <row r="417" spans="1:44">
      <c r="A417" s="117">
        <f>输入错误检查!A417</f>
        <v>0</v>
      </c>
      <c r="B417" s="156" t="str">
        <f t="shared" si="1008"/>
        <v/>
      </c>
      <c r="C417" s="156" t="str">
        <f t="shared" si="1009"/>
        <v/>
      </c>
      <c r="D417" s="156" t="str">
        <f t="shared" si="1010"/>
        <v/>
      </c>
      <c r="E417" s="156" t="str">
        <f t="shared" si="1011"/>
        <v/>
      </c>
      <c r="F417" s="156" t="str">
        <f t="shared" si="1012"/>
        <v/>
      </c>
      <c r="G417" s="120" t="s">
        <v>256</v>
      </c>
      <c r="H417" s="130" t="s">
        <v>251</v>
      </c>
      <c r="I417" s="130" t="str">
        <f t="shared" si="940"/>
        <v/>
      </c>
      <c r="J417" s="130" t="str">
        <f t="shared" si="941"/>
        <v/>
      </c>
      <c r="K417" s="125"/>
      <c r="L417" s="160"/>
      <c r="M417" s="168"/>
      <c r="N417" s="168"/>
      <c r="O417" s="166"/>
      <c r="P417" s="169"/>
      <c r="Q417" s="169"/>
      <c r="R417" s="169"/>
      <c r="S417" s="125"/>
      <c r="T417" s="125"/>
      <c r="U417" s="130" t="str">
        <f t="shared" si="948"/>
        <v/>
      </c>
      <c r="V417" s="173"/>
      <c r="W417" s="128"/>
      <c r="X417" s="174" t="str">
        <f t="shared" si="1015"/>
        <v/>
      </c>
      <c r="Y417" s="174" t="str">
        <f t="shared" si="1016"/>
        <v/>
      </c>
      <c r="Z417" s="172" t="str">
        <f t="shared" ref="Z417:AC417" si="1024">IF($K417="","",IF($K417=$K415,X415,X414))</f>
        <v/>
      </c>
      <c r="AA417" s="172" t="str">
        <f t="shared" si="1024"/>
        <v/>
      </c>
      <c r="AB417" s="172" t="str">
        <f t="shared" si="1024"/>
        <v/>
      </c>
      <c r="AC417" s="172" t="str">
        <f t="shared" si="1024"/>
        <v/>
      </c>
      <c r="AD417" s="125"/>
      <c r="AE417" s="125"/>
      <c r="AF417" s="125"/>
      <c r="AG417" s="125"/>
      <c r="AH417" s="125"/>
      <c r="AI417" s="191"/>
      <c r="AJ417" s="191"/>
      <c r="AK417" s="125"/>
      <c r="AL417" s="191"/>
      <c r="AM417" s="125"/>
      <c r="AN417" s="191"/>
      <c r="AO417" s="123"/>
      <c r="AP417" s="130" t="str">
        <f t="shared" si="949"/>
        <v/>
      </c>
      <c r="AQ417" s="130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R417" s="130" t="str">
        <f t="shared" si="950"/>
        <v/>
      </c>
    </row>
    <row r="418" spans="1:44">
      <c r="A418" s="117">
        <f>输入错误检查!A418</f>
        <v>0</v>
      </c>
      <c r="B418" s="156" t="str">
        <f>IF(赛果!A54="","",赛果!A54)</f>
        <v/>
      </c>
      <c r="C418" s="156" t="str">
        <f>IF(赛果!B54="","",赛果!B54)</f>
        <v/>
      </c>
      <c r="D418" s="156" t="str">
        <f>IF(赛果!C54="","",赛果!C54)</f>
        <v/>
      </c>
      <c r="E418" s="156" t="str">
        <f>IF(赛果!D54="","",赛果!D54)</f>
        <v/>
      </c>
      <c r="F418" s="156" t="str">
        <f>IF(赛果!E54="","",赛果!E54)</f>
        <v/>
      </c>
      <c r="G418" s="120">
        <v>1</v>
      </c>
      <c r="H418" s="130" t="s">
        <v>247</v>
      </c>
      <c r="I418" s="130" t="str">
        <f t="shared" si="940"/>
        <v/>
      </c>
      <c r="J418" s="130" t="str">
        <f t="shared" si="941"/>
        <v/>
      </c>
      <c r="K418" s="125"/>
      <c r="L418" s="160"/>
      <c r="M418" s="168">
        <f t="shared" si="1017"/>
        <v>0</v>
      </c>
      <c r="N418" s="168">
        <f t="shared" si="1018"/>
        <v>0</v>
      </c>
      <c r="O418" s="166">
        <f t="shared" si="1019"/>
        <v>0</v>
      </c>
      <c r="P418" s="167">
        <f t="shared" si="1020"/>
        <v>0</v>
      </c>
      <c r="Q418" s="167">
        <f t="shared" si="1021"/>
        <v>0</v>
      </c>
      <c r="R418" s="167">
        <f t="shared" si="1022"/>
        <v>0</v>
      </c>
      <c r="S418" s="125"/>
      <c r="T418" s="125"/>
      <c r="U418" s="130" t="str">
        <f t="shared" si="948"/>
        <v/>
      </c>
      <c r="V418" s="129"/>
      <c r="W418" s="129"/>
      <c r="X418" s="170"/>
      <c r="Y418" s="175"/>
      <c r="Z418" s="175"/>
      <c r="AA418" s="175"/>
      <c r="AB418" s="175"/>
      <c r="AC418" s="179"/>
      <c r="AD418" s="184"/>
      <c r="AE418" s="192"/>
      <c r="AF418" s="170"/>
      <c r="AG418" s="175"/>
      <c r="AH418" s="179"/>
      <c r="AI418" s="190"/>
      <c r="AJ418" s="191"/>
      <c r="AK418" s="125"/>
      <c r="AL418" s="191"/>
      <c r="AM418" s="125"/>
      <c r="AN418" s="191"/>
      <c r="AO418" s="123"/>
      <c r="AP418" s="130" t="str">
        <f t="shared" si="949"/>
        <v/>
      </c>
      <c r="AQ418" s="130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R418" s="130" t="str">
        <f t="shared" si="950"/>
        <v/>
      </c>
    </row>
    <row r="419" spans="1:44">
      <c r="A419" s="117">
        <f>输入错误检查!A419</f>
        <v>0</v>
      </c>
      <c r="B419" s="156" t="str">
        <f t="shared" ref="B419:B425" si="1025">B418</f>
        <v/>
      </c>
      <c r="C419" s="156" t="str">
        <f t="shared" ref="C419:C425" si="1026">C418</f>
        <v/>
      </c>
      <c r="D419" s="156" t="str">
        <f t="shared" ref="D419:D425" si="1027">D418</f>
        <v/>
      </c>
      <c r="E419" s="156" t="str">
        <f t="shared" ref="E419:E425" si="1028">E418</f>
        <v/>
      </c>
      <c r="F419" s="156" t="str">
        <f t="shared" ref="F419:F425" si="1029">F418</f>
        <v/>
      </c>
      <c r="G419" s="120">
        <v>1</v>
      </c>
      <c r="H419" s="130" t="s">
        <v>251</v>
      </c>
      <c r="I419" s="130" t="str">
        <f t="shared" si="940"/>
        <v/>
      </c>
      <c r="J419" s="130" t="str">
        <f t="shared" si="941"/>
        <v/>
      </c>
      <c r="K419" s="125"/>
      <c r="L419" s="160"/>
      <c r="M419" s="168"/>
      <c r="N419" s="168"/>
      <c r="O419" s="166"/>
      <c r="P419" s="169"/>
      <c r="Q419" s="169"/>
      <c r="R419" s="169"/>
      <c r="S419" s="125"/>
      <c r="T419" s="125"/>
      <c r="U419" s="130" t="str">
        <f t="shared" si="948"/>
        <v/>
      </c>
      <c r="V419" s="129"/>
      <c r="W419" s="129"/>
      <c r="X419" s="171"/>
      <c r="Y419" s="176"/>
      <c r="Z419" s="177"/>
      <c r="AA419" s="177"/>
      <c r="AB419" s="177"/>
      <c r="AC419" s="182"/>
      <c r="AD419" s="184"/>
      <c r="AE419" s="192"/>
      <c r="AF419" s="171"/>
      <c r="AG419" s="177"/>
      <c r="AH419" s="182"/>
      <c r="AI419" s="190"/>
      <c r="AJ419" s="191"/>
      <c r="AK419" s="125"/>
      <c r="AL419" s="191"/>
      <c r="AM419" s="125"/>
      <c r="AN419" s="191"/>
      <c r="AO419" s="123"/>
      <c r="AP419" s="130" t="str">
        <f t="shared" si="949"/>
        <v/>
      </c>
      <c r="AQ419" s="130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R419" s="130" t="str">
        <f t="shared" si="950"/>
        <v/>
      </c>
    </row>
    <row r="420" spans="1:44">
      <c r="A420" s="117">
        <f>输入错误检查!A420</f>
        <v>0</v>
      </c>
      <c r="B420" s="156" t="str">
        <f t="shared" si="1025"/>
        <v/>
      </c>
      <c r="C420" s="156" t="str">
        <f t="shared" si="1026"/>
        <v/>
      </c>
      <c r="D420" s="156" t="str">
        <f t="shared" si="1027"/>
        <v/>
      </c>
      <c r="E420" s="156" t="str">
        <f t="shared" si="1028"/>
        <v/>
      </c>
      <c r="F420" s="156" t="str">
        <f t="shared" si="1029"/>
        <v/>
      </c>
      <c r="G420" s="120">
        <v>2</v>
      </c>
      <c r="H420" s="130" t="s">
        <v>247</v>
      </c>
      <c r="I420" s="130" t="str">
        <f t="shared" si="940"/>
        <v/>
      </c>
      <c r="J420" s="130" t="str">
        <f t="shared" si="941"/>
        <v/>
      </c>
      <c r="K420" s="125"/>
      <c r="L420" s="160"/>
      <c r="M420" s="168">
        <f t="shared" si="1017"/>
        <v>0</v>
      </c>
      <c r="N420" s="168">
        <f t="shared" si="1018"/>
        <v>0</v>
      </c>
      <c r="O420" s="166">
        <f t="shared" si="1019"/>
        <v>0</v>
      </c>
      <c r="P420" s="167">
        <f t="shared" si="1020"/>
        <v>0</v>
      </c>
      <c r="Q420" s="167">
        <f t="shared" si="1021"/>
        <v>0</v>
      </c>
      <c r="R420" s="167">
        <f t="shared" si="1022"/>
        <v>0</v>
      </c>
      <c r="S420" s="125"/>
      <c r="T420" s="125"/>
      <c r="U420" s="130" t="str">
        <f t="shared" si="948"/>
        <v/>
      </c>
      <c r="V420" s="128"/>
      <c r="W420" s="128"/>
      <c r="X420" s="172" t="str">
        <f t="shared" ref="X420:X424" si="1030">IF($K420="","",IF($K420=$K418,AI418,AI419))</f>
        <v/>
      </c>
      <c r="Y420" s="172" t="str">
        <f t="shared" ref="Y420:Y424" si="1031">IF($K420="","",IF($K420=$K418,AJ418,AJ419))</f>
        <v/>
      </c>
      <c r="Z420" s="178"/>
      <c r="AA420" s="177"/>
      <c r="AB420" s="177"/>
      <c r="AC420" s="182"/>
      <c r="AD420" s="184"/>
      <c r="AE420" s="125"/>
      <c r="AF420" s="188"/>
      <c r="AG420" s="178"/>
      <c r="AH420" s="182"/>
      <c r="AI420" s="190"/>
      <c r="AJ420" s="191"/>
      <c r="AK420" s="125"/>
      <c r="AL420" s="191"/>
      <c r="AM420" s="125"/>
      <c r="AN420" s="191"/>
      <c r="AO420" s="123"/>
      <c r="AP420" s="130" t="str">
        <f t="shared" si="949"/>
        <v/>
      </c>
      <c r="AQ420" s="130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R420" s="130" t="str">
        <f t="shared" si="950"/>
        <v/>
      </c>
    </row>
    <row r="421" spans="1:44">
      <c r="A421" s="117">
        <f>输入错误检查!A421</f>
        <v>0</v>
      </c>
      <c r="B421" s="156" t="str">
        <f t="shared" si="1025"/>
        <v/>
      </c>
      <c r="C421" s="156" t="str">
        <f t="shared" si="1026"/>
        <v/>
      </c>
      <c r="D421" s="156" t="str">
        <f t="shared" si="1027"/>
        <v/>
      </c>
      <c r="E421" s="156" t="str">
        <f t="shared" si="1028"/>
        <v/>
      </c>
      <c r="F421" s="156" t="str">
        <f t="shared" si="1029"/>
        <v/>
      </c>
      <c r="G421" s="120">
        <v>2</v>
      </c>
      <c r="H421" s="130" t="s">
        <v>251</v>
      </c>
      <c r="I421" s="130" t="str">
        <f t="shared" si="940"/>
        <v/>
      </c>
      <c r="J421" s="130" t="str">
        <f t="shared" si="941"/>
        <v/>
      </c>
      <c r="K421" s="125"/>
      <c r="L421" s="160"/>
      <c r="M421" s="168"/>
      <c r="N421" s="168"/>
      <c r="O421" s="166"/>
      <c r="P421" s="169"/>
      <c r="Q421" s="169"/>
      <c r="R421" s="169"/>
      <c r="S421" s="125"/>
      <c r="T421" s="125"/>
      <c r="U421" s="130" t="str">
        <f t="shared" si="948"/>
        <v/>
      </c>
      <c r="V421" s="128"/>
      <c r="W421" s="128"/>
      <c r="X421" s="172" t="str">
        <f t="shared" ref="X421:X425" si="1032">IF($K421="","",IF($K421=$K419,AI419,AI418))</f>
        <v/>
      </c>
      <c r="Y421" s="172" t="str">
        <f t="shared" ref="Y421:Y425" si="1033">IF($K421="","",IF($K421=$K419,AJ419,AJ418))</f>
        <v/>
      </c>
      <c r="Z421" s="171"/>
      <c r="AA421" s="176"/>
      <c r="AB421" s="177"/>
      <c r="AC421" s="182"/>
      <c r="AD421" s="184"/>
      <c r="AE421" s="125"/>
      <c r="AF421" s="192"/>
      <c r="AG421" s="171"/>
      <c r="AH421" s="182"/>
      <c r="AI421" s="190"/>
      <c r="AJ421" s="191"/>
      <c r="AK421" s="125"/>
      <c r="AL421" s="191"/>
      <c r="AM421" s="125"/>
      <c r="AN421" s="191"/>
      <c r="AO421" s="123"/>
      <c r="AP421" s="130" t="str">
        <f t="shared" si="949"/>
        <v/>
      </c>
      <c r="AQ421" s="130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R421" s="130" t="str">
        <f t="shared" si="950"/>
        <v/>
      </c>
    </row>
    <row r="422" spans="1:44">
      <c r="A422" s="117">
        <f>输入错误检查!A422</f>
        <v>0</v>
      </c>
      <c r="B422" s="156" t="str">
        <f t="shared" si="1025"/>
        <v/>
      </c>
      <c r="C422" s="156" t="str">
        <f t="shared" si="1026"/>
        <v/>
      </c>
      <c r="D422" s="156" t="str">
        <f t="shared" si="1027"/>
        <v/>
      </c>
      <c r="E422" s="156" t="str">
        <f t="shared" si="1028"/>
        <v/>
      </c>
      <c r="F422" s="156" t="str">
        <f t="shared" si="1029"/>
        <v/>
      </c>
      <c r="G422" s="120">
        <v>3</v>
      </c>
      <c r="H422" s="130" t="s">
        <v>247</v>
      </c>
      <c r="I422" s="130" t="str">
        <f t="shared" si="940"/>
        <v/>
      </c>
      <c r="J422" s="130" t="str">
        <f t="shared" si="941"/>
        <v/>
      </c>
      <c r="K422" s="125"/>
      <c r="L422" s="160"/>
      <c r="M422" s="168">
        <f t="shared" ref="M422:M426" si="1034">S422+S423</f>
        <v>0</v>
      </c>
      <c r="N422" s="168">
        <f t="shared" ref="N422:N426" si="1035">T422+T423</f>
        <v>0</v>
      </c>
      <c r="O422" s="166">
        <f t="shared" ref="O422:O426" si="1036">M422+N422</f>
        <v>0</v>
      </c>
      <c r="P422" s="167">
        <f t="shared" ref="P422:P426" si="1037">IF(M422&gt;N422,1,0)</f>
        <v>0</v>
      </c>
      <c r="Q422" s="167">
        <f t="shared" ref="Q422:Q426" si="1038">IF(M422+N422=0,0,IF(M422=N422,1,0))</f>
        <v>0</v>
      </c>
      <c r="R422" s="167">
        <f t="shared" ref="R422:R426" si="1039">IF(M422&lt;N422,1,0)</f>
        <v>0</v>
      </c>
      <c r="S422" s="125"/>
      <c r="T422" s="125"/>
      <c r="U422" s="130" t="str">
        <f t="shared" si="948"/>
        <v/>
      </c>
      <c r="V422" s="173"/>
      <c r="W422" s="128"/>
      <c r="X422" s="174" t="str">
        <f t="shared" si="1030"/>
        <v/>
      </c>
      <c r="Y422" s="174" t="str">
        <f t="shared" si="1031"/>
        <v/>
      </c>
      <c r="Z422" s="174" t="str">
        <f>IF($K422="","",IF($K422=$K420,X420,X421))</f>
        <v/>
      </c>
      <c r="AA422" s="174" t="str">
        <f>IF($K422="","",IF($K422=$K420,Y420,Y421))</f>
        <v/>
      </c>
      <c r="AB422" s="178"/>
      <c r="AC422" s="182"/>
      <c r="AD422" s="184"/>
      <c r="AE422" s="125"/>
      <c r="AF422" s="125"/>
      <c r="AG422" s="188"/>
      <c r="AH422" s="189"/>
      <c r="AI422" s="190"/>
      <c r="AJ422" s="191"/>
      <c r="AK422" s="125"/>
      <c r="AL422" s="191"/>
      <c r="AM422" s="125"/>
      <c r="AN422" s="191"/>
      <c r="AO422" s="123"/>
      <c r="AP422" s="130" t="str">
        <f t="shared" si="949"/>
        <v/>
      </c>
      <c r="AQ422" s="130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R422" s="130" t="str">
        <f t="shared" si="950"/>
        <v/>
      </c>
    </row>
    <row r="423" spans="1:44">
      <c r="A423" s="117">
        <f>输入错误检查!A423</f>
        <v>0</v>
      </c>
      <c r="B423" s="156" t="str">
        <f t="shared" si="1025"/>
        <v/>
      </c>
      <c r="C423" s="156" t="str">
        <f t="shared" si="1026"/>
        <v/>
      </c>
      <c r="D423" s="156" t="str">
        <f t="shared" si="1027"/>
        <v/>
      </c>
      <c r="E423" s="156" t="str">
        <f t="shared" si="1028"/>
        <v/>
      </c>
      <c r="F423" s="156" t="str">
        <f t="shared" si="1029"/>
        <v/>
      </c>
      <c r="G423" s="120">
        <v>3</v>
      </c>
      <c r="H423" s="130" t="s">
        <v>251</v>
      </c>
      <c r="I423" s="130" t="str">
        <f t="shared" si="940"/>
        <v/>
      </c>
      <c r="J423" s="130" t="str">
        <f t="shared" si="941"/>
        <v/>
      </c>
      <c r="K423" s="125"/>
      <c r="L423" s="160"/>
      <c r="M423" s="168"/>
      <c r="N423" s="168"/>
      <c r="O423" s="166"/>
      <c r="P423" s="169"/>
      <c r="Q423" s="169"/>
      <c r="R423" s="169"/>
      <c r="S423" s="125"/>
      <c r="T423" s="125"/>
      <c r="U423" s="130" t="str">
        <f t="shared" si="948"/>
        <v/>
      </c>
      <c r="V423" s="173"/>
      <c r="W423" s="128"/>
      <c r="X423" s="174" t="str">
        <f t="shared" si="1032"/>
        <v/>
      </c>
      <c r="Y423" s="174" t="str">
        <f t="shared" si="1033"/>
        <v/>
      </c>
      <c r="Z423" s="174" t="str">
        <f>IF($K423="","",IF($K423=$K421,X421,X420))</f>
        <v/>
      </c>
      <c r="AA423" s="174" t="str">
        <f>IF($K423="","",IF($K423=$K421,Y421,Y420))</f>
        <v/>
      </c>
      <c r="AB423" s="171"/>
      <c r="AC423" s="185"/>
      <c r="AD423" s="184"/>
      <c r="AE423" s="125"/>
      <c r="AF423" s="125"/>
      <c r="AG423" s="192"/>
      <c r="AH423" s="193"/>
      <c r="AI423" s="190"/>
      <c r="AJ423" s="191"/>
      <c r="AK423" s="125"/>
      <c r="AL423" s="191"/>
      <c r="AM423" s="125"/>
      <c r="AN423" s="191"/>
      <c r="AO423" s="123"/>
      <c r="AP423" s="130" t="str">
        <f t="shared" si="949"/>
        <v/>
      </c>
      <c r="AQ423" s="130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R423" s="130" t="str">
        <f t="shared" si="950"/>
        <v/>
      </c>
    </row>
    <row r="424" spans="1:44">
      <c r="A424" s="117">
        <f>输入错误检查!A424</f>
        <v>0</v>
      </c>
      <c r="B424" s="156" t="str">
        <f t="shared" si="1025"/>
        <v/>
      </c>
      <c r="C424" s="156" t="str">
        <f t="shared" si="1026"/>
        <v/>
      </c>
      <c r="D424" s="156" t="str">
        <f t="shared" si="1027"/>
        <v/>
      </c>
      <c r="E424" s="156" t="str">
        <f t="shared" si="1028"/>
        <v/>
      </c>
      <c r="F424" s="156" t="str">
        <f t="shared" si="1029"/>
        <v/>
      </c>
      <c r="G424" s="120" t="s">
        <v>256</v>
      </c>
      <c r="H424" s="130" t="s">
        <v>247</v>
      </c>
      <c r="I424" s="130" t="str">
        <f t="shared" si="940"/>
        <v/>
      </c>
      <c r="J424" s="130" t="str">
        <f t="shared" si="941"/>
        <v/>
      </c>
      <c r="K424" s="125"/>
      <c r="L424" s="160"/>
      <c r="M424" s="168">
        <f t="shared" si="1034"/>
        <v>0</v>
      </c>
      <c r="N424" s="168">
        <f t="shared" si="1035"/>
        <v>0</v>
      </c>
      <c r="O424" s="166">
        <f t="shared" si="1036"/>
        <v>0</v>
      </c>
      <c r="P424" s="167">
        <f t="shared" si="1037"/>
        <v>0</v>
      </c>
      <c r="Q424" s="167">
        <f t="shared" si="1038"/>
        <v>0</v>
      </c>
      <c r="R424" s="167">
        <f t="shared" si="1039"/>
        <v>0</v>
      </c>
      <c r="S424" s="125"/>
      <c r="T424" s="125"/>
      <c r="U424" s="130" t="str">
        <f t="shared" si="948"/>
        <v/>
      </c>
      <c r="V424" s="173"/>
      <c r="W424" s="128"/>
      <c r="X424" s="174" t="str">
        <f t="shared" si="1030"/>
        <v/>
      </c>
      <c r="Y424" s="174" t="str">
        <f t="shared" si="1031"/>
        <v/>
      </c>
      <c r="Z424" s="172" t="str">
        <f t="shared" ref="Z424:AC424" si="1040">IF($K424="","",IF($K424=$K422,X422,X423))</f>
        <v/>
      </c>
      <c r="AA424" s="172" t="str">
        <f t="shared" si="1040"/>
        <v/>
      </c>
      <c r="AB424" s="172" t="str">
        <f t="shared" si="1040"/>
        <v/>
      </c>
      <c r="AC424" s="172" t="str">
        <f t="shared" si="1040"/>
        <v/>
      </c>
      <c r="AD424" s="125"/>
      <c r="AE424" s="125"/>
      <c r="AF424" s="125"/>
      <c r="AG424" s="125"/>
      <c r="AH424" s="194"/>
      <c r="AI424" s="191"/>
      <c r="AJ424" s="191"/>
      <c r="AK424" s="125"/>
      <c r="AL424" s="191"/>
      <c r="AM424" s="125"/>
      <c r="AN424" s="191"/>
      <c r="AO424" s="123"/>
      <c r="AP424" s="130" t="str">
        <f t="shared" si="949"/>
        <v/>
      </c>
      <c r="AQ424" s="130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R424" s="130" t="str">
        <f t="shared" si="950"/>
        <v/>
      </c>
    </row>
    <row r="425" spans="1:44">
      <c r="A425" s="117">
        <f>输入错误检查!A425</f>
        <v>0</v>
      </c>
      <c r="B425" s="156" t="str">
        <f t="shared" si="1025"/>
        <v/>
      </c>
      <c r="C425" s="156" t="str">
        <f t="shared" si="1026"/>
        <v/>
      </c>
      <c r="D425" s="156" t="str">
        <f t="shared" si="1027"/>
        <v/>
      </c>
      <c r="E425" s="156" t="str">
        <f t="shared" si="1028"/>
        <v/>
      </c>
      <c r="F425" s="156" t="str">
        <f t="shared" si="1029"/>
        <v/>
      </c>
      <c r="G425" s="120" t="s">
        <v>256</v>
      </c>
      <c r="H425" s="130" t="s">
        <v>251</v>
      </c>
      <c r="I425" s="130" t="str">
        <f t="shared" si="940"/>
        <v/>
      </c>
      <c r="J425" s="130" t="str">
        <f t="shared" si="941"/>
        <v/>
      </c>
      <c r="K425" s="125"/>
      <c r="L425" s="160"/>
      <c r="M425" s="168"/>
      <c r="N425" s="168"/>
      <c r="O425" s="166"/>
      <c r="P425" s="169"/>
      <c r="Q425" s="169"/>
      <c r="R425" s="169"/>
      <c r="S425" s="125"/>
      <c r="T425" s="125"/>
      <c r="U425" s="130" t="str">
        <f t="shared" si="948"/>
        <v/>
      </c>
      <c r="V425" s="173"/>
      <c r="W425" s="128"/>
      <c r="X425" s="174" t="str">
        <f t="shared" si="1032"/>
        <v/>
      </c>
      <c r="Y425" s="174" t="str">
        <f t="shared" si="1033"/>
        <v/>
      </c>
      <c r="Z425" s="172" t="str">
        <f t="shared" ref="Z425:AC425" si="1041">IF($K425="","",IF($K425=$K423,X423,X422))</f>
        <v/>
      </c>
      <c r="AA425" s="172" t="str">
        <f t="shared" si="1041"/>
        <v/>
      </c>
      <c r="AB425" s="172" t="str">
        <f t="shared" si="1041"/>
        <v/>
      </c>
      <c r="AC425" s="172" t="str">
        <f t="shared" si="1041"/>
        <v/>
      </c>
      <c r="AD425" s="125"/>
      <c r="AE425" s="125"/>
      <c r="AF425" s="125"/>
      <c r="AG425" s="125"/>
      <c r="AH425" s="125"/>
      <c r="AI425" s="191"/>
      <c r="AJ425" s="191"/>
      <c r="AK425" s="125"/>
      <c r="AL425" s="191"/>
      <c r="AM425" s="125"/>
      <c r="AN425" s="191"/>
      <c r="AO425" s="123"/>
      <c r="AP425" s="130" t="str">
        <f t="shared" si="949"/>
        <v/>
      </c>
      <c r="AQ425" s="130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R425" s="130" t="str">
        <f t="shared" si="950"/>
        <v/>
      </c>
    </row>
    <row r="426" spans="1:44">
      <c r="A426" s="117">
        <f>输入错误检查!A426</f>
        <v>0</v>
      </c>
      <c r="B426" s="156" t="str">
        <f>IF(赛果!A55="","",赛果!A55)</f>
        <v/>
      </c>
      <c r="C426" s="156" t="str">
        <f>IF(赛果!B55="","",赛果!B55)</f>
        <v/>
      </c>
      <c r="D426" s="156" t="str">
        <f>IF(赛果!C55="","",赛果!C55)</f>
        <v/>
      </c>
      <c r="E426" s="156" t="str">
        <f>IF(赛果!D55="","",赛果!D55)</f>
        <v/>
      </c>
      <c r="F426" s="156" t="str">
        <f>IF(赛果!E55="","",赛果!E55)</f>
        <v/>
      </c>
      <c r="G426" s="120">
        <v>1</v>
      </c>
      <c r="H426" s="130" t="s">
        <v>247</v>
      </c>
      <c r="I426" s="130" t="str">
        <f t="shared" si="940"/>
        <v/>
      </c>
      <c r="J426" s="130" t="str">
        <f t="shared" si="941"/>
        <v/>
      </c>
      <c r="K426" s="125"/>
      <c r="L426" s="160"/>
      <c r="M426" s="168">
        <f t="shared" si="1034"/>
        <v>0</v>
      </c>
      <c r="N426" s="168">
        <f t="shared" si="1035"/>
        <v>0</v>
      </c>
      <c r="O426" s="166">
        <f t="shared" si="1036"/>
        <v>0</v>
      </c>
      <c r="P426" s="167">
        <f t="shared" si="1037"/>
        <v>0</v>
      </c>
      <c r="Q426" s="167">
        <f t="shared" si="1038"/>
        <v>0</v>
      </c>
      <c r="R426" s="167">
        <f t="shared" si="1039"/>
        <v>0</v>
      </c>
      <c r="S426" s="125"/>
      <c r="T426" s="125"/>
      <c r="U426" s="130" t="str">
        <f t="shared" si="948"/>
        <v/>
      </c>
      <c r="V426" s="129"/>
      <c r="W426" s="129"/>
      <c r="X426" s="170"/>
      <c r="Y426" s="175"/>
      <c r="Z426" s="175"/>
      <c r="AA426" s="175"/>
      <c r="AB426" s="175"/>
      <c r="AC426" s="179"/>
      <c r="AD426" s="184"/>
      <c r="AE426" s="192"/>
      <c r="AF426" s="170"/>
      <c r="AG426" s="175"/>
      <c r="AH426" s="179"/>
      <c r="AI426" s="190"/>
      <c r="AJ426" s="191"/>
      <c r="AK426" s="125"/>
      <c r="AL426" s="191"/>
      <c r="AM426" s="125"/>
      <c r="AN426" s="191"/>
      <c r="AO426" s="123"/>
      <c r="AP426" s="130" t="str">
        <f t="shared" si="949"/>
        <v/>
      </c>
      <c r="AQ426" s="130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R426" s="130" t="str">
        <f t="shared" si="950"/>
        <v/>
      </c>
    </row>
    <row r="427" spans="1:44">
      <c r="A427" s="117">
        <f>输入错误检查!A427</f>
        <v>0</v>
      </c>
      <c r="B427" s="156" t="str">
        <f t="shared" ref="B427:B433" si="1042">B426</f>
        <v/>
      </c>
      <c r="C427" s="156" t="str">
        <f t="shared" ref="C427:C433" si="1043">C426</f>
        <v/>
      </c>
      <c r="D427" s="156" t="str">
        <f t="shared" ref="D427:D433" si="1044">D426</f>
        <v/>
      </c>
      <c r="E427" s="156" t="str">
        <f t="shared" ref="E427:E433" si="1045">E426</f>
        <v/>
      </c>
      <c r="F427" s="156" t="str">
        <f t="shared" ref="F427:F433" si="1046">F426</f>
        <v/>
      </c>
      <c r="G427" s="120">
        <v>1</v>
      </c>
      <c r="H427" s="130" t="s">
        <v>251</v>
      </c>
      <c r="I427" s="130" t="str">
        <f t="shared" si="940"/>
        <v/>
      </c>
      <c r="J427" s="130" t="str">
        <f t="shared" si="941"/>
        <v/>
      </c>
      <c r="K427" s="125"/>
      <c r="L427" s="160"/>
      <c r="M427" s="168"/>
      <c r="N427" s="168"/>
      <c r="O427" s="166"/>
      <c r="P427" s="169"/>
      <c r="Q427" s="169"/>
      <c r="R427" s="169"/>
      <c r="S427" s="125"/>
      <c r="T427" s="125"/>
      <c r="U427" s="130" t="str">
        <f t="shared" si="948"/>
        <v/>
      </c>
      <c r="V427" s="129"/>
      <c r="W427" s="129"/>
      <c r="X427" s="171"/>
      <c r="Y427" s="176"/>
      <c r="Z427" s="177"/>
      <c r="AA427" s="177"/>
      <c r="AB427" s="177"/>
      <c r="AC427" s="182"/>
      <c r="AD427" s="184"/>
      <c r="AE427" s="192"/>
      <c r="AF427" s="171"/>
      <c r="AG427" s="177"/>
      <c r="AH427" s="182"/>
      <c r="AI427" s="190"/>
      <c r="AJ427" s="191"/>
      <c r="AK427" s="125"/>
      <c r="AL427" s="191"/>
      <c r="AM427" s="125"/>
      <c r="AN427" s="191"/>
      <c r="AO427" s="123"/>
      <c r="AP427" s="130" t="str">
        <f t="shared" si="949"/>
        <v/>
      </c>
      <c r="AQ427" s="130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R427" s="130" t="str">
        <f t="shared" si="950"/>
        <v/>
      </c>
    </row>
    <row r="428" spans="1:44">
      <c r="A428" s="117">
        <f>输入错误检查!A428</f>
        <v>0</v>
      </c>
      <c r="B428" s="156" t="str">
        <f t="shared" si="1042"/>
        <v/>
      </c>
      <c r="C428" s="156" t="str">
        <f t="shared" si="1043"/>
        <v/>
      </c>
      <c r="D428" s="156" t="str">
        <f t="shared" si="1044"/>
        <v/>
      </c>
      <c r="E428" s="156" t="str">
        <f t="shared" si="1045"/>
        <v/>
      </c>
      <c r="F428" s="156" t="str">
        <f t="shared" si="1046"/>
        <v/>
      </c>
      <c r="G428" s="120">
        <v>2</v>
      </c>
      <c r="H428" s="130" t="s">
        <v>247</v>
      </c>
      <c r="I428" s="130" t="str">
        <f t="shared" si="940"/>
        <v/>
      </c>
      <c r="J428" s="130" t="str">
        <f t="shared" si="941"/>
        <v/>
      </c>
      <c r="K428" s="125"/>
      <c r="L428" s="160"/>
      <c r="M428" s="168">
        <f t="shared" ref="M428:M432" si="1047">S428+S429</f>
        <v>0</v>
      </c>
      <c r="N428" s="168">
        <f t="shared" ref="N428:N432" si="1048">T428+T429</f>
        <v>0</v>
      </c>
      <c r="O428" s="166">
        <f t="shared" ref="O428:O432" si="1049">M428+N428</f>
        <v>0</v>
      </c>
      <c r="P428" s="167">
        <f t="shared" ref="P428:P432" si="1050">IF(M428&gt;N428,1,0)</f>
        <v>0</v>
      </c>
      <c r="Q428" s="167">
        <f t="shared" ref="Q428:Q432" si="1051">IF(M428+N428=0,0,IF(M428=N428,1,0))</f>
        <v>0</v>
      </c>
      <c r="R428" s="167">
        <f t="shared" ref="R428:R432" si="1052">IF(M428&lt;N428,1,0)</f>
        <v>0</v>
      </c>
      <c r="S428" s="125"/>
      <c r="T428" s="125"/>
      <c r="U428" s="130" t="str">
        <f t="shared" si="948"/>
        <v/>
      </c>
      <c r="V428" s="128"/>
      <c r="W428" s="128"/>
      <c r="X428" s="172" t="str">
        <f t="shared" ref="X428:X432" si="1053">IF($K428="","",IF($K428=$K426,AI426,AI427))</f>
        <v/>
      </c>
      <c r="Y428" s="172" t="str">
        <f t="shared" ref="Y428:Y432" si="1054">IF($K428="","",IF($K428=$K426,AJ426,AJ427))</f>
        <v/>
      </c>
      <c r="Z428" s="178"/>
      <c r="AA428" s="177"/>
      <c r="AB428" s="177"/>
      <c r="AC428" s="182"/>
      <c r="AD428" s="184"/>
      <c r="AE428" s="125"/>
      <c r="AF428" s="188"/>
      <c r="AG428" s="178"/>
      <c r="AH428" s="182"/>
      <c r="AI428" s="190"/>
      <c r="AJ428" s="191"/>
      <c r="AK428" s="125"/>
      <c r="AL428" s="191"/>
      <c r="AM428" s="125"/>
      <c r="AN428" s="191"/>
      <c r="AO428" s="123"/>
      <c r="AP428" s="130" t="str">
        <f t="shared" si="949"/>
        <v/>
      </c>
      <c r="AQ428" s="130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R428" s="130" t="str">
        <f t="shared" si="950"/>
        <v/>
      </c>
    </row>
    <row r="429" spans="1:44">
      <c r="A429" s="117">
        <f>输入错误检查!A429</f>
        <v>0</v>
      </c>
      <c r="B429" s="156" t="str">
        <f t="shared" si="1042"/>
        <v/>
      </c>
      <c r="C429" s="156" t="str">
        <f t="shared" si="1043"/>
        <v/>
      </c>
      <c r="D429" s="156" t="str">
        <f t="shared" si="1044"/>
        <v/>
      </c>
      <c r="E429" s="156" t="str">
        <f t="shared" si="1045"/>
        <v/>
      </c>
      <c r="F429" s="156" t="str">
        <f t="shared" si="1046"/>
        <v/>
      </c>
      <c r="G429" s="120">
        <v>2</v>
      </c>
      <c r="H429" s="130" t="s">
        <v>251</v>
      </c>
      <c r="I429" s="130" t="str">
        <f t="shared" si="940"/>
        <v/>
      </c>
      <c r="J429" s="130" t="str">
        <f t="shared" si="941"/>
        <v/>
      </c>
      <c r="K429" s="125"/>
      <c r="L429" s="160"/>
      <c r="M429" s="168"/>
      <c r="N429" s="168"/>
      <c r="O429" s="166"/>
      <c r="P429" s="169"/>
      <c r="Q429" s="169"/>
      <c r="R429" s="169"/>
      <c r="S429" s="125"/>
      <c r="T429" s="125"/>
      <c r="U429" s="130" t="str">
        <f t="shared" si="948"/>
        <v/>
      </c>
      <c r="V429" s="128"/>
      <c r="W429" s="128"/>
      <c r="X429" s="172" t="str">
        <f t="shared" ref="X429:X433" si="1055">IF($K429="","",IF($K429=$K427,AI427,AI426))</f>
        <v/>
      </c>
      <c r="Y429" s="172" t="str">
        <f t="shared" ref="Y429:Y433" si="1056">IF($K429="","",IF($K429=$K427,AJ427,AJ426))</f>
        <v/>
      </c>
      <c r="Z429" s="171"/>
      <c r="AA429" s="176"/>
      <c r="AB429" s="177"/>
      <c r="AC429" s="182"/>
      <c r="AD429" s="184"/>
      <c r="AE429" s="125"/>
      <c r="AF429" s="192"/>
      <c r="AG429" s="171"/>
      <c r="AH429" s="182"/>
      <c r="AI429" s="190"/>
      <c r="AJ429" s="191"/>
      <c r="AK429" s="125"/>
      <c r="AL429" s="191"/>
      <c r="AM429" s="125"/>
      <c r="AN429" s="191"/>
      <c r="AO429" s="123"/>
      <c r="AP429" s="130" t="str">
        <f t="shared" si="949"/>
        <v/>
      </c>
      <c r="AQ429" s="130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R429" s="130" t="str">
        <f t="shared" si="950"/>
        <v/>
      </c>
    </row>
    <row r="430" spans="1:44">
      <c r="A430" s="117">
        <f>输入错误检查!A430</f>
        <v>0</v>
      </c>
      <c r="B430" s="156" t="str">
        <f t="shared" si="1042"/>
        <v/>
      </c>
      <c r="C430" s="156" t="str">
        <f t="shared" si="1043"/>
        <v/>
      </c>
      <c r="D430" s="156" t="str">
        <f t="shared" si="1044"/>
        <v/>
      </c>
      <c r="E430" s="156" t="str">
        <f t="shared" si="1045"/>
        <v/>
      </c>
      <c r="F430" s="156" t="str">
        <f t="shared" si="1046"/>
        <v/>
      </c>
      <c r="G430" s="120">
        <v>3</v>
      </c>
      <c r="H430" s="130" t="s">
        <v>247</v>
      </c>
      <c r="I430" s="130" t="str">
        <f t="shared" si="940"/>
        <v/>
      </c>
      <c r="J430" s="130" t="str">
        <f t="shared" si="941"/>
        <v/>
      </c>
      <c r="K430" s="125"/>
      <c r="L430" s="160"/>
      <c r="M430" s="168">
        <f t="shared" si="1047"/>
        <v>0</v>
      </c>
      <c r="N430" s="168">
        <f t="shared" si="1048"/>
        <v>0</v>
      </c>
      <c r="O430" s="166">
        <f t="shared" si="1049"/>
        <v>0</v>
      </c>
      <c r="P430" s="167">
        <f t="shared" si="1050"/>
        <v>0</v>
      </c>
      <c r="Q430" s="167">
        <f t="shared" si="1051"/>
        <v>0</v>
      </c>
      <c r="R430" s="167">
        <f t="shared" si="1052"/>
        <v>0</v>
      </c>
      <c r="S430" s="125"/>
      <c r="T430" s="125"/>
      <c r="U430" s="130" t="str">
        <f t="shared" si="948"/>
        <v/>
      </c>
      <c r="V430" s="173"/>
      <c r="W430" s="128"/>
      <c r="X430" s="174" t="str">
        <f t="shared" si="1053"/>
        <v/>
      </c>
      <c r="Y430" s="174" t="str">
        <f t="shared" si="1054"/>
        <v/>
      </c>
      <c r="Z430" s="174" t="str">
        <f>IF($K430="","",IF($K430=$K428,X428,X429))</f>
        <v/>
      </c>
      <c r="AA430" s="174" t="str">
        <f>IF($K430="","",IF($K430=$K428,Y428,Y429))</f>
        <v/>
      </c>
      <c r="AB430" s="178"/>
      <c r="AC430" s="182"/>
      <c r="AD430" s="184"/>
      <c r="AE430" s="125"/>
      <c r="AF430" s="125"/>
      <c r="AG430" s="188"/>
      <c r="AH430" s="189"/>
      <c r="AI430" s="190"/>
      <c r="AJ430" s="191"/>
      <c r="AK430" s="125"/>
      <c r="AL430" s="191"/>
      <c r="AM430" s="125"/>
      <c r="AN430" s="191"/>
      <c r="AO430" s="123"/>
      <c r="AP430" s="130" t="str">
        <f t="shared" si="949"/>
        <v/>
      </c>
      <c r="AQ430" s="130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R430" s="130" t="str">
        <f t="shared" si="950"/>
        <v/>
      </c>
    </row>
    <row r="431" spans="1:44">
      <c r="A431" s="117">
        <f>输入错误检查!A431</f>
        <v>0</v>
      </c>
      <c r="B431" s="156" t="str">
        <f t="shared" si="1042"/>
        <v/>
      </c>
      <c r="C431" s="156" t="str">
        <f t="shared" si="1043"/>
        <v/>
      </c>
      <c r="D431" s="156" t="str">
        <f t="shared" si="1044"/>
        <v/>
      </c>
      <c r="E431" s="156" t="str">
        <f t="shared" si="1045"/>
        <v/>
      </c>
      <c r="F431" s="156" t="str">
        <f t="shared" si="1046"/>
        <v/>
      </c>
      <c r="G431" s="120">
        <v>3</v>
      </c>
      <c r="H431" s="130" t="s">
        <v>251</v>
      </c>
      <c r="I431" s="130" t="str">
        <f t="shared" si="940"/>
        <v/>
      </c>
      <c r="J431" s="130" t="str">
        <f t="shared" si="941"/>
        <v/>
      </c>
      <c r="K431" s="125"/>
      <c r="L431" s="160"/>
      <c r="M431" s="168"/>
      <c r="N431" s="168"/>
      <c r="O431" s="166"/>
      <c r="P431" s="169"/>
      <c r="Q431" s="169"/>
      <c r="R431" s="169"/>
      <c r="S431" s="125"/>
      <c r="T431" s="125"/>
      <c r="U431" s="130" t="str">
        <f t="shared" si="948"/>
        <v/>
      </c>
      <c r="V431" s="173"/>
      <c r="W431" s="128"/>
      <c r="X431" s="174" t="str">
        <f t="shared" si="1055"/>
        <v/>
      </c>
      <c r="Y431" s="174" t="str">
        <f t="shared" si="1056"/>
        <v/>
      </c>
      <c r="Z431" s="174" t="str">
        <f>IF($K431="","",IF($K431=$K429,X429,X428))</f>
        <v/>
      </c>
      <c r="AA431" s="174" t="str">
        <f>IF($K431="","",IF($K431=$K429,Y429,Y428))</f>
        <v/>
      </c>
      <c r="AB431" s="171"/>
      <c r="AC431" s="185"/>
      <c r="AD431" s="184"/>
      <c r="AE431" s="125"/>
      <c r="AF431" s="125"/>
      <c r="AG431" s="192"/>
      <c r="AH431" s="193"/>
      <c r="AI431" s="190"/>
      <c r="AJ431" s="191"/>
      <c r="AK431" s="125"/>
      <c r="AL431" s="191"/>
      <c r="AM431" s="125"/>
      <c r="AN431" s="191"/>
      <c r="AO431" s="123"/>
      <c r="AP431" s="130" t="str">
        <f t="shared" si="949"/>
        <v/>
      </c>
      <c r="AQ431" s="130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R431" s="130" t="str">
        <f t="shared" si="950"/>
        <v/>
      </c>
    </row>
    <row r="432" spans="1:44">
      <c r="A432" s="117">
        <f>输入错误检查!A432</f>
        <v>0</v>
      </c>
      <c r="B432" s="156" t="str">
        <f t="shared" si="1042"/>
        <v/>
      </c>
      <c r="C432" s="156" t="str">
        <f t="shared" si="1043"/>
        <v/>
      </c>
      <c r="D432" s="156" t="str">
        <f t="shared" si="1044"/>
        <v/>
      </c>
      <c r="E432" s="156" t="str">
        <f t="shared" si="1045"/>
        <v/>
      </c>
      <c r="F432" s="156" t="str">
        <f t="shared" si="1046"/>
        <v/>
      </c>
      <c r="G432" s="120" t="s">
        <v>256</v>
      </c>
      <c r="H432" s="130" t="s">
        <v>247</v>
      </c>
      <c r="I432" s="130" t="str">
        <f t="shared" si="940"/>
        <v/>
      </c>
      <c r="J432" s="130" t="str">
        <f t="shared" si="941"/>
        <v/>
      </c>
      <c r="K432" s="125"/>
      <c r="L432" s="160"/>
      <c r="M432" s="168">
        <f t="shared" si="1047"/>
        <v>0</v>
      </c>
      <c r="N432" s="168">
        <f t="shared" si="1048"/>
        <v>0</v>
      </c>
      <c r="O432" s="166">
        <f t="shared" si="1049"/>
        <v>0</v>
      </c>
      <c r="P432" s="167">
        <f t="shared" si="1050"/>
        <v>0</v>
      </c>
      <c r="Q432" s="167">
        <f t="shared" si="1051"/>
        <v>0</v>
      </c>
      <c r="R432" s="167">
        <f t="shared" si="1052"/>
        <v>0</v>
      </c>
      <c r="S432" s="125"/>
      <c r="T432" s="125"/>
      <c r="U432" s="130" t="str">
        <f t="shared" si="948"/>
        <v/>
      </c>
      <c r="V432" s="173"/>
      <c r="W432" s="128"/>
      <c r="X432" s="174" t="str">
        <f t="shared" si="1053"/>
        <v/>
      </c>
      <c r="Y432" s="174" t="str">
        <f t="shared" si="1054"/>
        <v/>
      </c>
      <c r="Z432" s="172" t="str">
        <f t="shared" ref="Z432:AC432" si="1057">IF($K432="","",IF($K432=$K430,X430,X431))</f>
        <v/>
      </c>
      <c r="AA432" s="172" t="str">
        <f t="shared" si="1057"/>
        <v/>
      </c>
      <c r="AB432" s="172" t="str">
        <f t="shared" si="1057"/>
        <v/>
      </c>
      <c r="AC432" s="172" t="str">
        <f t="shared" si="1057"/>
        <v/>
      </c>
      <c r="AD432" s="125"/>
      <c r="AE432" s="125"/>
      <c r="AF432" s="125"/>
      <c r="AG432" s="125"/>
      <c r="AH432" s="194"/>
      <c r="AI432" s="191"/>
      <c r="AJ432" s="191"/>
      <c r="AK432" s="125"/>
      <c r="AL432" s="191"/>
      <c r="AM432" s="125"/>
      <c r="AN432" s="191"/>
      <c r="AO432" s="123"/>
      <c r="AP432" s="130" t="str">
        <f t="shared" si="949"/>
        <v/>
      </c>
      <c r="AQ432" s="130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R432" s="130" t="str">
        <f t="shared" si="950"/>
        <v/>
      </c>
    </row>
    <row r="433" spans="1:44">
      <c r="A433" s="117">
        <f>输入错误检查!A433</f>
        <v>0</v>
      </c>
      <c r="B433" s="156" t="str">
        <f t="shared" si="1042"/>
        <v/>
      </c>
      <c r="C433" s="156" t="str">
        <f t="shared" si="1043"/>
        <v/>
      </c>
      <c r="D433" s="156" t="str">
        <f t="shared" si="1044"/>
        <v/>
      </c>
      <c r="E433" s="156" t="str">
        <f t="shared" si="1045"/>
        <v/>
      </c>
      <c r="F433" s="156" t="str">
        <f t="shared" si="1046"/>
        <v/>
      </c>
      <c r="G433" s="120" t="s">
        <v>256</v>
      </c>
      <c r="H433" s="130" t="s">
        <v>251</v>
      </c>
      <c r="I433" s="130" t="str">
        <f t="shared" si="940"/>
        <v/>
      </c>
      <c r="J433" s="130" t="str">
        <f t="shared" si="941"/>
        <v/>
      </c>
      <c r="K433" s="125"/>
      <c r="L433" s="160"/>
      <c r="M433" s="168"/>
      <c r="N433" s="168"/>
      <c r="O433" s="166"/>
      <c r="P433" s="169"/>
      <c r="Q433" s="169"/>
      <c r="R433" s="169"/>
      <c r="S433" s="125"/>
      <c r="T433" s="125"/>
      <c r="U433" s="130" t="str">
        <f t="shared" si="948"/>
        <v/>
      </c>
      <c r="V433" s="173"/>
      <c r="W433" s="128"/>
      <c r="X433" s="174" t="str">
        <f t="shared" si="1055"/>
        <v/>
      </c>
      <c r="Y433" s="174" t="str">
        <f t="shared" si="1056"/>
        <v/>
      </c>
      <c r="Z433" s="172" t="str">
        <f t="shared" ref="Z433:AC433" si="1058">IF($K433="","",IF($K433=$K431,X431,X430))</f>
        <v/>
      </c>
      <c r="AA433" s="172" t="str">
        <f t="shared" si="1058"/>
        <v/>
      </c>
      <c r="AB433" s="172" t="str">
        <f t="shared" si="1058"/>
        <v/>
      </c>
      <c r="AC433" s="172" t="str">
        <f t="shared" si="1058"/>
        <v/>
      </c>
      <c r="AD433" s="125"/>
      <c r="AE433" s="125"/>
      <c r="AF433" s="125"/>
      <c r="AG433" s="125"/>
      <c r="AH433" s="125"/>
      <c r="AI433" s="191"/>
      <c r="AJ433" s="191"/>
      <c r="AK433" s="125"/>
      <c r="AL433" s="191"/>
      <c r="AM433" s="125"/>
      <c r="AN433" s="191"/>
      <c r="AO433" s="123"/>
      <c r="AP433" s="130" t="str">
        <f t="shared" si="949"/>
        <v/>
      </c>
      <c r="AQ433" s="130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R433" s="130" t="str">
        <f t="shared" si="950"/>
        <v/>
      </c>
    </row>
    <row r="434" spans="1:44">
      <c r="A434" s="117">
        <f>输入错误检查!A434</f>
        <v>0</v>
      </c>
      <c r="B434" s="156" t="str">
        <f>IF(赛果!A56="","",赛果!A56)</f>
        <v/>
      </c>
      <c r="C434" s="156" t="str">
        <f>IF(赛果!B56="","",赛果!B56)</f>
        <v/>
      </c>
      <c r="D434" s="156" t="str">
        <f>IF(赛果!C56="","",赛果!C56)</f>
        <v/>
      </c>
      <c r="E434" s="156" t="str">
        <f>IF(赛果!D56="","",赛果!D56)</f>
        <v/>
      </c>
      <c r="F434" s="156" t="str">
        <f>IF(赛果!E56="","",赛果!E56)</f>
        <v/>
      </c>
      <c r="G434" s="120">
        <v>1</v>
      </c>
      <c r="H434" s="130" t="s">
        <v>247</v>
      </c>
      <c r="I434" s="130" t="str">
        <f t="shared" si="940"/>
        <v/>
      </c>
      <c r="J434" s="130" t="str">
        <f t="shared" si="941"/>
        <v/>
      </c>
      <c r="K434" s="125"/>
      <c r="L434" s="160"/>
      <c r="M434" s="168">
        <f t="shared" ref="M434:M438" si="1059">S434+S435</f>
        <v>0</v>
      </c>
      <c r="N434" s="168">
        <f t="shared" ref="N434:N438" si="1060">T434+T435</f>
        <v>0</v>
      </c>
      <c r="O434" s="166">
        <f t="shared" ref="O434:O438" si="1061">M434+N434</f>
        <v>0</v>
      </c>
      <c r="P434" s="167">
        <f t="shared" ref="P434:P438" si="1062">IF(M434&gt;N434,1,0)</f>
        <v>0</v>
      </c>
      <c r="Q434" s="167">
        <f t="shared" ref="Q434:Q438" si="1063">IF(M434+N434=0,0,IF(M434=N434,1,0))</f>
        <v>0</v>
      </c>
      <c r="R434" s="167">
        <f t="shared" ref="R434:R438" si="1064">IF(M434&lt;N434,1,0)</f>
        <v>0</v>
      </c>
      <c r="S434" s="125"/>
      <c r="T434" s="125"/>
      <c r="U434" s="130" t="str">
        <f t="shared" si="948"/>
        <v/>
      </c>
      <c r="V434" s="129"/>
      <c r="W434" s="129"/>
      <c r="X434" s="170"/>
      <c r="Y434" s="175"/>
      <c r="Z434" s="175"/>
      <c r="AA434" s="175"/>
      <c r="AB434" s="175"/>
      <c r="AC434" s="179"/>
      <c r="AD434" s="184"/>
      <c r="AE434" s="192"/>
      <c r="AF434" s="170"/>
      <c r="AG434" s="175"/>
      <c r="AH434" s="179"/>
      <c r="AI434" s="190"/>
      <c r="AJ434" s="191"/>
      <c r="AK434" s="125"/>
      <c r="AL434" s="191"/>
      <c r="AM434" s="125"/>
      <c r="AN434" s="191"/>
      <c r="AO434" s="123"/>
      <c r="AP434" s="130" t="str">
        <f t="shared" si="949"/>
        <v/>
      </c>
      <c r="AQ434" s="130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R434" s="130" t="str">
        <f t="shared" si="950"/>
        <v/>
      </c>
    </row>
    <row r="435" spans="1:44">
      <c r="A435" s="117">
        <f>输入错误检查!A435</f>
        <v>0</v>
      </c>
      <c r="B435" s="156" t="str">
        <f t="shared" ref="B435:B441" si="1065">B434</f>
        <v/>
      </c>
      <c r="C435" s="156" t="str">
        <f t="shared" ref="C435:C441" si="1066">C434</f>
        <v/>
      </c>
      <c r="D435" s="156" t="str">
        <f t="shared" ref="D435:D441" si="1067">D434</f>
        <v/>
      </c>
      <c r="E435" s="156" t="str">
        <f t="shared" ref="E435:E441" si="1068">E434</f>
        <v/>
      </c>
      <c r="F435" s="156" t="str">
        <f t="shared" ref="F435:F441" si="1069">F434</f>
        <v/>
      </c>
      <c r="G435" s="120">
        <v>1</v>
      </c>
      <c r="H435" s="130" t="s">
        <v>251</v>
      </c>
      <c r="I435" s="130" t="str">
        <f t="shared" si="940"/>
        <v/>
      </c>
      <c r="J435" s="130" t="str">
        <f t="shared" si="941"/>
        <v/>
      </c>
      <c r="K435" s="125"/>
      <c r="L435" s="160"/>
      <c r="M435" s="168"/>
      <c r="N435" s="168"/>
      <c r="O435" s="166"/>
      <c r="P435" s="169"/>
      <c r="Q435" s="169"/>
      <c r="R435" s="169"/>
      <c r="S435" s="125"/>
      <c r="T435" s="125"/>
      <c r="U435" s="130" t="str">
        <f t="shared" si="948"/>
        <v/>
      </c>
      <c r="V435" s="129"/>
      <c r="W435" s="129"/>
      <c r="X435" s="171"/>
      <c r="Y435" s="176"/>
      <c r="Z435" s="177"/>
      <c r="AA435" s="177"/>
      <c r="AB435" s="177"/>
      <c r="AC435" s="182"/>
      <c r="AD435" s="184"/>
      <c r="AE435" s="192"/>
      <c r="AF435" s="171"/>
      <c r="AG435" s="177"/>
      <c r="AH435" s="182"/>
      <c r="AI435" s="190"/>
      <c r="AJ435" s="191"/>
      <c r="AK435" s="125"/>
      <c r="AL435" s="191"/>
      <c r="AM435" s="125"/>
      <c r="AN435" s="191"/>
      <c r="AO435" s="123"/>
      <c r="AP435" s="130" t="str">
        <f t="shared" si="949"/>
        <v/>
      </c>
      <c r="AQ435" s="130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R435" s="130" t="str">
        <f t="shared" si="950"/>
        <v/>
      </c>
    </row>
    <row r="436" spans="1:44">
      <c r="A436" s="117">
        <f>输入错误检查!A436</f>
        <v>0</v>
      </c>
      <c r="B436" s="156" t="str">
        <f t="shared" si="1065"/>
        <v/>
      </c>
      <c r="C436" s="156" t="str">
        <f t="shared" si="1066"/>
        <v/>
      </c>
      <c r="D436" s="156" t="str">
        <f t="shared" si="1067"/>
        <v/>
      </c>
      <c r="E436" s="156" t="str">
        <f t="shared" si="1068"/>
        <v/>
      </c>
      <c r="F436" s="156" t="str">
        <f t="shared" si="1069"/>
        <v/>
      </c>
      <c r="G436" s="120">
        <v>2</v>
      </c>
      <c r="H436" s="130" t="s">
        <v>247</v>
      </c>
      <c r="I436" s="130" t="str">
        <f t="shared" si="940"/>
        <v/>
      </c>
      <c r="J436" s="130" t="str">
        <f t="shared" si="941"/>
        <v/>
      </c>
      <c r="K436" s="125"/>
      <c r="L436" s="160"/>
      <c r="M436" s="168">
        <f t="shared" si="1059"/>
        <v>0</v>
      </c>
      <c r="N436" s="168">
        <f t="shared" si="1060"/>
        <v>0</v>
      </c>
      <c r="O436" s="166">
        <f t="shared" si="1061"/>
        <v>0</v>
      </c>
      <c r="P436" s="167">
        <f t="shared" si="1062"/>
        <v>0</v>
      </c>
      <c r="Q436" s="167">
        <f t="shared" si="1063"/>
        <v>0</v>
      </c>
      <c r="R436" s="167">
        <f t="shared" si="1064"/>
        <v>0</v>
      </c>
      <c r="S436" s="125"/>
      <c r="T436" s="125"/>
      <c r="U436" s="130" t="str">
        <f t="shared" si="948"/>
        <v/>
      </c>
      <c r="V436" s="128"/>
      <c r="W436" s="128"/>
      <c r="X436" s="172" t="str">
        <f t="shared" ref="X436:X440" si="1070">IF($K436="","",IF($K436=$K434,AI434,AI435))</f>
        <v/>
      </c>
      <c r="Y436" s="172" t="str">
        <f t="shared" ref="Y436:Y440" si="1071">IF($K436="","",IF($K436=$K434,AJ434,AJ435))</f>
        <v/>
      </c>
      <c r="Z436" s="178"/>
      <c r="AA436" s="177"/>
      <c r="AB436" s="177"/>
      <c r="AC436" s="182"/>
      <c r="AD436" s="184"/>
      <c r="AE436" s="125"/>
      <c r="AF436" s="188"/>
      <c r="AG436" s="178"/>
      <c r="AH436" s="182"/>
      <c r="AI436" s="190"/>
      <c r="AJ436" s="191"/>
      <c r="AK436" s="125"/>
      <c r="AL436" s="191"/>
      <c r="AM436" s="125"/>
      <c r="AN436" s="191"/>
      <c r="AO436" s="123"/>
      <c r="AP436" s="130" t="str">
        <f t="shared" si="949"/>
        <v/>
      </c>
      <c r="AQ436" s="130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R436" s="130" t="str">
        <f t="shared" si="950"/>
        <v/>
      </c>
    </row>
    <row r="437" spans="1:44">
      <c r="A437" s="117">
        <f>输入错误检查!A437</f>
        <v>0</v>
      </c>
      <c r="B437" s="156" t="str">
        <f t="shared" si="1065"/>
        <v/>
      </c>
      <c r="C437" s="156" t="str">
        <f t="shared" si="1066"/>
        <v/>
      </c>
      <c r="D437" s="156" t="str">
        <f t="shared" si="1067"/>
        <v/>
      </c>
      <c r="E437" s="156" t="str">
        <f t="shared" si="1068"/>
        <v/>
      </c>
      <c r="F437" s="156" t="str">
        <f t="shared" si="1069"/>
        <v/>
      </c>
      <c r="G437" s="120">
        <v>2</v>
      </c>
      <c r="H437" s="130" t="s">
        <v>251</v>
      </c>
      <c r="I437" s="130" t="str">
        <f t="shared" si="940"/>
        <v/>
      </c>
      <c r="J437" s="130" t="str">
        <f t="shared" si="941"/>
        <v/>
      </c>
      <c r="K437" s="125"/>
      <c r="L437" s="160"/>
      <c r="M437" s="168"/>
      <c r="N437" s="168"/>
      <c r="O437" s="166"/>
      <c r="P437" s="169"/>
      <c r="Q437" s="169"/>
      <c r="R437" s="169"/>
      <c r="S437" s="125"/>
      <c r="T437" s="125"/>
      <c r="U437" s="130" t="str">
        <f t="shared" si="948"/>
        <v/>
      </c>
      <c r="V437" s="128"/>
      <c r="W437" s="128"/>
      <c r="X437" s="172" t="str">
        <f t="shared" ref="X437:X441" si="1072">IF($K437="","",IF($K437=$K435,AI435,AI434))</f>
        <v/>
      </c>
      <c r="Y437" s="172" t="str">
        <f t="shared" ref="Y437:Y441" si="1073">IF($K437="","",IF($K437=$K435,AJ435,AJ434))</f>
        <v/>
      </c>
      <c r="Z437" s="171"/>
      <c r="AA437" s="176"/>
      <c r="AB437" s="177"/>
      <c r="AC437" s="182"/>
      <c r="AD437" s="184"/>
      <c r="AE437" s="125"/>
      <c r="AF437" s="192"/>
      <c r="AG437" s="171"/>
      <c r="AH437" s="182"/>
      <c r="AI437" s="190"/>
      <c r="AJ437" s="191"/>
      <c r="AK437" s="125"/>
      <c r="AL437" s="191"/>
      <c r="AM437" s="125"/>
      <c r="AN437" s="191"/>
      <c r="AO437" s="123"/>
      <c r="AP437" s="130" t="str">
        <f t="shared" si="949"/>
        <v/>
      </c>
      <c r="AQ437" s="130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R437" s="130" t="str">
        <f t="shared" si="950"/>
        <v/>
      </c>
    </row>
    <row r="438" spans="1:44">
      <c r="A438" s="117">
        <f>输入错误检查!A438</f>
        <v>0</v>
      </c>
      <c r="B438" s="156" t="str">
        <f t="shared" si="1065"/>
        <v/>
      </c>
      <c r="C438" s="156" t="str">
        <f t="shared" si="1066"/>
        <v/>
      </c>
      <c r="D438" s="156" t="str">
        <f t="shared" si="1067"/>
        <v/>
      </c>
      <c r="E438" s="156" t="str">
        <f t="shared" si="1068"/>
        <v/>
      </c>
      <c r="F438" s="156" t="str">
        <f t="shared" si="1069"/>
        <v/>
      </c>
      <c r="G438" s="120">
        <v>3</v>
      </c>
      <c r="H438" s="130" t="s">
        <v>247</v>
      </c>
      <c r="I438" s="130" t="str">
        <f t="shared" si="940"/>
        <v/>
      </c>
      <c r="J438" s="130" t="str">
        <f t="shared" si="941"/>
        <v/>
      </c>
      <c r="K438" s="125"/>
      <c r="L438" s="160"/>
      <c r="M438" s="168">
        <f t="shared" si="1059"/>
        <v>0</v>
      </c>
      <c r="N438" s="168">
        <f t="shared" si="1060"/>
        <v>0</v>
      </c>
      <c r="O438" s="166">
        <f t="shared" si="1061"/>
        <v>0</v>
      </c>
      <c r="P438" s="167">
        <f t="shared" si="1062"/>
        <v>0</v>
      </c>
      <c r="Q438" s="167">
        <f t="shared" si="1063"/>
        <v>0</v>
      </c>
      <c r="R438" s="167">
        <f t="shared" si="1064"/>
        <v>0</v>
      </c>
      <c r="S438" s="125"/>
      <c r="T438" s="125"/>
      <c r="U438" s="130" t="str">
        <f t="shared" si="948"/>
        <v/>
      </c>
      <c r="V438" s="173"/>
      <c r="W438" s="128"/>
      <c r="X438" s="174" t="str">
        <f t="shared" si="1070"/>
        <v/>
      </c>
      <c r="Y438" s="174" t="str">
        <f t="shared" si="1071"/>
        <v/>
      </c>
      <c r="Z438" s="174" t="str">
        <f>IF($K438="","",IF($K438=$K436,X436,X437))</f>
        <v/>
      </c>
      <c r="AA438" s="174" t="str">
        <f>IF($K438="","",IF($K438=$K436,Y436,Y437))</f>
        <v/>
      </c>
      <c r="AB438" s="178"/>
      <c r="AC438" s="182"/>
      <c r="AD438" s="184"/>
      <c r="AE438" s="125"/>
      <c r="AF438" s="125"/>
      <c r="AG438" s="188"/>
      <c r="AH438" s="189"/>
      <c r="AI438" s="190"/>
      <c r="AJ438" s="191"/>
      <c r="AK438" s="125"/>
      <c r="AL438" s="191"/>
      <c r="AM438" s="125"/>
      <c r="AN438" s="191"/>
      <c r="AO438" s="123"/>
      <c r="AP438" s="130" t="str">
        <f t="shared" si="949"/>
        <v/>
      </c>
      <c r="AQ438" s="130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R438" s="130" t="str">
        <f t="shared" si="950"/>
        <v/>
      </c>
    </row>
    <row r="439" spans="1:44">
      <c r="A439" s="117">
        <f>输入错误检查!A439</f>
        <v>0</v>
      </c>
      <c r="B439" s="156" t="str">
        <f t="shared" si="1065"/>
        <v/>
      </c>
      <c r="C439" s="156" t="str">
        <f t="shared" si="1066"/>
        <v/>
      </c>
      <c r="D439" s="156" t="str">
        <f t="shared" si="1067"/>
        <v/>
      </c>
      <c r="E439" s="156" t="str">
        <f t="shared" si="1068"/>
        <v/>
      </c>
      <c r="F439" s="156" t="str">
        <f t="shared" si="1069"/>
        <v/>
      </c>
      <c r="G439" s="120">
        <v>3</v>
      </c>
      <c r="H439" s="130" t="s">
        <v>251</v>
      </c>
      <c r="I439" s="130" t="str">
        <f t="shared" si="940"/>
        <v/>
      </c>
      <c r="J439" s="130" t="str">
        <f t="shared" si="941"/>
        <v/>
      </c>
      <c r="K439" s="125"/>
      <c r="L439" s="160"/>
      <c r="M439" s="168"/>
      <c r="N439" s="168"/>
      <c r="O439" s="166"/>
      <c r="P439" s="169"/>
      <c r="Q439" s="169"/>
      <c r="R439" s="169"/>
      <c r="S439" s="125"/>
      <c r="T439" s="125"/>
      <c r="U439" s="130" t="str">
        <f t="shared" si="948"/>
        <v/>
      </c>
      <c r="V439" s="173"/>
      <c r="W439" s="128"/>
      <c r="X439" s="174" t="str">
        <f t="shared" si="1072"/>
        <v/>
      </c>
      <c r="Y439" s="174" t="str">
        <f t="shared" si="1073"/>
        <v/>
      </c>
      <c r="Z439" s="174" t="str">
        <f>IF($K439="","",IF($K439=$K437,X437,X436))</f>
        <v/>
      </c>
      <c r="AA439" s="174" t="str">
        <f>IF($K439="","",IF($K439=$K437,Y437,Y436))</f>
        <v/>
      </c>
      <c r="AB439" s="171"/>
      <c r="AC439" s="185"/>
      <c r="AD439" s="184"/>
      <c r="AE439" s="125"/>
      <c r="AF439" s="125"/>
      <c r="AG439" s="192"/>
      <c r="AH439" s="193"/>
      <c r="AI439" s="190"/>
      <c r="AJ439" s="191"/>
      <c r="AK439" s="125"/>
      <c r="AL439" s="191"/>
      <c r="AM439" s="125"/>
      <c r="AN439" s="191"/>
      <c r="AO439" s="123"/>
      <c r="AP439" s="130" t="str">
        <f t="shared" si="949"/>
        <v/>
      </c>
      <c r="AQ439" s="130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R439" s="130" t="str">
        <f t="shared" si="950"/>
        <v/>
      </c>
    </row>
    <row r="440" spans="1:44">
      <c r="A440" s="117">
        <f>输入错误检查!A440</f>
        <v>0</v>
      </c>
      <c r="B440" s="156" t="str">
        <f t="shared" si="1065"/>
        <v/>
      </c>
      <c r="C440" s="156" t="str">
        <f t="shared" si="1066"/>
        <v/>
      </c>
      <c r="D440" s="156" t="str">
        <f t="shared" si="1067"/>
        <v/>
      </c>
      <c r="E440" s="156" t="str">
        <f t="shared" si="1068"/>
        <v/>
      </c>
      <c r="F440" s="156" t="str">
        <f t="shared" si="1069"/>
        <v/>
      </c>
      <c r="G440" s="120" t="s">
        <v>256</v>
      </c>
      <c r="H440" s="130" t="s">
        <v>247</v>
      </c>
      <c r="I440" s="130" t="str">
        <f t="shared" si="940"/>
        <v/>
      </c>
      <c r="J440" s="130" t="str">
        <f t="shared" si="941"/>
        <v/>
      </c>
      <c r="K440" s="125"/>
      <c r="L440" s="160"/>
      <c r="M440" s="168">
        <f t="shared" ref="M440:M444" si="1074">S440+S441</f>
        <v>0</v>
      </c>
      <c r="N440" s="168">
        <f t="shared" ref="N440:N444" si="1075">T440+T441</f>
        <v>0</v>
      </c>
      <c r="O440" s="166">
        <f t="shared" ref="O440:O444" si="1076">M440+N440</f>
        <v>0</v>
      </c>
      <c r="P440" s="167">
        <f t="shared" ref="P440:P444" si="1077">IF(M440&gt;N440,1,0)</f>
        <v>0</v>
      </c>
      <c r="Q440" s="167">
        <f t="shared" ref="Q440:Q444" si="1078">IF(M440+N440=0,0,IF(M440=N440,1,0))</f>
        <v>0</v>
      </c>
      <c r="R440" s="167">
        <f t="shared" ref="R440:R444" si="1079">IF(M440&lt;N440,1,0)</f>
        <v>0</v>
      </c>
      <c r="S440" s="125"/>
      <c r="T440" s="125"/>
      <c r="U440" s="130" t="str">
        <f t="shared" si="948"/>
        <v/>
      </c>
      <c r="V440" s="173"/>
      <c r="W440" s="128"/>
      <c r="X440" s="174" t="str">
        <f t="shared" si="1070"/>
        <v/>
      </c>
      <c r="Y440" s="174" t="str">
        <f t="shared" si="1071"/>
        <v/>
      </c>
      <c r="Z440" s="172" t="str">
        <f t="shared" ref="Z440:AC440" si="1080">IF($K440="","",IF($K440=$K438,X438,X439))</f>
        <v/>
      </c>
      <c r="AA440" s="172" t="str">
        <f t="shared" si="1080"/>
        <v/>
      </c>
      <c r="AB440" s="172" t="str">
        <f t="shared" si="1080"/>
        <v/>
      </c>
      <c r="AC440" s="172" t="str">
        <f t="shared" si="1080"/>
        <v/>
      </c>
      <c r="AD440" s="125"/>
      <c r="AE440" s="125"/>
      <c r="AF440" s="125"/>
      <c r="AG440" s="125"/>
      <c r="AH440" s="194"/>
      <c r="AI440" s="191"/>
      <c r="AJ440" s="191"/>
      <c r="AK440" s="125"/>
      <c r="AL440" s="191"/>
      <c r="AM440" s="125"/>
      <c r="AN440" s="191"/>
      <c r="AO440" s="123"/>
      <c r="AP440" s="130" t="str">
        <f t="shared" si="949"/>
        <v/>
      </c>
      <c r="AQ440" s="130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R440" s="130" t="str">
        <f t="shared" si="950"/>
        <v/>
      </c>
    </row>
    <row r="441" spans="1:44">
      <c r="A441" s="117">
        <f>输入错误检查!A441</f>
        <v>0</v>
      </c>
      <c r="B441" s="156" t="str">
        <f t="shared" si="1065"/>
        <v/>
      </c>
      <c r="C441" s="156" t="str">
        <f t="shared" si="1066"/>
        <v/>
      </c>
      <c r="D441" s="156" t="str">
        <f t="shared" si="1067"/>
        <v/>
      </c>
      <c r="E441" s="156" t="str">
        <f t="shared" si="1068"/>
        <v/>
      </c>
      <c r="F441" s="156" t="str">
        <f t="shared" si="1069"/>
        <v/>
      </c>
      <c r="G441" s="120" t="s">
        <v>256</v>
      </c>
      <c r="H441" s="130" t="s">
        <v>251</v>
      </c>
      <c r="I441" s="130" t="str">
        <f t="shared" si="940"/>
        <v/>
      </c>
      <c r="J441" s="130" t="str">
        <f t="shared" si="941"/>
        <v/>
      </c>
      <c r="K441" s="125"/>
      <c r="L441" s="160"/>
      <c r="M441" s="168"/>
      <c r="N441" s="168"/>
      <c r="O441" s="166"/>
      <c r="P441" s="169"/>
      <c r="Q441" s="169"/>
      <c r="R441" s="169"/>
      <c r="S441" s="125"/>
      <c r="T441" s="125"/>
      <c r="U441" s="130" t="str">
        <f t="shared" si="948"/>
        <v/>
      </c>
      <c r="V441" s="173"/>
      <c r="W441" s="128"/>
      <c r="X441" s="174" t="str">
        <f t="shared" si="1072"/>
        <v/>
      </c>
      <c r="Y441" s="174" t="str">
        <f t="shared" si="1073"/>
        <v/>
      </c>
      <c r="Z441" s="172" t="str">
        <f t="shared" ref="Z441:AC441" si="1081">IF($K441="","",IF($K441=$K439,X439,X438))</f>
        <v/>
      </c>
      <c r="AA441" s="172" t="str">
        <f t="shared" si="1081"/>
        <v/>
      </c>
      <c r="AB441" s="172" t="str">
        <f t="shared" si="1081"/>
        <v/>
      </c>
      <c r="AC441" s="172" t="str">
        <f t="shared" si="1081"/>
        <v/>
      </c>
      <c r="AD441" s="125"/>
      <c r="AE441" s="125"/>
      <c r="AF441" s="125"/>
      <c r="AG441" s="125"/>
      <c r="AH441" s="125"/>
      <c r="AI441" s="191"/>
      <c r="AJ441" s="191"/>
      <c r="AK441" s="125"/>
      <c r="AL441" s="191"/>
      <c r="AM441" s="125"/>
      <c r="AN441" s="191"/>
      <c r="AO441" s="123"/>
      <c r="AP441" s="130" t="str">
        <f t="shared" si="949"/>
        <v/>
      </c>
      <c r="AQ441" s="130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R441" s="130" t="str">
        <f t="shared" si="950"/>
        <v/>
      </c>
    </row>
    <row r="442" spans="1:44">
      <c r="A442" s="117">
        <f>输入错误检查!A442</f>
        <v>0</v>
      </c>
      <c r="B442" s="156" t="str">
        <f>IF(赛果!A57="","",赛果!A57)</f>
        <v/>
      </c>
      <c r="C442" s="156" t="str">
        <f>IF(赛果!B57="","",赛果!B57)</f>
        <v/>
      </c>
      <c r="D442" s="156" t="str">
        <f>IF(赛果!C57="","",赛果!C57)</f>
        <v/>
      </c>
      <c r="E442" s="156" t="str">
        <f>IF(赛果!D57="","",赛果!D57)</f>
        <v/>
      </c>
      <c r="F442" s="156" t="str">
        <f>IF(赛果!E57="","",赛果!E57)</f>
        <v/>
      </c>
      <c r="G442" s="120">
        <v>1</v>
      </c>
      <c r="H442" s="130" t="s">
        <v>247</v>
      </c>
      <c r="I442" s="130" t="str">
        <f t="shared" si="940"/>
        <v/>
      </c>
      <c r="J442" s="130" t="str">
        <f t="shared" si="941"/>
        <v/>
      </c>
      <c r="K442" s="125"/>
      <c r="L442" s="160"/>
      <c r="M442" s="168">
        <f t="shared" si="1074"/>
        <v>0</v>
      </c>
      <c r="N442" s="168">
        <f t="shared" si="1075"/>
        <v>0</v>
      </c>
      <c r="O442" s="166">
        <f t="shared" si="1076"/>
        <v>0</v>
      </c>
      <c r="P442" s="167">
        <f t="shared" si="1077"/>
        <v>0</v>
      </c>
      <c r="Q442" s="167">
        <f t="shared" si="1078"/>
        <v>0</v>
      </c>
      <c r="R442" s="167">
        <f t="shared" si="1079"/>
        <v>0</v>
      </c>
      <c r="S442" s="125"/>
      <c r="T442" s="125"/>
      <c r="U442" s="130" t="str">
        <f t="shared" si="948"/>
        <v/>
      </c>
      <c r="V442" s="129"/>
      <c r="W442" s="129"/>
      <c r="X442" s="170"/>
      <c r="Y442" s="175"/>
      <c r="Z442" s="175"/>
      <c r="AA442" s="175"/>
      <c r="AB442" s="175"/>
      <c r="AC442" s="179"/>
      <c r="AD442" s="184"/>
      <c r="AE442" s="192"/>
      <c r="AF442" s="170"/>
      <c r="AG442" s="175"/>
      <c r="AH442" s="179"/>
      <c r="AI442" s="190"/>
      <c r="AJ442" s="191"/>
      <c r="AK442" s="125"/>
      <c r="AL442" s="191"/>
      <c r="AM442" s="125"/>
      <c r="AN442" s="191"/>
      <c r="AO442" s="123"/>
      <c r="AP442" s="130" t="str">
        <f t="shared" si="949"/>
        <v/>
      </c>
      <c r="AQ442" s="130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R442" s="130" t="str">
        <f t="shared" si="950"/>
        <v/>
      </c>
    </row>
    <row r="443" spans="1:44">
      <c r="A443" s="117">
        <f>输入错误检查!A443</f>
        <v>0</v>
      </c>
      <c r="B443" s="156" t="str">
        <f t="shared" ref="B443:B449" si="1082">B442</f>
        <v/>
      </c>
      <c r="C443" s="156" t="str">
        <f t="shared" ref="C443:C449" si="1083">C442</f>
        <v/>
      </c>
      <c r="D443" s="156" t="str">
        <f t="shared" ref="D443:D449" si="1084">D442</f>
        <v/>
      </c>
      <c r="E443" s="156" t="str">
        <f t="shared" ref="E443:E449" si="1085">E442</f>
        <v/>
      </c>
      <c r="F443" s="156" t="str">
        <f t="shared" ref="F443:F449" si="1086">F442</f>
        <v/>
      </c>
      <c r="G443" s="120">
        <v>1</v>
      </c>
      <c r="H443" s="130" t="s">
        <v>251</v>
      </c>
      <c r="I443" s="130" t="str">
        <f t="shared" si="940"/>
        <v/>
      </c>
      <c r="J443" s="130" t="str">
        <f t="shared" si="941"/>
        <v/>
      </c>
      <c r="K443" s="125"/>
      <c r="L443" s="160"/>
      <c r="M443" s="168"/>
      <c r="N443" s="168"/>
      <c r="O443" s="166"/>
      <c r="P443" s="169"/>
      <c r="Q443" s="169"/>
      <c r="R443" s="169"/>
      <c r="S443" s="125"/>
      <c r="T443" s="125"/>
      <c r="U443" s="130" t="str">
        <f t="shared" si="948"/>
        <v/>
      </c>
      <c r="V443" s="129"/>
      <c r="W443" s="129"/>
      <c r="X443" s="171"/>
      <c r="Y443" s="176"/>
      <c r="Z443" s="177"/>
      <c r="AA443" s="177"/>
      <c r="AB443" s="177"/>
      <c r="AC443" s="182"/>
      <c r="AD443" s="184"/>
      <c r="AE443" s="192"/>
      <c r="AF443" s="171"/>
      <c r="AG443" s="177"/>
      <c r="AH443" s="182"/>
      <c r="AI443" s="190"/>
      <c r="AJ443" s="191"/>
      <c r="AK443" s="125"/>
      <c r="AL443" s="191"/>
      <c r="AM443" s="125"/>
      <c r="AN443" s="191"/>
      <c r="AO443" s="123"/>
      <c r="AP443" s="130" t="str">
        <f t="shared" si="949"/>
        <v/>
      </c>
      <c r="AQ443" s="130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R443" s="130" t="str">
        <f t="shared" si="950"/>
        <v/>
      </c>
    </row>
    <row r="444" spans="1:44">
      <c r="A444" s="117">
        <f>输入错误检查!A444</f>
        <v>0</v>
      </c>
      <c r="B444" s="156" t="str">
        <f t="shared" si="1082"/>
        <v/>
      </c>
      <c r="C444" s="156" t="str">
        <f t="shared" si="1083"/>
        <v/>
      </c>
      <c r="D444" s="156" t="str">
        <f t="shared" si="1084"/>
        <v/>
      </c>
      <c r="E444" s="156" t="str">
        <f t="shared" si="1085"/>
        <v/>
      </c>
      <c r="F444" s="156" t="str">
        <f t="shared" si="1086"/>
        <v/>
      </c>
      <c r="G444" s="120">
        <v>2</v>
      </c>
      <c r="H444" s="130" t="s">
        <v>247</v>
      </c>
      <c r="I444" s="130" t="str">
        <f t="shared" si="940"/>
        <v/>
      </c>
      <c r="J444" s="130" t="str">
        <f t="shared" si="941"/>
        <v/>
      </c>
      <c r="K444" s="125"/>
      <c r="L444" s="160"/>
      <c r="M444" s="168">
        <f t="shared" si="1074"/>
        <v>0</v>
      </c>
      <c r="N444" s="168">
        <f t="shared" si="1075"/>
        <v>0</v>
      </c>
      <c r="O444" s="166">
        <f t="shared" si="1076"/>
        <v>0</v>
      </c>
      <c r="P444" s="167">
        <f t="shared" si="1077"/>
        <v>0</v>
      </c>
      <c r="Q444" s="167">
        <f t="shared" si="1078"/>
        <v>0</v>
      </c>
      <c r="R444" s="167">
        <f t="shared" si="1079"/>
        <v>0</v>
      </c>
      <c r="S444" s="125"/>
      <c r="T444" s="125"/>
      <c r="U444" s="130" t="str">
        <f t="shared" si="948"/>
        <v/>
      </c>
      <c r="V444" s="128"/>
      <c r="W444" s="128"/>
      <c r="X444" s="172" t="str">
        <f t="shared" ref="X444:X448" si="1087">IF($K444="","",IF($K444=$K442,AI442,AI443))</f>
        <v/>
      </c>
      <c r="Y444" s="172" t="str">
        <f t="shared" ref="Y444:Y448" si="1088">IF($K444="","",IF($K444=$K442,AJ442,AJ443))</f>
        <v/>
      </c>
      <c r="Z444" s="178"/>
      <c r="AA444" s="177"/>
      <c r="AB444" s="177"/>
      <c r="AC444" s="182"/>
      <c r="AD444" s="184"/>
      <c r="AE444" s="125"/>
      <c r="AF444" s="188"/>
      <c r="AG444" s="178"/>
      <c r="AH444" s="182"/>
      <c r="AI444" s="190"/>
      <c r="AJ444" s="191"/>
      <c r="AK444" s="125"/>
      <c r="AL444" s="191"/>
      <c r="AM444" s="125"/>
      <c r="AN444" s="191"/>
      <c r="AO444" s="123"/>
      <c r="AP444" s="130" t="str">
        <f t="shared" si="949"/>
        <v/>
      </c>
      <c r="AQ444" s="130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R444" s="130" t="str">
        <f t="shared" si="950"/>
        <v/>
      </c>
    </row>
    <row r="445" spans="1:44">
      <c r="A445" s="117">
        <f>输入错误检查!A445</f>
        <v>0</v>
      </c>
      <c r="B445" s="156" t="str">
        <f t="shared" si="1082"/>
        <v/>
      </c>
      <c r="C445" s="156" t="str">
        <f t="shared" si="1083"/>
        <v/>
      </c>
      <c r="D445" s="156" t="str">
        <f t="shared" si="1084"/>
        <v/>
      </c>
      <c r="E445" s="156" t="str">
        <f t="shared" si="1085"/>
        <v/>
      </c>
      <c r="F445" s="156" t="str">
        <f t="shared" si="1086"/>
        <v/>
      </c>
      <c r="G445" s="120">
        <v>2</v>
      </c>
      <c r="H445" s="130" t="s">
        <v>251</v>
      </c>
      <c r="I445" s="130" t="str">
        <f t="shared" si="940"/>
        <v/>
      </c>
      <c r="J445" s="130" t="str">
        <f t="shared" si="941"/>
        <v/>
      </c>
      <c r="K445" s="125"/>
      <c r="L445" s="160"/>
      <c r="M445" s="168"/>
      <c r="N445" s="168"/>
      <c r="O445" s="166"/>
      <c r="P445" s="169"/>
      <c r="Q445" s="169"/>
      <c r="R445" s="169"/>
      <c r="S445" s="125"/>
      <c r="T445" s="125"/>
      <c r="U445" s="130" t="str">
        <f t="shared" si="948"/>
        <v/>
      </c>
      <c r="V445" s="128"/>
      <c r="W445" s="128"/>
      <c r="X445" s="172" t="str">
        <f t="shared" ref="X445:X449" si="1089">IF($K445="","",IF($K445=$K443,AI443,AI442))</f>
        <v/>
      </c>
      <c r="Y445" s="172" t="str">
        <f t="shared" ref="Y445:Y449" si="1090">IF($K445="","",IF($K445=$K443,AJ443,AJ442))</f>
        <v/>
      </c>
      <c r="Z445" s="171"/>
      <c r="AA445" s="176"/>
      <c r="AB445" s="177"/>
      <c r="AC445" s="182"/>
      <c r="AD445" s="184"/>
      <c r="AE445" s="125"/>
      <c r="AF445" s="192"/>
      <c r="AG445" s="171"/>
      <c r="AH445" s="182"/>
      <c r="AI445" s="190"/>
      <c r="AJ445" s="191"/>
      <c r="AK445" s="125"/>
      <c r="AL445" s="191"/>
      <c r="AM445" s="125"/>
      <c r="AN445" s="191"/>
      <c r="AO445" s="123"/>
      <c r="AP445" s="130" t="str">
        <f t="shared" si="949"/>
        <v/>
      </c>
      <c r="AQ445" s="130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R445" s="130" t="str">
        <f t="shared" si="950"/>
        <v/>
      </c>
    </row>
    <row r="446" spans="1:44">
      <c r="A446" s="117">
        <f>输入错误检查!A446</f>
        <v>0</v>
      </c>
      <c r="B446" s="156" t="str">
        <f t="shared" si="1082"/>
        <v/>
      </c>
      <c r="C446" s="156" t="str">
        <f t="shared" si="1083"/>
        <v/>
      </c>
      <c r="D446" s="156" t="str">
        <f t="shared" si="1084"/>
        <v/>
      </c>
      <c r="E446" s="156" t="str">
        <f t="shared" si="1085"/>
        <v/>
      </c>
      <c r="F446" s="156" t="str">
        <f t="shared" si="1086"/>
        <v/>
      </c>
      <c r="G446" s="120">
        <v>3</v>
      </c>
      <c r="H446" s="130" t="s">
        <v>247</v>
      </c>
      <c r="I446" s="130" t="str">
        <f t="shared" si="940"/>
        <v/>
      </c>
      <c r="J446" s="130" t="str">
        <f t="shared" si="941"/>
        <v/>
      </c>
      <c r="K446" s="125"/>
      <c r="L446" s="160"/>
      <c r="M446" s="168">
        <f t="shared" ref="M446:M450" si="1091">S446+S447</f>
        <v>0</v>
      </c>
      <c r="N446" s="168">
        <f t="shared" ref="N446:N450" si="1092">T446+T447</f>
        <v>0</v>
      </c>
      <c r="O446" s="166">
        <f t="shared" ref="O446:O450" si="1093">M446+N446</f>
        <v>0</v>
      </c>
      <c r="P446" s="167">
        <f t="shared" ref="P446:P450" si="1094">IF(M446&gt;N446,1,0)</f>
        <v>0</v>
      </c>
      <c r="Q446" s="167">
        <f t="shared" ref="Q446:Q450" si="1095">IF(M446+N446=0,0,IF(M446=N446,1,0))</f>
        <v>0</v>
      </c>
      <c r="R446" s="167">
        <f t="shared" ref="R446:R450" si="1096">IF(M446&lt;N446,1,0)</f>
        <v>0</v>
      </c>
      <c r="S446" s="125"/>
      <c r="T446" s="125"/>
      <c r="U446" s="130" t="str">
        <f t="shared" si="948"/>
        <v/>
      </c>
      <c r="V446" s="173"/>
      <c r="W446" s="128"/>
      <c r="X446" s="174" t="str">
        <f t="shared" si="1087"/>
        <v/>
      </c>
      <c r="Y446" s="174" t="str">
        <f t="shared" si="1088"/>
        <v/>
      </c>
      <c r="Z446" s="174" t="str">
        <f>IF($K446="","",IF($K446=$K444,X444,X445))</f>
        <v/>
      </c>
      <c r="AA446" s="174" t="str">
        <f>IF($K446="","",IF($K446=$K444,Y444,Y445))</f>
        <v/>
      </c>
      <c r="AB446" s="178"/>
      <c r="AC446" s="182"/>
      <c r="AD446" s="184"/>
      <c r="AE446" s="125"/>
      <c r="AF446" s="125"/>
      <c r="AG446" s="188"/>
      <c r="AH446" s="189"/>
      <c r="AI446" s="190"/>
      <c r="AJ446" s="191"/>
      <c r="AK446" s="125"/>
      <c r="AL446" s="191"/>
      <c r="AM446" s="125"/>
      <c r="AN446" s="191"/>
      <c r="AO446" s="123"/>
      <c r="AP446" s="130" t="str">
        <f t="shared" si="949"/>
        <v/>
      </c>
      <c r="AQ446" s="130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R446" s="130" t="str">
        <f t="shared" si="950"/>
        <v/>
      </c>
    </row>
    <row r="447" spans="1:44">
      <c r="A447" s="117">
        <f>输入错误检查!A447</f>
        <v>0</v>
      </c>
      <c r="B447" s="156" t="str">
        <f t="shared" si="1082"/>
        <v/>
      </c>
      <c r="C447" s="156" t="str">
        <f t="shared" si="1083"/>
        <v/>
      </c>
      <c r="D447" s="156" t="str">
        <f t="shared" si="1084"/>
        <v/>
      </c>
      <c r="E447" s="156" t="str">
        <f t="shared" si="1085"/>
        <v/>
      </c>
      <c r="F447" s="156" t="str">
        <f t="shared" si="1086"/>
        <v/>
      </c>
      <c r="G447" s="120">
        <v>3</v>
      </c>
      <c r="H447" s="130" t="s">
        <v>251</v>
      </c>
      <c r="I447" s="130" t="str">
        <f t="shared" si="940"/>
        <v/>
      </c>
      <c r="J447" s="130" t="str">
        <f t="shared" si="941"/>
        <v/>
      </c>
      <c r="K447" s="125"/>
      <c r="L447" s="160"/>
      <c r="M447" s="168"/>
      <c r="N447" s="168"/>
      <c r="O447" s="166"/>
      <c r="P447" s="169"/>
      <c r="Q447" s="169"/>
      <c r="R447" s="169"/>
      <c r="S447" s="125"/>
      <c r="T447" s="125"/>
      <c r="U447" s="130" t="str">
        <f t="shared" si="948"/>
        <v/>
      </c>
      <c r="V447" s="173"/>
      <c r="W447" s="128"/>
      <c r="X447" s="174" t="str">
        <f t="shared" si="1089"/>
        <v/>
      </c>
      <c r="Y447" s="174" t="str">
        <f t="shared" si="1090"/>
        <v/>
      </c>
      <c r="Z447" s="174" t="str">
        <f>IF($K447="","",IF($K447=$K445,X445,X444))</f>
        <v/>
      </c>
      <c r="AA447" s="174" t="str">
        <f>IF($K447="","",IF($K447=$K445,Y445,Y444))</f>
        <v/>
      </c>
      <c r="AB447" s="171"/>
      <c r="AC447" s="185"/>
      <c r="AD447" s="184"/>
      <c r="AE447" s="125"/>
      <c r="AF447" s="125"/>
      <c r="AG447" s="192"/>
      <c r="AH447" s="193"/>
      <c r="AI447" s="190"/>
      <c r="AJ447" s="191"/>
      <c r="AK447" s="125"/>
      <c r="AL447" s="191"/>
      <c r="AM447" s="125"/>
      <c r="AN447" s="191"/>
      <c r="AO447" s="123"/>
      <c r="AP447" s="130" t="str">
        <f t="shared" si="949"/>
        <v/>
      </c>
      <c r="AQ447" s="130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R447" s="130" t="str">
        <f t="shared" si="950"/>
        <v/>
      </c>
    </row>
    <row r="448" spans="1:44">
      <c r="A448" s="117">
        <f>输入错误检查!A448</f>
        <v>0</v>
      </c>
      <c r="B448" s="156" t="str">
        <f t="shared" si="1082"/>
        <v/>
      </c>
      <c r="C448" s="156" t="str">
        <f t="shared" si="1083"/>
        <v/>
      </c>
      <c r="D448" s="156" t="str">
        <f t="shared" si="1084"/>
        <v/>
      </c>
      <c r="E448" s="156" t="str">
        <f t="shared" si="1085"/>
        <v/>
      </c>
      <c r="F448" s="156" t="str">
        <f t="shared" si="1086"/>
        <v/>
      </c>
      <c r="G448" s="120" t="s">
        <v>256</v>
      </c>
      <c r="H448" s="130" t="s">
        <v>247</v>
      </c>
      <c r="I448" s="130" t="str">
        <f t="shared" si="940"/>
        <v/>
      </c>
      <c r="J448" s="130" t="str">
        <f t="shared" si="941"/>
        <v/>
      </c>
      <c r="K448" s="125"/>
      <c r="L448" s="160"/>
      <c r="M448" s="168">
        <f t="shared" si="1091"/>
        <v>0</v>
      </c>
      <c r="N448" s="168">
        <f t="shared" si="1092"/>
        <v>0</v>
      </c>
      <c r="O448" s="166">
        <f t="shared" si="1093"/>
        <v>0</v>
      </c>
      <c r="P448" s="167">
        <f t="shared" si="1094"/>
        <v>0</v>
      </c>
      <c r="Q448" s="167">
        <f t="shared" si="1095"/>
        <v>0</v>
      </c>
      <c r="R448" s="167">
        <f t="shared" si="1096"/>
        <v>0</v>
      </c>
      <c r="S448" s="125"/>
      <c r="T448" s="125"/>
      <c r="U448" s="130" t="str">
        <f t="shared" si="948"/>
        <v/>
      </c>
      <c r="V448" s="173"/>
      <c r="W448" s="128"/>
      <c r="X448" s="174" t="str">
        <f t="shared" si="1087"/>
        <v/>
      </c>
      <c r="Y448" s="174" t="str">
        <f t="shared" si="1088"/>
        <v/>
      </c>
      <c r="Z448" s="172" t="str">
        <f t="shared" ref="Z448:AC448" si="1097">IF($K448="","",IF($K448=$K446,X446,X447))</f>
        <v/>
      </c>
      <c r="AA448" s="172" t="str">
        <f t="shared" si="1097"/>
        <v/>
      </c>
      <c r="AB448" s="172" t="str">
        <f t="shared" si="1097"/>
        <v/>
      </c>
      <c r="AC448" s="172" t="str">
        <f t="shared" si="1097"/>
        <v/>
      </c>
      <c r="AD448" s="125"/>
      <c r="AE448" s="125"/>
      <c r="AF448" s="125"/>
      <c r="AG448" s="125"/>
      <c r="AH448" s="194"/>
      <c r="AI448" s="191"/>
      <c r="AJ448" s="191"/>
      <c r="AK448" s="125"/>
      <c r="AL448" s="191"/>
      <c r="AM448" s="125"/>
      <c r="AN448" s="191"/>
      <c r="AO448" s="123"/>
      <c r="AP448" s="130" t="str">
        <f t="shared" si="949"/>
        <v/>
      </c>
      <c r="AQ448" s="130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R448" s="130" t="str">
        <f t="shared" si="950"/>
        <v/>
      </c>
    </row>
    <row r="449" spans="1:44">
      <c r="A449" s="117">
        <f>输入错误检查!A449</f>
        <v>0</v>
      </c>
      <c r="B449" s="156" t="str">
        <f t="shared" si="1082"/>
        <v/>
      </c>
      <c r="C449" s="156" t="str">
        <f t="shared" si="1083"/>
        <v/>
      </c>
      <c r="D449" s="156" t="str">
        <f t="shared" si="1084"/>
        <v/>
      </c>
      <c r="E449" s="156" t="str">
        <f t="shared" si="1085"/>
        <v/>
      </c>
      <c r="F449" s="156" t="str">
        <f t="shared" si="1086"/>
        <v/>
      </c>
      <c r="G449" s="120" t="s">
        <v>256</v>
      </c>
      <c r="H449" s="130" t="s">
        <v>251</v>
      </c>
      <c r="I449" s="130" t="str">
        <f t="shared" si="940"/>
        <v/>
      </c>
      <c r="J449" s="130" t="str">
        <f t="shared" si="941"/>
        <v/>
      </c>
      <c r="K449" s="125"/>
      <c r="L449" s="160"/>
      <c r="M449" s="168"/>
      <c r="N449" s="168"/>
      <c r="O449" s="166"/>
      <c r="P449" s="169"/>
      <c r="Q449" s="169"/>
      <c r="R449" s="169"/>
      <c r="S449" s="125"/>
      <c r="T449" s="125"/>
      <c r="U449" s="130" t="str">
        <f t="shared" si="948"/>
        <v/>
      </c>
      <c r="V449" s="173"/>
      <c r="W449" s="128"/>
      <c r="X449" s="174" t="str">
        <f t="shared" si="1089"/>
        <v/>
      </c>
      <c r="Y449" s="174" t="str">
        <f t="shared" si="1090"/>
        <v/>
      </c>
      <c r="Z449" s="172" t="str">
        <f t="shared" ref="Z449:AC449" si="1098">IF($K449="","",IF($K449=$K447,X447,X446))</f>
        <v/>
      </c>
      <c r="AA449" s="172" t="str">
        <f t="shared" si="1098"/>
        <v/>
      </c>
      <c r="AB449" s="172" t="str">
        <f t="shared" si="1098"/>
        <v/>
      </c>
      <c r="AC449" s="172" t="str">
        <f t="shared" si="1098"/>
        <v/>
      </c>
      <c r="AD449" s="125"/>
      <c r="AE449" s="125"/>
      <c r="AF449" s="125"/>
      <c r="AG449" s="125"/>
      <c r="AH449" s="125"/>
      <c r="AI449" s="191"/>
      <c r="AJ449" s="191"/>
      <c r="AK449" s="125"/>
      <c r="AL449" s="191"/>
      <c r="AM449" s="125"/>
      <c r="AN449" s="191"/>
      <c r="AO449" s="123"/>
      <c r="AP449" s="130" t="str">
        <f t="shared" si="949"/>
        <v/>
      </c>
      <c r="AQ449" s="130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R449" s="130" t="str">
        <f t="shared" si="950"/>
        <v/>
      </c>
    </row>
    <row r="450" spans="1:44">
      <c r="A450" s="117">
        <f>输入错误检查!A450</f>
        <v>0</v>
      </c>
      <c r="B450" s="156" t="str">
        <f>IF(赛果!A58="","",赛果!A58)</f>
        <v/>
      </c>
      <c r="C450" s="156" t="str">
        <f>IF(赛果!B58="","",赛果!B58)</f>
        <v/>
      </c>
      <c r="D450" s="156" t="str">
        <f>IF(赛果!C58="","",赛果!C58)</f>
        <v/>
      </c>
      <c r="E450" s="156" t="str">
        <f>IF(赛果!D58="","",赛果!D58)</f>
        <v/>
      </c>
      <c r="F450" s="156" t="str">
        <f>IF(赛果!E58="","",赛果!E58)</f>
        <v/>
      </c>
      <c r="G450" s="120">
        <v>1</v>
      </c>
      <c r="H450" s="130" t="s">
        <v>247</v>
      </c>
      <c r="I450" s="130" t="str">
        <f t="shared" ref="I450:I513" si="1099">IF(K450="","",IF(K450=E450,"主","客"))</f>
        <v/>
      </c>
      <c r="J450" s="130" t="str">
        <f t="shared" ref="J450:J513" si="1100">IF(K450="","",IF(K450=E450,F450,E450))</f>
        <v/>
      </c>
      <c r="K450" s="125"/>
      <c r="L450" s="160"/>
      <c r="M450" s="168">
        <f t="shared" si="1091"/>
        <v>0</v>
      </c>
      <c r="N450" s="168">
        <f t="shared" si="1092"/>
        <v>0</v>
      </c>
      <c r="O450" s="166">
        <f t="shared" si="1093"/>
        <v>0</v>
      </c>
      <c r="P450" s="167">
        <f t="shared" si="1094"/>
        <v>0</v>
      </c>
      <c r="Q450" s="167">
        <f t="shared" si="1095"/>
        <v>0</v>
      </c>
      <c r="R450" s="167">
        <f t="shared" si="1096"/>
        <v>0</v>
      </c>
      <c r="S450" s="125"/>
      <c r="T450" s="125"/>
      <c r="U450" s="130" t="str">
        <f t="shared" ref="U450:U513" si="1101">_xlfn.IFS(S450+T450=0,"",S450&gt;T450,IF(I450="主","屠","人"),S450&lt;T450,IF(I450="主","人","屠"),S450=T450,"平")</f>
        <v/>
      </c>
      <c r="V450" s="129"/>
      <c r="W450" s="129"/>
      <c r="X450" s="170"/>
      <c r="Y450" s="175"/>
      <c r="Z450" s="175"/>
      <c r="AA450" s="175"/>
      <c r="AB450" s="175"/>
      <c r="AC450" s="179"/>
      <c r="AD450" s="184"/>
      <c r="AE450" s="192"/>
      <c r="AF450" s="170"/>
      <c r="AG450" s="175"/>
      <c r="AH450" s="179"/>
      <c r="AI450" s="190"/>
      <c r="AJ450" s="191"/>
      <c r="AK450" s="125"/>
      <c r="AL450" s="191"/>
      <c r="AM450" s="125"/>
      <c r="AN450" s="191"/>
      <c r="AO450" s="123"/>
      <c r="AP450" s="130" t="str">
        <f t="shared" ref="AP450:AP513" si="1102">_xlfn.IFS(AQ450="","",AQ450=E450,"主",AQ450=F450,"客")</f>
        <v/>
      </c>
      <c r="AQ450" s="130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R450" s="130" t="str">
        <f t="shared" ref="AR450:AR513" si="1103">_xlfn.IFS(AQ450="","",AQ450=E450,F450,AQ450=F450,E450)</f>
        <v/>
      </c>
    </row>
    <row r="451" spans="1:44">
      <c r="A451" s="117">
        <f>输入错误检查!A451</f>
        <v>0</v>
      </c>
      <c r="B451" s="156" t="str">
        <f t="shared" ref="B451:B457" si="1104">B450</f>
        <v/>
      </c>
      <c r="C451" s="156" t="str">
        <f t="shared" ref="C451:C457" si="1105">C450</f>
        <v/>
      </c>
      <c r="D451" s="156" t="str">
        <f t="shared" ref="D451:D457" si="1106">D450</f>
        <v/>
      </c>
      <c r="E451" s="156" t="str">
        <f t="shared" ref="E451:E457" si="1107">E450</f>
        <v/>
      </c>
      <c r="F451" s="156" t="str">
        <f t="shared" ref="F451:F457" si="1108">F450</f>
        <v/>
      </c>
      <c r="G451" s="120">
        <v>1</v>
      </c>
      <c r="H451" s="130" t="s">
        <v>251</v>
      </c>
      <c r="I451" s="130" t="str">
        <f t="shared" si="1099"/>
        <v/>
      </c>
      <c r="J451" s="130" t="str">
        <f t="shared" si="1100"/>
        <v/>
      </c>
      <c r="K451" s="125"/>
      <c r="L451" s="160"/>
      <c r="M451" s="168"/>
      <c r="N451" s="168"/>
      <c r="O451" s="166"/>
      <c r="P451" s="169"/>
      <c r="Q451" s="169"/>
      <c r="R451" s="169"/>
      <c r="S451" s="125"/>
      <c r="T451" s="125"/>
      <c r="U451" s="130" t="str">
        <f t="shared" si="1101"/>
        <v/>
      </c>
      <c r="V451" s="129"/>
      <c r="W451" s="129"/>
      <c r="X451" s="171"/>
      <c r="Y451" s="176"/>
      <c r="Z451" s="177"/>
      <c r="AA451" s="177"/>
      <c r="AB451" s="177"/>
      <c r="AC451" s="182"/>
      <c r="AD451" s="184"/>
      <c r="AE451" s="192"/>
      <c r="AF451" s="171"/>
      <c r="AG451" s="177"/>
      <c r="AH451" s="182"/>
      <c r="AI451" s="190"/>
      <c r="AJ451" s="191"/>
      <c r="AK451" s="125"/>
      <c r="AL451" s="191"/>
      <c r="AM451" s="125"/>
      <c r="AN451" s="191"/>
      <c r="AO451" s="123"/>
      <c r="AP451" s="130" t="str">
        <f t="shared" si="1102"/>
        <v/>
      </c>
      <c r="AQ451" s="130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R451" s="130" t="str">
        <f t="shared" si="1103"/>
        <v/>
      </c>
    </row>
    <row r="452" spans="1:44">
      <c r="A452" s="117">
        <f>输入错误检查!A452</f>
        <v>0</v>
      </c>
      <c r="B452" s="156" t="str">
        <f t="shared" si="1104"/>
        <v/>
      </c>
      <c r="C452" s="156" t="str">
        <f t="shared" si="1105"/>
        <v/>
      </c>
      <c r="D452" s="156" t="str">
        <f t="shared" si="1106"/>
        <v/>
      </c>
      <c r="E452" s="156" t="str">
        <f t="shared" si="1107"/>
        <v/>
      </c>
      <c r="F452" s="156" t="str">
        <f t="shared" si="1108"/>
        <v/>
      </c>
      <c r="G452" s="120">
        <v>2</v>
      </c>
      <c r="H452" s="130" t="s">
        <v>247</v>
      </c>
      <c r="I452" s="130" t="str">
        <f t="shared" si="1099"/>
        <v/>
      </c>
      <c r="J452" s="130" t="str">
        <f t="shared" si="1100"/>
        <v/>
      </c>
      <c r="K452" s="125"/>
      <c r="L452" s="160"/>
      <c r="M452" s="168">
        <f t="shared" ref="M452:M456" si="1109">S452+S453</f>
        <v>0</v>
      </c>
      <c r="N452" s="168">
        <f t="shared" ref="N452:N456" si="1110">T452+T453</f>
        <v>0</v>
      </c>
      <c r="O452" s="166">
        <f t="shared" ref="O452:O456" si="1111">M452+N452</f>
        <v>0</v>
      </c>
      <c r="P452" s="167">
        <f t="shared" ref="P452:P456" si="1112">IF(M452&gt;N452,1,0)</f>
        <v>0</v>
      </c>
      <c r="Q452" s="167">
        <f t="shared" ref="Q452:Q456" si="1113">IF(M452+N452=0,0,IF(M452=N452,1,0))</f>
        <v>0</v>
      </c>
      <c r="R452" s="167">
        <f t="shared" ref="R452:R456" si="1114">IF(M452&lt;N452,1,0)</f>
        <v>0</v>
      </c>
      <c r="S452" s="125"/>
      <c r="T452" s="125"/>
      <c r="U452" s="130" t="str">
        <f t="shared" si="1101"/>
        <v/>
      </c>
      <c r="V452" s="128"/>
      <c r="W452" s="128"/>
      <c r="X452" s="172" t="str">
        <f t="shared" ref="X452:X456" si="1115">IF($K452="","",IF($K452=$K450,AI450,AI451))</f>
        <v/>
      </c>
      <c r="Y452" s="172" t="str">
        <f t="shared" ref="Y452:Y456" si="1116">IF($K452="","",IF($K452=$K450,AJ450,AJ451))</f>
        <v/>
      </c>
      <c r="Z452" s="178"/>
      <c r="AA452" s="177"/>
      <c r="AB452" s="177"/>
      <c r="AC452" s="182"/>
      <c r="AD452" s="184"/>
      <c r="AE452" s="125"/>
      <c r="AF452" s="188"/>
      <c r="AG452" s="178"/>
      <c r="AH452" s="182"/>
      <c r="AI452" s="190"/>
      <c r="AJ452" s="191"/>
      <c r="AK452" s="125"/>
      <c r="AL452" s="191"/>
      <c r="AM452" s="125"/>
      <c r="AN452" s="191"/>
      <c r="AO452" s="123"/>
      <c r="AP452" s="130" t="str">
        <f t="shared" si="1102"/>
        <v/>
      </c>
      <c r="AQ452" s="130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R452" s="130" t="str">
        <f t="shared" si="1103"/>
        <v/>
      </c>
    </row>
    <row r="453" spans="1:44">
      <c r="A453" s="117">
        <f>输入错误检查!A453</f>
        <v>0</v>
      </c>
      <c r="B453" s="156" t="str">
        <f t="shared" si="1104"/>
        <v/>
      </c>
      <c r="C453" s="156" t="str">
        <f t="shared" si="1105"/>
        <v/>
      </c>
      <c r="D453" s="156" t="str">
        <f t="shared" si="1106"/>
        <v/>
      </c>
      <c r="E453" s="156" t="str">
        <f t="shared" si="1107"/>
        <v/>
      </c>
      <c r="F453" s="156" t="str">
        <f t="shared" si="1108"/>
        <v/>
      </c>
      <c r="G453" s="120">
        <v>2</v>
      </c>
      <c r="H453" s="130" t="s">
        <v>251</v>
      </c>
      <c r="I453" s="130" t="str">
        <f t="shared" si="1099"/>
        <v/>
      </c>
      <c r="J453" s="130" t="str">
        <f t="shared" si="1100"/>
        <v/>
      </c>
      <c r="K453" s="125"/>
      <c r="L453" s="160"/>
      <c r="M453" s="168"/>
      <c r="N453" s="168"/>
      <c r="O453" s="166"/>
      <c r="P453" s="169"/>
      <c r="Q453" s="169"/>
      <c r="R453" s="169"/>
      <c r="S453" s="125"/>
      <c r="T453" s="125"/>
      <c r="U453" s="130" t="str">
        <f t="shared" si="1101"/>
        <v/>
      </c>
      <c r="V453" s="128"/>
      <c r="W453" s="128"/>
      <c r="X453" s="172" t="str">
        <f t="shared" ref="X453:X457" si="1117">IF($K453="","",IF($K453=$K451,AI451,AI450))</f>
        <v/>
      </c>
      <c r="Y453" s="172" t="str">
        <f t="shared" ref="Y453:Y457" si="1118">IF($K453="","",IF($K453=$K451,AJ451,AJ450))</f>
        <v/>
      </c>
      <c r="Z453" s="171"/>
      <c r="AA453" s="176"/>
      <c r="AB453" s="177"/>
      <c r="AC453" s="182"/>
      <c r="AD453" s="184"/>
      <c r="AE453" s="125"/>
      <c r="AF453" s="192"/>
      <c r="AG453" s="171"/>
      <c r="AH453" s="182"/>
      <c r="AI453" s="190"/>
      <c r="AJ453" s="191"/>
      <c r="AK453" s="125"/>
      <c r="AL453" s="191"/>
      <c r="AM453" s="125"/>
      <c r="AN453" s="191"/>
      <c r="AO453" s="123"/>
      <c r="AP453" s="130" t="str">
        <f t="shared" si="1102"/>
        <v/>
      </c>
      <c r="AQ453" s="130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R453" s="130" t="str">
        <f t="shared" si="1103"/>
        <v/>
      </c>
    </row>
    <row r="454" spans="1:44">
      <c r="A454" s="117">
        <f>输入错误检查!A454</f>
        <v>0</v>
      </c>
      <c r="B454" s="156" t="str">
        <f t="shared" si="1104"/>
        <v/>
      </c>
      <c r="C454" s="156" t="str">
        <f t="shared" si="1105"/>
        <v/>
      </c>
      <c r="D454" s="156" t="str">
        <f t="shared" si="1106"/>
        <v/>
      </c>
      <c r="E454" s="156" t="str">
        <f t="shared" si="1107"/>
        <v/>
      </c>
      <c r="F454" s="156" t="str">
        <f t="shared" si="1108"/>
        <v/>
      </c>
      <c r="G454" s="120">
        <v>3</v>
      </c>
      <c r="H454" s="130" t="s">
        <v>247</v>
      </c>
      <c r="I454" s="130" t="str">
        <f t="shared" si="1099"/>
        <v/>
      </c>
      <c r="J454" s="130" t="str">
        <f t="shared" si="1100"/>
        <v/>
      </c>
      <c r="K454" s="125"/>
      <c r="L454" s="160"/>
      <c r="M454" s="168">
        <f t="shared" si="1109"/>
        <v>0</v>
      </c>
      <c r="N454" s="168">
        <f t="shared" si="1110"/>
        <v>0</v>
      </c>
      <c r="O454" s="166">
        <f t="shared" si="1111"/>
        <v>0</v>
      </c>
      <c r="P454" s="167">
        <f t="shared" si="1112"/>
        <v>0</v>
      </c>
      <c r="Q454" s="167">
        <f t="shared" si="1113"/>
        <v>0</v>
      </c>
      <c r="R454" s="167">
        <f t="shared" si="1114"/>
        <v>0</v>
      </c>
      <c r="S454" s="125"/>
      <c r="T454" s="125"/>
      <c r="U454" s="130" t="str">
        <f t="shared" si="1101"/>
        <v/>
      </c>
      <c r="V454" s="173"/>
      <c r="W454" s="128"/>
      <c r="X454" s="174" t="str">
        <f t="shared" si="1115"/>
        <v/>
      </c>
      <c r="Y454" s="174" t="str">
        <f t="shared" si="1116"/>
        <v/>
      </c>
      <c r="Z454" s="174" t="str">
        <f>IF($K454="","",IF($K454=$K452,X452,X453))</f>
        <v/>
      </c>
      <c r="AA454" s="174" t="str">
        <f>IF($K454="","",IF($K454=$K452,Y452,Y453))</f>
        <v/>
      </c>
      <c r="AB454" s="178"/>
      <c r="AC454" s="182"/>
      <c r="AD454" s="184"/>
      <c r="AE454" s="125"/>
      <c r="AF454" s="125"/>
      <c r="AG454" s="188"/>
      <c r="AH454" s="189"/>
      <c r="AI454" s="190"/>
      <c r="AJ454" s="191"/>
      <c r="AK454" s="125"/>
      <c r="AL454" s="191"/>
      <c r="AM454" s="125"/>
      <c r="AN454" s="191"/>
      <c r="AO454" s="123"/>
      <c r="AP454" s="130" t="str">
        <f t="shared" si="1102"/>
        <v/>
      </c>
      <c r="AQ454" s="130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R454" s="130" t="str">
        <f t="shared" si="1103"/>
        <v/>
      </c>
    </row>
    <row r="455" spans="1:44">
      <c r="A455" s="117">
        <f>输入错误检查!A455</f>
        <v>0</v>
      </c>
      <c r="B455" s="156" t="str">
        <f t="shared" si="1104"/>
        <v/>
      </c>
      <c r="C455" s="156" t="str">
        <f t="shared" si="1105"/>
        <v/>
      </c>
      <c r="D455" s="156" t="str">
        <f t="shared" si="1106"/>
        <v/>
      </c>
      <c r="E455" s="156" t="str">
        <f t="shared" si="1107"/>
        <v/>
      </c>
      <c r="F455" s="156" t="str">
        <f t="shared" si="1108"/>
        <v/>
      </c>
      <c r="G455" s="120">
        <v>3</v>
      </c>
      <c r="H455" s="130" t="s">
        <v>251</v>
      </c>
      <c r="I455" s="130" t="str">
        <f t="shared" si="1099"/>
        <v/>
      </c>
      <c r="J455" s="130" t="str">
        <f t="shared" si="1100"/>
        <v/>
      </c>
      <c r="K455" s="125"/>
      <c r="L455" s="160"/>
      <c r="M455" s="168"/>
      <c r="N455" s="168"/>
      <c r="O455" s="166"/>
      <c r="P455" s="169"/>
      <c r="Q455" s="169"/>
      <c r="R455" s="169"/>
      <c r="S455" s="125"/>
      <c r="T455" s="125"/>
      <c r="U455" s="130" t="str">
        <f t="shared" si="1101"/>
        <v/>
      </c>
      <c r="V455" s="173"/>
      <c r="W455" s="128"/>
      <c r="X455" s="174" t="str">
        <f t="shared" si="1117"/>
        <v/>
      </c>
      <c r="Y455" s="174" t="str">
        <f t="shared" si="1118"/>
        <v/>
      </c>
      <c r="Z455" s="174" t="str">
        <f>IF($K455="","",IF($K455=$K453,X453,X452))</f>
        <v/>
      </c>
      <c r="AA455" s="174" t="str">
        <f>IF($K455="","",IF($K455=$K453,Y453,Y452))</f>
        <v/>
      </c>
      <c r="AB455" s="171"/>
      <c r="AC455" s="185"/>
      <c r="AD455" s="184"/>
      <c r="AE455" s="125"/>
      <c r="AF455" s="125"/>
      <c r="AG455" s="192"/>
      <c r="AH455" s="193"/>
      <c r="AI455" s="190"/>
      <c r="AJ455" s="191"/>
      <c r="AK455" s="125"/>
      <c r="AL455" s="191"/>
      <c r="AM455" s="125"/>
      <c r="AN455" s="191"/>
      <c r="AO455" s="123"/>
      <c r="AP455" s="130" t="str">
        <f t="shared" si="1102"/>
        <v/>
      </c>
      <c r="AQ455" s="130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R455" s="130" t="str">
        <f t="shared" si="1103"/>
        <v/>
      </c>
    </row>
    <row r="456" spans="1:44">
      <c r="A456" s="117">
        <f>输入错误检查!A456</f>
        <v>0</v>
      </c>
      <c r="B456" s="156" t="str">
        <f t="shared" si="1104"/>
        <v/>
      </c>
      <c r="C456" s="156" t="str">
        <f t="shared" si="1105"/>
        <v/>
      </c>
      <c r="D456" s="156" t="str">
        <f t="shared" si="1106"/>
        <v/>
      </c>
      <c r="E456" s="156" t="str">
        <f t="shared" si="1107"/>
        <v/>
      </c>
      <c r="F456" s="156" t="str">
        <f t="shared" si="1108"/>
        <v/>
      </c>
      <c r="G456" s="120" t="s">
        <v>256</v>
      </c>
      <c r="H456" s="130" t="s">
        <v>247</v>
      </c>
      <c r="I456" s="130" t="str">
        <f t="shared" si="1099"/>
        <v/>
      </c>
      <c r="J456" s="130" t="str">
        <f t="shared" si="1100"/>
        <v/>
      </c>
      <c r="K456" s="125"/>
      <c r="L456" s="160"/>
      <c r="M456" s="168">
        <f t="shared" si="1109"/>
        <v>0</v>
      </c>
      <c r="N456" s="168">
        <f t="shared" si="1110"/>
        <v>0</v>
      </c>
      <c r="O456" s="166">
        <f t="shared" si="1111"/>
        <v>0</v>
      </c>
      <c r="P456" s="167">
        <f t="shared" si="1112"/>
        <v>0</v>
      </c>
      <c r="Q456" s="167">
        <f t="shared" si="1113"/>
        <v>0</v>
      </c>
      <c r="R456" s="167">
        <f t="shared" si="1114"/>
        <v>0</v>
      </c>
      <c r="S456" s="125"/>
      <c r="T456" s="125"/>
      <c r="U456" s="130" t="str">
        <f t="shared" si="1101"/>
        <v/>
      </c>
      <c r="V456" s="173"/>
      <c r="W456" s="128"/>
      <c r="X456" s="174" t="str">
        <f t="shared" si="1115"/>
        <v/>
      </c>
      <c r="Y456" s="174" t="str">
        <f t="shared" si="1116"/>
        <v/>
      </c>
      <c r="Z456" s="172" t="str">
        <f t="shared" ref="Z456:AC456" si="1119">IF($K456="","",IF($K456=$K454,X454,X455))</f>
        <v/>
      </c>
      <c r="AA456" s="172" t="str">
        <f t="shared" si="1119"/>
        <v/>
      </c>
      <c r="AB456" s="172" t="str">
        <f t="shared" si="1119"/>
        <v/>
      </c>
      <c r="AC456" s="172" t="str">
        <f t="shared" si="1119"/>
        <v/>
      </c>
      <c r="AD456" s="125"/>
      <c r="AE456" s="125"/>
      <c r="AF456" s="125"/>
      <c r="AG456" s="125"/>
      <c r="AH456" s="194"/>
      <c r="AI456" s="191"/>
      <c r="AJ456" s="191"/>
      <c r="AK456" s="125"/>
      <c r="AL456" s="191"/>
      <c r="AM456" s="125"/>
      <c r="AN456" s="191"/>
      <c r="AO456" s="123"/>
      <c r="AP456" s="130" t="str">
        <f t="shared" si="1102"/>
        <v/>
      </c>
      <c r="AQ456" s="130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R456" s="130" t="str">
        <f t="shared" si="1103"/>
        <v/>
      </c>
    </row>
    <row r="457" spans="1:44">
      <c r="A457" s="117">
        <f>输入错误检查!A457</f>
        <v>0</v>
      </c>
      <c r="B457" s="156" t="str">
        <f t="shared" si="1104"/>
        <v/>
      </c>
      <c r="C457" s="156" t="str">
        <f t="shared" si="1105"/>
        <v/>
      </c>
      <c r="D457" s="156" t="str">
        <f t="shared" si="1106"/>
        <v/>
      </c>
      <c r="E457" s="156" t="str">
        <f t="shared" si="1107"/>
        <v/>
      </c>
      <c r="F457" s="156" t="str">
        <f t="shared" si="1108"/>
        <v/>
      </c>
      <c r="G457" s="120" t="s">
        <v>256</v>
      </c>
      <c r="H457" s="130" t="s">
        <v>251</v>
      </c>
      <c r="I457" s="130" t="str">
        <f t="shared" si="1099"/>
        <v/>
      </c>
      <c r="J457" s="130" t="str">
        <f t="shared" si="1100"/>
        <v/>
      </c>
      <c r="K457" s="125"/>
      <c r="L457" s="160"/>
      <c r="M457" s="168"/>
      <c r="N457" s="168"/>
      <c r="O457" s="166"/>
      <c r="P457" s="169"/>
      <c r="Q457" s="169"/>
      <c r="R457" s="169"/>
      <c r="S457" s="125"/>
      <c r="T457" s="125"/>
      <c r="U457" s="130" t="str">
        <f t="shared" si="1101"/>
        <v/>
      </c>
      <c r="V457" s="173"/>
      <c r="W457" s="128"/>
      <c r="X457" s="174" t="str">
        <f t="shared" si="1117"/>
        <v/>
      </c>
      <c r="Y457" s="174" t="str">
        <f t="shared" si="1118"/>
        <v/>
      </c>
      <c r="Z457" s="172" t="str">
        <f t="shared" ref="Z457:AC457" si="1120">IF($K457="","",IF($K457=$K455,X455,X454))</f>
        <v/>
      </c>
      <c r="AA457" s="172" t="str">
        <f t="shared" si="1120"/>
        <v/>
      </c>
      <c r="AB457" s="172" t="str">
        <f t="shared" si="1120"/>
        <v/>
      </c>
      <c r="AC457" s="172" t="str">
        <f t="shared" si="1120"/>
        <v/>
      </c>
      <c r="AD457" s="125"/>
      <c r="AE457" s="125"/>
      <c r="AF457" s="125"/>
      <c r="AG457" s="125"/>
      <c r="AH457" s="125"/>
      <c r="AI457" s="191"/>
      <c r="AJ457" s="191"/>
      <c r="AK457" s="125"/>
      <c r="AL457" s="191"/>
      <c r="AM457" s="125"/>
      <c r="AN457" s="191"/>
      <c r="AO457" s="123"/>
      <c r="AP457" s="130" t="str">
        <f t="shared" si="1102"/>
        <v/>
      </c>
      <c r="AQ457" s="130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R457" s="130" t="str">
        <f t="shared" si="1103"/>
        <v/>
      </c>
    </row>
    <row r="458" spans="1:44">
      <c r="A458" s="117">
        <f>输入错误检查!A458</f>
        <v>0</v>
      </c>
      <c r="B458" s="156" t="str">
        <f>IF(赛果!A59="","",赛果!A59)</f>
        <v/>
      </c>
      <c r="C458" s="156" t="str">
        <f>IF(赛果!B59="","",赛果!B59)</f>
        <v/>
      </c>
      <c r="D458" s="156" t="str">
        <f>IF(赛果!C59="","",赛果!C59)</f>
        <v/>
      </c>
      <c r="E458" s="156" t="str">
        <f>IF(赛果!D59="","",赛果!D59)</f>
        <v/>
      </c>
      <c r="F458" s="156" t="str">
        <f>IF(赛果!E59="","",赛果!E59)</f>
        <v/>
      </c>
      <c r="G458" s="120">
        <v>1</v>
      </c>
      <c r="H458" s="130" t="s">
        <v>247</v>
      </c>
      <c r="I458" s="130" t="str">
        <f t="shared" si="1099"/>
        <v/>
      </c>
      <c r="J458" s="130" t="str">
        <f t="shared" si="1100"/>
        <v/>
      </c>
      <c r="K458" s="125"/>
      <c r="L458" s="160"/>
      <c r="M458" s="168">
        <f t="shared" ref="M458:M462" si="1121">S458+S459</f>
        <v>0</v>
      </c>
      <c r="N458" s="168">
        <f t="shared" ref="N458:N462" si="1122">T458+T459</f>
        <v>0</v>
      </c>
      <c r="O458" s="166">
        <f t="shared" ref="O458:O462" si="1123">M458+N458</f>
        <v>0</v>
      </c>
      <c r="P458" s="167">
        <f t="shared" ref="P458:P462" si="1124">IF(M458&gt;N458,1,0)</f>
        <v>0</v>
      </c>
      <c r="Q458" s="167">
        <f t="shared" ref="Q458:Q462" si="1125">IF(M458+N458=0,0,IF(M458=N458,1,0))</f>
        <v>0</v>
      </c>
      <c r="R458" s="167">
        <f t="shared" ref="R458:R462" si="1126">IF(M458&lt;N458,1,0)</f>
        <v>0</v>
      </c>
      <c r="S458" s="125"/>
      <c r="T458" s="125"/>
      <c r="U458" s="130" t="str">
        <f t="shared" si="1101"/>
        <v/>
      </c>
      <c r="V458" s="129"/>
      <c r="W458" s="129"/>
      <c r="X458" s="170"/>
      <c r="Y458" s="175"/>
      <c r="Z458" s="175"/>
      <c r="AA458" s="175"/>
      <c r="AB458" s="175"/>
      <c r="AC458" s="179"/>
      <c r="AD458" s="184"/>
      <c r="AE458" s="192"/>
      <c r="AF458" s="170"/>
      <c r="AG458" s="175"/>
      <c r="AH458" s="179"/>
      <c r="AI458" s="190"/>
      <c r="AJ458" s="191"/>
      <c r="AK458" s="125"/>
      <c r="AL458" s="191"/>
      <c r="AM458" s="125"/>
      <c r="AN458" s="191"/>
      <c r="AO458" s="123"/>
      <c r="AP458" s="130" t="str">
        <f t="shared" si="1102"/>
        <v/>
      </c>
      <c r="AQ458" s="130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R458" s="130" t="str">
        <f t="shared" si="1103"/>
        <v/>
      </c>
    </row>
    <row r="459" spans="1:44">
      <c r="A459" s="117">
        <f>输入错误检查!A459</f>
        <v>0</v>
      </c>
      <c r="B459" s="156" t="str">
        <f t="shared" ref="B459:B465" si="1127">B458</f>
        <v/>
      </c>
      <c r="C459" s="156" t="str">
        <f t="shared" ref="C459:C465" si="1128">C458</f>
        <v/>
      </c>
      <c r="D459" s="156" t="str">
        <f t="shared" ref="D459:D465" si="1129">D458</f>
        <v/>
      </c>
      <c r="E459" s="156" t="str">
        <f t="shared" ref="E459:E465" si="1130">E458</f>
        <v/>
      </c>
      <c r="F459" s="156" t="str">
        <f t="shared" ref="F459:F465" si="1131">F458</f>
        <v/>
      </c>
      <c r="G459" s="120">
        <v>1</v>
      </c>
      <c r="H459" s="130" t="s">
        <v>251</v>
      </c>
      <c r="I459" s="130" t="str">
        <f t="shared" si="1099"/>
        <v/>
      </c>
      <c r="J459" s="130" t="str">
        <f t="shared" si="1100"/>
        <v/>
      </c>
      <c r="K459" s="125"/>
      <c r="L459" s="160"/>
      <c r="M459" s="168"/>
      <c r="N459" s="168"/>
      <c r="O459" s="166"/>
      <c r="P459" s="169"/>
      <c r="Q459" s="169"/>
      <c r="R459" s="169"/>
      <c r="S459" s="125"/>
      <c r="T459" s="125"/>
      <c r="U459" s="130" t="str">
        <f t="shared" si="1101"/>
        <v/>
      </c>
      <c r="V459" s="129"/>
      <c r="W459" s="129"/>
      <c r="X459" s="171"/>
      <c r="Y459" s="176"/>
      <c r="Z459" s="177"/>
      <c r="AA459" s="177"/>
      <c r="AB459" s="177"/>
      <c r="AC459" s="182"/>
      <c r="AD459" s="184"/>
      <c r="AE459" s="192"/>
      <c r="AF459" s="171"/>
      <c r="AG459" s="177"/>
      <c r="AH459" s="182"/>
      <c r="AI459" s="190"/>
      <c r="AJ459" s="191"/>
      <c r="AK459" s="125"/>
      <c r="AL459" s="191"/>
      <c r="AM459" s="125"/>
      <c r="AN459" s="191"/>
      <c r="AO459" s="123"/>
      <c r="AP459" s="130" t="str">
        <f t="shared" si="1102"/>
        <v/>
      </c>
      <c r="AQ459" s="130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R459" s="130" t="str">
        <f t="shared" si="1103"/>
        <v/>
      </c>
    </row>
    <row r="460" spans="1:44">
      <c r="A460" s="117">
        <f>输入错误检查!A460</f>
        <v>0</v>
      </c>
      <c r="B460" s="156" t="str">
        <f t="shared" si="1127"/>
        <v/>
      </c>
      <c r="C460" s="156" t="str">
        <f t="shared" si="1128"/>
        <v/>
      </c>
      <c r="D460" s="156" t="str">
        <f t="shared" si="1129"/>
        <v/>
      </c>
      <c r="E460" s="156" t="str">
        <f t="shared" si="1130"/>
        <v/>
      </c>
      <c r="F460" s="156" t="str">
        <f t="shared" si="1131"/>
        <v/>
      </c>
      <c r="G460" s="120">
        <v>2</v>
      </c>
      <c r="H460" s="130" t="s">
        <v>247</v>
      </c>
      <c r="I460" s="130" t="str">
        <f t="shared" si="1099"/>
        <v/>
      </c>
      <c r="J460" s="130" t="str">
        <f t="shared" si="1100"/>
        <v/>
      </c>
      <c r="K460" s="125"/>
      <c r="L460" s="160"/>
      <c r="M460" s="168">
        <f t="shared" si="1121"/>
        <v>0</v>
      </c>
      <c r="N460" s="168">
        <f t="shared" si="1122"/>
        <v>0</v>
      </c>
      <c r="O460" s="166">
        <f t="shared" si="1123"/>
        <v>0</v>
      </c>
      <c r="P460" s="167">
        <f t="shared" si="1124"/>
        <v>0</v>
      </c>
      <c r="Q460" s="167">
        <f t="shared" si="1125"/>
        <v>0</v>
      </c>
      <c r="R460" s="167">
        <f t="shared" si="1126"/>
        <v>0</v>
      </c>
      <c r="S460" s="125"/>
      <c r="T460" s="125"/>
      <c r="U460" s="130" t="str">
        <f t="shared" si="1101"/>
        <v/>
      </c>
      <c r="V460" s="128"/>
      <c r="W460" s="128"/>
      <c r="X460" s="172" t="str">
        <f t="shared" ref="X460:X464" si="1132">IF($K460="","",IF($K460=$K458,AI458,AI459))</f>
        <v/>
      </c>
      <c r="Y460" s="172" t="str">
        <f t="shared" ref="Y460:Y464" si="1133">IF($K460="","",IF($K460=$K458,AJ458,AJ459))</f>
        <v/>
      </c>
      <c r="Z460" s="178"/>
      <c r="AA460" s="177"/>
      <c r="AB460" s="177"/>
      <c r="AC460" s="182"/>
      <c r="AD460" s="184"/>
      <c r="AE460" s="125"/>
      <c r="AF460" s="188"/>
      <c r="AG460" s="178"/>
      <c r="AH460" s="182"/>
      <c r="AI460" s="190"/>
      <c r="AJ460" s="191"/>
      <c r="AK460" s="125"/>
      <c r="AL460" s="191"/>
      <c r="AM460" s="125"/>
      <c r="AN460" s="191"/>
      <c r="AO460" s="123"/>
      <c r="AP460" s="130" t="str">
        <f t="shared" si="1102"/>
        <v/>
      </c>
      <c r="AQ460" s="130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R460" s="130" t="str">
        <f t="shared" si="1103"/>
        <v/>
      </c>
    </row>
    <row r="461" spans="1:44">
      <c r="A461" s="117">
        <f>输入错误检查!A461</f>
        <v>0</v>
      </c>
      <c r="B461" s="156" t="str">
        <f t="shared" si="1127"/>
        <v/>
      </c>
      <c r="C461" s="156" t="str">
        <f t="shared" si="1128"/>
        <v/>
      </c>
      <c r="D461" s="156" t="str">
        <f t="shared" si="1129"/>
        <v/>
      </c>
      <c r="E461" s="156" t="str">
        <f t="shared" si="1130"/>
        <v/>
      </c>
      <c r="F461" s="156" t="str">
        <f t="shared" si="1131"/>
        <v/>
      </c>
      <c r="G461" s="120">
        <v>2</v>
      </c>
      <c r="H461" s="130" t="s">
        <v>251</v>
      </c>
      <c r="I461" s="130" t="str">
        <f t="shared" si="1099"/>
        <v/>
      </c>
      <c r="J461" s="130" t="str">
        <f t="shared" si="1100"/>
        <v/>
      </c>
      <c r="K461" s="125"/>
      <c r="L461" s="160"/>
      <c r="M461" s="168"/>
      <c r="N461" s="168"/>
      <c r="O461" s="166"/>
      <c r="P461" s="169"/>
      <c r="Q461" s="169"/>
      <c r="R461" s="169"/>
      <c r="S461" s="125"/>
      <c r="T461" s="125"/>
      <c r="U461" s="130" t="str">
        <f t="shared" si="1101"/>
        <v/>
      </c>
      <c r="V461" s="128"/>
      <c r="W461" s="128"/>
      <c r="X461" s="172" t="str">
        <f t="shared" ref="X461:X465" si="1134">IF($K461="","",IF($K461=$K459,AI459,AI458))</f>
        <v/>
      </c>
      <c r="Y461" s="172" t="str">
        <f t="shared" ref="Y461:Y465" si="1135">IF($K461="","",IF($K461=$K459,AJ459,AJ458))</f>
        <v/>
      </c>
      <c r="Z461" s="171"/>
      <c r="AA461" s="176"/>
      <c r="AB461" s="177"/>
      <c r="AC461" s="182"/>
      <c r="AD461" s="184"/>
      <c r="AE461" s="125"/>
      <c r="AF461" s="192"/>
      <c r="AG461" s="171"/>
      <c r="AH461" s="182"/>
      <c r="AI461" s="190"/>
      <c r="AJ461" s="191"/>
      <c r="AK461" s="125"/>
      <c r="AL461" s="191"/>
      <c r="AM461" s="125"/>
      <c r="AN461" s="191"/>
      <c r="AO461" s="123"/>
      <c r="AP461" s="130" t="str">
        <f t="shared" si="1102"/>
        <v/>
      </c>
      <c r="AQ461" s="130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R461" s="130" t="str">
        <f t="shared" si="1103"/>
        <v/>
      </c>
    </row>
    <row r="462" spans="1:44">
      <c r="A462" s="117">
        <f>输入错误检查!A462</f>
        <v>0</v>
      </c>
      <c r="B462" s="156" t="str">
        <f t="shared" si="1127"/>
        <v/>
      </c>
      <c r="C462" s="156" t="str">
        <f t="shared" si="1128"/>
        <v/>
      </c>
      <c r="D462" s="156" t="str">
        <f t="shared" si="1129"/>
        <v/>
      </c>
      <c r="E462" s="156" t="str">
        <f t="shared" si="1130"/>
        <v/>
      </c>
      <c r="F462" s="156" t="str">
        <f t="shared" si="1131"/>
        <v/>
      </c>
      <c r="G462" s="120">
        <v>3</v>
      </c>
      <c r="H462" s="130" t="s">
        <v>247</v>
      </c>
      <c r="I462" s="130" t="str">
        <f t="shared" si="1099"/>
        <v/>
      </c>
      <c r="J462" s="130" t="str">
        <f t="shared" si="1100"/>
        <v/>
      </c>
      <c r="K462" s="125"/>
      <c r="L462" s="160"/>
      <c r="M462" s="168">
        <f t="shared" si="1121"/>
        <v>0</v>
      </c>
      <c r="N462" s="168">
        <f t="shared" si="1122"/>
        <v>0</v>
      </c>
      <c r="O462" s="166">
        <f t="shared" si="1123"/>
        <v>0</v>
      </c>
      <c r="P462" s="167">
        <f t="shared" si="1124"/>
        <v>0</v>
      </c>
      <c r="Q462" s="167">
        <f t="shared" si="1125"/>
        <v>0</v>
      </c>
      <c r="R462" s="167">
        <f t="shared" si="1126"/>
        <v>0</v>
      </c>
      <c r="S462" s="125"/>
      <c r="T462" s="125"/>
      <c r="U462" s="130" t="str">
        <f t="shared" si="1101"/>
        <v/>
      </c>
      <c r="V462" s="173"/>
      <c r="W462" s="128"/>
      <c r="X462" s="174" t="str">
        <f t="shared" si="1132"/>
        <v/>
      </c>
      <c r="Y462" s="174" t="str">
        <f t="shared" si="1133"/>
        <v/>
      </c>
      <c r="Z462" s="174" t="str">
        <f>IF($K462="","",IF($K462=$K460,X460,X461))</f>
        <v/>
      </c>
      <c r="AA462" s="174" t="str">
        <f>IF($K462="","",IF($K462=$K460,Y460,Y461))</f>
        <v/>
      </c>
      <c r="AB462" s="178"/>
      <c r="AC462" s="182"/>
      <c r="AD462" s="184"/>
      <c r="AE462" s="125"/>
      <c r="AF462" s="125"/>
      <c r="AG462" s="188"/>
      <c r="AH462" s="189"/>
      <c r="AI462" s="190"/>
      <c r="AJ462" s="191"/>
      <c r="AK462" s="125"/>
      <c r="AL462" s="191"/>
      <c r="AM462" s="125"/>
      <c r="AN462" s="191"/>
      <c r="AO462" s="123"/>
      <c r="AP462" s="130" t="str">
        <f t="shared" si="1102"/>
        <v/>
      </c>
      <c r="AQ462" s="130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R462" s="130" t="str">
        <f t="shared" si="1103"/>
        <v/>
      </c>
    </row>
    <row r="463" spans="1:44">
      <c r="A463" s="117">
        <f>输入错误检查!A463</f>
        <v>0</v>
      </c>
      <c r="B463" s="156" t="str">
        <f t="shared" si="1127"/>
        <v/>
      </c>
      <c r="C463" s="156" t="str">
        <f t="shared" si="1128"/>
        <v/>
      </c>
      <c r="D463" s="156" t="str">
        <f t="shared" si="1129"/>
        <v/>
      </c>
      <c r="E463" s="156" t="str">
        <f t="shared" si="1130"/>
        <v/>
      </c>
      <c r="F463" s="156" t="str">
        <f t="shared" si="1131"/>
        <v/>
      </c>
      <c r="G463" s="120">
        <v>3</v>
      </c>
      <c r="H463" s="130" t="s">
        <v>251</v>
      </c>
      <c r="I463" s="130" t="str">
        <f t="shared" si="1099"/>
        <v/>
      </c>
      <c r="J463" s="130" t="str">
        <f t="shared" si="1100"/>
        <v/>
      </c>
      <c r="K463" s="125"/>
      <c r="L463" s="160"/>
      <c r="M463" s="168"/>
      <c r="N463" s="168"/>
      <c r="O463" s="166"/>
      <c r="P463" s="169"/>
      <c r="Q463" s="169"/>
      <c r="R463" s="169"/>
      <c r="S463" s="125"/>
      <c r="T463" s="125"/>
      <c r="U463" s="130" t="str">
        <f t="shared" si="1101"/>
        <v/>
      </c>
      <c r="V463" s="173"/>
      <c r="W463" s="128"/>
      <c r="X463" s="174" t="str">
        <f t="shared" si="1134"/>
        <v/>
      </c>
      <c r="Y463" s="174" t="str">
        <f t="shared" si="1135"/>
        <v/>
      </c>
      <c r="Z463" s="174" t="str">
        <f>IF($K463="","",IF($K463=$K461,X461,X460))</f>
        <v/>
      </c>
      <c r="AA463" s="174" t="str">
        <f>IF($K463="","",IF($K463=$K461,Y461,Y460))</f>
        <v/>
      </c>
      <c r="AB463" s="171"/>
      <c r="AC463" s="185"/>
      <c r="AD463" s="184"/>
      <c r="AE463" s="125"/>
      <c r="AF463" s="125"/>
      <c r="AG463" s="192"/>
      <c r="AH463" s="193"/>
      <c r="AI463" s="190"/>
      <c r="AJ463" s="191"/>
      <c r="AK463" s="125"/>
      <c r="AL463" s="191"/>
      <c r="AM463" s="125"/>
      <c r="AN463" s="191"/>
      <c r="AO463" s="123"/>
      <c r="AP463" s="130" t="str">
        <f t="shared" si="1102"/>
        <v/>
      </c>
      <c r="AQ463" s="130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R463" s="130" t="str">
        <f t="shared" si="1103"/>
        <v/>
      </c>
    </row>
    <row r="464" spans="1:44">
      <c r="A464" s="117">
        <f>输入错误检查!A464</f>
        <v>0</v>
      </c>
      <c r="B464" s="156" t="str">
        <f t="shared" si="1127"/>
        <v/>
      </c>
      <c r="C464" s="156" t="str">
        <f t="shared" si="1128"/>
        <v/>
      </c>
      <c r="D464" s="156" t="str">
        <f t="shared" si="1129"/>
        <v/>
      </c>
      <c r="E464" s="156" t="str">
        <f t="shared" si="1130"/>
        <v/>
      </c>
      <c r="F464" s="156" t="str">
        <f t="shared" si="1131"/>
        <v/>
      </c>
      <c r="G464" s="120" t="s">
        <v>256</v>
      </c>
      <c r="H464" s="130" t="s">
        <v>247</v>
      </c>
      <c r="I464" s="130" t="str">
        <f t="shared" si="1099"/>
        <v/>
      </c>
      <c r="J464" s="130" t="str">
        <f t="shared" si="1100"/>
        <v/>
      </c>
      <c r="K464" s="125"/>
      <c r="L464" s="160"/>
      <c r="M464" s="168">
        <f t="shared" ref="M464:M468" si="1136">S464+S465</f>
        <v>0</v>
      </c>
      <c r="N464" s="168">
        <f t="shared" ref="N464:N468" si="1137">T464+T465</f>
        <v>0</v>
      </c>
      <c r="O464" s="166">
        <f t="shared" ref="O464:O468" si="1138">M464+N464</f>
        <v>0</v>
      </c>
      <c r="P464" s="167">
        <f t="shared" ref="P464:P468" si="1139">IF(M464&gt;N464,1,0)</f>
        <v>0</v>
      </c>
      <c r="Q464" s="167">
        <f t="shared" ref="Q464:Q468" si="1140">IF(M464+N464=0,0,IF(M464=N464,1,0))</f>
        <v>0</v>
      </c>
      <c r="R464" s="167">
        <f t="shared" ref="R464:R468" si="1141">IF(M464&lt;N464,1,0)</f>
        <v>0</v>
      </c>
      <c r="S464" s="125"/>
      <c r="T464" s="125"/>
      <c r="U464" s="130" t="str">
        <f t="shared" si="1101"/>
        <v/>
      </c>
      <c r="V464" s="173"/>
      <c r="W464" s="128"/>
      <c r="X464" s="174" t="str">
        <f t="shared" si="1132"/>
        <v/>
      </c>
      <c r="Y464" s="174" t="str">
        <f t="shared" si="1133"/>
        <v/>
      </c>
      <c r="Z464" s="172" t="str">
        <f t="shared" ref="Z464:AC464" si="1142">IF($K464="","",IF($K464=$K462,X462,X463))</f>
        <v/>
      </c>
      <c r="AA464" s="172" t="str">
        <f t="shared" si="1142"/>
        <v/>
      </c>
      <c r="AB464" s="172" t="str">
        <f t="shared" si="1142"/>
        <v/>
      </c>
      <c r="AC464" s="172" t="str">
        <f t="shared" si="1142"/>
        <v/>
      </c>
      <c r="AD464" s="125"/>
      <c r="AE464" s="125"/>
      <c r="AF464" s="125"/>
      <c r="AG464" s="125"/>
      <c r="AH464" s="194"/>
      <c r="AI464" s="191"/>
      <c r="AJ464" s="191"/>
      <c r="AK464" s="125"/>
      <c r="AL464" s="191"/>
      <c r="AM464" s="125"/>
      <c r="AN464" s="191"/>
      <c r="AO464" s="123"/>
      <c r="AP464" s="130" t="str">
        <f t="shared" si="1102"/>
        <v/>
      </c>
      <c r="AQ464" s="130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R464" s="130" t="str">
        <f t="shared" si="1103"/>
        <v/>
      </c>
    </row>
    <row r="465" spans="1:44">
      <c r="A465" s="117">
        <f>输入错误检查!A465</f>
        <v>0</v>
      </c>
      <c r="B465" s="156" t="str">
        <f t="shared" si="1127"/>
        <v/>
      </c>
      <c r="C465" s="156" t="str">
        <f t="shared" si="1128"/>
        <v/>
      </c>
      <c r="D465" s="156" t="str">
        <f t="shared" si="1129"/>
        <v/>
      </c>
      <c r="E465" s="156" t="str">
        <f t="shared" si="1130"/>
        <v/>
      </c>
      <c r="F465" s="156" t="str">
        <f t="shared" si="1131"/>
        <v/>
      </c>
      <c r="G465" s="120" t="s">
        <v>256</v>
      </c>
      <c r="H465" s="130" t="s">
        <v>251</v>
      </c>
      <c r="I465" s="130" t="str">
        <f t="shared" si="1099"/>
        <v/>
      </c>
      <c r="J465" s="130" t="str">
        <f t="shared" si="1100"/>
        <v/>
      </c>
      <c r="K465" s="125"/>
      <c r="L465" s="160"/>
      <c r="M465" s="168"/>
      <c r="N465" s="168"/>
      <c r="O465" s="166"/>
      <c r="P465" s="169"/>
      <c r="Q465" s="169"/>
      <c r="R465" s="169"/>
      <c r="S465" s="125"/>
      <c r="T465" s="125"/>
      <c r="U465" s="130" t="str">
        <f t="shared" si="1101"/>
        <v/>
      </c>
      <c r="V465" s="173"/>
      <c r="W465" s="128"/>
      <c r="X465" s="174" t="str">
        <f t="shared" si="1134"/>
        <v/>
      </c>
      <c r="Y465" s="174" t="str">
        <f t="shared" si="1135"/>
        <v/>
      </c>
      <c r="Z465" s="172" t="str">
        <f t="shared" ref="Z465:AC465" si="1143">IF($K465="","",IF($K465=$K463,X463,X462))</f>
        <v/>
      </c>
      <c r="AA465" s="172" t="str">
        <f t="shared" si="1143"/>
        <v/>
      </c>
      <c r="AB465" s="172" t="str">
        <f t="shared" si="1143"/>
        <v/>
      </c>
      <c r="AC465" s="172" t="str">
        <f t="shared" si="1143"/>
        <v/>
      </c>
      <c r="AD465" s="125"/>
      <c r="AE465" s="125"/>
      <c r="AF465" s="125"/>
      <c r="AG465" s="125"/>
      <c r="AH465" s="125"/>
      <c r="AI465" s="191"/>
      <c r="AJ465" s="191"/>
      <c r="AK465" s="125"/>
      <c r="AL465" s="191"/>
      <c r="AM465" s="125"/>
      <c r="AN465" s="191"/>
      <c r="AO465" s="123"/>
      <c r="AP465" s="130" t="str">
        <f t="shared" si="1102"/>
        <v/>
      </c>
      <c r="AQ465" s="130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R465" s="130" t="str">
        <f t="shared" si="1103"/>
        <v/>
      </c>
    </row>
    <row r="466" spans="1:44">
      <c r="A466" s="117">
        <f>输入错误检查!A466</f>
        <v>0</v>
      </c>
      <c r="B466" s="156" t="str">
        <f>IF(赛果!A60="","",赛果!A60)</f>
        <v/>
      </c>
      <c r="C466" s="156" t="str">
        <f>IF(赛果!B60="","",赛果!B60)</f>
        <v/>
      </c>
      <c r="D466" s="156" t="str">
        <f>IF(赛果!C60="","",赛果!C60)</f>
        <v/>
      </c>
      <c r="E466" s="156" t="str">
        <f>IF(赛果!D60="","",赛果!D60)</f>
        <v/>
      </c>
      <c r="F466" s="156" t="str">
        <f>IF(赛果!E60="","",赛果!E60)</f>
        <v/>
      </c>
      <c r="G466" s="120">
        <v>1</v>
      </c>
      <c r="H466" s="130" t="s">
        <v>247</v>
      </c>
      <c r="I466" s="130" t="str">
        <f t="shared" si="1099"/>
        <v/>
      </c>
      <c r="J466" s="130" t="str">
        <f t="shared" si="1100"/>
        <v/>
      </c>
      <c r="K466" s="125"/>
      <c r="L466" s="160"/>
      <c r="M466" s="168">
        <f t="shared" si="1136"/>
        <v>0</v>
      </c>
      <c r="N466" s="168">
        <f t="shared" si="1137"/>
        <v>0</v>
      </c>
      <c r="O466" s="166">
        <f t="shared" si="1138"/>
        <v>0</v>
      </c>
      <c r="P466" s="167">
        <f t="shared" si="1139"/>
        <v>0</v>
      </c>
      <c r="Q466" s="167">
        <f t="shared" si="1140"/>
        <v>0</v>
      </c>
      <c r="R466" s="167">
        <f t="shared" si="1141"/>
        <v>0</v>
      </c>
      <c r="S466" s="125"/>
      <c r="T466" s="125"/>
      <c r="U466" s="130" t="str">
        <f t="shared" si="1101"/>
        <v/>
      </c>
      <c r="V466" s="129"/>
      <c r="W466" s="129"/>
      <c r="X466" s="170"/>
      <c r="Y466" s="175"/>
      <c r="Z466" s="175"/>
      <c r="AA466" s="175"/>
      <c r="AB466" s="175"/>
      <c r="AC466" s="179"/>
      <c r="AD466" s="184"/>
      <c r="AE466" s="192"/>
      <c r="AF466" s="170"/>
      <c r="AG466" s="175"/>
      <c r="AH466" s="179"/>
      <c r="AI466" s="190"/>
      <c r="AJ466" s="191"/>
      <c r="AK466" s="125"/>
      <c r="AL466" s="191"/>
      <c r="AM466" s="125"/>
      <c r="AN466" s="191"/>
      <c r="AO466" s="123"/>
      <c r="AP466" s="130" t="str">
        <f t="shared" si="1102"/>
        <v/>
      </c>
      <c r="AQ466" s="130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R466" s="130" t="str">
        <f t="shared" si="1103"/>
        <v/>
      </c>
    </row>
    <row r="467" spans="1:44">
      <c r="A467" s="117">
        <f>输入错误检查!A467</f>
        <v>0</v>
      </c>
      <c r="B467" s="156" t="str">
        <f t="shared" ref="B467:B473" si="1144">B466</f>
        <v/>
      </c>
      <c r="C467" s="156" t="str">
        <f t="shared" ref="C467:C473" si="1145">C466</f>
        <v/>
      </c>
      <c r="D467" s="156" t="str">
        <f t="shared" ref="D467:D473" si="1146">D466</f>
        <v/>
      </c>
      <c r="E467" s="156" t="str">
        <f t="shared" ref="E467:E473" si="1147">E466</f>
        <v/>
      </c>
      <c r="F467" s="156" t="str">
        <f t="shared" ref="F467:F473" si="1148">F466</f>
        <v/>
      </c>
      <c r="G467" s="120">
        <v>1</v>
      </c>
      <c r="H467" s="130" t="s">
        <v>251</v>
      </c>
      <c r="I467" s="130" t="str">
        <f t="shared" si="1099"/>
        <v/>
      </c>
      <c r="J467" s="130" t="str">
        <f t="shared" si="1100"/>
        <v/>
      </c>
      <c r="K467" s="125"/>
      <c r="L467" s="160"/>
      <c r="M467" s="168"/>
      <c r="N467" s="168"/>
      <c r="O467" s="166"/>
      <c r="P467" s="169"/>
      <c r="Q467" s="169"/>
      <c r="R467" s="169"/>
      <c r="S467" s="125"/>
      <c r="T467" s="125"/>
      <c r="U467" s="130" t="str">
        <f t="shared" si="1101"/>
        <v/>
      </c>
      <c r="V467" s="129"/>
      <c r="W467" s="129"/>
      <c r="X467" s="171"/>
      <c r="Y467" s="176"/>
      <c r="Z467" s="177"/>
      <c r="AA467" s="177"/>
      <c r="AB467" s="177"/>
      <c r="AC467" s="182"/>
      <c r="AD467" s="184"/>
      <c r="AE467" s="192"/>
      <c r="AF467" s="171"/>
      <c r="AG467" s="177"/>
      <c r="AH467" s="182"/>
      <c r="AI467" s="190"/>
      <c r="AJ467" s="191"/>
      <c r="AK467" s="125"/>
      <c r="AL467" s="191"/>
      <c r="AM467" s="125"/>
      <c r="AN467" s="191"/>
      <c r="AO467" s="123"/>
      <c r="AP467" s="130" t="str">
        <f t="shared" si="1102"/>
        <v/>
      </c>
      <c r="AQ467" s="130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R467" s="130" t="str">
        <f t="shared" si="1103"/>
        <v/>
      </c>
    </row>
    <row r="468" spans="1:44">
      <c r="A468" s="117">
        <f>输入错误检查!A468</f>
        <v>0</v>
      </c>
      <c r="B468" s="156" t="str">
        <f t="shared" si="1144"/>
        <v/>
      </c>
      <c r="C468" s="156" t="str">
        <f t="shared" si="1145"/>
        <v/>
      </c>
      <c r="D468" s="156" t="str">
        <f t="shared" si="1146"/>
        <v/>
      </c>
      <c r="E468" s="156" t="str">
        <f t="shared" si="1147"/>
        <v/>
      </c>
      <c r="F468" s="156" t="str">
        <f t="shared" si="1148"/>
        <v/>
      </c>
      <c r="G468" s="120">
        <v>2</v>
      </c>
      <c r="H468" s="130" t="s">
        <v>247</v>
      </c>
      <c r="I468" s="130" t="str">
        <f t="shared" si="1099"/>
        <v/>
      </c>
      <c r="J468" s="130" t="str">
        <f t="shared" si="1100"/>
        <v/>
      </c>
      <c r="K468" s="125"/>
      <c r="L468" s="160"/>
      <c r="M468" s="168">
        <f t="shared" si="1136"/>
        <v>0</v>
      </c>
      <c r="N468" s="168">
        <f t="shared" si="1137"/>
        <v>0</v>
      </c>
      <c r="O468" s="166">
        <f t="shared" si="1138"/>
        <v>0</v>
      </c>
      <c r="P468" s="167">
        <f t="shared" si="1139"/>
        <v>0</v>
      </c>
      <c r="Q468" s="167">
        <f t="shared" si="1140"/>
        <v>0</v>
      </c>
      <c r="R468" s="167">
        <f t="shared" si="1141"/>
        <v>0</v>
      </c>
      <c r="S468" s="125"/>
      <c r="T468" s="125"/>
      <c r="U468" s="130" t="str">
        <f t="shared" si="1101"/>
        <v/>
      </c>
      <c r="V468" s="128"/>
      <c r="W468" s="128"/>
      <c r="X468" s="172" t="str">
        <f t="shared" ref="X468:X472" si="1149">IF($K468="","",IF($K468=$K466,AI466,AI467))</f>
        <v/>
      </c>
      <c r="Y468" s="172" t="str">
        <f t="shared" ref="Y468:Y472" si="1150">IF($K468="","",IF($K468=$K466,AJ466,AJ467))</f>
        <v/>
      </c>
      <c r="Z468" s="178"/>
      <c r="AA468" s="177"/>
      <c r="AB468" s="177"/>
      <c r="AC468" s="182"/>
      <c r="AD468" s="184"/>
      <c r="AE468" s="125"/>
      <c r="AF468" s="188"/>
      <c r="AG468" s="178"/>
      <c r="AH468" s="182"/>
      <c r="AI468" s="190"/>
      <c r="AJ468" s="191"/>
      <c r="AK468" s="125"/>
      <c r="AL468" s="191"/>
      <c r="AM468" s="125"/>
      <c r="AN468" s="191"/>
      <c r="AO468" s="123"/>
      <c r="AP468" s="130" t="str">
        <f t="shared" si="1102"/>
        <v/>
      </c>
      <c r="AQ468" s="130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R468" s="130" t="str">
        <f t="shared" si="1103"/>
        <v/>
      </c>
    </row>
    <row r="469" spans="1:44">
      <c r="A469" s="117">
        <f>输入错误检查!A469</f>
        <v>0</v>
      </c>
      <c r="B469" s="156" t="str">
        <f t="shared" si="1144"/>
        <v/>
      </c>
      <c r="C469" s="156" t="str">
        <f t="shared" si="1145"/>
        <v/>
      </c>
      <c r="D469" s="156" t="str">
        <f t="shared" si="1146"/>
        <v/>
      </c>
      <c r="E469" s="156" t="str">
        <f t="shared" si="1147"/>
        <v/>
      </c>
      <c r="F469" s="156" t="str">
        <f t="shared" si="1148"/>
        <v/>
      </c>
      <c r="G469" s="120">
        <v>2</v>
      </c>
      <c r="H469" s="130" t="s">
        <v>251</v>
      </c>
      <c r="I469" s="130" t="str">
        <f t="shared" si="1099"/>
        <v/>
      </c>
      <c r="J469" s="130" t="str">
        <f t="shared" si="1100"/>
        <v/>
      </c>
      <c r="K469" s="125"/>
      <c r="L469" s="160"/>
      <c r="M469" s="168"/>
      <c r="N469" s="168"/>
      <c r="O469" s="166"/>
      <c r="P469" s="169"/>
      <c r="Q469" s="169"/>
      <c r="R469" s="169"/>
      <c r="S469" s="125"/>
      <c r="T469" s="125"/>
      <c r="U469" s="130" t="str">
        <f t="shared" si="1101"/>
        <v/>
      </c>
      <c r="V469" s="128"/>
      <c r="W469" s="128"/>
      <c r="X469" s="172" t="str">
        <f t="shared" ref="X469:X473" si="1151">IF($K469="","",IF($K469=$K467,AI467,AI466))</f>
        <v/>
      </c>
      <c r="Y469" s="172" t="str">
        <f t="shared" ref="Y469:Y473" si="1152">IF($K469="","",IF($K469=$K467,AJ467,AJ466))</f>
        <v/>
      </c>
      <c r="Z469" s="171"/>
      <c r="AA469" s="176"/>
      <c r="AB469" s="177"/>
      <c r="AC469" s="182"/>
      <c r="AD469" s="184"/>
      <c r="AE469" s="125"/>
      <c r="AF469" s="192"/>
      <c r="AG469" s="171"/>
      <c r="AH469" s="182"/>
      <c r="AI469" s="190"/>
      <c r="AJ469" s="191"/>
      <c r="AK469" s="125"/>
      <c r="AL469" s="191"/>
      <c r="AM469" s="125"/>
      <c r="AN469" s="191"/>
      <c r="AO469" s="123"/>
      <c r="AP469" s="130" t="str">
        <f t="shared" si="1102"/>
        <v/>
      </c>
      <c r="AQ469" s="130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R469" s="130" t="str">
        <f t="shared" si="1103"/>
        <v/>
      </c>
    </row>
    <row r="470" spans="1:44">
      <c r="A470" s="117">
        <f>输入错误检查!A470</f>
        <v>0</v>
      </c>
      <c r="B470" s="156" t="str">
        <f t="shared" si="1144"/>
        <v/>
      </c>
      <c r="C470" s="156" t="str">
        <f t="shared" si="1145"/>
        <v/>
      </c>
      <c r="D470" s="156" t="str">
        <f t="shared" si="1146"/>
        <v/>
      </c>
      <c r="E470" s="156" t="str">
        <f t="shared" si="1147"/>
        <v/>
      </c>
      <c r="F470" s="156" t="str">
        <f t="shared" si="1148"/>
        <v/>
      </c>
      <c r="G470" s="120">
        <v>3</v>
      </c>
      <c r="H470" s="130" t="s">
        <v>247</v>
      </c>
      <c r="I470" s="130" t="str">
        <f t="shared" si="1099"/>
        <v/>
      </c>
      <c r="J470" s="130" t="str">
        <f t="shared" si="1100"/>
        <v/>
      </c>
      <c r="K470" s="125"/>
      <c r="L470" s="160"/>
      <c r="M470" s="168">
        <f t="shared" ref="M470:M474" si="1153">S470+S471</f>
        <v>0</v>
      </c>
      <c r="N470" s="168">
        <f t="shared" ref="N470:N474" si="1154">T470+T471</f>
        <v>0</v>
      </c>
      <c r="O470" s="166">
        <f t="shared" ref="O470:O474" si="1155">M470+N470</f>
        <v>0</v>
      </c>
      <c r="P470" s="167">
        <f t="shared" ref="P470:P474" si="1156">IF(M470&gt;N470,1,0)</f>
        <v>0</v>
      </c>
      <c r="Q470" s="167">
        <f t="shared" ref="Q470:Q474" si="1157">IF(M470+N470=0,0,IF(M470=N470,1,0))</f>
        <v>0</v>
      </c>
      <c r="R470" s="167">
        <f t="shared" ref="R470:R474" si="1158">IF(M470&lt;N470,1,0)</f>
        <v>0</v>
      </c>
      <c r="S470" s="125"/>
      <c r="T470" s="125"/>
      <c r="U470" s="130" t="str">
        <f t="shared" si="1101"/>
        <v/>
      </c>
      <c r="V470" s="173"/>
      <c r="W470" s="128"/>
      <c r="X470" s="174" t="str">
        <f t="shared" si="1149"/>
        <v/>
      </c>
      <c r="Y470" s="174" t="str">
        <f t="shared" si="1150"/>
        <v/>
      </c>
      <c r="Z470" s="174" t="str">
        <f>IF($K470="","",IF($K470=$K468,X468,X469))</f>
        <v/>
      </c>
      <c r="AA470" s="174" t="str">
        <f>IF($K470="","",IF($K470=$K468,Y468,Y469))</f>
        <v/>
      </c>
      <c r="AB470" s="178"/>
      <c r="AC470" s="182"/>
      <c r="AD470" s="184"/>
      <c r="AE470" s="125"/>
      <c r="AF470" s="125"/>
      <c r="AG470" s="188"/>
      <c r="AH470" s="189"/>
      <c r="AI470" s="190"/>
      <c r="AJ470" s="191"/>
      <c r="AK470" s="125"/>
      <c r="AL470" s="191"/>
      <c r="AM470" s="125"/>
      <c r="AN470" s="191"/>
      <c r="AO470" s="123"/>
      <c r="AP470" s="130" t="str">
        <f t="shared" si="1102"/>
        <v/>
      </c>
      <c r="AQ470" s="130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R470" s="130" t="str">
        <f t="shared" si="1103"/>
        <v/>
      </c>
    </row>
    <row r="471" spans="1:44">
      <c r="A471" s="117">
        <f>输入错误检查!A471</f>
        <v>0</v>
      </c>
      <c r="B471" s="156" t="str">
        <f t="shared" si="1144"/>
        <v/>
      </c>
      <c r="C471" s="156" t="str">
        <f t="shared" si="1145"/>
        <v/>
      </c>
      <c r="D471" s="156" t="str">
        <f t="shared" si="1146"/>
        <v/>
      </c>
      <c r="E471" s="156" t="str">
        <f t="shared" si="1147"/>
        <v/>
      </c>
      <c r="F471" s="156" t="str">
        <f t="shared" si="1148"/>
        <v/>
      </c>
      <c r="G471" s="120">
        <v>3</v>
      </c>
      <c r="H471" s="130" t="s">
        <v>251</v>
      </c>
      <c r="I471" s="130" t="str">
        <f t="shared" si="1099"/>
        <v/>
      </c>
      <c r="J471" s="130" t="str">
        <f t="shared" si="1100"/>
        <v/>
      </c>
      <c r="K471" s="125"/>
      <c r="L471" s="160"/>
      <c r="M471" s="168"/>
      <c r="N471" s="168"/>
      <c r="O471" s="166"/>
      <c r="P471" s="169"/>
      <c r="Q471" s="169"/>
      <c r="R471" s="169"/>
      <c r="S471" s="125"/>
      <c r="T471" s="125"/>
      <c r="U471" s="130" t="str">
        <f t="shared" si="1101"/>
        <v/>
      </c>
      <c r="V471" s="173"/>
      <c r="W471" s="128"/>
      <c r="X471" s="174" t="str">
        <f t="shared" si="1151"/>
        <v/>
      </c>
      <c r="Y471" s="174" t="str">
        <f t="shared" si="1152"/>
        <v/>
      </c>
      <c r="Z471" s="174" t="str">
        <f>IF($K471="","",IF($K471=$K469,X469,X468))</f>
        <v/>
      </c>
      <c r="AA471" s="174" t="str">
        <f>IF($K471="","",IF($K471=$K469,Y469,Y468))</f>
        <v/>
      </c>
      <c r="AB471" s="171"/>
      <c r="AC471" s="185"/>
      <c r="AD471" s="184"/>
      <c r="AE471" s="125"/>
      <c r="AF471" s="125"/>
      <c r="AG471" s="192"/>
      <c r="AH471" s="193"/>
      <c r="AI471" s="190"/>
      <c r="AJ471" s="191"/>
      <c r="AK471" s="125"/>
      <c r="AL471" s="191"/>
      <c r="AM471" s="125"/>
      <c r="AN471" s="191"/>
      <c r="AO471" s="123"/>
      <c r="AP471" s="130" t="str">
        <f t="shared" si="1102"/>
        <v/>
      </c>
      <c r="AQ471" s="130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R471" s="130" t="str">
        <f t="shared" si="1103"/>
        <v/>
      </c>
    </row>
    <row r="472" spans="1:44">
      <c r="A472" s="117">
        <f>输入错误检查!A472</f>
        <v>0</v>
      </c>
      <c r="B472" s="156" t="str">
        <f t="shared" si="1144"/>
        <v/>
      </c>
      <c r="C472" s="156" t="str">
        <f t="shared" si="1145"/>
        <v/>
      </c>
      <c r="D472" s="156" t="str">
        <f t="shared" si="1146"/>
        <v/>
      </c>
      <c r="E472" s="156" t="str">
        <f t="shared" si="1147"/>
        <v/>
      </c>
      <c r="F472" s="156" t="str">
        <f t="shared" si="1148"/>
        <v/>
      </c>
      <c r="G472" s="120" t="s">
        <v>256</v>
      </c>
      <c r="H472" s="130" t="s">
        <v>247</v>
      </c>
      <c r="I472" s="130" t="str">
        <f t="shared" si="1099"/>
        <v/>
      </c>
      <c r="J472" s="130" t="str">
        <f t="shared" si="1100"/>
        <v/>
      </c>
      <c r="K472" s="125"/>
      <c r="L472" s="160"/>
      <c r="M472" s="168">
        <f t="shared" si="1153"/>
        <v>0</v>
      </c>
      <c r="N472" s="168">
        <f t="shared" si="1154"/>
        <v>0</v>
      </c>
      <c r="O472" s="166">
        <f t="shared" si="1155"/>
        <v>0</v>
      </c>
      <c r="P472" s="167">
        <f t="shared" si="1156"/>
        <v>0</v>
      </c>
      <c r="Q472" s="167">
        <f t="shared" si="1157"/>
        <v>0</v>
      </c>
      <c r="R472" s="167">
        <f t="shared" si="1158"/>
        <v>0</v>
      </c>
      <c r="S472" s="125"/>
      <c r="T472" s="125"/>
      <c r="U472" s="130" t="str">
        <f t="shared" si="1101"/>
        <v/>
      </c>
      <c r="V472" s="173"/>
      <c r="W472" s="128"/>
      <c r="X472" s="174" t="str">
        <f t="shared" si="1149"/>
        <v/>
      </c>
      <c r="Y472" s="174" t="str">
        <f t="shared" si="1150"/>
        <v/>
      </c>
      <c r="Z472" s="172" t="str">
        <f t="shared" ref="Z472:AC472" si="1159">IF($K472="","",IF($K472=$K470,X470,X471))</f>
        <v/>
      </c>
      <c r="AA472" s="172" t="str">
        <f t="shared" si="1159"/>
        <v/>
      </c>
      <c r="AB472" s="172" t="str">
        <f t="shared" si="1159"/>
        <v/>
      </c>
      <c r="AC472" s="172" t="str">
        <f t="shared" si="1159"/>
        <v/>
      </c>
      <c r="AD472" s="125"/>
      <c r="AE472" s="125"/>
      <c r="AF472" s="125"/>
      <c r="AG472" s="125"/>
      <c r="AH472" s="194"/>
      <c r="AI472" s="191"/>
      <c r="AJ472" s="191"/>
      <c r="AK472" s="125"/>
      <c r="AL472" s="191"/>
      <c r="AM472" s="125"/>
      <c r="AN472" s="191"/>
      <c r="AO472" s="123"/>
      <c r="AP472" s="130" t="str">
        <f t="shared" si="1102"/>
        <v/>
      </c>
      <c r="AQ472" s="130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R472" s="130" t="str">
        <f t="shared" si="1103"/>
        <v/>
      </c>
    </row>
    <row r="473" spans="1:44">
      <c r="A473" s="117">
        <f>输入错误检查!A473</f>
        <v>0</v>
      </c>
      <c r="B473" s="156" t="str">
        <f t="shared" si="1144"/>
        <v/>
      </c>
      <c r="C473" s="156" t="str">
        <f t="shared" si="1145"/>
        <v/>
      </c>
      <c r="D473" s="156" t="str">
        <f t="shared" si="1146"/>
        <v/>
      </c>
      <c r="E473" s="156" t="str">
        <f t="shared" si="1147"/>
        <v/>
      </c>
      <c r="F473" s="156" t="str">
        <f t="shared" si="1148"/>
        <v/>
      </c>
      <c r="G473" s="120" t="s">
        <v>256</v>
      </c>
      <c r="H473" s="130" t="s">
        <v>251</v>
      </c>
      <c r="I473" s="130" t="str">
        <f t="shared" si="1099"/>
        <v/>
      </c>
      <c r="J473" s="130" t="str">
        <f t="shared" si="1100"/>
        <v/>
      </c>
      <c r="K473" s="125"/>
      <c r="L473" s="160"/>
      <c r="M473" s="168"/>
      <c r="N473" s="168"/>
      <c r="O473" s="166"/>
      <c r="P473" s="169"/>
      <c r="Q473" s="169"/>
      <c r="R473" s="169"/>
      <c r="S473" s="125"/>
      <c r="T473" s="125"/>
      <c r="U473" s="130" t="str">
        <f t="shared" si="1101"/>
        <v/>
      </c>
      <c r="V473" s="173"/>
      <c r="W473" s="128"/>
      <c r="X473" s="174" t="str">
        <f t="shared" si="1151"/>
        <v/>
      </c>
      <c r="Y473" s="174" t="str">
        <f t="shared" si="1152"/>
        <v/>
      </c>
      <c r="Z473" s="172" t="str">
        <f t="shared" ref="Z473:AC473" si="1160">IF($K473="","",IF($K473=$K471,X471,X470))</f>
        <v/>
      </c>
      <c r="AA473" s="172" t="str">
        <f t="shared" si="1160"/>
        <v/>
      </c>
      <c r="AB473" s="172" t="str">
        <f t="shared" si="1160"/>
        <v/>
      </c>
      <c r="AC473" s="172" t="str">
        <f t="shared" si="1160"/>
        <v/>
      </c>
      <c r="AD473" s="125"/>
      <c r="AE473" s="125"/>
      <c r="AF473" s="125"/>
      <c r="AG473" s="125"/>
      <c r="AH473" s="125"/>
      <c r="AI473" s="191"/>
      <c r="AJ473" s="191"/>
      <c r="AK473" s="125"/>
      <c r="AL473" s="191"/>
      <c r="AM473" s="125"/>
      <c r="AN473" s="191"/>
      <c r="AO473" s="123"/>
      <c r="AP473" s="130" t="str">
        <f t="shared" si="1102"/>
        <v/>
      </c>
      <c r="AQ473" s="130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R473" s="130" t="str">
        <f t="shared" si="1103"/>
        <v/>
      </c>
    </row>
    <row r="474" spans="1:44">
      <c r="A474" s="117">
        <f>输入错误检查!A474</f>
        <v>0</v>
      </c>
      <c r="B474" s="156" t="str">
        <f>IF(赛果!A61="","",赛果!A61)</f>
        <v/>
      </c>
      <c r="C474" s="156" t="str">
        <f>IF(赛果!B61="","",赛果!B61)</f>
        <v/>
      </c>
      <c r="D474" s="156" t="str">
        <f>IF(赛果!C61="","",赛果!C61)</f>
        <v/>
      </c>
      <c r="E474" s="156" t="str">
        <f>IF(赛果!D61="","",赛果!D61)</f>
        <v/>
      </c>
      <c r="F474" s="156" t="str">
        <f>IF(赛果!E61="","",赛果!E61)</f>
        <v/>
      </c>
      <c r="G474" s="120">
        <v>1</v>
      </c>
      <c r="H474" s="130" t="s">
        <v>247</v>
      </c>
      <c r="I474" s="130" t="str">
        <f t="shared" si="1099"/>
        <v/>
      </c>
      <c r="J474" s="130" t="str">
        <f t="shared" si="1100"/>
        <v/>
      </c>
      <c r="K474" s="125"/>
      <c r="L474" s="160"/>
      <c r="M474" s="168">
        <f t="shared" si="1153"/>
        <v>0</v>
      </c>
      <c r="N474" s="168">
        <f t="shared" si="1154"/>
        <v>0</v>
      </c>
      <c r="O474" s="166">
        <f t="shared" si="1155"/>
        <v>0</v>
      </c>
      <c r="P474" s="167">
        <f t="shared" si="1156"/>
        <v>0</v>
      </c>
      <c r="Q474" s="167">
        <f t="shared" si="1157"/>
        <v>0</v>
      </c>
      <c r="R474" s="167">
        <f t="shared" si="1158"/>
        <v>0</v>
      </c>
      <c r="S474" s="125"/>
      <c r="T474" s="125"/>
      <c r="U474" s="130" t="str">
        <f t="shared" si="1101"/>
        <v/>
      </c>
      <c r="V474" s="129"/>
      <c r="W474" s="129"/>
      <c r="X474" s="170"/>
      <c r="Y474" s="175"/>
      <c r="Z474" s="175"/>
      <c r="AA474" s="175"/>
      <c r="AB474" s="175"/>
      <c r="AC474" s="179"/>
      <c r="AD474" s="184"/>
      <c r="AE474" s="192"/>
      <c r="AF474" s="170"/>
      <c r="AG474" s="175"/>
      <c r="AH474" s="179"/>
      <c r="AI474" s="190"/>
      <c r="AJ474" s="191"/>
      <c r="AK474" s="125"/>
      <c r="AL474" s="191"/>
      <c r="AM474" s="125"/>
      <c r="AN474" s="191"/>
      <c r="AO474" s="123"/>
      <c r="AP474" s="130" t="str">
        <f t="shared" si="1102"/>
        <v/>
      </c>
      <c r="AQ474" s="130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R474" s="130" t="str">
        <f t="shared" si="1103"/>
        <v/>
      </c>
    </row>
    <row r="475" spans="1:44">
      <c r="A475" s="117">
        <f>输入错误检查!A475</f>
        <v>0</v>
      </c>
      <c r="B475" s="156" t="str">
        <f t="shared" ref="B475:B481" si="1161">B474</f>
        <v/>
      </c>
      <c r="C475" s="156" t="str">
        <f t="shared" ref="C475:C481" si="1162">C474</f>
        <v/>
      </c>
      <c r="D475" s="156" t="str">
        <f t="shared" ref="D475:D481" si="1163">D474</f>
        <v/>
      </c>
      <c r="E475" s="156" t="str">
        <f t="shared" ref="E475:E481" si="1164">E474</f>
        <v/>
      </c>
      <c r="F475" s="156" t="str">
        <f t="shared" ref="F475:F481" si="1165">F474</f>
        <v/>
      </c>
      <c r="G475" s="120">
        <v>1</v>
      </c>
      <c r="H475" s="130" t="s">
        <v>251</v>
      </c>
      <c r="I475" s="130" t="str">
        <f t="shared" si="1099"/>
        <v/>
      </c>
      <c r="J475" s="130" t="str">
        <f t="shared" si="1100"/>
        <v/>
      </c>
      <c r="K475" s="125"/>
      <c r="L475" s="160"/>
      <c r="M475" s="168"/>
      <c r="N475" s="168"/>
      <c r="O475" s="166"/>
      <c r="P475" s="169"/>
      <c r="Q475" s="169"/>
      <c r="R475" s="169"/>
      <c r="S475" s="125"/>
      <c r="T475" s="125"/>
      <c r="U475" s="130" t="str">
        <f t="shared" si="1101"/>
        <v/>
      </c>
      <c r="V475" s="129"/>
      <c r="W475" s="129"/>
      <c r="X475" s="171"/>
      <c r="Y475" s="176"/>
      <c r="Z475" s="177"/>
      <c r="AA475" s="177"/>
      <c r="AB475" s="177"/>
      <c r="AC475" s="182"/>
      <c r="AD475" s="184"/>
      <c r="AE475" s="192"/>
      <c r="AF475" s="171"/>
      <c r="AG475" s="177"/>
      <c r="AH475" s="182"/>
      <c r="AI475" s="190"/>
      <c r="AJ475" s="191"/>
      <c r="AK475" s="125"/>
      <c r="AL475" s="191"/>
      <c r="AM475" s="125"/>
      <c r="AN475" s="191"/>
      <c r="AO475" s="123"/>
      <c r="AP475" s="130" t="str">
        <f t="shared" si="1102"/>
        <v/>
      </c>
      <c r="AQ475" s="130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R475" s="130" t="str">
        <f t="shared" si="1103"/>
        <v/>
      </c>
    </row>
    <row r="476" spans="1:44">
      <c r="A476" s="117">
        <f>输入错误检查!A476</f>
        <v>0</v>
      </c>
      <c r="B476" s="156" t="str">
        <f t="shared" si="1161"/>
        <v/>
      </c>
      <c r="C476" s="156" t="str">
        <f t="shared" si="1162"/>
        <v/>
      </c>
      <c r="D476" s="156" t="str">
        <f t="shared" si="1163"/>
        <v/>
      </c>
      <c r="E476" s="156" t="str">
        <f t="shared" si="1164"/>
        <v/>
      </c>
      <c r="F476" s="156" t="str">
        <f t="shared" si="1165"/>
        <v/>
      </c>
      <c r="G476" s="120">
        <v>2</v>
      </c>
      <c r="H476" s="130" t="s">
        <v>247</v>
      </c>
      <c r="I476" s="130" t="str">
        <f t="shared" si="1099"/>
        <v/>
      </c>
      <c r="J476" s="130" t="str">
        <f t="shared" si="1100"/>
        <v/>
      </c>
      <c r="K476" s="125"/>
      <c r="L476" s="160"/>
      <c r="M476" s="168">
        <f t="shared" ref="M476:M480" si="1166">S476+S477</f>
        <v>0</v>
      </c>
      <c r="N476" s="168">
        <f t="shared" ref="N476:N480" si="1167">T476+T477</f>
        <v>0</v>
      </c>
      <c r="O476" s="166">
        <f t="shared" ref="O476:O480" si="1168">M476+N476</f>
        <v>0</v>
      </c>
      <c r="P476" s="167">
        <f t="shared" ref="P476:P480" si="1169">IF(M476&gt;N476,1,0)</f>
        <v>0</v>
      </c>
      <c r="Q476" s="167">
        <f t="shared" ref="Q476:Q480" si="1170">IF(M476+N476=0,0,IF(M476=N476,1,0))</f>
        <v>0</v>
      </c>
      <c r="R476" s="167">
        <f t="shared" ref="R476:R480" si="1171">IF(M476&lt;N476,1,0)</f>
        <v>0</v>
      </c>
      <c r="S476" s="125"/>
      <c r="T476" s="125"/>
      <c r="U476" s="130" t="str">
        <f t="shared" si="1101"/>
        <v/>
      </c>
      <c r="V476" s="128"/>
      <c r="W476" s="128"/>
      <c r="X476" s="172" t="str">
        <f t="shared" ref="X476:X480" si="1172">IF($K476="","",IF($K476=$K474,AI474,AI475))</f>
        <v/>
      </c>
      <c r="Y476" s="172" t="str">
        <f t="shared" ref="Y476:Y480" si="1173">IF($K476="","",IF($K476=$K474,AJ474,AJ475))</f>
        <v/>
      </c>
      <c r="Z476" s="178"/>
      <c r="AA476" s="177"/>
      <c r="AB476" s="177"/>
      <c r="AC476" s="182"/>
      <c r="AD476" s="184"/>
      <c r="AE476" s="125"/>
      <c r="AF476" s="188"/>
      <c r="AG476" s="178"/>
      <c r="AH476" s="182"/>
      <c r="AI476" s="190"/>
      <c r="AJ476" s="191"/>
      <c r="AK476" s="125"/>
      <c r="AL476" s="191"/>
      <c r="AM476" s="125"/>
      <c r="AN476" s="191"/>
      <c r="AO476" s="123"/>
      <c r="AP476" s="130" t="str">
        <f t="shared" si="1102"/>
        <v/>
      </c>
      <c r="AQ476" s="130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R476" s="130" t="str">
        <f t="shared" si="1103"/>
        <v/>
      </c>
    </row>
    <row r="477" spans="1:44">
      <c r="A477" s="117">
        <f>输入错误检查!A477</f>
        <v>0</v>
      </c>
      <c r="B477" s="156" t="str">
        <f t="shared" si="1161"/>
        <v/>
      </c>
      <c r="C477" s="156" t="str">
        <f t="shared" si="1162"/>
        <v/>
      </c>
      <c r="D477" s="156" t="str">
        <f t="shared" si="1163"/>
        <v/>
      </c>
      <c r="E477" s="156" t="str">
        <f t="shared" si="1164"/>
        <v/>
      </c>
      <c r="F477" s="156" t="str">
        <f t="shared" si="1165"/>
        <v/>
      </c>
      <c r="G477" s="120">
        <v>2</v>
      </c>
      <c r="H477" s="130" t="s">
        <v>251</v>
      </c>
      <c r="I477" s="130" t="str">
        <f t="shared" si="1099"/>
        <v/>
      </c>
      <c r="J477" s="130" t="str">
        <f t="shared" si="1100"/>
        <v/>
      </c>
      <c r="K477" s="125"/>
      <c r="L477" s="160"/>
      <c r="M477" s="168"/>
      <c r="N477" s="168"/>
      <c r="O477" s="166"/>
      <c r="P477" s="169"/>
      <c r="Q477" s="169"/>
      <c r="R477" s="169"/>
      <c r="S477" s="125"/>
      <c r="T477" s="125"/>
      <c r="U477" s="130" t="str">
        <f t="shared" si="1101"/>
        <v/>
      </c>
      <c r="V477" s="128"/>
      <c r="W477" s="128"/>
      <c r="X477" s="172" t="str">
        <f t="shared" ref="X477:X481" si="1174">IF($K477="","",IF($K477=$K475,AI475,AI474))</f>
        <v/>
      </c>
      <c r="Y477" s="172" t="str">
        <f t="shared" ref="Y477:Y481" si="1175">IF($K477="","",IF($K477=$K475,AJ475,AJ474))</f>
        <v/>
      </c>
      <c r="Z477" s="171"/>
      <c r="AA477" s="176"/>
      <c r="AB477" s="177"/>
      <c r="AC477" s="182"/>
      <c r="AD477" s="184"/>
      <c r="AE477" s="125"/>
      <c r="AF477" s="192"/>
      <c r="AG477" s="171"/>
      <c r="AH477" s="182"/>
      <c r="AI477" s="190"/>
      <c r="AJ477" s="191"/>
      <c r="AK477" s="125"/>
      <c r="AL477" s="191"/>
      <c r="AM477" s="125"/>
      <c r="AN477" s="191"/>
      <c r="AO477" s="123"/>
      <c r="AP477" s="130" t="str">
        <f t="shared" si="1102"/>
        <v/>
      </c>
      <c r="AQ477" s="130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R477" s="130" t="str">
        <f t="shared" si="1103"/>
        <v/>
      </c>
    </row>
    <row r="478" spans="1:44">
      <c r="A478" s="117">
        <f>输入错误检查!A478</f>
        <v>0</v>
      </c>
      <c r="B478" s="156" t="str">
        <f t="shared" si="1161"/>
        <v/>
      </c>
      <c r="C478" s="156" t="str">
        <f t="shared" si="1162"/>
        <v/>
      </c>
      <c r="D478" s="156" t="str">
        <f t="shared" si="1163"/>
        <v/>
      </c>
      <c r="E478" s="156" t="str">
        <f t="shared" si="1164"/>
        <v/>
      </c>
      <c r="F478" s="156" t="str">
        <f t="shared" si="1165"/>
        <v/>
      </c>
      <c r="G478" s="120">
        <v>3</v>
      </c>
      <c r="H478" s="130" t="s">
        <v>247</v>
      </c>
      <c r="I478" s="130" t="str">
        <f t="shared" si="1099"/>
        <v/>
      </c>
      <c r="J478" s="130" t="str">
        <f t="shared" si="1100"/>
        <v/>
      </c>
      <c r="K478" s="125"/>
      <c r="L478" s="160"/>
      <c r="M478" s="168">
        <f t="shared" si="1166"/>
        <v>0</v>
      </c>
      <c r="N478" s="168">
        <f t="shared" si="1167"/>
        <v>0</v>
      </c>
      <c r="O478" s="166">
        <f t="shared" si="1168"/>
        <v>0</v>
      </c>
      <c r="P478" s="167">
        <f t="shared" si="1169"/>
        <v>0</v>
      </c>
      <c r="Q478" s="167">
        <f t="shared" si="1170"/>
        <v>0</v>
      </c>
      <c r="R478" s="167">
        <f t="shared" si="1171"/>
        <v>0</v>
      </c>
      <c r="S478" s="125"/>
      <c r="T478" s="125"/>
      <c r="U478" s="130" t="str">
        <f t="shared" si="1101"/>
        <v/>
      </c>
      <c r="V478" s="173"/>
      <c r="W478" s="128"/>
      <c r="X478" s="174" t="str">
        <f t="shared" si="1172"/>
        <v/>
      </c>
      <c r="Y478" s="174" t="str">
        <f t="shared" si="1173"/>
        <v/>
      </c>
      <c r="Z478" s="174" t="str">
        <f>IF($K478="","",IF($K478=$K476,X476,X477))</f>
        <v/>
      </c>
      <c r="AA478" s="174" t="str">
        <f>IF($K478="","",IF($K478=$K476,Y476,Y477))</f>
        <v/>
      </c>
      <c r="AB478" s="178"/>
      <c r="AC478" s="182"/>
      <c r="AD478" s="184"/>
      <c r="AE478" s="125"/>
      <c r="AF478" s="125"/>
      <c r="AG478" s="188"/>
      <c r="AH478" s="189"/>
      <c r="AI478" s="190"/>
      <c r="AJ478" s="191"/>
      <c r="AK478" s="125"/>
      <c r="AL478" s="191"/>
      <c r="AM478" s="125"/>
      <c r="AN478" s="191"/>
      <c r="AO478" s="123"/>
      <c r="AP478" s="130" t="str">
        <f t="shared" si="1102"/>
        <v/>
      </c>
      <c r="AQ478" s="130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R478" s="130" t="str">
        <f t="shared" si="1103"/>
        <v/>
      </c>
    </row>
    <row r="479" spans="1:44">
      <c r="A479" s="117">
        <f>输入错误检查!A479</f>
        <v>0</v>
      </c>
      <c r="B479" s="156" t="str">
        <f t="shared" si="1161"/>
        <v/>
      </c>
      <c r="C479" s="156" t="str">
        <f t="shared" si="1162"/>
        <v/>
      </c>
      <c r="D479" s="156" t="str">
        <f t="shared" si="1163"/>
        <v/>
      </c>
      <c r="E479" s="156" t="str">
        <f t="shared" si="1164"/>
        <v/>
      </c>
      <c r="F479" s="156" t="str">
        <f t="shared" si="1165"/>
        <v/>
      </c>
      <c r="G479" s="120">
        <v>3</v>
      </c>
      <c r="H479" s="130" t="s">
        <v>251</v>
      </c>
      <c r="I479" s="130" t="str">
        <f t="shared" si="1099"/>
        <v/>
      </c>
      <c r="J479" s="130" t="str">
        <f t="shared" si="1100"/>
        <v/>
      </c>
      <c r="K479" s="125"/>
      <c r="L479" s="160"/>
      <c r="M479" s="168"/>
      <c r="N479" s="168"/>
      <c r="O479" s="166"/>
      <c r="P479" s="169"/>
      <c r="Q479" s="169"/>
      <c r="R479" s="169"/>
      <c r="S479" s="125"/>
      <c r="T479" s="125"/>
      <c r="U479" s="130" t="str">
        <f t="shared" si="1101"/>
        <v/>
      </c>
      <c r="V479" s="173"/>
      <c r="W479" s="128"/>
      <c r="X479" s="174" t="str">
        <f t="shared" si="1174"/>
        <v/>
      </c>
      <c r="Y479" s="174" t="str">
        <f t="shared" si="1175"/>
        <v/>
      </c>
      <c r="Z479" s="174" t="str">
        <f>IF($K479="","",IF($K479=$K477,X477,X476))</f>
        <v/>
      </c>
      <c r="AA479" s="174" t="str">
        <f>IF($K479="","",IF($K479=$K477,Y477,Y476))</f>
        <v/>
      </c>
      <c r="AB479" s="171"/>
      <c r="AC479" s="185"/>
      <c r="AD479" s="184"/>
      <c r="AE479" s="125"/>
      <c r="AF479" s="125"/>
      <c r="AG479" s="192"/>
      <c r="AH479" s="193"/>
      <c r="AI479" s="190"/>
      <c r="AJ479" s="191"/>
      <c r="AK479" s="125"/>
      <c r="AL479" s="191"/>
      <c r="AM479" s="125"/>
      <c r="AN479" s="191"/>
      <c r="AO479" s="123"/>
      <c r="AP479" s="130" t="str">
        <f t="shared" si="1102"/>
        <v/>
      </c>
      <c r="AQ479" s="130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R479" s="130" t="str">
        <f t="shared" si="1103"/>
        <v/>
      </c>
    </row>
    <row r="480" spans="1:44">
      <c r="A480" s="117">
        <f>输入错误检查!A480</f>
        <v>0</v>
      </c>
      <c r="B480" s="156" t="str">
        <f t="shared" si="1161"/>
        <v/>
      </c>
      <c r="C480" s="156" t="str">
        <f t="shared" si="1162"/>
        <v/>
      </c>
      <c r="D480" s="156" t="str">
        <f t="shared" si="1163"/>
        <v/>
      </c>
      <c r="E480" s="156" t="str">
        <f t="shared" si="1164"/>
        <v/>
      </c>
      <c r="F480" s="156" t="str">
        <f t="shared" si="1165"/>
        <v/>
      </c>
      <c r="G480" s="120" t="s">
        <v>256</v>
      </c>
      <c r="H480" s="130" t="s">
        <v>247</v>
      </c>
      <c r="I480" s="130" t="str">
        <f t="shared" si="1099"/>
        <v/>
      </c>
      <c r="J480" s="130" t="str">
        <f t="shared" si="1100"/>
        <v/>
      </c>
      <c r="K480" s="125"/>
      <c r="L480" s="160"/>
      <c r="M480" s="168">
        <f t="shared" si="1166"/>
        <v>0</v>
      </c>
      <c r="N480" s="168">
        <f t="shared" si="1167"/>
        <v>0</v>
      </c>
      <c r="O480" s="166">
        <f t="shared" si="1168"/>
        <v>0</v>
      </c>
      <c r="P480" s="167">
        <f t="shared" si="1169"/>
        <v>0</v>
      </c>
      <c r="Q480" s="167">
        <f t="shared" si="1170"/>
        <v>0</v>
      </c>
      <c r="R480" s="167">
        <f t="shared" si="1171"/>
        <v>0</v>
      </c>
      <c r="S480" s="125"/>
      <c r="T480" s="125"/>
      <c r="U480" s="130" t="str">
        <f t="shared" si="1101"/>
        <v/>
      </c>
      <c r="V480" s="173"/>
      <c r="W480" s="128"/>
      <c r="X480" s="174" t="str">
        <f t="shared" si="1172"/>
        <v/>
      </c>
      <c r="Y480" s="174" t="str">
        <f t="shared" si="1173"/>
        <v/>
      </c>
      <c r="Z480" s="172" t="str">
        <f t="shared" ref="Z480:AC480" si="1176">IF($K480="","",IF($K480=$K478,X478,X479))</f>
        <v/>
      </c>
      <c r="AA480" s="172" t="str">
        <f t="shared" si="1176"/>
        <v/>
      </c>
      <c r="AB480" s="172" t="str">
        <f t="shared" si="1176"/>
        <v/>
      </c>
      <c r="AC480" s="172" t="str">
        <f t="shared" si="1176"/>
        <v/>
      </c>
      <c r="AD480" s="125"/>
      <c r="AE480" s="125"/>
      <c r="AF480" s="125"/>
      <c r="AG480" s="125"/>
      <c r="AH480" s="194"/>
      <c r="AI480" s="191"/>
      <c r="AJ480" s="191"/>
      <c r="AK480" s="125"/>
      <c r="AL480" s="191"/>
      <c r="AM480" s="125"/>
      <c r="AN480" s="191"/>
      <c r="AO480" s="123"/>
      <c r="AP480" s="130" t="str">
        <f t="shared" si="1102"/>
        <v/>
      </c>
      <c r="AQ480" s="130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R480" s="130" t="str">
        <f t="shared" si="1103"/>
        <v/>
      </c>
    </row>
    <row r="481" spans="1:44">
      <c r="A481" s="117">
        <f>输入错误检查!A481</f>
        <v>0</v>
      </c>
      <c r="B481" s="156" t="str">
        <f t="shared" si="1161"/>
        <v/>
      </c>
      <c r="C481" s="156" t="str">
        <f t="shared" si="1162"/>
        <v/>
      </c>
      <c r="D481" s="156" t="str">
        <f t="shared" si="1163"/>
        <v/>
      </c>
      <c r="E481" s="156" t="str">
        <f t="shared" si="1164"/>
        <v/>
      </c>
      <c r="F481" s="156" t="str">
        <f t="shared" si="1165"/>
        <v/>
      </c>
      <c r="G481" s="120" t="s">
        <v>256</v>
      </c>
      <c r="H481" s="130" t="s">
        <v>251</v>
      </c>
      <c r="I481" s="130" t="str">
        <f t="shared" si="1099"/>
        <v/>
      </c>
      <c r="J481" s="130" t="str">
        <f t="shared" si="1100"/>
        <v/>
      </c>
      <c r="K481" s="125"/>
      <c r="L481" s="160"/>
      <c r="M481" s="168"/>
      <c r="N481" s="168"/>
      <c r="O481" s="166"/>
      <c r="P481" s="169"/>
      <c r="Q481" s="169"/>
      <c r="R481" s="169"/>
      <c r="S481" s="125"/>
      <c r="T481" s="125"/>
      <c r="U481" s="130" t="str">
        <f t="shared" si="1101"/>
        <v/>
      </c>
      <c r="V481" s="173"/>
      <c r="W481" s="128"/>
      <c r="X481" s="174" t="str">
        <f t="shared" si="1174"/>
        <v/>
      </c>
      <c r="Y481" s="174" t="str">
        <f t="shared" si="1175"/>
        <v/>
      </c>
      <c r="Z481" s="172" t="str">
        <f t="shared" ref="Z481:AC481" si="1177">IF($K481="","",IF($K481=$K479,X479,X478))</f>
        <v/>
      </c>
      <c r="AA481" s="172" t="str">
        <f t="shared" si="1177"/>
        <v/>
      </c>
      <c r="AB481" s="172" t="str">
        <f t="shared" si="1177"/>
        <v/>
      </c>
      <c r="AC481" s="172" t="str">
        <f t="shared" si="1177"/>
        <v/>
      </c>
      <c r="AD481" s="125"/>
      <c r="AE481" s="125"/>
      <c r="AF481" s="125"/>
      <c r="AG481" s="125"/>
      <c r="AH481" s="125"/>
      <c r="AI481" s="191"/>
      <c r="AJ481" s="191"/>
      <c r="AK481" s="125"/>
      <c r="AL481" s="191"/>
      <c r="AM481" s="125"/>
      <c r="AN481" s="191"/>
      <c r="AO481" s="123"/>
      <c r="AP481" s="130" t="str">
        <f t="shared" si="1102"/>
        <v/>
      </c>
      <c r="AQ481" s="130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R481" s="130" t="str">
        <f t="shared" si="1103"/>
        <v/>
      </c>
    </row>
    <row r="482" spans="1:44">
      <c r="A482" s="117">
        <f>输入错误检查!A482</f>
        <v>0</v>
      </c>
      <c r="B482" s="156" t="str">
        <f>IF(赛果!A62="","",赛果!A62)</f>
        <v/>
      </c>
      <c r="C482" s="156" t="str">
        <f>IF(赛果!B62="","",赛果!B62)</f>
        <v/>
      </c>
      <c r="D482" s="156" t="str">
        <f>IF(赛果!C62="","",赛果!C62)</f>
        <v/>
      </c>
      <c r="E482" s="156" t="str">
        <f>IF(赛果!D62="","",赛果!D62)</f>
        <v/>
      </c>
      <c r="F482" s="156" t="str">
        <f>IF(赛果!E62="","",赛果!E62)</f>
        <v/>
      </c>
      <c r="G482" s="120">
        <v>1</v>
      </c>
      <c r="H482" s="130" t="s">
        <v>247</v>
      </c>
      <c r="I482" s="130" t="str">
        <f t="shared" si="1099"/>
        <v/>
      </c>
      <c r="J482" s="130" t="str">
        <f t="shared" si="1100"/>
        <v/>
      </c>
      <c r="K482" s="125"/>
      <c r="L482" s="160"/>
      <c r="M482" s="168">
        <f t="shared" ref="M482:M486" si="1178">S482+S483</f>
        <v>0</v>
      </c>
      <c r="N482" s="168">
        <f t="shared" ref="N482:N486" si="1179">T482+T483</f>
        <v>0</v>
      </c>
      <c r="O482" s="166">
        <f t="shared" ref="O482:O486" si="1180">M482+N482</f>
        <v>0</v>
      </c>
      <c r="P482" s="167">
        <f t="shared" ref="P482:P486" si="1181">IF(M482&gt;N482,1,0)</f>
        <v>0</v>
      </c>
      <c r="Q482" s="167">
        <f t="shared" ref="Q482:Q486" si="1182">IF(M482+N482=0,0,IF(M482=N482,1,0))</f>
        <v>0</v>
      </c>
      <c r="R482" s="167">
        <f t="shared" ref="R482:R486" si="1183">IF(M482&lt;N482,1,0)</f>
        <v>0</v>
      </c>
      <c r="S482" s="125"/>
      <c r="T482" s="125"/>
      <c r="U482" s="130" t="str">
        <f t="shared" si="1101"/>
        <v/>
      </c>
      <c r="V482" s="129"/>
      <c r="W482" s="129"/>
      <c r="X482" s="170"/>
      <c r="Y482" s="175"/>
      <c r="Z482" s="175"/>
      <c r="AA482" s="175"/>
      <c r="AB482" s="175"/>
      <c r="AC482" s="179"/>
      <c r="AD482" s="184"/>
      <c r="AE482" s="192"/>
      <c r="AF482" s="170"/>
      <c r="AG482" s="175"/>
      <c r="AH482" s="179"/>
      <c r="AI482" s="190"/>
      <c r="AJ482" s="191"/>
      <c r="AK482" s="125"/>
      <c r="AL482" s="191"/>
      <c r="AM482" s="125"/>
      <c r="AN482" s="191"/>
      <c r="AO482" s="123"/>
      <c r="AP482" s="130" t="str">
        <f t="shared" si="1102"/>
        <v/>
      </c>
      <c r="AQ482" s="130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R482" s="130" t="str">
        <f t="shared" si="1103"/>
        <v/>
      </c>
    </row>
    <row r="483" spans="1:44">
      <c r="A483" s="117">
        <f>输入错误检查!A483</f>
        <v>0</v>
      </c>
      <c r="B483" s="156" t="str">
        <f t="shared" ref="B483:B489" si="1184">B482</f>
        <v/>
      </c>
      <c r="C483" s="156" t="str">
        <f t="shared" ref="C483:C489" si="1185">C482</f>
        <v/>
      </c>
      <c r="D483" s="156" t="str">
        <f t="shared" ref="D483:D489" si="1186">D482</f>
        <v/>
      </c>
      <c r="E483" s="156" t="str">
        <f t="shared" ref="E483:E489" si="1187">E482</f>
        <v/>
      </c>
      <c r="F483" s="156" t="str">
        <f t="shared" ref="F483:F489" si="1188">F482</f>
        <v/>
      </c>
      <c r="G483" s="120">
        <v>1</v>
      </c>
      <c r="H483" s="130" t="s">
        <v>251</v>
      </c>
      <c r="I483" s="130" t="str">
        <f t="shared" si="1099"/>
        <v/>
      </c>
      <c r="J483" s="130" t="str">
        <f t="shared" si="1100"/>
        <v/>
      </c>
      <c r="K483" s="125"/>
      <c r="L483" s="160"/>
      <c r="M483" s="168"/>
      <c r="N483" s="168"/>
      <c r="O483" s="166"/>
      <c r="P483" s="169"/>
      <c r="Q483" s="169"/>
      <c r="R483" s="169"/>
      <c r="S483" s="125"/>
      <c r="T483" s="125"/>
      <c r="U483" s="130" t="str">
        <f t="shared" si="1101"/>
        <v/>
      </c>
      <c r="V483" s="129"/>
      <c r="W483" s="129"/>
      <c r="X483" s="171"/>
      <c r="Y483" s="176"/>
      <c r="Z483" s="177"/>
      <c r="AA483" s="177"/>
      <c r="AB483" s="177"/>
      <c r="AC483" s="182"/>
      <c r="AD483" s="184"/>
      <c r="AE483" s="192"/>
      <c r="AF483" s="171"/>
      <c r="AG483" s="177"/>
      <c r="AH483" s="182"/>
      <c r="AI483" s="190"/>
      <c r="AJ483" s="191"/>
      <c r="AK483" s="125"/>
      <c r="AL483" s="191"/>
      <c r="AM483" s="125"/>
      <c r="AN483" s="191"/>
      <c r="AO483" s="123"/>
      <c r="AP483" s="130" t="str">
        <f t="shared" si="1102"/>
        <v/>
      </c>
      <c r="AQ483" s="130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R483" s="130" t="str">
        <f t="shared" si="1103"/>
        <v/>
      </c>
    </row>
    <row r="484" spans="1:44">
      <c r="A484" s="117">
        <f>输入错误检查!A484</f>
        <v>0</v>
      </c>
      <c r="B484" s="156" t="str">
        <f t="shared" si="1184"/>
        <v/>
      </c>
      <c r="C484" s="156" t="str">
        <f t="shared" si="1185"/>
        <v/>
      </c>
      <c r="D484" s="156" t="str">
        <f t="shared" si="1186"/>
        <v/>
      </c>
      <c r="E484" s="156" t="str">
        <f t="shared" si="1187"/>
        <v/>
      </c>
      <c r="F484" s="156" t="str">
        <f t="shared" si="1188"/>
        <v/>
      </c>
      <c r="G484" s="120">
        <v>2</v>
      </c>
      <c r="H484" s="130" t="s">
        <v>247</v>
      </c>
      <c r="I484" s="130" t="str">
        <f t="shared" si="1099"/>
        <v/>
      </c>
      <c r="J484" s="130" t="str">
        <f t="shared" si="1100"/>
        <v/>
      </c>
      <c r="K484" s="125"/>
      <c r="L484" s="160"/>
      <c r="M484" s="168">
        <f t="shared" si="1178"/>
        <v>0</v>
      </c>
      <c r="N484" s="168">
        <f t="shared" si="1179"/>
        <v>0</v>
      </c>
      <c r="O484" s="166">
        <f t="shared" si="1180"/>
        <v>0</v>
      </c>
      <c r="P484" s="167">
        <f t="shared" si="1181"/>
        <v>0</v>
      </c>
      <c r="Q484" s="167">
        <f t="shared" si="1182"/>
        <v>0</v>
      </c>
      <c r="R484" s="167">
        <f t="shared" si="1183"/>
        <v>0</v>
      </c>
      <c r="S484" s="125"/>
      <c r="T484" s="125"/>
      <c r="U484" s="130" t="str">
        <f t="shared" si="1101"/>
        <v/>
      </c>
      <c r="V484" s="128"/>
      <c r="W484" s="128"/>
      <c r="X484" s="172" t="str">
        <f t="shared" ref="X484:X488" si="1189">IF($K484="","",IF($K484=$K482,AI482,AI483))</f>
        <v/>
      </c>
      <c r="Y484" s="172" t="str">
        <f t="shared" ref="Y484:Y488" si="1190">IF($K484="","",IF($K484=$K482,AJ482,AJ483))</f>
        <v/>
      </c>
      <c r="Z484" s="178"/>
      <c r="AA484" s="177"/>
      <c r="AB484" s="177"/>
      <c r="AC484" s="182"/>
      <c r="AD484" s="184"/>
      <c r="AE484" s="125"/>
      <c r="AF484" s="188"/>
      <c r="AG484" s="178"/>
      <c r="AH484" s="182"/>
      <c r="AI484" s="190"/>
      <c r="AJ484" s="191"/>
      <c r="AK484" s="125"/>
      <c r="AL484" s="191"/>
      <c r="AM484" s="125"/>
      <c r="AN484" s="191"/>
      <c r="AO484" s="123"/>
      <c r="AP484" s="130" t="str">
        <f t="shared" si="1102"/>
        <v/>
      </c>
      <c r="AQ484" s="130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R484" s="130" t="str">
        <f t="shared" si="1103"/>
        <v/>
      </c>
    </row>
    <row r="485" spans="1:44">
      <c r="A485" s="117">
        <f>输入错误检查!A485</f>
        <v>0</v>
      </c>
      <c r="B485" s="156" t="str">
        <f t="shared" si="1184"/>
        <v/>
      </c>
      <c r="C485" s="156" t="str">
        <f t="shared" si="1185"/>
        <v/>
      </c>
      <c r="D485" s="156" t="str">
        <f t="shared" si="1186"/>
        <v/>
      </c>
      <c r="E485" s="156" t="str">
        <f t="shared" si="1187"/>
        <v/>
      </c>
      <c r="F485" s="156" t="str">
        <f t="shared" si="1188"/>
        <v/>
      </c>
      <c r="G485" s="120">
        <v>2</v>
      </c>
      <c r="H485" s="130" t="s">
        <v>251</v>
      </c>
      <c r="I485" s="130" t="str">
        <f t="shared" si="1099"/>
        <v/>
      </c>
      <c r="J485" s="130" t="str">
        <f t="shared" si="1100"/>
        <v/>
      </c>
      <c r="K485" s="125"/>
      <c r="L485" s="160"/>
      <c r="M485" s="168"/>
      <c r="N485" s="168"/>
      <c r="O485" s="166"/>
      <c r="P485" s="169"/>
      <c r="Q485" s="169"/>
      <c r="R485" s="169"/>
      <c r="S485" s="125"/>
      <c r="T485" s="125"/>
      <c r="U485" s="130" t="str">
        <f t="shared" si="1101"/>
        <v/>
      </c>
      <c r="V485" s="128"/>
      <c r="W485" s="128"/>
      <c r="X485" s="172" t="str">
        <f t="shared" ref="X485:X489" si="1191">IF($K485="","",IF($K485=$K483,AI483,AI482))</f>
        <v/>
      </c>
      <c r="Y485" s="172" t="str">
        <f t="shared" ref="Y485:Y489" si="1192">IF($K485="","",IF($K485=$K483,AJ483,AJ482))</f>
        <v/>
      </c>
      <c r="Z485" s="171"/>
      <c r="AA485" s="176"/>
      <c r="AB485" s="177"/>
      <c r="AC485" s="182"/>
      <c r="AD485" s="184"/>
      <c r="AE485" s="125"/>
      <c r="AF485" s="192"/>
      <c r="AG485" s="171"/>
      <c r="AH485" s="182"/>
      <c r="AI485" s="190"/>
      <c r="AJ485" s="191"/>
      <c r="AK485" s="125"/>
      <c r="AL485" s="191"/>
      <c r="AM485" s="125"/>
      <c r="AN485" s="191"/>
      <c r="AO485" s="123"/>
      <c r="AP485" s="130" t="str">
        <f t="shared" si="1102"/>
        <v/>
      </c>
      <c r="AQ485" s="130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R485" s="130" t="str">
        <f t="shared" si="1103"/>
        <v/>
      </c>
    </row>
    <row r="486" spans="1:44">
      <c r="A486" s="117">
        <f>输入错误检查!A486</f>
        <v>0</v>
      </c>
      <c r="B486" s="156" t="str">
        <f t="shared" si="1184"/>
        <v/>
      </c>
      <c r="C486" s="156" t="str">
        <f t="shared" si="1185"/>
        <v/>
      </c>
      <c r="D486" s="156" t="str">
        <f t="shared" si="1186"/>
        <v/>
      </c>
      <c r="E486" s="156" t="str">
        <f t="shared" si="1187"/>
        <v/>
      </c>
      <c r="F486" s="156" t="str">
        <f t="shared" si="1188"/>
        <v/>
      </c>
      <c r="G486" s="120">
        <v>3</v>
      </c>
      <c r="H486" s="130" t="s">
        <v>247</v>
      </c>
      <c r="I486" s="130" t="str">
        <f t="shared" si="1099"/>
        <v/>
      </c>
      <c r="J486" s="130" t="str">
        <f t="shared" si="1100"/>
        <v/>
      </c>
      <c r="K486" s="125"/>
      <c r="L486" s="160"/>
      <c r="M486" s="168">
        <f t="shared" si="1178"/>
        <v>0</v>
      </c>
      <c r="N486" s="168">
        <f t="shared" si="1179"/>
        <v>0</v>
      </c>
      <c r="O486" s="166">
        <f t="shared" si="1180"/>
        <v>0</v>
      </c>
      <c r="P486" s="167">
        <f t="shared" si="1181"/>
        <v>0</v>
      </c>
      <c r="Q486" s="167">
        <f t="shared" si="1182"/>
        <v>0</v>
      </c>
      <c r="R486" s="167">
        <f t="shared" si="1183"/>
        <v>0</v>
      </c>
      <c r="S486" s="125"/>
      <c r="T486" s="125"/>
      <c r="U486" s="130" t="str">
        <f t="shared" si="1101"/>
        <v/>
      </c>
      <c r="V486" s="173"/>
      <c r="W486" s="128"/>
      <c r="X486" s="174" t="str">
        <f t="shared" si="1189"/>
        <v/>
      </c>
      <c r="Y486" s="174" t="str">
        <f t="shared" si="1190"/>
        <v/>
      </c>
      <c r="Z486" s="174" t="str">
        <f>IF($K486="","",IF($K486=$K484,X484,X485))</f>
        <v/>
      </c>
      <c r="AA486" s="174" t="str">
        <f>IF($K486="","",IF($K486=$K484,Y484,Y485))</f>
        <v/>
      </c>
      <c r="AB486" s="178"/>
      <c r="AC486" s="182"/>
      <c r="AD486" s="184"/>
      <c r="AE486" s="125"/>
      <c r="AF486" s="125"/>
      <c r="AG486" s="188"/>
      <c r="AH486" s="189"/>
      <c r="AI486" s="190"/>
      <c r="AJ486" s="191"/>
      <c r="AK486" s="125"/>
      <c r="AL486" s="191"/>
      <c r="AM486" s="125"/>
      <c r="AN486" s="191"/>
      <c r="AO486" s="123"/>
      <c r="AP486" s="130" t="str">
        <f t="shared" si="1102"/>
        <v/>
      </c>
      <c r="AQ486" s="130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R486" s="130" t="str">
        <f t="shared" si="1103"/>
        <v/>
      </c>
    </row>
    <row r="487" spans="1:44">
      <c r="A487" s="117">
        <f>输入错误检查!A487</f>
        <v>0</v>
      </c>
      <c r="B487" s="156" t="str">
        <f t="shared" si="1184"/>
        <v/>
      </c>
      <c r="C487" s="156" t="str">
        <f t="shared" si="1185"/>
        <v/>
      </c>
      <c r="D487" s="156" t="str">
        <f t="shared" si="1186"/>
        <v/>
      </c>
      <c r="E487" s="156" t="str">
        <f t="shared" si="1187"/>
        <v/>
      </c>
      <c r="F487" s="156" t="str">
        <f t="shared" si="1188"/>
        <v/>
      </c>
      <c r="G487" s="120">
        <v>3</v>
      </c>
      <c r="H487" s="130" t="s">
        <v>251</v>
      </c>
      <c r="I487" s="130" t="str">
        <f t="shared" si="1099"/>
        <v/>
      </c>
      <c r="J487" s="130" t="str">
        <f t="shared" si="1100"/>
        <v/>
      </c>
      <c r="K487" s="125"/>
      <c r="L487" s="160"/>
      <c r="M487" s="168"/>
      <c r="N487" s="168"/>
      <c r="O487" s="166"/>
      <c r="P487" s="169"/>
      <c r="Q487" s="169"/>
      <c r="R487" s="169"/>
      <c r="S487" s="125"/>
      <c r="T487" s="125"/>
      <c r="U487" s="130" t="str">
        <f t="shared" si="1101"/>
        <v/>
      </c>
      <c r="V487" s="173"/>
      <c r="W487" s="128"/>
      <c r="X487" s="174" t="str">
        <f t="shared" si="1191"/>
        <v/>
      </c>
      <c r="Y487" s="174" t="str">
        <f t="shared" si="1192"/>
        <v/>
      </c>
      <c r="Z487" s="174" t="str">
        <f>IF($K487="","",IF($K487=$K485,X485,X484))</f>
        <v/>
      </c>
      <c r="AA487" s="174" t="str">
        <f>IF($K487="","",IF($K487=$K485,Y485,Y484))</f>
        <v/>
      </c>
      <c r="AB487" s="171"/>
      <c r="AC487" s="185"/>
      <c r="AD487" s="184"/>
      <c r="AE487" s="125"/>
      <c r="AF487" s="125"/>
      <c r="AG487" s="192"/>
      <c r="AH487" s="193"/>
      <c r="AI487" s="190"/>
      <c r="AJ487" s="191"/>
      <c r="AK487" s="125"/>
      <c r="AL487" s="191"/>
      <c r="AM487" s="125"/>
      <c r="AN487" s="191"/>
      <c r="AO487" s="123"/>
      <c r="AP487" s="130" t="str">
        <f t="shared" si="1102"/>
        <v/>
      </c>
      <c r="AQ487" s="130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R487" s="130" t="str">
        <f t="shared" si="1103"/>
        <v/>
      </c>
    </row>
    <row r="488" spans="1:44">
      <c r="A488" s="117">
        <f>输入错误检查!A488</f>
        <v>0</v>
      </c>
      <c r="B488" s="156" t="str">
        <f t="shared" si="1184"/>
        <v/>
      </c>
      <c r="C488" s="156" t="str">
        <f t="shared" si="1185"/>
        <v/>
      </c>
      <c r="D488" s="156" t="str">
        <f t="shared" si="1186"/>
        <v/>
      </c>
      <c r="E488" s="156" t="str">
        <f t="shared" si="1187"/>
        <v/>
      </c>
      <c r="F488" s="156" t="str">
        <f t="shared" si="1188"/>
        <v/>
      </c>
      <c r="G488" s="120" t="s">
        <v>256</v>
      </c>
      <c r="H488" s="130" t="s">
        <v>247</v>
      </c>
      <c r="I488" s="130" t="str">
        <f t="shared" si="1099"/>
        <v/>
      </c>
      <c r="J488" s="130" t="str">
        <f t="shared" si="1100"/>
        <v/>
      </c>
      <c r="K488" s="125"/>
      <c r="L488" s="160"/>
      <c r="M488" s="168">
        <f t="shared" ref="M488:M492" si="1193">S488+S489</f>
        <v>0</v>
      </c>
      <c r="N488" s="168">
        <f t="shared" ref="N488:N492" si="1194">T488+T489</f>
        <v>0</v>
      </c>
      <c r="O488" s="166">
        <f t="shared" ref="O488:O492" si="1195">M488+N488</f>
        <v>0</v>
      </c>
      <c r="P488" s="167">
        <f t="shared" ref="P488:P492" si="1196">IF(M488&gt;N488,1,0)</f>
        <v>0</v>
      </c>
      <c r="Q488" s="167">
        <f t="shared" ref="Q488:Q492" si="1197">IF(M488+N488=0,0,IF(M488=N488,1,0))</f>
        <v>0</v>
      </c>
      <c r="R488" s="167">
        <f t="shared" ref="R488:R492" si="1198">IF(M488&lt;N488,1,0)</f>
        <v>0</v>
      </c>
      <c r="S488" s="125"/>
      <c r="T488" s="125"/>
      <c r="U488" s="130" t="str">
        <f t="shared" si="1101"/>
        <v/>
      </c>
      <c r="V488" s="173"/>
      <c r="W488" s="128"/>
      <c r="X488" s="174" t="str">
        <f t="shared" si="1189"/>
        <v/>
      </c>
      <c r="Y488" s="174" t="str">
        <f t="shared" si="1190"/>
        <v/>
      </c>
      <c r="Z488" s="172" t="str">
        <f t="shared" ref="Z488:AC488" si="1199">IF($K488="","",IF($K488=$K486,X486,X487))</f>
        <v/>
      </c>
      <c r="AA488" s="172" t="str">
        <f t="shared" si="1199"/>
        <v/>
      </c>
      <c r="AB488" s="172" t="str">
        <f t="shared" si="1199"/>
        <v/>
      </c>
      <c r="AC488" s="172" t="str">
        <f t="shared" si="1199"/>
        <v/>
      </c>
      <c r="AD488" s="125"/>
      <c r="AE488" s="125"/>
      <c r="AF488" s="125"/>
      <c r="AG488" s="125"/>
      <c r="AH488" s="194"/>
      <c r="AI488" s="191"/>
      <c r="AJ488" s="191"/>
      <c r="AK488" s="125"/>
      <c r="AL488" s="191"/>
      <c r="AM488" s="125"/>
      <c r="AN488" s="191"/>
      <c r="AO488" s="123"/>
      <c r="AP488" s="130" t="str">
        <f t="shared" si="1102"/>
        <v/>
      </c>
      <c r="AQ488" s="130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R488" s="130" t="str">
        <f t="shared" si="1103"/>
        <v/>
      </c>
    </row>
    <row r="489" spans="1:44">
      <c r="A489" s="117">
        <f>输入错误检查!A489</f>
        <v>0</v>
      </c>
      <c r="B489" s="156" t="str">
        <f t="shared" si="1184"/>
        <v/>
      </c>
      <c r="C489" s="156" t="str">
        <f t="shared" si="1185"/>
        <v/>
      </c>
      <c r="D489" s="156" t="str">
        <f t="shared" si="1186"/>
        <v/>
      </c>
      <c r="E489" s="156" t="str">
        <f t="shared" si="1187"/>
        <v/>
      </c>
      <c r="F489" s="156" t="str">
        <f t="shared" si="1188"/>
        <v/>
      </c>
      <c r="G489" s="120" t="s">
        <v>256</v>
      </c>
      <c r="H489" s="130" t="s">
        <v>251</v>
      </c>
      <c r="I489" s="130" t="str">
        <f t="shared" si="1099"/>
        <v/>
      </c>
      <c r="J489" s="130" t="str">
        <f t="shared" si="1100"/>
        <v/>
      </c>
      <c r="K489" s="125"/>
      <c r="L489" s="160"/>
      <c r="M489" s="168"/>
      <c r="N489" s="168"/>
      <c r="O489" s="166"/>
      <c r="P489" s="169"/>
      <c r="Q489" s="169"/>
      <c r="R489" s="169"/>
      <c r="S489" s="125"/>
      <c r="T489" s="125"/>
      <c r="U489" s="130" t="str">
        <f t="shared" si="1101"/>
        <v/>
      </c>
      <c r="V489" s="173"/>
      <c r="W489" s="128"/>
      <c r="X489" s="174" t="str">
        <f t="shared" si="1191"/>
        <v/>
      </c>
      <c r="Y489" s="174" t="str">
        <f t="shared" si="1192"/>
        <v/>
      </c>
      <c r="Z489" s="172" t="str">
        <f t="shared" ref="Z489:AC489" si="1200">IF($K489="","",IF($K489=$K487,X487,X486))</f>
        <v/>
      </c>
      <c r="AA489" s="172" t="str">
        <f t="shared" si="1200"/>
        <v/>
      </c>
      <c r="AB489" s="172" t="str">
        <f t="shared" si="1200"/>
        <v/>
      </c>
      <c r="AC489" s="172" t="str">
        <f t="shared" si="1200"/>
        <v/>
      </c>
      <c r="AD489" s="125"/>
      <c r="AE489" s="125"/>
      <c r="AF489" s="125"/>
      <c r="AG489" s="125"/>
      <c r="AH489" s="125"/>
      <c r="AI489" s="191"/>
      <c r="AJ489" s="191"/>
      <c r="AK489" s="125"/>
      <c r="AL489" s="191"/>
      <c r="AM489" s="125"/>
      <c r="AN489" s="191"/>
      <c r="AO489" s="123"/>
      <c r="AP489" s="130" t="str">
        <f t="shared" si="1102"/>
        <v/>
      </c>
      <c r="AQ489" s="130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R489" s="130" t="str">
        <f t="shared" si="1103"/>
        <v/>
      </c>
    </row>
    <row r="490" spans="1:44">
      <c r="A490" s="117">
        <f>输入错误检查!A490</f>
        <v>0</v>
      </c>
      <c r="B490" s="156" t="str">
        <f>IF(赛果!A63="","",赛果!A63)</f>
        <v/>
      </c>
      <c r="C490" s="156" t="str">
        <f>IF(赛果!B63="","",赛果!B63)</f>
        <v/>
      </c>
      <c r="D490" s="156" t="str">
        <f>IF(赛果!C63="","",赛果!C63)</f>
        <v/>
      </c>
      <c r="E490" s="156" t="str">
        <f>IF(赛果!D63="","",赛果!D63)</f>
        <v/>
      </c>
      <c r="F490" s="156" t="str">
        <f>IF(赛果!E63="","",赛果!E63)</f>
        <v/>
      </c>
      <c r="G490" s="120">
        <v>1</v>
      </c>
      <c r="H490" s="130" t="s">
        <v>247</v>
      </c>
      <c r="I490" s="130" t="str">
        <f t="shared" si="1099"/>
        <v/>
      </c>
      <c r="J490" s="130" t="str">
        <f t="shared" si="1100"/>
        <v/>
      </c>
      <c r="K490" s="125"/>
      <c r="L490" s="160"/>
      <c r="M490" s="168">
        <f t="shared" si="1193"/>
        <v>0</v>
      </c>
      <c r="N490" s="168">
        <f t="shared" si="1194"/>
        <v>0</v>
      </c>
      <c r="O490" s="166">
        <f t="shared" si="1195"/>
        <v>0</v>
      </c>
      <c r="P490" s="167">
        <f t="shared" si="1196"/>
        <v>0</v>
      </c>
      <c r="Q490" s="167">
        <f t="shared" si="1197"/>
        <v>0</v>
      </c>
      <c r="R490" s="167">
        <f t="shared" si="1198"/>
        <v>0</v>
      </c>
      <c r="S490" s="125"/>
      <c r="T490" s="125"/>
      <c r="U490" s="130" t="str">
        <f t="shared" si="1101"/>
        <v/>
      </c>
      <c r="V490" s="129"/>
      <c r="W490" s="129"/>
      <c r="X490" s="170"/>
      <c r="Y490" s="175"/>
      <c r="Z490" s="175"/>
      <c r="AA490" s="175"/>
      <c r="AB490" s="175"/>
      <c r="AC490" s="179"/>
      <c r="AD490" s="184"/>
      <c r="AE490" s="192"/>
      <c r="AF490" s="170"/>
      <c r="AG490" s="175"/>
      <c r="AH490" s="179"/>
      <c r="AI490" s="190"/>
      <c r="AJ490" s="191"/>
      <c r="AK490" s="125"/>
      <c r="AL490" s="191"/>
      <c r="AM490" s="125"/>
      <c r="AN490" s="191"/>
      <c r="AO490" s="123"/>
      <c r="AP490" s="130" t="str">
        <f t="shared" si="1102"/>
        <v/>
      </c>
      <c r="AQ490" s="130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R490" s="130" t="str">
        <f t="shared" si="1103"/>
        <v/>
      </c>
    </row>
    <row r="491" spans="1:44">
      <c r="A491" s="117">
        <f>输入错误检查!A491</f>
        <v>0</v>
      </c>
      <c r="B491" s="156" t="str">
        <f t="shared" ref="B491:B497" si="1201">B490</f>
        <v/>
      </c>
      <c r="C491" s="156" t="str">
        <f t="shared" ref="C491:C497" si="1202">C490</f>
        <v/>
      </c>
      <c r="D491" s="156" t="str">
        <f t="shared" ref="D491:D497" si="1203">D490</f>
        <v/>
      </c>
      <c r="E491" s="156" t="str">
        <f t="shared" ref="E491:E497" si="1204">E490</f>
        <v/>
      </c>
      <c r="F491" s="156" t="str">
        <f t="shared" ref="F491:F497" si="1205">F490</f>
        <v/>
      </c>
      <c r="G491" s="120">
        <v>1</v>
      </c>
      <c r="H491" s="130" t="s">
        <v>251</v>
      </c>
      <c r="I491" s="130" t="str">
        <f t="shared" si="1099"/>
        <v/>
      </c>
      <c r="J491" s="130" t="str">
        <f t="shared" si="1100"/>
        <v/>
      </c>
      <c r="K491" s="125"/>
      <c r="L491" s="160"/>
      <c r="M491" s="168"/>
      <c r="N491" s="168"/>
      <c r="O491" s="166"/>
      <c r="P491" s="169"/>
      <c r="Q491" s="169"/>
      <c r="R491" s="169"/>
      <c r="S491" s="125"/>
      <c r="T491" s="125"/>
      <c r="U491" s="130" t="str">
        <f t="shared" si="1101"/>
        <v/>
      </c>
      <c r="V491" s="129"/>
      <c r="W491" s="129"/>
      <c r="X491" s="171"/>
      <c r="Y491" s="176"/>
      <c r="Z491" s="177"/>
      <c r="AA491" s="177"/>
      <c r="AB491" s="177"/>
      <c r="AC491" s="182"/>
      <c r="AD491" s="184"/>
      <c r="AE491" s="192"/>
      <c r="AF491" s="171"/>
      <c r="AG491" s="177"/>
      <c r="AH491" s="182"/>
      <c r="AI491" s="190"/>
      <c r="AJ491" s="191"/>
      <c r="AK491" s="125"/>
      <c r="AL491" s="191"/>
      <c r="AM491" s="125"/>
      <c r="AN491" s="191"/>
      <c r="AO491" s="123"/>
      <c r="AP491" s="130" t="str">
        <f t="shared" si="1102"/>
        <v/>
      </c>
      <c r="AQ491" s="130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R491" s="130" t="str">
        <f t="shared" si="1103"/>
        <v/>
      </c>
    </row>
    <row r="492" spans="1:44">
      <c r="A492" s="117">
        <f>输入错误检查!A492</f>
        <v>0</v>
      </c>
      <c r="B492" s="156" t="str">
        <f t="shared" si="1201"/>
        <v/>
      </c>
      <c r="C492" s="156" t="str">
        <f t="shared" si="1202"/>
        <v/>
      </c>
      <c r="D492" s="156" t="str">
        <f t="shared" si="1203"/>
        <v/>
      </c>
      <c r="E492" s="156" t="str">
        <f t="shared" si="1204"/>
        <v/>
      </c>
      <c r="F492" s="156" t="str">
        <f t="shared" si="1205"/>
        <v/>
      </c>
      <c r="G492" s="120">
        <v>2</v>
      </c>
      <c r="H492" s="130" t="s">
        <v>247</v>
      </c>
      <c r="I492" s="130" t="str">
        <f t="shared" si="1099"/>
        <v/>
      </c>
      <c r="J492" s="130" t="str">
        <f t="shared" si="1100"/>
        <v/>
      </c>
      <c r="K492" s="125"/>
      <c r="L492" s="160"/>
      <c r="M492" s="168">
        <f t="shared" si="1193"/>
        <v>0</v>
      </c>
      <c r="N492" s="168">
        <f t="shared" si="1194"/>
        <v>0</v>
      </c>
      <c r="O492" s="166">
        <f t="shared" si="1195"/>
        <v>0</v>
      </c>
      <c r="P492" s="167">
        <f t="shared" si="1196"/>
        <v>0</v>
      </c>
      <c r="Q492" s="167">
        <f t="shared" si="1197"/>
        <v>0</v>
      </c>
      <c r="R492" s="167">
        <f t="shared" si="1198"/>
        <v>0</v>
      </c>
      <c r="S492" s="125"/>
      <c r="T492" s="125"/>
      <c r="U492" s="130" t="str">
        <f t="shared" si="1101"/>
        <v/>
      </c>
      <c r="V492" s="128"/>
      <c r="W492" s="128"/>
      <c r="X492" s="172" t="str">
        <f t="shared" ref="X492:X496" si="1206">IF($K492="","",IF($K492=$K490,AI490,AI491))</f>
        <v/>
      </c>
      <c r="Y492" s="172" t="str">
        <f t="shared" ref="Y492:Y496" si="1207">IF($K492="","",IF($K492=$K490,AJ490,AJ491))</f>
        <v/>
      </c>
      <c r="Z492" s="178"/>
      <c r="AA492" s="177"/>
      <c r="AB492" s="177"/>
      <c r="AC492" s="182"/>
      <c r="AD492" s="184"/>
      <c r="AE492" s="125"/>
      <c r="AF492" s="188"/>
      <c r="AG492" s="178"/>
      <c r="AH492" s="182"/>
      <c r="AI492" s="190"/>
      <c r="AJ492" s="191"/>
      <c r="AK492" s="125"/>
      <c r="AL492" s="191"/>
      <c r="AM492" s="125"/>
      <c r="AN492" s="191"/>
      <c r="AO492" s="123"/>
      <c r="AP492" s="130" t="str">
        <f t="shared" si="1102"/>
        <v/>
      </c>
      <c r="AQ492" s="130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R492" s="130" t="str">
        <f t="shared" si="1103"/>
        <v/>
      </c>
    </row>
    <row r="493" spans="1:44">
      <c r="A493" s="117">
        <f>输入错误检查!A493</f>
        <v>0</v>
      </c>
      <c r="B493" s="156" t="str">
        <f t="shared" si="1201"/>
        <v/>
      </c>
      <c r="C493" s="156" t="str">
        <f t="shared" si="1202"/>
        <v/>
      </c>
      <c r="D493" s="156" t="str">
        <f t="shared" si="1203"/>
        <v/>
      </c>
      <c r="E493" s="156" t="str">
        <f t="shared" si="1204"/>
        <v/>
      </c>
      <c r="F493" s="156" t="str">
        <f t="shared" si="1205"/>
        <v/>
      </c>
      <c r="G493" s="120">
        <v>2</v>
      </c>
      <c r="H493" s="130" t="s">
        <v>251</v>
      </c>
      <c r="I493" s="130" t="str">
        <f t="shared" si="1099"/>
        <v/>
      </c>
      <c r="J493" s="130" t="str">
        <f t="shared" si="1100"/>
        <v/>
      </c>
      <c r="K493" s="125"/>
      <c r="L493" s="160"/>
      <c r="M493" s="168"/>
      <c r="N493" s="168"/>
      <c r="O493" s="166"/>
      <c r="P493" s="169"/>
      <c r="Q493" s="169"/>
      <c r="R493" s="169"/>
      <c r="S493" s="125"/>
      <c r="T493" s="125"/>
      <c r="U493" s="130" t="str">
        <f t="shared" si="1101"/>
        <v/>
      </c>
      <c r="V493" s="128"/>
      <c r="W493" s="128"/>
      <c r="X493" s="172" t="str">
        <f t="shared" ref="X493:X497" si="1208">IF($K493="","",IF($K493=$K491,AI491,AI490))</f>
        <v/>
      </c>
      <c r="Y493" s="172" t="str">
        <f t="shared" ref="Y493:Y497" si="1209">IF($K493="","",IF($K493=$K491,AJ491,AJ490))</f>
        <v/>
      </c>
      <c r="Z493" s="171"/>
      <c r="AA493" s="176"/>
      <c r="AB493" s="177"/>
      <c r="AC493" s="182"/>
      <c r="AD493" s="184"/>
      <c r="AE493" s="125"/>
      <c r="AF493" s="192"/>
      <c r="AG493" s="171"/>
      <c r="AH493" s="182"/>
      <c r="AI493" s="190"/>
      <c r="AJ493" s="191"/>
      <c r="AK493" s="125"/>
      <c r="AL493" s="191"/>
      <c r="AM493" s="125"/>
      <c r="AN493" s="191"/>
      <c r="AO493" s="123"/>
      <c r="AP493" s="130" t="str">
        <f t="shared" si="1102"/>
        <v/>
      </c>
      <c r="AQ493" s="130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R493" s="130" t="str">
        <f t="shared" si="1103"/>
        <v/>
      </c>
    </row>
    <row r="494" spans="1:44">
      <c r="A494" s="117">
        <f>输入错误检查!A494</f>
        <v>0</v>
      </c>
      <c r="B494" s="156" t="str">
        <f t="shared" si="1201"/>
        <v/>
      </c>
      <c r="C494" s="156" t="str">
        <f t="shared" si="1202"/>
        <v/>
      </c>
      <c r="D494" s="156" t="str">
        <f t="shared" si="1203"/>
        <v/>
      </c>
      <c r="E494" s="156" t="str">
        <f t="shared" si="1204"/>
        <v/>
      </c>
      <c r="F494" s="156" t="str">
        <f t="shared" si="1205"/>
        <v/>
      </c>
      <c r="G494" s="120">
        <v>3</v>
      </c>
      <c r="H494" s="130" t="s">
        <v>247</v>
      </c>
      <c r="I494" s="130" t="str">
        <f t="shared" si="1099"/>
        <v/>
      </c>
      <c r="J494" s="130" t="str">
        <f t="shared" si="1100"/>
        <v/>
      </c>
      <c r="K494" s="125"/>
      <c r="L494" s="160"/>
      <c r="M494" s="168">
        <f t="shared" ref="M494:M498" si="1210">S494+S495</f>
        <v>0</v>
      </c>
      <c r="N494" s="168">
        <f t="shared" ref="N494:N498" si="1211">T494+T495</f>
        <v>0</v>
      </c>
      <c r="O494" s="166">
        <f t="shared" ref="O494:O498" si="1212">M494+N494</f>
        <v>0</v>
      </c>
      <c r="P494" s="167">
        <f t="shared" ref="P494:P498" si="1213">IF(M494&gt;N494,1,0)</f>
        <v>0</v>
      </c>
      <c r="Q494" s="167">
        <f t="shared" ref="Q494:Q498" si="1214">IF(M494+N494=0,0,IF(M494=N494,1,0))</f>
        <v>0</v>
      </c>
      <c r="R494" s="167">
        <f t="shared" ref="R494:R498" si="1215">IF(M494&lt;N494,1,0)</f>
        <v>0</v>
      </c>
      <c r="S494" s="125"/>
      <c r="T494" s="125"/>
      <c r="U494" s="130" t="str">
        <f t="shared" si="1101"/>
        <v/>
      </c>
      <c r="V494" s="173"/>
      <c r="W494" s="128"/>
      <c r="X494" s="174" t="str">
        <f t="shared" si="1206"/>
        <v/>
      </c>
      <c r="Y494" s="174" t="str">
        <f t="shared" si="1207"/>
        <v/>
      </c>
      <c r="Z494" s="174" t="str">
        <f>IF($K494="","",IF($K494=$K492,X492,X493))</f>
        <v/>
      </c>
      <c r="AA494" s="174" t="str">
        <f>IF($K494="","",IF($K494=$K492,Y492,Y493))</f>
        <v/>
      </c>
      <c r="AB494" s="178"/>
      <c r="AC494" s="182"/>
      <c r="AD494" s="184"/>
      <c r="AE494" s="125"/>
      <c r="AF494" s="125"/>
      <c r="AG494" s="188"/>
      <c r="AH494" s="189"/>
      <c r="AI494" s="190"/>
      <c r="AJ494" s="191"/>
      <c r="AK494" s="125"/>
      <c r="AL494" s="191"/>
      <c r="AM494" s="125"/>
      <c r="AN494" s="191"/>
      <c r="AO494" s="123"/>
      <c r="AP494" s="130" t="str">
        <f t="shared" si="1102"/>
        <v/>
      </c>
      <c r="AQ494" s="130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R494" s="130" t="str">
        <f t="shared" si="1103"/>
        <v/>
      </c>
    </row>
    <row r="495" spans="1:44">
      <c r="A495" s="117">
        <f>输入错误检查!A495</f>
        <v>0</v>
      </c>
      <c r="B495" s="156" t="str">
        <f t="shared" si="1201"/>
        <v/>
      </c>
      <c r="C495" s="156" t="str">
        <f t="shared" si="1202"/>
        <v/>
      </c>
      <c r="D495" s="156" t="str">
        <f t="shared" si="1203"/>
        <v/>
      </c>
      <c r="E495" s="156" t="str">
        <f t="shared" si="1204"/>
        <v/>
      </c>
      <c r="F495" s="156" t="str">
        <f t="shared" si="1205"/>
        <v/>
      </c>
      <c r="G495" s="120">
        <v>3</v>
      </c>
      <c r="H495" s="130" t="s">
        <v>251</v>
      </c>
      <c r="I495" s="130" t="str">
        <f t="shared" si="1099"/>
        <v/>
      </c>
      <c r="J495" s="130" t="str">
        <f t="shared" si="1100"/>
        <v/>
      </c>
      <c r="K495" s="125"/>
      <c r="L495" s="160"/>
      <c r="M495" s="168"/>
      <c r="N495" s="168"/>
      <c r="O495" s="166"/>
      <c r="P495" s="169"/>
      <c r="Q495" s="169"/>
      <c r="R495" s="169"/>
      <c r="S495" s="125"/>
      <c r="T495" s="125"/>
      <c r="U495" s="130" t="str">
        <f t="shared" si="1101"/>
        <v/>
      </c>
      <c r="V495" s="173"/>
      <c r="W495" s="128"/>
      <c r="X495" s="174" t="str">
        <f t="shared" si="1208"/>
        <v/>
      </c>
      <c r="Y495" s="174" t="str">
        <f t="shared" si="1209"/>
        <v/>
      </c>
      <c r="Z495" s="174" t="str">
        <f>IF($K495="","",IF($K495=$K493,X493,X492))</f>
        <v/>
      </c>
      <c r="AA495" s="174" t="str">
        <f>IF($K495="","",IF($K495=$K493,Y493,Y492))</f>
        <v/>
      </c>
      <c r="AB495" s="171"/>
      <c r="AC495" s="185"/>
      <c r="AD495" s="184"/>
      <c r="AE495" s="125"/>
      <c r="AF495" s="125"/>
      <c r="AG495" s="192"/>
      <c r="AH495" s="193"/>
      <c r="AI495" s="190"/>
      <c r="AJ495" s="191"/>
      <c r="AK495" s="125"/>
      <c r="AL495" s="191"/>
      <c r="AM495" s="125"/>
      <c r="AN495" s="191"/>
      <c r="AO495" s="123"/>
      <c r="AP495" s="130" t="str">
        <f t="shared" si="1102"/>
        <v/>
      </c>
      <c r="AQ495" s="130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R495" s="130" t="str">
        <f t="shared" si="1103"/>
        <v/>
      </c>
    </row>
    <row r="496" spans="1:44">
      <c r="A496" s="117">
        <f>输入错误检查!A496</f>
        <v>0</v>
      </c>
      <c r="B496" s="156" t="str">
        <f t="shared" si="1201"/>
        <v/>
      </c>
      <c r="C496" s="156" t="str">
        <f t="shared" si="1202"/>
        <v/>
      </c>
      <c r="D496" s="156" t="str">
        <f t="shared" si="1203"/>
        <v/>
      </c>
      <c r="E496" s="156" t="str">
        <f t="shared" si="1204"/>
        <v/>
      </c>
      <c r="F496" s="156" t="str">
        <f t="shared" si="1205"/>
        <v/>
      </c>
      <c r="G496" s="120" t="s">
        <v>256</v>
      </c>
      <c r="H496" s="130" t="s">
        <v>247</v>
      </c>
      <c r="I496" s="130" t="str">
        <f t="shared" si="1099"/>
        <v/>
      </c>
      <c r="J496" s="130" t="str">
        <f t="shared" si="1100"/>
        <v/>
      </c>
      <c r="K496" s="125"/>
      <c r="L496" s="160"/>
      <c r="M496" s="168">
        <f t="shared" si="1210"/>
        <v>0</v>
      </c>
      <c r="N496" s="168">
        <f t="shared" si="1211"/>
        <v>0</v>
      </c>
      <c r="O496" s="166">
        <f t="shared" si="1212"/>
        <v>0</v>
      </c>
      <c r="P496" s="167">
        <f t="shared" si="1213"/>
        <v>0</v>
      </c>
      <c r="Q496" s="167">
        <f t="shared" si="1214"/>
        <v>0</v>
      </c>
      <c r="R496" s="167">
        <f t="shared" si="1215"/>
        <v>0</v>
      </c>
      <c r="S496" s="125"/>
      <c r="T496" s="125"/>
      <c r="U496" s="130" t="str">
        <f t="shared" si="1101"/>
        <v/>
      </c>
      <c r="V496" s="173"/>
      <c r="W496" s="128"/>
      <c r="X496" s="174" t="str">
        <f t="shared" si="1206"/>
        <v/>
      </c>
      <c r="Y496" s="174" t="str">
        <f t="shared" si="1207"/>
        <v/>
      </c>
      <c r="Z496" s="172" t="str">
        <f t="shared" ref="Z496:AC496" si="1216">IF($K496="","",IF($K496=$K494,X494,X495))</f>
        <v/>
      </c>
      <c r="AA496" s="172" t="str">
        <f t="shared" si="1216"/>
        <v/>
      </c>
      <c r="AB496" s="172" t="str">
        <f t="shared" si="1216"/>
        <v/>
      </c>
      <c r="AC496" s="172" t="str">
        <f t="shared" si="1216"/>
        <v/>
      </c>
      <c r="AD496" s="125"/>
      <c r="AE496" s="125"/>
      <c r="AF496" s="125"/>
      <c r="AG496" s="125"/>
      <c r="AH496" s="194"/>
      <c r="AI496" s="191"/>
      <c r="AJ496" s="191"/>
      <c r="AK496" s="125"/>
      <c r="AL496" s="191"/>
      <c r="AM496" s="125"/>
      <c r="AN496" s="191"/>
      <c r="AO496" s="123"/>
      <c r="AP496" s="130" t="str">
        <f t="shared" si="1102"/>
        <v/>
      </c>
      <c r="AQ496" s="130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R496" s="130" t="str">
        <f t="shared" si="1103"/>
        <v/>
      </c>
    </row>
    <row r="497" spans="1:44">
      <c r="A497" s="117">
        <f>输入错误检查!A497</f>
        <v>0</v>
      </c>
      <c r="B497" s="156" t="str">
        <f t="shared" si="1201"/>
        <v/>
      </c>
      <c r="C497" s="156" t="str">
        <f t="shared" si="1202"/>
        <v/>
      </c>
      <c r="D497" s="156" t="str">
        <f t="shared" si="1203"/>
        <v/>
      </c>
      <c r="E497" s="156" t="str">
        <f t="shared" si="1204"/>
        <v/>
      </c>
      <c r="F497" s="156" t="str">
        <f t="shared" si="1205"/>
        <v/>
      </c>
      <c r="G497" s="120" t="s">
        <v>256</v>
      </c>
      <c r="H497" s="130" t="s">
        <v>251</v>
      </c>
      <c r="I497" s="130" t="str">
        <f t="shared" si="1099"/>
        <v/>
      </c>
      <c r="J497" s="130" t="str">
        <f t="shared" si="1100"/>
        <v/>
      </c>
      <c r="K497" s="125"/>
      <c r="L497" s="160"/>
      <c r="M497" s="168"/>
      <c r="N497" s="168"/>
      <c r="O497" s="166"/>
      <c r="P497" s="169"/>
      <c r="Q497" s="169"/>
      <c r="R497" s="169"/>
      <c r="S497" s="125"/>
      <c r="T497" s="125"/>
      <c r="U497" s="130" t="str">
        <f t="shared" si="1101"/>
        <v/>
      </c>
      <c r="V497" s="173"/>
      <c r="W497" s="128"/>
      <c r="X497" s="174" t="str">
        <f t="shared" si="1208"/>
        <v/>
      </c>
      <c r="Y497" s="174" t="str">
        <f t="shared" si="1209"/>
        <v/>
      </c>
      <c r="Z497" s="172" t="str">
        <f t="shared" ref="Z497:AC497" si="1217">IF($K497="","",IF($K497=$K495,X495,X494))</f>
        <v/>
      </c>
      <c r="AA497" s="172" t="str">
        <f t="shared" si="1217"/>
        <v/>
      </c>
      <c r="AB497" s="172" t="str">
        <f t="shared" si="1217"/>
        <v/>
      </c>
      <c r="AC497" s="172" t="str">
        <f t="shared" si="1217"/>
        <v/>
      </c>
      <c r="AD497" s="125"/>
      <c r="AE497" s="125"/>
      <c r="AF497" s="125"/>
      <c r="AG497" s="125"/>
      <c r="AH497" s="125"/>
      <c r="AI497" s="191"/>
      <c r="AJ497" s="191"/>
      <c r="AK497" s="125"/>
      <c r="AL497" s="191"/>
      <c r="AM497" s="125"/>
      <c r="AN497" s="191"/>
      <c r="AO497" s="123"/>
      <c r="AP497" s="130" t="str">
        <f t="shared" si="1102"/>
        <v/>
      </c>
      <c r="AQ497" s="130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R497" s="130" t="str">
        <f t="shared" si="1103"/>
        <v/>
      </c>
    </row>
    <row r="498" spans="1:44">
      <c r="A498" s="117">
        <f>输入错误检查!A498</f>
        <v>0</v>
      </c>
      <c r="B498" s="156" t="str">
        <f>IF(赛果!A64="","",赛果!A64)</f>
        <v/>
      </c>
      <c r="C498" s="156" t="str">
        <f>IF(赛果!B64="","",赛果!B64)</f>
        <v/>
      </c>
      <c r="D498" s="156" t="str">
        <f>IF(赛果!C64="","",赛果!C64)</f>
        <v/>
      </c>
      <c r="E498" s="156" t="str">
        <f>IF(赛果!D64="","",赛果!D64)</f>
        <v/>
      </c>
      <c r="F498" s="156" t="str">
        <f>IF(赛果!E64="","",赛果!E64)</f>
        <v/>
      </c>
      <c r="G498" s="120">
        <v>1</v>
      </c>
      <c r="H498" s="130" t="s">
        <v>247</v>
      </c>
      <c r="I498" s="130" t="str">
        <f t="shared" si="1099"/>
        <v/>
      </c>
      <c r="J498" s="130" t="str">
        <f t="shared" si="1100"/>
        <v/>
      </c>
      <c r="K498" s="125"/>
      <c r="L498" s="160"/>
      <c r="M498" s="168">
        <f t="shared" si="1210"/>
        <v>0</v>
      </c>
      <c r="N498" s="168">
        <f t="shared" si="1211"/>
        <v>0</v>
      </c>
      <c r="O498" s="166">
        <f t="shared" si="1212"/>
        <v>0</v>
      </c>
      <c r="P498" s="167">
        <f t="shared" si="1213"/>
        <v>0</v>
      </c>
      <c r="Q498" s="167">
        <f t="shared" si="1214"/>
        <v>0</v>
      </c>
      <c r="R498" s="167">
        <f t="shared" si="1215"/>
        <v>0</v>
      </c>
      <c r="S498" s="125"/>
      <c r="T498" s="125"/>
      <c r="U498" s="130" t="str">
        <f t="shared" si="1101"/>
        <v/>
      </c>
      <c r="V498" s="129"/>
      <c r="W498" s="129"/>
      <c r="X498" s="170"/>
      <c r="Y498" s="175"/>
      <c r="Z498" s="175"/>
      <c r="AA498" s="175"/>
      <c r="AB498" s="175"/>
      <c r="AC498" s="179"/>
      <c r="AD498" s="184"/>
      <c r="AE498" s="192"/>
      <c r="AF498" s="170"/>
      <c r="AG498" s="175"/>
      <c r="AH498" s="179"/>
      <c r="AI498" s="190"/>
      <c r="AJ498" s="191"/>
      <c r="AK498" s="125"/>
      <c r="AL498" s="191"/>
      <c r="AM498" s="125"/>
      <c r="AN498" s="191"/>
      <c r="AO498" s="123"/>
      <c r="AP498" s="130" t="str">
        <f t="shared" si="1102"/>
        <v/>
      </c>
      <c r="AQ498" s="130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R498" s="130" t="str">
        <f t="shared" si="1103"/>
        <v/>
      </c>
    </row>
    <row r="499" spans="1:44">
      <c r="A499" s="117">
        <f>输入错误检查!A499</f>
        <v>0</v>
      </c>
      <c r="B499" s="156" t="str">
        <f t="shared" ref="B499:B505" si="1218">B498</f>
        <v/>
      </c>
      <c r="C499" s="156" t="str">
        <f t="shared" ref="C499:C505" si="1219">C498</f>
        <v/>
      </c>
      <c r="D499" s="156" t="str">
        <f t="shared" ref="D499:D505" si="1220">D498</f>
        <v/>
      </c>
      <c r="E499" s="156" t="str">
        <f t="shared" ref="E499:E505" si="1221">E498</f>
        <v/>
      </c>
      <c r="F499" s="156" t="str">
        <f t="shared" ref="F499:F505" si="1222">F498</f>
        <v/>
      </c>
      <c r="G499" s="120">
        <v>1</v>
      </c>
      <c r="H499" s="130" t="s">
        <v>251</v>
      </c>
      <c r="I499" s="130" t="str">
        <f t="shared" si="1099"/>
        <v/>
      </c>
      <c r="J499" s="130" t="str">
        <f t="shared" si="1100"/>
        <v/>
      </c>
      <c r="K499" s="125"/>
      <c r="L499" s="160"/>
      <c r="M499" s="168"/>
      <c r="N499" s="168"/>
      <c r="O499" s="166"/>
      <c r="P499" s="169"/>
      <c r="Q499" s="169"/>
      <c r="R499" s="169"/>
      <c r="S499" s="125"/>
      <c r="T499" s="125"/>
      <c r="U499" s="130" t="str">
        <f t="shared" si="1101"/>
        <v/>
      </c>
      <c r="V499" s="129"/>
      <c r="W499" s="129"/>
      <c r="X499" s="171"/>
      <c r="Y499" s="176"/>
      <c r="Z499" s="177"/>
      <c r="AA499" s="177"/>
      <c r="AB499" s="177"/>
      <c r="AC499" s="182"/>
      <c r="AD499" s="184"/>
      <c r="AE499" s="192"/>
      <c r="AF499" s="171"/>
      <c r="AG499" s="177"/>
      <c r="AH499" s="182"/>
      <c r="AI499" s="190"/>
      <c r="AJ499" s="191"/>
      <c r="AK499" s="125"/>
      <c r="AL499" s="191"/>
      <c r="AM499" s="125"/>
      <c r="AN499" s="191"/>
      <c r="AO499" s="123"/>
      <c r="AP499" s="130" t="str">
        <f t="shared" si="1102"/>
        <v/>
      </c>
      <c r="AQ499" s="130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R499" s="130" t="str">
        <f t="shared" si="1103"/>
        <v/>
      </c>
    </row>
    <row r="500" spans="1:44">
      <c r="A500" s="117">
        <f>输入错误检查!A500</f>
        <v>0</v>
      </c>
      <c r="B500" s="156" t="str">
        <f t="shared" si="1218"/>
        <v/>
      </c>
      <c r="C500" s="156" t="str">
        <f t="shared" si="1219"/>
        <v/>
      </c>
      <c r="D500" s="156" t="str">
        <f t="shared" si="1220"/>
        <v/>
      </c>
      <c r="E500" s="156" t="str">
        <f t="shared" si="1221"/>
        <v/>
      </c>
      <c r="F500" s="156" t="str">
        <f t="shared" si="1222"/>
        <v/>
      </c>
      <c r="G500" s="120">
        <v>2</v>
      </c>
      <c r="H500" s="130" t="s">
        <v>247</v>
      </c>
      <c r="I500" s="130" t="str">
        <f t="shared" si="1099"/>
        <v/>
      </c>
      <c r="J500" s="130" t="str">
        <f t="shared" si="1100"/>
        <v/>
      </c>
      <c r="K500" s="125"/>
      <c r="L500" s="160"/>
      <c r="M500" s="168">
        <f t="shared" ref="M500:M504" si="1223">S500+S501</f>
        <v>0</v>
      </c>
      <c r="N500" s="168">
        <f t="shared" ref="N500:N504" si="1224">T500+T501</f>
        <v>0</v>
      </c>
      <c r="O500" s="166">
        <f t="shared" ref="O500:O504" si="1225">M500+N500</f>
        <v>0</v>
      </c>
      <c r="P500" s="167">
        <f t="shared" ref="P500:P504" si="1226">IF(M500&gt;N500,1,0)</f>
        <v>0</v>
      </c>
      <c r="Q500" s="167">
        <f t="shared" ref="Q500:Q504" si="1227">IF(M500+N500=0,0,IF(M500=N500,1,0))</f>
        <v>0</v>
      </c>
      <c r="R500" s="167">
        <f t="shared" ref="R500:R504" si="1228">IF(M500&lt;N500,1,0)</f>
        <v>0</v>
      </c>
      <c r="S500" s="125"/>
      <c r="T500" s="125"/>
      <c r="U500" s="130" t="str">
        <f t="shared" si="1101"/>
        <v/>
      </c>
      <c r="V500" s="128"/>
      <c r="W500" s="128"/>
      <c r="X500" s="172" t="str">
        <f t="shared" ref="X500:X504" si="1229">IF($K500="","",IF($K500=$K498,AI498,AI499))</f>
        <v/>
      </c>
      <c r="Y500" s="172" t="str">
        <f t="shared" ref="Y500:Y504" si="1230">IF($K500="","",IF($K500=$K498,AJ498,AJ499))</f>
        <v/>
      </c>
      <c r="Z500" s="178"/>
      <c r="AA500" s="177"/>
      <c r="AB500" s="177"/>
      <c r="AC500" s="182"/>
      <c r="AD500" s="184"/>
      <c r="AE500" s="125"/>
      <c r="AF500" s="188"/>
      <c r="AG500" s="178"/>
      <c r="AH500" s="182"/>
      <c r="AI500" s="190"/>
      <c r="AJ500" s="191"/>
      <c r="AK500" s="125"/>
      <c r="AL500" s="191"/>
      <c r="AM500" s="125"/>
      <c r="AN500" s="191"/>
      <c r="AO500" s="123"/>
      <c r="AP500" s="130" t="str">
        <f t="shared" si="1102"/>
        <v/>
      </c>
      <c r="AQ500" s="130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R500" s="130" t="str">
        <f t="shared" si="1103"/>
        <v/>
      </c>
    </row>
    <row r="501" spans="1:44">
      <c r="A501" s="117">
        <f>输入错误检查!A501</f>
        <v>0</v>
      </c>
      <c r="B501" s="156" t="str">
        <f t="shared" si="1218"/>
        <v/>
      </c>
      <c r="C501" s="156" t="str">
        <f t="shared" si="1219"/>
        <v/>
      </c>
      <c r="D501" s="156" t="str">
        <f t="shared" si="1220"/>
        <v/>
      </c>
      <c r="E501" s="156" t="str">
        <f t="shared" si="1221"/>
        <v/>
      </c>
      <c r="F501" s="156" t="str">
        <f t="shared" si="1222"/>
        <v/>
      </c>
      <c r="G501" s="120">
        <v>2</v>
      </c>
      <c r="H501" s="130" t="s">
        <v>251</v>
      </c>
      <c r="I501" s="130" t="str">
        <f t="shared" si="1099"/>
        <v/>
      </c>
      <c r="J501" s="130" t="str">
        <f t="shared" si="1100"/>
        <v/>
      </c>
      <c r="K501" s="125"/>
      <c r="L501" s="160"/>
      <c r="M501" s="168"/>
      <c r="N501" s="168"/>
      <c r="O501" s="166"/>
      <c r="P501" s="169"/>
      <c r="Q501" s="169"/>
      <c r="R501" s="169"/>
      <c r="S501" s="125"/>
      <c r="T501" s="125"/>
      <c r="U501" s="130" t="str">
        <f t="shared" si="1101"/>
        <v/>
      </c>
      <c r="V501" s="128"/>
      <c r="W501" s="128"/>
      <c r="X501" s="172" t="str">
        <f t="shared" ref="X501:X505" si="1231">IF($K501="","",IF($K501=$K499,AI499,AI498))</f>
        <v/>
      </c>
      <c r="Y501" s="172" t="str">
        <f t="shared" ref="Y501:Y505" si="1232">IF($K501="","",IF($K501=$K499,AJ499,AJ498))</f>
        <v/>
      </c>
      <c r="Z501" s="171"/>
      <c r="AA501" s="176"/>
      <c r="AB501" s="177"/>
      <c r="AC501" s="182"/>
      <c r="AD501" s="184"/>
      <c r="AE501" s="125"/>
      <c r="AF501" s="192"/>
      <c r="AG501" s="171"/>
      <c r="AH501" s="182"/>
      <c r="AI501" s="190"/>
      <c r="AJ501" s="191"/>
      <c r="AK501" s="125"/>
      <c r="AL501" s="191"/>
      <c r="AM501" s="125"/>
      <c r="AN501" s="191"/>
      <c r="AO501" s="123"/>
      <c r="AP501" s="130" t="str">
        <f t="shared" si="1102"/>
        <v/>
      </c>
      <c r="AQ501" s="130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R501" s="130" t="str">
        <f t="shared" si="1103"/>
        <v/>
      </c>
    </row>
    <row r="502" spans="1:44">
      <c r="A502" s="117">
        <f>输入错误检查!A502</f>
        <v>0</v>
      </c>
      <c r="B502" s="156" t="str">
        <f t="shared" si="1218"/>
        <v/>
      </c>
      <c r="C502" s="156" t="str">
        <f t="shared" si="1219"/>
        <v/>
      </c>
      <c r="D502" s="156" t="str">
        <f t="shared" si="1220"/>
        <v/>
      </c>
      <c r="E502" s="156" t="str">
        <f t="shared" si="1221"/>
        <v/>
      </c>
      <c r="F502" s="156" t="str">
        <f t="shared" si="1222"/>
        <v/>
      </c>
      <c r="G502" s="120">
        <v>3</v>
      </c>
      <c r="H502" s="130" t="s">
        <v>247</v>
      </c>
      <c r="I502" s="130" t="str">
        <f t="shared" si="1099"/>
        <v/>
      </c>
      <c r="J502" s="130" t="str">
        <f t="shared" si="1100"/>
        <v/>
      </c>
      <c r="K502" s="125"/>
      <c r="L502" s="160"/>
      <c r="M502" s="168">
        <f t="shared" si="1223"/>
        <v>0</v>
      </c>
      <c r="N502" s="168">
        <f t="shared" si="1224"/>
        <v>0</v>
      </c>
      <c r="O502" s="166">
        <f t="shared" si="1225"/>
        <v>0</v>
      </c>
      <c r="P502" s="167">
        <f t="shared" si="1226"/>
        <v>0</v>
      </c>
      <c r="Q502" s="167">
        <f t="shared" si="1227"/>
        <v>0</v>
      </c>
      <c r="R502" s="167">
        <f t="shared" si="1228"/>
        <v>0</v>
      </c>
      <c r="S502" s="125"/>
      <c r="T502" s="125"/>
      <c r="U502" s="130" t="str">
        <f t="shared" si="1101"/>
        <v/>
      </c>
      <c r="V502" s="173"/>
      <c r="W502" s="128"/>
      <c r="X502" s="174" t="str">
        <f t="shared" si="1229"/>
        <v/>
      </c>
      <c r="Y502" s="174" t="str">
        <f t="shared" si="1230"/>
        <v/>
      </c>
      <c r="Z502" s="174" t="str">
        <f>IF($K502="","",IF($K502=$K500,X500,X501))</f>
        <v/>
      </c>
      <c r="AA502" s="174" t="str">
        <f>IF($K502="","",IF($K502=$K500,Y500,Y501))</f>
        <v/>
      </c>
      <c r="AB502" s="178"/>
      <c r="AC502" s="182"/>
      <c r="AD502" s="184"/>
      <c r="AE502" s="125"/>
      <c r="AF502" s="125"/>
      <c r="AG502" s="188"/>
      <c r="AH502" s="189"/>
      <c r="AI502" s="190"/>
      <c r="AJ502" s="191"/>
      <c r="AK502" s="125"/>
      <c r="AL502" s="191"/>
      <c r="AM502" s="125"/>
      <c r="AN502" s="191"/>
      <c r="AO502" s="123"/>
      <c r="AP502" s="130" t="str">
        <f t="shared" si="1102"/>
        <v/>
      </c>
      <c r="AQ502" s="130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R502" s="130" t="str">
        <f t="shared" si="1103"/>
        <v/>
      </c>
    </row>
    <row r="503" spans="1:44">
      <c r="A503" s="117">
        <f>输入错误检查!A503</f>
        <v>0</v>
      </c>
      <c r="B503" s="156" t="str">
        <f t="shared" si="1218"/>
        <v/>
      </c>
      <c r="C503" s="156" t="str">
        <f t="shared" si="1219"/>
        <v/>
      </c>
      <c r="D503" s="156" t="str">
        <f t="shared" si="1220"/>
        <v/>
      </c>
      <c r="E503" s="156" t="str">
        <f t="shared" si="1221"/>
        <v/>
      </c>
      <c r="F503" s="156" t="str">
        <f t="shared" si="1222"/>
        <v/>
      </c>
      <c r="G503" s="120">
        <v>3</v>
      </c>
      <c r="H503" s="130" t="s">
        <v>251</v>
      </c>
      <c r="I503" s="130" t="str">
        <f t="shared" si="1099"/>
        <v/>
      </c>
      <c r="J503" s="130" t="str">
        <f t="shared" si="1100"/>
        <v/>
      </c>
      <c r="K503" s="125"/>
      <c r="L503" s="160"/>
      <c r="M503" s="168"/>
      <c r="N503" s="168"/>
      <c r="O503" s="166"/>
      <c r="P503" s="169"/>
      <c r="Q503" s="169"/>
      <c r="R503" s="169"/>
      <c r="S503" s="125"/>
      <c r="T503" s="125"/>
      <c r="U503" s="130" t="str">
        <f t="shared" si="1101"/>
        <v/>
      </c>
      <c r="V503" s="173"/>
      <c r="W503" s="128"/>
      <c r="X503" s="174" t="str">
        <f t="shared" si="1231"/>
        <v/>
      </c>
      <c r="Y503" s="174" t="str">
        <f t="shared" si="1232"/>
        <v/>
      </c>
      <c r="Z503" s="174" t="str">
        <f>IF($K503="","",IF($K503=$K501,X501,X500))</f>
        <v/>
      </c>
      <c r="AA503" s="174" t="str">
        <f>IF($K503="","",IF($K503=$K501,Y501,Y500))</f>
        <v/>
      </c>
      <c r="AB503" s="171"/>
      <c r="AC503" s="185"/>
      <c r="AD503" s="184"/>
      <c r="AE503" s="125"/>
      <c r="AF503" s="125"/>
      <c r="AG503" s="192"/>
      <c r="AH503" s="193"/>
      <c r="AI503" s="190"/>
      <c r="AJ503" s="191"/>
      <c r="AK503" s="125"/>
      <c r="AL503" s="191"/>
      <c r="AM503" s="125"/>
      <c r="AN503" s="191"/>
      <c r="AO503" s="123"/>
      <c r="AP503" s="130" t="str">
        <f t="shared" si="1102"/>
        <v/>
      </c>
      <c r="AQ503" s="130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R503" s="130" t="str">
        <f t="shared" si="1103"/>
        <v/>
      </c>
    </row>
    <row r="504" spans="1:44">
      <c r="A504" s="117">
        <f>输入错误检查!A504</f>
        <v>0</v>
      </c>
      <c r="B504" s="156" t="str">
        <f t="shared" si="1218"/>
        <v/>
      </c>
      <c r="C504" s="156" t="str">
        <f t="shared" si="1219"/>
        <v/>
      </c>
      <c r="D504" s="156" t="str">
        <f t="shared" si="1220"/>
        <v/>
      </c>
      <c r="E504" s="156" t="str">
        <f t="shared" si="1221"/>
        <v/>
      </c>
      <c r="F504" s="156" t="str">
        <f t="shared" si="1222"/>
        <v/>
      </c>
      <c r="G504" s="120" t="s">
        <v>256</v>
      </c>
      <c r="H504" s="130" t="s">
        <v>247</v>
      </c>
      <c r="I504" s="130" t="str">
        <f t="shared" si="1099"/>
        <v/>
      </c>
      <c r="J504" s="130" t="str">
        <f t="shared" si="1100"/>
        <v/>
      </c>
      <c r="K504" s="125"/>
      <c r="L504" s="160"/>
      <c r="M504" s="168">
        <f t="shared" si="1223"/>
        <v>0</v>
      </c>
      <c r="N504" s="168">
        <f t="shared" si="1224"/>
        <v>0</v>
      </c>
      <c r="O504" s="166">
        <f t="shared" si="1225"/>
        <v>0</v>
      </c>
      <c r="P504" s="167">
        <f t="shared" si="1226"/>
        <v>0</v>
      </c>
      <c r="Q504" s="167">
        <f t="shared" si="1227"/>
        <v>0</v>
      </c>
      <c r="R504" s="167">
        <f t="shared" si="1228"/>
        <v>0</v>
      </c>
      <c r="S504" s="125"/>
      <c r="T504" s="125"/>
      <c r="U504" s="130" t="str">
        <f t="shared" si="1101"/>
        <v/>
      </c>
      <c r="V504" s="173"/>
      <c r="W504" s="128"/>
      <c r="X504" s="174" t="str">
        <f t="shared" si="1229"/>
        <v/>
      </c>
      <c r="Y504" s="174" t="str">
        <f t="shared" si="1230"/>
        <v/>
      </c>
      <c r="Z504" s="172" t="str">
        <f t="shared" ref="Z504:AC504" si="1233">IF($K504="","",IF($K504=$K502,X502,X503))</f>
        <v/>
      </c>
      <c r="AA504" s="172" t="str">
        <f t="shared" si="1233"/>
        <v/>
      </c>
      <c r="AB504" s="172" t="str">
        <f t="shared" si="1233"/>
        <v/>
      </c>
      <c r="AC504" s="172" t="str">
        <f t="shared" si="1233"/>
        <v/>
      </c>
      <c r="AD504" s="125"/>
      <c r="AE504" s="125"/>
      <c r="AF504" s="125"/>
      <c r="AG504" s="125"/>
      <c r="AH504" s="194"/>
      <c r="AI504" s="191"/>
      <c r="AJ504" s="191"/>
      <c r="AK504" s="125"/>
      <c r="AL504" s="191"/>
      <c r="AM504" s="125"/>
      <c r="AN504" s="191"/>
      <c r="AO504" s="123"/>
      <c r="AP504" s="130" t="str">
        <f t="shared" si="1102"/>
        <v/>
      </c>
      <c r="AQ504" s="130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R504" s="130" t="str">
        <f t="shared" si="1103"/>
        <v/>
      </c>
    </row>
    <row r="505" spans="1:44">
      <c r="A505" s="117">
        <f>输入错误检查!A505</f>
        <v>0</v>
      </c>
      <c r="B505" s="156" t="str">
        <f t="shared" si="1218"/>
        <v/>
      </c>
      <c r="C505" s="156" t="str">
        <f t="shared" si="1219"/>
        <v/>
      </c>
      <c r="D505" s="156" t="str">
        <f t="shared" si="1220"/>
        <v/>
      </c>
      <c r="E505" s="156" t="str">
        <f t="shared" si="1221"/>
        <v/>
      </c>
      <c r="F505" s="156" t="str">
        <f t="shared" si="1222"/>
        <v/>
      </c>
      <c r="G505" s="120" t="s">
        <v>256</v>
      </c>
      <c r="H505" s="130" t="s">
        <v>251</v>
      </c>
      <c r="I505" s="130" t="str">
        <f t="shared" si="1099"/>
        <v/>
      </c>
      <c r="J505" s="130" t="str">
        <f t="shared" si="1100"/>
        <v/>
      </c>
      <c r="K505" s="125"/>
      <c r="L505" s="160"/>
      <c r="M505" s="168"/>
      <c r="N505" s="168"/>
      <c r="O505" s="166"/>
      <c r="P505" s="169"/>
      <c r="Q505" s="169"/>
      <c r="R505" s="169"/>
      <c r="S505" s="125"/>
      <c r="T505" s="125"/>
      <c r="U505" s="130" t="str">
        <f t="shared" si="1101"/>
        <v/>
      </c>
      <c r="V505" s="173"/>
      <c r="W505" s="128"/>
      <c r="X505" s="174" t="str">
        <f t="shared" si="1231"/>
        <v/>
      </c>
      <c r="Y505" s="174" t="str">
        <f t="shared" si="1232"/>
        <v/>
      </c>
      <c r="Z505" s="172" t="str">
        <f t="shared" ref="Z505:AC505" si="1234">IF($K505="","",IF($K505=$K503,X503,X502))</f>
        <v/>
      </c>
      <c r="AA505" s="172" t="str">
        <f t="shared" si="1234"/>
        <v/>
      </c>
      <c r="AB505" s="172" t="str">
        <f t="shared" si="1234"/>
        <v/>
      </c>
      <c r="AC505" s="172" t="str">
        <f t="shared" si="1234"/>
        <v/>
      </c>
      <c r="AD505" s="125"/>
      <c r="AE505" s="125"/>
      <c r="AF505" s="125"/>
      <c r="AG505" s="125"/>
      <c r="AH505" s="125"/>
      <c r="AI505" s="191"/>
      <c r="AJ505" s="191"/>
      <c r="AK505" s="125"/>
      <c r="AL505" s="191"/>
      <c r="AM505" s="125"/>
      <c r="AN505" s="191"/>
      <c r="AO505" s="123"/>
      <c r="AP505" s="130" t="str">
        <f t="shared" si="1102"/>
        <v/>
      </c>
      <c r="AQ505" s="130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R505" s="130" t="str">
        <f t="shared" si="1103"/>
        <v/>
      </c>
    </row>
    <row r="506" spans="1:44">
      <c r="A506" s="117">
        <f>输入错误检查!A506</f>
        <v>0</v>
      </c>
      <c r="B506" s="156" t="str">
        <f>IF(赛果!A65="","",赛果!A65)</f>
        <v/>
      </c>
      <c r="C506" s="156" t="str">
        <f>IF(赛果!B65="","",赛果!B65)</f>
        <v/>
      </c>
      <c r="D506" s="156" t="str">
        <f>IF(赛果!C65="","",赛果!C65)</f>
        <v/>
      </c>
      <c r="E506" s="156" t="str">
        <f>IF(赛果!D65="","",赛果!D65)</f>
        <v/>
      </c>
      <c r="F506" s="156" t="str">
        <f>IF(赛果!E65="","",赛果!E65)</f>
        <v/>
      </c>
      <c r="G506" s="120">
        <v>1</v>
      </c>
      <c r="H506" s="130" t="s">
        <v>247</v>
      </c>
      <c r="I506" s="130" t="str">
        <f t="shared" si="1099"/>
        <v/>
      </c>
      <c r="J506" s="130" t="str">
        <f t="shared" si="1100"/>
        <v/>
      </c>
      <c r="K506" s="125"/>
      <c r="L506" s="160"/>
      <c r="M506" s="168">
        <f t="shared" ref="M506:M510" si="1235">S506+S507</f>
        <v>0</v>
      </c>
      <c r="N506" s="168">
        <f t="shared" ref="N506:N510" si="1236">T506+T507</f>
        <v>0</v>
      </c>
      <c r="O506" s="166">
        <f t="shared" ref="O506:O510" si="1237">M506+N506</f>
        <v>0</v>
      </c>
      <c r="P506" s="167">
        <f t="shared" ref="P506:P510" si="1238">IF(M506&gt;N506,1,0)</f>
        <v>0</v>
      </c>
      <c r="Q506" s="167">
        <f t="shared" ref="Q506:Q510" si="1239">IF(M506+N506=0,0,IF(M506=N506,1,0))</f>
        <v>0</v>
      </c>
      <c r="R506" s="167">
        <f t="shared" ref="R506:R510" si="1240">IF(M506&lt;N506,1,0)</f>
        <v>0</v>
      </c>
      <c r="S506" s="125"/>
      <c r="T506" s="125"/>
      <c r="U506" s="130" t="str">
        <f t="shared" si="1101"/>
        <v/>
      </c>
      <c r="V506" s="129"/>
      <c r="W506" s="129"/>
      <c r="X506" s="170"/>
      <c r="Y506" s="175"/>
      <c r="Z506" s="175"/>
      <c r="AA506" s="175"/>
      <c r="AB506" s="175"/>
      <c r="AC506" s="179"/>
      <c r="AD506" s="184"/>
      <c r="AE506" s="192"/>
      <c r="AF506" s="170"/>
      <c r="AG506" s="175"/>
      <c r="AH506" s="179"/>
      <c r="AI506" s="190"/>
      <c r="AJ506" s="191"/>
      <c r="AK506" s="125"/>
      <c r="AL506" s="191"/>
      <c r="AM506" s="125"/>
      <c r="AN506" s="191"/>
      <c r="AO506" s="123"/>
      <c r="AP506" s="130" t="str">
        <f t="shared" si="1102"/>
        <v/>
      </c>
      <c r="AQ506" s="130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R506" s="130" t="str">
        <f t="shared" si="1103"/>
        <v/>
      </c>
    </row>
    <row r="507" spans="1:44">
      <c r="A507" s="117">
        <f>输入错误检查!A507</f>
        <v>0</v>
      </c>
      <c r="B507" s="156" t="str">
        <f t="shared" ref="B507:B513" si="1241">B506</f>
        <v/>
      </c>
      <c r="C507" s="156" t="str">
        <f t="shared" ref="C507:C513" si="1242">C506</f>
        <v/>
      </c>
      <c r="D507" s="156" t="str">
        <f t="shared" ref="D507:D513" si="1243">D506</f>
        <v/>
      </c>
      <c r="E507" s="156" t="str">
        <f t="shared" ref="E507:E513" si="1244">E506</f>
        <v/>
      </c>
      <c r="F507" s="156" t="str">
        <f t="shared" ref="F507:F513" si="1245">F506</f>
        <v/>
      </c>
      <c r="G507" s="120">
        <v>1</v>
      </c>
      <c r="H507" s="130" t="s">
        <v>251</v>
      </c>
      <c r="I507" s="130" t="str">
        <f t="shared" si="1099"/>
        <v/>
      </c>
      <c r="J507" s="130" t="str">
        <f t="shared" si="1100"/>
        <v/>
      </c>
      <c r="K507" s="125"/>
      <c r="L507" s="160"/>
      <c r="M507" s="168"/>
      <c r="N507" s="168"/>
      <c r="O507" s="166"/>
      <c r="P507" s="169"/>
      <c r="Q507" s="169"/>
      <c r="R507" s="169"/>
      <c r="S507" s="125"/>
      <c r="T507" s="125"/>
      <c r="U507" s="130" t="str">
        <f t="shared" si="1101"/>
        <v/>
      </c>
      <c r="V507" s="129"/>
      <c r="W507" s="129"/>
      <c r="X507" s="171"/>
      <c r="Y507" s="176"/>
      <c r="Z507" s="177"/>
      <c r="AA507" s="177"/>
      <c r="AB507" s="177"/>
      <c r="AC507" s="182"/>
      <c r="AD507" s="184"/>
      <c r="AE507" s="192"/>
      <c r="AF507" s="171"/>
      <c r="AG507" s="177"/>
      <c r="AH507" s="182"/>
      <c r="AI507" s="190"/>
      <c r="AJ507" s="191"/>
      <c r="AK507" s="125"/>
      <c r="AL507" s="191"/>
      <c r="AM507" s="125"/>
      <c r="AN507" s="191"/>
      <c r="AO507" s="123"/>
      <c r="AP507" s="130" t="str">
        <f t="shared" si="1102"/>
        <v/>
      </c>
      <c r="AQ507" s="130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R507" s="130" t="str">
        <f t="shared" si="1103"/>
        <v/>
      </c>
    </row>
    <row r="508" spans="1:44">
      <c r="A508" s="117">
        <f>输入错误检查!A508</f>
        <v>0</v>
      </c>
      <c r="B508" s="156" t="str">
        <f t="shared" si="1241"/>
        <v/>
      </c>
      <c r="C508" s="156" t="str">
        <f t="shared" si="1242"/>
        <v/>
      </c>
      <c r="D508" s="156" t="str">
        <f t="shared" si="1243"/>
        <v/>
      </c>
      <c r="E508" s="156" t="str">
        <f t="shared" si="1244"/>
        <v/>
      </c>
      <c r="F508" s="156" t="str">
        <f t="shared" si="1245"/>
        <v/>
      </c>
      <c r="G508" s="120">
        <v>2</v>
      </c>
      <c r="H508" s="130" t="s">
        <v>247</v>
      </c>
      <c r="I508" s="130" t="str">
        <f t="shared" si="1099"/>
        <v/>
      </c>
      <c r="J508" s="130" t="str">
        <f t="shared" si="1100"/>
        <v/>
      </c>
      <c r="K508" s="125"/>
      <c r="L508" s="160"/>
      <c r="M508" s="168">
        <f t="shared" si="1235"/>
        <v>0</v>
      </c>
      <c r="N508" s="168">
        <f t="shared" si="1236"/>
        <v>0</v>
      </c>
      <c r="O508" s="166">
        <f t="shared" si="1237"/>
        <v>0</v>
      </c>
      <c r="P508" s="167">
        <f t="shared" si="1238"/>
        <v>0</v>
      </c>
      <c r="Q508" s="167">
        <f t="shared" si="1239"/>
        <v>0</v>
      </c>
      <c r="R508" s="167">
        <f t="shared" si="1240"/>
        <v>0</v>
      </c>
      <c r="S508" s="125"/>
      <c r="T508" s="125"/>
      <c r="U508" s="130" t="str">
        <f t="shared" si="1101"/>
        <v/>
      </c>
      <c r="V508" s="128"/>
      <c r="W508" s="128"/>
      <c r="X508" s="172" t="str">
        <f t="shared" ref="X508:X512" si="1246">IF($K508="","",IF($K508=$K506,AI506,AI507))</f>
        <v/>
      </c>
      <c r="Y508" s="172" t="str">
        <f t="shared" ref="Y508:Y512" si="1247">IF($K508="","",IF($K508=$K506,AJ506,AJ507))</f>
        <v/>
      </c>
      <c r="Z508" s="178"/>
      <c r="AA508" s="177"/>
      <c r="AB508" s="177"/>
      <c r="AC508" s="182"/>
      <c r="AD508" s="184"/>
      <c r="AE508" s="125"/>
      <c r="AF508" s="188"/>
      <c r="AG508" s="178"/>
      <c r="AH508" s="182"/>
      <c r="AI508" s="190"/>
      <c r="AJ508" s="191"/>
      <c r="AK508" s="125"/>
      <c r="AL508" s="191"/>
      <c r="AM508" s="125"/>
      <c r="AN508" s="191"/>
      <c r="AO508" s="123"/>
      <c r="AP508" s="130" t="str">
        <f t="shared" si="1102"/>
        <v/>
      </c>
      <c r="AQ508" s="130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R508" s="130" t="str">
        <f t="shared" si="1103"/>
        <v/>
      </c>
    </row>
    <row r="509" spans="1:44">
      <c r="A509" s="117">
        <f>输入错误检查!A509</f>
        <v>0</v>
      </c>
      <c r="B509" s="156" t="str">
        <f t="shared" si="1241"/>
        <v/>
      </c>
      <c r="C509" s="156" t="str">
        <f t="shared" si="1242"/>
        <v/>
      </c>
      <c r="D509" s="156" t="str">
        <f t="shared" si="1243"/>
        <v/>
      </c>
      <c r="E509" s="156" t="str">
        <f t="shared" si="1244"/>
        <v/>
      </c>
      <c r="F509" s="156" t="str">
        <f t="shared" si="1245"/>
        <v/>
      </c>
      <c r="G509" s="120">
        <v>2</v>
      </c>
      <c r="H509" s="130" t="s">
        <v>251</v>
      </c>
      <c r="I509" s="130" t="str">
        <f t="shared" si="1099"/>
        <v/>
      </c>
      <c r="J509" s="130" t="str">
        <f t="shared" si="1100"/>
        <v/>
      </c>
      <c r="K509" s="125"/>
      <c r="L509" s="160"/>
      <c r="M509" s="168"/>
      <c r="N509" s="168"/>
      <c r="O509" s="166"/>
      <c r="P509" s="169"/>
      <c r="Q509" s="169"/>
      <c r="R509" s="169"/>
      <c r="S509" s="125"/>
      <c r="T509" s="125"/>
      <c r="U509" s="130" t="str">
        <f t="shared" si="1101"/>
        <v/>
      </c>
      <c r="V509" s="128"/>
      <c r="W509" s="128"/>
      <c r="X509" s="172" t="str">
        <f t="shared" ref="X509:X513" si="1248">IF($K509="","",IF($K509=$K507,AI507,AI506))</f>
        <v/>
      </c>
      <c r="Y509" s="172" t="str">
        <f t="shared" ref="Y509:Y513" si="1249">IF($K509="","",IF($K509=$K507,AJ507,AJ506))</f>
        <v/>
      </c>
      <c r="Z509" s="171"/>
      <c r="AA509" s="176"/>
      <c r="AB509" s="177"/>
      <c r="AC509" s="182"/>
      <c r="AD509" s="184"/>
      <c r="AE509" s="125"/>
      <c r="AF509" s="192"/>
      <c r="AG509" s="171"/>
      <c r="AH509" s="182"/>
      <c r="AI509" s="190"/>
      <c r="AJ509" s="191"/>
      <c r="AK509" s="125"/>
      <c r="AL509" s="191"/>
      <c r="AM509" s="125"/>
      <c r="AN509" s="191"/>
      <c r="AO509" s="123"/>
      <c r="AP509" s="130" t="str">
        <f t="shared" si="1102"/>
        <v/>
      </c>
      <c r="AQ509" s="130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R509" s="130" t="str">
        <f t="shared" si="1103"/>
        <v/>
      </c>
    </row>
    <row r="510" spans="1:44">
      <c r="A510" s="117">
        <f>输入错误检查!A510</f>
        <v>0</v>
      </c>
      <c r="B510" s="156" t="str">
        <f t="shared" si="1241"/>
        <v/>
      </c>
      <c r="C510" s="156" t="str">
        <f t="shared" si="1242"/>
        <v/>
      </c>
      <c r="D510" s="156" t="str">
        <f t="shared" si="1243"/>
        <v/>
      </c>
      <c r="E510" s="156" t="str">
        <f t="shared" si="1244"/>
        <v/>
      </c>
      <c r="F510" s="156" t="str">
        <f t="shared" si="1245"/>
        <v/>
      </c>
      <c r="G510" s="120">
        <v>3</v>
      </c>
      <c r="H510" s="130" t="s">
        <v>247</v>
      </c>
      <c r="I510" s="130" t="str">
        <f t="shared" si="1099"/>
        <v/>
      </c>
      <c r="J510" s="130" t="str">
        <f t="shared" si="1100"/>
        <v/>
      </c>
      <c r="K510" s="125"/>
      <c r="L510" s="160"/>
      <c r="M510" s="168">
        <f t="shared" si="1235"/>
        <v>0</v>
      </c>
      <c r="N510" s="168">
        <f t="shared" si="1236"/>
        <v>0</v>
      </c>
      <c r="O510" s="166">
        <f t="shared" si="1237"/>
        <v>0</v>
      </c>
      <c r="P510" s="167">
        <f t="shared" si="1238"/>
        <v>0</v>
      </c>
      <c r="Q510" s="167">
        <f t="shared" si="1239"/>
        <v>0</v>
      </c>
      <c r="R510" s="167">
        <f t="shared" si="1240"/>
        <v>0</v>
      </c>
      <c r="S510" s="125"/>
      <c r="T510" s="125"/>
      <c r="U510" s="130" t="str">
        <f t="shared" si="1101"/>
        <v/>
      </c>
      <c r="V510" s="173"/>
      <c r="W510" s="128"/>
      <c r="X510" s="174" t="str">
        <f t="shared" si="1246"/>
        <v/>
      </c>
      <c r="Y510" s="174" t="str">
        <f t="shared" si="1247"/>
        <v/>
      </c>
      <c r="Z510" s="174" t="str">
        <f>IF($K510="","",IF($K510=$K508,X508,X509))</f>
        <v/>
      </c>
      <c r="AA510" s="174" t="str">
        <f>IF($K510="","",IF($K510=$K508,Y508,Y509))</f>
        <v/>
      </c>
      <c r="AB510" s="178"/>
      <c r="AC510" s="182"/>
      <c r="AD510" s="184"/>
      <c r="AE510" s="125"/>
      <c r="AF510" s="125"/>
      <c r="AG510" s="188"/>
      <c r="AH510" s="189"/>
      <c r="AI510" s="190"/>
      <c r="AJ510" s="191"/>
      <c r="AK510" s="125"/>
      <c r="AL510" s="191"/>
      <c r="AM510" s="125"/>
      <c r="AN510" s="191"/>
      <c r="AO510" s="123"/>
      <c r="AP510" s="130" t="str">
        <f t="shared" si="1102"/>
        <v/>
      </c>
      <c r="AQ510" s="130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R510" s="130" t="str">
        <f t="shared" si="1103"/>
        <v/>
      </c>
    </row>
    <row r="511" spans="1:44">
      <c r="A511" s="117">
        <f>输入错误检查!A511</f>
        <v>0</v>
      </c>
      <c r="B511" s="156" t="str">
        <f t="shared" si="1241"/>
        <v/>
      </c>
      <c r="C511" s="156" t="str">
        <f t="shared" si="1242"/>
        <v/>
      </c>
      <c r="D511" s="156" t="str">
        <f t="shared" si="1243"/>
        <v/>
      </c>
      <c r="E511" s="156" t="str">
        <f t="shared" si="1244"/>
        <v/>
      </c>
      <c r="F511" s="156" t="str">
        <f t="shared" si="1245"/>
        <v/>
      </c>
      <c r="G511" s="120">
        <v>3</v>
      </c>
      <c r="H511" s="130" t="s">
        <v>251</v>
      </c>
      <c r="I511" s="130" t="str">
        <f t="shared" si="1099"/>
        <v/>
      </c>
      <c r="J511" s="130" t="str">
        <f t="shared" si="1100"/>
        <v/>
      </c>
      <c r="K511" s="125"/>
      <c r="L511" s="160"/>
      <c r="M511" s="168"/>
      <c r="N511" s="168"/>
      <c r="O511" s="166"/>
      <c r="P511" s="169"/>
      <c r="Q511" s="169"/>
      <c r="R511" s="169"/>
      <c r="S511" s="125"/>
      <c r="T511" s="125"/>
      <c r="U511" s="130" t="str">
        <f t="shared" si="1101"/>
        <v/>
      </c>
      <c r="V511" s="173"/>
      <c r="W511" s="128"/>
      <c r="X511" s="174" t="str">
        <f t="shared" si="1248"/>
        <v/>
      </c>
      <c r="Y511" s="174" t="str">
        <f t="shared" si="1249"/>
        <v/>
      </c>
      <c r="Z511" s="174" t="str">
        <f>IF($K511="","",IF($K511=$K509,X509,X508))</f>
        <v/>
      </c>
      <c r="AA511" s="174" t="str">
        <f>IF($K511="","",IF($K511=$K509,Y509,Y508))</f>
        <v/>
      </c>
      <c r="AB511" s="171"/>
      <c r="AC511" s="185"/>
      <c r="AD511" s="184"/>
      <c r="AE511" s="125"/>
      <c r="AF511" s="125"/>
      <c r="AG511" s="192"/>
      <c r="AH511" s="193"/>
      <c r="AI511" s="190"/>
      <c r="AJ511" s="191"/>
      <c r="AK511" s="125"/>
      <c r="AL511" s="191"/>
      <c r="AM511" s="125"/>
      <c r="AN511" s="191"/>
      <c r="AO511" s="123"/>
      <c r="AP511" s="130" t="str">
        <f t="shared" si="1102"/>
        <v/>
      </c>
      <c r="AQ511" s="130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R511" s="130" t="str">
        <f t="shared" si="1103"/>
        <v/>
      </c>
    </row>
    <row r="512" spans="1:44">
      <c r="A512" s="117">
        <f>输入错误检查!A512</f>
        <v>0</v>
      </c>
      <c r="B512" s="156" t="str">
        <f t="shared" si="1241"/>
        <v/>
      </c>
      <c r="C512" s="156" t="str">
        <f t="shared" si="1242"/>
        <v/>
      </c>
      <c r="D512" s="156" t="str">
        <f t="shared" si="1243"/>
        <v/>
      </c>
      <c r="E512" s="156" t="str">
        <f t="shared" si="1244"/>
        <v/>
      </c>
      <c r="F512" s="156" t="str">
        <f t="shared" si="1245"/>
        <v/>
      </c>
      <c r="G512" s="120" t="s">
        <v>256</v>
      </c>
      <c r="H512" s="130" t="s">
        <v>247</v>
      </c>
      <c r="I512" s="130" t="str">
        <f t="shared" si="1099"/>
        <v/>
      </c>
      <c r="J512" s="130" t="str">
        <f t="shared" si="1100"/>
        <v/>
      </c>
      <c r="K512" s="125"/>
      <c r="L512" s="160"/>
      <c r="M512" s="168">
        <f t="shared" ref="M512:M516" si="1250">S512+S513</f>
        <v>0</v>
      </c>
      <c r="N512" s="168">
        <f t="shared" ref="N512:N516" si="1251">T512+T513</f>
        <v>0</v>
      </c>
      <c r="O512" s="166">
        <f t="shared" ref="O512:O516" si="1252">M512+N512</f>
        <v>0</v>
      </c>
      <c r="P512" s="167">
        <f t="shared" ref="P512:P516" si="1253">IF(M512&gt;N512,1,0)</f>
        <v>0</v>
      </c>
      <c r="Q512" s="167">
        <f t="shared" ref="Q512:Q516" si="1254">IF(M512+N512=0,0,IF(M512=N512,1,0))</f>
        <v>0</v>
      </c>
      <c r="R512" s="167">
        <f t="shared" ref="R512:R516" si="1255">IF(M512&lt;N512,1,0)</f>
        <v>0</v>
      </c>
      <c r="S512" s="125"/>
      <c r="T512" s="125"/>
      <c r="U512" s="130" t="str">
        <f t="shared" si="1101"/>
        <v/>
      </c>
      <c r="V512" s="173"/>
      <c r="W512" s="128"/>
      <c r="X512" s="174" t="str">
        <f t="shared" si="1246"/>
        <v/>
      </c>
      <c r="Y512" s="174" t="str">
        <f t="shared" si="1247"/>
        <v/>
      </c>
      <c r="Z512" s="172" t="str">
        <f t="shared" ref="Z512:AC512" si="1256">IF($K512="","",IF($K512=$K510,X510,X511))</f>
        <v/>
      </c>
      <c r="AA512" s="172" t="str">
        <f t="shared" si="1256"/>
        <v/>
      </c>
      <c r="AB512" s="172" t="str">
        <f t="shared" si="1256"/>
        <v/>
      </c>
      <c r="AC512" s="172" t="str">
        <f t="shared" si="1256"/>
        <v/>
      </c>
      <c r="AD512" s="125"/>
      <c r="AE512" s="125"/>
      <c r="AF512" s="125"/>
      <c r="AG512" s="125"/>
      <c r="AH512" s="194"/>
      <c r="AI512" s="191"/>
      <c r="AJ512" s="191"/>
      <c r="AK512" s="125"/>
      <c r="AL512" s="191"/>
      <c r="AM512" s="125"/>
      <c r="AN512" s="191"/>
      <c r="AO512" s="123"/>
      <c r="AP512" s="130" t="str">
        <f t="shared" si="1102"/>
        <v/>
      </c>
      <c r="AQ512" s="130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R512" s="130" t="str">
        <f t="shared" si="1103"/>
        <v/>
      </c>
    </row>
    <row r="513" spans="1:44">
      <c r="A513" s="117">
        <f>输入错误检查!A513</f>
        <v>0</v>
      </c>
      <c r="B513" s="156" t="str">
        <f t="shared" si="1241"/>
        <v/>
      </c>
      <c r="C513" s="156" t="str">
        <f t="shared" si="1242"/>
        <v/>
      </c>
      <c r="D513" s="156" t="str">
        <f t="shared" si="1243"/>
        <v/>
      </c>
      <c r="E513" s="156" t="str">
        <f t="shared" si="1244"/>
        <v/>
      </c>
      <c r="F513" s="156" t="str">
        <f t="shared" si="1245"/>
        <v/>
      </c>
      <c r="G513" s="120" t="s">
        <v>256</v>
      </c>
      <c r="H513" s="130" t="s">
        <v>251</v>
      </c>
      <c r="I513" s="130" t="str">
        <f t="shared" si="1099"/>
        <v/>
      </c>
      <c r="J513" s="130" t="str">
        <f t="shared" si="1100"/>
        <v/>
      </c>
      <c r="K513" s="125"/>
      <c r="L513" s="160"/>
      <c r="M513" s="168"/>
      <c r="N513" s="168"/>
      <c r="O513" s="166"/>
      <c r="P513" s="169"/>
      <c r="Q513" s="169"/>
      <c r="R513" s="169"/>
      <c r="S513" s="125"/>
      <c r="T513" s="125"/>
      <c r="U513" s="130" t="str">
        <f t="shared" si="1101"/>
        <v/>
      </c>
      <c r="V513" s="173"/>
      <c r="W513" s="128"/>
      <c r="X513" s="174" t="str">
        <f t="shared" si="1248"/>
        <v/>
      </c>
      <c r="Y513" s="174" t="str">
        <f t="shared" si="1249"/>
        <v/>
      </c>
      <c r="Z513" s="172" t="str">
        <f t="shared" ref="Z513:AC513" si="1257">IF($K513="","",IF($K513=$K511,X511,X510))</f>
        <v/>
      </c>
      <c r="AA513" s="172" t="str">
        <f t="shared" si="1257"/>
        <v/>
      </c>
      <c r="AB513" s="172" t="str">
        <f t="shared" si="1257"/>
        <v/>
      </c>
      <c r="AC513" s="172" t="str">
        <f t="shared" si="1257"/>
        <v/>
      </c>
      <c r="AD513" s="125"/>
      <c r="AE513" s="125"/>
      <c r="AF513" s="125"/>
      <c r="AG513" s="125"/>
      <c r="AH513" s="125"/>
      <c r="AI513" s="191"/>
      <c r="AJ513" s="191"/>
      <c r="AK513" s="125"/>
      <c r="AL513" s="191"/>
      <c r="AM513" s="125"/>
      <c r="AN513" s="191"/>
      <c r="AO513" s="123"/>
      <c r="AP513" s="130" t="str">
        <f t="shared" si="1102"/>
        <v/>
      </c>
      <c r="AQ513" s="130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R513" s="130" t="str">
        <f t="shared" si="1103"/>
        <v/>
      </c>
    </row>
    <row r="514" spans="1:44">
      <c r="A514" s="117">
        <f>输入错误检查!A514</f>
        <v>0</v>
      </c>
      <c r="B514" s="156" t="str">
        <f>IF(赛果!A66="","",赛果!A66)</f>
        <v/>
      </c>
      <c r="C514" s="156" t="str">
        <f>IF(赛果!B66="","",赛果!B66)</f>
        <v/>
      </c>
      <c r="D514" s="156" t="str">
        <f>IF(赛果!C66="","",赛果!C66)</f>
        <v/>
      </c>
      <c r="E514" s="156" t="str">
        <f>IF(赛果!D66="","",赛果!D66)</f>
        <v/>
      </c>
      <c r="F514" s="156" t="str">
        <f>IF(赛果!E66="","",赛果!E66)</f>
        <v/>
      </c>
      <c r="G514" s="120">
        <v>1</v>
      </c>
      <c r="H514" s="130" t="s">
        <v>247</v>
      </c>
      <c r="I514" s="130" t="str">
        <f t="shared" ref="I514:I577" si="1258">IF(K514="","",IF(K514=E514,"主","客"))</f>
        <v/>
      </c>
      <c r="J514" s="130" t="str">
        <f t="shared" ref="J514:J577" si="1259">IF(K514="","",IF(K514=E514,F514,E514))</f>
        <v/>
      </c>
      <c r="K514" s="125"/>
      <c r="L514" s="160"/>
      <c r="M514" s="168">
        <f t="shared" si="1250"/>
        <v>0</v>
      </c>
      <c r="N514" s="168">
        <f t="shared" si="1251"/>
        <v>0</v>
      </c>
      <c r="O514" s="166">
        <f t="shared" si="1252"/>
        <v>0</v>
      </c>
      <c r="P514" s="167">
        <f t="shared" si="1253"/>
        <v>0</v>
      </c>
      <c r="Q514" s="167">
        <f t="shared" si="1254"/>
        <v>0</v>
      </c>
      <c r="R514" s="167">
        <f t="shared" si="1255"/>
        <v>0</v>
      </c>
      <c r="S514" s="125"/>
      <c r="T514" s="125"/>
      <c r="U514" s="130" t="str">
        <f t="shared" ref="U514:U577" si="1260">_xlfn.IFS(S514+T514=0,"",S514&gt;T514,IF(I514="主","屠","人"),S514&lt;T514,IF(I514="主","人","屠"),S514=T514,"平")</f>
        <v/>
      </c>
      <c r="V514" s="129"/>
      <c r="W514" s="129"/>
      <c r="X514" s="170"/>
      <c r="Y514" s="175"/>
      <c r="Z514" s="175"/>
      <c r="AA514" s="175"/>
      <c r="AB514" s="175"/>
      <c r="AC514" s="179"/>
      <c r="AD514" s="184"/>
      <c r="AE514" s="192"/>
      <c r="AF514" s="170"/>
      <c r="AG514" s="175"/>
      <c r="AH514" s="179"/>
      <c r="AI514" s="190"/>
      <c r="AJ514" s="191"/>
      <c r="AK514" s="125"/>
      <c r="AL514" s="191"/>
      <c r="AM514" s="125"/>
      <c r="AN514" s="191"/>
      <c r="AO514" s="123"/>
      <c r="AP514" s="130" t="str">
        <f t="shared" ref="AP514:AP577" si="1261">_xlfn.IFS(AQ514="","",AQ514=E514,"主",AQ514=F514,"客")</f>
        <v/>
      </c>
      <c r="AQ514" s="130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R514" s="130" t="str">
        <f t="shared" ref="AR514:AR577" si="1262">_xlfn.IFS(AQ514="","",AQ514=E514,F514,AQ514=F514,E514)</f>
        <v/>
      </c>
    </row>
    <row r="515" spans="1:44">
      <c r="A515" s="117">
        <f>输入错误检查!A515</f>
        <v>0</v>
      </c>
      <c r="B515" s="156" t="str">
        <f t="shared" ref="B515:B521" si="1263">B514</f>
        <v/>
      </c>
      <c r="C515" s="156" t="str">
        <f t="shared" ref="C515:C521" si="1264">C514</f>
        <v/>
      </c>
      <c r="D515" s="156" t="str">
        <f t="shared" ref="D515:D521" si="1265">D514</f>
        <v/>
      </c>
      <c r="E515" s="156" t="str">
        <f t="shared" ref="E515:E521" si="1266">E514</f>
        <v/>
      </c>
      <c r="F515" s="156" t="str">
        <f t="shared" ref="F515:F521" si="1267">F514</f>
        <v/>
      </c>
      <c r="G515" s="120">
        <v>1</v>
      </c>
      <c r="H515" s="130" t="s">
        <v>251</v>
      </c>
      <c r="I515" s="130" t="str">
        <f t="shared" si="1258"/>
        <v/>
      </c>
      <c r="J515" s="130" t="str">
        <f t="shared" si="1259"/>
        <v/>
      </c>
      <c r="K515" s="125"/>
      <c r="L515" s="160"/>
      <c r="M515" s="168"/>
      <c r="N515" s="168"/>
      <c r="O515" s="166"/>
      <c r="P515" s="169"/>
      <c r="Q515" s="169"/>
      <c r="R515" s="169"/>
      <c r="S515" s="125"/>
      <c r="T515" s="125"/>
      <c r="U515" s="130" t="str">
        <f t="shared" si="1260"/>
        <v/>
      </c>
      <c r="V515" s="129"/>
      <c r="W515" s="129"/>
      <c r="X515" s="171"/>
      <c r="Y515" s="176"/>
      <c r="Z515" s="177"/>
      <c r="AA515" s="177"/>
      <c r="AB515" s="177"/>
      <c r="AC515" s="182"/>
      <c r="AD515" s="184"/>
      <c r="AE515" s="192"/>
      <c r="AF515" s="171"/>
      <c r="AG515" s="177"/>
      <c r="AH515" s="182"/>
      <c r="AI515" s="190"/>
      <c r="AJ515" s="191"/>
      <c r="AK515" s="125"/>
      <c r="AL515" s="191"/>
      <c r="AM515" s="125"/>
      <c r="AN515" s="191"/>
      <c r="AO515" s="123"/>
      <c r="AP515" s="130" t="str">
        <f t="shared" si="1261"/>
        <v/>
      </c>
      <c r="AQ515" s="130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R515" s="130" t="str">
        <f t="shared" si="1262"/>
        <v/>
      </c>
    </row>
    <row r="516" spans="1:44">
      <c r="A516" s="117">
        <f>输入错误检查!A516</f>
        <v>0</v>
      </c>
      <c r="B516" s="156" t="str">
        <f t="shared" si="1263"/>
        <v/>
      </c>
      <c r="C516" s="156" t="str">
        <f t="shared" si="1264"/>
        <v/>
      </c>
      <c r="D516" s="156" t="str">
        <f t="shared" si="1265"/>
        <v/>
      </c>
      <c r="E516" s="156" t="str">
        <f t="shared" si="1266"/>
        <v/>
      </c>
      <c r="F516" s="156" t="str">
        <f t="shared" si="1267"/>
        <v/>
      </c>
      <c r="G516" s="120">
        <v>2</v>
      </c>
      <c r="H516" s="130" t="s">
        <v>247</v>
      </c>
      <c r="I516" s="130" t="str">
        <f t="shared" si="1258"/>
        <v/>
      </c>
      <c r="J516" s="130" t="str">
        <f t="shared" si="1259"/>
        <v/>
      </c>
      <c r="K516" s="125"/>
      <c r="L516" s="160"/>
      <c r="M516" s="168">
        <f t="shared" si="1250"/>
        <v>0</v>
      </c>
      <c r="N516" s="168">
        <f t="shared" si="1251"/>
        <v>0</v>
      </c>
      <c r="O516" s="166">
        <f t="shared" si="1252"/>
        <v>0</v>
      </c>
      <c r="P516" s="167">
        <f t="shared" si="1253"/>
        <v>0</v>
      </c>
      <c r="Q516" s="167">
        <f t="shared" si="1254"/>
        <v>0</v>
      </c>
      <c r="R516" s="167">
        <f t="shared" si="1255"/>
        <v>0</v>
      </c>
      <c r="S516" s="125"/>
      <c r="T516" s="125"/>
      <c r="U516" s="130" t="str">
        <f t="shared" si="1260"/>
        <v/>
      </c>
      <c r="V516" s="128"/>
      <c r="W516" s="128"/>
      <c r="X516" s="172" t="str">
        <f t="shared" ref="X516:X520" si="1268">IF($K516="","",IF($K516=$K514,AI514,AI515))</f>
        <v/>
      </c>
      <c r="Y516" s="172" t="str">
        <f t="shared" ref="Y516:Y520" si="1269">IF($K516="","",IF($K516=$K514,AJ514,AJ515))</f>
        <v/>
      </c>
      <c r="Z516" s="178"/>
      <c r="AA516" s="177"/>
      <c r="AB516" s="177"/>
      <c r="AC516" s="182"/>
      <c r="AD516" s="184"/>
      <c r="AE516" s="125"/>
      <c r="AF516" s="188"/>
      <c r="AG516" s="178"/>
      <c r="AH516" s="182"/>
      <c r="AI516" s="190"/>
      <c r="AJ516" s="191"/>
      <c r="AK516" s="125"/>
      <c r="AL516" s="191"/>
      <c r="AM516" s="125"/>
      <c r="AN516" s="191"/>
      <c r="AO516" s="123"/>
      <c r="AP516" s="130" t="str">
        <f t="shared" si="1261"/>
        <v/>
      </c>
      <c r="AQ516" s="130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R516" s="130" t="str">
        <f t="shared" si="1262"/>
        <v/>
      </c>
    </row>
    <row r="517" spans="1:44">
      <c r="A517" s="117">
        <f>输入错误检查!A517</f>
        <v>0</v>
      </c>
      <c r="B517" s="156" t="str">
        <f t="shared" si="1263"/>
        <v/>
      </c>
      <c r="C517" s="156" t="str">
        <f t="shared" si="1264"/>
        <v/>
      </c>
      <c r="D517" s="156" t="str">
        <f t="shared" si="1265"/>
        <v/>
      </c>
      <c r="E517" s="156" t="str">
        <f t="shared" si="1266"/>
        <v/>
      </c>
      <c r="F517" s="156" t="str">
        <f t="shared" si="1267"/>
        <v/>
      </c>
      <c r="G517" s="120">
        <v>2</v>
      </c>
      <c r="H517" s="130" t="s">
        <v>251</v>
      </c>
      <c r="I517" s="130" t="str">
        <f t="shared" si="1258"/>
        <v/>
      </c>
      <c r="J517" s="130" t="str">
        <f t="shared" si="1259"/>
        <v/>
      </c>
      <c r="K517" s="125"/>
      <c r="L517" s="160"/>
      <c r="M517" s="168"/>
      <c r="N517" s="168"/>
      <c r="O517" s="166"/>
      <c r="P517" s="169"/>
      <c r="Q517" s="169"/>
      <c r="R517" s="169"/>
      <c r="S517" s="125"/>
      <c r="T517" s="125"/>
      <c r="U517" s="130" t="str">
        <f t="shared" si="1260"/>
        <v/>
      </c>
      <c r="V517" s="128"/>
      <c r="W517" s="128"/>
      <c r="X517" s="172" t="str">
        <f t="shared" ref="X517:X521" si="1270">IF($K517="","",IF($K517=$K515,AI515,AI514))</f>
        <v/>
      </c>
      <c r="Y517" s="172" t="str">
        <f t="shared" ref="Y517:Y521" si="1271">IF($K517="","",IF($K517=$K515,AJ515,AJ514))</f>
        <v/>
      </c>
      <c r="Z517" s="171"/>
      <c r="AA517" s="176"/>
      <c r="AB517" s="177"/>
      <c r="AC517" s="182"/>
      <c r="AD517" s="184"/>
      <c r="AE517" s="125"/>
      <c r="AF517" s="192"/>
      <c r="AG517" s="171"/>
      <c r="AH517" s="182"/>
      <c r="AI517" s="190"/>
      <c r="AJ517" s="191"/>
      <c r="AK517" s="125"/>
      <c r="AL517" s="191"/>
      <c r="AM517" s="125"/>
      <c r="AN517" s="191"/>
      <c r="AO517" s="123"/>
      <c r="AP517" s="130" t="str">
        <f t="shared" si="1261"/>
        <v/>
      </c>
      <c r="AQ517" s="130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R517" s="130" t="str">
        <f t="shared" si="1262"/>
        <v/>
      </c>
    </row>
    <row r="518" spans="1:44">
      <c r="A518" s="117">
        <f>输入错误检查!A518</f>
        <v>0</v>
      </c>
      <c r="B518" s="156" t="str">
        <f t="shared" si="1263"/>
        <v/>
      </c>
      <c r="C518" s="156" t="str">
        <f t="shared" si="1264"/>
        <v/>
      </c>
      <c r="D518" s="156" t="str">
        <f t="shared" si="1265"/>
        <v/>
      </c>
      <c r="E518" s="156" t="str">
        <f t="shared" si="1266"/>
        <v/>
      </c>
      <c r="F518" s="156" t="str">
        <f t="shared" si="1267"/>
        <v/>
      </c>
      <c r="G518" s="120">
        <v>3</v>
      </c>
      <c r="H518" s="130" t="s">
        <v>247</v>
      </c>
      <c r="I518" s="130" t="str">
        <f t="shared" si="1258"/>
        <v/>
      </c>
      <c r="J518" s="130" t="str">
        <f t="shared" si="1259"/>
        <v/>
      </c>
      <c r="K518" s="125"/>
      <c r="L518" s="160"/>
      <c r="M518" s="168">
        <f t="shared" ref="M518:M522" si="1272">S518+S519</f>
        <v>0</v>
      </c>
      <c r="N518" s="168">
        <f t="shared" ref="N518:N522" si="1273">T518+T519</f>
        <v>0</v>
      </c>
      <c r="O518" s="166">
        <f t="shared" ref="O518:O522" si="1274">M518+N518</f>
        <v>0</v>
      </c>
      <c r="P518" s="167">
        <f t="shared" ref="P518:P522" si="1275">IF(M518&gt;N518,1,0)</f>
        <v>0</v>
      </c>
      <c r="Q518" s="167">
        <f t="shared" ref="Q518:Q522" si="1276">IF(M518+N518=0,0,IF(M518=N518,1,0))</f>
        <v>0</v>
      </c>
      <c r="R518" s="167">
        <f t="shared" ref="R518:R522" si="1277">IF(M518&lt;N518,1,0)</f>
        <v>0</v>
      </c>
      <c r="S518" s="125"/>
      <c r="T518" s="125"/>
      <c r="U518" s="130" t="str">
        <f t="shared" si="1260"/>
        <v/>
      </c>
      <c r="V518" s="173"/>
      <c r="W518" s="128"/>
      <c r="X518" s="174" t="str">
        <f t="shared" si="1268"/>
        <v/>
      </c>
      <c r="Y518" s="174" t="str">
        <f t="shared" si="1269"/>
        <v/>
      </c>
      <c r="Z518" s="174" t="str">
        <f>IF($K518="","",IF($K518=$K516,X516,X517))</f>
        <v/>
      </c>
      <c r="AA518" s="174" t="str">
        <f>IF($K518="","",IF($K518=$K516,Y516,Y517))</f>
        <v/>
      </c>
      <c r="AB518" s="178"/>
      <c r="AC518" s="182"/>
      <c r="AD518" s="184"/>
      <c r="AE518" s="125"/>
      <c r="AF518" s="125"/>
      <c r="AG518" s="188"/>
      <c r="AH518" s="189"/>
      <c r="AI518" s="190"/>
      <c r="AJ518" s="191"/>
      <c r="AK518" s="125"/>
      <c r="AL518" s="191"/>
      <c r="AM518" s="125"/>
      <c r="AN518" s="191"/>
      <c r="AO518" s="123"/>
      <c r="AP518" s="130" t="str">
        <f t="shared" si="1261"/>
        <v/>
      </c>
      <c r="AQ518" s="130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R518" s="130" t="str">
        <f t="shared" si="1262"/>
        <v/>
      </c>
    </row>
    <row r="519" spans="1:44">
      <c r="A519" s="117">
        <f>输入错误检查!A519</f>
        <v>0</v>
      </c>
      <c r="B519" s="156" t="str">
        <f t="shared" si="1263"/>
        <v/>
      </c>
      <c r="C519" s="156" t="str">
        <f t="shared" si="1264"/>
        <v/>
      </c>
      <c r="D519" s="156" t="str">
        <f t="shared" si="1265"/>
        <v/>
      </c>
      <c r="E519" s="156" t="str">
        <f t="shared" si="1266"/>
        <v/>
      </c>
      <c r="F519" s="156" t="str">
        <f t="shared" si="1267"/>
        <v/>
      </c>
      <c r="G519" s="120">
        <v>3</v>
      </c>
      <c r="H519" s="130" t="s">
        <v>251</v>
      </c>
      <c r="I519" s="130" t="str">
        <f t="shared" si="1258"/>
        <v/>
      </c>
      <c r="J519" s="130" t="str">
        <f t="shared" si="1259"/>
        <v/>
      </c>
      <c r="K519" s="125"/>
      <c r="L519" s="160"/>
      <c r="M519" s="168"/>
      <c r="N519" s="168"/>
      <c r="O519" s="166"/>
      <c r="P519" s="169"/>
      <c r="Q519" s="169"/>
      <c r="R519" s="169"/>
      <c r="S519" s="125"/>
      <c r="T519" s="125"/>
      <c r="U519" s="130" t="str">
        <f t="shared" si="1260"/>
        <v/>
      </c>
      <c r="V519" s="173"/>
      <c r="W519" s="128"/>
      <c r="X519" s="174" t="str">
        <f t="shared" si="1270"/>
        <v/>
      </c>
      <c r="Y519" s="174" t="str">
        <f t="shared" si="1271"/>
        <v/>
      </c>
      <c r="Z519" s="174" t="str">
        <f>IF($K519="","",IF($K519=$K517,X517,X516))</f>
        <v/>
      </c>
      <c r="AA519" s="174" t="str">
        <f>IF($K519="","",IF($K519=$K517,Y517,Y516))</f>
        <v/>
      </c>
      <c r="AB519" s="171"/>
      <c r="AC519" s="185"/>
      <c r="AD519" s="184"/>
      <c r="AE519" s="125"/>
      <c r="AF519" s="125"/>
      <c r="AG519" s="192"/>
      <c r="AH519" s="193"/>
      <c r="AI519" s="190"/>
      <c r="AJ519" s="191"/>
      <c r="AK519" s="125"/>
      <c r="AL519" s="191"/>
      <c r="AM519" s="125"/>
      <c r="AN519" s="191"/>
      <c r="AO519" s="123"/>
      <c r="AP519" s="130" t="str">
        <f t="shared" si="1261"/>
        <v/>
      </c>
      <c r="AQ519" s="130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R519" s="130" t="str">
        <f t="shared" si="1262"/>
        <v/>
      </c>
    </row>
    <row r="520" spans="1:44">
      <c r="A520" s="117">
        <f>输入错误检查!A520</f>
        <v>0</v>
      </c>
      <c r="B520" s="156" t="str">
        <f t="shared" si="1263"/>
        <v/>
      </c>
      <c r="C520" s="156" t="str">
        <f t="shared" si="1264"/>
        <v/>
      </c>
      <c r="D520" s="156" t="str">
        <f t="shared" si="1265"/>
        <v/>
      </c>
      <c r="E520" s="156" t="str">
        <f t="shared" si="1266"/>
        <v/>
      </c>
      <c r="F520" s="156" t="str">
        <f t="shared" si="1267"/>
        <v/>
      </c>
      <c r="G520" s="120" t="s">
        <v>256</v>
      </c>
      <c r="H520" s="130" t="s">
        <v>247</v>
      </c>
      <c r="I520" s="130" t="str">
        <f t="shared" si="1258"/>
        <v/>
      </c>
      <c r="J520" s="130" t="str">
        <f t="shared" si="1259"/>
        <v/>
      </c>
      <c r="K520" s="125"/>
      <c r="L520" s="160"/>
      <c r="M520" s="168">
        <f t="shared" si="1272"/>
        <v>0</v>
      </c>
      <c r="N520" s="168">
        <f t="shared" si="1273"/>
        <v>0</v>
      </c>
      <c r="O520" s="166">
        <f t="shared" si="1274"/>
        <v>0</v>
      </c>
      <c r="P520" s="167">
        <f t="shared" si="1275"/>
        <v>0</v>
      </c>
      <c r="Q520" s="167">
        <f t="shared" si="1276"/>
        <v>0</v>
      </c>
      <c r="R520" s="167">
        <f t="shared" si="1277"/>
        <v>0</v>
      </c>
      <c r="S520" s="125"/>
      <c r="T520" s="125"/>
      <c r="U520" s="130" t="str">
        <f t="shared" si="1260"/>
        <v/>
      </c>
      <c r="V520" s="173"/>
      <c r="W520" s="128"/>
      <c r="X520" s="174" t="str">
        <f t="shared" si="1268"/>
        <v/>
      </c>
      <c r="Y520" s="174" t="str">
        <f t="shared" si="1269"/>
        <v/>
      </c>
      <c r="Z520" s="172" t="str">
        <f t="shared" ref="Z520:AC520" si="1278">IF($K520="","",IF($K520=$K518,X518,X519))</f>
        <v/>
      </c>
      <c r="AA520" s="172" t="str">
        <f t="shared" si="1278"/>
        <v/>
      </c>
      <c r="AB520" s="172" t="str">
        <f t="shared" si="1278"/>
        <v/>
      </c>
      <c r="AC520" s="172" t="str">
        <f t="shared" si="1278"/>
        <v/>
      </c>
      <c r="AD520" s="125"/>
      <c r="AE520" s="125"/>
      <c r="AF520" s="125"/>
      <c r="AG520" s="125"/>
      <c r="AH520" s="194"/>
      <c r="AI520" s="191"/>
      <c r="AJ520" s="191"/>
      <c r="AK520" s="125"/>
      <c r="AL520" s="191"/>
      <c r="AM520" s="125"/>
      <c r="AN520" s="191"/>
      <c r="AO520" s="123"/>
      <c r="AP520" s="130" t="str">
        <f t="shared" si="1261"/>
        <v/>
      </c>
      <c r="AQ520" s="130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R520" s="130" t="str">
        <f t="shared" si="1262"/>
        <v/>
      </c>
    </row>
    <row r="521" spans="1:44">
      <c r="A521" s="117">
        <f>输入错误检查!A521</f>
        <v>0</v>
      </c>
      <c r="B521" s="156" t="str">
        <f t="shared" si="1263"/>
        <v/>
      </c>
      <c r="C521" s="156" t="str">
        <f t="shared" si="1264"/>
        <v/>
      </c>
      <c r="D521" s="156" t="str">
        <f t="shared" si="1265"/>
        <v/>
      </c>
      <c r="E521" s="156" t="str">
        <f t="shared" si="1266"/>
        <v/>
      </c>
      <c r="F521" s="156" t="str">
        <f t="shared" si="1267"/>
        <v/>
      </c>
      <c r="G521" s="120" t="s">
        <v>256</v>
      </c>
      <c r="H521" s="130" t="s">
        <v>251</v>
      </c>
      <c r="I521" s="130" t="str">
        <f t="shared" si="1258"/>
        <v/>
      </c>
      <c r="J521" s="130" t="str">
        <f t="shared" si="1259"/>
        <v/>
      </c>
      <c r="K521" s="125"/>
      <c r="L521" s="160"/>
      <c r="M521" s="168"/>
      <c r="N521" s="168"/>
      <c r="O521" s="166"/>
      <c r="P521" s="169"/>
      <c r="Q521" s="169"/>
      <c r="R521" s="169"/>
      <c r="S521" s="125"/>
      <c r="T521" s="125"/>
      <c r="U521" s="130" t="str">
        <f t="shared" si="1260"/>
        <v/>
      </c>
      <c r="V521" s="173"/>
      <c r="W521" s="128"/>
      <c r="X521" s="174" t="str">
        <f t="shared" si="1270"/>
        <v/>
      </c>
      <c r="Y521" s="174" t="str">
        <f t="shared" si="1271"/>
        <v/>
      </c>
      <c r="Z521" s="172" t="str">
        <f t="shared" ref="Z521:AC521" si="1279">IF($K521="","",IF($K521=$K519,X519,X518))</f>
        <v/>
      </c>
      <c r="AA521" s="172" t="str">
        <f t="shared" si="1279"/>
        <v/>
      </c>
      <c r="AB521" s="172" t="str">
        <f t="shared" si="1279"/>
        <v/>
      </c>
      <c r="AC521" s="172" t="str">
        <f t="shared" si="1279"/>
        <v/>
      </c>
      <c r="AD521" s="125"/>
      <c r="AE521" s="125"/>
      <c r="AF521" s="125"/>
      <c r="AG521" s="125"/>
      <c r="AH521" s="125"/>
      <c r="AI521" s="191"/>
      <c r="AJ521" s="191"/>
      <c r="AK521" s="125"/>
      <c r="AL521" s="191"/>
      <c r="AM521" s="125"/>
      <c r="AN521" s="191"/>
      <c r="AO521" s="123"/>
      <c r="AP521" s="130" t="str">
        <f t="shared" si="1261"/>
        <v/>
      </c>
      <c r="AQ521" s="130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R521" s="130" t="str">
        <f t="shared" si="1262"/>
        <v/>
      </c>
    </row>
    <row r="522" spans="1:44">
      <c r="A522" s="117">
        <f>输入错误检查!A522</f>
        <v>0</v>
      </c>
      <c r="B522" s="156" t="str">
        <f>IF(赛果!A67="","",赛果!A67)</f>
        <v/>
      </c>
      <c r="C522" s="156" t="str">
        <f>IF(赛果!B67="","",赛果!B67)</f>
        <v/>
      </c>
      <c r="D522" s="156" t="str">
        <f>IF(赛果!C67="","",赛果!C67)</f>
        <v/>
      </c>
      <c r="E522" s="156" t="str">
        <f>IF(赛果!D67="","",赛果!D67)</f>
        <v/>
      </c>
      <c r="F522" s="156" t="str">
        <f>IF(赛果!E67="","",赛果!E67)</f>
        <v/>
      </c>
      <c r="G522" s="120">
        <v>1</v>
      </c>
      <c r="H522" s="130" t="s">
        <v>247</v>
      </c>
      <c r="I522" s="130" t="str">
        <f t="shared" si="1258"/>
        <v/>
      </c>
      <c r="J522" s="130" t="str">
        <f t="shared" si="1259"/>
        <v/>
      </c>
      <c r="K522" s="125"/>
      <c r="L522" s="160"/>
      <c r="M522" s="168">
        <f t="shared" si="1272"/>
        <v>0</v>
      </c>
      <c r="N522" s="168">
        <f t="shared" si="1273"/>
        <v>0</v>
      </c>
      <c r="O522" s="166">
        <f t="shared" si="1274"/>
        <v>0</v>
      </c>
      <c r="P522" s="167">
        <f t="shared" si="1275"/>
        <v>0</v>
      </c>
      <c r="Q522" s="167">
        <f t="shared" si="1276"/>
        <v>0</v>
      </c>
      <c r="R522" s="167">
        <f t="shared" si="1277"/>
        <v>0</v>
      </c>
      <c r="S522" s="125"/>
      <c r="T522" s="125"/>
      <c r="U522" s="130" t="str">
        <f t="shared" si="1260"/>
        <v/>
      </c>
      <c r="V522" s="129"/>
      <c r="W522" s="129"/>
      <c r="X522" s="170"/>
      <c r="Y522" s="175"/>
      <c r="Z522" s="175"/>
      <c r="AA522" s="175"/>
      <c r="AB522" s="175"/>
      <c r="AC522" s="179"/>
      <c r="AD522" s="184"/>
      <c r="AE522" s="192"/>
      <c r="AF522" s="170"/>
      <c r="AG522" s="175"/>
      <c r="AH522" s="179"/>
      <c r="AI522" s="190"/>
      <c r="AJ522" s="191"/>
      <c r="AK522" s="125"/>
      <c r="AL522" s="191"/>
      <c r="AM522" s="125"/>
      <c r="AN522" s="191"/>
      <c r="AO522" s="123"/>
      <c r="AP522" s="130" t="str">
        <f t="shared" si="1261"/>
        <v/>
      </c>
      <c r="AQ522" s="130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R522" s="130" t="str">
        <f t="shared" si="1262"/>
        <v/>
      </c>
    </row>
    <row r="523" spans="1:44">
      <c r="A523" s="117">
        <f>输入错误检查!A523</f>
        <v>0</v>
      </c>
      <c r="B523" s="156" t="str">
        <f t="shared" ref="B523:B529" si="1280">B522</f>
        <v/>
      </c>
      <c r="C523" s="156" t="str">
        <f t="shared" ref="C523:C529" si="1281">C522</f>
        <v/>
      </c>
      <c r="D523" s="156" t="str">
        <f t="shared" ref="D523:D529" si="1282">D522</f>
        <v/>
      </c>
      <c r="E523" s="156" t="str">
        <f t="shared" ref="E523:E529" si="1283">E522</f>
        <v/>
      </c>
      <c r="F523" s="156" t="str">
        <f t="shared" ref="F523:F529" si="1284">F522</f>
        <v/>
      </c>
      <c r="G523" s="120">
        <v>1</v>
      </c>
      <c r="H523" s="130" t="s">
        <v>251</v>
      </c>
      <c r="I523" s="130" t="str">
        <f t="shared" si="1258"/>
        <v/>
      </c>
      <c r="J523" s="130" t="str">
        <f t="shared" si="1259"/>
        <v/>
      </c>
      <c r="K523" s="125"/>
      <c r="L523" s="160"/>
      <c r="M523" s="168"/>
      <c r="N523" s="168"/>
      <c r="O523" s="166"/>
      <c r="P523" s="169"/>
      <c r="Q523" s="169"/>
      <c r="R523" s="169"/>
      <c r="S523" s="125"/>
      <c r="T523" s="125"/>
      <c r="U523" s="130" t="str">
        <f t="shared" si="1260"/>
        <v/>
      </c>
      <c r="V523" s="129"/>
      <c r="W523" s="129"/>
      <c r="X523" s="171"/>
      <c r="Y523" s="176"/>
      <c r="Z523" s="177"/>
      <c r="AA523" s="177"/>
      <c r="AB523" s="177"/>
      <c r="AC523" s="182"/>
      <c r="AD523" s="184"/>
      <c r="AE523" s="192"/>
      <c r="AF523" s="171"/>
      <c r="AG523" s="177"/>
      <c r="AH523" s="182"/>
      <c r="AI523" s="190"/>
      <c r="AJ523" s="191"/>
      <c r="AK523" s="125"/>
      <c r="AL523" s="191"/>
      <c r="AM523" s="125"/>
      <c r="AN523" s="191"/>
      <c r="AO523" s="123"/>
      <c r="AP523" s="130" t="str">
        <f t="shared" si="1261"/>
        <v/>
      </c>
      <c r="AQ523" s="130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R523" s="130" t="str">
        <f t="shared" si="1262"/>
        <v/>
      </c>
    </row>
    <row r="524" spans="1:44">
      <c r="A524" s="117">
        <f>输入错误检查!A524</f>
        <v>0</v>
      </c>
      <c r="B524" s="156" t="str">
        <f t="shared" si="1280"/>
        <v/>
      </c>
      <c r="C524" s="156" t="str">
        <f t="shared" si="1281"/>
        <v/>
      </c>
      <c r="D524" s="156" t="str">
        <f t="shared" si="1282"/>
        <v/>
      </c>
      <c r="E524" s="156" t="str">
        <f t="shared" si="1283"/>
        <v/>
      </c>
      <c r="F524" s="156" t="str">
        <f t="shared" si="1284"/>
        <v/>
      </c>
      <c r="G524" s="120">
        <v>2</v>
      </c>
      <c r="H524" s="130" t="s">
        <v>247</v>
      </c>
      <c r="I524" s="130" t="str">
        <f t="shared" si="1258"/>
        <v/>
      </c>
      <c r="J524" s="130" t="str">
        <f t="shared" si="1259"/>
        <v/>
      </c>
      <c r="K524" s="125"/>
      <c r="L524" s="160"/>
      <c r="M524" s="168">
        <f t="shared" ref="M524:M528" si="1285">S524+S525</f>
        <v>0</v>
      </c>
      <c r="N524" s="168">
        <f t="shared" ref="N524:N528" si="1286">T524+T525</f>
        <v>0</v>
      </c>
      <c r="O524" s="166">
        <f t="shared" ref="O524:O528" si="1287">M524+N524</f>
        <v>0</v>
      </c>
      <c r="P524" s="167">
        <f t="shared" ref="P524:P528" si="1288">IF(M524&gt;N524,1,0)</f>
        <v>0</v>
      </c>
      <c r="Q524" s="167">
        <f t="shared" ref="Q524:Q528" si="1289">IF(M524+N524=0,0,IF(M524=N524,1,0))</f>
        <v>0</v>
      </c>
      <c r="R524" s="167">
        <f t="shared" ref="R524:R528" si="1290">IF(M524&lt;N524,1,0)</f>
        <v>0</v>
      </c>
      <c r="S524" s="125"/>
      <c r="T524" s="125"/>
      <c r="U524" s="130" t="str">
        <f t="shared" si="1260"/>
        <v/>
      </c>
      <c r="V524" s="128"/>
      <c r="W524" s="128"/>
      <c r="X524" s="172" t="str">
        <f t="shared" ref="X524:X528" si="1291">IF($K524="","",IF($K524=$K522,AI522,AI523))</f>
        <v/>
      </c>
      <c r="Y524" s="172" t="str">
        <f t="shared" ref="Y524:Y528" si="1292">IF($K524="","",IF($K524=$K522,AJ522,AJ523))</f>
        <v/>
      </c>
      <c r="Z524" s="178"/>
      <c r="AA524" s="177"/>
      <c r="AB524" s="177"/>
      <c r="AC524" s="182"/>
      <c r="AD524" s="184"/>
      <c r="AE524" s="125"/>
      <c r="AF524" s="188"/>
      <c r="AG524" s="178"/>
      <c r="AH524" s="182"/>
      <c r="AI524" s="190"/>
      <c r="AJ524" s="191"/>
      <c r="AK524" s="125"/>
      <c r="AL524" s="191"/>
      <c r="AM524" s="125"/>
      <c r="AN524" s="191"/>
      <c r="AO524" s="123"/>
      <c r="AP524" s="130" t="str">
        <f t="shared" si="1261"/>
        <v/>
      </c>
      <c r="AQ524" s="130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R524" s="130" t="str">
        <f t="shared" si="1262"/>
        <v/>
      </c>
    </row>
    <row r="525" spans="1:44">
      <c r="A525" s="117">
        <f>输入错误检查!A525</f>
        <v>0</v>
      </c>
      <c r="B525" s="156" t="str">
        <f t="shared" si="1280"/>
        <v/>
      </c>
      <c r="C525" s="156" t="str">
        <f t="shared" si="1281"/>
        <v/>
      </c>
      <c r="D525" s="156" t="str">
        <f t="shared" si="1282"/>
        <v/>
      </c>
      <c r="E525" s="156" t="str">
        <f t="shared" si="1283"/>
        <v/>
      </c>
      <c r="F525" s="156" t="str">
        <f t="shared" si="1284"/>
        <v/>
      </c>
      <c r="G525" s="120">
        <v>2</v>
      </c>
      <c r="H525" s="130" t="s">
        <v>251</v>
      </c>
      <c r="I525" s="130" t="str">
        <f t="shared" si="1258"/>
        <v/>
      </c>
      <c r="J525" s="130" t="str">
        <f t="shared" si="1259"/>
        <v/>
      </c>
      <c r="K525" s="125"/>
      <c r="L525" s="160"/>
      <c r="M525" s="168"/>
      <c r="N525" s="168"/>
      <c r="O525" s="166"/>
      <c r="P525" s="169"/>
      <c r="Q525" s="169"/>
      <c r="R525" s="169"/>
      <c r="S525" s="125"/>
      <c r="T525" s="125"/>
      <c r="U525" s="130" t="str">
        <f t="shared" si="1260"/>
        <v/>
      </c>
      <c r="V525" s="128"/>
      <c r="W525" s="128"/>
      <c r="X525" s="172" t="str">
        <f t="shared" ref="X525:X529" si="1293">IF($K525="","",IF($K525=$K523,AI523,AI522))</f>
        <v/>
      </c>
      <c r="Y525" s="172" t="str">
        <f t="shared" ref="Y525:Y529" si="1294">IF($K525="","",IF($K525=$K523,AJ523,AJ522))</f>
        <v/>
      </c>
      <c r="Z525" s="171"/>
      <c r="AA525" s="176"/>
      <c r="AB525" s="177"/>
      <c r="AC525" s="182"/>
      <c r="AD525" s="184"/>
      <c r="AE525" s="125"/>
      <c r="AF525" s="192"/>
      <c r="AG525" s="171"/>
      <c r="AH525" s="182"/>
      <c r="AI525" s="190"/>
      <c r="AJ525" s="191"/>
      <c r="AK525" s="125"/>
      <c r="AL525" s="191"/>
      <c r="AM525" s="125"/>
      <c r="AN525" s="191"/>
      <c r="AO525" s="123"/>
      <c r="AP525" s="130" t="str">
        <f t="shared" si="1261"/>
        <v/>
      </c>
      <c r="AQ525" s="130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R525" s="130" t="str">
        <f t="shared" si="1262"/>
        <v/>
      </c>
    </row>
    <row r="526" spans="1:44">
      <c r="A526" s="117">
        <f>输入错误检查!A526</f>
        <v>0</v>
      </c>
      <c r="B526" s="156" t="str">
        <f t="shared" si="1280"/>
        <v/>
      </c>
      <c r="C526" s="156" t="str">
        <f t="shared" si="1281"/>
        <v/>
      </c>
      <c r="D526" s="156" t="str">
        <f t="shared" si="1282"/>
        <v/>
      </c>
      <c r="E526" s="156" t="str">
        <f t="shared" si="1283"/>
        <v/>
      </c>
      <c r="F526" s="156" t="str">
        <f t="shared" si="1284"/>
        <v/>
      </c>
      <c r="G526" s="120">
        <v>3</v>
      </c>
      <c r="H526" s="130" t="s">
        <v>247</v>
      </c>
      <c r="I526" s="130" t="str">
        <f t="shared" si="1258"/>
        <v/>
      </c>
      <c r="J526" s="130" t="str">
        <f t="shared" si="1259"/>
        <v/>
      </c>
      <c r="K526" s="125"/>
      <c r="L526" s="160"/>
      <c r="M526" s="168">
        <f t="shared" si="1285"/>
        <v>0</v>
      </c>
      <c r="N526" s="168">
        <f t="shared" si="1286"/>
        <v>0</v>
      </c>
      <c r="O526" s="166">
        <f t="shared" si="1287"/>
        <v>0</v>
      </c>
      <c r="P526" s="167">
        <f t="shared" si="1288"/>
        <v>0</v>
      </c>
      <c r="Q526" s="167">
        <f t="shared" si="1289"/>
        <v>0</v>
      </c>
      <c r="R526" s="167">
        <f t="shared" si="1290"/>
        <v>0</v>
      </c>
      <c r="S526" s="125"/>
      <c r="T526" s="125"/>
      <c r="U526" s="130" t="str">
        <f t="shared" si="1260"/>
        <v/>
      </c>
      <c r="V526" s="173"/>
      <c r="W526" s="128"/>
      <c r="X526" s="174" t="str">
        <f t="shared" si="1291"/>
        <v/>
      </c>
      <c r="Y526" s="174" t="str">
        <f t="shared" si="1292"/>
        <v/>
      </c>
      <c r="Z526" s="174" t="str">
        <f>IF($K526="","",IF($K526=$K524,X524,X525))</f>
        <v/>
      </c>
      <c r="AA526" s="174" t="str">
        <f>IF($K526="","",IF($K526=$K524,Y524,Y525))</f>
        <v/>
      </c>
      <c r="AB526" s="178"/>
      <c r="AC526" s="182"/>
      <c r="AD526" s="184"/>
      <c r="AE526" s="125"/>
      <c r="AF526" s="125"/>
      <c r="AG526" s="188"/>
      <c r="AH526" s="189"/>
      <c r="AI526" s="190"/>
      <c r="AJ526" s="191"/>
      <c r="AK526" s="125"/>
      <c r="AL526" s="191"/>
      <c r="AM526" s="125"/>
      <c r="AN526" s="191"/>
      <c r="AO526" s="123"/>
      <c r="AP526" s="130" t="str">
        <f t="shared" si="1261"/>
        <v/>
      </c>
      <c r="AQ526" s="130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R526" s="130" t="str">
        <f t="shared" si="1262"/>
        <v/>
      </c>
    </row>
    <row r="527" spans="1:44">
      <c r="A527" s="117">
        <f>输入错误检查!A527</f>
        <v>0</v>
      </c>
      <c r="B527" s="156" t="str">
        <f t="shared" si="1280"/>
        <v/>
      </c>
      <c r="C527" s="156" t="str">
        <f t="shared" si="1281"/>
        <v/>
      </c>
      <c r="D527" s="156" t="str">
        <f t="shared" si="1282"/>
        <v/>
      </c>
      <c r="E527" s="156" t="str">
        <f t="shared" si="1283"/>
        <v/>
      </c>
      <c r="F527" s="156" t="str">
        <f t="shared" si="1284"/>
        <v/>
      </c>
      <c r="G527" s="120">
        <v>3</v>
      </c>
      <c r="H527" s="130" t="s">
        <v>251</v>
      </c>
      <c r="I527" s="130" t="str">
        <f t="shared" si="1258"/>
        <v/>
      </c>
      <c r="J527" s="130" t="str">
        <f t="shared" si="1259"/>
        <v/>
      </c>
      <c r="K527" s="125"/>
      <c r="L527" s="160"/>
      <c r="M527" s="168"/>
      <c r="N527" s="168"/>
      <c r="O527" s="166"/>
      <c r="P527" s="169"/>
      <c r="Q527" s="169"/>
      <c r="R527" s="169"/>
      <c r="S527" s="125"/>
      <c r="T527" s="125"/>
      <c r="U527" s="130" t="str">
        <f t="shared" si="1260"/>
        <v/>
      </c>
      <c r="V527" s="173"/>
      <c r="W527" s="128"/>
      <c r="X527" s="174" t="str">
        <f t="shared" si="1293"/>
        <v/>
      </c>
      <c r="Y527" s="174" t="str">
        <f t="shared" si="1294"/>
        <v/>
      </c>
      <c r="Z527" s="174" t="str">
        <f>IF($K527="","",IF($K527=$K525,X525,X524))</f>
        <v/>
      </c>
      <c r="AA527" s="174" t="str">
        <f>IF($K527="","",IF($K527=$K525,Y525,Y524))</f>
        <v/>
      </c>
      <c r="AB527" s="171"/>
      <c r="AC527" s="185"/>
      <c r="AD527" s="184"/>
      <c r="AE527" s="125"/>
      <c r="AF527" s="125"/>
      <c r="AG527" s="192"/>
      <c r="AH527" s="193"/>
      <c r="AI527" s="190"/>
      <c r="AJ527" s="191"/>
      <c r="AK527" s="125"/>
      <c r="AL527" s="191"/>
      <c r="AM527" s="125"/>
      <c r="AN527" s="191"/>
      <c r="AO527" s="123"/>
      <c r="AP527" s="130" t="str">
        <f t="shared" si="1261"/>
        <v/>
      </c>
      <c r="AQ527" s="130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R527" s="130" t="str">
        <f t="shared" si="1262"/>
        <v/>
      </c>
    </row>
    <row r="528" spans="1:44">
      <c r="A528" s="117">
        <f>输入错误检查!A528</f>
        <v>0</v>
      </c>
      <c r="B528" s="156" t="str">
        <f t="shared" si="1280"/>
        <v/>
      </c>
      <c r="C528" s="156" t="str">
        <f t="shared" si="1281"/>
        <v/>
      </c>
      <c r="D528" s="156" t="str">
        <f t="shared" si="1282"/>
        <v/>
      </c>
      <c r="E528" s="156" t="str">
        <f t="shared" si="1283"/>
        <v/>
      </c>
      <c r="F528" s="156" t="str">
        <f t="shared" si="1284"/>
        <v/>
      </c>
      <c r="G528" s="120" t="s">
        <v>256</v>
      </c>
      <c r="H528" s="130" t="s">
        <v>247</v>
      </c>
      <c r="I528" s="130" t="str">
        <f t="shared" si="1258"/>
        <v/>
      </c>
      <c r="J528" s="130" t="str">
        <f t="shared" si="1259"/>
        <v/>
      </c>
      <c r="K528" s="125"/>
      <c r="L528" s="160"/>
      <c r="M528" s="168">
        <f t="shared" si="1285"/>
        <v>0</v>
      </c>
      <c r="N528" s="168">
        <f t="shared" si="1286"/>
        <v>0</v>
      </c>
      <c r="O528" s="166">
        <f t="shared" si="1287"/>
        <v>0</v>
      </c>
      <c r="P528" s="167">
        <f t="shared" si="1288"/>
        <v>0</v>
      </c>
      <c r="Q528" s="167">
        <f t="shared" si="1289"/>
        <v>0</v>
      </c>
      <c r="R528" s="167">
        <f t="shared" si="1290"/>
        <v>0</v>
      </c>
      <c r="S528" s="125"/>
      <c r="T528" s="125"/>
      <c r="U528" s="130" t="str">
        <f t="shared" si="1260"/>
        <v/>
      </c>
      <c r="V528" s="173"/>
      <c r="W528" s="128"/>
      <c r="X528" s="174" t="str">
        <f t="shared" si="1291"/>
        <v/>
      </c>
      <c r="Y528" s="174" t="str">
        <f t="shared" si="1292"/>
        <v/>
      </c>
      <c r="Z528" s="172" t="str">
        <f t="shared" ref="Z528:AC528" si="1295">IF($K528="","",IF($K528=$K526,X526,X527))</f>
        <v/>
      </c>
      <c r="AA528" s="172" t="str">
        <f t="shared" si="1295"/>
        <v/>
      </c>
      <c r="AB528" s="172" t="str">
        <f t="shared" si="1295"/>
        <v/>
      </c>
      <c r="AC528" s="172" t="str">
        <f t="shared" si="1295"/>
        <v/>
      </c>
      <c r="AD528" s="125"/>
      <c r="AE528" s="125"/>
      <c r="AF528" s="125"/>
      <c r="AG528" s="125"/>
      <c r="AH528" s="194"/>
      <c r="AI528" s="191"/>
      <c r="AJ528" s="191"/>
      <c r="AK528" s="125"/>
      <c r="AL528" s="191"/>
      <c r="AM528" s="125"/>
      <c r="AN528" s="191"/>
      <c r="AO528" s="123"/>
      <c r="AP528" s="130" t="str">
        <f t="shared" si="1261"/>
        <v/>
      </c>
      <c r="AQ528" s="130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R528" s="130" t="str">
        <f t="shared" si="1262"/>
        <v/>
      </c>
    </row>
    <row r="529" spans="1:44">
      <c r="A529" s="117">
        <f>输入错误检查!A529</f>
        <v>0</v>
      </c>
      <c r="B529" s="156" t="str">
        <f t="shared" si="1280"/>
        <v/>
      </c>
      <c r="C529" s="156" t="str">
        <f t="shared" si="1281"/>
        <v/>
      </c>
      <c r="D529" s="156" t="str">
        <f t="shared" si="1282"/>
        <v/>
      </c>
      <c r="E529" s="156" t="str">
        <f t="shared" si="1283"/>
        <v/>
      </c>
      <c r="F529" s="156" t="str">
        <f t="shared" si="1284"/>
        <v/>
      </c>
      <c r="G529" s="120" t="s">
        <v>256</v>
      </c>
      <c r="H529" s="130" t="s">
        <v>251</v>
      </c>
      <c r="I529" s="130" t="str">
        <f t="shared" si="1258"/>
        <v/>
      </c>
      <c r="J529" s="130" t="str">
        <f t="shared" si="1259"/>
        <v/>
      </c>
      <c r="K529" s="125"/>
      <c r="L529" s="160"/>
      <c r="M529" s="168"/>
      <c r="N529" s="168"/>
      <c r="O529" s="166"/>
      <c r="P529" s="169"/>
      <c r="Q529" s="169"/>
      <c r="R529" s="169"/>
      <c r="S529" s="125"/>
      <c r="T529" s="125"/>
      <c r="U529" s="130" t="str">
        <f t="shared" si="1260"/>
        <v/>
      </c>
      <c r="V529" s="173"/>
      <c r="W529" s="128"/>
      <c r="X529" s="174" t="str">
        <f t="shared" si="1293"/>
        <v/>
      </c>
      <c r="Y529" s="174" t="str">
        <f t="shared" si="1294"/>
        <v/>
      </c>
      <c r="Z529" s="172" t="str">
        <f t="shared" ref="Z529:AC529" si="1296">IF($K529="","",IF($K529=$K527,X527,X526))</f>
        <v/>
      </c>
      <c r="AA529" s="172" t="str">
        <f t="shared" si="1296"/>
        <v/>
      </c>
      <c r="AB529" s="172" t="str">
        <f t="shared" si="1296"/>
        <v/>
      </c>
      <c r="AC529" s="172" t="str">
        <f t="shared" si="1296"/>
        <v/>
      </c>
      <c r="AD529" s="125"/>
      <c r="AE529" s="125"/>
      <c r="AF529" s="125"/>
      <c r="AG529" s="125"/>
      <c r="AH529" s="125"/>
      <c r="AI529" s="191"/>
      <c r="AJ529" s="191"/>
      <c r="AK529" s="125"/>
      <c r="AL529" s="191"/>
      <c r="AM529" s="125"/>
      <c r="AN529" s="191"/>
      <c r="AO529" s="123"/>
      <c r="AP529" s="130" t="str">
        <f t="shared" si="1261"/>
        <v/>
      </c>
      <c r="AQ529" s="130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R529" s="130" t="str">
        <f t="shared" si="1262"/>
        <v/>
      </c>
    </row>
    <row r="530" spans="1:44">
      <c r="A530" s="117">
        <f>输入错误检查!A530</f>
        <v>0</v>
      </c>
      <c r="B530" s="156" t="str">
        <f>IF(赛果!A68="","",赛果!A68)</f>
        <v/>
      </c>
      <c r="C530" s="156" t="str">
        <f>IF(赛果!B68="","",赛果!B68)</f>
        <v/>
      </c>
      <c r="D530" s="156" t="str">
        <f>IF(赛果!C68="","",赛果!C68)</f>
        <v/>
      </c>
      <c r="E530" s="156" t="str">
        <f>IF(赛果!D68="","",赛果!D68)</f>
        <v/>
      </c>
      <c r="F530" s="156" t="str">
        <f>IF(赛果!E68="","",赛果!E68)</f>
        <v/>
      </c>
      <c r="G530" s="120">
        <v>1</v>
      </c>
      <c r="H530" s="130" t="s">
        <v>247</v>
      </c>
      <c r="I530" s="130" t="str">
        <f t="shared" si="1258"/>
        <v/>
      </c>
      <c r="J530" s="130" t="str">
        <f t="shared" si="1259"/>
        <v/>
      </c>
      <c r="K530" s="125"/>
      <c r="L530" s="160"/>
      <c r="M530" s="168">
        <f t="shared" ref="M530:M534" si="1297">S530+S531</f>
        <v>0</v>
      </c>
      <c r="N530" s="168">
        <f t="shared" ref="N530:N534" si="1298">T530+T531</f>
        <v>0</v>
      </c>
      <c r="O530" s="166">
        <f t="shared" ref="O530:O534" si="1299">M530+N530</f>
        <v>0</v>
      </c>
      <c r="P530" s="167">
        <f t="shared" ref="P530:P534" si="1300">IF(M530&gt;N530,1,0)</f>
        <v>0</v>
      </c>
      <c r="Q530" s="167">
        <f t="shared" ref="Q530:Q534" si="1301">IF(M530+N530=0,0,IF(M530=N530,1,0))</f>
        <v>0</v>
      </c>
      <c r="R530" s="167">
        <f t="shared" ref="R530:R534" si="1302">IF(M530&lt;N530,1,0)</f>
        <v>0</v>
      </c>
      <c r="S530" s="125"/>
      <c r="T530" s="125"/>
      <c r="U530" s="130" t="str">
        <f t="shared" si="1260"/>
        <v/>
      </c>
      <c r="V530" s="129"/>
      <c r="W530" s="129"/>
      <c r="X530" s="170"/>
      <c r="Y530" s="175"/>
      <c r="Z530" s="175"/>
      <c r="AA530" s="175"/>
      <c r="AB530" s="175"/>
      <c r="AC530" s="179"/>
      <c r="AD530" s="184"/>
      <c r="AE530" s="192"/>
      <c r="AF530" s="170"/>
      <c r="AG530" s="175"/>
      <c r="AH530" s="179"/>
      <c r="AI530" s="190"/>
      <c r="AJ530" s="191"/>
      <c r="AK530" s="125"/>
      <c r="AL530" s="191"/>
      <c r="AM530" s="125"/>
      <c r="AN530" s="191"/>
      <c r="AO530" s="123"/>
      <c r="AP530" s="130" t="str">
        <f t="shared" si="1261"/>
        <v/>
      </c>
      <c r="AQ530" s="130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R530" s="130" t="str">
        <f t="shared" si="1262"/>
        <v/>
      </c>
    </row>
    <row r="531" spans="1:44">
      <c r="A531" s="117">
        <f>输入错误检查!A531</f>
        <v>0</v>
      </c>
      <c r="B531" s="156" t="str">
        <f t="shared" ref="B531:B537" si="1303">B530</f>
        <v/>
      </c>
      <c r="C531" s="156" t="str">
        <f t="shared" ref="C531:C537" si="1304">C530</f>
        <v/>
      </c>
      <c r="D531" s="156" t="str">
        <f t="shared" ref="D531:D537" si="1305">D530</f>
        <v/>
      </c>
      <c r="E531" s="156" t="str">
        <f t="shared" ref="E531:E537" si="1306">E530</f>
        <v/>
      </c>
      <c r="F531" s="156" t="str">
        <f t="shared" ref="F531:F537" si="1307">F530</f>
        <v/>
      </c>
      <c r="G531" s="120">
        <v>1</v>
      </c>
      <c r="H531" s="130" t="s">
        <v>251</v>
      </c>
      <c r="I531" s="130" t="str">
        <f t="shared" si="1258"/>
        <v/>
      </c>
      <c r="J531" s="130" t="str">
        <f t="shared" si="1259"/>
        <v/>
      </c>
      <c r="K531" s="125"/>
      <c r="L531" s="160"/>
      <c r="M531" s="168"/>
      <c r="N531" s="168"/>
      <c r="O531" s="166"/>
      <c r="P531" s="169"/>
      <c r="Q531" s="169"/>
      <c r="R531" s="169"/>
      <c r="S531" s="125"/>
      <c r="T531" s="125"/>
      <c r="U531" s="130" t="str">
        <f t="shared" si="1260"/>
        <v/>
      </c>
      <c r="V531" s="129"/>
      <c r="W531" s="129"/>
      <c r="X531" s="171"/>
      <c r="Y531" s="176"/>
      <c r="Z531" s="177"/>
      <c r="AA531" s="177"/>
      <c r="AB531" s="177"/>
      <c r="AC531" s="182"/>
      <c r="AD531" s="184"/>
      <c r="AE531" s="192"/>
      <c r="AF531" s="171"/>
      <c r="AG531" s="177"/>
      <c r="AH531" s="182"/>
      <c r="AI531" s="190"/>
      <c r="AJ531" s="191"/>
      <c r="AK531" s="125"/>
      <c r="AL531" s="191"/>
      <c r="AM531" s="125"/>
      <c r="AN531" s="191"/>
      <c r="AO531" s="123"/>
      <c r="AP531" s="130" t="str">
        <f t="shared" si="1261"/>
        <v/>
      </c>
      <c r="AQ531" s="130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R531" s="130" t="str">
        <f t="shared" si="1262"/>
        <v/>
      </c>
    </row>
    <row r="532" spans="1:44">
      <c r="A532" s="117">
        <f>输入错误检查!A532</f>
        <v>0</v>
      </c>
      <c r="B532" s="156" t="str">
        <f t="shared" si="1303"/>
        <v/>
      </c>
      <c r="C532" s="156" t="str">
        <f t="shared" si="1304"/>
        <v/>
      </c>
      <c r="D532" s="156" t="str">
        <f t="shared" si="1305"/>
        <v/>
      </c>
      <c r="E532" s="156" t="str">
        <f t="shared" si="1306"/>
        <v/>
      </c>
      <c r="F532" s="156" t="str">
        <f t="shared" si="1307"/>
        <v/>
      </c>
      <c r="G532" s="120">
        <v>2</v>
      </c>
      <c r="H532" s="130" t="s">
        <v>247</v>
      </c>
      <c r="I532" s="130" t="str">
        <f t="shared" si="1258"/>
        <v/>
      </c>
      <c r="J532" s="130" t="str">
        <f t="shared" si="1259"/>
        <v/>
      </c>
      <c r="K532" s="125"/>
      <c r="L532" s="160"/>
      <c r="M532" s="168">
        <f t="shared" si="1297"/>
        <v>0</v>
      </c>
      <c r="N532" s="168">
        <f t="shared" si="1298"/>
        <v>0</v>
      </c>
      <c r="O532" s="166">
        <f t="shared" si="1299"/>
        <v>0</v>
      </c>
      <c r="P532" s="167">
        <f t="shared" si="1300"/>
        <v>0</v>
      </c>
      <c r="Q532" s="167">
        <f t="shared" si="1301"/>
        <v>0</v>
      </c>
      <c r="R532" s="167">
        <f t="shared" si="1302"/>
        <v>0</v>
      </c>
      <c r="S532" s="125"/>
      <c r="T532" s="125"/>
      <c r="U532" s="130" t="str">
        <f t="shared" si="1260"/>
        <v/>
      </c>
      <c r="V532" s="128"/>
      <c r="W532" s="128"/>
      <c r="X532" s="172" t="str">
        <f t="shared" ref="X532:X536" si="1308">IF($K532="","",IF($K532=$K530,AI530,AI531))</f>
        <v/>
      </c>
      <c r="Y532" s="172" t="str">
        <f t="shared" ref="Y532:Y536" si="1309">IF($K532="","",IF($K532=$K530,AJ530,AJ531))</f>
        <v/>
      </c>
      <c r="Z532" s="178"/>
      <c r="AA532" s="177"/>
      <c r="AB532" s="177"/>
      <c r="AC532" s="182"/>
      <c r="AD532" s="184"/>
      <c r="AE532" s="125"/>
      <c r="AF532" s="188"/>
      <c r="AG532" s="178"/>
      <c r="AH532" s="182"/>
      <c r="AI532" s="190"/>
      <c r="AJ532" s="191"/>
      <c r="AK532" s="125"/>
      <c r="AL532" s="191"/>
      <c r="AM532" s="125"/>
      <c r="AN532" s="191"/>
      <c r="AO532" s="123"/>
      <c r="AP532" s="130" t="str">
        <f t="shared" si="1261"/>
        <v/>
      </c>
      <c r="AQ532" s="130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R532" s="130" t="str">
        <f t="shared" si="1262"/>
        <v/>
      </c>
    </row>
    <row r="533" spans="1:44">
      <c r="A533" s="117">
        <f>输入错误检查!A533</f>
        <v>0</v>
      </c>
      <c r="B533" s="156" t="str">
        <f t="shared" si="1303"/>
        <v/>
      </c>
      <c r="C533" s="156" t="str">
        <f t="shared" si="1304"/>
        <v/>
      </c>
      <c r="D533" s="156" t="str">
        <f t="shared" si="1305"/>
        <v/>
      </c>
      <c r="E533" s="156" t="str">
        <f t="shared" si="1306"/>
        <v/>
      </c>
      <c r="F533" s="156" t="str">
        <f t="shared" si="1307"/>
        <v/>
      </c>
      <c r="G533" s="120">
        <v>2</v>
      </c>
      <c r="H533" s="130" t="s">
        <v>251</v>
      </c>
      <c r="I533" s="130" t="str">
        <f t="shared" si="1258"/>
        <v/>
      </c>
      <c r="J533" s="130" t="str">
        <f t="shared" si="1259"/>
        <v/>
      </c>
      <c r="K533" s="125"/>
      <c r="L533" s="160"/>
      <c r="M533" s="168"/>
      <c r="N533" s="168"/>
      <c r="O533" s="166"/>
      <c r="P533" s="169"/>
      <c r="Q533" s="169"/>
      <c r="R533" s="169"/>
      <c r="S533" s="125"/>
      <c r="T533" s="125"/>
      <c r="U533" s="130" t="str">
        <f t="shared" si="1260"/>
        <v/>
      </c>
      <c r="V533" s="128"/>
      <c r="W533" s="128"/>
      <c r="X533" s="172" t="str">
        <f t="shared" ref="X533:X537" si="1310">IF($K533="","",IF($K533=$K531,AI531,AI530))</f>
        <v/>
      </c>
      <c r="Y533" s="172" t="str">
        <f t="shared" ref="Y533:Y537" si="1311">IF($K533="","",IF($K533=$K531,AJ531,AJ530))</f>
        <v/>
      </c>
      <c r="Z533" s="171"/>
      <c r="AA533" s="176"/>
      <c r="AB533" s="177"/>
      <c r="AC533" s="182"/>
      <c r="AD533" s="184"/>
      <c r="AE533" s="125"/>
      <c r="AF533" s="192"/>
      <c r="AG533" s="171"/>
      <c r="AH533" s="182"/>
      <c r="AI533" s="190"/>
      <c r="AJ533" s="191"/>
      <c r="AK533" s="125"/>
      <c r="AL533" s="191"/>
      <c r="AM533" s="125"/>
      <c r="AN533" s="191"/>
      <c r="AO533" s="123"/>
      <c r="AP533" s="130" t="str">
        <f t="shared" si="1261"/>
        <v/>
      </c>
      <c r="AQ533" s="130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R533" s="130" t="str">
        <f t="shared" si="1262"/>
        <v/>
      </c>
    </row>
    <row r="534" spans="1:44">
      <c r="A534" s="117">
        <f>输入错误检查!A534</f>
        <v>0</v>
      </c>
      <c r="B534" s="156" t="str">
        <f t="shared" si="1303"/>
        <v/>
      </c>
      <c r="C534" s="156" t="str">
        <f t="shared" si="1304"/>
        <v/>
      </c>
      <c r="D534" s="156" t="str">
        <f t="shared" si="1305"/>
        <v/>
      </c>
      <c r="E534" s="156" t="str">
        <f t="shared" si="1306"/>
        <v/>
      </c>
      <c r="F534" s="156" t="str">
        <f t="shared" si="1307"/>
        <v/>
      </c>
      <c r="G534" s="120">
        <v>3</v>
      </c>
      <c r="H534" s="130" t="s">
        <v>247</v>
      </c>
      <c r="I534" s="130" t="str">
        <f t="shared" si="1258"/>
        <v/>
      </c>
      <c r="J534" s="130" t="str">
        <f t="shared" si="1259"/>
        <v/>
      </c>
      <c r="K534" s="125"/>
      <c r="L534" s="160"/>
      <c r="M534" s="168">
        <f t="shared" si="1297"/>
        <v>0</v>
      </c>
      <c r="N534" s="168">
        <f t="shared" si="1298"/>
        <v>0</v>
      </c>
      <c r="O534" s="166">
        <f t="shared" si="1299"/>
        <v>0</v>
      </c>
      <c r="P534" s="167">
        <f t="shared" si="1300"/>
        <v>0</v>
      </c>
      <c r="Q534" s="167">
        <f t="shared" si="1301"/>
        <v>0</v>
      </c>
      <c r="R534" s="167">
        <f t="shared" si="1302"/>
        <v>0</v>
      </c>
      <c r="S534" s="125"/>
      <c r="T534" s="125"/>
      <c r="U534" s="130" t="str">
        <f t="shared" si="1260"/>
        <v/>
      </c>
      <c r="V534" s="173"/>
      <c r="W534" s="128"/>
      <c r="X534" s="174" t="str">
        <f t="shared" si="1308"/>
        <v/>
      </c>
      <c r="Y534" s="174" t="str">
        <f t="shared" si="1309"/>
        <v/>
      </c>
      <c r="Z534" s="174" t="str">
        <f>IF($K534="","",IF($K534=$K532,X532,X533))</f>
        <v/>
      </c>
      <c r="AA534" s="174" t="str">
        <f>IF($K534="","",IF($K534=$K532,Y532,Y533))</f>
        <v/>
      </c>
      <c r="AB534" s="178"/>
      <c r="AC534" s="182"/>
      <c r="AD534" s="184"/>
      <c r="AE534" s="125"/>
      <c r="AF534" s="125"/>
      <c r="AG534" s="188"/>
      <c r="AH534" s="189"/>
      <c r="AI534" s="190"/>
      <c r="AJ534" s="191"/>
      <c r="AK534" s="125"/>
      <c r="AL534" s="191"/>
      <c r="AM534" s="125"/>
      <c r="AN534" s="191"/>
      <c r="AO534" s="123"/>
      <c r="AP534" s="130" t="str">
        <f t="shared" si="1261"/>
        <v/>
      </c>
      <c r="AQ534" s="130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R534" s="130" t="str">
        <f t="shared" si="1262"/>
        <v/>
      </c>
    </row>
    <row r="535" spans="1:44">
      <c r="A535" s="117">
        <f>输入错误检查!A535</f>
        <v>0</v>
      </c>
      <c r="B535" s="156" t="str">
        <f t="shared" si="1303"/>
        <v/>
      </c>
      <c r="C535" s="156" t="str">
        <f t="shared" si="1304"/>
        <v/>
      </c>
      <c r="D535" s="156" t="str">
        <f t="shared" si="1305"/>
        <v/>
      </c>
      <c r="E535" s="156" t="str">
        <f t="shared" si="1306"/>
        <v/>
      </c>
      <c r="F535" s="156" t="str">
        <f t="shared" si="1307"/>
        <v/>
      </c>
      <c r="G535" s="120">
        <v>3</v>
      </c>
      <c r="H535" s="130" t="s">
        <v>251</v>
      </c>
      <c r="I535" s="130" t="str">
        <f t="shared" si="1258"/>
        <v/>
      </c>
      <c r="J535" s="130" t="str">
        <f t="shared" si="1259"/>
        <v/>
      </c>
      <c r="K535" s="125"/>
      <c r="L535" s="160"/>
      <c r="M535" s="168"/>
      <c r="N535" s="168"/>
      <c r="O535" s="166"/>
      <c r="P535" s="169"/>
      <c r="Q535" s="169"/>
      <c r="R535" s="169"/>
      <c r="S535" s="125"/>
      <c r="T535" s="125"/>
      <c r="U535" s="130" t="str">
        <f t="shared" si="1260"/>
        <v/>
      </c>
      <c r="V535" s="173"/>
      <c r="W535" s="128"/>
      <c r="X535" s="174" t="str">
        <f t="shared" si="1310"/>
        <v/>
      </c>
      <c r="Y535" s="174" t="str">
        <f t="shared" si="1311"/>
        <v/>
      </c>
      <c r="Z535" s="174" t="str">
        <f>IF($K535="","",IF($K535=$K533,X533,X532))</f>
        <v/>
      </c>
      <c r="AA535" s="174" t="str">
        <f>IF($K535="","",IF($K535=$K533,Y533,Y532))</f>
        <v/>
      </c>
      <c r="AB535" s="171"/>
      <c r="AC535" s="185"/>
      <c r="AD535" s="184"/>
      <c r="AE535" s="125"/>
      <c r="AF535" s="125"/>
      <c r="AG535" s="192"/>
      <c r="AH535" s="193"/>
      <c r="AI535" s="190"/>
      <c r="AJ535" s="191"/>
      <c r="AK535" s="125"/>
      <c r="AL535" s="191"/>
      <c r="AM535" s="125"/>
      <c r="AN535" s="191"/>
      <c r="AO535" s="123"/>
      <c r="AP535" s="130" t="str">
        <f t="shared" si="1261"/>
        <v/>
      </c>
      <c r="AQ535" s="130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R535" s="130" t="str">
        <f t="shared" si="1262"/>
        <v/>
      </c>
    </row>
    <row r="536" spans="1:44">
      <c r="A536" s="117">
        <f>输入错误检查!A536</f>
        <v>0</v>
      </c>
      <c r="B536" s="156" t="str">
        <f t="shared" si="1303"/>
        <v/>
      </c>
      <c r="C536" s="156" t="str">
        <f t="shared" si="1304"/>
        <v/>
      </c>
      <c r="D536" s="156" t="str">
        <f t="shared" si="1305"/>
        <v/>
      </c>
      <c r="E536" s="156" t="str">
        <f t="shared" si="1306"/>
        <v/>
      </c>
      <c r="F536" s="156" t="str">
        <f t="shared" si="1307"/>
        <v/>
      </c>
      <c r="G536" s="120" t="s">
        <v>256</v>
      </c>
      <c r="H536" s="130" t="s">
        <v>247</v>
      </c>
      <c r="I536" s="130" t="str">
        <f t="shared" si="1258"/>
        <v/>
      </c>
      <c r="J536" s="130" t="str">
        <f t="shared" si="1259"/>
        <v/>
      </c>
      <c r="K536" s="125"/>
      <c r="L536" s="160"/>
      <c r="M536" s="168">
        <f t="shared" ref="M536:M540" si="1312">S536+S537</f>
        <v>0</v>
      </c>
      <c r="N536" s="168">
        <f t="shared" ref="N536:N540" si="1313">T536+T537</f>
        <v>0</v>
      </c>
      <c r="O536" s="166">
        <f t="shared" ref="O536:O540" si="1314">M536+N536</f>
        <v>0</v>
      </c>
      <c r="P536" s="167">
        <f t="shared" ref="P536:P540" si="1315">IF(M536&gt;N536,1,0)</f>
        <v>0</v>
      </c>
      <c r="Q536" s="167">
        <f t="shared" ref="Q536:Q540" si="1316">IF(M536+N536=0,0,IF(M536=N536,1,0))</f>
        <v>0</v>
      </c>
      <c r="R536" s="167">
        <f t="shared" ref="R536:R540" si="1317">IF(M536&lt;N536,1,0)</f>
        <v>0</v>
      </c>
      <c r="S536" s="125"/>
      <c r="T536" s="125"/>
      <c r="U536" s="130" t="str">
        <f t="shared" si="1260"/>
        <v/>
      </c>
      <c r="V536" s="173"/>
      <c r="W536" s="128"/>
      <c r="X536" s="174" t="str">
        <f t="shared" si="1308"/>
        <v/>
      </c>
      <c r="Y536" s="174" t="str">
        <f t="shared" si="1309"/>
        <v/>
      </c>
      <c r="Z536" s="172" t="str">
        <f t="shared" ref="Z536:AC536" si="1318">IF($K536="","",IF($K536=$K534,X534,X535))</f>
        <v/>
      </c>
      <c r="AA536" s="172" t="str">
        <f t="shared" si="1318"/>
        <v/>
      </c>
      <c r="AB536" s="172" t="str">
        <f t="shared" si="1318"/>
        <v/>
      </c>
      <c r="AC536" s="172" t="str">
        <f t="shared" si="1318"/>
        <v/>
      </c>
      <c r="AD536" s="125"/>
      <c r="AE536" s="125"/>
      <c r="AF536" s="125"/>
      <c r="AG536" s="125"/>
      <c r="AH536" s="194"/>
      <c r="AI536" s="191"/>
      <c r="AJ536" s="191"/>
      <c r="AK536" s="125"/>
      <c r="AL536" s="191"/>
      <c r="AM536" s="125"/>
      <c r="AN536" s="191"/>
      <c r="AO536" s="123"/>
      <c r="AP536" s="130" t="str">
        <f t="shared" si="1261"/>
        <v/>
      </c>
      <c r="AQ536" s="130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R536" s="130" t="str">
        <f t="shared" si="1262"/>
        <v/>
      </c>
    </row>
    <row r="537" spans="1:44">
      <c r="A537" s="117">
        <f>输入错误检查!A537</f>
        <v>0</v>
      </c>
      <c r="B537" s="156" t="str">
        <f t="shared" si="1303"/>
        <v/>
      </c>
      <c r="C537" s="156" t="str">
        <f t="shared" si="1304"/>
        <v/>
      </c>
      <c r="D537" s="156" t="str">
        <f t="shared" si="1305"/>
        <v/>
      </c>
      <c r="E537" s="156" t="str">
        <f t="shared" si="1306"/>
        <v/>
      </c>
      <c r="F537" s="156" t="str">
        <f t="shared" si="1307"/>
        <v/>
      </c>
      <c r="G537" s="120" t="s">
        <v>256</v>
      </c>
      <c r="H537" s="130" t="s">
        <v>251</v>
      </c>
      <c r="I537" s="130" t="str">
        <f t="shared" si="1258"/>
        <v/>
      </c>
      <c r="J537" s="130" t="str">
        <f t="shared" si="1259"/>
        <v/>
      </c>
      <c r="K537" s="125"/>
      <c r="L537" s="160"/>
      <c r="M537" s="168"/>
      <c r="N537" s="168"/>
      <c r="O537" s="166"/>
      <c r="P537" s="169"/>
      <c r="Q537" s="169"/>
      <c r="R537" s="169"/>
      <c r="S537" s="125"/>
      <c r="T537" s="125"/>
      <c r="U537" s="130" t="str">
        <f t="shared" si="1260"/>
        <v/>
      </c>
      <c r="V537" s="173"/>
      <c r="W537" s="128"/>
      <c r="X537" s="174" t="str">
        <f t="shared" si="1310"/>
        <v/>
      </c>
      <c r="Y537" s="174" t="str">
        <f t="shared" si="1311"/>
        <v/>
      </c>
      <c r="Z537" s="172" t="str">
        <f t="shared" ref="Z537:AC537" si="1319">IF($K537="","",IF($K537=$K535,X535,X534))</f>
        <v/>
      </c>
      <c r="AA537" s="172" t="str">
        <f t="shared" si="1319"/>
        <v/>
      </c>
      <c r="AB537" s="172" t="str">
        <f t="shared" si="1319"/>
        <v/>
      </c>
      <c r="AC537" s="172" t="str">
        <f t="shared" si="1319"/>
        <v/>
      </c>
      <c r="AD537" s="125"/>
      <c r="AE537" s="125"/>
      <c r="AF537" s="125"/>
      <c r="AG537" s="125"/>
      <c r="AH537" s="125"/>
      <c r="AI537" s="191"/>
      <c r="AJ537" s="191"/>
      <c r="AK537" s="125"/>
      <c r="AL537" s="191"/>
      <c r="AM537" s="125"/>
      <c r="AN537" s="191"/>
      <c r="AO537" s="123"/>
      <c r="AP537" s="130" t="str">
        <f t="shared" si="1261"/>
        <v/>
      </c>
      <c r="AQ537" s="130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R537" s="130" t="str">
        <f t="shared" si="1262"/>
        <v/>
      </c>
    </row>
    <row r="538" spans="1:44">
      <c r="A538" s="117">
        <f>输入错误检查!A538</f>
        <v>0</v>
      </c>
      <c r="B538" s="156" t="str">
        <f>IF(赛果!A69="","",赛果!A69)</f>
        <v/>
      </c>
      <c r="C538" s="156" t="str">
        <f>IF(赛果!B69="","",赛果!B69)</f>
        <v/>
      </c>
      <c r="D538" s="156" t="str">
        <f>IF(赛果!C69="","",赛果!C69)</f>
        <v/>
      </c>
      <c r="E538" s="156" t="str">
        <f>IF(赛果!D69="","",赛果!D69)</f>
        <v/>
      </c>
      <c r="F538" s="156" t="str">
        <f>IF(赛果!E69="","",赛果!E69)</f>
        <v/>
      </c>
      <c r="G538" s="120">
        <v>1</v>
      </c>
      <c r="H538" s="130" t="s">
        <v>247</v>
      </c>
      <c r="I538" s="130" t="str">
        <f t="shared" si="1258"/>
        <v/>
      </c>
      <c r="J538" s="130" t="str">
        <f t="shared" si="1259"/>
        <v/>
      </c>
      <c r="K538" s="125"/>
      <c r="L538" s="160"/>
      <c r="M538" s="168">
        <f t="shared" si="1312"/>
        <v>0</v>
      </c>
      <c r="N538" s="168">
        <f t="shared" si="1313"/>
        <v>0</v>
      </c>
      <c r="O538" s="166">
        <f t="shared" si="1314"/>
        <v>0</v>
      </c>
      <c r="P538" s="167">
        <f t="shared" si="1315"/>
        <v>0</v>
      </c>
      <c r="Q538" s="167">
        <f t="shared" si="1316"/>
        <v>0</v>
      </c>
      <c r="R538" s="167">
        <f t="shared" si="1317"/>
        <v>0</v>
      </c>
      <c r="S538" s="125"/>
      <c r="T538" s="125"/>
      <c r="U538" s="130" t="str">
        <f t="shared" si="1260"/>
        <v/>
      </c>
      <c r="V538" s="129"/>
      <c r="W538" s="129"/>
      <c r="X538" s="170"/>
      <c r="Y538" s="175"/>
      <c r="Z538" s="175"/>
      <c r="AA538" s="175"/>
      <c r="AB538" s="175"/>
      <c r="AC538" s="179"/>
      <c r="AD538" s="184"/>
      <c r="AE538" s="192"/>
      <c r="AF538" s="170"/>
      <c r="AG538" s="175"/>
      <c r="AH538" s="179"/>
      <c r="AI538" s="190"/>
      <c r="AJ538" s="191"/>
      <c r="AK538" s="125"/>
      <c r="AL538" s="191"/>
      <c r="AM538" s="125"/>
      <c r="AN538" s="191"/>
      <c r="AO538" s="123"/>
      <c r="AP538" s="130" t="str">
        <f t="shared" si="1261"/>
        <v/>
      </c>
      <c r="AQ538" s="130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R538" s="130" t="str">
        <f t="shared" si="1262"/>
        <v/>
      </c>
    </row>
    <row r="539" spans="1:44">
      <c r="A539" s="117">
        <f>输入错误检查!A539</f>
        <v>0</v>
      </c>
      <c r="B539" s="156" t="str">
        <f t="shared" ref="B539:B545" si="1320">B538</f>
        <v/>
      </c>
      <c r="C539" s="156" t="str">
        <f t="shared" ref="C539:C545" si="1321">C538</f>
        <v/>
      </c>
      <c r="D539" s="156" t="str">
        <f t="shared" ref="D539:D545" si="1322">D538</f>
        <v/>
      </c>
      <c r="E539" s="156" t="str">
        <f t="shared" ref="E539:E545" si="1323">E538</f>
        <v/>
      </c>
      <c r="F539" s="156" t="str">
        <f t="shared" ref="F539:F545" si="1324">F538</f>
        <v/>
      </c>
      <c r="G539" s="120">
        <v>1</v>
      </c>
      <c r="H539" s="130" t="s">
        <v>251</v>
      </c>
      <c r="I539" s="130" t="str">
        <f t="shared" si="1258"/>
        <v/>
      </c>
      <c r="J539" s="130" t="str">
        <f t="shared" si="1259"/>
        <v/>
      </c>
      <c r="K539" s="125"/>
      <c r="L539" s="160"/>
      <c r="M539" s="168"/>
      <c r="N539" s="168"/>
      <c r="O539" s="166"/>
      <c r="P539" s="169"/>
      <c r="Q539" s="169"/>
      <c r="R539" s="169"/>
      <c r="S539" s="125"/>
      <c r="T539" s="125"/>
      <c r="U539" s="130" t="str">
        <f t="shared" si="1260"/>
        <v/>
      </c>
      <c r="V539" s="129"/>
      <c r="W539" s="129"/>
      <c r="X539" s="171"/>
      <c r="Y539" s="176"/>
      <c r="Z539" s="177"/>
      <c r="AA539" s="177"/>
      <c r="AB539" s="177"/>
      <c r="AC539" s="182"/>
      <c r="AD539" s="184"/>
      <c r="AE539" s="192"/>
      <c r="AF539" s="171"/>
      <c r="AG539" s="177"/>
      <c r="AH539" s="182"/>
      <c r="AI539" s="190"/>
      <c r="AJ539" s="191"/>
      <c r="AK539" s="125"/>
      <c r="AL539" s="191"/>
      <c r="AM539" s="125"/>
      <c r="AN539" s="191"/>
      <c r="AO539" s="123"/>
      <c r="AP539" s="130" t="str">
        <f t="shared" si="1261"/>
        <v/>
      </c>
      <c r="AQ539" s="130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R539" s="130" t="str">
        <f t="shared" si="1262"/>
        <v/>
      </c>
    </row>
    <row r="540" spans="1:44">
      <c r="A540" s="117">
        <f>输入错误检查!A540</f>
        <v>0</v>
      </c>
      <c r="B540" s="156" t="str">
        <f t="shared" si="1320"/>
        <v/>
      </c>
      <c r="C540" s="156" t="str">
        <f t="shared" si="1321"/>
        <v/>
      </c>
      <c r="D540" s="156" t="str">
        <f t="shared" si="1322"/>
        <v/>
      </c>
      <c r="E540" s="156" t="str">
        <f t="shared" si="1323"/>
        <v/>
      </c>
      <c r="F540" s="156" t="str">
        <f t="shared" si="1324"/>
        <v/>
      </c>
      <c r="G540" s="120">
        <v>2</v>
      </c>
      <c r="H540" s="130" t="s">
        <v>247</v>
      </c>
      <c r="I540" s="130" t="str">
        <f t="shared" si="1258"/>
        <v/>
      </c>
      <c r="J540" s="130" t="str">
        <f t="shared" si="1259"/>
        <v/>
      </c>
      <c r="K540" s="125"/>
      <c r="L540" s="160"/>
      <c r="M540" s="168">
        <f t="shared" si="1312"/>
        <v>0</v>
      </c>
      <c r="N540" s="168">
        <f t="shared" si="1313"/>
        <v>0</v>
      </c>
      <c r="O540" s="166">
        <f t="shared" si="1314"/>
        <v>0</v>
      </c>
      <c r="P540" s="167">
        <f t="shared" si="1315"/>
        <v>0</v>
      </c>
      <c r="Q540" s="167">
        <f t="shared" si="1316"/>
        <v>0</v>
      </c>
      <c r="R540" s="167">
        <f t="shared" si="1317"/>
        <v>0</v>
      </c>
      <c r="S540" s="125"/>
      <c r="T540" s="125"/>
      <c r="U540" s="130" t="str">
        <f t="shared" si="1260"/>
        <v/>
      </c>
      <c r="V540" s="128"/>
      <c r="W540" s="128"/>
      <c r="X540" s="172" t="str">
        <f t="shared" ref="X540:X544" si="1325">IF($K540="","",IF($K540=$K538,AI538,AI539))</f>
        <v/>
      </c>
      <c r="Y540" s="172" t="str">
        <f t="shared" ref="Y540:Y544" si="1326">IF($K540="","",IF($K540=$K538,AJ538,AJ539))</f>
        <v/>
      </c>
      <c r="Z540" s="178"/>
      <c r="AA540" s="177"/>
      <c r="AB540" s="177"/>
      <c r="AC540" s="182"/>
      <c r="AD540" s="184"/>
      <c r="AE540" s="125"/>
      <c r="AF540" s="188"/>
      <c r="AG540" s="178"/>
      <c r="AH540" s="182"/>
      <c r="AI540" s="190"/>
      <c r="AJ540" s="191"/>
      <c r="AK540" s="125"/>
      <c r="AL540" s="191"/>
      <c r="AM540" s="125"/>
      <c r="AN540" s="191"/>
      <c r="AO540" s="123"/>
      <c r="AP540" s="130" t="str">
        <f t="shared" si="1261"/>
        <v/>
      </c>
      <c r="AQ540" s="130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R540" s="130" t="str">
        <f t="shared" si="1262"/>
        <v/>
      </c>
    </row>
    <row r="541" spans="1:44">
      <c r="A541" s="117">
        <f>输入错误检查!A541</f>
        <v>0</v>
      </c>
      <c r="B541" s="156" t="str">
        <f t="shared" si="1320"/>
        <v/>
      </c>
      <c r="C541" s="156" t="str">
        <f t="shared" si="1321"/>
        <v/>
      </c>
      <c r="D541" s="156" t="str">
        <f t="shared" si="1322"/>
        <v/>
      </c>
      <c r="E541" s="156" t="str">
        <f t="shared" si="1323"/>
        <v/>
      </c>
      <c r="F541" s="156" t="str">
        <f t="shared" si="1324"/>
        <v/>
      </c>
      <c r="G541" s="120">
        <v>2</v>
      </c>
      <c r="H541" s="130" t="s">
        <v>251</v>
      </c>
      <c r="I541" s="130" t="str">
        <f t="shared" si="1258"/>
        <v/>
      </c>
      <c r="J541" s="130" t="str">
        <f t="shared" si="1259"/>
        <v/>
      </c>
      <c r="K541" s="125"/>
      <c r="L541" s="160"/>
      <c r="M541" s="168"/>
      <c r="N541" s="168"/>
      <c r="O541" s="166"/>
      <c r="P541" s="169"/>
      <c r="Q541" s="169"/>
      <c r="R541" s="169"/>
      <c r="S541" s="125"/>
      <c r="T541" s="125"/>
      <c r="U541" s="130" t="str">
        <f t="shared" si="1260"/>
        <v/>
      </c>
      <c r="V541" s="128"/>
      <c r="W541" s="128"/>
      <c r="X541" s="172" t="str">
        <f t="shared" ref="X541:X545" si="1327">IF($K541="","",IF($K541=$K539,AI539,AI538))</f>
        <v/>
      </c>
      <c r="Y541" s="172" t="str">
        <f t="shared" ref="Y541:Y545" si="1328">IF($K541="","",IF($K541=$K539,AJ539,AJ538))</f>
        <v/>
      </c>
      <c r="Z541" s="171"/>
      <c r="AA541" s="176"/>
      <c r="AB541" s="177"/>
      <c r="AC541" s="182"/>
      <c r="AD541" s="184"/>
      <c r="AE541" s="125"/>
      <c r="AF541" s="192"/>
      <c r="AG541" s="171"/>
      <c r="AH541" s="182"/>
      <c r="AI541" s="190"/>
      <c r="AJ541" s="191"/>
      <c r="AK541" s="125"/>
      <c r="AL541" s="191"/>
      <c r="AM541" s="125"/>
      <c r="AN541" s="191"/>
      <c r="AO541" s="123"/>
      <c r="AP541" s="130" t="str">
        <f t="shared" si="1261"/>
        <v/>
      </c>
      <c r="AQ541" s="130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R541" s="130" t="str">
        <f t="shared" si="1262"/>
        <v/>
      </c>
    </row>
    <row r="542" spans="1:44">
      <c r="A542" s="117">
        <f>输入错误检查!A542</f>
        <v>0</v>
      </c>
      <c r="B542" s="156" t="str">
        <f t="shared" si="1320"/>
        <v/>
      </c>
      <c r="C542" s="156" t="str">
        <f t="shared" si="1321"/>
        <v/>
      </c>
      <c r="D542" s="156" t="str">
        <f t="shared" si="1322"/>
        <v/>
      </c>
      <c r="E542" s="156" t="str">
        <f t="shared" si="1323"/>
        <v/>
      </c>
      <c r="F542" s="156" t="str">
        <f t="shared" si="1324"/>
        <v/>
      </c>
      <c r="G542" s="120">
        <v>3</v>
      </c>
      <c r="H542" s="130" t="s">
        <v>247</v>
      </c>
      <c r="I542" s="130" t="str">
        <f t="shared" si="1258"/>
        <v/>
      </c>
      <c r="J542" s="130" t="str">
        <f t="shared" si="1259"/>
        <v/>
      </c>
      <c r="K542" s="125"/>
      <c r="L542" s="160"/>
      <c r="M542" s="168">
        <f t="shared" ref="M542:M546" si="1329">S542+S543</f>
        <v>0</v>
      </c>
      <c r="N542" s="168">
        <f t="shared" ref="N542:N546" si="1330">T542+T543</f>
        <v>0</v>
      </c>
      <c r="O542" s="166">
        <f t="shared" ref="O542:O546" si="1331">M542+N542</f>
        <v>0</v>
      </c>
      <c r="P542" s="167">
        <f t="shared" ref="P542:P546" si="1332">IF(M542&gt;N542,1,0)</f>
        <v>0</v>
      </c>
      <c r="Q542" s="167">
        <f t="shared" ref="Q542:Q546" si="1333">IF(M542+N542=0,0,IF(M542=N542,1,0))</f>
        <v>0</v>
      </c>
      <c r="R542" s="167">
        <f t="shared" ref="R542:R546" si="1334">IF(M542&lt;N542,1,0)</f>
        <v>0</v>
      </c>
      <c r="S542" s="125"/>
      <c r="T542" s="125"/>
      <c r="U542" s="130" t="str">
        <f t="shared" si="1260"/>
        <v/>
      </c>
      <c r="V542" s="173"/>
      <c r="W542" s="128"/>
      <c r="X542" s="174" t="str">
        <f t="shared" si="1325"/>
        <v/>
      </c>
      <c r="Y542" s="174" t="str">
        <f t="shared" si="1326"/>
        <v/>
      </c>
      <c r="Z542" s="174" t="str">
        <f>IF($K542="","",IF($K542=$K540,X540,X541))</f>
        <v/>
      </c>
      <c r="AA542" s="174" t="str">
        <f>IF($K542="","",IF($K542=$K540,Y540,Y541))</f>
        <v/>
      </c>
      <c r="AB542" s="178"/>
      <c r="AC542" s="182"/>
      <c r="AD542" s="184"/>
      <c r="AE542" s="125"/>
      <c r="AF542" s="125"/>
      <c r="AG542" s="188"/>
      <c r="AH542" s="189"/>
      <c r="AI542" s="190"/>
      <c r="AJ542" s="191"/>
      <c r="AK542" s="125"/>
      <c r="AL542" s="191"/>
      <c r="AM542" s="125"/>
      <c r="AN542" s="191"/>
      <c r="AO542" s="123"/>
      <c r="AP542" s="130" t="str">
        <f t="shared" si="1261"/>
        <v/>
      </c>
      <c r="AQ542" s="130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R542" s="130" t="str">
        <f t="shared" si="1262"/>
        <v/>
      </c>
    </row>
    <row r="543" spans="1:44">
      <c r="A543" s="117">
        <f>输入错误检查!A543</f>
        <v>0</v>
      </c>
      <c r="B543" s="156" t="str">
        <f t="shared" si="1320"/>
        <v/>
      </c>
      <c r="C543" s="156" t="str">
        <f t="shared" si="1321"/>
        <v/>
      </c>
      <c r="D543" s="156" t="str">
        <f t="shared" si="1322"/>
        <v/>
      </c>
      <c r="E543" s="156" t="str">
        <f t="shared" si="1323"/>
        <v/>
      </c>
      <c r="F543" s="156" t="str">
        <f t="shared" si="1324"/>
        <v/>
      </c>
      <c r="G543" s="120">
        <v>3</v>
      </c>
      <c r="H543" s="130" t="s">
        <v>251</v>
      </c>
      <c r="I543" s="130" t="str">
        <f t="shared" si="1258"/>
        <v/>
      </c>
      <c r="J543" s="130" t="str">
        <f t="shared" si="1259"/>
        <v/>
      </c>
      <c r="K543" s="125"/>
      <c r="L543" s="160"/>
      <c r="M543" s="168"/>
      <c r="N543" s="168"/>
      <c r="O543" s="166"/>
      <c r="P543" s="169"/>
      <c r="Q543" s="169"/>
      <c r="R543" s="169"/>
      <c r="S543" s="125"/>
      <c r="T543" s="125"/>
      <c r="U543" s="130" t="str">
        <f t="shared" si="1260"/>
        <v/>
      </c>
      <c r="V543" s="173"/>
      <c r="W543" s="128"/>
      <c r="X543" s="174" t="str">
        <f t="shared" si="1327"/>
        <v/>
      </c>
      <c r="Y543" s="174" t="str">
        <f t="shared" si="1328"/>
        <v/>
      </c>
      <c r="Z543" s="174" t="str">
        <f>IF($K543="","",IF($K543=$K541,X541,X540))</f>
        <v/>
      </c>
      <c r="AA543" s="174" t="str">
        <f>IF($K543="","",IF($K543=$K541,Y541,Y540))</f>
        <v/>
      </c>
      <c r="AB543" s="171"/>
      <c r="AC543" s="185"/>
      <c r="AD543" s="184"/>
      <c r="AE543" s="125"/>
      <c r="AF543" s="125"/>
      <c r="AG543" s="192"/>
      <c r="AH543" s="193"/>
      <c r="AI543" s="190"/>
      <c r="AJ543" s="191"/>
      <c r="AK543" s="125"/>
      <c r="AL543" s="191"/>
      <c r="AM543" s="125"/>
      <c r="AN543" s="191"/>
      <c r="AO543" s="123"/>
      <c r="AP543" s="130" t="str">
        <f t="shared" si="1261"/>
        <v/>
      </c>
      <c r="AQ543" s="130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R543" s="130" t="str">
        <f t="shared" si="1262"/>
        <v/>
      </c>
    </row>
    <row r="544" spans="1:44">
      <c r="A544" s="117">
        <f>输入错误检查!A544</f>
        <v>0</v>
      </c>
      <c r="B544" s="156" t="str">
        <f t="shared" si="1320"/>
        <v/>
      </c>
      <c r="C544" s="156" t="str">
        <f t="shared" si="1321"/>
        <v/>
      </c>
      <c r="D544" s="156" t="str">
        <f t="shared" si="1322"/>
        <v/>
      </c>
      <c r="E544" s="156" t="str">
        <f t="shared" si="1323"/>
        <v/>
      </c>
      <c r="F544" s="156" t="str">
        <f t="shared" si="1324"/>
        <v/>
      </c>
      <c r="G544" s="120" t="s">
        <v>256</v>
      </c>
      <c r="H544" s="130" t="s">
        <v>247</v>
      </c>
      <c r="I544" s="130" t="str">
        <f t="shared" si="1258"/>
        <v/>
      </c>
      <c r="J544" s="130" t="str">
        <f t="shared" si="1259"/>
        <v/>
      </c>
      <c r="K544" s="125"/>
      <c r="L544" s="160"/>
      <c r="M544" s="168">
        <f t="shared" si="1329"/>
        <v>0</v>
      </c>
      <c r="N544" s="168">
        <f t="shared" si="1330"/>
        <v>0</v>
      </c>
      <c r="O544" s="166">
        <f t="shared" si="1331"/>
        <v>0</v>
      </c>
      <c r="P544" s="167">
        <f t="shared" si="1332"/>
        <v>0</v>
      </c>
      <c r="Q544" s="167">
        <f t="shared" si="1333"/>
        <v>0</v>
      </c>
      <c r="R544" s="167">
        <f t="shared" si="1334"/>
        <v>0</v>
      </c>
      <c r="S544" s="125"/>
      <c r="T544" s="125"/>
      <c r="U544" s="130" t="str">
        <f t="shared" si="1260"/>
        <v/>
      </c>
      <c r="V544" s="173"/>
      <c r="W544" s="128"/>
      <c r="X544" s="174" t="str">
        <f t="shared" si="1325"/>
        <v/>
      </c>
      <c r="Y544" s="174" t="str">
        <f t="shared" si="1326"/>
        <v/>
      </c>
      <c r="Z544" s="172" t="str">
        <f t="shared" ref="Z544:AC544" si="1335">IF($K544="","",IF($K544=$K542,X542,X543))</f>
        <v/>
      </c>
      <c r="AA544" s="172" t="str">
        <f t="shared" si="1335"/>
        <v/>
      </c>
      <c r="AB544" s="172" t="str">
        <f t="shared" si="1335"/>
        <v/>
      </c>
      <c r="AC544" s="172" t="str">
        <f t="shared" si="1335"/>
        <v/>
      </c>
      <c r="AD544" s="125"/>
      <c r="AE544" s="125"/>
      <c r="AF544" s="125"/>
      <c r="AG544" s="125"/>
      <c r="AH544" s="194"/>
      <c r="AI544" s="191"/>
      <c r="AJ544" s="191"/>
      <c r="AK544" s="125"/>
      <c r="AL544" s="191"/>
      <c r="AM544" s="125"/>
      <c r="AN544" s="191"/>
      <c r="AO544" s="123"/>
      <c r="AP544" s="130" t="str">
        <f t="shared" si="1261"/>
        <v/>
      </c>
      <c r="AQ544" s="130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R544" s="130" t="str">
        <f t="shared" si="1262"/>
        <v/>
      </c>
    </row>
    <row r="545" spans="1:44">
      <c r="A545" s="117">
        <f>输入错误检查!A545</f>
        <v>0</v>
      </c>
      <c r="B545" s="156" t="str">
        <f t="shared" si="1320"/>
        <v/>
      </c>
      <c r="C545" s="156" t="str">
        <f t="shared" si="1321"/>
        <v/>
      </c>
      <c r="D545" s="156" t="str">
        <f t="shared" si="1322"/>
        <v/>
      </c>
      <c r="E545" s="156" t="str">
        <f t="shared" si="1323"/>
        <v/>
      </c>
      <c r="F545" s="156" t="str">
        <f t="shared" si="1324"/>
        <v/>
      </c>
      <c r="G545" s="120" t="s">
        <v>256</v>
      </c>
      <c r="H545" s="130" t="s">
        <v>251</v>
      </c>
      <c r="I545" s="130" t="str">
        <f t="shared" si="1258"/>
        <v/>
      </c>
      <c r="J545" s="130" t="str">
        <f t="shared" si="1259"/>
        <v/>
      </c>
      <c r="K545" s="125"/>
      <c r="L545" s="160"/>
      <c r="M545" s="168"/>
      <c r="N545" s="168"/>
      <c r="O545" s="166"/>
      <c r="P545" s="169"/>
      <c r="Q545" s="169"/>
      <c r="R545" s="169"/>
      <c r="S545" s="125"/>
      <c r="T545" s="125"/>
      <c r="U545" s="130" t="str">
        <f t="shared" si="1260"/>
        <v/>
      </c>
      <c r="V545" s="173"/>
      <c r="W545" s="128"/>
      <c r="X545" s="174" t="str">
        <f t="shared" si="1327"/>
        <v/>
      </c>
      <c r="Y545" s="174" t="str">
        <f t="shared" si="1328"/>
        <v/>
      </c>
      <c r="Z545" s="172" t="str">
        <f t="shared" ref="Z545:AC545" si="1336">IF($K545="","",IF($K545=$K543,X543,X542))</f>
        <v/>
      </c>
      <c r="AA545" s="172" t="str">
        <f t="shared" si="1336"/>
        <v/>
      </c>
      <c r="AB545" s="172" t="str">
        <f t="shared" si="1336"/>
        <v/>
      </c>
      <c r="AC545" s="172" t="str">
        <f t="shared" si="1336"/>
        <v/>
      </c>
      <c r="AD545" s="125"/>
      <c r="AE545" s="125"/>
      <c r="AF545" s="125"/>
      <c r="AG545" s="125"/>
      <c r="AH545" s="125"/>
      <c r="AI545" s="191"/>
      <c r="AJ545" s="191"/>
      <c r="AK545" s="125"/>
      <c r="AL545" s="191"/>
      <c r="AM545" s="125"/>
      <c r="AN545" s="191"/>
      <c r="AO545" s="123"/>
      <c r="AP545" s="130" t="str">
        <f t="shared" si="1261"/>
        <v/>
      </c>
      <c r="AQ545" s="130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R545" s="130" t="str">
        <f t="shared" si="1262"/>
        <v/>
      </c>
    </row>
    <row r="546" spans="1:44">
      <c r="A546" s="117">
        <f>输入错误检查!A546</f>
        <v>0</v>
      </c>
      <c r="B546" s="156" t="str">
        <f>IF(赛果!A70="","",赛果!A70)</f>
        <v/>
      </c>
      <c r="C546" s="156" t="str">
        <f>IF(赛果!B70="","",赛果!B70)</f>
        <v/>
      </c>
      <c r="D546" s="156" t="str">
        <f>IF(赛果!C70="","",赛果!C70)</f>
        <v/>
      </c>
      <c r="E546" s="156" t="str">
        <f>IF(赛果!D70="","",赛果!D70)</f>
        <v/>
      </c>
      <c r="F546" s="156" t="str">
        <f>IF(赛果!E70="","",赛果!E70)</f>
        <v/>
      </c>
      <c r="G546" s="120">
        <v>1</v>
      </c>
      <c r="H546" s="130" t="s">
        <v>247</v>
      </c>
      <c r="I546" s="130" t="str">
        <f t="shared" si="1258"/>
        <v/>
      </c>
      <c r="J546" s="130" t="str">
        <f t="shared" si="1259"/>
        <v/>
      </c>
      <c r="K546" s="125"/>
      <c r="L546" s="160"/>
      <c r="M546" s="168">
        <f t="shared" si="1329"/>
        <v>0</v>
      </c>
      <c r="N546" s="168">
        <f t="shared" si="1330"/>
        <v>0</v>
      </c>
      <c r="O546" s="166">
        <f t="shared" si="1331"/>
        <v>0</v>
      </c>
      <c r="P546" s="167">
        <f t="shared" si="1332"/>
        <v>0</v>
      </c>
      <c r="Q546" s="167">
        <f t="shared" si="1333"/>
        <v>0</v>
      </c>
      <c r="R546" s="167">
        <f t="shared" si="1334"/>
        <v>0</v>
      </c>
      <c r="S546" s="125"/>
      <c r="T546" s="125"/>
      <c r="U546" s="130" t="str">
        <f t="shared" si="1260"/>
        <v/>
      </c>
      <c r="V546" s="129"/>
      <c r="W546" s="129"/>
      <c r="X546" s="170"/>
      <c r="Y546" s="175"/>
      <c r="Z546" s="175"/>
      <c r="AA546" s="175"/>
      <c r="AB546" s="175"/>
      <c r="AC546" s="179"/>
      <c r="AD546" s="184"/>
      <c r="AE546" s="192"/>
      <c r="AF546" s="170"/>
      <c r="AG546" s="175"/>
      <c r="AH546" s="179"/>
      <c r="AI546" s="190"/>
      <c r="AJ546" s="191"/>
      <c r="AK546" s="125"/>
      <c r="AL546" s="191"/>
      <c r="AM546" s="125"/>
      <c r="AN546" s="191"/>
      <c r="AO546" s="123"/>
      <c r="AP546" s="130" t="str">
        <f t="shared" si="1261"/>
        <v/>
      </c>
      <c r="AQ546" s="130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R546" s="130" t="str">
        <f t="shared" si="1262"/>
        <v/>
      </c>
    </row>
    <row r="547" spans="1:44">
      <c r="A547" s="117">
        <f>输入错误检查!A547</f>
        <v>0</v>
      </c>
      <c r="B547" s="156" t="str">
        <f t="shared" ref="B547:B553" si="1337">B546</f>
        <v/>
      </c>
      <c r="C547" s="156" t="str">
        <f t="shared" ref="C547:C553" si="1338">C546</f>
        <v/>
      </c>
      <c r="D547" s="156" t="str">
        <f t="shared" ref="D547:D553" si="1339">D546</f>
        <v/>
      </c>
      <c r="E547" s="156" t="str">
        <f t="shared" ref="E547:E553" si="1340">E546</f>
        <v/>
      </c>
      <c r="F547" s="156" t="str">
        <f t="shared" ref="F547:F553" si="1341">F546</f>
        <v/>
      </c>
      <c r="G547" s="120">
        <v>1</v>
      </c>
      <c r="H547" s="130" t="s">
        <v>251</v>
      </c>
      <c r="I547" s="130" t="str">
        <f t="shared" si="1258"/>
        <v/>
      </c>
      <c r="J547" s="130" t="str">
        <f t="shared" si="1259"/>
        <v/>
      </c>
      <c r="K547" s="125"/>
      <c r="L547" s="160"/>
      <c r="M547" s="168"/>
      <c r="N547" s="168"/>
      <c r="O547" s="166"/>
      <c r="P547" s="169"/>
      <c r="Q547" s="169"/>
      <c r="R547" s="169"/>
      <c r="S547" s="125"/>
      <c r="T547" s="125"/>
      <c r="U547" s="130" t="str">
        <f t="shared" si="1260"/>
        <v/>
      </c>
      <c r="V547" s="129"/>
      <c r="W547" s="129"/>
      <c r="X547" s="171"/>
      <c r="Y547" s="176"/>
      <c r="Z547" s="177"/>
      <c r="AA547" s="177"/>
      <c r="AB547" s="177"/>
      <c r="AC547" s="182"/>
      <c r="AD547" s="184"/>
      <c r="AE547" s="192"/>
      <c r="AF547" s="171"/>
      <c r="AG547" s="177"/>
      <c r="AH547" s="182"/>
      <c r="AI547" s="190"/>
      <c r="AJ547" s="191"/>
      <c r="AK547" s="125"/>
      <c r="AL547" s="191"/>
      <c r="AM547" s="125"/>
      <c r="AN547" s="191"/>
      <c r="AO547" s="123"/>
      <c r="AP547" s="130" t="str">
        <f t="shared" si="1261"/>
        <v/>
      </c>
      <c r="AQ547" s="130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R547" s="130" t="str">
        <f t="shared" si="1262"/>
        <v/>
      </c>
    </row>
    <row r="548" spans="1:44">
      <c r="A548" s="117">
        <f>输入错误检查!A548</f>
        <v>0</v>
      </c>
      <c r="B548" s="156" t="str">
        <f t="shared" si="1337"/>
        <v/>
      </c>
      <c r="C548" s="156" t="str">
        <f t="shared" si="1338"/>
        <v/>
      </c>
      <c r="D548" s="156" t="str">
        <f t="shared" si="1339"/>
        <v/>
      </c>
      <c r="E548" s="156" t="str">
        <f t="shared" si="1340"/>
        <v/>
      </c>
      <c r="F548" s="156" t="str">
        <f t="shared" si="1341"/>
        <v/>
      </c>
      <c r="G548" s="120">
        <v>2</v>
      </c>
      <c r="H548" s="130" t="s">
        <v>247</v>
      </c>
      <c r="I548" s="130" t="str">
        <f t="shared" si="1258"/>
        <v/>
      </c>
      <c r="J548" s="130" t="str">
        <f t="shared" si="1259"/>
        <v/>
      </c>
      <c r="K548" s="125"/>
      <c r="L548" s="160"/>
      <c r="M548" s="168">
        <f t="shared" ref="M548:M552" si="1342">S548+S549</f>
        <v>0</v>
      </c>
      <c r="N548" s="168">
        <f t="shared" ref="N548:N552" si="1343">T548+T549</f>
        <v>0</v>
      </c>
      <c r="O548" s="166">
        <f t="shared" ref="O548:O552" si="1344">M548+N548</f>
        <v>0</v>
      </c>
      <c r="P548" s="167">
        <f t="shared" ref="P548:P552" si="1345">IF(M548&gt;N548,1,0)</f>
        <v>0</v>
      </c>
      <c r="Q548" s="167">
        <f t="shared" ref="Q548:Q552" si="1346">IF(M548+N548=0,0,IF(M548=N548,1,0))</f>
        <v>0</v>
      </c>
      <c r="R548" s="167">
        <f t="shared" ref="R548:R552" si="1347">IF(M548&lt;N548,1,0)</f>
        <v>0</v>
      </c>
      <c r="S548" s="125"/>
      <c r="T548" s="125"/>
      <c r="U548" s="130" t="str">
        <f t="shared" si="1260"/>
        <v/>
      </c>
      <c r="V548" s="128"/>
      <c r="W548" s="128"/>
      <c r="X548" s="172" t="str">
        <f t="shared" ref="X548:X552" si="1348">IF($K548="","",IF($K548=$K546,AI546,AI547))</f>
        <v/>
      </c>
      <c r="Y548" s="172" t="str">
        <f t="shared" ref="Y548:Y552" si="1349">IF($K548="","",IF($K548=$K546,AJ546,AJ547))</f>
        <v/>
      </c>
      <c r="Z548" s="178"/>
      <c r="AA548" s="177"/>
      <c r="AB548" s="177"/>
      <c r="AC548" s="182"/>
      <c r="AD548" s="184"/>
      <c r="AE548" s="125"/>
      <c r="AF548" s="188"/>
      <c r="AG548" s="178"/>
      <c r="AH548" s="182"/>
      <c r="AI548" s="190"/>
      <c r="AJ548" s="191"/>
      <c r="AK548" s="125"/>
      <c r="AL548" s="191"/>
      <c r="AM548" s="125"/>
      <c r="AN548" s="191"/>
      <c r="AO548" s="123"/>
      <c r="AP548" s="130" t="str">
        <f t="shared" si="1261"/>
        <v/>
      </c>
      <c r="AQ548" s="130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R548" s="130" t="str">
        <f t="shared" si="1262"/>
        <v/>
      </c>
    </row>
    <row r="549" spans="1:44">
      <c r="A549" s="117">
        <f>输入错误检查!A549</f>
        <v>0</v>
      </c>
      <c r="B549" s="156" t="str">
        <f t="shared" si="1337"/>
        <v/>
      </c>
      <c r="C549" s="156" t="str">
        <f t="shared" si="1338"/>
        <v/>
      </c>
      <c r="D549" s="156" t="str">
        <f t="shared" si="1339"/>
        <v/>
      </c>
      <c r="E549" s="156" t="str">
        <f t="shared" si="1340"/>
        <v/>
      </c>
      <c r="F549" s="156" t="str">
        <f t="shared" si="1341"/>
        <v/>
      </c>
      <c r="G549" s="120">
        <v>2</v>
      </c>
      <c r="H549" s="130" t="s">
        <v>251</v>
      </c>
      <c r="I549" s="130" t="str">
        <f t="shared" si="1258"/>
        <v/>
      </c>
      <c r="J549" s="130" t="str">
        <f t="shared" si="1259"/>
        <v/>
      </c>
      <c r="K549" s="125"/>
      <c r="L549" s="160"/>
      <c r="M549" s="168"/>
      <c r="N549" s="168"/>
      <c r="O549" s="166"/>
      <c r="P549" s="169"/>
      <c r="Q549" s="169"/>
      <c r="R549" s="169"/>
      <c r="S549" s="125"/>
      <c r="T549" s="125"/>
      <c r="U549" s="130" t="str">
        <f t="shared" si="1260"/>
        <v/>
      </c>
      <c r="V549" s="128"/>
      <c r="W549" s="128"/>
      <c r="X549" s="172" t="str">
        <f t="shared" ref="X549:X553" si="1350">IF($K549="","",IF($K549=$K547,AI547,AI546))</f>
        <v/>
      </c>
      <c r="Y549" s="172" t="str">
        <f t="shared" ref="Y549:Y553" si="1351">IF($K549="","",IF($K549=$K547,AJ547,AJ546))</f>
        <v/>
      </c>
      <c r="Z549" s="171"/>
      <c r="AA549" s="176"/>
      <c r="AB549" s="177"/>
      <c r="AC549" s="182"/>
      <c r="AD549" s="184"/>
      <c r="AE549" s="125"/>
      <c r="AF549" s="192"/>
      <c r="AG549" s="171"/>
      <c r="AH549" s="182"/>
      <c r="AI549" s="190"/>
      <c r="AJ549" s="191"/>
      <c r="AK549" s="125"/>
      <c r="AL549" s="191"/>
      <c r="AM549" s="125"/>
      <c r="AN549" s="191"/>
      <c r="AO549" s="123"/>
      <c r="AP549" s="130" t="str">
        <f t="shared" si="1261"/>
        <v/>
      </c>
      <c r="AQ549" s="130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R549" s="130" t="str">
        <f t="shared" si="1262"/>
        <v/>
      </c>
    </row>
    <row r="550" spans="1:44">
      <c r="A550" s="117">
        <f>输入错误检查!A550</f>
        <v>0</v>
      </c>
      <c r="B550" s="156" t="str">
        <f t="shared" si="1337"/>
        <v/>
      </c>
      <c r="C550" s="156" t="str">
        <f t="shared" si="1338"/>
        <v/>
      </c>
      <c r="D550" s="156" t="str">
        <f t="shared" si="1339"/>
        <v/>
      </c>
      <c r="E550" s="156" t="str">
        <f t="shared" si="1340"/>
        <v/>
      </c>
      <c r="F550" s="156" t="str">
        <f t="shared" si="1341"/>
        <v/>
      </c>
      <c r="G550" s="120">
        <v>3</v>
      </c>
      <c r="H550" s="130" t="s">
        <v>247</v>
      </c>
      <c r="I550" s="130" t="str">
        <f t="shared" si="1258"/>
        <v/>
      </c>
      <c r="J550" s="130" t="str">
        <f t="shared" si="1259"/>
        <v/>
      </c>
      <c r="K550" s="125"/>
      <c r="L550" s="160"/>
      <c r="M550" s="168">
        <f t="shared" si="1342"/>
        <v>0</v>
      </c>
      <c r="N550" s="168">
        <f t="shared" si="1343"/>
        <v>0</v>
      </c>
      <c r="O550" s="166">
        <f t="shared" si="1344"/>
        <v>0</v>
      </c>
      <c r="P550" s="167">
        <f t="shared" si="1345"/>
        <v>0</v>
      </c>
      <c r="Q550" s="167">
        <f t="shared" si="1346"/>
        <v>0</v>
      </c>
      <c r="R550" s="167">
        <f t="shared" si="1347"/>
        <v>0</v>
      </c>
      <c r="S550" s="125"/>
      <c r="T550" s="125"/>
      <c r="U550" s="130" t="str">
        <f t="shared" si="1260"/>
        <v/>
      </c>
      <c r="V550" s="173"/>
      <c r="W550" s="128"/>
      <c r="X550" s="174" t="str">
        <f t="shared" si="1348"/>
        <v/>
      </c>
      <c r="Y550" s="174" t="str">
        <f t="shared" si="1349"/>
        <v/>
      </c>
      <c r="Z550" s="174" t="str">
        <f>IF($K550="","",IF($K550=$K548,X548,X549))</f>
        <v/>
      </c>
      <c r="AA550" s="174" t="str">
        <f>IF($K550="","",IF($K550=$K548,Y548,Y549))</f>
        <v/>
      </c>
      <c r="AB550" s="178"/>
      <c r="AC550" s="182"/>
      <c r="AD550" s="184"/>
      <c r="AE550" s="125"/>
      <c r="AF550" s="125"/>
      <c r="AG550" s="188"/>
      <c r="AH550" s="189"/>
      <c r="AI550" s="190"/>
      <c r="AJ550" s="191"/>
      <c r="AK550" s="125"/>
      <c r="AL550" s="191"/>
      <c r="AM550" s="125"/>
      <c r="AN550" s="191"/>
      <c r="AO550" s="123"/>
      <c r="AP550" s="130" t="str">
        <f t="shared" si="1261"/>
        <v/>
      </c>
      <c r="AQ550" s="130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R550" s="130" t="str">
        <f t="shared" si="1262"/>
        <v/>
      </c>
    </row>
    <row r="551" spans="1:44">
      <c r="A551" s="117">
        <f>输入错误检查!A551</f>
        <v>0</v>
      </c>
      <c r="B551" s="156" t="str">
        <f t="shared" si="1337"/>
        <v/>
      </c>
      <c r="C551" s="156" t="str">
        <f t="shared" si="1338"/>
        <v/>
      </c>
      <c r="D551" s="156" t="str">
        <f t="shared" si="1339"/>
        <v/>
      </c>
      <c r="E551" s="156" t="str">
        <f t="shared" si="1340"/>
        <v/>
      </c>
      <c r="F551" s="156" t="str">
        <f t="shared" si="1341"/>
        <v/>
      </c>
      <c r="G551" s="120">
        <v>3</v>
      </c>
      <c r="H551" s="130" t="s">
        <v>251</v>
      </c>
      <c r="I551" s="130" t="str">
        <f t="shared" si="1258"/>
        <v/>
      </c>
      <c r="J551" s="130" t="str">
        <f t="shared" si="1259"/>
        <v/>
      </c>
      <c r="K551" s="125"/>
      <c r="L551" s="160"/>
      <c r="M551" s="168"/>
      <c r="N551" s="168"/>
      <c r="O551" s="166"/>
      <c r="P551" s="169"/>
      <c r="Q551" s="169"/>
      <c r="R551" s="169"/>
      <c r="S551" s="125"/>
      <c r="T551" s="125"/>
      <c r="U551" s="130" t="str">
        <f t="shared" si="1260"/>
        <v/>
      </c>
      <c r="V551" s="173"/>
      <c r="W551" s="128"/>
      <c r="X551" s="174" t="str">
        <f t="shared" si="1350"/>
        <v/>
      </c>
      <c r="Y551" s="174" t="str">
        <f t="shared" si="1351"/>
        <v/>
      </c>
      <c r="Z551" s="174" t="str">
        <f>IF($K551="","",IF($K551=$K549,X549,X548))</f>
        <v/>
      </c>
      <c r="AA551" s="174" t="str">
        <f>IF($K551="","",IF($K551=$K549,Y549,Y548))</f>
        <v/>
      </c>
      <c r="AB551" s="171"/>
      <c r="AC551" s="185"/>
      <c r="AD551" s="184"/>
      <c r="AE551" s="125"/>
      <c r="AF551" s="125"/>
      <c r="AG551" s="192"/>
      <c r="AH551" s="193"/>
      <c r="AI551" s="190"/>
      <c r="AJ551" s="191"/>
      <c r="AK551" s="125"/>
      <c r="AL551" s="191"/>
      <c r="AM551" s="125"/>
      <c r="AN551" s="191"/>
      <c r="AO551" s="123"/>
      <c r="AP551" s="130" t="str">
        <f t="shared" si="1261"/>
        <v/>
      </c>
      <c r="AQ551" s="130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R551" s="130" t="str">
        <f t="shared" si="1262"/>
        <v/>
      </c>
    </row>
    <row r="552" spans="1:44">
      <c r="A552" s="117">
        <f>输入错误检查!A552</f>
        <v>0</v>
      </c>
      <c r="B552" s="156" t="str">
        <f t="shared" si="1337"/>
        <v/>
      </c>
      <c r="C552" s="156" t="str">
        <f t="shared" si="1338"/>
        <v/>
      </c>
      <c r="D552" s="156" t="str">
        <f t="shared" si="1339"/>
        <v/>
      </c>
      <c r="E552" s="156" t="str">
        <f t="shared" si="1340"/>
        <v/>
      </c>
      <c r="F552" s="156" t="str">
        <f t="shared" si="1341"/>
        <v/>
      </c>
      <c r="G552" s="120" t="s">
        <v>256</v>
      </c>
      <c r="H552" s="130" t="s">
        <v>247</v>
      </c>
      <c r="I552" s="130" t="str">
        <f t="shared" si="1258"/>
        <v/>
      </c>
      <c r="J552" s="130" t="str">
        <f t="shared" si="1259"/>
        <v/>
      </c>
      <c r="K552" s="125"/>
      <c r="L552" s="160"/>
      <c r="M552" s="168">
        <f t="shared" si="1342"/>
        <v>0</v>
      </c>
      <c r="N552" s="168">
        <f t="shared" si="1343"/>
        <v>0</v>
      </c>
      <c r="O552" s="166">
        <f t="shared" si="1344"/>
        <v>0</v>
      </c>
      <c r="P552" s="167">
        <f t="shared" si="1345"/>
        <v>0</v>
      </c>
      <c r="Q552" s="167">
        <f t="shared" si="1346"/>
        <v>0</v>
      </c>
      <c r="R552" s="167">
        <f t="shared" si="1347"/>
        <v>0</v>
      </c>
      <c r="S552" s="125"/>
      <c r="T552" s="125"/>
      <c r="U552" s="130" t="str">
        <f t="shared" si="1260"/>
        <v/>
      </c>
      <c r="V552" s="173"/>
      <c r="W552" s="128"/>
      <c r="X552" s="174" t="str">
        <f t="shared" si="1348"/>
        <v/>
      </c>
      <c r="Y552" s="174" t="str">
        <f t="shared" si="1349"/>
        <v/>
      </c>
      <c r="Z552" s="172" t="str">
        <f t="shared" ref="Z552:AC552" si="1352">IF($K552="","",IF($K552=$K550,X550,X551))</f>
        <v/>
      </c>
      <c r="AA552" s="172" t="str">
        <f t="shared" si="1352"/>
        <v/>
      </c>
      <c r="AB552" s="172" t="str">
        <f t="shared" si="1352"/>
        <v/>
      </c>
      <c r="AC552" s="172" t="str">
        <f t="shared" si="1352"/>
        <v/>
      </c>
      <c r="AD552" s="125"/>
      <c r="AE552" s="125"/>
      <c r="AF552" s="125"/>
      <c r="AG552" s="125"/>
      <c r="AH552" s="194"/>
      <c r="AI552" s="191"/>
      <c r="AJ552" s="191"/>
      <c r="AK552" s="125"/>
      <c r="AL552" s="191"/>
      <c r="AM552" s="125"/>
      <c r="AN552" s="191"/>
      <c r="AO552" s="123"/>
      <c r="AP552" s="130" t="str">
        <f t="shared" si="1261"/>
        <v/>
      </c>
      <c r="AQ552" s="130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R552" s="130" t="str">
        <f t="shared" si="1262"/>
        <v/>
      </c>
    </row>
    <row r="553" spans="1:44">
      <c r="A553" s="117">
        <f>输入错误检查!A553</f>
        <v>0</v>
      </c>
      <c r="B553" s="156" t="str">
        <f t="shared" si="1337"/>
        <v/>
      </c>
      <c r="C553" s="156" t="str">
        <f t="shared" si="1338"/>
        <v/>
      </c>
      <c r="D553" s="156" t="str">
        <f t="shared" si="1339"/>
        <v/>
      </c>
      <c r="E553" s="156" t="str">
        <f t="shared" si="1340"/>
        <v/>
      </c>
      <c r="F553" s="156" t="str">
        <f t="shared" si="1341"/>
        <v/>
      </c>
      <c r="G553" s="120" t="s">
        <v>256</v>
      </c>
      <c r="H553" s="130" t="s">
        <v>251</v>
      </c>
      <c r="I553" s="130" t="str">
        <f t="shared" si="1258"/>
        <v/>
      </c>
      <c r="J553" s="130" t="str">
        <f t="shared" si="1259"/>
        <v/>
      </c>
      <c r="K553" s="125"/>
      <c r="L553" s="160"/>
      <c r="M553" s="168"/>
      <c r="N553" s="168"/>
      <c r="O553" s="166"/>
      <c r="P553" s="169"/>
      <c r="Q553" s="169"/>
      <c r="R553" s="169"/>
      <c r="S553" s="125"/>
      <c r="T553" s="125"/>
      <c r="U553" s="130" t="str">
        <f t="shared" si="1260"/>
        <v/>
      </c>
      <c r="V553" s="173"/>
      <c r="W553" s="128"/>
      <c r="X553" s="174" t="str">
        <f t="shared" si="1350"/>
        <v/>
      </c>
      <c r="Y553" s="174" t="str">
        <f t="shared" si="1351"/>
        <v/>
      </c>
      <c r="Z553" s="172" t="str">
        <f t="shared" ref="Z553:AC553" si="1353">IF($K553="","",IF($K553=$K551,X551,X550))</f>
        <v/>
      </c>
      <c r="AA553" s="172" t="str">
        <f t="shared" si="1353"/>
        <v/>
      </c>
      <c r="AB553" s="172" t="str">
        <f t="shared" si="1353"/>
        <v/>
      </c>
      <c r="AC553" s="172" t="str">
        <f t="shared" si="1353"/>
        <v/>
      </c>
      <c r="AD553" s="125"/>
      <c r="AE553" s="125"/>
      <c r="AF553" s="125"/>
      <c r="AG553" s="125"/>
      <c r="AH553" s="125"/>
      <c r="AI553" s="191"/>
      <c r="AJ553" s="191"/>
      <c r="AK553" s="125"/>
      <c r="AL553" s="191"/>
      <c r="AM553" s="125"/>
      <c r="AN553" s="191"/>
      <c r="AO553" s="123"/>
      <c r="AP553" s="130" t="str">
        <f t="shared" si="1261"/>
        <v/>
      </c>
      <c r="AQ553" s="130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R553" s="130" t="str">
        <f t="shared" si="1262"/>
        <v/>
      </c>
    </row>
    <row r="554" spans="1:44">
      <c r="A554" s="117">
        <f>输入错误检查!A554</f>
        <v>0</v>
      </c>
      <c r="B554" s="156" t="str">
        <f>IF(赛果!A71="","",赛果!A71)</f>
        <v/>
      </c>
      <c r="C554" s="156" t="str">
        <f>IF(赛果!B71="","",赛果!B71)</f>
        <v/>
      </c>
      <c r="D554" s="156" t="str">
        <f>IF(赛果!C71="","",赛果!C71)</f>
        <v/>
      </c>
      <c r="E554" s="156" t="str">
        <f>IF(赛果!D71="","",赛果!D71)</f>
        <v/>
      </c>
      <c r="F554" s="156" t="str">
        <f>IF(赛果!E71="","",赛果!E71)</f>
        <v/>
      </c>
      <c r="G554" s="120">
        <v>1</v>
      </c>
      <c r="H554" s="130" t="s">
        <v>247</v>
      </c>
      <c r="I554" s="130" t="str">
        <f t="shared" si="1258"/>
        <v/>
      </c>
      <c r="J554" s="130" t="str">
        <f t="shared" si="1259"/>
        <v/>
      </c>
      <c r="K554" s="125"/>
      <c r="L554" s="160"/>
      <c r="M554" s="168">
        <f t="shared" ref="M554:M558" si="1354">S554+S555</f>
        <v>0</v>
      </c>
      <c r="N554" s="168">
        <f t="shared" ref="N554:N558" si="1355">T554+T555</f>
        <v>0</v>
      </c>
      <c r="O554" s="166">
        <f t="shared" ref="O554:O558" si="1356">M554+N554</f>
        <v>0</v>
      </c>
      <c r="P554" s="167">
        <f t="shared" ref="P554:P558" si="1357">IF(M554&gt;N554,1,0)</f>
        <v>0</v>
      </c>
      <c r="Q554" s="167">
        <f t="shared" ref="Q554:Q558" si="1358">IF(M554+N554=0,0,IF(M554=N554,1,0))</f>
        <v>0</v>
      </c>
      <c r="R554" s="167">
        <f t="shared" ref="R554:R558" si="1359">IF(M554&lt;N554,1,0)</f>
        <v>0</v>
      </c>
      <c r="S554" s="125"/>
      <c r="T554" s="125"/>
      <c r="U554" s="130" t="str">
        <f t="shared" si="1260"/>
        <v/>
      </c>
      <c r="V554" s="129"/>
      <c r="W554" s="129"/>
      <c r="X554" s="170"/>
      <c r="Y554" s="175"/>
      <c r="Z554" s="175"/>
      <c r="AA554" s="175"/>
      <c r="AB554" s="175"/>
      <c r="AC554" s="179"/>
      <c r="AD554" s="184"/>
      <c r="AE554" s="192"/>
      <c r="AF554" s="170"/>
      <c r="AG554" s="175"/>
      <c r="AH554" s="179"/>
      <c r="AI554" s="190"/>
      <c r="AJ554" s="191"/>
      <c r="AK554" s="125"/>
      <c r="AL554" s="191"/>
      <c r="AM554" s="125"/>
      <c r="AN554" s="191"/>
      <c r="AO554" s="123"/>
      <c r="AP554" s="130" t="str">
        <f t="shared" si="1261"/>
        <v/>
      </c>
      <c r="AQ554" s="130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R554" s="130" t="str">
        <f t="shared" si="1262"/>
        <v/>
      </c>
    </row>
    <row r="555" spans="1:44">
      <c r="A555" s="117">
        <f>输入错误检查!A555</f>
        <v>0</v>
      </c>
      <c r="B555" s="156" t="str">
        <f t="shared" ref="B555:B561" si="1360">B554</f>
        <v/>
      </c>
      <c r="C555" s="156" t="str">
        <f t="shared" ref="C555:C561" si="1361">C554</f>
        <v/>
      </c>
      <c r="D555" s="156" t="str">
        <f t="shared" ref="D555:D561" si="1362">D554</f>
        <v/>
      </c>
      <c r="E555" s="156" t="str">
        <f t="shared" ref="E555:E561" si="1363">E554</f>
        <v/>
      </c>
      <c r="F555" s="156" t="str">
        <f t="shared" ref="F555:F561" si="1364">F554</f>
        <v/>
      </c>
      <c r="G555" s="120">
        <v>1</v>
      </c>
      <c r="H555" s="130" t="s">
        <v>251</v>
      </c>
      <c r="I555" s="130" t="str">
        <f t="shared" si="1258"/>
        <v/>
      </c>
      <c r="J555" s="130" t="str">
        <f t="shared" si="1259"/>
        <v/>
      </c>
      <c r="K555" s="125"/>
      <c r="L555" s="160"/>
      <c r="M555" s="168"/>
      <c r="N555" s="168"/>
      <c r="O555" s="166"/>
      <c r="P555" s="169"/>
      <c r="Q555" s="169"/>
      <c r="R555" s="169"/>
      <c r="S555" s="125"/>
      <c r="T555" s="125"/>
      <c r="U555" s="130" t="str">
        <f t="shared" si="1260"/>
        <v/>
      </c>
      <c r="V555" s="129"/>
      <c r="W555" s="129"/>
      <c r="X555" s="171"/>
      <c r="Y555" s="176"/>
      <c r="Z555" s="177"/>
      <c r="AA555" s="177"/>
      <c r="AB555" s="177"/>
      <c r="AC555" s="182"/>
      <c r="AD555" s="184"/>
      <c r="AE555" s="192"/>
      <c r="AF555" s="171"/>
      <c r="AG555" s="177"/>
      <c r="AH555" s="182"/>
      <c r="AI555" s="190"/>
      <c r="AJ555" s="191"/>
      <c r="AK555" s="125"/>
      <c r="AL555" s="191"/>
      <c r="AM555" s="125"/>
      <c r="AN555" s="191"/>
      <c r="AO555" s="123"/>
      <c r="AP555" s="130" t="str">
        <f t="shared" si="1261"/>
        <v/>
      </c>
      <c r="AQ555" s="130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R555" s="130" t="str">
        <f t="shared" si="1262"/>
        <v/>
      </c>
    </row>
    <row r="556" spans="1:44">
      <c r="A556" s="117">
        <f>输入错误检查!A556</f>
        <v>0</v>
      </c>
      <c r="B556" s="156" t="str">
        <f t="shared" si="1360"/>
        <v/>
      </c>
      <c r="C556" s="156" t="str">
        <f t="shared" si="1361"/>
        <v/>
      </c>
      <c r="D556" s="156" t="str">
        <f t="shared" si="1362"/>
        <v/>
      </c>
      <c r="E556" s="156" t="str">
        <f t="shared" si="1363"/>
        <v/>
      </c>
      <c r="F556" s="156" t="str">
        <f t="shared" si="1364"/>
        <v/>
      </c>
      <c r="G556" s="120">
        <v>2</v>
      </c>
      <c r="H556" s="130" t="s">
        <v>247</v>
      </c>
      <c r="I556" s="130" t="str">
        <f t="shared" si="1258"/>
        <v/>
      </c>
      <c r="J556" s="130" t="str">
        <f t="shared" si="1259"/>
        <v/>
      </c>
      <c r="K556" s="125"/>
      <c r="L556" s="160"/>
      <c r="M556" s="168">
        <f t="shared" si="1354"/>
        <v>0</v>
      </c>
      <c r="N556" s="168">
        <f t="shared" si="1355"/>
        <v>0</v>
      </c>
      <c r="O556" s="166">
        <f t="shared" si="1356"/>
        <v>0</v>
      </c>
      <c r="P556" s="167">
        <f t="shared" si="1357"/>
        <v>0</v>
      </c>
      <c r="Q556" s="167">
        <f t="shared" si="1358"/>
        <v>0</v>
      </c>
      <c r="R556" s="167">
        <f t="shared" si="1359"/>
        <v>0</v>
      </c>
      <c r="S556" s="125"/>
      <c r="T556" s="125"/>
      <c r="U556" s="130" t="str">
        <f t="shared" si="1260"/>
        <v/>
      </c>
      <c r="V556" s="128"/>
      <c r="W556" s="128"/>
      <c r="X556" s="172" t="str">
        <f t="shared" ref="X556:X560" si="1365">IF($K556="","",IF($K556=$K554,AI554,AI555))</f>
        <v/>
      </c>
      <c r="Y556" s="172" t="str">
        <f t="shared" ref="Y556:Y560" si="1366">IF($K556="","",IF($K556=$K554,AJ554,AJ555))</f>
        <v/>
      </c>
      <c r="Z556" s="178"/>
      <c r="AA556" s="177"/>
      <c r="AB556" s="177"/>
      <c r="AC556" s="182"/>
      <c r="AD556" s="184"/>
      <c r="AE556" s="125"/>
      <c r="AF556" s="188"/>
      <c r="AG556" s="178"/>
      <c r="AH556" s="182"/>
      <c r="AI556" s="190"/>
      <c r="AJ556" s="191"/>
      <c r="AK556" s="125"/>
      <c r="AL556" s="191"/>
      <c r="AM556" s="125"/>
      <c r="AN556" s="191"/>
      <c r="AO556" s="123"/>
      <c r="AP556" s="130" t="str">
        <f t="shared" si="1261"/>
        <v/>
      </c>
      <c r="AQ556" s="130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R556" s="130" t="str">
        <f t="shared" si="1262"/>
        <v/>
      </c>
    </row>
    <row r="557" spans="1:44">
      <c r="A557" s="117">
        <f>输入错误检查!A557</f>
        <v>0</v>
      </c>
      <c r="B557" s="156" t="str">
        <f t="shared" si="1360"/>
        <v/>
      </c>
      <c r="C557" s="156" t="str">
        <f t="shared" si="1361"/>
        <v/>
      </c>
      <c r="D557" s="156" t="str">
        <f t="shared" si="1362"/>
        <v/>
      </c>
      <c r="E557" s="156" t="str">
        <f t="shared" si="1363"/>
        <v/>
      </c>
      <c r="F557" s="156" t="str">
        <f t="shared" si="1364"/>
        <v/>
      </c>
      <c r="G557" s="120">
        <v>2</v>
      </c>
      <c r="H557" s="130" t="s">
        <v>251</v>
      </c>
      <c r="I557" s="130" t="str">
        <f t="shared" si="1258"/>
        <v/>
      </c>
      <c r="J557" s="130" t="str">
        <f t="shared" si="1259"/>
        <v/>
      </c>
      <c r="K557" s="125"/>
      <c r="L557" s="160"/>
      <c r="M557" s="168"/>
      <c r="N557" s="168"/>
      <c r="O557" s="166"/>
      <c r="P557" s="169"/>
      <c r="Q557" s="169"/>
      <c r="R557" s="169"/>
      <c r="S557" s="125"/>
      <c r="T557" s="125"/>
      <c r="U557" s="130" t="str">
        <f t="shared" si="1260"/>
        <v/>
      </c>
      <c r="V557" s="128"/>
      <c r="W557" s="128"/>
      <c r="X557" s="172" t="str">
        <f t="shared" ref="X557:X561" si="1367">IF($K557="","",IF($K557=$K555,AI555,AI554))</f>
        <v/>
      </c>
      <c r="Y557" s="172" t="str">
        <f t="shared" ref="Y557:Y561" si="1368">IF($K557="","",IF($K557=$K555,AJ555,AJ554))</f>
        <v/>
      </c>
      <c r="Z557" s="171"/>
      <c r="AA557" s="176"/>
      <c r="AB557" s="177"/>
      <c r="AC557" s="182"/>
      <c r="AD557" s="184"/>
      <c r="AE557" s="125"/>
      <c r="AF557" s="192"/>
      <c r="AG557" s="171"/>
      <c r="AH557" s="182"/>
      <c r="AI557" s="190"/>
      <c r="AJ557" s="191"/>
      <c r="AK557" s="125"/>
      <c r="AL557" s="191"/>
      <c r="AM557" s="125"/>
      <c r="AN557" s="191"/>
      <c r="AO557" s="123"/>
      <c r="AP557" s="130" t="str">
        <f t="shared" si="1261"/>
        <v/>
      </c>
      <c r="AQ557" s="130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R557" s="130" t="str">
        <f t="shared" si="1262"/>
        <v/>
      </c>
    </row>
    <row r="558" spans="1:44">
      <c r="A558" s="117">
        <f>输入错误检查!A558</f>
        <v>0</v>
      </c>
      <c r="B558" s="156" t="str">
        <f t="shared" si="1360"/>
        <v/>
      </c>
      <c r="C558" s="156" t="str">
        <f t="shared" si="1361"/>
        <v/>
      </c>
      <c r="D558" s="156" t="str">
        <f t="shared" si="1362"/>
        <v/>
      </c>
      <c r="E558" s="156" t="str">
        <f t="shared" si="1363"/>
        <v/>
      </c>
      <c r="F558" s="156" t="str">
        <f t="shared" si="1364"/>
        <v/>
      </c>
      <c r="G558" s="120">
        <v>3</v>
      </c>
      <c r="H558" s="130" t="s">
        <v>247</v>
      </c>
      <c r="I558" s="130" t="str">
        <f t="shared" si="1258"/>
        <v/>
      </c>
      <c r="J558" s="130" t="str">
        <f t="shared" si="1259"/>
        <v/>
      </c>
      <c r="K558" s="125"/>
      <c r="L558" s="160"/>
      <c r="M558" s="168">
        <f t="shared" si="1354"/>
        <v>0</v>
      </c>
      <c r="N558" s="168">
        <f t="shared" si="1355"/>
        <v>0</v>
      </c>
      <c r="O558" s="166">
        <f t="shared" si="1356"/>
        <v>0</v>
      </c>
      <c r="P558" s="167">
        <f t="shared" si="1357"/>
        <v>0</v>
      </c>
      <c r="Q558" s="167">
        <f t="shared" si="1358"/>
        <v>0</v>
      </c>
      <c r="R558" s="167">
        <f t="shared" si="1359"/>
        <v>0</v>
      </c>
      <c r="S558" s="125"/>
      <c r="T558" s="125"/>
      <c r="U558" s="130" t="str">
        <f t="shared" si="1260"/>
        <v/>
      </c>
      <c r="V558" s="173"/>
      <c r="W558" s="128"/>
      <c r="X558" s="174" t="str">
        <f t="shared" si="1365"/>
        <v/>
      </c>
      <c r="Y558" s="174" t="str">
        <f t="shared" si="1366"/>
        <v/>
      </c>
      <c r="Z558" s="174" t="str">
        <f>IF($K558="","",IF($K558=$K556,X556,X557))</f>
        <v/>
      </c>
      <c r="AA558" s="174" t="str">
        <f>IF($K558="","",IF($K558=$K556,Y556,Y557))</f>
        <v/>
      </c>
      <c r="AB558" s="178"/>
      <c r="AC558" s="182"/>
      <c r="AD558" s="184"/>
      <c r="AE558" s="125"/>
      <c r="AF558" s="125"/>
      <c r="AG558" s="188"/>
      <c r="AH558" s="189"/>
      <c r="AI558" s="190"/>
      <c r="AJ558" s="191"/>
      <c r="AK558" s="125"/>
      <c r="AL558" s="191"/>
      <c r="AM558" s="125"/>
      <c r="AN558" s="191"/>
      <c r="AO558" s="123"/>
      <c r="AP558" s="130" t="str">
        <f t="shared" si="1261"/>
        <v/>
      </c>
      <c r="AQ558" s="130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R558" s="130" t="str">
        <f t="shared" si="1262"/>
        <v/>
      </c>
    </row>
    <row r="559" spans="1:44">
      <c r="A559" s="117">
        <f>输入错误检查!A559</f>
        <v>0</v>
      </c>
      <c r="B559" s="156" t="str">
        <f t="shared" si="1360"/>
        <v/>
      </c>
      <c r="C559" s="156" t="str">
        <f t="shared" si="1361"/>
        <v/>
      </c>
      <c r="D559" s="156" t="str">
        <f t="shared" si="1362"/>
        <v/>
      </c>
      <c r="E559" s="156" t="str">
        <f t="shared" si="1363"/>
        <v/>
      </c>
      <c r="F559" s="156" t="str">
        <f t="shared" si="1364"/>
        <v/>
      </c>
      <c r="G559" s="120">
        <v>3</v>
      </c>
      <c r="H559" s="130" t="s">
        <v>251</v>
      </c>
      <c r="I559" s="130" t="str">
        <f t="shared" si="1258"/>
        <v/>
      </c>
      <c r="J559" s="130" t="str">
        <f t="shared" si="1259"/>
        <v/>
      </c>
      <c r="K559" s="125"/>
      <c r="L559" s="160"/>
      <c r="M559" s="168"/>
      <c r="N559" s="168"/>
      <c r="O559" s="166"/>
      <c r="P559" s="169"/>
      <c r="Q559" s="169"/>
      <c r="R559" s="169"/>
      <c r="S559" s="125"/>
      <c r="T559" s="125"/>
      <c r="U559" s="130" t="str">
        <f t="shared" si="1260"/>
        <v/>
      </c>
      <c r="V559" s="173"/>
      <c r="W559" s="128"/>
      <c r="X559" s="174" t="str">
        <f t="shared" si="1367"/>
        <v/>
      </c>
      <c r="Y559" s="174" t="str">
        <f t="shared" si="1368"/>
        <v/>
      </c>
      <c r="Z559" s="174" t="str">
        <f>IF($K559="","",IF($K559=$K557,X557,X556))</f>
        <v/>
      </c>
      <c r="AA559" s="174" t="str">
        <f>IF($K559="","",IF($K559=$K557,Y557,Y556))</f>
        <v/>
      </c>
      <c r="AB559" s="171"/>
      <c r="AC559" s="185"/>
      <c r="AD559" s="184"/>
      <c r="AE559" s="125"/>
      <c r="AF559" s="125"/>
      <c r="AG559" s="192"/>
      <c r="AH559" s="193"/>
      <c r="AI559" s="190"/>
      <c r="AJ559" s="191"/>
      <c r="AK559" s="125"/>
      <c r="AL559" s="191"/>
      <c r="AM559" s="125"/>
      <c r="AN559" s="191"/>
      <c r="AO559" s="123"/>
      <c r="AP559" s="130" t="str">
        <f t="shared" si="1261"/>
        <v/>
      </c>
      <c r="AQ559" s="130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R559" s="130" t="str">
        <f t="shared" si="1262"/>
        <v/>
      </c>
    </row>
    <row r="560" spans="1:44">
      <c r="A560" s="117">
        <f>输入错误检查!A560</f>
        <v>0</v>
      </c>
      <c r="B560" s="156" t="str">
        <f t="shared" si="1360"/>
        <v/>
      </c>
      <c r="C560" s="156" t="str">
        <f t="shared" si="1361"/>
        <v/>
      </c>
      <c r="D560" s="156" t="str">
        <f t="shared" si="1362"/>
        <v/>
      </c>
      <c r="E560" s="156" t="str">
        <f t="shared" si="1363"/>
        <v/>
      </c>
      <c r="F560" s="156" t="str">
        <f t="shared" si="1364"/>
        <v/>
      </c>
      <c r="G560" s="120" t="s">
        <v>256</v>
      </c>
      <c r="H560" s="130" t="s">
        <v>247</v>
      </c>
      <c r="I560" s="130" t="str">
        <f t="shared" si="1258"/>
        <v/>
      </c>
      <c r="J560" s="130" t="str">
        <f t="shared" si="1259"/>
        <v/>
      </c>
      <c r="K560" s="125"/>
      <c r="L560" s="160"/>
      <c r="M560" s="168">
        <f t="shared" ref="M560:M564" si="1369">S560+S561</f>
        <v>0</v>
      </c>
      <c r="N560" s="168">
        <f t="shared" ref="N560:N564" si="1370">T560+T561</f>
        <v>0</v>
      </c>
      <c r="O560" s="166">
        <f t="shared" ref="O560:O564" si="1371">M560+N560</f>
        <v>0</v>
      </c>
      <c r="P560" s="167">
        <f t="shared" ref="P560:P564" si="1372">IF(M560&gt;N560,1,0)</f>
        <v>0</v>
      </c>
      <c r="Q560" s="167">
        <f t="shared" ref="Q560:Q564" si="1373">IF(M560+N560=0,0,IF(M560=N560,1,0))</f>
        <v>0</v>
      </c>
      <c r="R560" s="167">
        <f t="shared" ref="R560:R564" si="1374">IF(M560&lt;N560,1,0)</f>
        <v>0</v>
      </c>
      <c r="S560" s="125"/>
      <c r="T560" s="125"/>
      <c r="U560" s="130" t="str">
        <f t="shared" si="1260"/>
        <v/>
      </c>
      <c r="V560" s="173"/>
      <c r="W560" s="128"/>
      <c r="X560" s="174" t="str">
        <f t="shared" si="1365"/>
        <v/>
      </c>
      <c r="Y560" s="174" t="str">
        <f t="shared" si="1366"/>
        <v/>
      </c>
      <c r="Z560" s="172" t="str">
        <f t="shared" ref="Z560:AC560" si="1375">IF($K560="","",IF($K560=$K558,X558,X559))</f>
        <v/>
      </c>
      <c r="AA560" s="172" t="str">
        <f t="shared" si="1375"/>
        <v/>
      </c>
      <c r="AB560" s="172" t="str">
        <f t="shared" si="1375"/>
        <v/>
      </c>
      <c r="AC560" s="172" t="str">
        <f t="shared" si="1375"/>
        <v/>
      </c>
      <c r="AD560" s="125"/>
      <c r="AE560" s="125"/>
      <c r="AF560" s="125"/>
      <c r="AG560" s="125"/>
      <c r="AH560" s="194"/>
      <c r="AI560" s="191"/>
      <c r="AJ560" s="191"/>
      <c r="AK560" s="125"/>
      <c r="AL560" s="191"/>
      <c r="AM560" s="125"/>
      <c r="AN560" s="191"/>
      <c r="AO560" s="123"/>
      <c r="AP560" s="130" t="str">
        <f t="shared" si="1261"/>
        <v/>
      </c>
      <c r="AQ560" s="130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R560" s="130" t="str">
        <f t="shared" si="1262"/>
        <v/>
      </c>
    </row>
    <row r="561" spans="1:44">
      <c r="A561" s="117">
        <f>输入错误检查!A561</f>
        <v>0</v>
      </c>
      <c r="B561" s="156" t="str">
        <f t="shared" si="1360"/>
        <v/>
      </c>
      <c r="C561" s="156" t="str">
        <f t="shared" si="1361"/>
        <v/>
      </c>
      <c r="D561" s="156" t="str">
        <f t="shared" si="1362"/>
        <v/>
      </c>
      <c r="E561" s="156" t="str">
        <f t="shared" si="1363"/>
        <v/>
      </c>
      <c r="F561" s="156" t="str">
        <f t="shared" si="1364"/>
        <v/>
      </c>
      <c r="G561" s="120" t="s">
        <v>256</v>
      </c>
      <c r="H561" s="130" t="s">
        <v>251</v>
      </c>
      <c r="I561" s="130" t="str">
        <f t="shared" si="1258"/>
        <v/>
      </c>
      <c r="J561" s="130" t="str">
        <f t="shared" si="1259"/>
        <v/>
      </c>
      <c r="K561" s="125"/>
      <c r="L561" s="160"/>
      <c r="M561" s="168"/>
      <c r="N561" s="168"/>
      <c r="O561" s="166"/>
      <c r="P561" s="169"/>
      <c r="Q561" s="169"/>
      <c r="R561" s="169"/>
      <c r="S561" s="125"/>
      <c r="T561" s="125"/>
      <c r="U561" s="130" t="str">
        <f t="shared" si="1260"/>
        <v/>
      </c>
      <c r="V561" s="173"/>
      <c r="W561" s="128"/>
      <c r="X561" s="174" t="str">
        <f t="shared" si="1367"/>
        <v/>
      </c>
      <c r="Y561" s="174" t="str">
        <f t="shared" si="1368"/>
        <v/>
      </c>
      <c r="Z561" s="172" t="str">
        <f t="shared" ref="Z561:AC561" si="1376">IF($K561="","",IF($K561=$K559,X559,X558))</f>
        <v/>
      </c>
      <c r="AA561" s="172" t="str">
        <f t="shared" si="1376"/>
        <v/>
      </c>
      <c r="AB561" s="172" t="str">
        <f t="shared" si="1376"/>
        <v/>
      </c>
      <c r="AC561" s="172" t="str">
        <f t="shared" si="1376"/>
        <v/>
      </c>
      <c r="AD561" s="125"/>
      <c r="AE561" s="125"/>
      <c r="AF561" s="125"/>
      <c r="AG561" s="125"/>
      <c r="AH561" s="125"/>
      <c r="AI561" s="191"/>
      <c r="AJ561" s="191"/>
      <c r="AK561" s="125"/>
      <c r="AL561" s="191"/>
      <c r="AM561" s="125"/>
      <c r="AN561" s="191"/>
      <c r="AO561" s="123"/>
      <c r="AP561" s="130" t="str">
        <f t="shared" si="1261"/>
        <v/>
      </c>
      <c r="AQ561" s="130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R561" s="130" t="str">
        <f t="shared" si="1262"/>
        <v/>
      </c>
    </row>
    <row r="562" spans="1:44">
      <c r="A562" s="117">
        <f>输入错误检查!A562</f>
        <v>0</v>
      </c>
      <c r="B562" s="156" t="str">
        <f>IF(赛果!A72="","",赛果!A72)</f>
        <v/>
      </c>
      <c r="C562" s="156" t="str">
        <f>IF(赛果!B72="","",赛果!B72)</f>
        <v/>
      </c>
      <c r="D562" s="156" t="str">
        <f>IF(赛果!C72="","",赛果!C72)</f>
        <v/>
      </c>
      <c r="E562" s="156" t="str">
        <f>IF(赛果!D72="","",赛果!D72)</f>
        <v/>
      </c>
      <c r="F562" s="156" t="str">
        <f>IF(赛果!E72="","",赛果!E72)</f>
        <v/>
      </c>
      <c r="G562" s="120">
        <v>1</v>
      </c>
      <c r="H562" s="130" t="s">
        <v>247</v>
      </c>
      <c r="I562" s="130" t="str">
        <f t="shared" si="1258"/>
        <v/>
      </c>
      <c r="J562" s="130" t="str">
        <f t="shared" si="1259"/>
        <v/>
      </c>
      <c r="K562" s="125"/>
      <c r="L562" s="160"/>
      <c r="M562" s="168">
        <f t="shared" si="1369"/>
        <v>0</v>
      </c>
      <c r="N562" s="168">
        <f t="shared" si="1370"/>
        <v>0</v>
      </c>
      <c r="O562" s="166">
        <f t="shared" si="1371"/>
        <v>0</v>
      </c>
      <c r="P562" s="167">
        <f t="shared" si="1372"/>
        <v>0</v>
      </c>
      <c r="Q562" s="167">
        <f t="shared" si="1373"/>
        <v>0</v>
      </c>
      <c r="R562" s="167">
        <f t="shared" si="1374"/>
        <v>0</v>
      </c>
      <c r="S562" s="125"/>
      <c r="T562" s="125"/>
      <c r="U562" s="130" t="str">
        <f t="shared" si="1260"/>
        <v/>
      </c>
      <c r="V562" s="129"/>
      <c r="W562" s="129"/>
      <c r="X562" s="170"/>
      <c r="Y562" s="175"/>
      <c r="Z562" s="175"/>
      <c r="AA562" s="175"/>
      <c r="AB562" s="175"/>
      <c r="AC562" s="179"/>
      <c r="AD562" s="184"/>
      <c r="AE562" s="192"/>
      <c r="AF562" s="170"/>
      <c r="AG562" s="175"/>
      <c r="AH562" s="179"/>
      <c r="AI562" s="190"/>
      <c r="AJ562" s="191"/>
      <c r="AK562" s="125"/>
      <c r="AL562" s="191"/>
      <c r="AM562" s="125"/>
      <c r="AN562" s="191"/>
      <c r="AO562" s="123"/>
      <c r="AP562" s="130" t="str">
        <f t="shared" si="1261"/>
        <v/>
      </c>
      <c r="AQ562" s="130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R562" s="130" t="str">
        <f t="shared" si="1262"/>
        <v/>
      </c>
    </row>
    <row r="563" spans="1:44">
      <c r="A563" s="117">
        <f>输入错误检查!A563</f>
        <v>0</v>
      </c>
      <c r="B563" s="156" t="str">
        <f t="shared" ref="B563:B569" si="1377">B562</f>
        <v/>
      </c>
      <c r="C563" s="156" t="str">
        <f t="shared" ref="C563:C569" si="1378">C562</f>
        <v/>
      </c>
      <c r="D563" s="156" t="str">
        <f t="shared" ref="D563:D569" si="1379">D562</f>
        <v/>
      </c>
      <c r="E563" s="156" t="str">
        <f t="shared" ref="E563:E569" si="1380">E562</f>
        <v/>
      </c>
      <c r="F563" s="156" t="str">
        <f t="shared" ref="F563:F569" si="1381">F562</f>
        <v/>
      </c>
      <c r="G563" s="120">
        <v>1</v>
      </c>
      <c r="H563" s="130" t="s">
        <v>251</v>
      </c>
      <c r="I563" s="130" t="str">
        <f t="shared" si="1258"/>
        <v/>
      </c>
      <c r="J563" s="130" t="str">
        <f t="shared" si="1259"/>
        <v/>
      </c>
      <c r="K563" s="125"/>
      <c r="L563" s="160"/>
      <c r="M563" s="168"/>
      <c r="N563" s="168"/>
      <c r="O563" s="166"/>
      <c r="P563" s="169"/>
      <c r="Q563" s="169"/>
      <c r="R563" s="169"/>
      <c r="S563" s="125"/>
      <c r="T563" s="125"/>
      <c r="U563" s="130" t="str">
        <f t="shared" si="1260"/>
        <v/>
      </c>
      <c r="V563" s="129"/>
      <c r="W563" s="129"/>
      <c r="X563" s="171"/>
      <c r="Y563" s="176"/>
      <c r="Z563" s="177"/>
      <c r="AA563" s="177"/>
      <c r="AB563" s="177"/>
      <c r="AC563" s="182"/>
      <c r="AD563" s="184"/>
      <c r="AE563" s="192"/>
      <c r="AF563" s="171"/>
      <c r="AG563" s="177"/>
      <c r="AH563" s="182"/>
      <c r="AI563" s="190"/>
      <c r="AJ563" s="191"/>
      <c r="AK563" s="125"/>
      <c r="AL563" s="191"/>
      <c r="AM563" s="125"/>
      <c r="AN563" s="191"/>
      <c r="AO563" s="123"/>
      <c r="AP563" s="130" t="str">
        <f t="shared" si="1261"/>
        <v/>
      </c>
      <c r="AQ563" s="130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R563" s="130" t="str">
        <f t="shared" si="1262"/>
        <v/>
      </c>
    </row>
    <row r="564" spans="1:44">
      <c r="A564" s="117">
        <f>输入错误检查!A564</f>
        <v>0</v>
      </c>
      <c r="B564" s="156" t="str">
        <f t="shared" si="1377"/>
        <v/>
      </c>
      <c r="C564" s="156" t="str">
        <f t="shared" si="1378"/>
        <v/>
      </c>
      <c r="D564" s="156" t="str">
        <f t="shared" si="1379"/>
        <v/>
      </c>
      <c r="E564" s="156" t="str">
        <f t="shared" si="1380"/>
        <v/>
      </c>
      <c r="F564" s="156" t="str">
        <f t="shared" si="1381"/>
        <v/>
      </c>
      <c r="G564" s="120">
        <v>2</v>
      </c>
      <c r="H564" s="130" t="s">
        <v>247</v>
      </c>
      <c r="I564" s="130" t="str">
        <f t="shared" si="1258"/>
        <v/>
      </c>
      <c r="J564" s="130" t="str">
        <f t="shared" si="1259"/>
        <v/>
      </c>
      <c r="K564" s="125"/>
      <c r="L564" s="160"/>
      <c r="M564" s="168">
        <f t="shared" si="1369"/>
        <v>0</v>
      </c>
      <c r="N564" s="168">
        <f t="shared" si="1370"/>
        <v>0</v>
      </c>
      <c r="O564" s="166">
        <f t="shared" si="1371"/>
        <v>0</v>
      </c>
      <c r="P564" s="167">
        <f t="shared" si="1372"/>
        <v>0</v>
      </c>
      <c r="Q564" s="167">
        <f t="shared" si="1373"/>
        <v>0</v>
      </c>
      <c r="R564" s="167">
        <f t="shared" si="1374"/>
        <v>0</v>
      </c>
      <c r="S564" s="125"/>
      <c r="T564" s="125"/>
      <c r="U564" s="130" t="str">
        <f t="shared" si="1260"/>
        <v/>
      </c>
      <c r="V564" s="128"/>
      <c r="W564" s="128"/>
      <c r="X564" s="172" t="str">
        <f t="shared" ref="X564:X568" si="1382">IF($K564="","",IF($K564=$K562,AI562,AI563))</f>
        <v/>
      </c>
      <c r="Y564" s="172" t="str">
        <f t="shared" ref="Y564:Y568" si="1383">IF($K564="","",IF($K564=$K562,AJ562,AJ563))</f>
        <v/>
      </c>
      <c r="Z564" s="178"/>
      <c r="AA564" s="177"/>
      <c r="AB564" s="177"/>
      <c r="AC564" s="182"/>
      <c r="AD564" s="184"/>
      <c r="AE564" s="125"/>
      <c r="AF564" s="188"/>
      <c r="AG564" s="178"/>
      <c r="AH564" s="182"/>
      <c r="AI564" s="190"/>
      <c r="AJ564" s="191"/>
      <c r="AK564" s="125"/>
      <c r="AL564" s="191"/>
      <c r="AM564" s="125"/>
      <c r="AN564" s="191"/>
      <c r="AO564" s="123"/>
      <c r="AP564" s="130" t="str">
        <f t="shared" si="1261"/>
        <v/>
      </c>
      <c r="AQ564" s="130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R564" s="130" t="str">
        <f t="shared" si="1262"/>
        <v/>
      </c>
    </row>
    <row r="565" spans="1:44">
      <c r="A565" s="117">
        <f>输入错误检查!A565</f>
        <v>0</v>
      </c>
      <c r="B565" s="156" t="str">
        <f t="shared" si="1377"/>
        <v/>
      </c>
      <c r="C565" s="156" t="str">
        <f t="shared" si="1378"/>
        <v/>
      </c>
      <c r="D565" s="156" t="str">
        <f t="shared" si="1379"/>
        <v/>
      </c>
      <c r="E565" s="156" t="str">
        <f t="shared" si="1380"/>
        <v/>
      </c>
      <c r="F565" s="156" t="str">
        <f t="shared" si="1381"/>
        <v/>
      </c>
      <c r="G565" s="120">
        <v>2</v>
      </c>
      <c r="H565" s="130" t="s">
        <v>251</v>
      </c>
      <c r="I565" s="130" t="str">
        <f t="shared" si="1258"/>
        <v/>
      </c>
      <c r="J565" s="130" t="str">
        <f t="shared" si="1259"/>
        <v/>
      </c>
      <c r="K565" s="125"/>
      <c r="L565" s="160"/>
      <c r="M565" s="168"/>
      <c r="N565" s="168"/>
      <c r="O565" s="166"/>
      <c r="P565" s="169"/>
      <c r="Q565" s="169"/>
      <c r="R565" s="169"/>
      <c r="S565" s="125"/>
      <c r="T565" s="125"/>
      <c r="U565" s="130" t="str">
        <f t="shared" si="1260"/>
        <v/>
      </c>
      <c r="V565" s="128"/>
      <c r="W565" s="128"/>
      <c r="X565" s="172" t="str">
        <f t="shared" ref="X565:X569" si="1384">IF($K565="","",IF($K565=$K563,AI563,AI562))</f>
        <v/>
      </c>
      <c r="Y565" s="172" t="str">
        <f t="shared" ref="Y565:Y569" si="1385">IF($K565="","",IF($K565=$K563,AJ563,AJ562))</f>
        <v/>
      </c>
      <c r="Z565" s="171"/>
      <c r="AA565" s="176"/>
      <c r="AB565" s="177"/>
      <c r="AC565" s="182"/>
      <c r="AD565" s="184"/>
      <c r="AE565" s="125"/>
      <c r="AF565" s="192"/>
      <c r="AG565" s="171"/>
      <c r="AH565" s="182"/>
      <c r="AI565" s="190"/>
      <c r="AJ565" s="191"/>
      <c r="AK565" s="125"/>
      <c r="AL565" s="191"/>
      <c r="AM565" s="125"/>
      <c r="AN565" s="191"/>
      <c r="AO565" s="123"/>
      <c r="AP565" s="130" t="str">
        <f t="shared" si="1261"/>
        <v/>
      </c>
      <c r="AQ565" s="130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R565" s="130" t="str">
        <f t="shared" si="1262"/>
        <v/>
      </c>
    </row>
    <row r="566" spans="1:44">
      <c r="A566" s="117">
        <f>输入错误检查!A566</f>
        <v>0</v>
      </c>
      <c r="B566" s="156" t="str">
        <f t="shared" si="1377"/>
        <v/>
      </c>
      <c r="C566" s="156" t="str">
        <f t="shared" si="1378"/>
        <v/>
      </c>
      <c r="D566" s="156" t="str">
        <f t="shared" si="1379"/>
        <v/>
      </c>
      <c r="E566" s="156" t="str">
        <f t="shared" si="1380"/>
        <v/>
      </c>
      <c r="F566" s="156" t="str">
        <f t="shared" si="1381"/>
        <v/>
      </c>
      <c r="G566" s="120">
        <v>3</v>
      </c>
      <c r="H566" s="130" t="s">
        <v>247</v>
      </c>
      <c r="I566" s="130" t="str">
        <f t="shared" si="1258"/>
        <v/>
      </c>
      <c r="J566" s="130" t="str">
        <f t="shared" si="1259"/>
        <v/>
      </c>
      <c r="K566" s="125"/>
      <c r="L566" s="160"/>
      <c r="M566" s="168">
        <f t="shared" ref="M566:M570" si="1386">S566+S567</f>
        <v>0</v>
      </c>
      <c r="N566" s="168">
        <f t="shared" ref="N566:N570" si="1387">T566+T567</f>
        <v>0</v>
      </c>
      <c r="O566" s="166">
        <f t="shared" ref="O566:O570" si="1388">M566+N566</f>
        <v>0</v>
      </c>
      <c r="P566" s="167">
        <f t="shared" ref="P566:P570" si="1389">IF(M566&gt;N566,1,0)</f>
        <v>0</v>
      </c>
      <c r="Q566" s="167">
        <f t="shared" ref="Q566:Q570" si="1390">IF(M566+N566=0,0,IF(M566=N566,1,0))</f>
        <v>0</v>
      </c>
      <c r="R566" s="167">
        <f t="shared" ref="R566:R570" si="1391">IF(M566&lt;N566,1,0)</f>
        <v>0</v>
      </c>
      <c r="S566" s="125"/>
      <c r="T566" s="125"/>
      <c r="U566" s="130" t="str">
        <f t="shared" si="1260"/>
        <v/>
      </c>
      <c r="V566" s="173"/>
      <c r="W566" s="128"/>
      <c r="X566" s="174" t="str">
        <f t="shared" si="1382"/>
        <v/>
      </c>
      <c r="Y566" s="174" t="str">
        <f t="shared" si="1383"/>
        <v/>
      </c>
      <c r="Z566" s="174" t="str">
        <f>IF($K566="","",IF($K566=$K564,X564,X565))</f>
        <v/>
      </c>
      <c r="AA566" s="174" t="str">
        <f>IF($K566="","",IF($K566=$K564,Y564,Y565))</f>
        <v/>
      </c>
      <c r="AB566" s="178"/>
      <c r="AC566" s="182"/>
      <c r="AD566" s="184"/>
      <c r="AE566" s="125"/>
      <c r="AF566" s="125"/>
      <c r="AG566" s="188"/>
      <c r="AH566" s="189"/>
      <c r="AI566" s="190"/>
      <c r="AJ566" s="191"/>
      <c r="AK566" s="125"/>
      <c r="AL566" s="191"/>
      <c r="AM566" s="125"/>
      <c r="AN566" s="191"/>
      <c r="AO566" s="123"/>
      <c r="AP566" s="130" t="str">
        <f t="shared" si="1261"/>
        <v/>
      </c>
      <c r="AQ566" s="130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R566" s="130" t="str">
        <f t="shared" si="1262"/>
        <v/>
      </c>
    </row>
    <row r="567" spans="1:44">
      <c r="A567" s="117">
        <f>输入错误检查!A567</f>
        <v>0</v>
      </c>
      <c r="B567" s="156" t="str">
        <f t="shared" si="1377"/>
        <v/>
      </c>
      <c r="C567" s="156" t="str">
        <f t="shared" si="1378"/>
        <v/>
      </c>
      <c r="D567" s="156" t="str">
        <f t="shared" si="1379"/>
        <v/>
      </c>
      <c r="E567" s="156" t="str">
        <f t="shared" si="1380"/>
        <v/>
      </c>
      <c r="F567" s="156" t="str">
        <f t="shared" si="1381"/>
        <v/>
      </c>
      <c r="G567" s="120">
        <v>3</v>
      </c>
      <c r="H567" s="130" t="s">
        <v>251</v>
      </c>
      <c r="I567" s="130" t="str">
        <f t="shared" si="1258"/>
        <v/>
      </c>
      <c r="J567" s="130" t="str">
        <f t="shared" si="1259"/>
        <v/>
      </c>
      <c r="K567" s="125"/>
      <c r="L567" s="160"/>
      <c r="M567" s="168"/>
      <c r="N567" s="168"/>
      <c r="O567" s="166"/>
      <c r="P567" s="169"/>
      <c r="Q567" s="169"/>
      <c r="R567" s="169"/>
      <c r="S567" s="125"/>
      <c r="T567" s="125"/>
      <c r="U567" s="130" t="str">
        <f t="shared" si="1260"/>
        <v/>
      </c>
      <c r="V567" s="173"/>
      <c r="W567" s="128"/>
      <c r="X567" s="174" t="str">
        <f t="shared" si="1384"/>
        <v/>
      </c>
      <c r="Y567" s="174" t="str">
        <f t="shared" si="1385"/>
        <v/>
      </c>
      <c r="Z567" s="174" t="str">
        <f>IF($K567="","",IF($K567=$K565,X565,X564))</f>
        <v/>
      </c>
      <c r="AA567" s="174" t="str">
        <f>IF($K567="","",IF($K567=$K565,Y565,Y564))</f>
        <v/>
      </c>
      <c r="AB567" s="171"/>
      <c r="AC567" s="185"/>
      <c r="AD567" s="184"/>
      <c r="AE567" s="125"/>
      <c r="AF567" s="125"/>
      <c r="AG567" s="192"/>
      <c r="AH567" s="193"/>
      <c r="AI567" s="190"/>
      <c r="AJ567" s="191"/>
      <c r="AK567" s="125"/>
      <c r="AL567" s="191"/>
      <c r="AM567" s="125"/>
      <c r="AN567" s="191"/>
      <c r="AO567" s="123"/>
      <c r="AP567" s="130" t="str">
        <f t="shared" si="1261"/>
        <v/>
      </c>
      <c r="AQ567" s="130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R567" s="130" t="str">
        <f t="shared" si="1262"/>
        <v/>
      </c>
    </row>
    <row r="568" spans="1:44">
      <c r="A568" s="117">
        <f>输入错误检查!A568</f>
        <v>0</v>
      </c>
      <c r="B568" s="156" t="str">
        <f t="shared" si="1377"/>
        <v/>
      </c>
      <c r="C568" s="156" t="str">
        <f t="shared" si="1378"/>
        <v/>
      </c>
      <c r="D568" s="156" t="str">
        <f t="shared" si="1379"/>
        <v/>
      </c>
      <c r="E568" s="156" t="str">
        <f t="shared" si="1380"/>
        <v/>
      </c>
      <c r="F568" s="156" t="str">
        <f t="shared" si="1381"/>
        <v/>
      </c>
      <c r="G568" s="120" t="s">
        <v>256</v>
      </c>
      <c r="H568" s="130" t="s">
        <v>247</v>
      </c>
      <c r="I568" s="130" t="str">
        <f t="shared" si="1258"/>
        <v/>
      </c>
      <c r="J568" s="130" t="str">
        <f t="shared" si="1259"/>
        <v/>
      </c>
      <c r="K568" s="125"/>
      <c r="L568" s="160"/>
      <c r="M568" s="168">
        <f t="shared" si="1386"/>
        <v>0</v>
      </c>
      <c r="N568" s="168">
        <f t="shared" si="1387"/>
        <v>0</v>
      </c>
      <c r="O568" s="166">
        <f t="shared" si="1388"/>
        <v>0</v>
      </c>
      <c r="P568" s="167">
        <f t="shared" si="1389"/>
        <v>0</v>
      </c>
      <c r="Q568" s="167">
        <f t="shared" si="1390"/>
        <v>0</v>
      </c>
      <c r="R568" s="167">
        <f t="shared" si="1391"/>
        <v>0</v>
      </c>
      <c r="S568" s="125"/>
      <c r="T568" s="125"/>
      <c r="U568" s="130" t="str">
        <f t="shared" si="1260"/>
        <v/>
      </c>
      <c r="V568" s="173"/>
      <c r="W568" s="128"/>
      <c r="X568" s="174" t="str">
        <f t="shared" si="1382"/>
        <v/>
      </c>
      <c r="Y568" s="174" t="str">
        <f t="shared" si="1383"/>
        <v/>
      </c>
      <c r="Z568" s="172" t="str">
        <f t="shared" ref="Z568:AC568" si="1392">IF($K568="","",IF($K568=$K566,X566,X567))</f>
        <v/>
      </c>
      <c r="AA568" s="172" t="str">
        <f t="shared" si="1392"/>
        <v/>
      </c>
      <c r="AB568" s="172" t="str">
        <f t="shared" si="1392"/>
        <v/>
      </c>
      <c r="AC568" s="172" t="str">
        <f t="shared" si="1392"/>
        <v/>
      </c>
      <c r="AD568" s="125"/>
      <c r="AE568" s="125"/>
      <c r="AF568" s="125"/>
      <c r="AG568" s="125"/>
      <c r="AH568" s="194"/>
      <c r="AI568" s="191"/>
      <c r="AJ568" s="191"/>
      <c r="AK568" s="125"/>
      <c r="AL568" s="191"/>
      <c r="AM568" s="125"/>
      <c r="AN568" s="191"/>
      <c r="AO568" s="123"/>
      <c r="AP568" s="130" t="str">
        <f t="shared" si="1261"/>
        <v/>
      </c>
      <c r="AQ568" s="130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R568" s="130" t="str">
        <f t="shared" si="1262"/>
        <v/>
      </c>
    </row>
    <row r="569" spans="1:44">
      <c r="A569" s="117">
        <f>输入错误检查!A569</f>
        <v>0</v>
      </c>
      <c r="B569" s="156" t="str">
        <f t="shared" si="1377"/>
        <v/>
      </c>
      <c r="C569" s="156" t="str">
        <f t="shared" si="1378"/>
        <v/>
      </c>
      <c r="D569" s="156" t="str">
        <f t="shared" si="1379"/>
        <v/>
      </c>
      <c r="E569" s="156" t="str">
        <f t="shared" si="1380"/>
        <v/>
      </c>
      <c r="F569" s="156" t="str">
        <f t="shared" si="1381"/>
        <v/>
      </c>
      <c r="G569" s="120" t="s">
        <v>256</v>
      </c>
      <c r="H569" s="130" t="s">
        <v>251</v>
      </c>
      <c r="I569" s="130" t="str">
        <f t="shared" si="1258"/>
        <v/>
      </c>
      <c r="J569" s="130" t="str">
        <f t="shared" si="1259"/>
        <v/>
      </c>
      <c r="K569" s="125"/>
      <c r="L569" s="160"/>
      <c r="M569" s="168"/>
      <c r="N569" s="168"/>
      <c r="O569" s="166"/>
      <c r="P569" s="169"/>
      <c r="Q569" s="169"/>
      <c r="R569" s="169"/>
      <c r="S569" s="125"/>
      <c r="T569" s="125"/>
      <c r="U569" s="130" t="str">
        <f t="shared" si="1260"/>
        <v/>
      </c>
      <c r="V569" s="173"/>
      <c r="W569" s="128"/>
      <c r="X569" s="174" t="str">
        <f t="shared" si="1384"/>
        <v/>
      </c>
      <c r="Y569" s="174" t="str">
        <f t="shared" si="1385"/>
        <v/>
      </c>
      <c r="Z569" s="172" t="str">
        <f t="shared" ref="Z569:AC569" si="1393">IF($K569="","",IF($K569=$K567,X567,X566))</f>
        <v/>
      </c>
      <c r="AA569" s="172" t="str">
        <f t="shared" si="1393"/>
        <v/>
      </c>
      <c r="AB569" s="172" t="str">
        <f t="shared" si="1393"/>
        <v/>
      </c>
      <c r="AC569" s="172" t="str">
        <f t="shared" si="1393"/>
        <v/>
      </c>
      <c r="AD569" s="125"/>
      <c r="AE569" s="125"/>
      <c r="AF569" s="125"/>
      <c r="AG569" s="125"/>
      <c r="AH569" s="125"/>
      <c r="AI569" s="191"/>
      <c r="AJ569" s="191"/>
      <c r="AK569" s="125"/>
      <c r="AL569" s="191"/>
      <c r="AM569" s="125"/>
      <c r="AN569" s="191"/>
      <c r="AO569" s="123"/>
      <c r="AP569" s="130" t="str">
        <f t="shared" si="1261"/>
        <v/>
      </c>
      <c r="AQ569" s="130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R569" s="130" t="str">
        <f t="shared" si="1262"/>
        <v/>
      </c>
    </row>
    <row r="570" spans="1:44">
      <c r="A570" s="117">
        <f>输入错误检查!A570</f>
        <v>0</v>
      </c>
      <c r="B570" s="156" t="str">
        <f>IF(赛果!A73="","",赛果!A73)</f>
        <v/>
      </c>
      <c r="C570" s="156" t="str">
        <f>IF(赛果!B73="","",赛果!B73)</f>
        <v/>
      </c>
      <c r="D570" s="156" t="str">
        <f>IF(赛果!C73="","",赛果!C73)</f>
        <v/>
      </c>
      <c r="E570" s="156" t="str">
        <f>IF(赛果!D73="","",赛果!D73)</f>
        <v/>
      </c>
      <c r="F570" s="156" t="str">
        <f>IF(赛果!E73="","",赛果!E73)</f>
        <v/>
      </c>
      <c r="G570" s="120">
        <v>1</v>
      </c>
      <c r="H570" s="130" t="s">
        <v>247</v>
      </c>
      <c r="I570" s="130" t="str">
        <f t="shared" si="1258"/>
        <v/>
      </c>
      <c r="J570" s="130" t="str">
        <f t="shared" si="1259"/>
        <v/>
      </c>
      <c r="K570" s="125"/>
      <c r="L570" s="160"/>
      <c r="M570" s="168">
        <f t="shared" si="1386"/>
        <v>0</v>
      </c>
      <c r="N570" s="168">
        <f t="shared" si="1387"/>
        <v>0</v>
      </c>
      <c r="O570" s="166">
        <f t="shared" si="1388"/>
        <v>0</v>
      </c>
      <c r="P570" s="167">
        <f t="shared" si="1389"/>
        <v>0</v>
      </c>
      <c r="Q570" s="167">
        <f t="shared" si="1390"/>
        <v>0</v>
      </c>
      <c r="R570" s="167">
        <f t="shared" si="1391"/>
        <v>0</v>
      </c>
      <c r="S570" s="125"/>
      <c r="T570" s="125"/>
      <c r="U570" s="130" t="str">
        <f t="shared" si="1260"/>
        <v/>
      </c>
      <c r="V570" s="129"/>
      <c r="W570" s="129"/>
      <c r="X570" s="170"/>
      <c r="Y570" s="175"/>
      <c r="Z570" s="175"/>
      <c r="AA570" s="175"/>
      <c r="AB570" s="175"/>
      <c r="AC570" s="179"/>
      <c r="AD570" s="184"/>
      <c r="AE570" s="192"/>
      <c r="AF570" s="170"/>
      <c r="AG570" s="175"/>
      <c r="AH570" s="179"/>
      <c r="AI570" s="190"/>
      <c r="AJ570" s="191"/>
      <c r="AK570" s="125"/>
      <c r="AL570" s="191"/>
      <c r="AM570" s="125"/>
      <c r="AN570" s="191"/>
      <c r="AO570" s="123"/>
      <c r="AP570" s="130" t="str">
        <f t="shared" si="1261"/>
        <v/>
      </c>
      <c r="AQ570" s="130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R570" s="130" t="str">
        <f t="shared" si="1262"/>
        <v/>
      </c>
    </row>
    <row r="571" spans="1:44">
      <c r="A571" s="117">
        <f>输入错误检查!A571</f>
        <v>0</v>
      </c>
      <c r="B571" s="156" t="str">
        <f t="shared" ref="B571:B577" si="1394">B570</f>
        <v/>
      </c>
      <c r="C571" s="156" t="str">
        <f t="shared" ref="C571:C577" si="1395">C570</f>
        <v/>
      </c>
      <c r="D571" s="156" t="str">
        <f t="shared" ref="D571:D577" si="1396">D570</f>
        <v/>
      </c>
      <c r="E571" s="156" t="str">
        <f t="shared" ref="E571:E577" si="1397">E570</f>
        <v/>
      </c>
      <c r="F571" s="156" t="str">
        <f t="shared" ref="F571:F577" si="1398">F570</f>
        <v/>
      </c>
      <c r="G571" s="120">
        <v>1</v>
      </c>
      <c r="H571" s="130" t="s">
        <v>251</v>
      </c>
      <c r="I571" s="130" t="str">
        <f t="shared" si="1258"/>
        <v/>
      </c>
      <c r="J571" s="130" t="str">
        <f t="shared" si="1259"/>
        <v/>
      </c>
      <c r="K571" s="125"/>
      <c r="L571" s="160"/>
      <c r="M571" s="168"/>
      <c r="N571" s="168"/>
      <c r="O571" s="166"/>
      <c r="P571" s="169"/>
      <c r="Q571" s="169"/>
      <c r="R571" s="169"/>
      <c r="S571" s="125"/>
      <c r="T571" s="125"/>
      <c r="U571" s="130" t="str">
        <f t="shared" si="1260"/>
        <v/>
      </c>
      <c r="V571" s="129"/>
      <c r="W571" s="129"/>
      <c r="X571" s="171"/>
      <c r="Y571" s="176"/>
      <c r="Z571" s="177"/>
      <c r="AA571" s="177"/>
      <c r="AB571" s="177"/>
      <c r="AC571" s="182"/>
      <c r="AD571" s="184"/>
      <c r="AE571" s="192"/>
      <c r="AF571" s="171"/>
      <c r="AG571" s="177"/>
      <c r="AH571" s="182"/>
      <c r="AI571" s="190"/>
      <c r="AJ571" s="191"/>
      <c r="AK571" s="125"/>
      <c r="AL571" s="191"/>
      <c r="AM571" s="125"/>
      <c r="AN571" s="191"/>
      <c r="AO571" s="123"/>
      <c r="AP571" s="130" t="str">
        <f t="shared" si="1261"/>
        <v/>
      </c>
      <c r="AQ571" s="130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R571" s="130" t="str">
        <f t="shared" si="1262"/>
        <v/>
      </c>
    </row>
    <row r="572" spans="1:44">
      <c r="A572" s="117">
        <f>输入错误检查!A572</f>
        <v>0</v>
      </c>
      <c r="B572" s="156" t="str">
        <f t="shared" si="1394"/>
        <v/>
      </c>
      <c r="C572" s="156" t="str">
        <f t="shared" si="1395"/>
        <v/>
      </c>
      <c r="D572" s="156" t="str">
        <f t="shared" si="1396"/>
        <v/>
      </c>
      <c r="E572" s="156" t="str">
        <f t="shared" si="1397"/>
        <v/>
      </c>
      <c r="F572" s="156" t="str">
        <f t="shared" si="1398"/>
        <v/>
      </c>
      <c r="G572" s="120">
        <v>2</v>
      </c>
      <c r="H572" s="130" t="s">
        <v>247</v>
      </c>
      <c r="I572" s="130" t="str">
        <f t="shared" si="1258"/>
        <v/>
      </c>
      <c r="J572" s="130" t="str">
        <f t="shared" si="1259"/>
        <v/>
      </c>
      <c r="K572" s="125"/>
      <c r="L572" s="160"/>
      <c r="M572" s="168">
        <f t="shared" ref="M572:M576" si="1399">S572+S573</f>
        <v>0</v>
      </c>
      <c r="N572" s="168">
        <f t="shared" ref="N572:N576" si="1400">T572+T573</f>
        <v>0</v>
      </c>
      <c r="O572" s="166">
        <f t="shared" ref="O572:O576" si="1401">M572+N572</f>
        <v>0</v>
      </c>
      <c r="P572" s="167">
        <f t="shared" ref="P572:P576" si="1402">IF(M572&gt;N572,1,0)</f>
        <v>0</v>
      </c>
      <c r="Q572" s="167">
        <f t="shared" ref="Q572:Q576" si="1403">IF(M572+N572=0,0,IF(M572=N572,1,0))</f>
        <v>0</v>
      </c>
      <c r="R572" s="167">
        <f t="shared" ref="R572:R576" si="1404">IF(M572&lt;N572,1,0)</f>
        <v>0</v>
      </c>
      <c r="S572" s="125"/>
      <c r="T572" s="125"/>
      <c r="U572" s="130" t="str">
        <f t="shared" si="1260"/>
        <v/>
      </c>
      <c r="V572" s="128"/>
      <c r="W572" s="128"/>
      <c r="X572" s="172" t="str">
        <f t="shared" ref="X572:X576" si="1405">IF($K572="","",IF($K572=$K570,AI570,AI571))</f>
        <v/>
      </c>
      <c r="Y572" s="172" t="str">
        <f t="shared" ref="Y572:Y576" si="1406">IF($K572="","",IF($K572=$K570,AJ570,AJ571))</f>
        <v/>
      </c>
      <c r="Z572" s="178"/>
      <c r="AA572" s="177"/>
      <c r="AB572" s="177"/>
      <c r="AC572" s="182"/>
      <c r="AD572" s="184"/>
      <c r="AE572" s="125"/>
      <c r="AF572" s="188"/>
      <c r="AG572" s="178"/>
      <c r="AH572" s="182"/>
      <c r="AI572" s="190"/>
      <c r="AJ572" s="191"/>
      <c r="AK572" s="125"/>
      <c r="AL572" s="191"/>
      <c r="AM572" s="125"/>
      <c r="AN572" s="191"/>
      <c r="AO572" s="123"/>
      <c r="AP572" s="130" t="str">
        <f t="shared" si="1261"/>
        <v/>
      </c>
      <c r="AQ572" s="130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R572" s="130" t="str">
        <f t="shared" si="1262"/>
        <v/>
      </c>
    </row>
    <row r="573" spans="1:44">
      <c r="A573" s="117">
        <f>输入错误检查!A573</f>
        <v>0</v>
      </c>
      <c r="B573" s="156" t="str">
        <f t="shared" si="1394"/>
        <v/>
      </c>
      <c r="C573" s="156" t="str">
        <f t="shared" si="1395"/>
        <v/>
      </c>
      <c r="D573" s="156" t="str">
        <f t="shared" si="1396"/>
        <v/>
      </c>
      <c r="E573" s="156" t="str">
        <f t="shared" si="1397"/>
        <v/>
      </c>
      <c r="F573" s="156" t="str">
        <f t="shared" si="1398"/>
        <v/>
      </c>
      <c r="G573" s="120">
        <v>2</v>
      </c>
      <c r="H573" s="130" t="s">
        <v>251</v>
      </c>
      <c r="I573" s="130" t="str">
        <f t="shared" si="1258"/>
        <v/>
      </c>
      <c r="J573" s="130" t="str">
        <f t="shared" si="1259"/>
        <v/>
      </c>
      <c r="K573" s="125"/>
      <c r="L573" s="160"/>
      <c r="M573" s="168"/>
      <c r="N573" s="168"/>
      <c r="O573" s="166"/>
      <c r="P573" s="169"/>
      <c r="Q573" s="169"/>
      <c r="R573" s="169"/>
      <c r="S573" s="125"/>
      <c r="T573" s="125"/>
      <c r="U573" s="130" t="str">
        <f t="shared" si="1260"/>
        <v/>
      </c>
      <c r="V573" s="128"/>
      <c r="W573" s="128"/>
      <c r="X573" s="172" t="str">
        <f t="shared" ref="X573:X577" si="1407">IF($K573="","",IF($K573=$K571,AI571,AI570))</f>
        <v/>
      </c>
      <c r="Y573" s="172" t="str">
        <f t="shared" ref="Y573:Y577" si="1408">IF($K573="","",IF($K573=$K571,AJ571,AJ570))</f>
        <v/>
      </c>
      <c r="Z573" s="171"/>
      <c r="AA573" s="176"/>
      <c r="AB573" s="177"/>
      <c r="AC573" s="182"/>
      <c r="AD573" s="184"/>
      <c r="AE573" s="125"/>
      <c r="AF573" s="192"/>
      <c r="AG573" s="171"/>
      <c r="AH573" s="182"/>
      <c r="AI573" s="190"/>
      <c r="AJ573" s="191"/>
      <c r="AK573" s="125"/>
      <c r="AL573" s="191"/>
      <c r="AM573" s="125"/>
      <c r="AN573" s="191"/>
      <c r="AO573" s="123"/>
      <c r="AP573" s="130" t="str">
        <f t="shared" si="1261"/>
        <v/>
      </c>
      <c r="AQ573" s="130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R573" s="130" t="str">
        <f t="shared" si="1262"/>
        <v/>
      </c>
    </row>
    <row r="574" spans="1:44">
      <c r="A574" s="117">
        <f>输入错误检查!A574</f>
        <v>0</v>
      </c>
      <c r="B574" s="156" t="str">
        <f t="shared" si="1394"/>
        <v/>
      </c>
      <c r="C574" s="156" t="str">
        <f t="shared" si="1395"/>
        <v/>
      </c>
      <c r="D574" s="156" t="str">
        <f t="shared" si="1396"/>
        <v/>
      </c>
      <c r="E574" s="156" t="str">
        <f t="shared" si="1397"/>
        <v/>
      </c>
      <c r="F574" s="156" t="str">
        <f t="shared" si="1398"/>
        <v/>
      </c>
      <c r="G574" s="120">
        <v>3</v>
      </c>
      <c r="H574" s="130" t="s">
        <v>247</v>
      </c>
      <c r="I574" s="130" t="str">
        <f t="shared" si="1258"/>
        <v/>
      </c>
      <c r="J574" s="130" t="str">
        <f t="shared" si="1259"/>
        <v/>
      </c>
      <c r="K574" s="125"/>
      <c r="L574" s="160"/>
      <c r="M574" s="168">
        <f t="shared" si="1399"/>
        <v>0</v>
      </c>
      <c r="N574" s="168">
        <f t="shared" si="1400"/>
        <v>0</v>
      </c>
      <c r="O574" s="166">
        <f t="shared" si="1401"/>
        <v>0</v>
      </c>
      <c r="P574" s="167">
        <f t="shared" si="1402"/>
        <v>0</v>
      </c>
      <c r="Q574" s="167">
        <f t="shared" si="1403"/>
        <v>0</v>
      </c>
      <c r="R574" s="167">
        <f t="shared" si="1404"/>
        <v>0</v>
      </c>
      <c r="S574" s="125"/>
      <c r="T574" s="125"/>
      <c r="U574" s="130" t="str">
        <f t="shared" si="1260"/>
        <v/>
      </c>
      <c r="V574" s="173"/>
      <c r="W574" s="128"/>
      <c r="X574" s="174" t="str">
        <f t="shared" si="1405"/>
        <v/>
      </c>
      <c r="Y574" s="174" t="str">
        <f t="shared" si="1406"/>
        <v/>
      </c>
      <c r="Z574" s="174" t="str">
        <f>IF($K574="","",IF($K574=$K572,X572,X573))</f>
        <v/>
      </c>
      <c r="AA574" s="174" t="str">
        <f>IF($K574="","",IF($K574=$K572,Y572,Y573))</f>
        <v/>
      </c>
      <c r="AB574" s="178"/>
      <c r="AC574" s="182"/>
      <c r="AD574" s="184"/>
      <c r="AE574" s="125"/>
      <c r="AF574" s="125"/>
      <c r="AG574" s="188"/>
      <c r="AH574" s="189"/>
      <c r="AI574" s="190"/>
      <c r="AJ574" s="191"/>
      <c r="AK574" s="125"/>
      <c r="AL574" s="191"/>
      <c r="AM574" s="125"/>
      <c r="AN574" s="191"/>
      <c r="AO574" s="123"/>
      <c r="AP574" s="130" t="str">
        <f t="shared" si="1261"/>
        <v/>
      </c>
      <c r="AQ574" s="130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R574" s="130" t="str">
        <f t="shared" si="1262"/>
        <v/>
      </c>
    </row>
    <row r="575" spans="1:44">
      <c r="A575" s="117">
        <f>输入错误检查!A575</f>
        <v>0</v>
      </c>
      <c r="B575" s="156" t="str">
        <f t="shared" si="1394"/>
        <v/>
      </c>
      <c r="C575" s="156" t="str">
        <f t="shared" si="1395"/>
        <v/>
      </c>
      <c r="D575" s="156" t="str">
        <f t="shared" si="1396"/>
        <v/>
      </c>
      <c r="E575" s="156" t="str">
        <f t="shared" si="1397"/>
        <v/>
      </c>
      <c r="F575" s="156" t="str">
        <f t="shared" si="1398"/>
        <v/>
      </c>
      <c r="G575" s="120">
        <v>3</v>
      </c>
      <c r="H575" s="130" t="s">
        <v>251</v>
      </c>
      <c r="I575" s="130" t="str">
        <f t="shared" si="1258"/>
        <v/>
      </c>
      <c r="J575" s="130" t="str">
        <f t="shared" si="1259"/>
        <v/>
      </c>
      <c r="K575" s="125"/>
      <c r="L575" s="160"/>
      <c r="M575" s="168"/>
      <c r="N575" s="168"/>
      <c r="O575" s="166"/>
      <c r="P575" s="169"/>
      <c r="Q575" s="169"/>
      <c r="R575" s="169"/>
      <c r="S575" s="125"/>
      <c r="T575" s="125"/>
      <c r="U575" s="130" t="str">
        <f t="shared" si="1260"/>
        <v/>
      </c>
      <c r="V575" s="173"/>
      <c r="W575" s="128"/>
      <c r="X575" s="174" t="str">
        <f t="shared" si="1407"/>
        <v/>
      </c>
      <c r="Y575" s="174" t="str">
        <f t="shared" si="1408"/>
        <v/>
      </c>
      <c r="Z575" s="174" t="str">
        <f>IF($K575="","",IF($K575=$K573,X573,X572))</f>
        <v/>
      </c>
      <c r="AA575" s="174" t="str">
        <f>IF($K575="","",IF($K575=$K573,Y573,Y572))</f>
        <v/>
      </c>
      <c r="AB575" s="171"/>
      <c r="AC575" s="185"/>
      <c r="AD575" s="184"/>
      <c r="AE575" s="125"/>
      <c r="AF575" s="125"/>
      <c r="AG575" s="192"/>
      <c r="AH575" s="193"/>
      <c r="AI575" s="190"/>
      <c r="AJ575" s="191"/>
      <c r="AK575" s="125"/>
      <c r="AL575" s="191"/>
      <c r="AM575" s="125"/>
      <c r="AN575" s="191"/>
      <c r="AO575" s="123"/>
      <c r="AP575" s="130" t="str">
        <f t="shared" si="1261"/>
        <v/>
      </c>
      <c r="AQ575" s="130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R575" s="130" t="str">
        <f t="shared" si="1262"/>
        <v/>
      </c>
    </row>
    <row r="576" spans="1:44">
      <c r="A576" s="117">
        <f>输入错误检查!A576</f>
        <v>0</v>
      </c>
      <c r="B576" s="156" t="str">
        <f t="shared" si="1394"/>
        <v/>
      </c>
      <c r="C576" s="156" t="str">
        <f t="shared" si="1395"/>
        <v/>
      </c>
      <c r="D576" s="156" t="str">
        <f t="shared" si="1396"/>
        <v/>
      </c>
      <c r="E576" s="156" t="str">
        <f t="shared" si="1397"/>
        <v/>
      </c>
      <c r="F576" s="156" t="str">
        <f t="shared" si="1398"/>
        <v/>
      </c>
      <c r="G576" s="120" t="s">
        <v>256</v>
      </c>
      <c r="H576" s="130" t="s">
        <v>247</v>
      </c>
      <c r="I576" s="130" t="str">
        <f t="shared" si="1258"/>
        <v/>
      </c>
      <c r="J576" s="130" t="str">
        <f t="shared" si="1259"/>
        <v/>
      </c>
      <c r="K576" s="125"/>
      <c r="L576" s="160"/>
      <c r="M576" s="168">
        <f t="shared" si="1399"/>
        <v>0</v>
      </c>
      <c r="N576" s="168">
        <f t="shared" si="1400"/>
        <v>0</v>
      </c>
      <c r="O576" s="166">
        <f t="shared" si="1401"/>
        <v>0</v>
      </c>
      <c r="P576" s="167">
        <f t="shared" si="1402"/>
        <v>0</v>
      </c>
      <c r="Q576" s="167">
        <f t="shared" si="1403"/>
        <v>0</v>
      </c>
      <c r="R576" s="167">
        <f t="shared" si="1404"/>
        <v>0</v>
      </c>
      <c r="S576" s="125"/>
      <c r="T576" s="125"/>
      <c r="U576" s="130" t="str">
        <f t="shared" si="1260"/>
        <v/>
      </c>
      <c r="V576" s="173"/>
      <c r="W576" s="128"/>
      <c r="X576" s="174" t="str">
        <f t="shared" si="1405"/>
        <v/>
      </c>
      <c r="Y576" s="174" t="str">
        <f t="shared" si="1406"/>
        <v/>
      </c>
      <c r="Z576" s="172" t="str">
        <f t="shared" ref="Z576:AC576" si="1409">IF($K576="","",IF($K576=$K574,X574,X575))</f>
        <v/>
      </c>
      <c r="AA576" s="172" t="str">
        <f t="shared" si="1409"/>
        <v/>
      </c>
      <c r="AB576" s="172" t="str">
        <f t="shared" si="1409"/>
        <v/>
      </c>
      <c r="AC576" s="172" t="str">
        <f t="shared" si="1409"/>
        <v/>
      </c>
      <c r="AD576" s="125"/>
      <c r="AE576" s="125"/>
      <c r="AF576" s="125"/>
      <c r="AG576" s="125"/>
      <c r="AH576" s="194"/>
      <c r="AI576" s="191"/>
      <c r="AJ576" s="191"/>
      <c r="AK576" s="125"/>
      <c r="AL576" s="191"/>
      <c r="AM576" s="125"/>
      <c r="AN576" s="191"/>
      <c r="AO576" s="123"/>
      <c r="AP576" s="130" t="str">
        <f t="shared" si="1261"/>
        <v/>
      </c>
      <c r="AQ576" s="130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R576" s="130" t="str">
        <f t="shared" si="1262"/>
        <v/>
      </c>
    </row>
    <row r="577" spans="1:44">
      <c r="A577" s="117">
        <f>输入错误检查!A577</f>
        <v>0</v>
      </c>
      <c r="B577" s="156" t="str">
        <f t="shared" si="1394"/>
        <v/>
      </c>
      <c r="C577" s="156" t="str">
        <f t="shared" si="1395"/>
        <v/>
      </c>
      <c r="D577" s="156" t="str">
        <f t="shared" si="1396"/>
        <v/>
      </c>
      <c r="E577" s="156" t="str">
        <f t="shared" si="1397"/>
        <v/>
      </c>
      <c r="F577" s="156" t="str">
        <f t="shared" si="1398"/>
        <v/>
      </c>
      <c r="G577" s="120" t="s">
        <v>256</v>
      </c>
      <c r="H577" s="130" t="s">
        <v>251</v>
      </c>
      <c r="I577" s="130" t="str">
        <f t="shared" si="1258"/>
        <v/>
      </c>
      <c r="J577" s="130" t="str">
        <f t="shared" si="1259"/>
        <v/>
      </c>
      <c r="K577" s="125"/>
      <c r="L577" s="160"/>
      <c r="M577" s="168"/>
      <c r="N577" s="168"/>
      <c r="O577" s="166"/>
      <c r="P577" s="169"/>
      <c r="Q577" s="169"/>
      <c r="R577" s="169"/>
      <c r="S577" s="125"/>
      <c r="T577" s="125"/>
      <c r="U577" s="130" t="str">
        <f t="shared" si="1260"/>
        <v/>
      </c>
      <c r="V577" s="173"/>
      <c r="W577" s="128"/>
      <c r="X577" s="174" t="str">
        <f t="shared" si="1407"/>
        <v/>
      </c>
      <c r="Y577" s="174" t="str">
        <f t="shared" si="1408"/>
        <v/>
      </c>
      <c r="Z577" s="172" t="str">
        <f t="shared" ref="Z577:AC577" si="1410">IF($K577="","",IF($K577=$K575,X575,X574))</f>
        <v/>
      </c>
      <c r="AA577" s="172" t="str">
        <f t="shared" si="1410"/>
        <v/>
      </c>
      <c r="AB577" s="172" t="str">
        <f t="shared" si="1410"/>
        <v/>
      </c>
      <c r="AC577" s="172" t="str">
        <f t="shared" si="1410"/>
        <v/>
      </c>
      <c r="AD577" s="125"/>
      <c r="AE577" s="125"/>
      <c r="AF577" s="125"/>
      <c r="AG577" s="125"/>
      <c r="AH577" s="125"/>
      <c r="AI577" s="191"/>
      <c r="AJ577" s="191"/>
      <c r="AK577" s="125"/>
      <c r="AL577" s="191"/>
      <c r="AM577" s="125"/>
      <c r="AN577" s="191"/>
      <c r="AO577" s="123"/>
      <c r="AP577" s="130" t="str">
        <f t="shared" si="1261"/>
        <v/>
      </c>
      <c r="AQ577" s="130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R577" s="130" t="str">
        <f t="shared" si="1262"/>
        <v/>
      </c>
    </row>
    <row r="578" spans="1:44">
      <c r="A578" s="117">
        <f>输入错误检查!A578</f>
        <v>0</v>
      </c>
      <c r="B578" s="156" t="str">
        <f>IF(赛果!A74="","",赛果!A74)</f>
        <v/>
      </c>
      <c r="C578" s="156" t="str">
        <f>IF(赛果!B74="","",赛果!B74)</f>
        <v/>
      </c>
      <c r="D578" s="156" t="str">
        <f>IF(赛果!C74="","",赛果!C74)</f>
        <v/>
      </c>
      <c r="E578" s="156" t="str">
        <f>IF(赛果!D74="","",赛果!D74)</f>
        <v/>
      </c>
      <c r="F578" s="156" t="str">
        <f>IF(赛果!E74="","",赛果!E74)</f>
        <v/>
      </c>
      <c r="G578" s="120">
        <v>1</v>
      </c>
      <c r="H578" s="130" t="s">
        <v>247</v>
      </c>
      <c r="I578" s="130" t="str">
        <f t="shared" ref="I578:I641" si="1411">IF(K578="","",IF(K578=E578,"主","客"))</f>
        <v/>
      </c>
      <c r="J578" s="130" t="str">
        <f t="shared" ref="J578:J641" si="1412">IF(K578="","",IF(K578=E578,F578,E578))</f>
        <v/>
      </c>
      <c r="K578" s="125"/>
      <c r="L578" s="160"/>
      <c r="M578" s="168">
        <f t="shared" ref="M578:M582" si="1413">S578+S579</f>
        <v>0</v>
      </c>
      <c r="N578" s="168">
        <f t="shared" ref="N578:N582" si="1414">T578+T579</f>
        <v>0</v>
      </c>
      <c r="O578" s="166">
        <f t="shared" ref="O578:O582" si="1415">M578+N578</f>
        <v>0</v>
      </c>
      <c r="P578" s="167">
        <f t="shared" ref="P578:P582" si="1416">IF(M578&gt;N578,1,0)</f>
        <v>0</v>
      </c>
      <c r="Q578" s="167">
        <f t="shared" ref="Q578:Q582" si="1417">IF(M578+N578=0,0,IF(M578=N578,1,0))</f>
        <v>0</v>
      </c>
      <c r="R578" s="167">
        <f t="shared" ref="R578:R582" si="1418">IF(M578&lt;N578,1,0)</f>
        <v>0</v>
      </c>
      <c r="S578" s="125"/>
      <c r="T578" s="125"/>
      <c r="U578" s="130" t="str">
        <f t="shared" ref="U578:U641" si="1419">_xlfn.IFS(S578+T578=0,"",S578&gt;T578,IF(I578="主","屠","人"),S578&lt;T578,IF(I578="主","人","屠"),S578=T578,"平")</f>
        <v/>
      </c>
      <c r="V578" s="129"/>
      <c r="W578" s="129"/>
      <c r="X578" s="170"/>
      <c r="Y578" s="175"/>
      <c r="Z578" s="175"/>
      <c r="AA578" s="175"/>
      <c r="AB578" s="175"/>
      <c r="AC578" s="179"/>
      <c r="AD578" s="184"/>
      <c r="AE578" s="192"/>
      <c r="AF578" s="170"/>
      <c r="AG578" s="175"/>
      <c r="AH578" s="179"/>
      <c r="AI578" s="190"/>
      <c r="AJ578" s="191"/>
      <c r="AK578" s="125"/>
      <c r="AL578" s="191"/>
      <c r="AM578" s="125"/>
      <c r="AN578" s="191"/>
      <c r="AO578" s="123"/>
      <c r="AP578" s="130" t="str">
        <f t="shared" ref="AP578:AP641" si="1420">_xlfn.IFS(AQ578="","",AQ578=E578,"主",AQ578=F578,"客")</f>
        <v/>
      </c>
      <c r="AQ578" s="130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R578" s="130" t="str">
        <f t="shared" ref="AR578:AR641" si="1421">_xlfn.IFS(AQ578="","",AQ578=E578,F578,AQ578=F578,E578)</f>
        <v/>
      </c>
    </row>
    <row r="579" spans="1:44">
      <c r="A579" s="117">
        <f>输入错误检查!A579</f>
        <v>0</v>
      </c>
      <c r="B579" s="156" t="str">
        <f t="shared" ref="B579:B585" si="1422">B578</f>
        <v/>
      </c>
      <c r="C579" s="156" t="str">
        <f t="shared" ref="C579:C585" si="1423">C578</f>
        <v/>
      </c>
      <c r="D579" s="156" t="str">
        <f t="shared" ref="D579:D585" si="1424">D578</f>
        <v/>
      </c>
      <c r="E579" s="156" t="str">
        <f t="shared" ref="E579:E585" si="1425">E578</f>
        <v/>
      </c>
      <c r="F579" s="156" t="str">
        <f t="shared" ref="F579:F585" si="1426">F578</f>
        <v/>
      </c>
      <c r="G579" s="120">
        <v>1</v>
      </c>
      <c r="H579" s="130" t="s">
        <v>251</v>
      </c>
      <c r="I579" s="130" t="str">
        <f t="shared" si="1411"/>
        <v/>
      </c>
      <c r="J579" s="130" t="str">
        <f t="shared" si="1412"/>
        <v/>
      </c>
      <c r="K579" s="125"/>
      <c r="L579" s="160"/>
      <c r="M579" s="168"/>
      <c r="N579" s="168"/>
      <c r="O579" s="166"/>
      <c r="P579" s="169"/>
      <c r="Q579" s="169"/>
      <c r="R579" s="169"/>
      <c r="S579" s="125"/>
      <c r="T579" s="125"/>
      <c r="U579" s="130" t="str">
        <f t="shared" si="1419"/>
        <v/>
      </c>
      <c r="V579" s="129"/>
      <c r="W579" s="129"/>
      <c r="X579" s="171"/>
      <c r="Y579" s="176"/>
      <c r="Z579" s="177"/>
      <c r="AA579" s="177"/>
      <c r="AB579" s="177"/>
      <c r="AC579" s="182"/>
      <c r="AD579" s="184"/>
      <c r="AE579" s="192"/>
      <c r="AF579" s="171"/>
      <c r="AG579" s="177"/>
      <c r="AH579" s="182"/>
      <c r="AI579" s="190"/>
      <c r="AJ579" s="191"/>
      <c r="AK579" s="125"/>
      <c r="AL579" s="191"/>
      <c r="AM579" s="125"/>
      <c r="AN579" s="191"/>
      <c r="AO579" s="123"/>
      <c r="AP579" s="130" t="str">
        <f t="shared" si="1420"/>
        <v/>
      </c>
      <c r="AQ579" s="130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R579" s="130" t="str">
        <f t="shared" si="1421"/>
        <v/>
      </c>
    </row>
    <row r="580" spans="1:44">
      <c r="A580" s="117">
        <f>输入错误检查!A580</f>
        <v>0</v>
      </c>
      <c r="B580" s="156" t="str">
        <f t="shared" si="1422"/>
        <v/>
      </c>
      <c r="C580" s="156" t="str">
        <f t="shared" si="1423"/>
        <v/>
      </c>
      <c r="D580" s="156" t="str">
        <f t="shared" si="1424"/>
        <v/>
      </c>
      <c r="E580" s="156" t="str">
        <f t="shared" si="1425"/>
        <v/>
      </c>
      <c r="F580" s="156" t="str">
        <f t="shared" si="1426"/>
        <v/>
      </c>
      <c r="G580" s="120">
        <v>2</v>
      </c>
      <c r="H580" s="130" t="s">
        <v>247</v>
      </c>
      <c r="I580" s="130" t="str">
        <f t="shared" si="1411"/>
        <v/>
      </c>
      <c r="J580" s="130" t="str">
        <f t="shared" si="1412"/>
        <v/>
      </c>
      <c r="K580" s="125"/>
      <c r="L580" s="160"/>
      <c r="M580" s="168">
        <f t="shared" si="1413"/>
        <v>0</v>
      </c>
      <c r="N580" s="168">
        <f t="shared" si="1414"/>
        <v>0</v>
      </c>
      <c r="O580" s="166">
        <f t="shared" si="1415"/>
        <v>0</v>
      </c>
      <c r="P580" s="167">
        <f t="shared" si="1416"/>
        <v>0</v>
      </c>
      <c r="Q580" s="167">
        <f t="shared" si="1417"/>
        <v>0</v>
      </c>
      <c r="R580" s="167">
        <f t="shared" si="1418"/>
        <v>0</v>
      </c>
      <c r="S580" s="125"/>
      <c r="T580" s="125"/>
      <c r="U580" s="130" t="str">
        <f t="shared" si="1419"/>
        <v/>
      </c>
      <c r="V580" s="128"/>
      <c r="W580" s="128"/>
      <c r="X580" s="172" t="str">
        <f t="shared" ref="X580:X584" si="1427">IF($K580="","",IF($K580=$K578,AI578,AI579))</f>
        <v/>
      </c>
      <c r="Y580" s="172" t="str">
        <f t="shared" ref="Y580:Y584" si="1428">IF($K580="","",IF($K580=$K578,AJ578,AJ579))</f>
        <v/>
      </c>
      <c r="Z580" s="178"/>
      <c r="AA580" s="177"/>
      <c r="AB580" s="177"/>
      <c r="AC580" s="182"/>
      <c r="AD580" s="184"/>
      <c r="AE580" s="125"/>
      <c r="AF580" s="188"/>
      <c r="AG580" s="178"/>
      <c r="AH580" s="182"/>
      <c r="AI580" s="190"/>
      <c r="AJ580" s="191"/>
      <c r="AK580" s="125"/>
      <c r="AL580" s="191"/>
      <c r="AM580" s="125"/>
      <c r="AN580" s="191"/>
      <c r="AO580" s="123"/>
      <c r="AP580" s="130" t="str">
        <f t="shared" si="1420"/>
        <v/>
      </c>
      <c r="AQ580" s="130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R580" s="130" t="str">
        <f t="shared" si="1421"/>
        <v/>
      </c>
    </row>
    <row r="581" spans="1:44">
      <c r="A581" s="117">
        <f>输入错误检查!A581</f>
        <v>0</v>
      </c>
      <c r="B581" s="156" t="str">
        <f t="shared" si="1422"/>
        <v/>
      </c>
      <c r="C581" s="156" t="str">
        <f t="shared" si="1423"/>
        <v/>
      </c>
      <c r="D581" s="156" t="str">
        <f t="shared" si="1424"/>
        <v/>
      </c>
      <c r="E581" s="156" t="str">
        <f t="shared" si="1425"/>
        <v/>
      </c>
      <c r="F581" s="156" t="str">
        <f t="shared" si="1426"/>
        <v/>
      </c>
      <c r="G581" s="120">
        <v>2</v>
      </c>
      <c r="H581" s="130" t="s">
        <v>251</v>
      </c>
      <c r="I581" s="130" t="str">
        <f t="shared" si="1411"/>
        <v/>
      </c>
      <c r="J581" s="130" t="str">
        <f t="shared" si="1412"/>
        <v/>
      </c>
      <c r="K581" s="125"/>
      <c r="L581" s="160"/>
      <c r="M581" s="168"/>
      <c r="N581" s="168"/>
      <c r="O581" s="166"/>
      <c r="P581" s="169"/>
      <c r="Q581" s="169"/>
      <c r="R581" s="169"/>
      <c r="S581" s="125"/>
      <c r="T581" s="125"/>
      <c r="U581" s="130" t="str">
        <f t="shared" si="1419"/>
        <v/>
      </c>
      <c r="V581" s="128"/>
      <c r="W581" s="128"/>
      <c r="X581" s="172" t="str">
        <f t="shared" ref="X581:X585" si="1429">IF($K581="","",IF($K581=$K579,AI579,AI578))</f>
        <v/>
      </c>
      <c r="Y581" s="172" t="str">
        <f t="shared" ref="Y581:Y585" si="1430">IF($K581="","",IF($K581=$K579,AJ579,AJ578))</f>
        <v/>
      </c>
      <c r="Z581" s="171"/>
      <c r="AA581" s="176"/>
      <c r="AB581" s="177"/>
      <c r="AC581" s="182"/>
      <c r="AD581" s="184"/>
      <c r="AE581" s="125"/>
      <c r="AF581" s="192"/>
      <c r="AG581" s="171"/>
      <c r="AH581" s="182"/>
      <c r="AI581" s="190"/>
      <c r="AJ581" s="191"/>
      <c r="AK581" s="125"/>
      <c r="AL581" s="191"/>
      <c r="AM581" s="125"/>
      <c r="AN581" s="191"/>
      <c r="AO581" s="123"/>
      <c r="AP581" s="130" t="str">
        <f t="shared" si="1420"/>
        <v/>
      </c>
      <c r="AQ581" s="130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R581" s="130" t="str">
        <f t="shared" si="1421"/>
        <v/>
      </c>
    </row>
    <row r="582" spans="1:44">
      <c r="A582" s="117">
        <f>输入错误检查!A582</f>
        <v>0</v>
      </c>
      <c r="B582" s="156" t="str">
        <f t="shared" si="1422"/>
        <v/>
      </c>
      <c r="C582" s="156" t="str">
        <f t="shared" si="1423"/>
        <v/>
      </c>
      <c r="D582" s="156" t="str">
        <f t="shared" si="1424"/>
        <v/>
      </c>
      <c r="E582" s="156" t="str">
        <f t="shared" si="1425"/>
        <v/>
      </c>
      <c r="F582" s="156" t="str">
        <f t="shared" si="1426"/>
        <v/>
      </c>
      <c r="G582" s="120">
        <v>3</v>
      </c>
      <c r="H582" s="130" t="s">
        <v>247</v>
      </c>
      <c r="I582" s="130" t="str">
        <f t="shared" si="1411"/>
        <v/>
      </c>
      <c r="J582" s="130" t="str">
        <f t="shared" si="1412"/>
        <v/>
      </c>
      <c r="K582" s="125"/>
      <c r="L582" s="160"/>
      <c r="M582" s="168">
        <f t="shared" si="1413"/>
        <v>0</v>
      </c>
      <c r="N582" s="168">
        <f t="shared" si="1414"/>
        <v>0</v>
      </c>
      <c r="O582" s="166">
        <f t="shared" si="1415"/>
        <v>0</v>
      </c>
      <c r="P582" s="167">
        <f t="shared" si="1416"/>
        <v>0</v>
      </c>
      <c r="Q582" s="167">
        <f t="shared" si="1417"/>
        <v>0</v>
      </c>
      <c r="R582" s="167">
        <f t="shared" si="1418"/>
        <v>0</v>
      </c>
      <c r="S582" s="125"/>
      <c r="T582" s="125"/>
      <c r="U582" s="130" t="str">
        <f t="shared" si="1419"/>
        <v/>
      </c>
      <c r="V582" s="173"/>
      <c r="W582" s="128"/>
      <c r="X582" s="174" t="str">
        <f t="shared" si="1427"/>
        <v/>
      </c>
      <c r="Y582" s="174" t="str">
        <f t="shared" si="1428"/>
        <v/>
      </c>
      <c r="Z582" s="174" t="str">
        <f>IF($K582="","",IF($K582=$K580,X580,X581))</f>
        <v/>
      </c>
      <c r="AA582" s="174" t="str">
        <f>IF($K582="","",IF($K582=$K580,Y580,Y581))</f>
        <v/>
      </c>
      <c r="AB582" s="178"/>
      <c r="AC582" s="182"/>
      <c r="AD582" s="184"/>
      <c r="AE582" s="125"/>
      <c r="AF582" s="125"/>
      <c r="AG582" s="188"/>
      <c r="AH582" s="189"/>
      <c r="AI582" s="190"/>
      <c r="AJ582" s="191"/>
      <c r="AK582" s="125"/>
      <c r="AL582" s="191"/>
      <c r="AM582" s="125"/>
      <c r="AN582" s="191"/>
      <c r="AO582" s="123"/>
      <c r="AP582" s="130" t="str">
        <f t="shared" si="1420"/>
        <v/>
      </c>
      <c r="AQ582" s="130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R582" s="130" t="str">
        <f t="shared" si="1421"/>
        <v/>
      </c>
    </row>
    <row r="583" spans="1:44">
      <c r="A583" s="117">
        <f>输入错误检查!A583</f>
        <v>0</v>
      </c>
      <c r="B583" s="156" t="str">
        <f t="shared" si="1422"/>
        <v/>
      </c>
      <c r="C583" s="156" t="str">
        <f t="shared" si="1423"/>
        <v/>
      </c>
      <c r="D583" s="156" t="str">
        <f t="shared" si="1424"/>
        <v/>
      </c>
      <c r="E583" s="156" t="str">
        <f t="shared" si="1425"/>
        <v/>
      </c>
      <c r="F583" s="156" t="str">
        <f t="shared" si="1426"/>
        <v/>
      </c>
      <c r="G583" s="120">
        <v>3</v>
      </c>
      <c r="H583" s="130" t="s">
        <v>251</v>
      </c>
      <c r="I583" s="130" t="str">
        <f t="shared" si="1411"/>
        <v/>
      </c>
      <c r="J583" s="130" t="str">
        <f t="shared" si="1412"/>
        <v/>
      </c>
      <c r="K583" s="125"/>
      <c r="L583" s="160"/>
      <c r="M583" s="168"/>
      <c r="N583" s="168"/>
      <c r="O583" s="166"/>
      <c r="P583" s="169"/>
      <c r="Q583" s="169"/>
      <c r="R583" s="169"/>
      <c r="S583" s="125"/>
      <c r="T583" s="125"/>
      <c r="U583" s="130" t="str">
        <f t="shared" si="1419"/>
        <v/>
      </c>
      <c r="V583" s="173"/>
      <c r="W583" s="128"/>
      <c r="X583" s="174" t="str">
        <f t="shared" si="1429"/>
        <v/>
      </c>
      <c r="Y583" s="174" t="str">
        <f t="shared" si="1430"/>
        <v/>
      </c>
      <c r="Z583" s="174" t="str">
        <f>IF($K583="","",IF($K583=$K581,X581,X580))</f>
        <v/>
      </c>
      <c r="AA583" s="174" t="str">
        <f>IF($K583="","",IF($K583=$K581,Y581,Y580))</f>
        <v/>
      </c>
      <c r="AB583" s="171"/>
      <c r="AC583" s="185"/>
      <c r="AD583" s="184"/>
      <c r="AE583" s="125"/>
      <c r="AF583" s="125"/>
      <c r="AG583" s="192"/>
      <c r="AH583" s="193"/>
      <c r="AI583" s="190"/>
      <c r="AJ583" s="191"/>
      <c r="AK583" s="125"/>
      <c r="AL583" s="191"/>
      <c r="AM583" s="125"/>
      <c r="AN583" s="191"/>
      <c r="AO583" s="123"/>
      <c r="AP583" s="130" t="str">
        <f t="shared" si="1420"/>
        <v/>
      </c>
      <c r="AQ583" s="130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R583" s="130" t="str">
        <f t="shared" si="1421"/>
        <v/>
      </c>
    </row>
    <row r="584" spans="1:44">
      <c r="A584" s="117">
        <f>输入错误检查!A584</f>
        <v>0</v>
      </c>
      <c r="B584" s="156" t="str">
        <f t="shared" si="1422"/>
        <v/>
      </c>
      <c r="C584" s="156" t="str">
        <f t="shared" si="1423"/>
        <v/>
      </c>
      <c r="D584" s="156" t="str">
        <f t="shared" si="1424"/>
        <v/>
      </c>
      <c r="E584" s="156" t="str">
        <f t="shared" si="1425"/>
        <v/>
      </c>
      <c r="F584" s="156" t="str">
        <f t="shared" si="1426"/>
        <v/>
      </c>
      <c r="G584" s="120" t="s">
        <v>256</v>
      </c>
      <c r="H584" s="130" t="s">
        <v>247</v>
      </c>
      <c r="I584" s="130" t="str">
        <f t="shared" si="1411"/>
        <v/>
      </c>
      <c r="J584" s="130" t="str">
        <f t="shared" si="1412"/>
        <v/>
      </c>
      <c r="K584" s="125"/>
      <c r="L584" s="160"/>
      <c r="M584" s="168">
        <f t="shared" ref="M584:M588" si="1431">S584+S585</f>
        <v>0</v>
      </c>
      <c r="N584" s="168">
        <f t="shared" ref="N584:N588" si="1432">T584+T585</f>
        <v>0</v>
      </c>
      <c r="O584" s="166">
        <f t="shared" ref="O584:O588" si="1433">M584+N584</f>
        <v>0</v>
      </c>
      <c r="P584" s="167">
        <f t="shared" ref="P584:P588" si="1434">IF(M584&gt;N584,1,0)</f>
        <v>0</v>
      </c>
      <c r="Q584" s="167">
        <f t="shared" ref="Q584:Q588" si="1435">IF(M584+N584=0,0,IF(M584=N584,1,0))</f>
        <v>0</v>
      </c>
      <c r="R584" s="167">
        <f t="shared" ref="R584:R588" si="1436">IF(M584&lt;N584,1,0)</f>
        <v>0</v>
      </c>
      <c r="S584" s="125"/>
      <c r="T584" s="125"/>
      <c r="U584" s="130" t="str">
        <f t="shared" si="1419"/>
        <v/>
      </c>
      <c r="V584" s="173"/>
      <c r="W584" s="128"/>
      <c r="X584" s="174" t="str">
        <f t="shared" si="1427"/>
        <v/>
      </c>
      <c r="Y584" s="174" t="str">
        <f t="shared" si="1428"/>
        <v/>
      </c>
      <c r="Z584" s="172" t="str">
        <f t="shared" ref="Z584:AC584" si="1437">IF($K584="","",IF($K584=$K582,X582,X583))</f>
        <v/>
      </c>
      <c r="AA584" s="172" t="str">
        <f t="shared" si="1437"/>
        <v/>
      </c>
      <c r="AB584" s="172" t="str">
        <f t="shared" si="1437"/>
        <v/>
      </c>
      <c r="AC584" s="172" t="str">
        <f t="shared" si="1437"/>
        <v/>
      </c>
      <c r="AD584" s="125"/>
      <c r="AE584" s="125"/>
      <c r="AF584" s="125"/>
      <c r="AG584" s="125"/>
      <c r="AH584" s="194"/>
      <c r="AI584" s="191"/>
      <c r="AJ584" s="191"/>
      <c r="AK584" s="125"/>
      <c r="AL584" s="191"/>
      <c r="AM584" s="125"/>
      <c r="AN584" s="191"/>
      <c r="AO584" s="123"/>
      <c r="AP584" s="130" t="str">
        <f t="shared" si="1420"/>
        <v/>
      </c>
      <c r="AQ584" s="130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R584" s="130" t="str">
        <f t="shared" si="1421"/>
        <v/>
      </c>
    </row>
    <row r="585" spans="1:44">
      <c r="A585" s="117">
        <f>输入错误检查!A585</f>
        <v>0</v>
      </c>
      <c r="B585" s="156" t="str">
        <f t="shared" si="1422"/>
        <v/>
      </c>
      <c r="C585" s="156" t="str">
        <f t="shared" si="1423"/>
        <v/>
      </c>
      <c r="D585" s="156" t="str">
        <f t="shared" si="1424"/>
        <v/>
      </c>
      <c r="E585" s="156" t="str">
        <f t="shared" si="1425"/>
        <v/>
      </c>
      <c r="F585" s="156" t="str">
        <f t="shared" si="1426"/>
        <v/>
      </c>
      <c r="G585" s="120" t="s">
        <v>256</v>
      </c>
      <c r="H585" s="130" t="s">
        <v>251</v>
      </c>
      <c r="I585" s="130" t="str">
        <f t="shared" si="1411"/>
        <v/>
      </c>
      <c r="J585" s="130" t="str">
        <f t="shared" si="1412"/>
        <v/>
      </c>
      <c r="K585" s="125"/>
      <c r="L585" s="160"/>
      <c r="M585" s="168"/>
      <c r="N585" s="168"/>
      <c r="O585" s="166"/>
      <c r="P585" s="169"/>
      <c r="Q585" s="169"/>
      <c r="R585" s="169"/>
      <c r="S585" s="125"/>
      <c r="T585" s="125"/>
      <c r="U585" s="130" t="str">
        <f t="shared" si="1419"/>
        <v/>
      </c>
      <c r="V585" s="173"/>
      <c r="W585" s="128"/>
      <c r="X585" s="174" t="str">
        <f t="shared" si="1429"/>
        <v/>
      </c>
      <c r="Y585" s="174" t="str">
        <f t="shared" si="1430"/>
        <v/>
      </c>
      <c r="Z585" s="172" t="str">
        <f t="shared" ref="Z585:AC585" si="1438">IF($K585="","",IF($K585=$K583,X583,X582))</f>
        <v/>
      </c>
      <c r="AA585" s="172" t="str">
        <f t="shared" si="1438"/>
        <v/>
      </c>
      <c r="AB585" s="172" t="str">
        <f t="shared" si="1438"/>
        <v/>
      </c>
      <c r="AC585" s="172" t="str">
        <f t="shared" si="1438"/>
        <v/>
      </c>
      <c r="AD585" s="125"/>
      <c r="AE585" s="125"/>
      <c r="AF585" s="125"/>
      <c r="AG585" s="125"/>
      <c r="AH585" s="125"/>
      <c r="AI585" s="191"/>
      <c r="AJ585" s="191"/>
      <c r="AK585" s="125"/>
      <c r="AL585" s="191"/>
      <c r="AM585" s="125"/>
      <c r="AN585" s="191"/>
      <c r="AO585" s="123"/>
      <c r="AP585" s="130" t="str">
        <f t="shared" si="1420"/>
        <v/>
      </c>
      <c r="AQ585" s="130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R585" s="130" t="str">
        <f t="shared" si="1421"/>
        <v/>
      </c>
    </row>
    <row r="586" spans="1:44">
      <c r="A586" s="117">
        <f>输入错误检查!A586</f>
        <v>0</v>
      </c>
      <c r="B586" s="156" t="str">
        <f>IF(赛果!A75="","",赛果!A75)</f>
        <v/>
      </c>
      <c r="C586" s="156" t="str">
        <f>IF(赛果!B75="","",赛果!B75)</f>
        <v/>
      </c>
      <c r="D586" s="156" t="str">
        <f>IF(赛果!C75="","",赛果!C75)</f>
        <v/>
      </c>
      <c r="E586" s="156" t="str">
        <f>IF(赛果!D75="","",赛果!D75)</f>
        <v/>
      </c>
      <c r="F586" s="156" t="str">
        <f>IF(赛果!E75="","",赛果!E75)</f>
        <v/>
      </c>
      <c r="G586" s="120">
        <v>1</v>
      </c>
      <c r="H586" s="130" t="s">
        <v>247</v>
      </c>
      <c r="I586" s="130" t="str">
        <f t="shared" si="1411"/>
        <v/>
      </c>
      <c r="J586" s="130" t="str">
        <f t="shared" si="1412"/>
        <v/>
      </c>
      <c r="K586" s="125"/>
      <c r="L586" s="160"/>
      <c r="M586" s="168">
        <f t="shared" si="1431"/>
        <v>0</v>
      </c>
      <c r="N586" s="168">
        <f t="shared" si="1432"/>
        <v>0</v>
      </c>
      <c r="O586" s="166">
        <f t="shared" si="1433"/>
        <v>0</v>
      </c>
      <c r="P586" s="167">
        <f t="shared" si="1434"/>
        <v>0</v>
      </c>
      <c r="Q586" s="167">
        <f t="shared" si="1435"/>
        <v>0</v>
      </c>
      <c r="R586" s="167">
        <f t="shared" si="1436"/>
        <v>0</v>
      </c>
      <c r="S586" s="125"/>
      <c r="T586" s="125"/>
      <c r="U586" s="130" t="str">
        <f t="shared" si="1419"/>
        <v/>
      </c>
      <c r="V586" s="129"/>
      <c r="W586" s="129"/>
      <c r="X586" s="170"/>
      <c r="Y586" s="175"/>
      <c r="Z586" s="175"/>
      <c r="AA586" s="175"/>
      <c r="AB586" s="175"/>
      <c r="AC586" s="179"/>
      <c r="AD586" s="184"/>
      <c r="AE586" s="192"/>
      <c r="AF586" s="170"/>
      <c r="AG586" s="175"/>
      <c r="AH586" s="179"/>
      <c r="AI586" s="190"/>
      <c r="AJ586" s="191"/>
      <c r="AK586" s="125"/>
      <c r="AL586" s="191"/>
      <c r="AM586" s="125"/>
      <c r="AN586" s="191"/>
      <c r="AO586" s="123"/>
      <c r="AP586" s="130" t="str">
        <f t="shared" si="1420"/>
        <v/>
      </c>
      <c r="AQ586" s="130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R586" s="130" t="str">
        <f t="shared" si="1421"/>
        <v/>
      </c>
    </row>
    <row r="587" spans="1:44">
      <c r="A587" s="117">
        <f>输入错误检查!A587</f>
        <v>0</v>
      </c>
      <c r="B587" s="156" t="str">
        <f t="shared" ref="B587:B593" si="1439">B586</f>
        <v/>
      </c>
      <c r="C587" s="156" t="str">
        <f t="shared" ref="C587:C593" si="1440">C586</f>
        <v/>
      </c>
      <c r="D587" s="156" t="str">
        <f t="shared" ref="D587:D593" si="1441">D586</f>
        <v/>
      </c>
      <c r="E587" s="156" t="str">
        <f t="shared" ref="E587:E593" si="1442">E586</f>
        <v/>
      </c>
      <c r="F587" s="156" t="str">
        <f t="shared" ref="F587:F593" si="1443">F586</f>
        <v/>
      </c>
      <c r="G587" s="120">
        <v>1</v>
      </c>
      <c r="H587" s="130" t="s">
        <v>251</v>
      </c>
      <c r="I587" s="130" t="str">
        <f t="shared" si="1411"/>
        <v/>
      </c>
      <c r="J587" s="130" t="str">
        <f t="shared" si="1412"/>
        <v/>
      </c>
      <c r="K587" s="125"/>
      <c r="L587" s="160"/>
      <c r="M587" s="168"/>
      <c r="N587" s="168"/>
      <c r="O587" s="166"/>
      <c r="P587" s="169"/>
      <c r="Q587" s="169"/>
      <c r="R587" s="169"/>
      <c r="S587" s="125"/>
      <c r="T587" s="125"/>
      <c r="U587" s="130" t="str">
        <f t="shared" si="1419"/>
        <v/>
      </c>
      <c r="V587" s="129"/>
      <c r="W587" s="129"/>
      <c r="X587" s="171"/>
      <c r="Y587" s="176"/>
      <c r="Z587" s="177"/>
      <c r="AA587" s="177"/>
      <c r="AB587" s="177"/>
      <c r="AC587" s="182"/>
      <c r="AD587" s="184"/>
      <c r="AE587" s="192"/>
      <c r="AF587" s="171"/>
      <c r="AG587" s="177"/>
      <c r="AH587" s="182"/>
      <c r="AI587" s="190"/>
      <c r="AJ587" s="191"/>
      <c r="AK587" s="125"/>
      <c r="AL587" s="191"/>
      <c r="AM587" s="125"/>
      <c r="AN587" s="191"/>
      <c r="AO587" s="123"/>
      <c r="AP587" s="130" t="str">
        <f t="shared" si="1420"/>
        <v/>
      </c>
      <c r="AQ587" s="130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R587" s="130" t="str">
        <f t="shared" si="1421"/>
        <v/>
      </c>
    </row>
    <row r="588" spans="1:44">
      <c r="A588" s="117">
        <f>输入错误检查!A588</f>
        <v>0</v>
      </c>
      <c r="B588" s="156" t="str">
        <f t="shared" si="1439"/>
        <v/>
      </c>
      <c r="C588" s="156" t="str">
        <f t="shared" si="1440"/>
        <v/>
      </c>
      <c r="D588" s="156" t="str">
        <f t="shared" si="1441"/>
        <v/>
      </c>
      <c r="E588" s="156" t="str">
        <f t="shared" si="1442"/>
        <v/>
      </c>
      <c r="F588" s="156" t="str">
        <f t="shared" si="1443"/>
        <v/>
      </c>
      <c r="G588" s="120">
        <v>2</v>
      </c>
      <c r="H588" s="130" t="s">
        <v>247</v>
      </c>
      <c r="I588" s="130" t="str">
        <f t="shared" si="1411"/>
        <v/>
      </c>
      <c r="J588" s="130" t="str">
        <f t="shared" si="1412"/>
        <v/>
      </c>
      <c r="K588" s="125"/>
      <c r="L588" s="160"/>
      <c r="M588" s="168">
        <f t="shared" si="1431"/>
        <v>0</v>
      </c>
      <c r="N588" s="168">
        <f t="shared" si="1432"/>
        <v>0</v>
      </c>
      <c r="O588" s="166">
        <f t="shared" si="1433"/>
        <v>0</v>
      </c>
      <c r="P588" s="167">
        <f t="shared" si="1434"/>
        <v>0</v>
      </c>
      <c r="Q588" s="167">
        <f t="shared" si="1435"/>
        <v>0</v>
      </c>
      <c r="R588" s="167">
        <f t="shared" si="1436"/>
        <v>0</v>
      </c>
      <c r="S588" s="125"/>
      <c r="T588" s="125"/>
      <c r="U588" s="130" t="str">
        <f t="shared" si="1419"/>
        <v/>
      </c>
      <c r="V588" s="128"/>
      <c r="W588" s="128"/>
      <c r="X588" s="172" t="str">
        <f t="shared" ref="X588:X592" si="1444">IF($K588="","",IF($K588=$K586,AI586,AI587))</f>
        <v/>
      </c>
      <c r="Y588" s="172" t="str">
        <f t="shared" ref="Y588:Y592" si="1445">IF($K588="","",IF($K588=$K586,AJ586,AJ587))</f>
        <v/>
      </c>
      <c r="Z588" s="178"/>
      <c r="AA588" s="177"/>
      <c r="AB588" s="177"/>
      <c r="AC588" s="182"/>
      <c r="AD588" s="184"/>
      <c r="AE588" s="125"/>
      <c r="AF588" s="188"/>
      <c r="AG588" s="178"/>
      <c r="AH588" s="182"/>
      <c r="AI588" s="190"/>
      <c r="AJ588" s="191"/>
      <c r="AK588" s="125"/>
      <c r="AL588" s="191"/>
      <c r="AM588" s="125"/>
      <c r="AN588" s="191"/>
      <c r="AO588" s="123"/>
      <c r="AP588" s="130" t="str">
        <f t="shared" si="1420"/>
        <v/>
      </c>
      <c r="AQ588" s="130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R588" s="130" t="str">
        <f t="shared" si="1421"/>
        <v/>
      </c>
    </row>
    <row r="589" spans="1:44">
      <c r="A589" s="117">
        <f>输入错误检查!A589</f>
        <v>0</v>
      </c>
      <c r="B589" s="156" t="str">
        <f t="shared" si="1439"/>
        <v/>
      </c>
      <c r="C589" s="156" t="str">
        <f t="shared" si="1440"/>
        <v/>
      </c>
      <c r="D589" s="156" t="str">
        <f t="shared" si="1441"/>
        <v/>
      </c>
      <c r="E589" s="156" t="str">
        <f t="shared" si="1442"/>
        <v/>
      </c>
      <c r="F589" s="156" t="str">
        <f t="shared" si="1443"/>
        <v/>
      </c>
      <c r="G589" s="120">
        <v>2</v>
      </c>
      <c r="H589" s="130" t="s">
        <v>251</v>
      </c>
      <c r="I589" s="130" t="str">
        <f t="shared" si="1411"/>
        <v/>
      </c>
      <c r="J589" s="130" t="str">
        <f t="shared" si="1412"/>
        <v/>
      </c>
      <c r="K589" s="125"/>
      <c r="L589" s="160"/>
      <c r="M589" s="168"/>
      <c r="N589" s="168"/>
      <c r="O589" s="166"/>
      <c r="P589" s="169"/>
      <c r="Q589" s="169"/>
      <c r="R589" s="169"/>
      <c r="S589" s="125"/>
      <c r="T589" s="125"/>
      <c r="U589" s="130" t="str">
        <f t="shared" si="1419"/>
        <v/>
      </c>
      <c r="V589" s="128"/>
      <c r="W589" s="128"/>
      <c r="X589" s="172" t="str">
        <f t="shared" ref="X589:X593" si="1446">IF($K589="","",IF($K589=$K587,AI587,AI586))</f>
        <v/>
      </c>
      <c r="Y589" s="172" t="str">
        <f t="shared" ref="Y589:Y593" si="1447">IF($K589="","",IF($K589=$K587,AJ587,AJ586))</f>
        <v/>
      </c>
      <c r="Z589" s="171"/>
      <c r="AA589" s="176"/>
      <c r="AB589" s="177"/>
      <c r="AC589" s="182"/>
      <c r="AD589" s="184"/>
      <c r="AE589" s="125"/>
      <c r="AF589" s="192"/>
      <c r="AG589" s="171"/>
      <c r="AH589" s="182"/>
      <c r="AI589" s="190"/>
      <c r="AJ589" s="191"/>
      <c r="AK589" s="125"/>
      <c r="AL589" s="191"/>
      <c r="AM589" s="125"/>
      <c r="AN589" s="191"/>
      <c r="AO589" s="123"/>
      <c r="AP589" s="130" t="str">
        <f t="shared" si="1420"/>
        <v/>
      </c>
      <c r="AQ589" s="130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R589" s="130" t="str">
        <f t="shared" si="1421"/>
        <v/>
      </c>
    </row>
    <row r="590" spans="1:44">
      <c r="A590" s="117">
        <f>输入错误检查!A590</f>
        <v>0</v>
      </c>
      <c r="B590" s="156" t="str">
        <f t="shared" si="1439"/>
        <v/>
      </c>
      <c r="C590" s="156" t="str">
        <f t="shared" si="1440"/>
        <v/>
      </c>
      <c r="D590" s="156" t="str">
        <f t="shared" si="1441"/>
        <v/>
      </c>
      <c r="E590" s="156" t="str">
        <f t="shared" si="1442"/>
        <v/>
      </c>
      <c r="F590" s="156" t="str">
        <f t="shared" si="1443"/>
        <v/>
      </c>
      <c r="G590" s="120">
        <v>3</v>
      </c>
      <c r="H590" s="130" t="s">
        <v>247</v>
      </c>
      <c r="I590" s="130" t="str">
        <f t="shared" si="1411"/>
        <v/>
      </c>
      <c r="J590" s="130" t="str">
        <f t="shared" si="1412"/>
        <v/>
      </c>
      <c r="K590" s="125"/>
      <c r="L590" s="160"/>
      <c r="M590" s="168">
        <f t="shared" ref="M590:M594" si="1448">S590+S591</f>
        <v>0</v>
      </c>
      <c r="N590" s="168">
        <f t="shared" ref="N590:N594" si="1449">T590+T591</f>
        <v>0</v>
      </c>
      <c r="O590" s="166">
        <f t="shared" ref="O590:O594" si="1450">M590+N590</f>
        <v>0</v>
      </c>
      <c r="P590" s="167">
        <f t="shared" ref="P590:P594" si="1451">IF(M590&gt;N590,1,0)</f>
        <v>0</v>
      </c>
      <c r="Q590" s="167">
        <f t="shared" ref="Q590:Q594" si="1452">IF(M590+N590=0,0,IF(M590=N590,1,0))</f>
        <v>0</v>
      </c>
      <c r="R590" s="167">
        <f t="shared" ref="R590:R594" si="1453">IF(M590&lt;N590,1,0)</f>
        <v>0</v>
      </c>
      <c r="S590" s="125"/>
      <c r="T590" s="125"/>
      <c r="U590" s="130" t="str">
        <f t="shared" si="1419"/>
        <v/>
      </c>
      <c r="V590" s="173"/>
      <c r="W590" s="128"/>
      <c r="X590" s="174" t="str">
        <f t="shared" si="1444"/>
        <v/>
      </c>
      <c r="Y590" s="174" t="str">
        <f t="shared" si="1445"/>
        <v/>
      </c>
      <c r="Z590" s="174" t="str">
        <f>IF($K590="","",IF($K590=$K588,X588,X589))</f>
        <v/>
      </c>
      <c r="AA590" s="174" t="str">
        <f>IF($K590="","",IF($K590=$K588,Y588,Y589))</f>
        <v/>
      </c>
      <c r="AB590" s="178"/>
      <c r="AC590" s="182"/>
      <c r="AD590" s="184"/>
      <c r="AE590" s="125"/>
      <c r="AF590" s="125"/>
      <c r="AG590" s="188"/>
      <c r="AH590" s="189"/>
      <c r="AI590" s="190"/>
      <c r="AJ590" s="191"/>
      <c r="AK590" s="125"/>
      <c r="AL590" s="191"/>
      <c r="AM590" s="125"/>
      <c r="AN590" s="191"/>
      <c r="AO590" s="123"/>
      <c r="AP590" s="130" t="str">
        <f t="shared" si="1420"/>
        <v/>
      </c>
      <c r="AQ590" s="130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R590" s="130" t="str">
        <f t="shared" si="1421"/>
        <v/>
      </c>
    </row>
    <row r="591" spans="1:44">
      <c r="A591" s="117">
        <f>输入错误检查!A591</f>
        <v>0</v>
      </c>
      <c r="B591" s="156" t="str">
        <f t="shared" si="1439"/>
        <v/>
      </c>
      <c r="C591" s="156" t="str">
        <f t="shared" si="1440"/>
        <v/>
      </c>
      <c r="D591" s="156" t="str">
        <f t="shared" si="1441"/>
        <v/>
      </c>
      <c r="E591" s="156" t="str">
        <f t="shared" si="1442"/>
        <v/>
      </c>
      <c r="F591" s="156" t="str">
        <f t="shared" si="1443"/>
        <v/>
      </c>
      <c r="G591" s="120">
        <v>3</v>
      </c>
      <c r="H591" s="130" t="s">
        <v>251</v>
      </c>
      <c r="I591" s="130" t="str">
        <f t="shared" si="1411"/>
        <v/>
      </c>
      <c r="J591" s="130" t="str">
        <f t="shared" si="1412"/>
        <v/>
      </c>
      <c r="K591" s="125"/>
      <c r="L591" s="160"/>
      <c r="M591" s="168"/>
      <c r="N591" s="168"/>
      <c r="O591" s="166"/>
      <c r="P591" s="169"/>
      <c r="Q591" s="169"/>
      <c r="R591" s="169"/>
      <c r="S591" s="125"/>
      <c r="T591" s="125"/>
      <c r="U591" s="130" t="str">
        <f t="shared" si="1419"/>
        <v/>
      </c>
      <c r="V591" s="173"/>
      <c r="W591" s="128"/>
      <c r="X591" s="174" t="str">
        <f t="shared" si="1446"/>
        <v/>
      </c>
      <c r="Y591" s="174" t="str">
        <f t="shared" si="1447"/>
        <v/>
      </c>
      <c r="Z591" s="174" t="str">
        <f>IF($K591="","",IF($K591=$K589,X589,X588))</f>
        <v/>
      </c>
      <c r="AA591" s="174" t="str">
        <f>IF($K591="","",IF($K591=$K589,Y589,Y588))</f>
        <v/>
      </c>
      <c r="AB591" s="171"/>
      <c r="AC591" s="185"/>
      <c r="AD591" s="184"/>
      <c r="AE591" s="125"/>
      <c r="AF591" s="125"/>
      <c r="AG591" s="192"/>
      <c r="AH591" s="193"/>
      <c r="AI591" s="190"/>
      <c r="AJ591" s="191"/>
      <c r="AK591" s="125"/>
      <c r="AL591" s="191"/>
      <c r="AM591" s="125"/>
      <c r="AN591" s="191"/>
      <c r="AO591" s="123"/>
      <c r="AP591" s="130" t="str">
        <f t="shared" si="1420"/>
        <v/>
      </c>
      <c r="AQ591" s="130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R591" s="130" t="str">
        <f t="shared" si="1421"/>
        <v/>
      </c>
    </row>
    <row r="592" spans="1:44">
      <c r="A592" s="117">
        <f>输入错误检查!A592</f>
        <v>0</v>
      </c>
      <c r="B592" s="156" t="str">
        <f t="shared" si="1439"/>
        <v/>
      </c>
      <c r="C592" s="156" t="str">
        <f t="shared" si="1440"/>
        <v/>
      </c>
      <c r="D592" s="156" t="str">
        <f t="shared" si="1441"/>
        <v/>
      </c>
      <c r="E592" s="156" t="str">
        <f t="shared" si="1442"/>
        <v/>
      </c>
      <c r="F592" s="156" t="str">
        <f t="shared" si="1443"/>
        <v/>
      </c>
      <c r="G592" s="120" t="s">
        <v>256</v>
      </c>
      <c r="H592" s="130" t="s">
        <v>247</v>
      </c>
      <c r="I592" s="130" t="str">
        <f t="shared" si="1411"/>
        <v/>
      </c>
      <c r="J592" s="130" t="str">
        <f t="shared" si="1412"/>
        <v/>
      </c>
      <c r="K592" s="125"/>
      <c r="L592" s="160"/>
      <c r="M592" s="168">
        <f t="shared" si="1448"/>
        <v>0</v>
      </c>
      <c r="N592" s="168">
        <f t="shared" si="1449"/>
        <v>0</v>
      </c>
      <c r="O592" s="166">
        <f t="shared" si="1450"/>
        <v>0</v>
      </c>
      <c r="P592" s="167">
        <f t="shared" si="1451"/>
        <v>0</v>
      </c>
      <c r="Q592" s="167">
        <f t="shared" si="1452"/>
        <v>0</v>
      </c>
      <c r="R592" s="167">
        <f t="shared" si="1453"/>
        <v>0</v>
      </c>
      <c r="S592" s="125"/>
      <c r="T592" s="125"/>
      <c r="U592" s="130" t="str">
        <f t="shared" si="1419"/>
        <v/>
      </c>
      <c r="V592" s="173"/>
      <c r="W592" s="128"/>
      <c r="X592" s="174" t="str">
        <f t="shared" si="1444"/>
        <v/>
      </c>
      <c r="Y592" s="174" t="str">
        <f t="shared" si="1445"/>
        <v/>
      </c>
      <c r="Z592" s="172" t="str">
        <f t="shared" ref="Z592:AC592" si="1454">IF($K592="","",IF($K592=$K590,X590,X591))</f>
        <v/>
      </c>
      <c r="AA592" s="172" t="str">
        <f t="shared" si="1454"/>
        <v/>
      </c>
      <c r="AB592" s="172" t="str">
        <f t="shared" si="1454"/>
        <v/>
      </c>
      <c r="AC592" s="172" t="str">
        <f t="shared" si="1454"/>
        <v/>
      </c>
      <c r="AD592" s="125"/>
      <c r="AE592" s="125"/>
      <c r="AF592" s="125"/>
      <c r="AG592" s="125"/>
      <c r="AH592" s="194"/>
      <c r="AI592" s="191"/>
      <c r="AJ592" s="191"/>
      <c r="AK592" s="125"/>
      <c r="AL592" s="191"/>
      <c r="AM592" s="125"/>
      <c r="AN592" s="191"/>
      <c r="AO592" s="123"/>
      <c r="AP592" s="130" t="str">
        <f t="shared" si="1420"/>
        <v/>
      </c>
      <c r="AQ592" s="130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R592" s="130" t="str">
        <f t="shared" si="1421"/>
        <v/>
      </c>
    </row>
    <row r="593" spans="1:44">
      <c r="A593" s="117">
        <f>输入错误检查!A593</f>
        <v>0</v>
      </c>
      <c r="B593" s="156" t="str">
        <f t="shared" si="1439"/>
        <v/>
      </c>
      <c r="C593" s="156" t="str">
        <f t="shared" si="1440"/>
        <v/>
      </c>
      <c r="D593" s="156" t="str">
        <f t="shared" si="1441"/>
        <v/>
      </c>
      <c r="E593" s="156" t="str">
        <f t="shared" si="1442"/>
        <v/>
      </c>
      <c r="F593" s="156" t="str">
        <f t="shared" si="1443"/>
        <v/>
      </c>
      <c r="G593" s="120" t="s">
        <v>256</v>
      </c>
      <c r="H593" s="130" t="s">
        <v>251</v>
      </c>
      <c r="I593" s="130" t="str">
        <f t="shared" si="1411"/>
        <v/>
      </c>
      <c r="J593" s="130" t="str">
        <f t="shared" si="1412"/>
        <v/>
      </c>
      <c r="K593" s="125"/>
      <c r="L593" s="160"/>
      <c r="M593" s="168"/>
      <c r="N593" s="168"/>
      <c r="O593" s="166"/>
      <c r="P593" s="169"/>
      <c r="Q593" s="169"/>
      <c r="R593" s="169"/>
      <c r="S593" s="125"/>
      <c r="T593" s="125"/>
      <c r="U593" s="130" t="str">
        <f t="shared" si="1419"/>
        <v/>
      </c>
      <c r="V593" s="173"/>
      <c r="W593" s="128"/>
      <c r="X593" s="174" t="str">
        <f t="shared" si="1446"/>
        <v/>
      </c>
      <c r="Y593" s="174" t="str">
        <f t="shared" si="1447"/>
        <v/>
      </c>
      <c r="Z593" s="172" t="str">
        <f t="shared" ref="Z593:AC593" si="1455">IF($K593="","",IF($K593=$K591,X591,X590))</f>
        <v/>
      </c>
      <c r="AA593" s="172" t="str">
        <f t="shared" si="1455"/>
        <v/>
      </c>
      <c r="AB593" s="172" t="str">
        <f t="shared" si="1455"/>
        <v/>
      </c>
      <c r="AC593" s="172" t="str">
        <f t="shared" si="1455"/>
        <v/>
      </c>
      <c r="AD593" s="125"/>
      <c r="AE593" s="125"/>
      <c r="AF593" s="125"/>
      <c r="AG593" s="125"/>
      <c r="AH593" s="125"/>
      <c r="AI593" s="191"/>
      <c r="AJ593" s="191"/>
      <c r="AK593" s="125"/>
      <c r="AL593" s="191"/>
      <c r="AM593" s="125"/>
      <c r="AN593" s="191"/>
      <c r="AO593" s="123"/>
      <c r="AP593" s="130" t="str">
        <f t="shared" si="1420"/>
        <v/>
      </c>
      <c r="AQ593" s="130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R593" s="130" t="str">
        <f t="shared" si="1421"/>
        <v/>
      </c>
    </row>
    <row r="594" spans="1:44">
      <c r="A594" s="117">
        <f>输入错误检查!A594</f>
        <v>0</v>
      </c>
      <c r="B594" s="156" t="str">
        <f>IF(赛果!A76="","",赛果!A76)</f>
        <v/>
      </c>
      <c r="C594" s="156" t="str">
        <f>IF(赛果!B76="","",赛果!B76)</f>
        <v/>
      </c>
      <c r="D594" s="156" t="str">
        <f>IF(赛果!C76="","",赛果!C76)</f>
        <v/>
      </c>
      <c r="E594" s="156" t="str">
        <f>IF(赛果!D76="","",赛果!D76)</f>
        <v/>
      </c>
      <c r="F594" s="156" t="str">
        <f>IF(赛果!E76="","",赛果!E76)</f>
        <v/>
      </c>
      <c r="G594" s="120">
        <v>1</v>
      </c>
      <c r="H594" s="130" t="s">
        <v>247</v>
      </c>
      <c r="I594" s="130" t="str">
        <f t="shared" si="1411"/>
        <v/>
      </c>
      <c r="J594" s="130" t="str">
        <f t="shared" si="1412"/>
        <v/>
      </c>
      <c r="K594" s="125"/>
      <c r="L594" s="160"/>
      <c r="M594" s="168">
        <f t="shared" si="1448"/>
        <v>0</v>
      </c>
      <c r="N594" s="168">
        <f t="shared" si="1449"/>
        <v>0</v>
      </c>
      <c r="O594" s="166">
        <f t="shared" si="1450"/>
        <v>0</v>
      </c>
      <c r="P594" s="167">
        <f t="shared" si="1451"/>
        <v>0</v>
      </c>
      <c r="Q594" s="167">
        <f t="shared" si="1452"/>
        <v>0</v>
      </c>
      <c r="R594" s="167">
        <f t="shared" si="1453"/>
        <v>0</v>
      </c>
      <c r="S594" s="125"/>
      <c r="T594" s="125"/>
      <c r="U594" s="130" t="str">
        <f t="shared" si="1419"/>
        <v/>
      </c>
      <c r="V594" s="129"/>
      <c r="W594" s="129"/>
      <c r="X594" s="170"/>
      <c r="Y594" s="175"/>
      <c r="Z594" s="175"/>
      <c r="AA594" s="175"/>
      <c r="AB594" s="175"/>
      <c r="AC594" s="179"/>
      <c r="AD594" s="184"/>
      <c r="AE594" s="192"/>
      <c r="AF594" s="170"/>
      <c r="AG594" s="175"/>
      <c r="AH594" s="179"/>
      <c r="AI594" s="190"/>
      <c r="AJ594" s="191"/>
      <c r="AK594" s="125"/>
      <c r="AL594" s="191"/>
      <c r="AM594" s="125"/>
      <c r="AN594" s="191"/>
      <c r="AO594" s="123"/>
      <c r="AP594" s="130" t="str">
        <f t="shared" si="1420"/>
        <v/>
      </c>
      <c r="AQ594" s="130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R594" s="130" t="str">
        <f t="shared" si="1421"/>
        <v/>
      </c>
    </row>
    <row r="595" spans="1:44">
      <c r="A595" s="117">
        <f>输入错误检查!A595</f>
        <v>0</v>
      </c>
      <c r="B595" s="156" t="str">
        <f t="shared" ref="B595:B601" si="1456">B594</f>
        <v/>
      </c>
      <c r="C595" s="156" t="str">
        <f t="shared" ref="C595:C601" si="1457">C594</f>
        <v/>
      </c>
      <c r="D595" s="156" t="str">
        <f t="shared" ref="D595:D601" si="1458">D594</f>
        <v/>
      </c>
      <c r="E595" s="156" t="str">
        <f t="shared" ref="E595:E601" si="1459">E594</f>
        <v/>
      </c>
      <c r="F595" s="156" t="str">
        <f t="shared" ref="F595:F601" si="1460">F594</f>
        <v/>
      </c>
      <c r="G595" s="120">
        <v>1</v>
      </c>
      <c r="H595" s="130" t="s">
        <v>251</v>
      </c>
      <c r="I595" s="130" t="str">
        <f t="shared" si="1411"/>
        <v/>
      </c>
      <c r="J595" s="130" t="str">
        <f t="shared" si="1412"/>
        <v/>
      </c>
      <c r="K595" s="125"/>
      <c r="L595" s="160"/>
      <c r="M595" s="168"/>
      <c r="N595" s="168"/>
      <c r="O595" s="166"/>
      <c r="P595" s="169"/>
      <c r="Q595" s="169"/>
      <c r="R595" s="169"/>
      <c r="S595" s="125"/>
      <c r="T595" s="125"/>
      <c r="U595" s="130" t="str">
        <f t="shared" si="1419"/>
        <v/>
      </c>
      <c r="V595" s="129"/>
      <c r="W595" s="129"/>
      <c r="X595" s="171"/>
      <c r="Y595" s="176"/>
      <c r="Z595" s="177"/>
      <c r="AA595" s="177"/>
      <c r="AB595" s="177"/>
      <c r="AC595" s="182"/>
      <c r="AD595" s="184"/>
      <c r="AE595" s="192"/>
      <c r="AF595" s="171"/>
      <c r="AG595" s="177"/>
      <c r="AH595" s="182"/>
      <c r="AI595" s="190"/>
      <c r="AJ595" s="191"/>
      <c r="AK595" s="125"/>
      <c r="AL595" s="191"/>
      <c r="AM595" s="125"/>
      <c r="AN595" s="191"/>
      <c r="AO595" s="123"/>
      <c r="AP595" s="130" t="str">
        <f t="shared" si="1420"/>
        <v/>
      </c>
      <c r="AQ595" s="130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R595" s="130" t="str">
        <f t="shared" si="1421"/>
        <v/>
      </c>
    </row>
    <row r="596" spans="1:44">
      <c r="A596" s="117">
        <f>输入错误检查!A596</f>
        <v>0</v>
      </c>
      <c r="B596" s="156" t="str">
        <f t="shared" si="1456"/>
        <v/>
      </c>
      <c r="C596" s="156" t="str">
        <f t="shared" si="1457"/>
        <v/>
      </c>
      <c r="D596" s="156" t="str">
        <f t="shared" si="1458"/>
        <v/>
      </c>
      <c r="E596" s="156" t="str">
        <f t="shared" si="1459"/>
        <v/>
      </c>
      <c r="F596" s="156" t="str">
        <f t="shared" si="1460"/>
        <v/>
      </c>
      <c r="G596" s="120">
        <v>2</v>
      </c>
      <c r="H596" s="130" t="s">
        <v>247</v>
      </c>
      <c r="I596" s="130" t="str">
        <f t="shared" si="1411"/>
        <v/>
      </c>
      <c r="J596" s="130" t="str">
        <f t="shared" si="1412"/>
        <v/>
      </c>
      <c r="K596" s="125"/>
      <c r="L596" s="160"/>
      <c r="M596" s="168">
        <f t="shared" ref="M596:M600" si="1461">S596+S597</f>
        <v>0</v>
      </c>
      <c r="N596" s="168">
        <f t="shared" ref="N596:N600" si="1462">T596+T597</f>
        <v>0</v>
      </c>
      <c r="O596" s="166">
        <f t="shared" ref="O596:O600" si="1463">M596+N596</f>
        <v>0</v>
      </c>
      <c r="P596" s="167">
        <f t="shared" ref="P596:P600" si="1464">IF(M596&gt;N596,1,0)</f>
        <v>0</v>
      </c>
      <c r="Q596" s="167">
        <f t="shared" ref="Q596:Q600" si="1465">IF(M596+N596=0,0,IF(M596=N596,1,0))</f>
        <v>0</v>
      </c>
      <c r="R596" s="167">
        <f t="shared" ref="R596:R600" si="1466">IF(M596&lt;N596,1,0)</f>
        <v>0</v>
      </c>
      <c r="S596" s="125"/>
      <c r="T596" s="125"/>
      <c r="U596" s="130" t="str">
        <f t="shared" si="1419"/>
        <v/>
      </c>
      <c r="V596" s="128"/>
      <c r="W596" s="128"/>
      <c r="X596" s="172" t="str">
        <f t="shared" ref="X596:X600" si="1467">IF($K596="","",IF($K596=$K594,AI594,AI595))</f>
        <v/>
      </c>
      <c r="Y596" s="172" t="str">
        <f t="shared" ref="Y596:Y600" si="1468">IF($K596="","",IF($K596=$K594,AJ594,AJ595))</f>
        <v/>
      </c>
      <c r="Z596" s="178"/>
      <c r="AA596" s="177"/>
      <c r="AB596" s="177"/>
      <c r="AC596" s="182"/>
      <c r="AD596" s="184"/>
      <c r="AE596" s="125"/>
      <c r="AF596" s="188"/>
      <c r="AG596" s="178"/>
      <c r="AH596" s="182"/>
      <c r="AI596" s="190"/>
      <c r="AJ596" s="191"/>
      <c r="AK596" s="125"/>
      <c r="AL596" s="191"/>
      <c r="AM596" s="125"/>
      <c r="AN596" s="191"/>
      <c r="AO596" s="123"/>
      <c r="AP596" s="130" t="str">
        <f t="shared" si="1420"/>
        <v/>
      </c>
      <c r="AQ596" s="130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R596" s="130" t="str">
        <f t="shared" si="1421"/>
        <v/>
      </c>
    </row>
    <row r="597" spans="1:44">
      <c r="A597" s="117">
        <f>输入错误检查!A597</f>
        <v>0</v>
      </c>
      <c r="B597" s="156" t="str">
        <f t="shared" si="1456"/>
        <v/>
      </c>
      <c r="C597" s="156" t="str">
        <f t="shared" si="1457"/>
        <v/>
      </c>
      <c r="D597" s="156" t="str">
        <f t="shared" si="1458"/>
        <v/>
      </c>
      <c r="E597" s="156" t="str">
        <f t="shared" si="1459"/>
        <v/>
      </c>
      <c r="F597" s="156" t="str">
        <f t="shared" si="1460"/>
        <v/>
      </c>
      <c r="G597" s="120">
        <v>2</v>
      </c>
      <c r="H597" s="130" t="s">
        <v>251</v>
      </c>
      <c r="I597" s="130" t="str">
        <f t="shared" si="1411"/>
        <v/>
      </c>
      <c r="J597" s="130" t="str">
        <f t="shared" si="1412"/>
        <v/>
      </c>
      <c r="K597" s="125"/>
      <c r="L597" s="160"/>
      <c r="M597" s="168"/>
      <c r="N597" s="168"/>
      <c r="O597" s="166"/>
      <c r="P597" s="169"/>
      <c r="Q597" s="169"/>
      <c r="R597" s="169"/>
      <c r="S597" s="125"/>
      <c r="T597" s="125"/>
      <c r="U597" s="130" t="str">
        <f t="shared" si="1419"/>
        <v/>
      </c>
      <c r="V597" s="128"/>
      <c r="W597" s="128"/>
      <c r="X597" s="172" t="str">
        <f t="shared" ref="X597:X601" si="1469">IF($K597="","",IF($K597=$K595,AI595,AI594))</f>
        <v/>
      </c>
      <c r="Y597" s="172" t="str">
        <f t="shared" ref="Y597:Y601" si="1470">IF($K597="","",IF($K597=$K595,AJ595,AJ594))</f>
        <v/>
      </c>
      <c r="Z597" s="171"/>
      <c r="AA597" s="176"/>
      <c r="AB597" s="177"/>
      <c r="AC597" s="182"/>
      <c r="AD597" s="184"/>
      <c r="AE597" s="125"/>
      <c r="AF597" s="192"/>
      <c r="AG597" s="171"/>
      <c r="AH597" s="182"/>
      <c r="AI597" s="190"/>
      <c r="AJ597" s="191"/>
      <c r="AK597" s="125"/>
      <c r="AL597" s="191"/>
      <c r="AM597" s="125"/>
      <c r="AN597" s="191"/>
      <c r="AO597" s="123"/>
      <c r="AP597" s="130" t="str">
        <f t="shared" si="1420"/>
        <v/>
      </c>
      <c r="AQ597" s="130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R597" s="130" t="str">
        <f t="shared" si="1421"/>
        <v/>
      </c>
    </row>
    <row r="598" spans="1:44">
      <c r="A598" s="117">
        <f>输入错误检查!A598</f>
        <v>0</v>
      </c>
      <c r="B598" s="156" t="str">
        <f t="shared" si="1456"/>
        <v/>
      </c>
      <c r="C598" s="156" t="str">
        <f t="shared" si="1457"/>
        <v/>
      </c>
      <c r="D598" s="156" t="str">
        <f t="shared" si="1458"/>
        <v/>
      </c>
      <c r="E598" s="156" t="str">
        <f t="shared" si="1459"/>
        <v/>
      </c>
      <c r="F598" s="156" t="str">
        <f t="shared" si="1460"/>
        <v/>
      </c>
      <c r="G598" s="120">
        <v>3</v>
      </c>
      <c r="H598" s="130" t="s">
        <v>247</v>
      </c>
      <c r="I598" s="130" t="str">
        <f t="shared" si="1411"/>
        <v/>
      </c>
      <c r="J598" s="130" t="str">
        <f t="shared" si="1412"/>
        <v/>
      </c>
      <c r="K598" s="125"/>
      <c r="L598" s="160"/>
      <c r="M598" s="168">
        <f t="shared" si="1461"/>
        <v>0</v>
      </c>
      <c r="N598" s="168">
        <f t="shared" si="1462"/>
        <v>0</v>
      </c>
      <c r="O598" s="166">
        <f t="shared" si="1463"/>
        <v>0</v>
      </c>
      <c r="P598" s="167">
        <f t="shared" si="1464"/>
        <v>0</v>
      </c>
      <c r="Q598" s="167">
        <f t="shared" si="1465"/>
        <v>0</v>
      </c>
      <c r="R598" s="167">
        <f t="shared" si="1466"/>
        <v>0</v>
      </c>
      <c r="S598" s="125"/>
      <c r="T598" s="125"/>
      <c r="U598" s="130" t="str">
        <f t="shared" si="1419"/>
        <v/>
      </c>
      <c r="V598" s="173"/>
      <c r="W598" s="128"/>
      <c r="X598" s="174" t="str">
        <f t="shared" si="1467"/>
        <v/>
      </c>
      <c r="Y598" s="174" t="str">
        <f t="shared" si="1468"/>
        <v/>
      </c>
      <c r="Z598" s="174" t="str">
        <f>IF($K598="","",IF($K598=$K596,X596,X597))</f>
        <v/>
      </c>
      <c r="AA598" s="174" t="str">
        <f>IF($K598="","",IF($K598=$K596,Y596,Y597))</f>
        <v/>
      </c>
      <c r="AB598" s="178"/>
      <c r="AC598" s="182"/>
      <c r="AD598" s="184"/>
      <c r="AE598" s="125"/>
      <c r="AF598" s="125"/>
      <c r="AG598" s="188"/>
      <c r="AH598" s="189"/>
      <c r="AI598" s="190"/>
      <c r="AJ598" s="191"/>
      <c r="AK598" s="125"/>
      <c r="AL598" s="191"/>
      <c r="AM598" s="125"/>
      <c r="AN598" s="191"/>
      <c r="AO598" s="123"/>
      <c r="AP598" s="130" t="str">
        <f t="shared" si="1420"/>
        <v/>
      </c>
      <c r="AQ598" s="130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R598" s="130" t="str">
        <f t="shared" si="1421"/>
        <v/>
      </c>
    </row>
    <row r="599" spans="1:44">
      <c r="A599" s="117">
        <f>输入错误检查!A599</f>
        <v>0</v>
      </c>
      <c r="B599" s="156" t="str">
        <f t="shared" si="1456"/>
        <v/>
      </c>
      <c r="C599" s="156" t="str">
        <f t="shared" si="1457"/>
        <v/>
      </c>
      <c r="D599" s="156" t="str">
        <f t="shared" si="1458"/>
        <v/>
      </c>
      <c r="E599" s="156" t="str">
        <f t="shared" si="1459"/>
        <v/>
      </c>
      <c r="F599" s="156" t="str">
        <f t="shared" si="1460"/>
        <v/>
      </c>
      <c r="G599" s="120">
        <v>3</v>
      </c>
      <c r="H599" s="130" t="s">
        <v>251</v>
      </c>
      <c r="I599" s="130" t="str">
        <f t="shared" si="1411"/>
        <v/>
      </c>
      <c r="J599" s="130" t="str">
        <f t="shared" si="1412"/>
        <v/>
      </c>
      <c r="K599" s="125"/>
      <c r="L599" s="160"/>
      <c r="M599" s="168"/>
      <c r="N599" s="168"/>
      <c r="O599" s="166"/>
      <c r="P599" s="169"/>
      <c r="Q599" s="169"/>
      <c r="R599" s="169"/>
      <c r="S599" s="125"/>
      <c r="T599" s="125"/>
      <c r="U599" s="130" t="str">
        <f t="shared" si="1419"/>
        <v/>
      </c>
      <c r="V599" s="173"/>
      <c r="W599" s="128"/>
      <c r="X599" s="174" t="str">
        <f t="shared" si="1469"/>
        <v/>
      </c>
      <c r="Y599" s="174" t="str">
        <f t="shared" si="1470"/>
        <v/>
      </c>
      <c r="Z599" s="174" t="str">
        <f>IF($K599="","",IF($K599=$K597,X597,X596))</f>
        <v/>
      </c>
      <c r="AA599" s="174" t="str">
        <f>IF($K599="","",IF($K599=$K597,Y597,Y596))</f>
        <v/>
      </c>
      <c r="AB599" s="171"/>
      <c r="AC599" s="185"/>
      <c r="AD599" s="184"/>
      <c r="AE599" s="125"/>
      <c r="AF599" s="125"/>
      <c r="AG599" s="192"/>
      <c r="AH599" s="193"/>
      <c r="AI599" s="190"/>
      <c r="AJ599" s="191"/>
      <c r="AK599" s="125"/>
      <c r="AL599" s="191"/>
      <c r="AM599" s="125"/>
      <c r="AN599" s="191"/>
      <c r="AO599" s="123"/>
      <c r="AP599" s="130" t="str">
        <f t="shared" si="1420"/>
        <v/>
      </c>
      <c r="AQ599" s="130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R599" s="130" t="str">
        <f t="shared" si="1421"/>
        <v/>
      </c>
    </row>
    <row r="600" spans="1:44">
      <c r="A600" s="117">
        <f>输入错误检查!A600</f>
        <v>0</v>
      </c>
      <c r="B600" s="156" t="str">
        <f t="shared" si="1456"/>
        <v/>
      </c>
      <c r="C600" s="156" t="str">
        <f t="shared" si="1457"/>
        <v/>
      </c>
      <c r="D600" s="156" t="str">
        <f t="shared" si="1458"/>
        <v/>
      </c>
      <c r="E600" s="156" t="str">
        <f t="shared" si="1459"/>
        <v/>
      </c>
      <c r="F600" s="156" t="str">
        <f t="shared" si="1460"/>
        <v/>
      </c>
      <c r="G600" s="120" t="s">
        <v>256</v>
      </c>
      <c r="H600" s="130" t="s">
        <v>247</v>
      </c>
      <c r="I600" s="130" t="str">
        <f t="shared" si="1411"/>
        <v/>
      </c>
      <c r="J600" s="130" t="str">
        <f t="shared" si="1412"/>
        <v/>
      </c>
      <c r="K600" s="125"/>
      <c r="L600" s="160"/>
      <c r="M600" s="168">
        <f t="shared" si="1461"/>
        <v>0</v>
      </c>
      <c r="N600" s="168">
        <f t="shared" si="1462"/>
        <v>0</v>
      </c>
      <c r="O600" s="166">
        <f t="shared" si="1463"/>
        <v>0</v>
      </c>
      <c r="P600" s="167">
        <f t="shared" si="1464"/>
        <v>0</v>
      </c>
      <c r="Q600" s="167">
        <f t="shared" si="1465"/>
        <v>0</v>
      </c>
      <c r="R600" s="167">
        <f t="shared" si="1466"/>
        <v>0</v>
      </c>
      <c r="S600" s="125"/>
      <c r="T600" s="125"/>
      <c r="U600" s="130" t="str">
        <f t="shared" si="1419"/>
        <v/>
      </c>
      <c r="V600" s="173"/>
      <c r="W600" s="128"/>
      <c r="X600" s="174" t="str">
        <f t="shared" si="1467"/>
        <v/>
      </c>
      <c r="Y600" s="174" t="str">
        <f t="shared" si="1468"/>
        <v/>
      </c>
      <c r="Z600" s="172" t="str">
        <f t="shared" ref="Z600:AC600" si="1471">IF($K600="","",IF($K600=$K598,X598,X599))</f>
        <v/>
      </c>
      <c r="AA600" s="172" t="str">
        <f t="shared" si="1471"/>
        <v/>
      </c>
      <c r="AB600" s="172" t="str">
        <f t="shared" si="1471"/>
        <v/>
      </c>
      <c r="AC600" s="172" t="str">
        <f t="shared" si="1471"/>
        <v/>
      </c>
      <c r="AD600" s="125"/>
      <c r="AE600" s="125"/>
      <c r="AF600" s="125"/>
      <c r="AG600" s="125"/>
      <c r="AH600" s="194"/>
      <c r="AI600" s="191"/>
      <c r="AJ600" s="191"/>
      <c r="AK600" s="125"/>
      <c r="AL600" s="191"/>
      <c r="AM600" s="125"/>
      <c r="AN600" s="191"/>
      <c r="AO600" s="123"/>
      <c r="AP600" s="130" t="str">
        <f t="shared" si="1420"/>
        <v/>
      </c>
      <c r="AQ600" s="130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R600" s="130" t="str">
        <f t="shared" si="1421"/>
        <v/>
      </c>
    </row>
    <row r="601" spans="1:44">
      <c r="A601" s="117">
        <f>输入错误检查!A601</f>
        <v>0</v>
      </c>
      <c r="B601" s="156" t="str">
        <f t="shared" si="1456"/>
        <v/>
      </c>
      <c r="C601" s="156" t="str">
        <f t="shared" si="1457"/>
        <v/>
      </c>
      <c r="D601" s="156" t="str">
        <f t="shared" si="1458"/>
        <v/>
      </c>
      <c r="E601" s="156" t="str">
        <f t="shared" si="1459"/>
        <v/>
      </c>
      <c r="F601" s="156" t="str">
        <f t="shared" si="1460"/>
        <v/>
      </c>
      <c r="G601" s="120" t="s">
        <v>256</v>
      </c>
      <c r="H601" s="130" t="s">
        <v>251</v>
      </c>
      <c r="I601" s="130" t="str">
        <f t="shared" si="1411"/>
        <v/>
      </c>
      <c r="J601" s="130" t="str">
        <f t="shared" si="1412"/>
        <v/>
      </c>
      <c r="K601" s="125"/>
      <c r="L601" s="160"/>
      <c r="M601" s="168"/>
      <c r="N601" s="168"/>
      <c r="O601" s="166"/>
      <c r="P601" s="169"/>
      <c r="Q601" s="169"/>
      <c r="R601" s="169"/>
      <c r="S601" s="125"/>
      <c r="T601" s="125"/>
      <c r="U601" s="130" t="str">
        <f t="shared" si="1419"/>
        <v/>
      </c>
      <c r="V601" s="173"/>
      <c r="W601" s="128"/>
      <c r="X601" s="174" t="str">
        <f t="shared" si="1469"/>
        <v/>
      </c>
      <c r="Y601" s="174" t="str">
        <f t="shared" si="1470"/>
        <v/>
      </c>
      <c r="Z601" s="172" t="str">
        <f t="shared" ref="Z601:AC601" si="1472">IF($K601="","",IF($K601=$K599,X599,X598))</f>
        <v/>
      </c>
      <c r="AA601" s="172" t="str">
        <f t="shared" si="1472"/>
        <v/>
      </c>
      <c r="AB601" s="172" t="str">
        <f t="shared" si="1472"/>
        <v/>
      </c>
      <c r="AC601" s="172" t="str">
        <f t="shared" si="1472"/>
        <v/>
      </c>
      <c r="AD601" s="125"/>
      <c r="AE601" s="125"/>
      <c r="AF601" s="125"/>
      <c r="AG601" s="125"/>
      <c r="AH601" s="125"/>
      <c r="AI601" s="191"/>
      <c r="AJ601" s="191"/>
      <c r="AK601" s="125"/>
      <c r="AL601" s="191"/>
      <c r="AM601" s="125"/>
      <c r="AN601" s="191"/>
      <c r="AO601" s="123"/>
      <c r="AP601" s="130" t="str">
        <f t="shared" si="1420"/>
        <v/>
      </c>
      <c r="AQ601" s="130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R601" s="130" t="str">
        <f t="shared" si="1421"/>
        <v/>
      </c>
    </row>
    <row r="602" spans="1:44">
      <c r="A602" s="117">
        <f>输入错误检查!A602</f>
        <v>0</v>
      </c>
      <c r="B602" s="156" t="str">
        <f>IF(赛果!A77="","",赛果!A77)</f>
        <v/>
      </c>
      <c r="C602" s="156" t="str">
        <f>IF(赛果!B77="","",赛果!B77)</f>
        <v/>
      </c>
      <c r="D602" s="156" t="str">
        <f>IF(赛果!C77="","",赛果!C77)</f>
        <v/>
      </c>
      <c r="E602" s="156" t="str">
        <f>IF(赛果!D77="","",赛果!D77)</f>
        <v/>
      </c>
      <c r="F602" s="156" t="str">
        <f>IF(赛果!E77="","",赛果!E77)</f>
        <v/>
      </c>
      <c r="G602" s="120">
        <v>1</v>
      </c>
      <c r="H602" s="130" t="s">
        <v>247</v>
      </c>
      <c r="I602" s="130" t="str">
        <f t="shared" si="1411"/>
        <v/>
      </c>
      <c r="J602" s="130" t="str">
        <f t="shared" si="1412"/>
        <v/>
      </c>
      <c r="K602" s="125"/>
      <c r="L602" s="160"/>
      <c r="M602" s="168">
        <f t="shared" ref="M602:M606" si="1473">S602+S603</f>
        <v>0</v>
      </c>
      <c r="N602" s="168">
        <f t="shared" ref="N602:N606" si="1474">T602+T603</f>
        <v>0</v>
      </c>
      <c r="O602" s="166">
        <f t="shared" ref="O602:O606" si="1475">M602+N602</f>
        <v>0</v>
      </c>
      <c r="P602" s="167">
        <f t="shared" ref="P602:P606" si="1476">IF(M602&gt;N602,1,0)</f>
        <v>0</v>
      </c>
      <c r="Q602" s="167">
        <f t="shared" ref="Q602:Q606" si="1477">IF(M602+N602=0,0,IF(M602=N602,1,0))</f>
        <v>0</v>
      </c>
      <c r="R602" s="167">
        <f t="shared" ref="R602:R606" si="1478">IF(M602&lt;N602,1,0)</f>
        <v>0</v>
      </c>
      <c r="S602" s="125"/>
      <c r="T602" s="125"/>
      <c r="U602" s="130" t="str">
        <f t="shared" si="1419"/>
        <v/>
      </c>
      <c r="V602" s="129"/>
      <c r="W602" s="129"/>
      <c r="X602" s="170"/>
      <c r="Y602" s="175"/>
      <c r="Z602" s="175"/>
      <c r="AA602" s="175"/>
      <c r="AB602" s="175"/>
      <c r="AC602" s="179"/>
      <c r="AD602" s="184"/>
      <c r="AE602" s="192"/>
      <c r="AF602" s="170"/>
      <c r="AG602" s="175"/>
      <c r="AH602" s="179"/>
      <c r="AI602" s="190"/>
      <c r="AJ602" s="191"/>
      <c r="AK602" s="125"/>
      <c r="AL602" s="191"/>
      <c r="AM602" s="125"/>
      <c r="AN602" s="191"/>
      <c r="AO602" s="123"/>
      <c r="AP602" s="130" t="str">
        <f t="shared" si="1420"/>
        <v/>
      </c>
      <c r="AQ602" s="130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R602" s="130" t="str">
        <f t="shared" si="1421"/>
        <v/>
      </c>
    </row>
    <row r="603" spans="1:44">
      <c r="A603" s="117">
        <f>输入错误检查!A603</f>
        <v>0</v>
      </c>
      <c r="B603" s="156" t="str">
        <f t="shared" ref="B603:B609" si="1479">B602</f>
        <v/>
      </c>
      <c r="C603" s="156" t="str">
        <f t="shared" ref="C603:C609" si="1480">C602</f>
        <v/>
      </c>
      <c r="D603" s="156" t="str">
        <f t="shared" ref="D603:D609" si="1481">D602</f>
        <v/>
      </c>
      <c r="E603" s="156" t="str">
        <f t="shared" ref="E603:E609" si="1482">E602</f>
        <v/>
      </c>
      <c r="F603" s="156" t="str">
        <f t="shared" ref="F603:F609" si="1483">F602</f>
        <v/>
      </c>
      <c r="G603" s="120">
        <v>1</v>
      </c>
      <c r="H603" s="130" t="s">
        <v>251</v>
      </c>
      <c r="I603" s="130" t="str">
        <f t="shared" si="1411"/>
        <v/>
      </c>
      <c r="J603" s="130" t="str">
        <f t="shared" si="1412"/>
        <v/>
      </c>
      <c r="K603" s="125"/>
      <c r="L603" s="160"/>
      <c r="M603" s="168"/>
      <c r="N603" s="168"/>
      <c r="O603" s="166"/>
      <c r="P603" s="169"/>
      <c r="Q603" s="169"/>
      <c r="R603" s="169"/>
      <c r="S603" s="125"/>
      <c r="T603" s="125"/>
      <c r="U603" s="130" t="str">
        <f t="shared" si="1419"/>
        <v/>
      </c>
      <c r="V603" s="129"/>
      <c r="W603" s="129"/>
      <c r="X603" s="171"/>
      <c r="Y603" s="176"/>
      <c r="Z603" s="177"/>
      <c r="AA603" s="177"/>
      <c r="AB603" s="177"/>
      <c r="AC603" s="182"/>
      <c r="AD603" s="184"/>
      <c r="AE603" s="192"/>
      <c r="AF603" s="171"/>
      <c r="AG603" s="177"/>
      <c r="AH603" s="182"/>
      <c r="AI603" s="190"/>
      <c r="AJ603" s="191"/>
      <c r="AK603" s="125"/>
      <c r="AL603" s="191"/>
      <c r="AM603" s="125"/>
      <c r="AN603" s="191"/>
      <c r="AO603" s="123"/>
      <c r="AP603" s="130" t="str">
        <f t="shared" si="1420"/>
        <v/>
      </c>
      <c r="AQ603" s="130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R603" s="130" t="str">
        <f t="shared" si="1421"/>
        <v/>
      </c>
    </row>
    <row r="604" spans="1:44">
      <c r="A604" s="117">
        <f>输入错误检查!A604</f>
        <v>0</v>
      </c>
      <c r="B604" s="156" t="str">
        <f t="shared" si="1479"/>
        <v/>
      </c>
      <c r="C604" s="156" t="str">
        <f t="shared" si="1480"/>
        <v/>
      </c>
      <c r="D604" s="156" t="str">
        <f t="shared" si="1481"/>
        <v/>
      </c>
      <c r="E604" s="156" t="str">
        <f t="shared" si="1482"/>
        <v/>
      </c>
      <c r="F604" s="156" t="str">
        <f t="shared" si="1483"/>
        <v/>
      </c>
      <c r="G604" s="120">
        <v>2</v>
      </c>
      <c r="H604" s="130" t="s">
        <v>247</v>
      </c>
      <c r="I604" s="130" t="str">
        <f t="shared" si="1411"/>
        <v/>
      </c>
      <c r="J604" s="130" t="str">
        <f t="shared" si="1412"/>
        <v/>
      </c>
      <c r="K604" s="125"/>
      <c r="L604" s="160"/>
      <c r="M604" s="168">
        <f t="shared" si="1473"/>
        <v>0</v>
      </c>
      <c r="N604" s="168">
        <f t="shared" si="1474"/>
        <v>0</v>
      </c>
      <c r="O604" s="166">
        <f t="shared" si="1475"/>
        <v>0</v>
      </c>
      <c r="P604" s="167">
        <f t="shared" si="1476"/>
        <v>0</v>
      </c>
      <c r="Q604" s="167">
        <f t="shared" si="1477"/>
        <v>0</v>
      </c>
      <c r="R604" s="167">
        <f t="shared" si="1478"/>
        <v>0</v>
      </c>
      <c r="S604" s="125"/>
      <c r="T604" s="125"/>
      <c r="U604" s="130" t="str">
        <f t="shared" si="1419"/>
        <v/>
      </c>
      <c r="V604" s="128"/>
      <c r="W604" s="128"/>
      <c r="X604" s="172" t="str">
        <f t="shared" ref="X604:X608" si="1484">IF($K604="","",IF($K604=$K602,AI602,AI603))</f>
        <v/>
      </c>
      <c r="Y604" s="172" t="str">
        <f t="shared" ref="Y604:Y608" si="1485">IF($K604="","",IF($K604=$K602,AJ602,AJ603))</f>
        <v/>
      </c>
      <c r="Z604" s="178"/>
      <c r="AA604" s="177"/>
      <c r="AB604" s="177"/>
      <c r="AC604" s="182"/>
      <c r="AD604" s="184"/>
      <c r="AE604" s="125"/>
      <c r="AF604" s="188"/>
      <c r="AG604" s="178"/>
      <c r="AH604" s="182"/>
      <c r="AI604" s="190"/>
      <c r="AJ604" s="191"/>
      <c r="AK604" s="125"/>
      <c r="AL604" s="191"/>
      <c r="AM604" s="125"/>
      <c r="AN604" s="191"/>
      <c r="AO604" s="123"/>
      <c r="AP604" s="130" t="str">
        <f t="shared" si="1420"/>
        <v/>
      </c>
      <c r="AQ604" s="130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R604" s="130" t="str">
        <f t="shared" si="1421"/>
        <v/>
      </c>
    </row>
    <row r="605" spans="1:44">
      <c r="A605" s="117">
        <f>输入错误检查!A605</f>
        <v>0</v>
      </c>
      <c r="B605" s="156" t="str">
        <f t="shared" si="1479"/>
        <v/>
      </c>
      <c r="C605" s="156" t="str">
        <f t="shared" si="1480"/>
        <v/>
      </c>
      <c r="D605" s="156" t="str">
        <f t="shared" si="1481"/>
        <v/>
      </c>
      <c r="E605" s="156" t="str">
        <f t="shared" si="1482"/>
        <v/>
      </c>
      <c r="F605" s="156" t="str">
        <f t="shared" si="1483"/>
        <v/>
      </c>
      <c r="G605" s="120">
        <v>2</v>
      </c>
      <c r="H605" s="130" t="s">
        <v>251</v>
      </c>
      <c r="I605" s="130" t="str">
        <f t="shared" si="1411"/>
        <v/>
      </c>
      <c r="J605" s="130" t="str">
        <f t="shared" si="1412"/>
        <v/>
      </c>
      <c r="K605" s="125"/>
      <c r="L605" s="160"/>
      <c r="M605" s="168"/>
      <c r="N605" s="168"/>
      <c r="O605" s="166"/>
      <c r="P605" s="169"/>
      <c r="Q605" s="169"/>
      <c r="R605" s="169"/>
      <c r="S605" s="125"/>
      <c r="T605" s="125"/>
      <c r="U605" s="130" t="str">
        <f t="shared" si="1419"/>
        <v/>
      </c>
      <c r="V605" s="128"/>
      <c r="W605" s="128"/>
      <c r="X605" s="172" t="str">
        <f t="shared" ref="X605:X609" si="1486">IF($K605="","",IF($K605=$K603,AI603,AI602))</f>
        <v/>
      </c>
      <c r="Y605" s="172" t="str">
        <f t="shared" ref="Y605:Y609" si="1487">IF($K605="","",IF($K605=$K603,AJ603,AJ602))</f>
        <v/>
      </c>
      <c r="Z605" s="171"/>
      <c r="AA605" s="176"/>
      <c r="AB605" s="177"/>
      <c r="AC605" s="182"/>
      <c r="AD605" s="184"/>
      <c r="AE605" s="125"/>
      <c r="AF605" s="192"/>
      <c r="AG605" s="171"/>
      <c r="AH605" s="182"/>
      <c r="AI605" s="190"/>
      <c r="AJ605" s="191"/>
      <c r="AK605" s="125"/>
      <c r="AL605" s="191"/>
      <c r="AM605" s="125"/>
      <c r="AN605" s="191"/>
      <c r="AO605" s="123"/>
      <c r="AP605" s="130" t="str">
        <f t="shared" si="1420"/>
        <v/>
      </c>
      <c r="AQ605" s="130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R605" s="130" t="str">
        <f t="shared" si="1421"/>
        <v/>
      </c>
    </row>
    <row r="606" spans="1:44">
      <c r="A606" s="117">
        <f>输入错误检查!A606</f>
        <v>0</v>
      </c>
      <c r="B606" s="156" t="str">
        <f t="shared" si="1479"/>
        <v/>
      </c>
      <c r="C606" s="156" t="str">
        <f t="shared" si="1480"/>
        <v/>
      </c>
      <c r="D606" s="156" t="str">
        <f t="shared" si="1481"/>
        <v/>
      </c>
      <c r="E606" s="156" t="str">
        <f t="shared" si="1482"/>
        <v/>
      </c>
      <c r="F606" s="156" t="str">
        <f t="shared" si="1483"/>
        <v/>
      </c>
      <c r="G606" s="120">
        <v>3</v>
      </c>
      <c r="H606" s="130" t="s">
        <v>247</v>
      </c>
      <c r="I606" s="130" t="str">
        <f t="shared" si="1411"/>
        <v/>
      </c>
      <c r="J606" s="130" t="str">
        <f t="shared" si="1412"/>
        <v/>
      </c>
      <c r="K606" s="125"/>
      <c r="L606" s="160"/>
      <c r="M606" s="168">
        <f t="shared" si="1473"/>
        <v>0</v>
      </c>
      <c r="N606" s="168">
        <f t="shared" si="1474"/>
        <v>0</v>
      </c>
      <c r="O606" s="166">
        <f t="shared" si="1475"/>
        <v>0</v>
      </c>
      <c r="P606" s="167">
        <f t="shared" si="1476"/>
        <v>0</v>
      </c>
      <c r="Q606" s="167">
        <f t="shared" si="1477"/>
        <v>0</v>
      </c>
      <c r="R606" s="167">
        <f t="shared" si="1478"/>
        <v>0</v>
      </c>
      <c r="S606" s="125"/>
      <c r="T606" s="125"/>
      <c r="U606" s="130" t="str">
        <f t="shared" si="1419"/>
        <v/>
      </c>
      <c r="V606" s="173"/>
      <c r="W606" s="128"/>
      <c r="X606" s="174" t="str">
        <f t="shared" si="1484"/>
        <v/>
      </c>
      <c r="Y606" s="174" t="str">
        <f t="shared" si="1485"/>
        <v/>
      </c>
      <c r="Z606" s="174" t="str">
        <f>IF($K606="","",IF($K606=$K604,X604,X605))</f>
        <v/>
      </c>
      <c r="AA606" s="174" t="str">
        <f>IF($K606="","",IF($K606=$K604,Y604,Y605))</f>
        <v/>
      </c>
      <c r="AB606" s="178"/>
      <c r="AC606" s="182"/>
      <c r="AD606" s="184"/>
      <c r="AE606" s="125"/>
      <c r="AF606" s="125"/>
      <c r="AG606" s="188"/>
      <c r="AH606" s="189"/>
      <c r="AI606" s="190"/>
      <c r="AJ606" s="191"/>
      <c r="AK606" s="125"/>
      <c r="AL606" s="191"/>
      <c r="AM606" s="125"/>
      <c r="AN606" s="191"/>
      <c r="AO606" s="123"/>
      <c r="AP606" s="130" t="str">
        <f t="shared" si="1420"/>
        <v/>
      </c>
      <c r="AQ606" s="130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R606" s="130" t="str">
        <f t="shared" si="1421"/>
        <v/>
      </c>
    </row>
    <row r="607" spans="1:44">
      <c r="A607" s="117">
        <f>输入错误检查!A607</f>
        <v>0</v>
      </c>
      <c r="B607" s="156" t="str">
        <f t="shared" si="1479"/>
        <v/>
      </c>
      <c r="C607" s="156" t="str">
        <f t="shared" si="1480"/>
        <v/>
      </c>
      <c r="D607" s="156" t="str">
        <f t="shared" si="1481"/>
        <v/>
      </c>
      <c r="E607" s="156" t="str">
        <f t="shared" si="1482"/>
        <v/>
      </c>
      <c r="F607" s="156" t="str">
        <f t="shared" si="1483"/>
        <v/>
      </c>
      <c r="G607" s="120">
        <v>3</v>
      </c>
      <c r="H607" s="130" t="s">
        <v>251</v>
      </c>
      <c r="I607" s="130" t="str">
        <f t="shared" si="1411"/>
        <v/>
      </c>
      <c r="J607" s="130" t="str">
        <f t="shared" si="1412"/>
        <v/>
      </c>
      <c r="K607" s="125"/>
      <c r="L607" s="160"/>
      <c r="M607" s="168"/>
      <c r="N607" s="168"/>
      <c r="O607" s="166"/>
      <c r="P607" s="169"/>
      <c r="Q607" s="169"/>
      <c r="R607" s="169"/>
      <c r="S607" s="125"/>
      <c r="T607" s="125"/>
      <c r="U607" s="130" t="str">
        <f t="shared" si="1419"/>
        <v/>
      </c>
      <c r="V607" s="173"/>
      <c r="W607" s="128"/>
      <c r="X607" s="174" t="str">
        <f t="shared" si="1486"/>
        <v/>
      </c>
      <c r="Y607" s="174" t="str">
        <f t="shared" si="1487"/>
        <v/>
      </c>
      <c r="Z607" s="174" t="str">
        <f>IF($K607="","",IF($K607=$K605,X605,X604))</f>
        <v/>
      </c>
      <c r="AA607" s="174" t="str">
        <f>IF($K607="","",IF($K607=$K605,Y605,Y604))</f>
        <v/>
      </c>
      <c r="AB607" s="171"/>
      <c r="AC607" s="185"/>
      <c r="AD607" s="184"/>
      <c r="AE607" s="125"/>
      <c r="AF607" s="125"/>
      <c r="AG607" s="192"/>
      <c r="AH607" s="193"/>
      <c r="AI607" s="190"/>
      <c r="AJ607" s="191"/>
      <c r="AK607" s="125"/>
      <c r="AL607" s="191"/>
      <c r="AM607" s="125"/>
      <c r="AN607" s="191"/>
      <c r="AO607" s="123"/>
      <c r="AP607" s="130" t="str">
        <f t="shared" si="1420"/>
        <v/>
      </c>
      <c r="AQ607" s="130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R607" s="130" t="str">
        <f t="shared" si="1421"/>
        <v/>
      </c>
    </row>
    <row r="608" spans="1:44">
      <c r="A608" s="117">
        <f>输入错误检查!A608</f>
        <v>0</v>
      </c>
      <c r="B608" s="156" t="str">
        <f t="shared" si="1479"/>
        <v/>
      </c>
      <c r="C608" s="156" t="str">
        <f t="shared" si="1480"/>
        <v/>
      </c>
      <c r="D608" s="156" t="str">
        <f t="shared" si="1481"/>
        <v/>
      </c>
      <c r="E608" s="156" t="str">
        <f t="shared" si="1482"/>
        <v/>
      </c>
      <c r="F608" s="156" t="str">
        <f t="shared" si="1483"/>
        <v/>
      </c>
      <c r="G608" s="120" t="s">
        <v>256</v>
      </c>
      <c r="H608" s="130" t="s">
        <v>247</v>
      </c>
      <c r="I608" s="130" t="str">
        <f t="shared" si="1411"/>
        <v/>
      </c>
      <c r="J608" s="130" t="str">
        <f t="shared" si="1412"/>
        <v/>
      </c>
      <c r="K608" s="125"/>
      <c r="L608" s="160"/>
      <c r="M608" s="168">
        <f t="shared" ref="M608:M612" si="1488">S608+S609</f>
        <v>0</v>
      </c>
      <c r="N608" s="168">
        <f t="shared" ref="N608:N612" si="1489">T608+T609</f>
        <v>0</v>
      </c>
      <c r="O608" s="166">
        <f t="shared" ref="O608:O612" si="1490">M608+N608</f>
        <v>0</v>
      </c>
      <c r="P608" s="167">
        <f t="shared" ref="P608:P612" si="1491">IF(M608&gt;N608,1,0)</f>
        <v>0</v>
      </c>
      <c r="Q608" s="167">
        <f t="shared" ref="Q608:Q612" si="1492">IF(M608+N608=0,0,IF(M608=N608,1,0))</f>
        <v>0</v>
      </c>
      <c r="R608" s="167">
        <f t="shared" ref="R608:R612" si="1493">IF(M608&lt;N608,1,0)</f>
        <v>0</v>
      </c>
      <c r="S608" s="125"/>
      <c r="T608" s="125"/>
      <c r="U608" s="130" t="str">
        <f t="shared" si="1419"/>
        <v/>
      </c>
      <c r="V608" s="173"/>
      <c r="W608" s="128"/>
      <c r="X608" s="174" t="str">
        <f t="shared" si="1484"/>
        <v/>
      </c>
      <c r="Y608" s="174" t="str">
        <f t="shared" si="1485"/>
        <v/>
      </c>
      <c r="Z608" s="172" t="str">
        <f t="shared" ref="Z608:AC608" si="1494">IF($K608="","",IF($K608=$K606,X606,X607))</f>
        <v/>
      </c>
      <c r="AA608" s="172" t="str">
        <f t="shared" si="1494"/>
        <v/>
      </c>
      <c r="AB608" s="172" t="str">
        <f t="shared" si="1494"/>
        <v/>
      </c>
      <c r="AC608" s="172" t="str">
        <f t="shared" si="1494"/>
        <v/>
      </c>
      <c r="AD608" s="125"/>
      <c r="AE608" s="125"/>
      <c r="AF608" s="125"/>
      <c r="AG608" s="125"/>
      <c r="AH608" s="194"/>
      <c r="AI608" s="191"/>
      <c r="AJ608" s="191"/>
      <c r="AK608" s="125"/>
      <c r="AL608" s="191"/>
      <c r="AM608" s="125"/>
      <c r="AN608" s="191"/>
      <c r="AO608" s="123"/>
      <c r="AP608" s="130" t="str">
        <f t="shared" si="1420"/>
        <v/>
      </c>
      <c r="AQ608" s="130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R608" s="130" t="str">
        <f t="shared" si="1421"/>
        <v/>
      </c>
    </row>
    <row r="609" spans="1:44">
      <c r="A609" s="117">
        <f>输入错误检查!A609</f>
        <v>0</v>
      </c>
      <c r="B609" s="156" t="str">
        <f t="shared" si="1479"/>
        <v/>
      </c>
      <c r="C609" s="156" t="str">
        <f t="shared" si="1480"/>
        <v/>
      </c>
      <c r="D609" s="156" t="str">
        <f t="shared" si="1481"/>
        <v/>
      </c>
      <c r="E609" s="156" t="str">
        <f t="shared" si="1482"/>
        <v/>
      </c>
      <c r="F609" s="156" t="str">
        <f t="shared" si="1483"/>
        <v/>
      </c>
      <c r="G609" s="120" t="s">
        <v>256</v>
      </c>
      <c r="H609" s="130" t="s">
        <v>251</v>
      </c>
      <c r="I609" s="130" t="str">
        <f t="shared" si="1411"/>
        <v/>
      </c>
      <c r="J609" s="130" t="str">
        <f t="shared" si="1412"/>
        <v/>
      </c>
      <c r="K609" s="125"/>
      <c r="L609" s="160"/>
      <c r="M609" s="168"/>
      <c r="N609" s="168"/>
      <c r="O609" s="166"/>
      <c r="P609" s="169"/>
      <c r="Q609" s="169"/>
      <c r="R609" s="169"/>
      <c r="S609" s="125"/>
      <c r="T609" s="125"/>
      <c r="U609" s="130" t="str">
        <f t="shared" si="1419"/>
        <v/>
      </c>
      <c r="V609" s="173"/>
      <c r="W609" s="128"/>
      <c r="X609" s="174" t="str">
        <f t="shared" si="1486"/>
        <v/>
      </c>
      <c r="Y609" s="174" t="str">
        <f t="shared" si="1487"/>
        <v/>
      </c>
      <c r="Z609" s="172" t="str">
        <f t="shared" ref="Z609:AC609" si="1495">IF($K609="","",IF($K609=$K607,X607,X606))</f>
        <v/>
      </c>
      <c r="AA609" s="172" t="str">
        <f t="shared" si="1495"/>
        <v/>
      </c>
      <c r="AB609" s="172" t="str">
        <f t="shared" si="1495"/>
        <v/>
      </c>
      <c r="AC609" s="172" t="str">
        <f t="shared" si="1495"/>
        <v/>
      </c>
      <c r="AD609" s="125"/>
      <c r="AE609" s="125"/>
      <c r="AF609" s="125"/>
      <c r="AG609" s="125"/>
      <c r="AH609" s="125"/>
      <c r="AI609" s="191"/>
      <c r="AJ609" s="191"/>
      <c r="AK609" s="125"/>
      <c r="AL609" s="191"/>
      <c r="AM609" s="125"/>
      <c r="AN609" s="191"/>
      <c r="AO609" s="123"/>
      <c r="AP609" s="130" t="str">
        <f t="shared" si="1420"/>
        <v/>
      </c>
      <c r="AQ609" s="130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R609" s="130" t="str">
        <f t="shared" si="1421"/>
        <v/>
      </c>
    </row>
    <row r="610" spans="1:44">
      <c r="A610" s="117">
        <f>输入错误检查!A610</f>
        <v>0</v>
      </c>
      <c r="B610" s="156" t="str">
        <f>IF(赛果!A78="","",赛果!A78)</f>
        <v/>
      </c>
      <c r="C610" s="156" t="str">
        <f>IF(赛果!B78="","",赛果!B78)</f>
        <v/>
      </c>
      <c r="D610" s="156" t="str">
        <f>IF(赛果!C78="","",赛果!C78)</f>
        <v/>
      </c>
      <c r="E610" s="156" t="str">
        <f>IF(赛果!D78="","",赛果!D78)</f>
        <v/>
      </c>
      <c r="F610" s="156" t="str">
        <f>IF(赛果!E78="","",赛果!E78)</f>
        <v/>
      </c>
      <c r="G610" s="120">
        <v>1</v>
      </c>
      <c r="H610" s="130" t="s">
        <v>247</v>
      </c>
      <c r="I610" s="130" t="str">
        <f t="shared" si="1411"/>
        <v/>
      </c>
      <c r="J610" s="130" t="str">
        <f t="shared" si="1412"/>
        <v/>
      </c>
      <c r="K610" s="125"/>
      <c r="L610" s="160"/>
      <c r="M610" s="168">
        <f t="shared" si="1488"/>
        <v>0</v>
      </c>
      <c r="N610" s="168">
        <f t="shared" si="1489"/>
        <v>0</v>
      </c>
      <c r="O610" s="166">
        <f t="shared" si="1490"/>
        <v>0</v>
      </c>
      <c r="P610" s="167">
        <f t="shared" si="1491"/>
        <v>0</v>
      </c>
      <c r="Q610" s="167">
        <f t="shared" si="1492"/>
        <v>0</v>
      </c>
      <c r="R610" s="167">
        <f t="shared" si="1493"/>
        <v>0</v>
      </c>
      <c r="S610" s="125"/>
      <c r="T610" s="125"/>
      <c r="U610" s="130" t="str">
        <f t="shared" si="1419"/>
        <v/>
      </c>
      <c r="V610" s="129"/>
      <c r="W610" s="129"/>
      <c r="X610" s="170"/>
      <c r="Y610" s="175"/>
      <c r="Z610" s="175"/>
      <c r="AA610" s="175"/>
      <c r="AB610" s="175"/>
      <c r="AC610" s="179"/>
      <c r="AD610" s="184"/>
      <c r="AE610" s="192"/>
      <c r="AF610" s="170"/>
      <c r="AG610" s="175"/>
      <c r="AH610" s="179"/>
      <c r="AI610" s="190"/>
      <c r="AJ610" s="191"/>
      <c r="AK610" s="125"/>
      <c r="AL610" s="191"/>
      <c r="AM610" s="125"/>
      <c r="AN610" s="191"/>
      <c r="AO610" s="123"/>
      <c r="AP610" s="130" t="str">
        <f t="shared" si="1420"/>
        <v/>
      </c>
      <c r="AQ610" s="130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R610" s="130" t="str">
        <f t="shared" si="1421"/>
        <v/>
      </c>
    </row>
    <row r="611" spans="1:44">
      <c r="A611" s="117">
        <f>输入错误检查!A611</f>
        <v>0</v>
      </c>
      <c r="B611" s="156" t="str">
        <f t="shared" ref="B611:B617" si="1496">B610</f>
        <v/>
      </c>
      <c r="C611" s="156" t="str">
        <f t="shared" ref="C611:C617" si="1497">C610</f>
        <v/>
      </c>
      <c r="D611" s="156" t="str">
        <f t="shared" ref="D611:D617" si="1498">D610</f>
        <v/>
      </c>
      <c r="E611" s="156" t="str">
        <f t="shared" ref="E611:E617" si="1499">E610</f>
        <v/>
      </c>
      <c r="F611" s="156" t="str">
        <f t="shared" ref="F611:F617" si="1500">F610</f>
        <v/>
      </c>
      <c r="G611" s="120">
        <v>1</v>
      </c>
      <c r="H611" s="130" t="s">
        <v>251</v>
      </c>
      <c r="I611" s="130" t="str">
        <f t="shared" si="1411"/>
        <v/>
      </c>
      <c r="J611" s="130" t="str">
        <f t="shared" si="1412"/>
        <v/>
      </c>
      <c r="K611" s="125"/>
      <c r="L611" s="160"/>
      <c r="M611" s="168"/>
      <c r="N611" s="168"/>
      <c r="O611" s="166"/>
      <c r="P611" s="169"/>
      <c r="Q611" s="169"/>
      <c r="R611" s="169"/>
      <c r="S611" s="125"/>
      <c r="T611" s="125"/>
      <c r="U611" s="130" t="str">
        <f t="shared" si="1419"/>
        <v/>
      </c>
      <c r="V611" s="129"/>
      <c r="W611" s="129"/>
      <c r="X611" s="171"/>
      <c r="Y611" s="176"/>
      <c r="Z611" s="177"/>
      <c r="AA611" s="177"/>
      <c r="AB611" s="177"/>
      <c r="AC611" s="182"/>
      <c r="AD611" s="184"/>
      <c r="AE611" s="192"/>
      <c r="AF611" s="171"/>
      <c r="AG611" s="177"/>
      <c r="AH611" s="182"/>
      <c r="AI611" s="190"/>
      <c r="AJ611" s="191"/>
      <c r="AK611" s="125"/>
      <c r="AL611" s="191"/>
      <c r="AM611" s="125"/>
      <c r="AN611" s="191"/>
      <c r="AO611" s="123"/>
      <c r="AP611" s="130" t="str">
        <f t="shared" si="1420"/>
        <v/>
      </c>
      <c r="AQ611" s="130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R611" s="130" t="str">
        <f t="shared" si="1421"/>
        <v/>
      </c>
    </row>
    <row r="612" spans="1:44">
      <c r="A612" s="117">
        <f>输入错误检查!A612</f>
        <v>0</v>
      </c>
      <c r="B612" s="156" t="str">
        <f t="shared" si="1496"/>
        <v/>
      </c>
      <c r="C612" s="156" t="str">
        <f t="shared" si="1497"/>
        <v/>
      </c>
      <c r="D612" s="156" t="str">
        <f t="shared" si="1498"/>
        <v/>
      </c>
      <c r="E612" s="156" t="str">
        <f t="shared" si="1499"/>
        <v/>
      </c>
      <c r="F612" s="156" t="str">
        <f t="shared" si="1500"/>
        <v/>
      </c>
      <c r="G612" s="120">
        <v>2</v>
      </c>
      <c r="H612" s="130" t="s">
        <v>247</v>
      </c>
      <c r="I612" s="130" t="str">
        <f t="shared" si="1411"/>
        <v/>
      </c>
      <c r="J612" s="130" t="str">
        <f t="shared" si="1412"/>
        <v/>
      </c>
      <c r="K612" s="125"/>
      <c r="L612" s="160"/>
      <c r="M612" s="168">
        <f t="shared" si="1488"/>
        <v>0</v>
      </c>
      <c r="N612" s="168">
        <f t="shared" si="1489"/>
        <v>0</v>
      </c>
      <c r="O612" s="166">
        <f t="shared" si="1490"/>
        <v>0</v>
      </c>
      <c r="P612" s="167">
        <f t="shared" si="1491"/>
        <v>0</v>
      </c>
      <c r="Q612" s="167">
        <f t="shared" si="1492"/>
        <v>0</v>
      </c>
      <c r="R612" s="167">
        <f t="shared" si="1493"/>
        <v>0</v>
      </c>
      <c r="S612" s="125"/>
      <c r="T612" s="125"/>
      <c r="U612" s="130" t="str">
        <f t="shared" si="1419"/>
        <v/>
      </c>
      <c r="V612" s="128"/>
      <c r="W612" s="128"/>
      <c r="X612" s="172" t="str">
        <f t="shared" ref="X612:X616" si="1501">IF($K612="","",IF($K612=$K610,AI610,AI611))</f>
        <v/>
      </c>
      <c r="Y612" s="172" t="str">
        <f t="shared" ref="Y612:Y616" si="1502">IF($K612="","",IF($K612=$K610,AJ610,AJ611))</f>
        <v/>
      </c>
      <c r="Z612" s="178"/>
      <c r="AA612" s="177"/>
      <c r="AB612" s="177"/>
      <c r="AC612" s="182"/>
      <c r="AD612" s="184"/>
      <c r="AE612" s="125"/>
      <c r="AF612" s="188"/>
      <c r="AG612" s="178"/>
      <c r="AH612" s="182"/>
      <c r="AI612" s="190"/>
      <c r="AJ612" s="191"/>
      <c r="AK612" s="125"/>
      <c r="AL612" s="191"/>
      <c r="AM612" s="125"/>
      <c r="AN612" s="191"/>
      <c r="AO612" s="123"/>
      <c r="AP612" s="130" t="str">
        <f t="shared" si="1420"/>
        <v/>
      </c>
      <c r="AQ612" s="130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R612" s="130" t="str">
        <f t="shared" si="1421"/>
        <v/>
      </c>
    </row>
    <row r="613" spans="1:44">
      <c r="A613" s="117">
        <f>输入错误检查!A613</f>
        <v>0</v>
      </c>
      <c r="B613" s="156" t="str">
        <f t="shared" si="1496"/>
        <v/>
      </c>
      <c r="C613" s="156" t="str">
        <f t="shared" si="1497"/>
        <v/>
      </c>
      <c r="D613" s="156" t="str">
        <f t="shared" si="1498"/>
        <v/>
      </c>
      <c r="E613" s="156" t="str">
        <f t="shared" si="1499"/>
        <v/>
      </c>
      <c r="F613" s="156" t="str">
        <f t="shared" si="1500"/>
        <v/>
      </c>
      <c r="G613" s="120">
        <v>2</v>
      </c>
      <c r="H613" s="130" t="s">
        <v>251</v>
      </c>
      <c r="I613" s="130" t="str">
        <f t="shared" si="1411"/>
        <v/>
      </c>
      <c r="J613" s="130" t="str">
        <f t="shared" si="1412"/>
        <v/>
      </c>
      <c r="K613" s="125"/>
      <c r="L613" s="160"/>
      <c r="M613" s="168"/>
      <c r="N613" s="168"/>
      <c r="O613" s="166"/>
      <c r="P613" s="169"/>
      <c r="Q613" s="169"/>
      <c r="R613" s="169"/>
      <c r="S613" s="125"/>
      <c r="T613" s="125"/>
      <c r="U613" s="130" t="str">
        <f t="shared" si="1419"/>
        <v/>
      </c>
      <c r="V613" s="128"/>
      <c r="W613" s="128"/>
      <c r="X613" s="172" t="str">
        <f t="shared" ref="X613:X617" si="1503">IF($K613="","",IF($K613=$K611,AI611,AI610))</f>
        <v/>
      </c>
      <c r="Y613" s="172" t="str">
        <f t="shared" ref="Y613:Y617" si="1504">IF($K613="","",IF($K613=$K611,AJ611,AJ610))</f>
        <v/>
      </c>
      <c r="Z613" s="171"/>
      <c r="AA613" s="176"/>
      <c r="AB613" s="177"/>
      <c r="AC613" s="182"/>
      <c r="AD613" s="184"/>
      <c r="AE613" s="125"/>
      <c r="AF613" s="192"/>
      <c r="AG613" s="171"/>
      <c r="AH613" s="182"/>
      <c r="AI613" s="190"/>
      <c r="AJ613" s="191"/>
      <c r="AK613" s="125"/>
      <c r="AL613" s="191"/>
      <c r="AM613" s="125"/>
      <c r="AN613" s="191"/>
      <c r="AO613" s="123"/>
      <c r="AP613" s="130" t="str">
        <f t="shared" si="1420"/>
        <v/>
      </c>
      <c r="AQ613" s="130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R613" s="130" t="str">
        <f t="shared" si="1421"/>
        <v/>
      </c>
    </row>
    <row r="614" spans="1:44">
      <c r="A614" s="117">
        <f>输入错误检查!A614</f>
        <v>0</v>
      </c>
      <c r="B614" s="156" t="str">
        <f t="shared" si="1496"/>
        <v/>
      </c>
      <c r="C614" s="156" t="str">
        <f t="shared" si="1497"/>
        <v/>
      </c>
      <c r="D614" s="156" t="str">
        <f t="shared" si="1498"/>
        <v/>
      </c>
      <c r="E614" s="156" t="str">
        <f t="shared" si="1499"/>
        <v/>
      </c>
      <c r="F614" s="156" t="str">
        <f t="shared" si="1500"/>
        <v/>
      </c>
      <c r="G614" s="120">
        <v>3</v>
      </c>
      <c r="H614" s="130" t="s">
        <v>247</v>
      </c>
      <c r="I614" s="130" t="str">
        <f t="shared" si="1411"/>
        <v/>
      </c>
      <c r="J614" s="130" t="str">
        <f t="shared" si="1412"/>
        <v/>
      </c>
      <c r="K614" s="125"/>
      <c r="L614" s="160"/>
      <c r="M614" s="168">
        <f t="shared" ref="M614:M618" si="1505">S614+S615</f>
        <v>0</v>
      </c>
      <c r="N614" s="168">
        <f t="shared" ref="N614:N618" si="1506">T614+T615</f>
        <v>0</v>
      </c>
      <c r="O614" s="166">
        <f t="shared" ref="O614:O618" si="1507">M614+N614</f>
        <v>0</v>
      </c>
      <c r="P614" s="167">
        <f t="shared" ref="P614:P618" si="1508">IF(M614&gt;N614,1,0)</f>
        <v>0</v>
      </c>
      <c r="Q614" s="167">
        <f t="shared" ref="Q614:Q618" si="1509">IF(M614+N614=0,0,IF(M614=N614,1,0))</f>
        <v>0</v>
      </c>
      <c r="R614" s="167">
        <f t="shared" ref="R614:R618" si="1510">IF(M614&lt;N614,1,0)</f>
        <v>0</v>
      </c>
      <c r="S614" s="125"/>
      <c r="T614" s="125"/>
      <c r="U614" s="130" t="str">
        <f t="shared" si="1419"/>
        <v/>
      </c>
      <c r="V614" s="173"/>
      <c r="W614" s="128"/>
      <c r="X614" s="174" t="str">
        <f t="shared" si="1501"/>
        <v/>
      </c>
      <c r="Y614" s="174" t="str">
        <f t="shared" si="1502"/>
        <v/>
      </c>
      <c r="Z614" s="174" t="str">
        <f>IF($K614="","",IF($K614=$K612,X612,X613))</f>
        <v/>
      </c>
      <c r="AA614" s="174" t="str">
        <f>IF($K614="","",IF($K614=$K612,Y612,Y613))</f>
        <v/>
      </c>
      <c r="AB614" s="178"/>
      <c r="AC614" s="182"/>
      <c r="AD614" s="184"/>
      <c r="AE614" s="125"/>
      <c r="AF614" s="125"/>
      <c r="AG614" s="188"/>
      <c r="AH614" s="189"/>
      <c r="AI614" s="190"/>
      <c r="AJ614" s="191"/>
      <c r="AK614" s="125"/>
      <c r="AL614" s="191"/>
      <c r="AM614" s="125"/>
      <c r="AN614" s="191"/>
      <c r="AO614" s="123"/>
      <c r="AP614" s="130" t="str">
        <f t="shared" si="1420"/>
        <v/>
      </c>
      <c r="AQ614" s="130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R614" s="130" t="str">
        <f t="shared" si="1421"/>
        <v/>
      </c>
    </row>
    <row r="615" spans="1:44">
      <c r="A615" s="117">
        <f>输入错误检查!A615</f>
        <v>0</v>
      </c>
      <c r="B615" s="156" t="str">
        <f t="shared" si="1496"/>
        <v/>
      </c>
      <c r="C615" s="156" t="str">
        <f t="shared" si="1497"/>
        <v/>
      </c>
      <c r="D615" s="156" t="str">
        <f t="shared" si="1498"/>
        <v/>
      </c>
      <c r="E615" s="156" t="str">
        <f t="shared" si="1499"/>
        <v/>
      </c>
      <c r="F615" s="156" t="str">
        <f t="shared" si="1500"/>
        <v/>
      </c>
      <c r="G615" s="120">
        <v>3</v>
      </c>
      <c r="H615" s="130" t="s">
        <v>251</v>
      </c>
      <c r="I615" s="130" t="str">
        <f t="shared" si="1411"/>
        <v/>
      </c>
      <c r="J615" s="130" t="str">
        <f t="shared" si="1412"/>
        <v/>
      </c>
      <c r="K615" s="125"/>
      <c r="L615" s="160"/>
      <c r="M615" s="168"/>
      <c r="N615" s="168"/>
      <c r="O615" s="166"/>
      <c r="P615" s="169"/>
      <c r="Q615" s="169"/>
      <c r="R615" s="169"/>
      <c r="S615" s="125"/>
      <c r="T615" s="125"/>
      <c r="U615" s="130" t="str">
        <f t="shared" si="1419"/>
        <v/>
      </c>
      <c r="V615" s="173"/>
      <c r="W615" s="128"/>
      <c r="X615" s="174" t="str">
        <f t="shared" si="1503"/>
        <v/>
      </c>
      <c r="Y615" s="174" t="str">
        <f t="shared" si="1504"/>
        <v/>
      </c>
      <c r="Z615" s="174" t="str">
        <f>IF($K615="","",IF($K615=$K613,X613,X612))</f>
        <v/>
      </c>
      <c r="AA615" s="174" t="str">
        <f>IF($K615="","",IF($K615=$K613,Y613,Y612))</f>
        <v/>
      </c>
      <c r="AB615" s="171"/>
      <c r="AC615" s="185"/>
      <c r="AD615" s="184"/>
      <c r="AE615" s="125"/>
      <c r="AF615" s="125"/>
      <c r="AG615" s="192"/>
      <c r="AH615" s="193"/>
      <c r="AI615" s="190"/>
      <c r="AJ615" s="191"/>
      <c r="AK615" s="125"/>
      <c r="AL615" s="191"/>
      <c r="AM615" s="125"/>
      <c r="AN615" s="191"/>
      <c r="AO615" s="123"/>
      <c r="AP615" s="130" t="str">
        <f t="shared" si="1420"/>
        <v/>
      </c>
      <c r="AQ615" s="130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R615" s="130" t="str">
        <f t="shared" si="1421"/>
        <v/>
      </c>
    </row>
    <row r="616" spans="1:44">
      <c r="A616" s="117">
        <f>输入错误检查!A616</f>
        <v>0</v>
      </c>
      <c r="B616" s="156" t="str">
        <f t="shared" si="1496"/>
        <v/>
      </c>
      <c r="C616" s="156" t="str">
        <f t="shared" si="1497"/>
        <v/>
      </c>
      <c r="D616" s="156" t="str">
        <f t="shared" si="1498"/>
        <v/>
      </c>
      <c r="E616" s="156" t="str">
        <f t="shared" si="1499"/>
        <v/>
      </c>
      <c r="F616" s="156" t="str">
        <f t="shared" si="1500"/>
        <v/>
      </c>
      <c r="G616" s="120" t="s">
        <v>256</v>
      </c>
      <c r="H616" s="130" t="s">
        <v>247</v>
      </c>
      <c r="I616" s="130" t="str">
        <f t="shared" si="1411"/>
        <v/>
      </c>
      <c r="J616" s="130" t="str">
        <f t="shared" si="1412"/>
        <v/>
      </c>
      <c r="K616" s="125"/>
      <c r="L616" s="160"/>
      <c r="M616" s="168">
        <f t="shared" si="1505"/>
        <v>0</v>
      </c>
      <c r="N616" s="168">
        <f t="shared" si="1506"/>
        <v>0</v>
      </c>
      <c r="O616" s="166">
        <f t="shared" si="1507"/>
        <v>0</v>
      </c>
      <c r="P616" s="167">
        <f t="shared" si="1508"/>
        <v>0</v>
      </c>
      <c r="Q616" s="167">
        <f t="shared" si="1509"/>
        <v>0</v>
      </c>
      <c r="R616" s="167">
        <f t="shared" si="1510"/>
        <v>0</v>
      </c>
      <c r="S616" s="125"/>
      <c r="T616" s="125"/>
      <c r="U616" s="130" t="str">
        <f t="shared" si="1419"/>
        <v/>
      </c>
      <c r="V616" s="173"/>
      <c r="W616" s="128"/>
      <c r="X616" s="174" t="str">
        <f t="shared" si="1501"/>
        <v/>
      </c>
      <c r="Y616" s="174" t="str">
        <f t="shared" si="1502"/>
        <v/>
      </c>
      <c r="Z616" s="172" t="str">
        <f t="shared" ref="Z616:AC616" si="1511">IF($K616="","",IF($K616=$K614,X614,X615))</f>
        <v/>
      </c>
      <c r="AA616" s="172" t="str">
        <f t="shared" si="1511"/>
        <v/>
      </c>
      <c r="AB616" s="172" t="str">
        <f t="shared" si="1511"/>
        <v/>
      </c>
      <c r="AC616" s="172" t="str">
        <f t="shared" si="1511"/>
        <v/>
      </c>
      <c r="AD616" s="125"/>
      <c r="AE616" s="125"/>
      <c r="AF616" s="125"/>
      <c r="AG616" s="125"/>
      <c r="AH616" s="194"/>
      <c r="AI616" s="191"/>
      <c r="AJ616" s="191"/>
      <c r="AK616" s="125"/>
      <c r="AL616" s="191"/>
      <c r="AM616" s="125"/>
      <c r="AN616" s="191"/>
      <c r="AO616" s="123"/>
      <c r="AP616" s="130" t="str">
        <f t="shared" si="1420"/>
        <v/>
      </c>
      <c r="AQ616" s="130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R616" s="130" t="str">
        <f t="shared" si="1421"/>
        <v/>
      </c>
    </row>
    <row r="617" spans="1:44">
      <c r="A617" s="117">
        <f>输入错误检查!A617</f>
        <v>0</v>
      </c>
      <c r="B617" s="156" t="str">
        <f t="shared" si="1496"/>
        <v/>
      </c>
      <c r="C617" s="156" t="str">
        <f t="shared" si="1497"/>
        <v/>
      </c>
      <c r="D617" s="156" t="str">
        <f t="shared" si="1498"/>
        <v/>
      </c>
      <c r="E617" s="156" t="str">
        <f t="shared" si="1499"/>
        <v/>
      </c>
      <c r="F617" s="156" t="str">
        <f t="shared" si="1500"/>
        <v/>
      </c>
      <c r="G617" s="120" t="s">
        <v>256</v>
      </c>
      <c r="H617" s="130" t="s">
        <v>251</v>
      </c>
      <c r="I617" s="130" t="str">
        <f t="shared" si="1411"/>
        <v/>
      </c>
      <c r="J617" s="130" t="str">
        <f t="shared" si="1412"/>
        <v/>
      </c>
      <c r="K617" s="125"/>
      <c r="L617" s="160"/>
      <c r="M617" s="168"/>
      <c r="N617" s="168"/>
      <c r="O617" s="166"/>
      <c r="P617" s="169"/>
      <c r="Q617" s="169"/>
      <c r="R617" s="169"/>
      <c r="S617" s="125"/>
      <c r="T617" s="125"/>
      <c r="U617" s="130" t="str">
        <f t="shared" si="1419"/>
        <v/>
      </c>
      <c r="V617" s="173"/>
      <c r="W617" s="128"/>
      <c r="X617" s="174" t="str">
        <f t="shared" si="1503"/>
        <v/>
      </c>
      <c r="Y617" s="174" t="str">
        <f t="shared" si="1504"/>
        <v/>
      </c>
      <c r="Z617" s="172" t="str">
        <f t="shared" ref="Z617:AC617" si="1512">IF($K617="","",IF($K617=$K615,X615,X614))</f>
        <v/>
      </c>
      <c r="AA617" s="172" t="str">
        <f t="shared" si="1512"/>
        <v/>
      </c>
      <c r="AB617" s="172" t="str">
        <f t="shared" si="1512"/>
        <v/>
      </c>
      <c r="AC617" s="172" t="str">
        <f t="shared" si="1512"/>
        <v/>
      </c>
      <c r="AD617" s="125"/>
      <c r="AE617" s="125"/>
      <c r="AF617" s="125"/>
      <c r="AG617" s="125"/>
      <c r="AH617" s="125"/>
      <c r="AI617" s="191"/>
      <c r="AJ617" s="191"/>
      <c r="AK617" s="125"/>
      <c r="AL617" s="191"/>
      <c r="AM617" s="125"/>
      <c r="AN617" s="191"/>
      <c r="AO617" s="123"/>
      <c r="AP617" s="130" t="str">
        <f t="shared" si="1420"/>
        <v/>
      </c>
      <c r="AQ617" s="130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R617" s="130" t="str">
        <f t="shared" si="1421"/>
        <v/>
      </c>
    </row>
    <row r="618" spans="1:44">
      <c r="A618" s="117">
        <f>输入错误检查!A618</f>
        <v>0</v>
      </c>
      <c r="B618" s="156" t="str">
        <f>IF(赛果!A79="","",赛果!A79)</f>
        <v/>
      </c>
      <c r="C618" s="156" t="str">
        <f>IF(赛果!B79="","",赛果!B79)</f>
        <v/>
      </c>
      <c r="D618" s="156" t="str">
        <f>IF(赛果!C79="","",赛果!C79)</f>
        <v/>
      </c>
      <c r="E618" s="156" t="str">
        <f>IF(赛果!D79="","",赛果!D79)</f>
        <v/>
      </c>
      <c r="F618" s="156" t="str">
        <f>IF(赛果!E79="","",赛果!E79)</f>
        <v/>
      </c>
      <c r="G618" s="120">
        <v>1</v>
      </c>
      <c r="H618" s="130" t="s">
        <v>247</v>
      </c>
      <c r="I618" s="130" t="str">
        <f t="shared" si="1411"/>
        <v/>
      </c>
      <c r="J618" s="130" t="str">
        <f t="shared" si="1412"/>
        <v/>
      </c>
      <c r="K618" s="125"/>
      <c r="L618" s="160"/>
      <c r="M618" s="168">
        <f t="shared" si="1505"/>
        <v>0</v>
      </c>
      <c r="N618" s="168">
        <f t="shared" si="1506"/>
        <v>0</v>
      </c>
      <c r="O618" s="166">
        <f t="shared" si="1507"/>
        <v>0</v>
      </c>
      <c r="P618" s="167">
        <f t="shared" si="1508"/>
        <v>0</v>
      </c>
      <c r="Q618" s="167">
        <f t="shared" si="1509"/>
        <v>0</v>
      </c>
      <c r="R618" s="167">
        <f t="shared" si="1510"/>
        <v>0</v>
      </c>
      <c r="S618" s="125"/>
      <c r="T618" s="125"/>
      <c r="U618" s="130" t="str">
        <f t="shared" si="1419"/>
        <v/>
      </c>
      <c r="V618" s="129"/>
      <c r="W618" s="129"/>
      <c r="X618" s="170"/>
      <c r="Y618" s="175"/>
      <c r="Z618" s="175"/>
      <c r="AA618" s="175"/>
      <c r="AB618" s="175"/>
      <c r="AC618" s="179"/>
      <c r="AD618" s="184"/>
      <c r="AE618" s="192"/>
      <c r="AF618" s="170"/>
      <c r="AG618" s="175"/>
      <c r="AH618" s="179"/>
      <c r="AI618" s="190"/>
      <c r="AJ618" s="191"/>
      <c r="AK618" s="125"/>
      <c r="AL618" s="191"/>
      <c r="AM618" s="125"/>
      <c r="AN618" s="191"/>
      <c r="AO618" s="123"/>
      <c r="AP618" s="130" t="str">
        <f t="shared" si="1420"/>
        <v/>
      </c>
      <c r="AQ618" s="130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R618" s="130" t="str">
        <f t="shared" si="1421"/>
        <v/>
      </c>
    </row>
    <row r="619" spans="1:44">
      <c r="A619" s="117">
        <f>输入错误检查!A619</f>
        <v>0</v>
      </c>
      <c r="B619" s="156" t="str">
        <f t="shared" ref="B619:B625" si="1513">B618</f>
        <v/>
      </c>
      <c r="C619" s="156" t="str">
        <f t="shared" ref="C619:C625" si="1514">C618</f>
        <v/>
      </c>
      <c r="D619" s="156" t="str">
        <f t="shared" ref="D619:D625" si="1515">D618</f>
        <v/>
      </c>
      <c r="E619" s="156" t="str">
        <f t="shared" ref="E619:E625" si="1516">E618</f>
        <v/>
      </c>
      <c r="F619" s="156" t="str">
        <f t="shared" ref="F619:F625" si="1517">F618</f>
        <v/>
      </c>
      <c r="G619" s="120">
        <v>1</v>
      </c>
      <c r="H619" s="130" t="s">
        <v>251</v>
      </c>
      <c r="I619" s="130" t="str">
        <f t="shared" si="1411"/>
        <v/>
      </c>
      <c r="J619" s="130" t="str">
        <f t="shared" si="1412"/>
        <v/>
      </c>
      <c r="K619" s="125"/>
      <c r="L619" s="160"/>
      <c r="M619" s="168"/>
      <c r="N619" s="168"/>
      <c r="O619" s="166"/>
      <c r="P619" s="169"/>
      <c r="Q619" s="169"/>
      <c r="R619" s="169"/>
      <c r="S619" s="125"/>
      <c r="T619" s="125"/>
      <c r="U619" s="130" t="str">
        <f t="shared" si="1419"/>
        <v/>
      </c>
      <c r="V619" s="129"/>
      <c r="W619" s="129"/>
      <c r="X619" s="171"/>
      <c r="Y619" s="176"/>
      <c r="Z619" s="177"/>
      <c r="AA619" s="177"/>
      <c r="AB619" s="177"/>
      <c r="AC619" s="182"/>
      <c r="AD619" s="184"/>
      <c r="AE619" s="192"/>
      <c r="AF619" s="171"/>
      <c r="AG619" s="177"/>
      <c r="AH619" s="182"/>
      <c r="AI619" s="190"/>
      <c r="AJ619" s="191"/>
      <c r="AK619" s="125"/>
      <c r="AL619" s="191"/>
      <c r="AM619" s="125"/>
      <c r="AN619" s="191"/>
      <c r="AO619" s="123"/>
      <c r="AP619" s="130" t="str">
        <f t="shared" si="1420"/>
        <v/>
      </c>
      <c r="AQ619" s="130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R619" s="130" t="str">
        <f t="shared" si="1421"/>
        <v/>
      </c>
    </row>
    <row r="620" spans="1:44">
      <c r="A620" s="117">
        <f>输入错误检查!A620</f>
        <v>0</v>
      </c>
      <c r="B620" s="156" t="str">
        <f t="shared" si="1513"/>
        <v/>
      </c>
      <c r="C620" s="156" t="str">
        <f t="shared" si="1514"/>
        <v/>
      </c>
      <c r="D620" s="156" t="str">
        <f t="shared" si="1515"/>
        <v/>
      </c>
      <c r="E620" s="156" t="str">
        <f t="shared" si="1516"/>
        <v/>
      </c>
      <c r="F620" s="156" t="str">
        <f t="shared" si="1517"/>
        <v/>
      </c>
      <c r="G620" s="120">
        <v>2</v>
      </c>
      <c r="H620" s="130" t="s">
        <v>247</v>
      </c>
      <c r="I620" s="130" t="str">
        <f t="shared" si="1411"/>
        <v/>
      </c>
      <c r="J620" s="130" t="str">
        <f t="shared" si="1412"/>
        <v/>
      </c>
      <c r="K620" s="125"/>
      <c r="L620" s="160"/>
      <c r="M620" s="168">
        <f t="shared" ref="M620:M624" si="1518">S620+S621</f>
        <v>0</v>
      </c>
      <c r="N620" s="168">
        <f t="shared" ref="N620:N624" si="1519">T620+T621</f>
        <v>0</v>
      </c>
      <c r="O620" s="166">
        <f t="shared" ref="O620:O624" si="1520">M620+N620</f>
        <v>0</v>
      </c>
      <c r="P620" s="167">
        <f t="shared" ref="P620:P624" si="1521">IF(M620&gt;N620,1,0)</f>
        <v>0</v>
      </c>
      <c r="Q620" s="167">
        <f t="shared" ref="Q620:Q624" si="1522">IF(M620+N620=0,0,IF(M620=N620,1,0))</f>
        <v>0</v>
      </c>
      <c r="R620" s="167">
        <f t="shared" ref="R620:R624" si="1523">IF(M620&lt;N620,1,0)</f>
        <v>0</v>
      </c>
      <c r="S620" s="125"/>
      <c r="T620" s="125"/>
      <c r="U620" s="130" t="str">
        <f t="shared" si="1419"/>
        <v/>
      </c>
      <c r="V620" s="128"/>
      <c r="W620" s="128"/>
      <c r="X620" s="172" t="str">
        <f t="shared" ref="X620:X624" si="1524">IF($K620="","",IF($K620=$K618,AI618,AI619))</f>
        <v/>
      </c>
      <c r="Y620" s="172" t="str">
        <f t="shared" ref="Y620:Y624" si="1525">IF($K620="","",IF($K620=$K618,AJ618,AJ619))</f>
        <v/>
      </c>
      <c r="Z620" s="178"/>
      <c r="AA620" s="177"/>
      <c r="AB620" s="177"/>
      <c r="AC620" s="182"/>
      <c r="AD620" s="184"/>
      <c r="AE620" s="125"/>
      <c r="AF620" s="188"/>
      <c r="AG620" s="178"/>
      <c r="AH620" s="182"/>
      <c r="AI620" s="190"/>
      <c r="AJ620" s="191"/>
      <c r="AK620" s="125"/>
      <c r="AL620" s="191"/>
      <c r="AM620" s="125"/>
      <c r="AN620" s="191"/>
      <c r="AO620" s="123"/>
      <c r="AP620" s="130" t="str">
        <f t="shared" si="1420"/>
        <v/>
      </c>
      <c r="AQ620" s="130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R620" s="130" t="str">
        <f t="shared" si="1421"/>
        <v/>
      </c>
    </row>
    <row r="621" spans="1:44">
      <c r="A621" s="117">
        <f>输入错误检查!A621</f>
        <v>0</v>
      </c>
      <c r="B621" s="156" t="str">
        <f t="shared" si="1513"/>
        <v/>
      </c>
      <c r="C621" s="156" t="str">
        <f t="shared" si="1514"/>
        <v/>
      </c>
      <c r="D621" s="156" t="str">
        <f t="shared" si="1515"/>
        <v/>
      </c>
      <c r="E621" s="156" t="str">
        <f t="shared" si="1516"/>
        <v/>
      </c>
      <c r="F621" s="156" t="str">
        <f t="shared" si="1517"/>
        <v/>
      </c>
      <c r="G621" s="120">
        <v>2</v>
      </c>
      <c r="H621" s="130" t="s">
        <v>251</v>
      </c>
      <c r="I621" s="130" t="str">
        <f t="shared" si="1411"/>
        <v/>
      </c>
      <c r="J621" s="130" t="str">
        <f t="shared" si="1412"/>
        <v/>
      </c>
      <c r="K621" s="125"/>
      <c r="L621" s="160"/>
      <c r="M621" s="168"/>
      <c r="N621" s="168"/>
      <c r="O621" s="166"/>
      <c r="P621" s="169"/>
      <c r="Q621" s="169"/>
      <c r="R621" s="169"/>
      <c r="S621" s="125"/>
      <c r="T621" s="125"/>
      <c r="U621" s="130" t="str">
        <f t="shared" si="1419"/>
        <v/>
      </c>
      <c r="V621" s="128"/>
      <c r="W621" s="128"/>
      <c r="X621" s="172" t="str">
        <f t="shared" ref="X621:X625" si="1526">IF($K621="","",IF($K621=$K619,AI619,AI618))</f>
        <v/>
      </c>
      <c r="Y621" s="172" t="str">
        <f t="shared" ref="Y621:Y625" si="1527">IF($K621="","",IF($K621=$K619,AJ619,AJ618))</f>
        <v/>
      </c>
      <c r="Z621" s="171"/>
      <c r="AA621" s="176"/>
      <c r="AB621" s="177"/>
      <c r="AC621" s="182"/>
      <c r="AD621" s="184"/>
      <c r="AE621" s="125"/>
      <c r="AF621" s="192"/>
      <c r="AG621" s="171"/>
      <c r="AH621" s="182"/>
      <c r="AI621" s="190"/>
      <c r="AJ621" s="191"/>
      <c r="AK621" s="125"/>
      <c r="AL621" s="191"/>
      <c r="AM621" s="125"/>
      <c r="AN621" s="191"/>
      <c r="AO621" s="123"/>
      <c r="AP621" s="130" t="str">
        <f t="shared" si="1420"/>
        <v/>
      </c>
      <c r="AQ621" s="130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R621" s="130" t="str">
        <f t="shared" si="1421"/>
        <v/>
      </c>
    </row>
    <row r="622" spans="1:44">
      <c r="A622" s="117">
        <f>输入错误检查!A622</f>
        <v>0</v>
      </c>
      <c r="B622" s="156" t="str">
        <f t="shared" si="1513"/>
        <v/>
      </c>
      <c r="C622" s="156" t="str">
        <f t="shared" si="1514"/>
        <v/>
      </c>
      <c r="D622" s="156" t="str">
        <f t="shared" si="1515"/>
        <v/>
      </c>
      <c r="E622" s="156" t="str">
        <f t="shared" si="1516"/>
        <v/>
      </c>
      <c r="F622" s="156" t="str">
        <f t="shared" si="1517"/>
        <v/>
      </c>
      <c r="G622" s="120">
        <v>3</v>
      </c>
      <c r="H622" s="130" t="s">
        <v>247</v>
      </c>
      <c r="I622" s="130" t="str">
        <f t="shared" si="1411"/>
        <v/>
      </c>
      <c r="J622" s="130" t="str">
        <f t="shared" si="1412"/>
        <v/>
      </c>
      <c r="K622" s="125"/>
      <c r="L622" s="160"/>
      <c r="M622" s="168">
        <f t="shared" si="1518"/>
        <v>0</v>
      </c>
      <c r="N622" s="168">
        <f t="shared" si="1519"/>
        <v>0</v>
      </c>
      <c r="O622" s="166">
        <f t="shared" si="1520"/>
        <v>0</v>
      </c>
      <c r="P622" s="167">
        <f t="shared" si="1521"/>
        <v>0</v>
      </c>
      <c r="Q622" s="167">
        <f t="shared" si="1522"/>
        <v>0</v>
      </c>
      <c r="R622" s="167">
        <f t="shared" si="1523"/>
        <v>0</v>
      </c>
      <c r="S622" s="125"/>
      <c r="T622" s="125"/>
      <c r="U622" s="130" t="str">
        <f t="shared" si="1419"/>
        <v/>
      </c>
      <c r="V622" s="173"/>
      <c r="W622" s="128"/>
      <c r="X622" s="174" t="str">
        <f t="shared" si="1524"/>
        <v/>
      </c>
      <c r="Y622" s="174" t="str">
        <f t="shared" si="1525"/>
        <v/>
      </c>
      <c r="Z622" s="174" t="str">
        <f>IF($K622="","",IF($K622=$K620,X620,X621))</f>
        <v/>
      </c>
      <c r="AA622" s="174" t="str">
        <f>IF($K622="","",IF($K622=$K620,Y620,Y621))</f>
        <v/>
      </c>
      <c r="AB622" s="178"/>
      <c r="AC622" s="182"/>
      <c r="AD622" s="184"/>
      <c r="AE622" s="125"/>
      <c r="AF622" s="125"/>
      <c r="AG622" s="188"/>
      <c r="AH622" s="189"/>
      <c r="AI622" s="190"/>
      <c r="AJ622" s="191"/>
      <c r="AK622" s="125"/>
      <c r="AL622" s="191"/>
      <c r="AM622" s="125"/>
      <c r="AN622" s="191"/>
      <c r="AO622" s="123"/>
      <c r="AP622" s="130" t="str">
        <f t="shared" si="1420"/>
        <v/>
      </c>
      <c r="AQ622" s="130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R622" s="130" t="str">
        <f t="shared" si="1421"/>
        <v/>
      </c>
    </row>
    <row r="623" spans="1:44">
      <c r="A623" s="117">
        <f>输入错误检查!A623</f>
        <v>0</v>
      </c>
      <c r="B623" s="156" t="str">
        <f t="shared" si="1513"/>
        <v/>
      </c>
      <c r="C623" s="156" t="str">
        <f t="shared" si="1514"/>
        <v/>
      </c>
      <c r="D623" s="156" t="str">
        <f t="shared" si="1515"/>
        <v/>
      </c>
      <c r="E623" s="156" t="str">
        <f t="shared" si="1516"/>
        <v/>
      </c>
      <c r="F623" s="156" t="str">
        <f t="shared" si="1517"/>
        <v/>
      </c>
      <c r="G623" s="120">
        <v>3</v>
      </c>
      <c r="H623" s="130" t="s">
        <v>251</v>
      </c>
      <c r="I623" s="130" t="str">
        <f t="shared" si="1411"/>
        <v/>
      </c>
      <c r="J623" s="130" t="str">
        <f t="shared" si="1412"/>
        <v/>
      </c>
      <c r="K623" s="125"/>
      <c r="L623" s="160"/>
      <c r="M623" s="168"/>
      <c r="N623" s="168"/>
      <c r="O623" s="166"/>
      <c r="P623" s="169"/>
      <c r="Q623" s="169"/>
      <c r="R623" s="169"/>
      <c r="S623" s="125"/>
      <c r="T623" s="125"/>
      <c r="U623" s="130" t="str">
        <f t="shared" si="1419"/>
        <v/>
      </c>
      <c r="V623" s="173"/>
      <c r="W623" s="128"/>
      <c r="X623" s="174" t="str">
        <f t="shared" si="1526"/>
        <v/>
      </c>
      <c r="Y623" s="174" t="str">
        <f t="shared" si="1527"/>
        <v/>
      </c>
      <c r="Z623" s="174" t="str">
        <f>IF($K623="","",IF($K623=$K621,X621,X620))</f>
        <v/>
      </c>
      <c r="AA623" s="174" t="str">
        <f>IF($K623="","",IF($K623=$K621,Y621,Y620))</f>
        <v/>
      </c>
      <c r="AB623" s="171"/>
      <c r="AC623" s="185"/>
      <c r="AD623" s="184"/>
      <c r="AE623" s="125"/>
      <c r="AF623" s="125"/>
      <c r="AG623" s="192"/>
      <c r="AH623" s="193"/>
      <c r="AI623" s="190"/>
      <c r="AJ623" s="191"/>
      <c r="AK623" s="125"/>
      <c r="AL623" s="191"/>
      <c r="AM623" s="125"/>
      <c r="AN623" s="191"/>
      <c r="AO623" s="123"/>
      <c r="AP623" s="130" t="str">
        <f t="shared" si="1420"/>
        <v/>
      </c>
      <c r="AQ623" s="130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R623" s="130" t="str">
        <f t="shared" si="1421"/>
        <v/>
      </c>
    </row>
    <row r="624" spans="1:44">
      <c r="A624" s="117">
        <f>输入错误检查!A624</f>
        <v>0</v>
      </c>
      <c r="B624" s="156" t="str">
        <f t="shared" si="1513"/>
        <v/>
      </c>
      <c r="C624" s="156" t="str">
        <f t="shared" si="1514"/>
        <v/>
      </c>
      <c r="D624" s="156" t="str">
        <f t="shared" si="1515"/>
        <v/>
      </c>
      <c r="E624" s="156" t="str">
        <f t="shared" si="1516"/>
        <v/>
      </c>
      <c r="F624" s="156" t="str">
        <f t="shared" si="1517"/>
        <v/>
      </c>
      <c r="G624" s="120" t="s">
        <v>256</v>
      </c>
      <c r="H624" s="130" t="s">
        <v>247</v>
      </c>
      <c r="I624" s="130" t="str">
        <f t="shared" si="1411"/>
        <v/>
      </c>
      <c r="J624" s="130" t="str">
        <f t="shared" si="1412"/>
        <v/>
      </c>
      <c r="K624" s="125"/>
      <c r="L624" s="160"/>
      <c r="M624" s="168">
        <f t="shared" si="1518"/>
        <v>0</v>
      </c>
      <c r="N624" s="168">
        <f t="shared" si="1519"/>
        <v>0</v>
      </c>
      <c r="O624" s="166">
        <f t="shared" si="1520"/>
        <v>0</v>
      </c>
      <c r="P624" s="167">
        <f t="shared" si="1521"/>
        <v>0</v>
      </c>
      <c r="Q624" s="167">
        <f t="shared" si="1522"/>
        <v>0</v>
      </c>
      <c r="R624" s="167">
        <f t="shared" si="1523"/>
        <v>0</v>
      </c>
      <c r="S624" s="125"/>
      <c r="T624" s="125"/>
      <c r="U624" s="130" t="str">
        <f t="shared" si="1419"/>
        <v/>
      </c>
      <c r="V624" s="173"/>
      <c r="W624" s="128"/>
      <c r="X624" s="174" t="str">
        <f t="shared" si="1524"/>
        <v/>
      </c>
      <c r="Y624" s="174" t="str">
        <f t="shared" si="1525"/>
        <v/>
      </c>
      <c r="Z624" s="172" t="str">
        <f t="shared" ref="Z624:AC624" si="1528">IF($K624="","",IF($K624=$K622,X622,X623))</f>
        <v/>
      </c>
      <c r="AA624" s="172" t="str">
        <f t="shared" si="1528"/>
        <v/>
      </c>
      <c r="AB624" s="172" t="str">
        <f t="shared" si="1528"/>
        <v/>
      </c>
      <c r="AC624" s="172" t="str">
        <f t="shared" si="1528"/>
        <v/>
      </c>
      <c r="AD624" s="125"/>
      <c r="AE624" s="125"/>
      <c r="AF624" s="125"/>
      <c r="AG624" s="125"/>
      <c r="AH624" s="194"/>
      <c r="AI624" s="191"/>
      <c r="AJ624" s="191"/>
      <c r="AK624" s="125"/>
      <c r="AL624" s="191"/>
      <c r="AM624" s="125"/>
      <c r="AN624" s="191"/>
      <c r="AO624" s="123"/>
      <c r="AP624" s="130" t="str">
        <f t="shared" si="1420"/>
        <v/>
      </c>
      <c r="AQ624" s="130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R624" s="130" t="str">
        <f t="shared" si="1421"/>
        <v/>
      </c>
    </row>
    <row r="625" spans="1:44">
      <c r="A625" s="117">
        <f>输入错误检查!A625</f>
        <v>0</v>
      </c>
      <c r="B625" s="156" t="str">
        <f t="shared" si="1513"/>
        <v/>
      </c>
      <c r="C625" s="156" t="str">
        <f t="shared" si="1514"/>
        <v/>
      </c>
      <c r="D625" s="156" t="str">
        <f t="shared" si="1515"/>
        <v/>
      </c>
      <c r="E625" s="156" t="str">
        <f t="shared" si="1516"/>
        <v/>
      </c>
      <c r="F625" s="156" t="str">
        <f t="shared" si="1517"/>
        <v/>
      </c>
      <c r="G625" s="120" t="s">
        <v>256</v>
      </c>
      <c r="H625" s="130" t="s">
        <v>251</v>
      </c>
      <c r="I625" s="130" t="str">
        <f t="shared" si="1411"/>
        <v/>
      </c>
      <c r="J625" s="130" t="str">
        <f t="shared" si="1412"/>
        <v/>
      </c>
      <c r="K625" s="125"/>
      <c r="L625" s="160"/>
      <c r="M625" s="168"/>
      <c r="N625" s="168"/>
      <c r="O625" s="166"/>
      <c r="P625" s="169"/>
      <c r="Q625" s="169"/>
      <c r="R625" s="169"/>
      <c r="S625" s="125"/>
      <c r="T625" s="125"/>
      <c r="U625" s="130" t="str">
        <f t="shared" si="1419"/>
        <v/>
      </c>
      <c r="V625" s="173"/>
      <c r="W625" s="128"/>
      <c r="X625" s="174" t="str">
        <f t="shared" si="1526"/>
        <v/>
      </c>
      <c r="Y625" s="174" t="str">
        <f t="shared" si="1527"/>
        <v/>
      </c>
      <c r="Z625" s="172" t="str">
        <f t="shared" ref="Z625:AC625" si="1529">IF($K625="","",IF($K625=$K623,X623,X622))</f>
        <v/>
      </c>
      <c r="AA625" s="172" t="str">
        <f t="shared" si="1529"/>
        <v/>
      </c>
      <c r="AB625" s="172" t="str">
        <f t="shared" si="1529"/>
        <v/>
      </c>
      <c r="AC625" s="172" t="str">
        <f t="shared" si="1529"/>
        <v/>
      </c>
      <c r="AD625" s="125"/>
      <c r="AE625" s="125"/>
      <c r="AF625" s="125"/>
      <c r="AG625" s="125"/>
      <c r="AH625" s="125"/>
      <c r="AI625" s="191"/>
      <c r="AJ625" s="191"/>
      <c r="AK625" s="125"/>
      <c r="AL625" s="191"/>
      <c r="AM625" s="125"/>
      <c r="AN625" s="191"/>
      <c r="AO625" s="123"/>
      <c r="AP625" s="130" t="str">
        <f t="shared" si="1420"/>
        <v/>
      </c>
      <c r="AQ625" s="130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R625" s="130" t="str">
        <f t="shared" si="1421"/>
        <v/>
      </c>
    </row>
    <row r="626" spans="1:44">
      <c r="A626" s="117">
        <f>输入错误检查!A626</f>
        <v>0</v>
      </c>
      <c r="B626" s="156" t="str">
        <f>IF(赛果!A80="","",赛果!A80)</f>
        <v/>
      </c>
      <c r="C626" s="156" t="str">
        <f>IF(赛果!B80="","",赛果!B80)</f>
        <v/>
      </c>
      <c r="D626" s="156" t="str">
        <f>IF(赛果!C80="","",赛果!C80)</f>
        <v/>
      </c>
      <c r="E626" s="156" t="str">
        <f>IF(赛果!D80="","",赛果!D80)</f>
        <v/>
      </c>
      <c r="F626" s="156" t="str">
        <f>IF(赛果!E80="","",赛果!E80)</f>
        <v/>
      </c>
      <c r="G626" s="120">
        <v>1</v>
      </c>
      <c r="H626" s="130" t="s">
        <v>247</v>
      </c>
      <c r="I626" s="130" t="str">
        <f t="shared" si="1411"/>
        <v/>
      </c>
      <c r="J626" s="130" t="str">
        <f t="shared" si="1412"/>
        <v/>
      </c>
      <c r="K626" s="125"/>
      <c r="L626" s="160"/>
      <c r="M626" s="168">
        <f t="shared" ref="M626:M630" si="1530">S626+S627</f>
        <v>0</v>
      </c>
      <c r="N626" s="168">
        <f t="shared" ref="N626:N630" si="1531">T626+T627</f>
        <v>0</v>
      </c>
      <c r="O626" s="166">
        <f t="shared" ref="O626:O630" si="1532">M626+N626</f>
        <v>0</v>
      </c>
      <c r="P626" s="167">
        <f t="shared" ref="P626:P630" si="1533">IF(M626&gt;N626,1,0)</f>
        <v>0</v>
      </c>
      <c r="Q626" s="167">
        <f t="shared" ref="Q626:Q630" si="1534">IF(M626+N626=0,0,IF(M626=N626,1,0))</f>
        <v>0</v>
      </c>
      <c r="R626" s="167">
        <f t="shared" ref="R626:R630" si="1535">IF(M626&lt;N626,1,0)</f>
        <v>0</v>
      </c>
      <c r="S626" s="125"/>
      <c r="T626" s="125"/>
      <c r="U626" s="130" t="str">
        <f t="shared" si="1419"/>
        <v/>
      </c>
      <c r="V626" s="129"/>
      <c r="W626" s="129"/>
      <c r="X626" s="170"/>
      <c r="Y626" s="175"/>
      <c r="Z626" s="175"/>
      <c r="AA626" s="175"/>
      <c r="AB626" s="175"/>
      <c r="AC626" s="179"/>
      <c r="AD626" s="184"/>
      <c r="AE626" s="192"/>
      <c r="AF626" s="170"/>
      <c r="AG626" s="175"/>
      <c r="AH626" s="179"/>
      <c r="AI626" s="190"/>
      <c r="AJ626" s="191"/>
      <c r="AK626" s="125"/>
      <c r="AL626" s="191"/>
      <c r="AM626" s="125"/>
      <c r="AN626" s="191"/>
      <c r="AO626" s="123"/>
      <c r="AP626" s="130" t="str">
        <f t="shared" si="1420"/>
        <v/>
      </c>
      <c r="AQ626" s="130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R626" s="130" t="str">
        <f t="shared" si="1421"/>
        <v/>
      </c>
    </row>
    <row r="627" spans="1:44">
      <c r="A627" s="117">
        <f>输入错误检查!A627</f>
        <v>0</v>
      </c>
      <c r="B627" s="156" t="str">
        <f t="shared" ref="B627:B633" si="1536">B626</f>
        <v/>
      </c>
      <c r="C627" s="156" t="str">
        <f t="shared" ref="C627:C633" si="1537">C626</f>
        <v/>
      </c>
      <c r="D627" s="156" t="str">
        <f t="shared" ref="D627:D633" si="1538">D626</f>
        <v/>
      </c>
      <c r="E627" s="156" t="str">
        <f t="shared" ref="E627:E633" si="1539">E626</f>
        <v/>
      </c>
      <c r="F627" s="156" t="str">
        <f t="shared" ref="F627:F633" si="1540">F626</f>
        <v/>
      </c>
      <c r="G627" s="120">
        <v>1</v>
      </c>
      <c r="H627" s="130" t="s">
        <v>251</v>
      </c>
      <c r="I627" s="130" t="str">
        <f t="shared" si="1411"/>
        <v/>
      </c>
      <c r="J627" s="130" t="str">
        <f t="shared" si="1412"/>
        <v/>
      </c>
      <c r="K627" s="125"/>
      <c r="L627" s="160"/>
      <c r="M627" s="168"/>
      <c r="N627" s="168"/>
      <c r="O627" s="166"/>
      <c r="P627" s="169"/>
      <c r="Q627" s="169"/>
      <c r="R627" s="169"/>
      <c r="S627" s="125"/>
      <c r="T627" s="125"/>
      <c r="U627" s="130" t="str">
        <f t="shared" si="1419"/>
        <v/>
      </c>
      <c r="V627" s="129"/>
      <c r="W627" s="129"/>
      <c r="X627" s="171"/>
      <c r="Y627" s="176"/>
      <c r="Z627" s="177"/>
      <c r="AA627" s="177"/>
      <c r="AB627" s="177"/>
      <c r="AC627" s="182"/>
      <c r="AD627" s="184"/>
      <c r="AE627" s="192"/>
      <c r="AF627" s="171"/>
      <c r="AG627" s="177"/>
      <c r="AH627" s="182"/>
      <c r="AI627" s="190"/>
      <c r="AJ627" s="191"/>
      <c r="AK627" s="125"/>
      <c r="AL627" s="191"/>
      <c r="AM627" s="125"/>
      <c r="AN627" s="191"/>
      <c r="AO627" s="123"/>
      <c r="AP627" s="130" t="str">
        <f t="shared" si="1420"/>
        <v/>
      </c>
      <c r="AQ627" s="130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R627" s="130" t="str">
        <f t="shared" si="1421"/>
        <v/>
      </c>
    </row>
    <row r="628" spans="1:44">
      <c r="A628" s="117">
        <f>输入错误检查!A628</f>
        <v>0</v>
      </c>
      <c r="B628" s="156" t="str">
        <f t="shared" si="1536"/>
        <v/>
      </c>
      <c r="C628" s="156" t="str">
        <f t="shared" si="1537"/>
        <v/>
      </c>
      <c r="D628" s="156" t="str">
        <f t="shared" si="1538"/>
        <v/>
      </c>
      <c r="E628" s="156" t="str">
        <f t="shared" si="1539"/>
        <v/>
      </c>
      <c r="F628" s="156" t="str">
        <f t="shared" si="1540"/>
        <v/>
      </c>
      <c r="G628" s="120">
        <v>2</v>
      </c>
      <c r="H628" s="130" t="s">
        <v>247</v>
      </c>
      <c r="I628" s="130" t="str">
        <f t="shared" si="1411"/>
        <v/>
      </c>
      <c r="J628" s="130" t="str">
        <f t="shared" si="1412"/>
        <v/>
      </c>
      <c r="K628" s="125"/>
      <c r="L628" s="160"/>
      <c r="M628" s="168">
        <f t="shared" si="1530"/>
        <v>0</v>
      </c>
      <c r="N628" s="168">
        <f t="shared" si="1531"/>
        <v>0</v>
      </c>
      <c r="O628" s="166">
        <f t="shared" si="1532"/>
        <v>0</v>
      </c>
      <c r="P628" s="167">
        <f t="shared" si="1533"/>
        <v>0</v>
      </c>
      <c r="Q628" s="167">
        <f t="shared" si="1534"/>
        <v>0</v>
      </c>
      <c r="R628" s="167">
        <f t="shared" si="1535"/>
        <v>0</v>
      </c>
      <c r="S628" s="125"/>
      <c r="T628" s="125"/>
      <c r="U628" s="130" t="str">
        <f t="shared" si="1419"/>
        <v/>
      </c>
      <c r="V628" s="128"/>
      <c r="W628" s="128"/>
      <c r="X628" s="172" t="str">
        <f t="shared" ref="X628:X632" si="1541">IF($K628="","",IF($K628=$K626,AI626,AI627))</f>
        <v/>
      </c>
      <c r="Y628" s="172" t="str">
        <f t="shared" ref="Y628:Y632" si="1542">IF($K628="","",IF($K628=$K626,AJ626,AJ627))</f>
        <v/>
      </c>
      <c r="Z628" s="178"/>
      <c r="AA628" s="177"/>
      <c r="AB628" s="177"/>
      <c r="AC628" s="182"/>
      <c r="AD628" s="184"/>
      <c r="AE628" s="125"/>
      <c r="AF628" s="188"/>
      <c r="AG628" s="178"/>
      <c r="AH628" s="182"/>
      <c r="AI628" s="190"/>
      <c r="AJ628" s="191"/>
      <c r="AK628" s="125"/>
      <c r="AL628" s="191"/>
      <c r="AM628" s="125"/>
      <c r="AN628" s="191"/>
      <c r="AO628" s="123"/>
      <c r="AP628" s="130" t="str">
        <f t="shared" si="1420"/>
        <v/>
      </c>
      <c r="AQ628" s="130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R628" s="130" t="str">
        <f t="shared" si="1421"/>
        <v/>
      </c>
    </row>
    <row r="629" spans="1:44">
      <c r="A629" s="117">
        <f>输入错误检查!A629</f>
        <v>0</v>
      </c>
      <c r="B629" s="156" t="str">
        <f t="shared" si="1536"/>
        <v/>
      </c>
      <c r="C629" s="156" t="str">
        <f t="shared" si="1537"/>
        <v/>
      </c>
      <c r="D629" s="156" t="str">
        <f t="shared" si="1538"/>
        <v/>
      </c>
      <c r="E629" s="156" t="str">
        <f t="shared" si="1539"/>
        <v/>
      </c>
      <c r="F629" s="156" t="str">
        <f t="shared" si="1540"/>
        <v/>
      </c>
      <c r="G629" s="120">
        <v>2</v>
      </c>
      <c r="H629" s="130" t="s">
        <v>251</v>
      </c>
      <c r="I629" s="130" t="str">
        <f t="shared" si="1411"/>
        <v/>
      </c>
      <c r="J629" s="130" t="str">
        <f t="shared" si="1412"/>
        <v/>
      </c>
      <c r="K629" s="125"/>
      <c r="L629" s="160"/>
      <c r="M629" s="168"/>
      <c r="N629" s="168"/>
      <c r="O629" s="166"/>
      <c r="P629" s="169"/>
      <c r="Q629" s="169"/>
      <c r="R629" s="169"/>
      <c r="S629" s="125"/>
      <c r="T629" s="125"/>
      <c r="U629" s="130" t="str">
        <f t="shared" si="1419"/>
        <v/>
      </c>
      <c r="V629" s="128"/>
      <c r="W629" s="128"/>
      <c r="X629" s="172" t="str">
        <f t="shared" ref="X629:X633" si="1543">IF($K629="","",IF($K629=$K627,AI627,AI626))</f>
        <v/>
      </c>
      <c r="Y629" s="172" t="str">
        <f t="shared" ref="Y629:Y633" si="1544">IF($K629="","",IF($K629=$K627,AJ627,AJ626))</f>
        <v/>
      </c>
      <c r="Z629" s="171"/>
      <c r="AA629" s="176"/>
      <c r="AB629" s="177"/>
      <c r="AC629" s="182"/>
      <c r="AD629" s="184"/>
      <c r="AE629" s="125"/>
      <c r="AF629" s="192"/>
      <c r="AG629" s="171"/>
      <c r="AH629" s="182"/>
      <c r="AI629" s="190"/>
      <c r="AJ629" s="191"/>
      <c r="AK629" s="125"/>
      <c r="AL629" s="191"/>
      <c r="AM629" s="125"/>
      <c r="AN629" s="191"/>
      <c r="AO629" s="123"/>
      <c r="AP629" s="130" t="str">
        <f t="shared" si="1420"/>
        <v/>
      </c>
      <c r="AQ629" s="130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R629" s="130" t="str">
        <f t="shared" si="1421"/>
        <v/>
      </c>
    </row>
    <row r="630" spans="1:44">
      <c r="A630" s="117">
        <f>输入错误检查!A630</f>
        <v>0</v>
      </c>
      <c r="B630" s="156" t="str">
        <f t="shared" si="1536"/>
        <v/>
      </c>
      <c r="C630" s="156" t="str">
        <f t="shared" si="1537"/>
        <v/>
      </c>
      <c r="D630" s="156" t="str">
        <f t="shared" si="1538"/>
        <v/>
      </c>
      <c r="E630" s="156" t="str">
        <f t="shared" si="1539"/>
        <v/>
      </c>
      <c r="F630" s="156" t="str">
        <f t="shared" si="1540"/>
        <v/>
      </c>
      <c r="G630" s="120">
        <v>3</v>
      </c>
      <c r="H630" s="130" t="s">
        <v>247</v>
      </c>
      <c r="I630" s="130" t="str">
        <f t="shared" si="1411"/>
        <v/>
      </c>
      <c r="J630" s="130" t="str">
        <f t="shared" si="1412"/>
        <v/>
      </c>
      <c r="K630" s="125"/>
      <c r="L630" s="160"/>
      <c r="M630" s="168">
        <f t="shared" si="1530"/>
        <v>0</v>
      </c>
      <c r="N630" s="168">
        <f t="shared" si="1531"/>
        <v>0</v>
      </c>
      <c r="O630" s="166">
        <f t="shared" si="1532"/>
        <v>0</v>
      </c>
      <c r="P630" s="167">
        <f t="shared" si="1533"/>
        <v>0</v>
      </c>
      <c r="Q630" s="167">
        <f t="shared" si="1534"/>
        <v>0</v>
      </c>
      <c r="R630" s="167">
        <f t="shared" si="1535"/>
        <v>0</v>
      </c>
      <c r="S630" s="125"/>
      <c r="T630" s="125"/>
      <c r="U630" s="130" t="str">
        <f t="shared" si="1419"/>
        <v/>
      </c>
      <c r="V630" s="173"/>
      <c r="W630" s="128"/>
      <c r="X630" s="174" t="str">
        <f t="shared" si="1541"/>
        <v/>
      </c>
      <c r="Y630" s="174" t="str">
        <f t="shared" si="1542"/>
        <v/>
      </c>
      <c r="Z630" s="174" t="str">
        <f>IF($K630="","",IF($K630=$K628,X628,X629))</f>
        <v/>
      </c>
      <c r="AA630" s="174" t="str">
        <f>IF($K630="","",IF($K630=$K628,Y628,Y629))</f>
        <v/>
      </c>
      <c r="AB630" s="178"/>
      <c r="AC630" s="182"/>
      <c r="AD630" s="184"/>
      <c r="AE630" s="125"/>
      <c r="AF630" s="125"/>
      <c r="AG630" s="188"/>
      <c r="AH630" s="189"/>
      <c r="AI630" s="190"/>
      <c r="AJ630" s="191"/>
      <c r="AK630" s="125"/>
      <c r="AL630" s="191"/>
      <c r="AM630" s="125"/>
      <c r="AN630" s="191"/>
      <c r="AO630" s="123"/>
      <c r="AP630" s="130" t="str">
        <f t="shared" si="1420"/>
        <v/>
      </c>
      <c r="AQ630" s="130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R630" s="130" t="str">
        <f t="shared" si="1421"/>
        <v/>
      </c>
    </row>
    <row r="631" spans="1:44">
      <c r="A631" s="117">
        <f>输入错误检查!A631</f>
        <v>0</v>
      </c>
      <c r="B631" s="156" t="str">
        <f t="shared" si="1536"/>
        <v/>
      </c>
      <c r="C631" s="156" t="str">
        <f t="shared" si="1537"/>
        <v/>
      </c>
      <c r="D631" s="156" t="str">
        <f t="shared" si="1538"/>
        <v/>
      </c>
      <c r="E631" s="156" t="str">
        <f t="shared" si="1539"/>
        <v/>
      </c>
      <c r="F631" s="156" t="str">
        <f t="shared" si="1540"/>
        <v/>
      </c>
      <c r="G631" s="120">
        <v>3</v>
      </c>
      <c r="H631" s="130" t="s">
        <v>251</v>
      </c>
      <c r="I631" s="130" t="str">
        <f t="shared" si="1411"/>
        <v/>
      </c>
      <c r="J631" s="130" t="str">
        <f t="shared" si="1412"/>
        <v/>
      </c>
      <c r="K631" s="125"/>
      <c r="L631" s="160"/>
      <c r="M631" s="168"/>
      <c r="N631" s="168"/>
      <c r="O631" s="166"/>
      <c r="P631" s="169"/>
      <c r="Q631" s="169"/>
      <c r="R631" s="169"/>
      <c r="S631" s="125"/>
      <c r="T631" s="125"/>
      <c r="U631" s="130" t="str">
        <f t="shared" si="1419"/>
        <v/>
      </c>
      <c r="V631" s="173"/>
      <c r="W631" s="128"/>
      <c r="X631" s="174" t="str">
        <f t="shared" si="1543"/>
        <v/>
      </c>
      <c r="Y631" s="174" t="str">
        <f t="shared" si="1544"/>
        <v/>
      </c>
      <c r="Z631" s="174" t="str">
        <f>IF($K631="","",IF($K631=$K629,X629,X628))</f>
        <v/>
      </c>
      <c r="AA631" s="174" t="str">
        <f>IF($K631="","",IF($K631=$K629,Y629,Y628))</f>
        <v/>
      </c>
      <c r="AB631" s="171"/>
      <c r="AC631" s="185"/>
      <c r="AD631" s="184"/>
      <c r="AE631" s="125"/>
      <c r="AF631" s="125"/>
      <c r="AG631" s="192"/>
      <c r="AH631" s="193"/>
      <c r="AI631" s="190"/>
      <c r="AJ631" s="191"/>
      <c r="AK631" s="125"/>
      <c r="AL631" s="191"/>
      <c r="AM631" s="125"/>
      <c r="AN631" s="191"/>
      <c r="AO631" s="123"/>
      <c r="AP631" s="130" t="str">
        <f t="shared" si="1420"/>
        <v/>
      </c>
      <c r="AQ631" s="130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R631" s="130" t="str">
        <f t="shared" si="1421"/>
        <v/>
      </c>
    </row>
    <row r="632" spans="1:44">
      <c r="A632" s="117">
        <f>输入错误检查!A632</f>
        <v>0</v>
      </c>
      <c r="B632" s="156" t="str">
        <f t="shared" si="1536"/>
        <v/>
      </c>
      <c r="C632" s="156" t="str">
        <f t="shared" si="1537"/>
        <v/>
      </c>
      <c r="D632" s="156" t="str">
        <f t="shared" si="1538"/>
        <v/>
      </c>
      <c r="E632" s="156" t="str">
        <f t="shared" si="1539"/>
        <v/>
      </c>
      <c r="F632" s="156" t="str">
        <f t="shared" si="1540"/>
        <v/>
      </c>
      <c r="G632" s="120" t="s">
        <v>256</v>
      </c>
      <c r="H632" s="130" t="s">
        <v>247</v>
      </c>
      <c r="I632" s="130" t="str">
        <f t="shared" si="1411"/>
        <v/>
      </c>
      <c r="J632" s="130" t="str">
        <f t="shared" si="1412"/>
        <v/>
      </c>
      <c r="K632" s="125"/>
      <c r="L632" s="160"/>
      <c r="M632" s="168">
        <f t="shared" ref="M632:M636" si="1545">S632+S633</f>
        <v>0</v>
      </c>
      <c r="N632" s="168">
        <f t="shared" ref="N632:N636" si="1546">T632+T633</f>
        <v>0</v>
      </c>
      <c r="O632" s="166">
        <f t="shared" ref="O632:O636" si="1547">M632+N632</f>
        <v>0</v>
      </c>
      <c r="P632" s="167">
        <f t="shared" ref="P632:P636" si="1548">IF(M632&gt;N632,1,0)</f>
        <v>0</v>
      </c>
      <c r="Q632" s="167">
        <f t="shared" ref="Q632:Q636" si="1549">IF(M632+N632=0,0,IF(M632=N632,1,0))</f>
        <v>0</v>
      </c>
      <c r="R632" s="167">
        <f t="shared" ref="R632:R636" si="1550">IF(M632&lt;N632,1,0)</f>
        <v>0</v>
      </c>
      <c r="S632" s="125"/>
      <c r="T632" s="125"/>
      <c r="U632" s="130" t="str">
        <f t="shared" si="1419"/>
        <v/>
      </c>
      <c r="V632" s="173"/>
      <c r="W632" s="128"/>
      <c r="X632" s="174" t="str">
        <f t="shared" si="1541"/>
        <v/>
      </c>
      <c r="Y632" s="174" t="str">
        <f t="shared" si="1542"/>
        <v/>
      </c>
      <c r="Z632" s="172" t="str">
        <f t="shared" ref="Z632:AC632" si="1551">IF($K632="","",IF($K632=$K630,X630,X631))</f>
        <v/>
      </c>
      <c r="AA632" s="172" t="str">
        <f t="shared" si="1551"/>
        <v/>
      </c>
      <c r="AB632" s="172" t="str">
        <f t="shared" si="1551"/>
        <v/>
      </c>
      <c r="AC632" s="172" t="str">
        <f t="shared" si="1551"/>
        <v/>
      </c>
      <c r="AD632" s="125"/>
      <c r="AE632" s="125"/>
      <c r="AF632" s="125"/>
      <c r="AG632" s="125"/>
      <c r="AH632" s="194"/>
      <c r="AI632" s="191"/>
      <c r="AJ632" s="191"/>
      <c r="AK632" s="125"/>
      <c r="AL632" s="191"/>
      <c r="AM632" s="125"/>
      <c r="AN632" s="191"/>
      <c r="AO632" s="123"/>
      <c r="AP632" s="130" t="str">
        <f t="shared" si="1420"/>
        <v/>
      </c>
      <c r="AQ632" s="130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R632" s="130" t="str">
        <f t="shared" si="1421"/>
        <v/>
      </c>
    </row>
    <row r="633" spans="1:44">
      <c r="A633" s="117">
        <f>输入错误检查!A633</f>
        <v>0</v>
      </c>
      <c r="B633" s="156" t="str">
        <f t="shared" si="1536"/>
        <v/>
      </c>
      <c r="C633" s="156" t="str">
        <f t="shared" si="1537"/>
        <v/>
      </c>
      <c r="D633" s="156" t="str">
        <f t="shared" si="1538"/>
        <v/>
      </c>
      <c r="E633" s="156" t="str">
        <f t="shared" si="1539"/>
        <v/>
      </c>
      <c r="F633" s="156" t="str">
        <f t="shared" si="1540"/>
        <v/>
      </c>
      <c r="G633" s="120" t="s">
        <v>256</v>
      </c>
      <c r="H633" s="130" t="s">
        <v>251</v>
      </c>
      <c r="I633" s="130" t="str">
        <f t="shared" si="1411"/>
        <v/>
      </c>
      <c r="J633" s="130" t="str">
        <f t="shared" si="1412"/>
        <v/>
      </c>
      <c r="K633" s="125"/>
      <c r="L633" s="160"/>
      <c r="M633" s="168"/>
      <c r="N633" s="168"/>
      <c r="O633" s="166"/>
      <c r="P633" s="169"/>
      <c r="Q633" s="169"/>
      <c r="R633" s="169"/>
      <c r="S633" s="125"/>
      <c r="T633" s="125"/>
      <c r="U633" s="130" t="str">
        <f t="shared" si="1419"/>
        <v/>
      </c>
      <c r="V633" s="173"/>
      <c r="W633" s="128"/>
      <c r="X633" s="174" t="str">
        <f t="shared" si="1543"/>
        <v/>
      </c>
      <c r="Y633" s="174" t="str">
        <f t="shared" si="1544"/>
        <v/>
      </c>
      <c r="Z633" s="172" t="str">
        <f t="shared" ref="Z633:AC633" si="1552">IF($K633="","",IF($K633=$K631,X631,X630))</f>
        <v/>
      </c>
      <c r="AA633" s="172" t="str">
        <f t="shared" si="1552"/>
        <v/>
      </c>
      <c r="AB633" s="172" t="str">
        <f t="shared" si="1552"/>
        <v/>
      </c>
      <c r="AC633" s="172" t="str">
        <f t="shared" si="1552"/>
        <v/>
      </c>
      <c r="AD633" s="125"/>
      <c r="AE633" s="125"/>
      <c r="AF633" s="125"/>
      <c r="AG633" s="125"/>
      <c r="AH633" s="125"/>
      <c r="AI633" s="191"/>
      <c r="AJ633" s="191"/>
      <c r="AK633" s="125"/>
      <c r="AL633" s="191"/>
      <c r="AM633" s="125"/>
      <c r="AN633" s="191"/>
      <c r="AO633" s="123"/>
      <c r="AP633" s="130" t="str">
        <f t="shared" si="1420"/>
        <v/>
      </c>
      <c r="AQ633" s="130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R633" s="130" t="str">
        <f t="shared" si="1421"/>
        <v/>
      </c>
    </row>
    <row r="634" spans="1:44">
      <c r="A634" s="117">
        <f>输入错误检查!A634</f>
        <v>0</v>
      </c>
      <c r="B634" s="156" t="str">
        <f>IF(赛果!A81="","",赛果!A81)</f>
        <v/>
      </c>
      <c r="C634" s="156" t="str">
        <f>IF(赛果!B81="","",赛果!B81)</f>
        <v/>
      </c>
      <c r="D634" s="156" t="str">
        <f>IF(赛果!C81="","",赛果!C81)</f>
        <v/>
      </c>
      <c r="E634" s="156" t="str">
        <f>IF(赛果!D81="","",赛果!D81)</f>
        <v/>
      </c>
      <c r="F634" s="156" t="str">
        <f>IF(赛果!E81="","",赛果!E81)</f>
        <v/>
      </c>
      <c r="G634" s="120">
        <v>1</v>
      </c>
      <c r="H634" s="130" t="s">
        <v>247</v>
      </c>
      <c r="I634" s="130" t="str">
        <f t="shared" si="1411"/>
        <v/>
      </c>
      <c r="J634" s="130" t="str">
        <f t="shared" si="1412"/>
        <v/>
      </c>
      <c r="K634" s="125"/>
      <c r="L634" s="160"/>
      <c r="M634" s="168">
        <f t="shared" si="1545"/>
        <v>0</v>
      </c>
      <c r="N634" s="168">
        <f t="shared" si="1546"/>
        <v>0</v>
      </c>
      <c r="O634" s="166">
        <f t="shared" si="1547"/>
        <v>0</v>
      </c>
      <c r="P634" s="167">
        <f t="shared" si="1548"/>
        <v>0</v>
      </c>
      <c r="Q634" s="167">
        <f t="shared" si="1549"/>
        <v>0</v>
      </c>
      <c r="R634" s="167">
        <f t="shared" si="1550"/>
        <v>0</v>
      </c>
      <c r="S634" s="125"/>
      <c r="T634" s="125"/>
      <c r="U634" s="130" t="str">
        <f t="shared" si="1419"/>
        <v/>
      </c>
      <c r="V634" s="129"/>
      <c r="W634" s="129"/>
      <c r="X634" s="170"/>
      <c r="Y634" s="175"/>
      <c r="Z634" s="175"/>
      <c r="AA634" s="175"/>
      <c r="AB634" s="175"/>
      <c r="AC634" s="179"/>
      <c r="AD634" s="184"/>
      <c r="AE634" s="192"/>
      <c r="AF634" s="170"/>
      <c r="AG634" s="175"/>
      <c r="AH634" s="179"/>
      <c r="AI634" s="190"/>
      <c r="AJ634" s="191"/>
      <c r="AK634" s="125"/>
      <c r="AL634" s="191"/>
      <c r="AM634" s="125"/>
      <c r="AN634" s="191"/>
      <c r="AO634" s="123"/>
      <c r="AP634" s="130" t="str">
        <f t="shared" si="1420"/>
        <v/>
      </c>
      <c r="AQ634" s="130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R634" s="130" t="str">
        <f t="shared" si="1421"/>
        <v/>
      </c>
    </row>
    <row r="635" spans="1:44">
      <c r="A635" s="117">
        <f>输入错误检查!A635</f>
        <v>0</v>
      </c>
      <c r="B635" s="156" t="str">
        <f t="shared" ref="B635:B641" si="1553">B634</f>
        <v/>
      </c>
      <c r="C635" s="156" t="str">
        <f t="shared" ref="C635:C641" si="1554">C634</f>
        <v/>
      </c>
      <c r="D635" s="156" t="str">
        <f t="shared" ref="D635:D641" si="1555">D634</f>
        <v/>
      </c>
      <c r="E635" s="156" t="str">
        <f t="shared" ref="E635:E641" si="1556">E634</f>
        <v/>
      </c>
      <c r="F635" s="156" t="str">
        <f t="shared" ref="F635:F641" si="1557">F634</f>
        <v/>
      </c>
      <c r="G635" s="120">
        <v>1</v>
      </c>
      <c r="H635" s="130" t="s">
        <v>251</v>
      </c>
      <c r="I635" s="130" t="str">
        <f t="shared" si="1411"/>
        <v/>
      </c>
      <c r="J635" s="130" t="str">
        <f t="shared" si="1412"/>
        <v/>
      </c>
      <c r="K635" s="125"/>
      <c r="L635" s="160"/>
      <c r="M635" s="168"/>
      <c r="N635" s="168"/>
      <c r="O635" s="166"/>
      <c r="P635" s="169"/>
      <c r="Q635" s="169"/>
      <c r="R635" s="169"/>
      <c r="S635" s="125"/>
      <c r="T635" s="125"/>
      <c r="U635" s="130" t="str">
        <f t="shared" si="1419"/>
        <v/>
      </c>
      <c r="V635" s="129"/>
      <c r="W635" s="129"/>
      <c r="X635" s="171"/>
      <c r="Y635" s="176"/>
      <c r="Z635" s="177"/>
      <c r="AA635" s="177"/>
      <c r="AB635" s="177"/>
      <c r="AC635" s="182"/>
      <c r="AD635" s="184"/>
      <c r="AE635" s="192"/>
      <c r="AF635" s="171"/>
      <c r="AG635" s="177"/>
      <c r="AH635" s="182"/>
      <c r="AI635" s="190"/>
      <c r="AJ635" s="191"/>
      <c r="AK635" s="125"/>
      <c r="AL635" s="191"/>
      <c r="AM635" s="125"/>
      <c r="AN635" s="191"/>
      <c r="AO635" s="123"/>
      <c r="AP635" s="130" t="str">
        <f t="shared" si="1420"/>
        <v/>
      </c>
      <c r="AQ635" s="130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R635" s="130" t="str">
        <f t="shared" si="1421"/>
        <v/>
      </c>
    </row>
    <row r="636" spans="1:44">
      <c r="A636" s="117">
        <f>输入错误检查!A636</f>
        <v>0</v>
      </c>
      <c r="B636" s="156" t="str">
        <f t="shared" si="1553"/>
        <v/>
      </c>
      <c r="C636" s="156" t="str">
        <f t="shared" si="1554"/>
        <v/>
      </c>
      <c r="D636" s="156" t="str">
        <f t="shared" si="1555"/>
        <v/>
      </c>
      <c r="E636" s="156" t="str">
        <f t="shared" si="1556"/>
        <v/>
      </c>
      <c r="F636" s="156" t="str">
        <f t="shared" si="1557"/>
        <v/>
      </c>
      <c r="G636" s="120">
        <v>2</v>
      </c>
      <c r="H636" s="130" t="s">
        <v>247</v>
      </c>
      <c r="I636" s="130" t="str">
        <f t="shared" si="1411"/>
        <v/>
      </c>
      <c r="J636" s="130" t="str">
        <f t="shared" si="1412"/>
        <v/>
      </c>
      <c r="K636" s="125"/>
      <c r="L636" s="160"/>
      <c r="M636" s="168">
        <f t="shared" si="1545"/>
        <v>0</v>
      </c>
      <c r="N636" s="168">
        <f t="shared" si="1546"/>
        <v>0</v>
      </c>
      <c r="O636" s="166">
        <f t="shared" si="1547"/>
        <v>0</v>
      </c>
      <c r="P636" s="167">
        <f t="shared" si="1548"/>
        <v>0</v>
      </c>
      <c r="Q636" s="167">
        <f t="shared" si="1549"/>
        <v>0</v>
      </c>
      <c r="R636" s="167">
        <f t="shared" si="1550"/>
        <v>0</v>
      </c>
      <c r="S636" s="125"/>
      <c r="T636" s="125"/>
      <c r="U636" s="130" t="str">
        <f t="shared" si="1419"/>
        <v/>
      </c>
      <c r="V636" s="128"/>
      <c r="W636" s="128"/>
      <c r="X636" s="172" t="str">
        <f t="shared" ref="X636:X640" si="1558">IF($K636="","",IF($K636=$K634,AI634,AI635))</f>
        <v/>
      </c>
      <c r="Y636" s="172" t="str">
        <f t="shared" ref="Y636:Y640" si="1559">IF($K636="","",IF($K636=$K634,AJ634,AJ635))</f>
        <v/>
      </c>
      <c r="Z636" s="178"/>
      <c r="AA636" s="177"/>
      <c r="AB636" s="177"/>
      <c r="AC636" s="182"/>
      <c r="AD636" s="184"/>
      <c r="AE636" s="125"/>
      <c r="AF636" s="188"/>
      <c r="AG636" s="178"/>
      <c r="AH636" s="182"/>
      <c r="AI636" s="190"/>
      <c r="AJ636" s="191"/>
      <c r="AK636" s="125"/>
      <c r="AL636" s="191"/>
      <c r="AM636" s="125"/>
      <c r="AN636" s="191"/>
      <c r="AO636" s="123"/>
      <c r="AP636" s="130" t="str">
        <f t="shared" si="1420"/>
        <v/>
      </c>
      <c r="AQ636" s="130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R636" s="130" t="str">
        <f t="shared" si="1421"/>
        <v/>
      </c>
    </row>
    <row r="637" spans="1:44">
      <c r="A637" s="117">
        <f>输入错误检查!A637</f>
        <v>0</v>
      </c>
      <c r="B637" s="156" t="str">
        <f t="shared" si="1553"/>
        <v/>
      </c>
      <c r="C637" s="156" t="str">
        <f t="shared" si="1554"/>
        <v/>
      </c>
      <c r="D637" s="156" t="str">
        <f t="shared" si="1555"/>
        <v/>
      </c>
      <c r="E637" s="156" t="str">
        <f t="shared" si="1556"/>
        <v/>
      </c>
      <c r="F637" s="156" t="str">
        <f t="shared" si="1557"/>
        <v/>
      </c>
      <c r="G637" s="120">
        <v>2</v>
      </c>
      <c r="H637" s="130" t="s">
        <v>251</v>
      </c>
      <c r="I637" s="130" t="str">
        <f t="shared" si="1411"/>
        <v/>
      </c>
      <c r="J637" s="130" t="str">
        <f t="shared" si="1412"/>
        <v/>
      </c>
      <c r="K637" s="125"/>
      <c r="L637" s="160"/>
      <c r="M637" s="168"/>
      <c r="N637" s="168"/>
      <c r="O637" s="166"/>
      <c r="P637" s="169"/>
      <c r="Q637" s="169"/>
      <c r="R637" s="169"/>
      <c r="S637" s="125"/>
      <c r="T637" s="125"/>
      <c r="U637" s="130" t="str">
        <f t="shared" si="1419"/>
        <v/>
      </c>
      <c r="V637" s="128"/>
      <c r="W637" s="128"/>
      <c r="X637" s="172" t="str">
        <f t="shared" ref="X637:X641" si="1560">IF($K637="","",IF($K637=$K635,AI635,AI634))</f>
        <v/>
      </c>
      <c r="Y637" s="172" t="str">
        <f t="shared" ref="Y637:Y641" si="1561">IF($K637="","",IF($K637=$K635,AJ635,AJ634))</f>
        <v/>
      </c>
      <c r="Z637" s="171"/>
      <c r="AA637" s="176"/>
      <c r="AB637" s="177"/>
      <c r="AC637" s="182"/>
      <c r="AD637" s="184"/>
      <c r="AE637" s="125"/>
      <c r="AF637" s="192"/>
      <c r="AG637" s="171"/>
      <c r="AH637" s="182"/>
      <c r="AI637" s="190"/>
      <c r="AJ637" s="191"/>
      <c r="AK637" s="125"/>
      <c r="AL637" s="191"/>
      <c r="AM637" s="125"/>
      <c r="AN637" s="191"/>
      <c r="AO637" s="123"/>
      <c r="AP637" s="130" t="str">
        <f t="shared" si="1420"/>
        <v/>
      </c>
      <c r="AQ637" s="130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R637" s="130" t="str">
        <f t="shared" si="1421"/>
        <v/>
      </c>
    </row>
    <row r="638" spans="1:44">
      <c r="A638" s="117">
        <f>输入错误检查!A638</f>
        <v>0</v>
      </c>
      <c r="B638" s="156" t="str">
        <f t="shared" si="1553"/>
        <v/>
      </c>
      <c r="C638" s="156" t="str">
        <f t="shared" si="1554"/>
        <v/>
      </c>
      <c r="D638" s="156" t="str">
        <f t="shared" si="1555"/>
        <v/>
      </c>
      <c r="E638" s="156" t="str">
        <f t="shared" si="1556"/>
        <v/>
      </c>
      <c r="F638" s="156" t="str">
        <f t="shared" si="1557"/>
        <v/>
      </c>
      <c r="G638" s="120">
        <v>3</v>
      </c>
      <c r="H638" s="130" t="s">
        <v>247</v>
      </c>
      <c r="I638" s="130" t="str">
        <f t="shared" si="1411"/>
        <v/>
      </c>
      <c r="J638" s="130" t="str">
        <f t="shared" si="1412"/>
        <v/>
      </c>
      <c r="K638" s="125"/>
      <c r="L638" s="160"/>
      <c r="M638" s="168">
        <f t="shared" ref="M638:M642" si="1562">S638+S639</f>
        <v>0</v>
      </c>
      <c r="N638" s="168">
        <f t="shared" ref="N638:N642" si="1563">T638+T639</f>
        <v>0</v>
      </c>
      <c r="O638" s="166">
        <f t="shared" ref="O638:O642" si="1564">M638+N638</f>
        <v>0</v>
      </c>
      <c r="P638" s="167">
        <f t="shared" ref="P638:P642" si="1565">IF(M638&gt;N638,1,0)</f>
        <v>0</v>
      </c>
      <c r="Q638" s="167">
        <f t="shared" ref="Q638:Q642" si="1566">IF(M638+N638=0,0,IF(M638=N638,1,0))</f>
        <v>0</v>
      </c>
      <c r="R638" s="167">
        <f t="shared" ref="R638:R642" si="1567">IF(M638&lt;N638,1,0)</f>
        <v>0</v>
      </c>
      <c r="S638" s="125"/>
      <c r="T638" s="125"/>
      <c r="U638" s="130" t="str">
        <f t="shared" si="1419"/>
        <v/>
      </c>
      <c r="V638" s="173"/>
      <c r="W638" s="128"/>
      <c r="X638" s="174" t="str">
        <f t="shared" si="1558"/>
        <v/>
      </c>
      <c r="Y638" s="174" t="str">
        <f t="shared" si="1559"/>
        <v/>
      </c>
      <c r="Z638" s="174" t="str">
        <f>IF($K638="","",IF($K638=$K636,X636,X637))</f>
        <v/>
      </c>
      <c r="AA638" s="174" t="str">
        <f>IF($K638="","",IF($K638=$K636,Y636,Y637))</f>
        <v/>
      </c>
      <c r="AB638" s="178"/>
      <c r="AC638" s="182"/>
      <c r="AD638" s="184"/>
      <c r="AE638" s="125"/>
      <c r="AF638" s="125"/>
      <c r="AG638" s="188"/>
      <c r="AH638" s="189"/>
      <c r="AI638" s="190"/>
      <c r="AJ638" s="191"/>
      <c r="AK638" s="125"/>
      <c r="AL638" s="191"/>
      <c r="AM638" s="125"/>
      <c r="AN638" s="191"/>
      <c r="AO638" s="123"/>
      <c r="AP638" s="130" t="str">
        <f t="shared" si="1420"/>
        <v/>
      </c>
      <c r="AQ638" s="130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R638" s="130" t="str">
        <f t="shared" si="1421"/>
        <v/>
      </c>
    </row>
    <row r="639" spans="1:44">
      <c r="A639" s="117">
        <f>输入错误检查!A639</f>
        <v>0</v>
      </c>
      <c r="B639" s="156" t="str">
        <f t="shared" si="1553"/>
        <v/>
      </c>
      <c r="C639" s="156" t="str">
        <f t="shared" si="1554"/>
        <v/>
      </c>
      <c r="D639" s="156" t="str">
        <f t="shared" si="1555"/>
        <v/>
      </c>
      <c r="E639" s="156" t="str">
        <f t="shared" si="1556"/>
        <v/>
      </c>
      <c r="F639" s="156" t="str">
        <f t="shared" si="1557"/>
        <v/>
      </c>
      <c r="G639" s="120">
        <v>3</v>
      </c>
      <c r="H639" s="130" t="s">
        <v>251</v>
      </c>
      <c r="I639" s="130" t="str">
        <f t="shared" si="1411"/>
        <v/>
      </c>
      <c r="J639" s="130" t="str">
        <f t="shared" si="1412"/>
        <v/>
      </c>
      <c r="K639" s="125"/>
      <c r="L639" s="160"/>
      <c r="M639" s="168"/>
      <c r="N639" s="168"/>
      <c r="O639" s="166"/>
      <c r="P639" s="169"/>
      <c r="Q639" s="169"/>
      <c r="R639" s="169"/>
      <c r="S639" s="125"/>
      <c r="T639" s="125"/>
      <c r="U639" s="130" t="str">
        <f t="shared" si="1419"/>
        <v/>
      </c>
      <c r="V639" s="173"/>
      <c r="W639" s="128"/>
      <c r="X639" s="174" t="str">
        <f t="shared" si="1560"/>
        <v/>
      </c>
      <c r="Y639" s="174" t="str">
        <f t="shared" si="1561"/>
        <v/>
      </c>
      <c r="Z639" s="174" t="str">
        <f>IF($K639="","",IF($K639=$K637,X637,X636))</f>
        <v/>
      </c>
      <c r="AA639" s="174" t="str">
        <f>IF($K639="","",IF($K639=$K637,Y637,Y636))</f>
        <v/>
      </c>
      <c r="AB639" s="171"/>
      <c r="AC639" s="185"/>
      <c r="AD639" s="184"/>
      <c r="AE639" s="125"/>
      <c r="AF639" s="125"/>
      <c r="AG639" s="192"/>
      <c r="AH639" s="193"/>
      <c r="AI639" s="190"/>
      <c r="AJ639" s="191"/>
      <c r="AK639" s="125"/>
      <c r="AL639" s="191"/>
      <c r="AM639" s="125"/>
      <c r="AN639" s="191"/>
      <c r="AO639" s="123"/>
      <c r="AP639" s="130" t="str">
        <f t="shared" si="1420"/>
        <v/>
      </c>
      <c r="AQ639" s="130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R639" s="130" t="str">
        <f t="shared" si="1421"/>
        <v/>
      </c>
    </row>
    <row r="640" spans="1:44">
      <c r="A640" s="117">
        <f>输入错误检查!A640</f>
        <v>0</v>
      </c>
      <c r="B640" s="156" t="str">
        <f t="shared" si="1553"/>
        <v/>
      </c>
      <c r="C640" s="156" t="str">
        <f t="shared" si="1554"/>
        <v/>
      </c>
      <c r="D640" s="156" t="str">
        <f t="shared" si="1555"/>
        <v/>
      </c>
      <c r="E640" s="156" t="str">
        <f t="shared" si="1556"/>
        <v/>
      </c>
      <c r="F640" s="156" t="str">
        <f t="shared" si="1557"/>
        <v/>
      </c>
      <c r="G640" s="120" t="s">
        <v>256</v>
      </c>
      <c r="H640" s="130" t="s">
        <v>247</v>
      </c>
      <c r="I640" s="130" t="str">
        <f t="shared" si="1411"/>
        <v/>
      </c>
      <c r="J640" s="130" t="str">
        <f t="shared" si="1412"/>
        <v/>
      </c>
      <c r="K640" s="125"/>
      <c r="L640" s="160"/>
      <c r="M640" s="168">
        <f t="shared" si="1562"/>
        <v>0</v>
      </c>
      <c r="N640" s="168">
        <f t="shared" si="1563"/>
        <v>0</v>
      </c>
      <c r="O640" s="166">
        <f t="shared" si="1564"/>
        <v>0</v>
      </c>
      <c r="P640" s="167">
        <f t="shared" si="1565"/>
        <v>0</v>
      </c>
      <c r="Q640" s="167">
        <f t="shared" si="1566"/>
        <v>0</v>
      </c>
      <c r="R640" s="167">
        <f t="shared" si="1567"/>
        <v>0</v>
      </c>
      <c r="S640" s="125"/>
      <c r="T640" s="125"/>
      <c r="U640" s="130" t="str">
        <f t="shared" si="1419"/>
        <v/>
      </c>
      <c r="V640" s="173"/>
      <c r="W640" s="128"/>
      <c r="X640" s="174" t="str">
        <f t="shared" si="1558"/>
        <v/>
      </c>
      <c r="Y640" s="174" t="str">
        <f t="shared" si="1559"/>
        <v/>
      </c>
      <c r="Z640" s="172" t="str">
        <f t="shared" ref="Z640:AC640" si="1568">IF($K640="","",IF($K640=$K638,X638,X639))</f>
        <v/>
      </c>
      <c r="AA640" s="172" t="str">
        <f t="shared" si="1568"/>
        <v/>
      </c>
      <c r="AB640" s="172" t="str">
        <f t="shared" si="1568"/>
        <v/>
      </c>
      <c r="AC640" s="172" t="str">
        <f t="shared" si="1568"/>
        <v/>
      </c>
      <c r="AD640" s="125"/>
      <c r="AE640" s="125"/>
      <c r="AF640" s="125"/>
      <c r="AG640" s="125"/>
      <c r="AH640" s="194"/>
      <c r="AI640" s="191"/>
      <c r="AJ640" s="191"/>
      <c r="AK640" s="125"/>
      <c r="AL640" s="191"/>
      <c r="AM640" s="125"/>
      <c r="AN640" s="191"/>
      <c r="AO640" s="123"/>
      <c r="AP640" s="130" t="str">
        <f t="shared" si="1420"/>
        <v/>
      </c>
      <c r="AQ640" s="130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R640" s="130" t="str">
        <f t="shared" si="1421"/>
        <v/>
      </c>
    </row>
    <row r="641" spans="1:44">
      <c r="A641" s="117">
        <f>输入错误检查!A641</f>
        <v>0</v>
      </c>
      <c r="B641" s="156" t="str">
        <f t="shared" si="1553"/>
        <v/>
      </c>
      <c r="C641" s="156" t="str">
        <f t="shared" si="1554"/>
        <v/>
      </c>
      <c r="D641" s="156" t="str">
        <f t="shared" si="1555"/>
        <v/>
      </c>
      <c r="E641" s="156" t="str">
        <f t="shared" si="1556"/>
        <v/>
      </c>
      <c r="F641" s="156" t="str">
        <f t="shared" si="1557"/>
        <v/>
      </c>
      <c r="G641" s="120" t="s">
        <v>256</v>
      </c>
      <c r="H641" s="130" t="s">
        <v>251</v>
      </c>
      <c r="I641" s="130" t="str">
        <f t="shared" si="1411"/>
        <v/>
      </c>
      <c r="J641" s="130" t="str">
        <f t="shared" si="1412"/>
        <v/>
      </c>
      <c r="K641" s="125"/>
      <c r="L641" s="160"/>
      <c r="M641" s="168"/>
      <c r="N641" s="168"/>
      <c r="O641" s="166"/>
      <c r="P641" s="169"/>
      <c r="Q641" s="169"/>
      <c r="R641" s="169"/>
      <c r="S641" s="125"/>
      <c r="T641" s="125"/>
      <c r="U641" s="130" t="str">
        <f t="shared" si="1419"/>
        <v/>
      </c>
      <c r="V641" s="173"/>
      <c r="W641" s="128"/>
      <c r="X641" s="174" t="str">
        <f t="shared" si="1560"/>
        <v/>
      </c>
      <c r="Y641" s="174" t="str">
        <f t="shared" si="1561"/>
        <v/>
      </c>
      <c r="Z641" s="172" t="str">
        <f t="shared" ref="Z641:AC641" si="1569">IF($K641="","",IF($K641=$K639,X639,X638))</f>
        <v/>
      </c>
      <c r="AA641" s="172" t="str">
        <f t="shared" si="1569"/>
        <v/>
      </c>
      <c r="AB641" s="172" t="str">
        <f t="shared" si="1569"/>
        <v/>
      </c>
      <c r="AC641" s="172" t="str">
        <f t="shared" si="1569"/>
        <v/>
      </c>
      <c r="AD641" s="125"/>
      <c r="AE641" s="125"/>
      <c r="AF641" s="125"/>
      <c r="AG641" s="125"/>
      <c r="AH641" s="125"/>
      <c r="AI641" s="191"/>
      <c r="AJ641" s="191"/>
      <c r="AK641" s="125"/>
      <c r="AL641" s="191"/>
      <c r="AM641" s="125"/>
      <c r="AN641" s="191"/>
      <c r="AO641" s="123"/>
      <c r="AP641" s="130" t="str">
        <f t="shared" si="1420"/>
        <v/>
      </c>
      <c r="AQ641" s="130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R641" s="130" t="str">
        <f t="shared" si="1421"/>
        <v/>
      </c>
    </row>
    <row r="642" spans="1:44">
      <c r="A642" s="117">
        <f>输入错误检查!A642</f>
        <v>0</v>
      </c>
      <c r="B642" s="156" t="str">
        <f>IF(赛果!A82="","",赛果!A82)</f>
        <v/>
      </c>
      <c r="C642" s="156" t="str">
        <f>IF(赛果!B82="","",赛果!B82)</f>
        <v/>
      </c>
      <c r="D642" s="156" t="str">
        <f>IF(赛果!C82="","",赛果!C82)</f>
        <v/>
      </c>
      <c r="E642" s="156" t="str">
        <f>IF(赛果!D82="","",赛果!D82)</f>
        <v/>
      </c>
      <c r="F642" s="156" t="str">
        <f>IF(赛果!E82="","",赛果!E82)</f>
        <v/>
      </c>
      <c r="G642" s="120">
        <v>1</v>
      </c>
      <c r="H642" s="130" t="s">
        <v>247</v>
      </c>
      <c r="I642" s="130" t="str">
        <f t="shared" ref="I642:I705" si="1570">IF(K642="","",IF(K642=E642,"主","客"))</f>
        <v/>
      </c>
      <c r="J642" s="130" t="str">
        <f t="shared" ref="J642:J705" si="1571">IF(K642="","",IF(K642=E642,F642,E642))</f>
        <v/>
      </c>
      <c r="K642" s="125"/>
      <c r="L642" s="160"/>
      <c r="M642" s="168">
        <f t="shared" si="1562"/>
        <v>0</v>
      </c>
      <c r="N642" s="168">
        <f t="shared" si="1563"/>
        <v>0</v>
      </c>
      <c r="O642" s="166">
        <f t="shared" si="1564"/>
        <v>0</v>
      </c>
      <c r="P642" s="167">
        <f t="shared" si="1565"/>
        <v>0</v>
      </c>
      <c r="Q642" s="167">
        <f t="shared" si="1566"/>
        <v>0</v>
      </c>
      <c r="R642" s="167">
        <f t="shared" si="1567"/>
        <v>0</v>
      </c>
      <c r="S642" s="125"/>
      <c r="T642" s="125"/>
      <c r="U642" s="130" t="str">
        <f t="shared" ref="U642:U705" si="1572">_xlfn.IFS(S642+T642=0,"",S642&gt;T642,IF(I642="主","屠","人"),S642&lt;T642,IF(I642="主","人","屠"),S642=T642,"平")</f>
        <v/>
      </c>
      <c r="V642" s="129"/>
      <c r="W642" s="129"/>
      <c r="X642" s="170"/>
      <c r="Y642" s="175"/>
      <c r="Z642" s="175"/>
      <c r="AA642" s="175"/>
      <c r="AB642" s="175"/>
      <c r="AC642" s="179"/>
      <c r="AD642" s="184"/>
      <c r="AE642" s="192"/>
      <c r="AF642" s="170"/>
      <c r="AG642" s="175"/>
      <c r="AH642" s="179"/>
      <c r="AI642" s="190"/>
      <c r="AJ642" s="191"/>
      <c r="AK642" s="125"/>
      <c r="AL642" s="191"/>
      <c r="AM642" s="125"/>
      <c r="AN642" s="191"/>
      <c r="AO642" s="123"/>
      <c r="AP642" s="130" t="str">
        <f t="shared" ref="AP642:AP705" si="1573">_xlfn.IFS(AQ642="","",AQ642=E642,"主",AQ642=F642,"客")</f>
        <v/>
      </c>
      <c r="AQ642" s="130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R642" s="130" t="str">
        <f t="shared" ref="AR642:AR705" si="1574">_xlfn.IFS(AQ642="","",AQ642=E642,F642,AQ642=F642,E642)</f>
        <v/>
      </c>
    </row>
    <row r="643" spans="1:44">
      <c r="A643" s="117">
        <f>输入错误检查!A643</f>
        <v>0</v>
      </c>
      <c r="B643" s="156" t="str">
        <f t="shared" ref="B643:B649" si="1575">B642</f>
        <v/>
      </c>
      <c r="C643" s="156" t="str">
        <f t="shared" ref="C643:C649" si="1576">C642</f>
        <v/>
      </c>
      <c r="D643" s="156" t="str">
        <f t="shared" ref="D643:D649" si="1577">D642</f>
        <v/>
      </c>
      <c r="E643" s="156" t="str">
        <f t="shared" ref="E643:E649" si="1578">E642</f>
        <v/>
      </c>
      <c r="F643" s="156" t="str">
        <f t="shared" ref="F643:F649" si="1579">F642</f>
        <v/>
      </c>
      <c r="G643" s="120">
        <v>1</v>
      </c>
      <c r="H643" s="130" t="s">
        <v>251</v>
      </c>
      <c r="I643" s="130" t="str">
        <f t="shared" si="1570"/>
        <v/>
      </c>
      <c r="J643" s="130" t="str">
        <f t="shared" si="1571"/>
        <v/>
      </c>
      <c r="K643" s="125"/>
      <c r="L643" s="160"/>
      <c r="M643" s="168"/>
      <c r="N643" s="168"/>
      <c r="O643" s="166"/>
      <c r="P643" s="169"/>
      <c r="Q643" s="169"/>
      <c r="R643" s="169"/>
      <c r="S643" s="125"/>
      <c r="T643" s="125"/>
      <c r="U643" s="130" t="str">
        <f t="shared" si="1572"/>
        <v/>
      </c>
      <c r="V643" s="129"/>
      <c r="W643" s="129"/>
      <c r="X643" s="171"/>
      <c r="Y643" s="176"/>
      <c r="Z643" s="177"/>
      <c r="AA643" s="177"/>
      <c r="AB643" s="177"/>
      <c r="AC643" s="182"/>
      <c r="AD643" s="184"/>
      <c r="AE643" s="192"/>
      <c r="AF643" s="171"/>
      <c r="AG643" s="177"/>
      <c r="AH643" s="182"/>
      <c r="AI643" s="190"/>
      <c r="AJ643" s="191"/>
      <c r="AK643" s="125"/>
      <c r="AL643" s="191"/>
      <c r="AM643" s="125"/>
      <c r="AN643" s="191"/>
      <c r="AO643" s="123"/>
      <c r="AP643" s="130" t="str">
        <f t="shared" si="1573"/>
        <v/>
      </c>
      <c r="AQ643" s="130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R643" s="130" t="str">
        <f t="shared" si="1574"/>
        <v/>
      </c>
    </row>
    <row r="644" spans="1:44">
      <c r="A644" s="117">
        <f>输入错误检查!A644</f>
        <v>0</v>
      </c>
      <c r="B644" s="156" t="str">
        <f t="shared" si="1575"/>
        <v/>
      </c>
      <c r="C644" s="156" t="str">
        <f t="shared" si="1576"/>
        <v/>
      </c>
      <c r="D644" s="156" t="str">
        <f t="shared" si="1577"/>
        <v/>
      </c>
      <c r="E644" s="156" t="str">
        <f t="shared" si="1578"/>
        <v/>
      </c>
      <c r="F644" s="156" t="str">
        <f t="shared" si="1579"/>
        <v/>
      </c>
      <c r="G644" s="120">
        <v>2</v>
      </c>
      <c r="H644" s="130" t="s">
        <v>247</v>
      </c>
      <c r="I644" s="130" t="str">
        <f t="shared" si="1570"/>
        <v/>
      </c>
      <c r="J644" s="130" t="str">
        <f t="shared" si="1571"/>
        <v/>
      </c>
      <c r="K644" s="125"/>
      <c r="L644" s="160"/>
      <c r="M644" s="168">
        <f t="shared" ref="M644:M648" si="1580">S644+S645</f>
        <v>0</v>
      </c>
      <c r="N644" s="168">
        <f t="shared" ref="N644:N648" si="1581">T644+T645</f>
        <v>0</v>
      </c>
      <c r="O644" s="166">
        <f t="shared" ref="O644:O648" si="1582">M644+N644</f>
        <v>0</v>
      </c>
      <c r="P644" s="167">
        <f t="shared" ref="P644:P648" si="1583">IF(M644&gt;N644,1,0)</f>
        <v>0</v>
      </c>
      <c r="Q644" s="167">
        <f t="shared" ref="Q644:Q648" si="1584">IF(M644+N644=0,0,IF(M644=N644,1,0))</f>
        <v>0</v>
      </c>
      <c r="R644" s="167">
        <f t="shared" ref="R644:R648" si="1585">IF(M644&lt;N644,1,0)</f>
        <v>0</v>
      </c>
      <c r="S644" s="125"/>
      <c r="T644" s="125"/>
      <c r="U644" s="130" t="str">
        <f t="shared" si="1572"/>
        <v/>
      </c>
      <c r="V644" s="128"/>
      <c r="W644" s="128"/>
      <c r="X644" s="172" t="str">
        <f t="shared" ref="X644:X648" si="1586">IF($K644="","",IF($K644=$K642,AI642,AI643))</f>
        <v/>
      </c>
      <c r="Y644" s="172" t="str">
        <f t="shared" ref="Y644:Y648" si="1587">IF($K644="","",IF($K644=$K642,AJ642,AJ643))</f>
        <v/>
      </c>
      <c r="Z644" s="178"/>
      <c r="AA644" s="177"/>
      <c r="AB644" s="177"/>
      <c r="AC644" s="182"/>
      <c r="AD644" s="184"/>
      <c r="AE644" s="125"/>
      <c r="AF644" s="188"/>
      <c r="AG644" s="178"/>
      <c r="AH644" s="182"/>
      <c r="AI644" s="190"/>
      <c r="AJ644" s="191"/>
      <c r="AK644" s="125"/>
      <c r="AL644" s="191"/>
      <c r="AM644" s="125"/>
      <c r="AN644" s="191"/>
      <c r="AO644" s="123"/>
      <c r="AP644" s="130" t="str">
        <f t="shared" si="1573"/>
        <v/>
      </c>
      <c r="AQ644" s="130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R644" s="130" t="str">
        <f t="shared" si="1574"/>
        <v/>
      </c>
    </row>
    <row r="645" spans="1:44">
      <c r="A645" s="117">
        <f>输入错误检查!A645</f>
        <v>0</v>
      </c>
      <c r="B645" s="156" t="str">
        <f t="shared" si="1575"/>
        <v/>
      </c>
      <c r="C645" s="156" t="str">
        <f t="shared" si="1576"/>
        <v/>
      </c>
      <c r="D645" s="156" t="str">
        <f t="shared" si="1577"/>
        <v/>
      </c>
      <c r="E645" s="156" t="str">
        <f t="shared" si="1578"/>
        <v/>
      </c>
      <c r="F645" s="156" t="str">
        <f t="shared" si="1579"/>
        <v/>
      </c>
      <c r="G645" s="120">
        <v>2</v>
      </c>
      <c r="H645" s="130" t="s">
        <v>251</v>
      </c>
      <c r="I645" s="130" t="str">
        <f t="shared" si="1570"/>
        <v/>
      </c>
      <c r="J645" s="130" t="str">
        <f t="shared" si="1571"/>
        <v/>
      </c>
      <c r="K645" s="125"/>
      <c r="L645" s="160"/>
      <c r="M645" s="168"/>
      <c r="N645" s="168"/>
      <c r="O645" s="166"/>
      <c r="P645" s="169"/>
      <c r="Q645" s="169"/>
      <c r="R645" s="169"/>
      <c r="S645" s="125"/>
      <c r="T645" s="125"/>
      <c r="U645" s="130" t="str">
        <f t="shared" si="1572"/>
        <v/>
      </c>
      <c r="V645" s="128"/>
      <c r="W645" s="128"/>
      <c r="X645" s="172" t="str">
        <f t="shared" ref="X645:X649" si="1588">IF($K645="","",IF($K645=$K643,AI643,AI642))</f>
        <v/>
      </c>
      <c r="Y645" s="172" t="str">
        <f t="shared" ref="Y645:Y649" si="1589">IF($K645="","",IF($K645=$K643,AJ643,AJ642))</f>
        <v/>
      </c>
      <c r="Z645" s="171"/>
      <c r="AA645" s="176"/>
      <c r="AB645" s="177"/>
      <c r="AC645" s="182"/>
      <c r="AD645" s="184"/>
      <c r="AE645" s="125"/>
      <c r="AF645" s="192"/>
      <c r="AG645" s="171"/>
      <c r="AH645" s="182"/>
      <c r="AI645" s="190"/>
      <c r="AJ645" s="191"/>
      <c r="AK645" s="125"/>
      <c r="AL645" s="191"/>
      <c r="AM645" s="125"/>
      <c r="AN645" s="191"/>
      <c r="AO645" s="123"/>
      <c r="AP645" s="130" t="str">
        <f t="shared" si="1573"/>
        <v/>
      </c>
      <c r="AQ645" s="130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R645" s="130" t="str">
        <f t="shared" si="1574"/>
        <v/>
      </c>
    </row>
    <row r="646" spans="1:44">
      <c r="A646" s="117">
        <f>输入错误检查!A646</f>
        <v>0</v>
      </c>
      <c r="B646" s="156" t="str">
        <f t="shared" si="1575"/>
        <v/>
      </c>
      <c r="C646" s="156" t="str">
        <f t="shared" si="1576"/>
        <v/>
      </c>
      <c r="D646" s="156" t="str">
        <f t="shared" si="1577"/>
        <v/>
      </c>
      <c r="E646" s="156" t="str">
        <f t="shared" si="1578"/>
        <v/>
      </c>
      <c r="F646" s="156" t="str">
        <f t="shared" si="1579"/>
        <v/>
      </c>
      <c r="G646" s="120">
        <v>3</v>
      </c>
      <c r="H646" s="130" t="s">
        <v>247</v>
      </c>
      <c r="I646" s="130" t="str">
        <f t="shared" si="1570"/>
        <v/>
      </c>
      <c r="J646" s="130" t="str">
        <f t="shared" si="1571"/>
        <v/>
      </c>
      <c r="K646" s="125"/>
      <c r="L646" s="160"/>
      <c r="M646" s="168">
        <f t="shared" si="1580"/>
        <v>0</v>
      </c>
      <c r="N646" s="168">
        <f t="shared" si="1581"/>
        <v>0</v>
      </c>
      <c r="O646" s="166">
        <f t="shared" si="1582"/>
        <v>0</v>
      </c>
      <c r="P646" s="167">
        <f t="shared" si="1583"/>
        <v>0</v>
      </c>
      <c r="Q646" s="167">
        <f t="shared" si="1584"/>
        <v>0</v>
      </c>
      <c r="R646" s="167">
        <f t="shared" si="1585"/>
        <v>0</v>
      </c>
      <c r="S646" s="125"/>
      <c r="T646" s="125"/>
      <c r="U646" s="130" t="str">
        <f t="shared" si="1572"/>
        <v/>
      </c>
      <c r="V646" s="173"/>
      <c r="W646" s="128"/>
      <c r="X646" s="174" t="str">
        <f t="shared" si="1586"/>
        <v/>
      </c>
      <c r="Y646" s="174" t="str">
        <f t="shared" si="1587"/>
        <v/>
      </c>
      <c r="Z646" s="174" t="str">
        <f>IF($K646="","",IF($K646=$K644,X644,X645))</f>
        <v/>
      </c>
      <c r="AA646" s="174" t="str">
        <f>IF($K646="","",IF($K646=$K644,Y644,Y645))</f>
        <v/>
      </c>
      <c r="AB646" s="178"/>
      <c r="AC646" s="182"/>
      <c r="AD646" s="184"/>
      <c r="AE646" s="125"/>
      <c r="AF646" s="125"/>
      <c r="AG646" s="188"/>
      <c r="AH646" s="189"/>
      <c r="AI646" s="190"/>
      <c r="AJ646" s="191"/>
      <c r="AK646" s="125"/>
      <c r="AL646" s="191"/>
      <c r="AM646" s="125"/>
      <c r="AN646" s="191"/>
      <c r="AO646" s="123"/>
      <c r="AP646" s="130" t="str">
        <f t="shared" si="1573"/>
        <v/>
      </c>
      <c r="AQ646" s="130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R646" s="130" t="str">
        <f t="shared" si="1574"/>
        <v/>
      </c>
    </row>
    <row r="647" spans="1:44">
      <c r="A647" s="117">
        <f>输入错误检查!A647</f>
        <v>0</v>
      </c>
      <c r="B647" s="156" t="str">
        <f t="shared" si="1575"/>
        <v/>
      </c>
      <c r="C647" s="156" t="str">
        <f t="shared" si="1576"/>
        <v/>
      </c>
      <c r="D647" s="156" t="str">
        <f t="shared" si="1577"/>
        <v/>
      </c>
      <c r="E647" s="156" t="str">
        <f t="shared" si="1578"/>
        <v/>
      </c>
      <c r="F647" s="156" t="str">
        <f t="shared" si="1579"/>
        <v/>
      </c>
      <c r="G647" s="120">
        <v>3</v>
      </c>
      <c r="H647" s="130" t="s">
        <v>251</v>
      </c>
      <c r="I647" s="130" t="str">
        <f t="shared" si="1570"/>
        <v/>
      </c>
      <c r="J647" s="130" t="str">
        <f t="shared" si="1571"/>
        <v/>
      </c>
      <c r="K647" s="125"/>
      <c r="L647" s="160"/>
      <c r="M647" s="168"/>
      <c r="N647" s="168"/>
      <c r="O647" s="166"/>
      <c r="P647" s="169"/>
      <c r="Q647" s="169"/>
      <c r="R647" s="169"/>
      <c r="S647" s="125"/>
      <c r="T647" s="125"/>
      <c r="U647" s="130" t="str">
        <f t="shared" si="1572"/>
        <v/>
      </c>
      <c r="V647" s="173"/>
      <c r="W647" s="128"/>
      <c r="X647" s="174" t="str">
        <f t="shared" si="1588"/>
        <v/>
      </c>
      <c r="Y647" s="174" t="str">
        <f t="shared" si="1589"/>
        <v/>
      </c>
      <c r="Z647" s="174" t="str">
        <f>IF($K647="","",IF($K647=$K645,X645,X644))</f>
        <v/>
      </c>
      <c r="AA647" s="174" t="str">
        <f>IF($K647="","",IF($K647=$K645,Y645,Y644))</f>
        <v/>
      </c>
      <c r="AB647" s="171"/>
      <c r="AC647" s="185"/>
      <c r="AD647" s="184"/>
      <c r="AE647" s="125"/>
      <c r="AF647" s="125"/>
      <c r="AG647" s="192"/>
      <c r="AH647" s="193"/>
      <c r="AI647" s="190"/>
      <c r="AJ647" s="191"/>
      <c r="AK647" s="125"/>
      <c r="AL647" s="191"/>
      <c r="AM647" s="125"/>
      <c r="AN647" s="191"/>
      <c r="AO647" s="123"/>
      <c r="AP647" s="130" t="str">
        <f t="shared" si="1573"/>
        <v/>
      </c>
      <c r="AQ647" s="130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R647" s="130" t="str">
        <f t="shared" si="1574"/>
        <v/>
      </c>
    </row>
    <row r="648" spans="1:44">
      <c r="A648" s="117">
        <f>输入错误检查!A648</f>
        <v>0</v>
      </c>
      <c r="B648" s="156" t="str">
        <f t="shared" si="1575"/>
        <v/>
      </c>
      <c r="C648" s="156" t="str">
        <f t="shared" si="1576"/>
        <v/>
      </c>
      <c r="D648" s="156" t="str">
        <f t="shared" si="1577"/>
        <v/>
      </c>
      <c r="E648" s="156" t="str">
        <f t="shared" si="1578"/>
        <v/>
      </c>
      <c r="F648" s="156" t="str">
        <f t="shared" si="1579"/>
        <v/>
      </c>
      <c r="G648" s="120" t="s">
        <v>256</v>
      </c>
      <c r="H648" s="130" t="s">
        <v>247</v>
      </c>
      <c r="I648" s="130" t="str">
        <f t="shared" si="1570"/>
        <v/>
      </c>
      <c r="J648" s="130" t="str">
        <f t="shared" si="1571"/>
        <v/>
      </c>
      <c r="K648" s="125"/>
      <c r="L648" s="160"/>
      <c r="M648" s="168">
        <f t="shared" si="1580"/>
        <v>0</v>
      </c>
      <c r="N648" s="168">
        <f t="shared" si="1581"/>
        <v>0</v>
      </c>
      <c r="O648" s="166">
        <f t="shared" si="1582"/>
        <v>0</v>
      </c>
      <c r="P648" s="167">
        <f t="shared" si="1583"/>
        <v>0</v>
      </c>
      <c r="Q648" s="167">
        <f t="shared" si="1584"/>
        <v>0</v>
      </c>
      <c r="R648" s="167">
        <f t="shared" si="1585"/>
        <v>0</v>
      </c>
      <c r="S648" s="125"/>
      <c r="T648" s="125"/>
      <c r="U648" s="130" t="str">
        <f t="shared" si="1572"/>
        <v/>
      </c>
      <c r="V648" s="173"/>
      <c r="W648" s="128"/>
      <c r="X648" s="174" t="str">
        <f t="shared" si="1586"/>
        <v/>
      </c>
      <c r="Y648" s="174" t="str">
        <f t="shared" si="1587"/>
        <v/>
      </c>
      <c r="Z648" s="172" t="str">
        <f t="shared" ref="Z648:AC648" si="1590">IF($K648="","",IF($K648=$K646,X646,X647))</f>
        <v/>
      </c>
      <c r="AA648" s="172" t="str">
        <f t="shared" si="1590"/>
        <v/>
      </c>
      <c r="AB648" s="172" t="str">
        <f t="shared" si="1590"/>
        <v/>
      </c>
      <c r="AC648" s="172" t="str">
        <f t="shared" si="1590"/>
        <v/>
      </c>
      <c r="AD648" s="125"/>
      <c r="AE648" s="125"/>
      <c r="AF648" s="125"/>
      <c r="AG648" s="125"/>
      <c r="AH648" s="194"/>
      <c r="AI648" s="191"/>
      <c r="AJ648" s="191"/>
      <c r="AK648" s="125"/>
      <c r="AL648" s="191"/>
      <c r="AM648" s="125"/>
      <c r="AN648" s="191"/>
      <c r="AO648" s="123"/>
      <c r="AP648" s="130" t="str">
        <f t="shared" si="1573"/>
        <v/>
      </c>
      <c r="AQ648" s="130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R648" s="130" t="str">
        <f t="shared" si="1574"/>
        <v/>
      </c>
    </row>
    <row r="649" spans="1:44">
      <c r="A649" s="117">
        <f>输入错误检查!A649</f>
        <v>0</v>
      </c>
      <c r="B649" s="156" t="str">
        <f t="shared" si="1575"/>
        <v/>
      </c>
      <c r="C649" s="156" t="str">
        <f t="shared" si="1576"/>
        <v/>
      </c>
      <c r="D649" s="156" t="str">
        <f t="shared" si="1577"/>
        <v/>
      </c>
      <c r="E649" s="156" t="str">
        <f t="shared" si="1578"/>
        <v/>
      </c>
      <c r="F649" s="156" t="str">
        <f t="shared" si="1579"/>
        <v/>
      </c>
      <c r="G649" s="120" t="s">
        <v>256</v>
      </c>
      <c r="H649" s="130" t="s">
        <v>251</v>
      </c>
      <c r="I649" s="130" t="str">
        <f t="shared" si="1570"/>
        <v/>
      </c>
      <c r="J649" s="130" t="str">
        <f t="shared" si="1571"/>
        <v/>
      </c>
      <c r="K649" s="125"/>
      <c r="L649" s="160"/>
      <c r="M649" s="168"/>
      <c r="N649" s="168"/>
      <c r="O649" s="166"/>
      <c r="P649" s="169"/>
      <c r="Q649" s="169"/>
      <c r="R649" s="169"/>
      <c r="S649" s="125"/>
      <c r="T649" s="125"/>
      <c r="U649" s="130" t="str">
        <f t="shared" si="1572"/>
        <v/>
      </c>
      <c r="V649" s="173"/>
      <c r="W649" s="128"/>
      <c r="X649" s="174" t="str">
        <f t="shared" si="1588"/>
        <v/>
      </c>
      <c r="Y649" s="174" t="str">
        <f t="shared" si="1589"/>
        <v/>
      </c>
      <c r="Z649" s="172" t="str">
        <f t="shared" ref="Z649:AC649" si="1591">IF($K649="","",IF($K649=$K647,X647,X646))</f>
        <v/>
      </c>
      <c r="AA649" s="172" t="str">
        <f t="shared" si="1591"/>
        <v/>
      </c>
      <c r="AB649" s="172" t="str">
        <f t="shared" si="1591"/>
        <v/>
      </c>
      <c r="AC649" s="172" t="str">
        <f t="shared" si="1591"/>
        <v/>
      </c>
      <c r="AD649" s="125"/>
      <c r="AE649" s="125"/>
      <c r="AF649" s="125"/>
      <c r="AG649" s="125"/>
      <c r="AH649" s="125"/>
      <c r="AI649" s="191"/>
      <c r="AJ649" s="191"/>
      <c r="AK649" s="125"/>
      <c r="AL649" s="191"/>
      <c r="AM649" s="125"/>
      <c r="AN649" s="191"/>
      <c r="AO649" s="123"/>
      <c r="AP649" s="130" t="str">
        <f t="shared" si="1573"/>
        <v/>
      </c>
      <c r="AQ649" s="130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R649" s="130" t="str">
        <f t="shared" si="1574"/>
        <v/>
      </c>
    </row>
    <row r="650" spans="1:44">
      <c r="A650" s="117">
        <f>输入错误检查!A650</f>
        <v>0</v>
      </c>
      <c r="B650" s="156" t="str">
        <f>IF(赛果!A83="","",赛果!A83)</f>
        <v/>
      </c>
      <c r="C650" s="156" t="str">
        <f>IF(赛果!B83="","",赛果!B83)</f>
        <v/>
      </c>
      <c r="D650" s="156" t="str">
        <f>IF(赛果!C83="","",赛果!C83)</f>
        <v/>
      </c>
      <c r="E650" s="156" t="str">
        <f>IF(赛果!D83="","",赛果!D83)</f>
        <v/>
      </c>
      <c r="F650" s="156" t="str">
        <f>IF(赛果!E83="","",赛果!E83)</f>
        <v/>
      </c>
      <c r="G650" s="120">
        <v>1</v>
      </c>
      <c r="H650" s="130" t="s">
        <v>247</v>
      </c>
      <c r="I650" s="130" t="str">
        <f t="shared" si="1570"/>
        <v/>
      </c>
      <c r="J650" s="130" t="str">
        <f t="shared" si="1571"/>
        <v/>
      </c>
      <c r="K650" s="125"/>
      <c r="L650" s="160"/>
      <c r="M650" s="168">
        <f t="shared" ref="M650:M654" si="1592">S650+S651</f>
        <v>0</v>
      </c>
      <c r="N650" s="168">
        <f t="shared" ref="N650:N654" si="1593">T650+T651</f>
        <v>0</v>
      </c>
      <c r="O650" s="166">
        <f t="shared" ref="O650:O654" si="1594">M650+N650</f>
        <v>0</v>
      </c>
      <c r="P650" s="167">
        <f t="shared" ref="P650:P654" si="1595">IF(M650&gt;N650,1,0)</f>
        <v>0</v>
      </c>
      <c r="Q650" s="167">
        <f t="shared" ref="Q650:Q654" si="1596">IF(M650+N650=0,0,IF(M650=N650,1,0))</f>
        <v>0</v>
      </c>
      <c r="R650" s="167">
        <f t="shared" ref="R650:R654" si="1597">IF(M650&lt;N650,1,0)</f>
        <v>0</v>
      </c>
      <c r="S650" s="125"/>
      <c r="T650" s="125"/>
      <c r="U650" s="130" t="str">
        <f t="shared" si="1572"/>
        <v/>
      </c>
      <c r="V650" s="129"/>
      <c r="W650" s="129"/>
      <c r="X650" s="170"/>
      <c r="Y650" s="175"/>
      <c r="Z650" s="175"/>
      <c r="AA650" s="175"/>
      <c r="AB650" s="175"/>
      <c r="AC650" s="179"/>
      <c r="AD650" s="184"/>
      <c r="AE650" s="192"/>
      <c r="AF650" s="170"/>
      <c r="AG650" s="175"/>
      <c r="AH650" s="179"/>
      <c r="AI650" s="190"/>
      <c r="AJ650" s="191"/>
      <c r="AK650" s="125"/>
      <c r="AL650" s="191"/>
      <c r="AM650" s="125"/>
      <c r="AN650" s="191"/>
      <c r="AO650" s="123"/>
      <c r="AP650" s="130" t="str">
        <f t="shared" si="1573"/>
        <v/>
      </c>
      <c r="AQ650" s="130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R650" s="130" t="str">
        <f t="shared" si="1574"/>
        <v/>
      </c>
    </row>
    <row r="651" spans="1:44">
      <c r="A651" s="117">
        <f>输入错误检查!A651</f>
        <v>0</v>
      </c>
      <c r="B651" s="156" t="str">
        <f t="shared" ref="B651:B657" si="1598">B650</f>
        <v/>
      </c>
      <c r="C651" s="156" t="str">
        <f t="shared" ref="C651:C657" si="1599">C650</f>
        <v/>
      </c>
      <c r="D651" s="156" t="str">
        <f t="shared" ref="D651:D657" si="1600">D650</f>
        <v/>
      </c>
      <c r="E651" s="156" t="str">
        <f t="shared" ref="E651:E657" si="1601">E650</f>
        <v/>
      </c>
      <c r="F651" s="156" t="str">
        <f t="shared" ref="F651:F657" si="1602">F650</f>
        <v/>
      </c>
      <c r="G651" s="120">
        <v>1</v>
      </c>
      <c r="H651" s="130" t="s">
        <v>251</v>
      </c>
      <c r="I651" s="130" t="str">
        <f t="shared" si="1570"/>
        <v/>
      </c>
      <c r="J651" s="130" t="str">
        <f t="shared" si="1571"/>
        <v/>
      </c>
      <c r="K651" s="125"/>
      <c r="L651" s="160"/>
      <c r="M651" s="168"/>
      <c r="N651" s="168"/>
      <c r="O651" s="166"/>
      <c r="P651" s="169"/>
      <c r="Q651" s="169"/>
      <c r="R651" s="169"/>
      <c r="S651" s="125"/>
      <c r="T651" s="125"/>
      <c r="U651" s="130" t="str">
        <f t="shared" si="1572"/>
        <v/>
      </c>
      <c r="V651" s="129"/>
      <c r="W651" s="129"/>
      <c r="X651" s="171"/>
      <c r="Y651" s="176"/>
      <c r="Z651" s="177"/>
      <c r="AA651" s="177"/>
      <c r="AB651" s="177"/>
      <c r="AC651" s="182"/>
      <c r="AD651" s="184"/>
      <c r="AE651" s="192"/>
      <c r="AF651" s="171"/>
      <c r="AG651" s="177"/>
      <c r="AH651" s="182"/>
      <c r="AI651" s="190"/>
      <c r="AJ651" s="191"/>
      <c r="AK651" s="125"/>
      <c r="AL651" s="191"/>
      <c r="AM651" s="125"/>
      <c r="AN651" s="191"/>
      <c r="AO651" s="123"/>
      <c r="AP651" s="130" t="str">
        <f t="shared" si="1573"/>
        <v/>
      </c>
      <c r="AQ651" s="130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R651" s="130" t="str">
        <f t="shared" si="1574"/>
        <v/>
      </c>
    </row>
    <row r="652" spans="1:44">
      <c r="A652" s="117">
        <f>输入错误检查!A652</f>
        <v>0</v>
      </c>
      <c r="B652" s="156" t="str">
        <f t="shared" si="1598"/>
        <v/>
      </c>
      <c r="C652" s="156" t="str">
        <f t="shared" si="1599"/>
        <v/>
      </c>
      <c r="D652" s="156" t="str">
        <f t="shared" si="1600"/>
        <v/>
      </c>
      <c r="E652" s="156" t="str">
        <f t="shared" si="1601"/>
        <v/>
      </c>
      <c r="F652" s="156" t="str">
        <f t="shared" si="1602"/>
        <v/>
      </c>
      <c r="G652" s="120">
        <v>2</v>
      </c>
      <c r="H652" s="130" t="s">
        <v>247</v>
      </c>
      <c r="I652" s="130" t="str">
        <f t="shared" si="1570"/>
        <v/>
      </c>
      <c r="J652" s="130" t="str">
        <f t="shared" si="1571"/>
        <v/>
      </c>
      <c r="K652" s="125"/>
      <c r="L652" s="160"/>
      <c r="M652" s="168">
        <f t="shared" si="1592"/>
        <v>0</v>
      </c>
      <c r="N652" s="168">
        <f t="shared" si="1593"/>
        <v>0</v>
      </c>
      <c r="O652" s="166">
        <f t="shared" si="1594"/>
        <v>0</v>
      </c>
      <c r="P652" s="167">
        <f t="shared" si="1595"/>
        <v>0</v>
      </c>
      <c r="Q652" s="167">
        <f t="shared" si="1596"/>
        <v>0</v>
      </c>
      <c r="R652" s="167">
        <f t="shared" si="1597"/>
        <v>0</v>
      </c>
      <c r="S652" s="125"/>
      <c r="T652" s="125"/>
      <c r="U652" s="130" t="str">
        <f t="shared" si="1572"/>
        <v/>
      </c>
      <c r="V652" s="128"/>
      <c r="W652" s="128"/>
      <c r="X652" s="172" t="str">
        <f t="shared" ref="X652:X656" si="1603">IF($K652="","",IF($K652=$K650,AI650,AI651))</f>
        <v/>
      </c>
      <c r="Y652" s="172" t="str">
        <f t="shared" ref="Y652:Y656" si="1604">IF($K652="","",IF($K652=$K650,AJ650,AJ651))</f>
        <v/>
      </c>
      <c r="Z652" s="178"/>
      <c r="AA652" s="177"/>
      <c r="AB652" s="177"/>
      <c r="AC652" s="182"/>
      <c r="AD652" s="184"/>
      <c r="AE652" s="125"/>
      <c r="AF652" s="188"/>
      <c r="AG652" s="178"/>
      <c r="AH652" s="182"/>
      <c r="AI652" s="190"/>
      <c r="AJ652" s="191"/>
      <c r="AK652" s="125"/>
      <c r="AL652" s="191"/>
      <c r="AM652" s="125"/>
      <c r="AN652" s="191"/>
      <c r="AO652" s="123"/>
      <c r="AP652" s="130" t="str">
        <f t="shared" si="1573"/>
        <v/>
      </c>
      <c r="AQ652" s="130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R652" s="130" t="str">
        <f t="shared" si="1574"/>
        <v/>
      </c>
    </row>
    <row r="653" spans="1:44">
      <c r="A653" s="117">
        <f>输入错误检查!A653</f>
        <v>0</v>
      </c>
      <c r="B653" s="156" t="str">
        <f t="shared" si="1598"/>
        <v/>
      </c>
      <c r="C653" s="156" t="str">
        <f t="shared" si="1599"/>
        <v/>
      </c>
      <c r="D653" s="156" t="str">
        <f t="shared" si="1600"/>
        <v/>
      </c>
      <c r="E653" s="156" t="str">
        <f t="shared" si="1601"/>
        <v/>
      </c>
      <c r="F653" s="156" t="str">
        <f t="shared" si="1602"/>
        <v/>
      </c>
      <c r="G653" s="120">
        <v>2</v>
      </c>
      <c r="H653" s="130" t="s">
        <v>251</v>
      </c>
      <c r="I653" s="130" t="str">
        <f t="shared" si="1570"/>
        <v/>
      </c>
      <c r="J653" s="130" t="str">
        <f t="shared" si="1571"/>
        <v/>
      </c>
      <c r="K653" s="125"/>
      <c r="L653" s="160"/>
      <c r="M653" s="168"/>
      <c r="N653" s="168"/>
      <c r="O653" s="166"/>
      <c r="P653" s="169"/>
      <c r="Q653" s="169"/>
      <c r="R653" s="169"/>
      <c r="S653" s="125"/>
      <c r="T653" s="125"/>
      <c r="U653" s="130" t="str">
        <f t="shared" si="1572"/>
        <v/>
      </c>
      <c r="V653" s="128"/>
      <c r="W653" s="128"/>
      <c r="X653" s="172" t="str">
        <f t="shared" ref="X653:X657" si="1605">IF($K653="","",IF($K653=$K651,AI651,AI650))</f>
        <v/>
      </c>
      <c r="Y653" s="172" t="str">
        <f t="shared" ref="Y653:Y657" si="1606">IF($K653="","",IF($K653=$K651,AJ651,AJ650))</f>
        <v/>
      </c>
      <c r="Z653" s="171"/>
      <c r="AA653" s="176"/>
      <c r="AB653" s="177"/>
      <c r="AC653" s="182"/>
      <c r="AD653" s="184"/>
      <c r="AE653" s="125"/>
      <c r="AF653" s="192"/>
      <c r="AG653" s="171"/>
      <c r="AH653" s="182"/>
      <c r="AI653" s="190"/>
      <c r="AJ653" s="191"/>
      <c r="AK653" s="125"/>
      <c r="AL653" s="191"/>
      <c r="AM653" s="125"/>
      <c r="AN653" s="191"/>
      <c r="AO653" s="123"/>
      <c r="AP653" s="130" t="str">
        <f t="shared" si="1573"/>
        <v/>
      </c>
      <c r="AQ653" s="130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R653" s="130" t="str">
        <f t="shared" si="1574"/>
        <v/>
      </c>
    </row>
    <row r="654" spans="1:44">
      <c r="A654" s="117">
        <f>输入错误检查!A654</f>
        <v>0</v>
      </c>
      <c r="B654" s="156" t="str">
        <f t="shared" si="1598"/>
        <v/>
      </c>
      <c r="C654" s="156" t="str">
        <f t="shared" si="1599"/>
        <v/>
      </c>
      <c r="D654" s="156" t="str">
        <f t="shared" si="1600"/>
        <v/>
      </c>
      <c r="E654" s="156" t="str">
        <f t="shared" si="1601"/>
        <v/>
      </c>
      <c r="F654" s="156" t="str">
        <f t="shared" si="1602"/>
        <v/>
      </c>
      <c r="G654" s="120">
        <v>3</v>
      </c>
      <c r="H654" s="130" t="s">
        <v>247</v>
      </c>
      <c r="I654" s="130" t="str">
        <f t="shared" si="1570"/>
        <v/>
      </c>
      <c r="J654" s="130" t="str">
        <f t="shared" si="1571"/>
        <v/>
      </c>
      <c r="K654" s="125"/>
      <c r="L654" s="160"/>
      <c r="M654" s="168">
        <f t="shared" si="1592"/>
        <v>0</v>
      </c>
      <c r="N654" s="168">
        <f t="shared" si="1593"/>
        <v>0</v>
      </c>
      <c r="O654" s="166">
        <f t="shared" si="1594"/>
        <v>0</v>
      </c>
      <c r="P654" s="167">
        <f t="shared" si="1595"/>
        <v>0</v>
      </c>
      <c r="Q654" s="167">
        <f t="shared" si="1596"/>
        <v>0</v>
      </c>
      <c r="R654" s="167">
        <f t="shared" si="1597"/>
        <v>0</v>
      </c>
      <c r="S654" s="125"/>
      <c r="T654" s="125"/>
      <c r="U654" s="130" t="str">
        <f t="shared" si="1572"/>
        <v/>
      </c>
      <c r="V654" s="173"/>
      <c r="W654" s="128"/>
      <c r="X654" s="174" t="str">
        <f t="shared" si="1603"/>
        <v/>
      </c>
      <c r="Y654" s="174" t="str">
        <f t="shared" si="1604"/>
        <v/>
      </c>
      <c r="Z654" s="174" t="str">
        <f>IF($K654="","",IF($K654=$K652,X652,X653))</f>
        <v/>
      </c>
      <c r="AA654" s="174" t="str">
        <f>IF($K654="","",IF($K654=$K652,Y652,Y653))</f>
        <v/>
      </c>
      <c r="AB654" s="178"/>
      <c r="AC654" s="182"/>
      <c r="AD654" s="184"/>
      <c r="AE654" s="125"/>
      <c r="AF654" s="125"/>
      <c r="AG654" s="188"/>
      <c r="AH654" s="189"/>
      <c r="AI654" s="190"/>
      <c r="AJ654" s="191"/>
      <c r="AK654" s="125"/>
      <c r="AL654" s="191"/>
      <c r="AM654" s="125"/>
      <c r="AN654" s="191"/>
      <c r="AO654" s="123"/>
      <c r="AP654" s="130" t="str">
        <f t="shared" si="1573"/>
        <v/>
      </c>
      <c r="AQ654" s="130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R654" s="130" t="str">
        <f t="shared" si="1574"/>
        <v/>
      </c>
    </row>
    <row r="655" spans="1:44">
      <c r="A655" s="117">
        <f>输入错误检查!A655</f>
        <v>0</v>
      </c>
      <c r="B655" s="156" t="str">
        <f t="shared" si="1598"/>
        <v/>
      </c>
      <c r="C655" s="156" t="str">
        <f t="shared" si="1599"/>
        <v/>
      </c>
      <c r="D655" s="156" t="str">
        <f t="shared" si="1600"/>
        <v/>
      </c>
      <c r="E655" s="156" t="str">
        <f t="shared" si="1601"/>
        <v/>
      </c>
      <c r="F655" s="156" t="str">
        <f t="shared" si="1602"/>
        <v/>
      </c>
      <c r="G655" s="120">
        <v>3</v>
      </c>
      <c r="H655" s="130" t="s">
        <v>251</v>
      </c>
      <c r="I655" s="130" t="str">
        <f t="shared" si="1570"/>
        <v/>
      </c>
      <c r="J655" s="130" t="str">
        <f t="shared" si="1571"/>
        <v/>
      </c>
      <c r="K655" s="125"/>
      <c r="L655" s="160"/>
      <c r="M655" s="168"/>
      <c r="N655" s="168"/>
      <c r="O655" s="166"/>
      <c r="P655" s="169"/>
      <c r="Q655" s="169"/>
      <c r="R655" s="169"/>
      <c r="S655" s="125"/>
      <c r="T655" s="125"/>
      <c r="U655" s="130" t="str">
        <f t="shared" si="1572"/>
        <v/>
      </c>
      <c r="V655" s="173"/>
      <c r="W655" s="128"/>
      <c r="X655" s="174" t="str">
        <f t="shared" si="1605"/>
        <v/>
      </c>
      <c r="Y655" s="174" t="str">
        <f t="shared" si="1606"/>
        <v/>
      </c>
      <c r="Z655" s="174" t="str">
        <f>IF($K655="","",IF($K655=$K653,X653,X652))</f>
        <v/>
      </c>
      <c r="AA655" s="174" t="str">
        <f>IF($K655="","",IF($K655=$K653,Y653,Y652))</f>
        <v/>
      </c>
      <c r="AB655" s="171"/>
      <c r="AC655" s="185"/>
      <c r="AD655" s="184"/>
      <c r="AE655" s="125"/>
      <c r="AF655" s="125"/>
      <c r="AG655" s="192"/>
      <c r="AH655" s="193"/>
      <c r="AI655" s="190"/>
      <c r="AJ655" s="191"/>
      <c r="AK655" s="125"/>
      <c r="AL655" s="191"/>
      <c r="AM655" s="125"/>
      <c r="AN655" s="191"/>
      <c r="AO655" s="123"/>
      <c r="AP655" s="130" t="str">
        <f t="shared" si="1573"/>
        <v/>
      </c>
      <c r="AQ655" s="130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R655" s="130" t="str">
        <f t="shared" si="1574"/>
        <v/>
      </c>
    </row>
    <row r="656" spans="1:44">
      <c r="A656" s="117">
        <f>输入错误检查!A656</f>
        <v>0</v>
      </c>
      <c r="B656" s="156" t="str">
        <f t="shared" si="1598"/>
        <v/>
      </c>
      <c r="C656" s="156" t="str">
        <f t="shared" si="1599"/>
        <v/>
      </c>
      <c r="D656" s="156" t="str">
        <f t="shared" si="1600"/>
        <v/>
      </c>
      <c r="E656" s="156" t="str">
        <f t="shared" si="1601"/>
        <v/>
      </c>
      <c r="F656" s="156" t="str">
        <f t="shared" si="1602"/>
        <v/>
      </c>
      <c r="G656" s="120" t="s">
        <v>256</v>
      </c>
      <c r="H656" s="130" t="s">
        <v>247</v>
      </c>
      <c r="I656" s="130" t="str">
        <f t="shared" si="1570"/>
        <v/>
      </c>
      <c r="J656" s="130" t="str">
        <f t="shared" si="1571"/>
        <v/>
      </c>
      <c r="K656" s="125"/>
      <c r="L656" s="160"/>
      <c r="M656" s="168">
        <f t="shared" ref="M656:M660" si="1607">S656+S657</f>
        <v>0</v>
      </c>
      <c r="N656" s="168">
        <f t="shared" ref="N656:N660" si="1608">T656+T657</f>
        <v>0</v>
      </c>
      <c r="O656" s="166">
        <f t="shared" ref="O656:O660" si="1609">M656+N656</f>
        <v>0</v>
      </c>
      <c r="P656" s="167">
        <f t="shared" ref="P656:P660" si="1610">IF(M656&gt;N656,1,0)</f>
        <v>0</v>
      </c>
      <c r="Q656" s="167">
        <f t="shared" ref="Q656:Q660" si="1611">IF(M656+N656=0,0,IF(M656=N656,1,0))</f>
        <v>0</v>
      </c>
      <c r="R656" s="167">
        <f t="shared" ref="R656:R660" si="1612">IF(M656&lt;N656,1,0)</f>
        <v>0</v>
      </c>
      <c r="S656" s="125"/>
      <c r="T656" s="125"/>
      <c r="U656" s="130" t="str">
        <f t="shared" si="1572"/>
        <v/>
      </c>
      <c r="V656" s="173"/>
      <c r="W656" s="128"/>
      <c r="X656" s="174" t="str">
        <f t="shared" si="1603"/>
        <v/>
      </c>
      <c r="Y656" s="174" t="str">
        <f t="shared" si="1604"/>
        <v/>
      </c>
      <c r="Z656" s="172" t="str">
        <f t="shared" ref="Z656:AC656" si="1613">IF($K656="","",IF($K656=$K654,X654,X655))</f>
        <v/>
      </c>
      <c r="AA656" s="172" t="str">
        <f t="shared" si="1613"/>
        <v/>
      </c>
      <c r="AB656" s="172" t="str">
        <f t="shared" si="1613"/>
        <v/>
      </c>
      <c r="AC656" s="172" t="str">
        <f t="shared" si="1613"/>
        <v/>
      </c>
      <c r="AD656" s="125"/>
      <c r="AE656" s="125"/>
      <c r="AF656" s="125"/>
      <c r="AG656" s="125"/>
      <c r="AH656" s="194"/>
      <c r="AI656" s="191"/>
      <c r="AJ656" s="191"/>
      <c r="AK656" s="125"/>
      <c r="AL656" s="191"/>
      <c r="AM656" s="125"/>
      <c r="AN656" s="191"/>
      <c r="AO656" s="123"/>
      <c r="AP656" s="130" t="str">
        <f t="shared" si="1573"/>
        <v/>
      </c>
      <c r="AQ656" s="130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R656" s="130" t="str">
        <f t="shared" si="1574"/>
        <v/>
      </c>
    </row>
    <row r="657" spans="1:44">
      <c r="A657" s="117">
        <f>输入错误检查!A657</f>
        <v>0</v>
      </c>
      <c r="B657" s="156" t="str">
        <f t="shared" si="1598"/>
        <v/>
      </c>
      <c r="C657" s="156" t="str">
        <f t="shared" si="1599"/>
        <v/>
      </c>
      <c r="D657" s="156" t="str">
        <f t="shared" si="1600"/>
        <v/>
      </c>
      <c r="E657" s="156" t="str">
        <f t="shared" si="1601"/>
        <v/>
      </c>
      <c r="F657" s="156" t="str">
        <f t="shared" si="1602"/>
        <v/>
      </c>
      <c r="G657" s="120" t="s">
        <v>256</v>
      </c>
      <c r="H657" s="130" t="s">
        <v>251</v>
      </c>
      <c r="I657" s="130" t="str">
        <f t="shared" si="1570"/>
        <v/>
      </c>
      <c r="J657" s="130" t="str">
        <f t="shared" si="1571"/>
        <v/>
      </c>
      <c r="K657" s="125"/>
      <c r="L657" s="160"/>
      <c r="M657" s="168"/>
      <c r="N657" s="168"/>
      <c r="O657" s="166"/>
      <c r="P657" s="169"/>
      <c r="Q657" s="169"/>
      <c r="R657" s="169"/>
      <c r="S657" s="125"/>
      <c r="T657" s="125"/>
      <c r="U657" s="130" t="str">
        <f t="shared" si="1572"/>
        <v/>
      </c>
      <c r="V657" s="173"/>
      <c r="W657" s="128"/>
      <c r="X657" s="174" t="str">
        <f t="shared" si="1605"/>
        <v/>
      </c>
      <c r="Y657" s="174" t="str">
        <f t="shared" si="1606"/>
        <v/>
      </c>
      <c r="Z657" s="172" t="str">
        <f t="shared" ref="Z657:AC657" si="1614">IF($K657="","",IF($K657=$K655,X655,X654))</f>
        <v/>
      </c>
      <c r="AA657" s="172" t="str">
        <f t="shared" si="1614"/>
        <v/>
      </c>
      <c r="AB657" s="172" t="str">
        <f t="shared" si="1614"/>
        <v/>
      </c>
      <c r="AC657" s="172" t="str">
        <f t="shared" si="1614"/>
        <v/>
      </c>
      <c r="AD657" s="125"/>
      <c r="AE657" s="125"/>
      <c r="AF657" s="125"/>
      <c r="AG657" s="125"/>
      <c r="AH657" s="125"/>
      <c r="AI657" s="191"/>
      <c r="AJ657" s="191"/>
      <c r="AK657" s="125"/>
      <c r="AL657" s="191"/>
      <c r="AM657" s="125"/>
      <c r="AN657" s="191"/>
      <c r="AO657" s="123"/>
      <c r="AP657" s="130" t="str">
        <f t="shared" si="1573"/>
        <v/>
      </c>
      <c r="AQ657" s="130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R657" s="130" t="str">
        <f t="shared" si="1574"/>
        <v/>
      </c>
    </row>
    <row r="658" spans="1:44">
      <c r="A658" s="117">
        <f>输入错误检查!A658</f>
        <v>0</v>
      </c>
      <c r="B658" s="156" t="str">
        <f>IF(赛果!A84="","",赛果!A84)</f>
        <v/>
      </c>
      <c r="C658" s="156" t="str">
        <f>IF(赛果!B84="","",赛果!B84)</f>
        <v/>
      </c>
      <c r="D658" s="156" t="str">
        <f>IF(赛果!C84="","",赛果!C84)</f>
        <v/>
      </c>
      <c r="E658" s="156" t="str">
        <f>IF(赛果!D84="","",赛果!D84)</f>
        <v/>
      </c>
      <c r="F658" s="156" t="str">
        <f>IF(赛果!E84="","",赛果!E84)</f>
        <v/>
      </c>
      <c r="G658" s="120">
        <v>1</v>
      </c>
      <c r="H658" s="130" t="s">
        <v>247</v>
      </c>
      <c r="I658" s="130" t="str">
        <f t="shared" si="1570"/>
        <v/>
      </c>
      <c r="J658" s="130" t="str">
        <f t="shared" si="1571"/>
        <v/>
      </c>
      <c r="K658" s="125"/>
      <c r="L658" s="160"/>
      <c r="M658" s="168">
        <f t="shared" si="1607"/>
        <v>0</v>
      </c>
      <c r="N658" s="168">
        <f t="shared" si="1608"/>
        <v>0</v>
      </c>
      <c r="O658" s="166">
        <f t="shared" si="1609"/>
        <v>0</v>
      </c>
      <c r="P658" s="167">
        <f t="shared" si="1610"/>
        <v>0</v>
      </c>
      <c r="Q658" s="167">
        <f t="shared" si="1611"/>
        <v>0</v>
      </c>
      <c r="R658" s="167">
        <f t="shared" si="1612"/>
        <v>0</v>
      </c>
      <c r="S658" s="125"/>
      <c r="T658" s="125"/>
      <c r="U658" s="130" t="str">
        <f t="shared" si="1572"/>
        <v/>
      </c>
      <c r="V658" s="129"/>
      <c r="W658" s="129"/>
      <c r="X658" s="170"/>
      <c r="Y658" s="175"/>
      <c r="Z658" s="175"/>
      <c r="AA658" s="175"/>
      <c r="AB658" s="175"/>
      <c r="AC658" s="179"/>
      <c r="AD658" s="184"/>
      <c r="AE658" s="192"/>
      <c r="AF658" s="170"/>
      <c r="AG658" s="175"/>
      <c r="AH658" s="179"/>
      <c r="AI658" s="190"/>
      <c r="AJ658" s="191"/>
      <c r="AK658" s="125"/>
      <c r="AL658" s="191"/>
      <c r="AM658" s="125"/>
      <c r="AN658" s="191"/>
      <c r="AO658" s="123"/>
      <c r="AP658" s="130" t="str">
        <f t="shared" si="1573"/>
        <v/>
      </c>
      <c r="AQ658" s="130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R658" s="130" t="str">
        <f t="shared" si="1574"/>
        <v/>
      </c>
    </row>
    <row r="659" spans="1:44">
      <c r="A659" s="117">
        <f>输入错误检查!A659</f>
        <v>0</v>
      </c>
      <c r="B659" s="156" t="str">
        <f t="shared" ref="B659:B665" si="1615">B658</f>
        <v/>
      </c>
      <c r="C659" s="156" t="str">
        <f t="shared" ref="C659:C665" si="1616">C658</f>
        <v/>
      </c>
      <c r="D659" s="156" t="str">
        <f t="shared" ref="D659:D665" si="1617">D658</f>
        <v/>
      </c>
      <c r="E659" s="156" t="str">
        <f t="shared" ref="E659:E665" si="1618">E658</f>
        <v/>
      </c>
      <c r="F659" s="156" t="str">
        <f t="shared" ref="F659:F665" si="1619">F658</f>
        <v/>
      </c>
      <c r="G659" s="120">
        <v>1</v>
      </c>
      <c r="H659" s="130" t="s">
        <v>251</v>
      </c>
      <c r="I659" s="130" t="str">
        <f t="shared" si="1570"/>
        <v/>
      </c>
      <c r="J659" s="130" t="str">
        <f t="shared" si="1571"/>
        <v/>
      </c>
      <c r="K659" s="125"/>
      <c r="L659" s="160"/>
      <c r="M659" s="168"/>
      <c r="N659" s="168"/>
      <c r="O659" s="166"/>
      <c r="P659" s="169"/>
      <c r="Q659" s="169"/>
      <c r="R659" s="169"/>
      <c r="S659" s="125"/>
      <c r="T659" s="125"/>
      <c r="U659" s="130" t="str">
        <f t="shared" si="1572"/>
        <v/>
      </c>
      <c r="V659" s="129"/>
      <c r="W659" s="129"/>
      <c r="X659" s="171"/>
      <c r="Y659" s="176"/>
      <c r="Z659" s="177"/>
      <c r="AA659" s="177"/>
      <c r="AB659" s="177"/>
      <c r="AC659" s="182"/>
      <c r="AD659" s="184"/>
      <c r="AE659" s="192"/>
      <c r="AF659" s="171"/>
      <c r="AG659" s="177"/>
      <c r="AH659" s="182"/>
      <c r="AI659" s="190"/>
      <c r="AJ659" s="191"/>
      <c r="AK659" s="125"/>
      <c r="AL659" s="191"/>
      <c r="AM659" s="125"/>
      <c r="AN659" s="191"/>
      <c r="AO659" s="123"/>
      <c r="AP659" s="130" t="str">
        <f t="shared" si="1573"/>
        <v/>
      </c>
      <c r="AQ659" s="130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R659" s="130" t="str">
        <f t="shared" si="1574"/>
        <v/>
      </c>
    </row>
    <row r="660" spans="1:44">
      <c r="A660" s="117">
        <f>输入错误检查!A660</f>
        <v>0</v>
      </c>
      <c r="B660" s="156" t="str">
        <f t="shared" si="1615"/>
        <v/>
      </c>
      <c r="C660" s="156" t="str">
        <f t="shared" si="1616"/>
        <v/>
      </c>
      <c r="D660" s="156" t="str">
        <f t="shared" si="1617"/>
        <v/>
      </c>
      <c r="E660" s="156" t="str">
        <f t="shared" si="1618"/>
        <v/>
      </c>
      <c r="F660" s="156" t="str">
        <f t="shared" si="1619"/>
        <v/>
      </c>
      <c r="G660" s="120">
        <v>2</v>
      </c>
      <c r="H660" s="130" t="s">
        <v>247</v>
      </c>
      <c r="I660" s="130" t="str">
        <f t="shared" si="1570"/>
        <v/>
      </c>
      <c r="J660" s="130" t="str">
        <f t="shared" si="1571"/>
        <v/>
      </c>
      <c r="K660" s="125"/>
      <c r="L660" s="160"/>
      <c r="M660" s="168">
        <f t="shared" si="1607"/>
        <v>0</v>
      </c>
      <c r="N660" s="168">
        <f t="shared" si="1608"/>
        <v>0</v>
      </c>
      <c r="O660" s="166">
        <f t="shared" si="1609"/>
        <v>0</v>
      </c>
      <c r="P660" s="167">
        <f t="shared" si="1610"/>
        <v>0</v>
      </c>
      <c r="Q660" s="167">
        <f t="shared" si="1611"/>
        <v>0</v>
      </c>
      <c r="R660" s="167">
        <f t="shared" si="1612"/>
        <v>0</v>
      </c>
      <c r="S660" s="125"/>
      <c r="T660" s="125"/>
      <c r="U660" s="130" t="str">
        <f t="shared" si="1572"/>
        <v/>
      </c>
      <c r="V660" s="128"/>
      <c r="W660" s="128"/>
      <c r="X660" s="172" t="str">
        <f t="shared" ref="X660:X664" si="1620">IF($K660="","",IF($K660=$K658,AI658,AI659))</f>
        <v/>
      </c>
      <c r="Y660" s="172" t="str">
        <f t="shared" ref="Y660:Y664" si="1621">IF($K660="","",IF($K660=$K658,AJ658,AJ659))</f>
        <v/>
      </c>
      <c r="Z660" s="178"/>
      <c r="AA660" s="177"/>
      <c r="AB660" s="177"/>
      <c r="AC660" s="182"/>
      <c r="AD660" s="184"/>
      <c r="AE660" s="125"/>
      <c r="AF660" s="188"/>
      <c r="AG660" s="178"/>
      <c r="AH660" s="182"/>
      <c r="AI660" s="190"/>
      <c r="AJ660" s="191"/>
      <c r="AK660" s="125"/>
      <c r="AL660" s="191"/>
      <c r="AM660" s="125"/>
      <c r="AN660" s="191"/>
      <c r="AO660" s="123"/>
      <c r="AP660" s="130" t="str">
        <f t="shared" si="1573"/>
        <v/>
      </c>
      <c r="AQ660" s="130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R660" s="130" t="str">
        <f t="shared" si="1574"/>
        <v/>
      </c>
    </row>
    <row r="661" spans="1:44">
      <c r="A661" s="117">
        <f>输入错误检查!A661</f>
        <v>0</v>
      </c>
      <c r="B661" s="156" t="str">
        <f t="shared" si="1615"/>
        <v/>
      </c>
      <c r="C661" s="156" t="str">
        <f t="shared" si="1616"/>
        <v/>
      </c>
      <c r="D661" s="156" t="str">
        <f t="shared" si="1617"/>
        <v/>
      </c>
      <c r="E661" s="156" t="str">
        <f t="shared" si="1618"/>
        <v/>
      </c>
      <c r="F661" s="156" t="str">
        <f t="shared" si="1619"/>
        <v/>
      </c>
      <c r="G661" s="120">
        <v>2</v>
      </c>
      <c r="H661" s="130" t="s">
        <v>251</v>
      </c>
      <c r="I661" s="130" t="str">
        <f t="shared" si="1570"/>
        <v/>
      </c>
      <c r="J661" s="130" t="str">
        <f t="shared" si="1571"/>
        <v/>
      </c>
      <c r="K661" s="125"/>
      <c r="L661" s="160"/>
      <c r="M661" s="168"/>
      <c r="N661" s="168"/>
      <c r="O661" s="166"/>
      <c r="P661" s="169"/>
      <c r="Q661" s="169"/>
      <c r="R661" s="169"/>
      <c r="S661" s="125"/>
      <c r="T661" s="125"/>
      <c r="U661" s="130" t="str">
        <f t="shared" si="1572"/>
        <v/>
      </c>
      <c r="V661" s="128"/>
      <c r="W661" s="128"/>
      <c r="X661" s="172" t="str">
        <f t="shared" ref="X661:X665" si="1622">IF($K661="","",IF($K661=$K659,AI659,AI658))</f>
        <v/>
      </c>
      <c r="Y661" s="172" t="str">
        <f t="shared" ref="Y661:Y665" si="1623">IF($K661="","",IF($K661=$K659,AJ659,AJ658))</f>
        <v/>
      </c>
      <c r="Z661" s="171"/>
      <c r="AA661" s="176"/>
      <c r="AB661" s="177"/>
      <c r="AC661" s="182"/>
      <c r="AD661" s="184"/>
      <c r="AE661" s="125"/>
      <c r="AF661" s="192"/>
      <c r="AG661" s="171"/>
      <c r="AH661" s="182"/>
      <c r="AI661" s="190"/>
      <c r="AJ661" s="191"/>
      <c r="AK661" s="125"/>
      <c r="AL661" s="191"/>
      <c r="AM661" s="125"/>
      <c r="AN661" s="191"/>
      <c r="AO661" s="123"/>
      <c r="AP661" s="130" t="str">
        <f t="shared" si="1573"/>
        <v/>
      </c>
      <c r="AQ661" s="130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R661" s="130" t="str">
        <f t="shared" si="1574"/>
        <v/>
      </c>
    </row>
    <row r="662" spans="1:44">
      <c r="A662" s="117">
        <f>输入错误检查!A662</f>
        <v>0</v>
      </c>
      <c r="B662" s="156" t="str">
        <f t="shared" si="1615"/>
        <v/>
      </c>
      <c r="C662" s="156" t="str">
        <f t="shared" si="1616"/>
        <v/>
      </c>
      <c r="D662" s="156" t="str">
        <f t="shared" si="1617"/>
        <v/>
      </c>
      <c r="E662" s="156" t="str">
        <f t="shared" si="1618"/>
        <v/>
      </c>
      <c r="F662" s="156" t="str">
        <f t="shared" si="1619"/>
        <v/>
      </c>
      <c r="G662" s="120">
        <v>3</v>
      </c>
      <c r="H662" s="130" t="s">
        <v>247</v>
      </c>
      <c r="I662" s="130" t="str">
        <f t="shared" si="1570"/>
        <v/>
      </c>
      <c r="J662" s="130" t="str">
        <f t="shared" si="1571"/>
        <v/>
      </c>
      <c r="K662" s="125"/>
      <c r="L662" s="160"/>
      <c r="M662" s="168">
        <f t="shared" ref="M662:M666" si="1624">S662+S663</f>
        <v>0</v>
      </c>
      <c r="N662" s="168">
        <f t="shared" ref="N662:N666" si="1625">T662+T663</f>
        <v>0</v>
      </c>
      <c r="O662" s="166">
        <f t="shared" ref="O662:O666" si="1626">M662+N662</f>
        <v>0</v>
      </c>
      <c r="P662" s="167">
        <f t="shared" ref="P662:P666" si="1627">IF(M662&gt;N662,1,0)</f>
        <v>0</v>
      </c>
      <c r="Q662" s="167">
        <f t="shared" ref="Q662:Q666" si="1628">IF(M662+N662=0,0,IF(M662=N662,1,0))</f>
        <v>0</v>
      </c>
      <c r="R662" s="167">
        <f t="shared" ref="R662:R666" si="1629">IF(M662&lt;N662,1,0)</f>
        <v>0</v>
      </c>
      <c r="S662" s="125"/>
      <c r="T662" s="125"/>
      <c r="U662" s="130" t="str">
        <f t="shared" si="1572"/>
        <v/>
      </c>
      <c r="V662" s="173"/>
      <c r="W662" s="128"/>
      <c r="X662" s="174" t="str">
        <f t="shared" si="1620"/>
        <v/>
      </c>
      <c r="Y662" s="174" t="str">
        <f t="shared" si="1621"/>
        <v/>
      </c>
      <c r="Z662" s="174" t="str">
        <f>IF($K662="","",IF($K662=$K660,X660,X661))</f>
        <v/>
      </c>
      <c r="AA662" s="174" t="str">
        <f>IF($K662="","",IF($K662=$K660,Y660,Y661))</f>
        <v/>
      </c>
      <c r="AB662" s="178"/>
      <c r="AC662" s="182"/>
      <c r="AD662" s="184"/>
      <c r="AE662" s="125"/>
      <c r="AF662" s="125"/>
      <c r="AG662" s="188"/>
      <c r="AH662" s="189"/>
      <c r="AI662" s="190"/>
      <c r="AJ662" s="191"/>
      <c r="AK662" s="125"/>
      <c r="AL662" s="191"/>
      <c r="AM662" s="125"/>
      <c r="AN662" s="191"/>
      <c r="AO662" s="123"/>
      <c r="AP662" s="130" t="str">
        <f t="shared" si="1573"/>
        <v/>
      </c>
      <c r="AQ662" s="130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R662" s="130" t="str">
        <f t="shared" si="1574"/>
        <v/>
      </c>
    </row>
    <row r="663" spans="1:44">
      <c r="A663" s="117">
        <f>输入错误检查!A663</f>
        <v>0</v>
      </c>
      <c r="B663" s="156" t="str">
        <f t="shared" si="1615"/>
        <v/>
      </c>
      <c r="C663" s="156" t="str">
        <f t="shared" si="1616"/>
        <v/>
      </c>
      <c r="D663" s="156" t="str">
        <f t="shared" si="1617"/>
        <v/>
      </c>
      <c r="E663" s="156" t="str">
        <f t="shared" si="1618"/>
        <v/>
      </c>
      <c r="F663" s="156" t="str">
        <f t="shared" si="1619"/>
        <v/>
      </c>
      <c r="G663" s="120">
        <v>3</v>
      </c>
      <c r="H663" s="130" t="s">
        <v>251</v>
      </c>
      <c r="I663" s="130" t="str">
        <f t="shared" si="1570"/>
        <v/>
      </c>
      <c r="J663" s="130" t="str">
        <f t="shared" si="1571"/>
        <v/>
      </c>
      <c r="K663" s="125"/>
      <c r="L663" s="160"/>
      <c r="M663" s="168"/>
      <c r="N663" s="168"/>
      <c r="O663" s="166"/>
      <c r="P663" s="169"/>
      <c r="Q663" s="169"/>
      <c r="R663" s="169"/>
      <c r="S663" s="125"/>
      <c r="T663" s="125"/>
      <c r="U663" s="130" t="str">
        <f t="shared" si="1572"/>
        <v/>
      </c>
      <c r="V663" s="173"/>
      <c r="W663" s="128"/>
      <c r="X663" s="174" t="str">
        <f t="shared" si="1622"/>
        <v/>
      </c>
      <c r="Y663" s="174" t="str">
        <f t="shared" si="1623"/>
        <v/>
      </c>
      <c r="Z663" s="174" t="str">
        <f>IF($K663="","",IF($K663=$K661,X661,X660))</f>
        <v/>
      </c>
      <c r="AA663" s="174" t="str">
        <f>IF($K663="","",IF($K663=$K661,Y661,Y660))</f>
        <v/>
      </c>
      <c r="AB663" s="171"/>
      <c r="AC663" s="185"/>
      <c r="AD663" s="184"/>
      <c r="AE663" s="125"/>
      <c r="AF663" s="125"/>
      <c r="AG663" s="192"/>
      <c r="AH663" s="193"/>
      <c r="AI663" s="190"/>
      <c r="AJ663" s="191"/>
      <c r="AK663" s="125"/>
      <c r="AL663" s="191"/>
      <c r="AM663" s="125"/>
      <c r="AN663" s="191"/>
      <c r="AO663" s="123"/>
      <c r="AP663" s="130" t="str">
        <f t="shared" si="1573"/>
        <v/>
      </c>
      <c r="AQ663" s="130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R663" s="130" t="str">
        <f t="shared" si="1574"/>
        <v/>
      </c>
    </row>
    <row r="664" spans="1:44">
      <c r="A664" s="117">
        <f>输入错误检查!A664</f>
        <v>0</v>
      </c>
      <c r="B664" s="156" t="str">
        <f t="shared" si="1615"/>
        <v/>
      </c>
      <c r="C664" s="156" t="str">
        <f t="shared" si="1616"/>
        <v/>
      </c>
      <c r="D664" s="156" t="str">
        <f t="shared" si="1617"/>
        <v/>
      </c>
      <c r="E664" s="156" t="str">
        <f t="shared" si="1618"/>
        <v/>
      </c>
      <c r="F664" s="156" t="str">
        <f t="shared" si="1619"/>
        <v/>
      </c>
      <c r="G664" s="120" t="s">
        <v>256</v>
      </c>
      <c r="H664" s="130" t="s">
        <v>247</v>
      </c>
      <c r="I664" s="130" t="str">
        <f t="shared" si="1570"/>
        <v/>
      </c>
      <c r="J664" s="130" t="str">
        <f t="shared" si="1571"/>
        <v/>
      </c>
      <c r="K664" s="125"/>
      <c r="L664" s="160"/>
      <c r="M664" s="168">
        <f t="shared" si="1624"/>
        <v>0</v>
      </c>
      <c r="N664" s="168">
        <f t="shared" si="1625"/>
        <v>0</v>
      </c>
      <c r="O664" s="166">
        <f t="shared" si="1626"/>
        <v>0</v>
      </c>
      <c r="P664" s="167">
        <f t="shared" si="1627"/>
        <v>0</v>
      </c>
      <c r="Q664" s="167">
        <f t="shared" si="1628"/>
        <v>0</v>
      </c>
      <c r="R664" s="167">
        <f t="shared" si="1629"/>
        <v>0</v>
      </c>
      <c r="S664" s="125"/>
      <c r="T664" s="125"/>
      <c r="U664" s="130" t="str">
        <f t="shared" si="1572"/>
        <v/>
      </c>
      <c r="V664" s="173"/>
      <c r="W664" s="128"/>
      <c r="X664" s="174" t="str">
        <f t="shared" si="1620"/>
        <v/>
      </c>
      <c r="Y664" s="174" t="str">
        <f t="shared" si="1621"/>
        <v/>
      </c>
      <c r="Z664" s="172" t="str">
        <f t="shared" ref="Z664:AC664" si="1630">IF($K664="","",IF($K664=$K662,X662,X663))</f>
        <v/>
      </c>
      <c r="AA664" s="172" t="str">
        <f t="shared" si="1630"/>
        <v/>
      </c>
      <c r="AB664" s="172" t="str">
        <f t="shared" si="1630"/>
        <v/>
      </c>
      <c r="AC664" s="172" t="str">
        <f t="shared" si="1630"/>
        <v/>
      </c>
      <c r="AD664" s="125"/>
      <c r="AE664" s="125"/>
      <c r="AF664" s="125"/>
      <c r="AG664" s="125"/>
      <c r="AH664" s="194"/>
      <c r="AI664" s="191"/>
      <c r="AJ664" s="191"/>
      <c r="AK664" s="125"/>
      <c r="AL664" s="191"/>
      <c r="AM664" s="125"/>
      <c r="AN664" s="191"/>
      <c r="AO664" s="123"/>
      <c r="AP664" s="130" t="str">
        <f t="shared" si="1573"/>
        <v/>
      </c>
      <c r="AQ664" s="130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R664" s="130" t="str">
        <f t="shared" si="1574"/>
        <v/>
      </c>
    </row>
    <row r="665" spans="1:44">
      <c r="A665" s="117">
        <f>输入错误检查!A665</f>
        <v>0</v>
      </c>
      <c r="B665" s="156" t="str">
        <f t="shared" si="1615"/>
        <v/>
      </c>
      <c r="C665" s="156" t="str">
        <f t="shared" si="1616"/>
        <v/>
      </c>
      <c r="D665" s="156" t="str">
        <f t="shared" si="1617"/>
        <v/>
      </c>
      <c r="E665" s="156" t="str">
        <f t="shared" si="1618"/>
        <v/>
      </c>
      <c r="F665" s="156" t="str">
        <f t="shared" si="1619"/>
        <v/>
      </c>
      <c r="G665" s="120" t="s">
        <v>256</v>
      </c>
      <c r="H665" s="130" t="s">
        <v>251</v>
      </c>
      <c r="I665" s="130" t="str">
        <f t="shared" si="1570"/>
        <v/>
      </c>
      <c r="J665" s="130" t="str">
        <f t="shared" si="1571"/>
        <v/>
      </c>
      <c r="K665" s="125"/>
      <c r="L665" s="160"/>
      <c r="M665" s="168"/>
      <c r="N665" s="168"/>
      <c r="O665" s="166"/>
      <c r="P665" s="169"/>
      <c r="Q665" s="169"/>
      <c r="R665" s="169"/>
      <c r="S665" s="125"/>
      <c r="T665" s="125"/>
      <c r="U665" s="130" t="str">
        <f t="shared" si="1572"/>
        <v/>
      </c>
      <c r="V665" s="173"/>
      <c r="W665" s="128"/>
      <c r="X665" s="174" t="str">
        <f t="shared" si="1622"/>
        <v/>
      </c>
      <c r="Y665" s="174" t="str">
        <f t="shared" si="1623"/>
        <v/>
      </c>
      <c r="Z665" s="172" t="str">
        <f t="shared" ref="Z665:AC665" si="1631">IF($K665="","",IF($K665=$K663,X663,X662))</f>
        <v/>
      </c>
      <c r="AA665" s="172" t="str">
        <f t="shared" si="1631"/>
        <v/>
      </c>
      <c r="AB665" s="172" t="str">
        <f t="shared" si="1631"/>
        <v/>
      </c>
      <c r="AC665" s="172" t="str">
        <f t="shared" si="1631"/>
        <v/>
      </c>
      <c r="AD665" s="125"/>
      <c r="AE665" s="125"/>
      <c r="AF665" s="125"/>
      <c r="AG665" s="125"/>
      <c r="AH665" s="125"/>
      <c r="AI665" s="191"/>
      <c r="AJ665" s="191"/>
      <c r="AK665" s="125"/>
      <c r="AL665" s="191"/>
      <c r="AM665" s="125"/>
      <c r="AN665" s="191"/>
      <c r="AO665" s="123"/>
      <c r="AP665" s="130" t="str">
        <f t="shared" si="1573"/>
        <v/>
      </c>
      <c r="AQ665" s="130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R665" s="130" t="str">
        <f t="shared" si="1574"/>
        <v/>
      </c>
    </row>
    <row r="666" spans="1:44">
      <c r="A666" s="117">
        <f>输入错误检查!A666</f>
        <v>0</v>
      </c>
      <c r="B666" s="156" t="str">
        <f>IF(赛果!A85="","",赛果!A85)</f>
        <v/>
      </c>
      <c r="C666" s="156" t="str">
        <f>IF(赛果!B85="","",赛果!B85)</f>
        <v/>
      </c>
      <c r="D666" s="156" t="str">
        <f>IF(赛果!C85="","",赛果!C85)</f>
        <v/>
      </c>
      <c r="E666" s="156" t="str">
        <f>IF(赛果!D85="","",赛果!D85)</f>
        <v/>
      </c>
      <c r="F666" s="156" t="str">
        <f>IF(赛果!E85="","",赛果!E85)</f>
        <v/>
      </c>
      <c r="G666" s="120">
        <v>1</v>
      </c>
      <c r="H666" s="130" t="s">
        <v>247</v>
      </c>
      <c r="I666" s="130" t="str">
        <f t="shared" si="1570"/>
        <v/>
      </c>
      <c r="J666" s="130" t="str">
        <f t="shared" si="1571"/>
        <v/>
      </c>
      <c r="K666" s="125"/>
      <c r="L666" s="160"/>
      <c r="M666" s="168">
        <f t="shared" si="1624"/>
        <v>0</v>
      </c>
      <c r="N666" s="168">
        <f t="shared" si="1625"/>
        <v>0</v>
      </c>
      <c r="O666" s="166">
        <f t="shared" si="1626"/>
        <v>0</v>
      </c>
      <c r="P666" s="167">
        <f t="shared" si="1627"/>
        <v>0</v>
      </c>
      <c r="Q666" s="167">
        <f t="shared" si="1628"/>
        <v>0</v>
      </c>
      <c r="R666" s="167">
        <f t="shared" si="1629"/>
        <v>0</v>
      </c>
      <c r="S666" s="125"/>
      <c r="T666" s="125"/>
      <c r="U666" s="130" t="str">
        <f t="shared" si="1572"/>
        <v/>
      </c>
      <c r="V666" s="129"/>
      <c r="W666" s="129"/>
      <c r="X666" s="170"/>
      <c r="Y666" s="175"/>
      <c r="Z666" s="175"/>
      <c r="AA666" s="175"/>
      <c r="AB666" s="175"/>
      <c r="AC666" s="179"/>
      <c r="AD666" s="184"/>
      <c r="AE666" s="192"/>
      <c r="AF666" s="170"/>
      <c r="AG666" s="175"/>
      <c r="AH666" s="179"/>
      <c r="AI666" s="190"/>
      <c r="AJ666" s="191"/>
      <c r="AK666" s="125"/>
      <c r="AL666" s="191"/>
      <c r="AM666" s="125"/>
      <c r="AN666" s="191"/>
      <c r="AO666" s="123"/>
      <c r="AP666" s="130" t="str">
        <f t="shared" si="1573"/>
        <v/>
      </c>
      <c r="AQ666" s="130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R666" s="130" t="str">
        <f t="shared" si="1574"/>
        <v/>
      </c>
    </row>
    <row r="667" spans="1:44">
      <c r="A667" s="117">
        <f>输入错误检查!A667</f>
        <v>0</v>
      </c>
      <c r="B667" s="156" t="str">
        <f t="shared" ref="B667:B673" si="1632">B666</f>
        <v/>
      </c>
      <c r="C667" s="156" t="str">
        <f t="shared" ref="C667:C673" si="1633">C666</f>
        <v/>
      </c>
      <c r="D667" s="156" t="str">
        <f t="shared" ref="D667:D673" si="1634">D666</f>
        <v/>
      </c>
      <c r="E667" s="156" t="str">
        <f t="shared" ref="E667:E673" si="1635">E666</f>
        <v/>
      </c>
      <c r="F667" s="156" t="str">
        <f t="shared" ref="F667:F673" si="1636">F666</f>
        <v/>
      </c>
      <c r="G667" s="120">
        <v>1</v>
      </c>
      <c r="H667" s="130" t="s">
        <v>251</v>
      </c>
      <c r="I667" s="130" t="str">
        <f t="shared" si="1570"/>
        <v/>
      </c>
      <c r="J667" s="130" t="str">
        <f t="shared" si="1571"/>
        <v/>
      </c>
      <c r="K667" s="125"/>
      <c r="L667" s="160"/>
      <c r="M667" s="168"/>
      <c r="N667" s="168"/>
      <c r="O667" s="166"/>
      <c r="P667" s="169"/>
      <c r="Q667" s="169"/>
      <c r="R667" s="169"/>
      <c r="S667" s="125"/>
      <c r="T667" s="125"/>
      <c r="U667" s="130" t="str">
        <f t="shared" si="1572"/>
        <v/>
      </c>
      <c r="V667" s="129"/>
      <c r="W667" s="129"/>
      <c r="X667" s="171"/>
      <c r="Y667" s="176"/>
      <c r="Z667" s="177"/>
      <c r="AA667" s="177"/>
      <c r="AB667" s="177"/>
      <c r="AC667" s="182"/>
      <c r="AD667" s="184"/>
      <c r="AE667" s="192"/>
      <c r="AF667" s="171"/>
      <c r="AG667" s="177"/>
      <c r="AH667" s="182"/>
      <c r="AI667" s="190"/>
      <c r="AJ667" s="191"/>
      <c r="AK667" s="125"/>
      <c r="AL667" s="191"/>
      <c r="AM667" s="125"/>
      <c r="AN667" s="191"/>
      <c r="AO667" s="123"/>
      <c r="AP667" s="130" t="str">
        <f t="shared" si="1573"/>
        <v/>
      </c>
      <c r="AQ667" s="130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R667" s="130" t="str">
        <f t="shared" si="1574"/>
        <v/>
      </c>
    </row>
    <row r="668" spans="1:44">
      <c r="A668" s="117">
        <f>输入错误检查!A668</f>
        <v>0</v>
      </c>
      <c r="B668" s="156" t="str">
        <f t="shared" si="1632"/>
        <v/>
      </c>
      <c r="C668" s="156" t="str">
        <f t="shared" si="1633"/>
        <v/>
      </c>
      <c r="D668" s="156" t="str">
        <f t="shared" si="1634"/>
        <v/>
      </c>
      <c r="E668" s="156" t="str">
        <f t="shared" si="1635"/>
        <v/>
      </c>
      <c r="F668" s="156" t="str">
        <f t="shared" si="1636"/>
        <v/>
      </c>
      <c r="G668" s="120">
        <v>2</v>
      </c>
      <c r="H668" s="130" t="s">
        <v>247</v>
      </c>
      <c r="I668" s="130" t="str">
        <f t="shared" si="1570"/>
        <v/>
      </c>
      <c r="J668" s="130" t="str">
        <f t="shared" si="1571"/>
        <v/>
      </c>
      <c r="K668" s="125"/>
      <c r="L668" s="160"/>
      <c r="M668" s="168">
        <f t="shared" ref="M668:M672" si="1637">S668+S669</f>
        <v>0</v>
      </c>
      <c r="N668" s="168">
        <f t="shared" ref="N668:N672" si="1638">T668+T669</f>
        <v>0</v>
      </c>
      <c r="O668" s="166">
        <f t="shared" ref="O668:O672" si="1639">M668+N668</f>
        <v>0</v>
      </c>
      <c r="P668" s="167">
        <f t="shared" ref="P668:P672" si="1640">IF(M668&gt;N668,1,0)</f>
        <v>0</v>
      </c>
      <c r="Q668" s="167">
        <f t="shared" ref="Q668:Q672" si="1641">IF(M668+N668=0,0,IF(M668=N668,1,0))</f>
        <v>0</v>
      </c>
      <c r="R668" s="167">
        <f t="shared" ref="R668:R672" si="1642">IF(M668&lt;N668,1,0)</f>
        <v>0</v>
      </c>
      <c r="S668" s="125"/>
      <c r="T668" s="125"/>
      <c r="U668" s="130" t="str">
        <f t="shared" si="1572"/>
        <v/>
      </c>
      <c r="V668" s="128"/>
      <c r="W668" s="128"/>
      <c r="X668" s="172" t="str">
        <f t="shared" ref="X668:X672" si="1643">IF($K668="","",IF($K668=$K666,AI666,AI667))</f>
        <v/>
      </c>
      <c r="Y668" s="172" t="str">
        <f t="shared" ref="Y668:Y672" si="1644">IF($K668="","",IF($K668=$K666,AJ666,AJ667))</f>
        <v/>
      </c>
      <c r="Z668" s="178"/>
      <c r="AA668" s="177"/>
      <c r="AB668" s="177"/>
      <c r="AC668" s="182"/>
      <c r="AD668" s="184"/>
      <c r="AE668" s="125"/>
      <c r="AF668" s="188"/>
      <c r="AG668" s="178"/>
      <c r="AH668" s="182"/>
      <c r="AI668" s="190"/>
      <c r="AJ668" s="191"/>
      <c r="AK668" s="125"/>
      <c r="AL668" s="191"/>
      <c r="AM668" s="125"/>
      <c r="AN668" s="191"/>
      <c r="AO668" s="123"/>
      <c r="AP668" s="130" t="str">
        <f t="shared" si="1573"/>
        <v/>
      </c>
      <c r="AQ668" s="130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R668" s="130" t="str">
        <f t="shared" si="1574"/>
        <v/>
      </c>
    </row>
    <row r="669" spans="1:44">
      <c r="A669" s="117">
        <f>输入错误检查!A669</f>
        <v>0</v>
      </c>
      <c r="B669" s="156" t="str">
        <f t="shared" si="1632"/>
        <v/>
      </c>
      <c r="C669" s="156" t="str">
        <f t="shared" si="1633"/>
        <v/>
      </c>
      <c r="D669" s="156" t="str">
        <f t="shared" si="1634"/>
        <v/>
      </c>
      <c r="E669" s="156" t="str">
        <f t="shared" si="1635"/>
        <v/>
      </c>
      <c r="F669" s="156" t="str">
        <f t="shared" si="1636"/>
        <v/>
      </c>
      <c r="G669" s="120">
        <v>2</v>
      </c>
      <c r="H669" s="130" t="s">
        <v>251</v>
      </c>
      <c r="I669" s="130" t="str">
        <f t="shared" si="1570"/>
        <v/>
      </c>
      <c r="J669" s="130" t="str">
        <f t="shared" si="1571"/>
        <v/>
      </c>
      <c r="K669" s="125"/>
      <c r="L669" s="160"/>
      <c r="M669" s="168"/>
      <c r="N669" s="168"/>
      <c r="O669" s="166"/>
      <c r="P669" s="169"/>
      <c r="Q669" s="169"/>
      <c r="R669" s="169"/>
      <c r="S669" s="125"/>
      <c r="T669" s="125"/>
      <c r="U669" s="130" t="str">
        <f t="shared" si="1572"/>
        <v/>
      </c>
      <c r="V669" s="128"/>
      <c r="W669" s="128"/>
      <c r="X669" s="172" t="str">
        <f t="shared" ref="X669:X673" si="1645">IF($K669="","",IF($K669=$K667,AI667,AI666))</f>
        <v/>
      </c>
      <c r="Y669" s="172" t="str">
        <f t="shared" ref="Y669:Y673" si="1646">IF($K669="","",IF($K669=$K667,AJ667,AJ666))</f>
        <v/>
      </c>
      <c r="Z669" s="171"/>
      <c r="AA669" s="176"/>
      <c r="AB669" s="177"/>
      <c r="AC669" s="182"/>
      <c r="AD669" s="184"/>
      <c r="AE669" s="125"/>
      <c r="AF669" s="192"/>
      <c r="AG669" s="171"/>
      <c r="AH669" s="182"/>
      <c r="AI669" s="190"/>
      <c r="AJ669" s="191"/>
      <c r="AK669" s="125"/>
      <c r="AL669" s="191"/>
      <c r="AM669" s="125"/>
      <c r="AN669" s="191"/>
      <c r="AO669" s="123"/>
      <c r="AP669" s="130" t="str">
        <f t="shared" si="1573"/>
        <v/>
      </c>
      <c r="AQ669" s="130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R669" s="130" t="str">
        <f t="shared" si="1574"/>
        <v/>
      </c>
    </row>
    <row r="670" spans="1:44">
      <c r="A670" s="117">
        <f>输入错误检查!A670</f>
        <v>0</v>
      </c>
      <c r="B670" s="156" t="str">
        <f t="shared" si="1632"/>
        <v/>
      </c>
      <c r="C670" s="156" t="str">
        <f t="shared" si="1633"/>
        <v/>
      </c>
      <c r="D670" s="156" t="str">
        <f t="shared" si="1634"/>
        <v/>
      </c>
      <c r="E670" s="156" t="str">
        <f t="shared" si="1635"/>
        <v/>
      </c>
      <c r="F670" s="156" t="str">
        <f t="shared" si="1636"/>
        <v/>
      </c>
      <c r="G670" s="120">
        <v>3</v>
      </c>
      <c r="H670" s="130" t="s">
        <v>247</v>
      </c>
      <c r="I670" s="130" t="str">
        <f t="shared" si="1570"/>
        <v/>
      </c>
      <c r="J670" s="130" t="str">
        <f t="shared" si="1571"/>
        <v/>
      </c>
      <c r="K670" s="125"/>
      <c r="L670" s="160"/>
      <c r="M670" s="168">
        <f t="shared" si="1637"/>
        <v>0</v>
      </c>
      <c r="N670" s="168">
        <f t="shared" si="1638"/>
        <v>0</v>
      </c>
      <c r="O670" s="166">
        <f t="shared" si="1639"/>
        <v>0</v>
      </c>
      <c r="P670" s="167">
        <f t="shared" si="1640"/>
        <v>0</v>
      </c>
      <c r="Q670" s="167">
        <f t="shared" si="1641"/>
        <v>0</v>
      </c>
      <c r="R670" s="167">
        <f t="shared" si="1642"/>
        <v>0</v>
      </c>
      <c r="S670" s="125"/>
      <c r="T670" s="125"/>
      <c r="U670" s="130" t="str">
        <f t="shared" si="1572"/>
        <v/>
      </c>
      <c r="V670" s="173"/>
      <c r="W670" s="128"/>
      <c r="X670" s="174" t="str">
        <f t="shared" si="1643"/>
        <v/>
      </c>
      <c r="Y670" s="174" t="str">
        <f t="shared" si="1644"/>
        <v/>
      </c>
      <c r="Z670" s="174" t="str">
        <f>IF($K670="","",IF($K670=$K668,X668,X669))</f>
        <v/>
      </c>
      <c r="AA670" s="174" t="str">
        <f>IF($K670="","",IF($K670=$K668,Y668,Y669))</f>
        <v/>
      </c>
      <c r="AB670" s="178"/>
      <c r="AC670" s="182"/>
      <c r="AD670" s="184"/>
      <c r="AE670" s="125"/>
      <c r="AF670" s="125"/>
      <c r="AG670" s="188"/>
      <c r="AH670" s="189"/>
      <c r="AI670" s="190"/>
      <c r="AJ670" s="191"/>
      <c r="AK670" s="125"/>
      <c r="AL670" s="191"/>
      <c r="AM670" s="125"/>
      <c r="AN670" s="191"/>
      <c r="AO670" s="123"/>
      <c r="AP670" s="130" t="str">
        <f t="shared" si="1573"/>
        <v/>
      </c>
      <c r="AQ670" s="130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R670" s="130" t="str">
        <f t="shared" si="1574"/>
        <v/>
      </c>
    </row>
    <row r="671" spans="1:44">
      <c r="A671" s="117">
        <f>输入错误检查!A671</f>
        <v>0</v>
      </c>
      <c r="B671" s="156" t="str">
        <f t="shared" si="1632"/>
        <v/>
      </c>
      <c r="C671" s="156" t="str">
        <f t="shared" si="1633"/>
        <v/>
      </c>
      <c r="D671" s="156" t="str">
        <f t="shared" si="1634"/>
        <v/>
      </c>
      <c r="E671" s="156" t="str">
        <f t="shared" si="1635"/>
        <v/>
      </c>
      <c r="F671" s="156" t="str">
        <f t="shared" si="1636"/>
        <v/>
      </c>
      <c r="G671" s="120">
        <v>3</v>
      </c>
      <c r="H671" s="130" t="s">
        <v>251</v>
      </c>
      <c r="I671" s="130" t="str">
        <f t="shared" si="1570"/>
        <v/>
      </c>
      <c r="J671" s="130" t="str">
        <f t="shared" si="1571"/>
        <v/>
      </c>
      <c r="K671" s="125"/>
      <c r="L671" s="160"/>
      <c r="M671" s="168"/>
      <c r="N671" s="168"/>
      <c r="O671" s="166"/>
      <c r="P671" s="169"/>
      <c r="Q671" s="169"/>
      <c r="R671" s="169"/>
      <c r="S671" s="125"/>
      <c r="T671" s="125"/>
      <c r="U671" s="130" t="str">
        <f t="shared" si="1572"/>
        <v/>
      </c>
      <c r="V671" s="173"/>
      <c r="W671" s="128"/>
      <c r="X671" s="174" t="str">
        <f t="shared" si="1645"/>
        <v/>
      </c>
      <c r="Y671" s="174" t="str">
        <f t="shared" si="1646"/>
        <v/>
      </c>
      <c r="Z671" s="174" t="str">
        <f>IF($K671="","",IF($K671=$K669,X669,X668))</f>
        <v/>
      </c>
      <c r="AA671" s="174" t="str">
        <f>IF($K671="","",IF($K671=$K669,Y669,Y668))</f>
        <v/>
      </c>
      <c r="AB671" s="171"/>
      <c r="AC671" s="185"/>
      <c r="AD671" s="184"/>
      <c r="AE671" s="125"/>
      <c r="AF671" s="125"/>
      <c r="AG671" s="192"/>
      <c r="AH671" s="193"/>
      <c r="AI671" s="190"/>
      <c r="AJ671" s="191"/>
      <c r="AK671" s="125"/>
      <c r="AL671" s="191"/>
      <c r="AM671" s="125"/>
      <c r="AN671" s="191"/>
      <c r="AO671" s="123"/>
      <c r="AP671" s="130" t="str">
        <f t="shared" si="1573"/>
        <v/>
      </c>
      <c r="AQ671" s="130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R671" s="130" t="str">
        <f t="shared" si="1574"/>
        <v/>
      </c>
    </row>
    <row r="672" spans="1:44">
      <c r="A672" s="117">
        <f>输入错误检查!A672</f>
        <v>0</v>
      </c>
      <c r="B672" s="156" t="str">
        <f t="shared" si="1632"/>
        <v/>
      </c>
      <c r="C672" s="156" t="str">
        <f t="shared" si="1633"/>
        <v/>
      </c>
      <c r="D672" s="156" t="str">
        <f t="shared" si="1634"/>
        <v/>
      </c>
      <c r="E672" s="156" t="str">
        <f t="shared" si="1635"/>
        <v/>
      </c>
      <c r="F672" s="156" t="str">
        <f t="shared" si="1636"/>
        <v/>
      </c>
      <c r="G672" s="120" t="s">
        <v>256</v>
      </c>
      <c r="H672" s="130" t="s">
        <v>247</v>
      </c>
      <c r="I672" s="130" t="str">
        <f t="shared" si="1570"/>
        <v/>
      </c>
      <c r="J672" s="130" t="str">
        <f t="shared" si="1571"/>
        <v/>
      </c>
      <c r="K672" s="125"/>
      <c r="L672" s="160"/>
      <c r="M672" s="168">
        <f t="shared" si="1637"/>
        <v>0</v>
      </c>
      <c r="N672" s="168">
        <f t="shared" si="1638"/>
        <v>0</v>
      </c>
      <c r="O672" s="166">
        <f t="shared" si="1639"/>
        <v>0</v>
      </c>
      <c r="P672" s="167">
        <f t="shared" si="1640"/>
        <v>0</v>
      </c>
      <c r="Q672" s="167">
        <f t="shared" si="1641"/>
        <v>0</v>
      </c>
      <c r="R672" s="167">
        <f t="shared" si="1642"/>
        <v>0</v>
      </c>
      <c r="S672" s="125"/>
      <c r="T672" s="125"/>
      <c r="U672" s="130" t="str">
        <f t="shared" si="1572"/>
        <v/>
      </c>
      <c r="V672" s="173"/>
      <c r="W672" s="128"/>
      <c r="X672" s="174" t="str">
        <f t="shared" si="1643"/>
        <v/>
      </c>
      <c r="Y672" s="174" t="str">
        <f t="shared" si="1644"/>
        <v/>
      </c>
      <c r="Z672" s="172" t="str">
        <f t="shared" ref="Z672:AC672" si="1647">IF($K672="","",IF($K672=$K670,X670,X671))</f>
        <v/>
      </c>
      <c r="AA672" s="172" t="str">
        <f t="shared" si="1647"/>
        <v/>
      </c>
      <c r="AB672" s="172" t="str">
        <f t="shared" si="1647"/>
        <v/>
      </c>
      <c r="AC672" s="172" t="str">
        <f t="shared" si="1647"/>
        <v/>
      </c>
      <c r="AD672" s="125"/>
      <c r="AE672" s="125"/>
      <c r="AF672" s="125"/>
      <c r="AG672" s="125"/>
      <c r="AH672" s="194"/>
      <c r="AI672" s="191"/>
      <c r="AJ672" s="191"/>
      <c r="AK672" s="125"/>
      <c r="AL672" s="191"/>
      <c r="AM672" s="125"/>
      <c r="AN672" s="191"/>
      <c r="AO672" s="123"/>
      <c r="AP672" s="130" t="str">
        <f t="shared" si="1573"/>
        <v/>
      </c>
      <c r="AQ672" s="130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R672" s="130" t="str">
        <f t="shared" si="1574"/>
        <v/>
      </c>
    </row>
    <row r="673" spans="1:44">
      <c r="A673" s="117">
        <f>输入错误检查!A673</f>
        <v>0</v>
      </c>
      <c r="B673" s="156" t="str">
        <f t="shared" si="1632"/>
        <v/>
      </c>
      <c r="C673" s="156" t="str">
        <f t="shared" si="1633"/>
        <v/>
      </c>
      <c r="D673" s="156" t="str">
        <f t="shared" si="1634"/>
        <v/>
      </c>
      <c r="E673" s="156" t="str">
        <f t="shared" si="1635"/>
        <v/>
      </c>
      <c r="F673" s="156" t="str">
        <f t="shared" si="1636"/>
        <v/>
      </c>
      <c r="G673" s="120" t="s">
        <v>256</v>
      </c>
      <c r="H673" s="130" t="s">
        <v>251</v>
      </c>
      <c r="I673" s="130" t="str">
        <f t="shared" si="1570"/>
        <v/>
      </c>
      <c r="J673" s="130" t="str">
        <f t="shared" si="1571"/>
        <v/>
      </c>
      <c r="K673" s="125"/>
      <c r="L673" s="160"/>
      <c r="M673" s="168"/>
      <c r="N673" s="168"/>
      <c r="O673" s="166"/>
      <c r="P673" s="169"/>
      <c r="Q673" s="169"/>
      <c r="R673" s="169"/>
      <c r="S673" s="125"/>
      <c r="T673" s="125"/>
      <c r="U673" s="130" t="str">
        <f t="shared" si="1572"/>
        <v/>
      </c>
      <c r="V673" s="173"/>
      <c r="W673" s="128"/>
      <c r="X673" s="174" t="str">
        <f t="shared" si="1645"/>
        <v/>
      </c>
      <c r="Y673" s="174" t="str">
        <f t="shared" si="1646"/>
        <v/>
      </c>
      <c r="Z673" s="172" t="str">
        <f t="shared" ref="Z673:AC673" si="1648">IF($K673="","",IF($K673=$K671,X671,X670))</f>
        <v/>
      </c>
      <c r="AA673" s="172" t="str">
        <f t="shared" si="1648"/>
        <v/>
      </c>
      <c r="AB673" s="172" t="str">
        <f t="shared" si="1648"/>
        <v/>
      </c>
      <c r="AC673" s="172" t="str">
        <f t="shared" si="1648"/>
        <v/>
      </c>
      <c r="AD673" s="125"/>
      <c r="AE673" s="125"/>
      <c r="AF673" s="125"/>
      <c r="AG673" s="125"/>
      <c r="AH673" s="125"/>
      <c r="AI673" s="191"/>
      <c r="AJ673" s="191"/>
      <c r="AK673" s="125"/>
      <c r="AL673" s="191"/>
      <c r="AM673" s="125"/>
      <c r="AN673" s="191"/>
      <c r="AO673" s="123"/>
      <c r="AP673" s="130" t="str">
        <f t="shared" si="1573"/>
        <v/>
      </c>
      <c r="AQ673" s="130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R673" s="130" t="str">
        <f t="shared" si="1574"/>
        <v/>
      </c>
    </row>
    <row r="674" spans="1:44">
      <c r="A674" s="117">
        <f>输入错误检查!A674</f>
        <v>0</v>
      </c>
      <c r="B674" s="156" t="str">
        <f>IF(赛果!A86="","",赛果!A86)</f>
        <v/>
      </c>
      <c r="C674" s="156" t="str">
        <f>IF(赛果!B86="","",赛果!B86)</f>
        <v/>
      </c>
      <c r="D674" s="156" t="str">
        <f>IF(赛果!C86="","",赛果!C86)</f>
        <v/>
      </c>
      <c r="E674" s="156" t="str">
        <f>IF(赛果!D86="","",赛果!D86)</f>
        <v/>
      </c>
      <c r="F674" s="156" t="str">
        <f>IF(赛果!E86="","",赛果!E86)</f>
        <v/>
      </c>
      <c r="G674" s="120">
        <v>1</v>
      </c>
      <c r="H674" s="130" t="s">
        <v>247</v>
      </c>
      <c r="I674" s="130" t="str">
        <f t="shared" si="1570"/>
        <v/>
      </c>
      <c r="J674" s="130" t="str">
        <f t="shared" si="1571"/>
        <v/>
      </c>
      <c r="K674" s="125"/>
      <c r="L674" s="160"/>
      <c r="M674" s="168">
        <f t="shared" ref="M674:M678" si="1649">S674+S675</f>
        <v>0</v>
      </c>
      <c r="N674" s="168">
        <f t="shared" ref="N674:N678" si="1650">T674+T675</f>
        <v>0</v>
      </c>
      <c r="O674" s="166">
        <f t="shared" ref="O674:O678" si="1651">M674+N674</f>
        <v>0</v>
      </c>
      <c r="P674" s="167">
        <f t="shared" ref="P674:P678" si="1652">IF(M674&gt;N674,1,0)</f>
        <v>0</v>
      </c>
      <c r="Q674" s="167">
        <f t="shared" ref="Q674:Q678" si="1653">IF(M674+N674=0,0,IF(M674=N674,1,0))</f>
        <v>0</v>
      </c>
      <c r="R674" s="167">
        <f t="shared" ref="R674:R678" si="1654">IF(M674&lt;N674,1,0)</f>
        <v>0</v>
      </c>
      <c r="S674" s="125"/>
      <c r="T674" s="125"/>
      <c r="U674" s="130" t="str">
        <f t="shared" si="1572"/>
        <v/>
      </c>
      <c r="V674" s="129"/>
      <c r="W674" s="129"/>
      <c r="X674" s="170"/>
      <c r="Y674" s="175"/>
      <c r="Z674" s="175"/>
      <c r="AA674" s="175"/>
      <c r="AB674" s="175"/>
      <c r="AC674" s="179"/>
      <c r="AD674" s="184"/>
      <c r="AE674" s="192"/>
      <c r="AF674" s="170"/>
      <c r="AG674" s="175"/>
      <c r="AH674" s="179"/>
      <c r="AI674" s="190"/>
      <c r="AJ674" s="191"/>
      <c r="AK674" s="125"/>
      <c r="AL674" s="191"/>
      <c r="AM674" s="125"/>
      <c r="AN674" s="191"/>
      <c r="AO674" s="123"/>
      <c r="AP674" s="130" t="str">
        <f t="shared" si="1573"/>
        <v/>
      </c>
      <c r="AQ674" s="130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R674" s="130" t="str">
        <f t="shared" si="1574"/>
        <v/>
      </c>
    </row>
    <row r="675" spans="1:44">
      <c r="A675" s="117">
        <f>输入错误检查!A675</f>
        <v>0</v>
      </c>
      <c r="B675" s="156" t="str">
        <f t="shared" ref="B675:B681" si="1655">B674</f>
        <v/>
      </c>
      <c r="C675" s="156" t="str">
        <f t="shared" ref="C675:C681" si="1656">C674</f>
        <v/>
      </c>
      <c r="D675" s="156" t="str">
        <f t="shared" ref="D675:D681" si="1657">D674</f>
        <v/>
      </c>
      <c r="E675" s="156" t="str">
        <f t="shared" ref="E675:E681" si="1658">E674</f>
        <v/>
      </c>
      <c r="F675" s="156" t="str">
        <f t="shared" ref="F675:F681" si="1659">F674</f>
        <v/>
      </c>
      <c r="G675" s="120">
        <v>1</v>
      </c>
      <c r="H675" s="130" t="s">
        <v>251</v>
      </c>
      <c r="I675" s="130" t="str">
        <f t="shared" si="1570"/>
        <v/>
      </c>
      <c r="J675" s="130" t="str">
        <f t="shared" si="1571"/>
        <v/>
      </c>
      <c r="K675" s="125"/>
      <c r="L675" s="160"/>
      <c r="M675" s="168"/>
      <c r="N675" s="168"/>
      <c r="O675" s="166"/>
      <c r="P675" s="169"/>
      <c r="Q675" s="169"/>
      <c r="R675" s="169"/>
      <c r="S675" s="125"/>
      <c r="T675" s="125"/>
      <c r="U675" s="130" t="str">
        <f t="shared" si="1572"/>
        <v/>
      </c>
      <c r="V675" s="129"/>
      <c r="W675" s="129"/>
      <c r="X675" s="171"/>
      <c r="Y675" s="176"/>
      <c r="Z675" s="177"/>
      <c r="AA675" s="177"/>
      <c r="AB675" s="177"/>
      <c r="AC675" s="182"/>
      <c r="AD675" s="184"/>
      <c r="AE675" s="192"/>
      <c r="AF675" s="171"/>
      <c r="AG675" s="177"/>
      <c r="AH675" s="182"/>
      <c r="AI675" s="190"/>
      <c r="AJ675" s="191"/>
      <c r="AK675" s="125"/>
      <c r="AL675" s="191"/>
      <c r="AM675" s="125"/>
      <c r="AN675" s="191"/>
      <c r="AO675" s="123"/>
      <c r="AP675" s="130" t="str">
        <f t="shared" si="1573"/>
        <v/>
      </c>
      <c r="AQ675" s="130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R675" s="130" t="str">
        <f t="shared" si="1574"/>
        <v/>
      </c>
    </row>
    <row r="676" spans="1:44">
      <c r="A676" s="117">
        <f>输入错误检查!A676</f>
        <v>0</v>
      </c>
      <c r="B676" s="156" t="str">
        <f t="shared" si="1655"/>
        <v/>
      </c>
      <c r="C676" s="156" t="str">
        <f t="shared" si="1656"/>
        <v/>
      </c>
      <c r="D676" s="156" t="str">
        <f t="shared" si="1657"/>
        <v/>
      </c>
      <c r="E676" s="156" t="str">
        <f t="shared" si="1658"/>
        <v/>
      </c>
      <c r="F676" s="156" t="str">
        <f t="shared" si="1659"/>
        <v/>
      </c>
      <c r="G676" s="120">
        <v>2</v>
      </c>
      <c r="H676" s="130" t="s">
        <v>247</v>
      </c>
      <c r="I676" s="130" t="str">
        <f t="shared" si="1570"/>
        <v/>
      </c>
      <c r="J676" s="130" t="str">
        <f t="shared" si="1571"/>
        <v/>
      </c>
      <c r="K676" s="125"/>
      <c r="L676" s="160"/>
      <c r="M676" s="168">
        <f t="shared" si="1649"/>
        <v>0</v>
      </c>
      <c r="N676" s="168">
        <f t="shared" si="1650"/>
        <v>0</v>
      </c>
      <c r="O676" s="166">
        <f t="shared" si="1651"/>
        <v>0</v>
      </c>
      <c r="P676" s="167">
        <f t="shared" si="1652"/>
        <v>0</v>
      </c>
      <c r="Q676" s="167">
        <f t="shared" si="1653"/>
        <v>0</v>
      </c>
      <c r="R676" s="167">
        <f t="shared" si="1654"/>
        <v>0</v>
      </c>
      <c r="S676" s="125"/>
      <c r="T676" s="125"/>
      <c r="U676" s="130" t="str">
        <f t="shared" si="1572"/>
        <v/>
      </c>
      <c r="V676" s="128"/>
      <c r="W676" s="128"/>
      <c r="X676" s="172" t="str">
        <f t="shared" ref="X676:X680" si="1660">IF($K676="","",IF($K676=$K674,AI674,AI675))</f>
        <v/>
      </c>
      <c r="Y676" s="172" t="str">
        <f t="shared" ref="Y676:Y680" si="1661">IF($K676="","",IF($K676=$K674,AJ674,AJ675))</f>
        <v/>
      </c>
      <c r="Z676" s="178"/>
      <c r="AA676" s="177"/>
      <c r="AB676" s="177"/>
      <c r="AC676" s="182"/>
      <c r="AD676" s="184"/>
      <c r="AE676" s="125"/>
      <c r="AF676" s="188"/>
      <c r="AG676" s="178"/>
      <c r="AH676" s="182"/>
      <c r="AI676" s="190"/>
      <c r="AJ676" s="191"/>
      <c r="AK676" s="125"/>
      <c r="AL676" s="191"/>
      <c r="AM676" s="125"/>
      <c r="AN676" s="191"/>
      <c r="AO676" s="123"/>
      <c r="AP676" s="130" t="str">
        <f t="shared" si="1573"/>
        <v/>
      </c>
      <c r="AQ676" s="130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R676" s="130" t="str">
        <f t="shared" si="1574"/>
        <v/>
      </c>
    </row>
    <row r="677" spans="1:44">
      <c r="A677" s="117">
        <f>输入错误检查!A677</f>
        <v>0</v>
      </c>
      <c r="B677" s="156" t="str">
        <f t="shared" si="1655"/>
        <v/>
      </c>
      <c r="C677" s="156" t="str">
        <f t="shared" si="1656"/>
        <v/>
      </c>
      <c r="D677" s="156" t="str">
        <f t="shared" si="1657"/>
        <v/>
      </c>
      <c r="E677" s="156" t="str">
        <f t="shared" si="1658"/>
        <v/>
      </c>
      <c r="F677" s="156" t="str">
        <f t="shared" si="1659"/>
        <v/>
      </c>
      <c r="G677" s="120">
        <v>2</v>
      </c>
      <c r="H677" s="130" t="s">
        <v>251</v>
      </c>
      <c r="I677" s="130" t="str">
        <f t="shared" si="1570"/>
        <v/>
      </c>
      <c r="J677" s="130" t="str">
        <f t="shared" si="1571"/>
        <v/>
      </c>
      <c r="K677" s="125"/>
      <c r="L677" s="160"/>
      <c r="M677" s="168"/>
      <c r="N677" s="168"/>
      <c r="O677" s="166"/>
      <c r="P677" s="169"/>
      <c r="Q677" s="169"/>
      <c r="R677" s="169"/>
      <c r="S677" s="125"/>
      <c r="T677" s="125"/>
      <c r="U677" s="130" t="str">
        <f t="shared" si="1572"/>
        <v/>
      </c>
      <c r="V677" s="128"/>
      <c r="W677" s="128"/>
      <c r="X677" s="172" t="str">
        <f t="shared" ref="X677:X681" si="1662">IF($K677="","",IF($K677=$K675,AI675,AI674))</f>
        <v/>
      </c>
      <c r="Y677" s="172" t="str">
        <f t="shared" ref="Y677:Y681" si="1663">IF($K677="","",IF($K677=$K675,AJ675,AJ674))</f>
        <v/>
      </c>
      <c r="Z677" s="171"/>
      <c r="AA677" s="176"/>
      <c r="AB677" s="177"/>
      <c r="AC677" s="182"/>
      <c r="AD677" s="184"/>
      <c r="AE677" s="125"/>
      <c r="AF677" s="192"/>
      <c r="AG677" s="171"/>
      <c r="AH677" s="182"/>
      <c r="AI677" s="190"/>
      <c r="AJ677" s="191"/>
      <c r="AK677" s="125"/>
      <c r="AL677" s="191"/>
      <c r="AM677" s="125"/>
      <c r="AN677" s="191"/>
      <c r="AO677" s="123"/>
      <c r="AP677" s="130" t="str">
        <f t="shared" si="1573"/>
        <v/>
      </c>
      <c r="AQ677" s="130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R677" s="130" t="str">
        <f t="shared" si="1574"/>
        <v/>
      </c>
    </row>
    <row r="678" spans="1:44">
      <c r="A678" s="117">
        <f>输入错误检查!A678</f>
        <v>0</v>
      </c>
      <c r="B678" s="156" t="str">
        <f t="shared" si="1655"/>
        <v/>
      </c>
      <c r="C678" s="156" t="str">
        <f t="shared" si="1656"/>
        <v/>
      </c>
      <c r="D678" s="156" t="str">
        <f t="shared" si="1657"/>
        <v/>
      </c>
      <c r="E678" s="156" t="str">
        <f t="shared" si="1658"/>
        <v/>
      </c>
      <c r="F678" s="156" t="str">
        <f t="shared" si="1659"/>
        <v/>
      </c>
      <c r="G678" s="120">
        <v>3</v>
      </c>
      <c r="H678" s="130" t="s">
        <v>247</v>
      </c>
      <c r="I678" s="130" t="str">
        <f t="shared" si="1570"/>
        <v/>
      </c>
      <c r="J678" s="130" t="str">
        <f t="shared" si="1571"/>
        <v/>
      </c>
      <c r="K678" s="125"/>
      <c r="L678" s="160"/>
      <c r="M678" s="168">
        <f t="shared" si="1649"/>
        <v>0</v>
      </c>
      <c r="N678" s="168">
        <f t="shared" si="1650"/>
        <v>0</v>
      </c>
      <c r="O678" s="166">
        <f t="shared" si="1651"/>
        <v>0</v>
      </c>
      <c r="P678" s="167">
        <f t="shared" si="1652"/>
        <v>0</v>
      </c>
      <c r="Q678" s="167">
        <f t="shared" si="1653"/>
        <v>0</v>
      </c>
      <c r="R678" s="167">
        <f t="shared" si="1654"/>
        <v>0</v>
      </c>
      <c r="S678" s="125"/>
      <c r="T678" s="125"/>
      <c r="U678" s="130" t="str">
        <f t="shared" si="1572"/>
        <v/>
      </c>
      <c r="V678" s="173"/>
      <c r="W678" s="128"/>
      <c r="X678" s="174" t="str">
        <f t="shared" si="1660"/>
        <v/>
      </c>
      <c r="Y678" s="174" t="str">
        <f t="shared" si="1661"/>
        <v/>
      </c>
      <c r="Z678" s="174" t="str">
        <f>IF($K678="","",IF($K678=$K676,X676,X677))</f>
        <v/>
      </c>
      <c r="AA678" s="174" t="str">
        <f>IF($K678="","",IF($K678=$K676,Y676,Y677))</f>
        <v/>
      </c>
      <c r="AB678" s="178"/>
      <c r="AC678" s="182"/>
      <c r="AD678" s="184"/>
      <c r="AE678" s="125"/>
      <c r="AF678" s="125"/>
      <c r="AG678" s="188"/>
      <c r="AH678" s="189"/>
      <c r="AI678" s="190"/>
      <c r="AJ678" s="191"/>
      <c r="AK678" s="125"/>
      <c r="AL678" s="191"/>
      <c r="AM678" s="125"/>
      <c r="AN678" s="191"/>
      <c r="AO678" s="123"/>
      <c r="AP678" s="130" t="str">
        <f t="shared" si="1573"/>
        <v/>
      </c>
      <c r="AQ678" s="130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R678" s="130" t="str">
        <f t="shared" si="1574"/>
        <v/>
      </c>
    </row>
    <row r="679" spans="1:44">
      <c r="A679" s="117">
        <f>输入错误检查!A679</f>
        <v>0</v>
      </c>
      <c r="B679" s="156" t="str">
        <f t="shared" si="1655"/>
        <v/>
      </c>
      <c r="C679" s="156" t="str">
        <f t="shared" si="1656"/>
        <v/>
      </c>
      <c r="D679" s="156" t="str">
        <f t="shared" si="1657"/>
        <v/>
      </c>
      <c r="E679" s="156" t="str">
        <f t="shared" si="1658"/>
        <v/>
      </c>
      <c r="F679" s="156" t="str">
        <f t="shared" si="1659"/>
        <v/>
      </c>
      <c r="G679" s="120">
        <v>3</v>
      </c>
      <c r="H679" s="130" t="s">
        <v>251</v>
      </c>
      <c r="I679" s="130" t="str">
        <f t="shared" si="1570"/>
        <v/>
      </c>
      <c r="J679" s="130" t="str">
        <f t="shared" si="1571"/>
        <v/>
      </c>
      <c r="K679" s="125"/>
      <c r="L679" s="160"/>
      <c r="M679" s="168"/>
      <c r="N679" s="168"/>
      <c r="O679" s="166"/>
      <c r="P679" s="169"/>
      <c r="Q679" s="169"/>
      <c r="R679" s="169"/>
      <c r="S679" s="125"/>
      <c r="T679" s="125"/>
      <c r="U679" s="130" t="str">
        <f t="shared" si="1572"/>
        <v/>
      </c>
      <c r="V679" s="173"/>
      <c r="W679" s="128"/>
      <c r="X679" s="174" t="str">
        <f t="shared" si="1662"/>
        <v/>
      </c>
      <c r="Y679" s="174" t="str">
        <f t="shared" si="1663"/>
        <v/>
      </c>
      <c r="Z679" s="174" t="str">
        <f>IF($K679="","",IF($K679=$K677,X677,X676))</f>
        <v/>
      </c>
      <c r="AA679" s="174" t="str">
        <f>IF($K679="","",IF($K679=$K677,Y677,Y676))</f>
        <v/>
      </c>
      <c r="AB679" s="171"/>
      <c r="AC679" s="185"/>
      <c r="AD679" s="184"/>
      <c r="AE679" s="125"/>
      <c r="AF679" s="125"/>
      <c r="AG679" s="192"/>
      <c r="AH679" s="193"/>
      <c r="AI679" s="190"/>
      <c r="AJ679" s="191"/>
      <c r="AK679" s="125"/>
      <c r="AL679" s="191"/>
      <c r="AM679" s="125"/>
      <c r="AN679" s="191"/>
      <c r="AO679" s="123"/>
      <c r="AP679" s="130" t="str">
        <f t="shared" si="1573"/>
        <v/>
      </c>
      <c r="AQ679" s="130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R679" s="130" t="str">
        <f t="shared" si="1574"/>
        <v/>
      </c>
    </row>
    <row r="680" spans="1:44">
      <c r="A680" s="117">
        <f>输入错误检查!A680</f>
        <v>0</v>
      </c>
      <c r="B680" s="156" t="str">
        <f t="shared" si="1655"/>
        <v/>
      </c>
      <c r="C680" s="156" t="str">
        <f t="shared" si="1656"/>
        <v/>
      </c>
      <c r="D680" s="156" t="str">
        <f t="shared" si="1657"/>
        <v/>
      </c>
      <c r="E680" s="156" t="str">
        <f t="shared" si="1658"/>
        <v/>
      </c>
      <c r="F680" s="156" t="str">
        <f t="shared" si="1659"/>
        <v/>
      </c>
      <c r="G680" s="120" t="s">
        <v>256</v>
      </c>
      <c r="H680" s="130" t="s">
        <v>247</v>
      </c>
      <c r="I680" s="130" t="str">
        <f t="shared" si="1570"/>
        <v/>
      </c>
      <c r="J680" s="130" t="str">
        <f t="shared" si="1571"/>
        <v/>
      </c>
      <c r="K680" s="125"/>
      <c r="L680" s="160"/>
      <c r="M680" s="168">
        <f t="shared" ref="M680:M684" si="1664">S680+S681</f>
        <v>0</v>
      </c>
      <c r="N680" s="168">
        <f t="shared" ref="N680:N684" si="1665">T680+T681</f>
        <v>0</v>
      </c>
      <c r="O680" s="166">
        <f t="shared" ref="O680:O684" si="1666">M680+N680</f>
        <v>0</v>
      </c>
      <c r="P680" s="167">
        <f t="shared" ref="P680:P684" si="1667">IF(M680&gt;N680,1,0)</f>
        <v>0</v>
      </c>
      <c r="Q680" s="167">
        <f t="shared" ref="Q680:Q684" si="1668">IF(M680+N680=0,0,IF(M680=N680,1,0))</f>
        <v>0</v>
      </c>
      <c r="R680" s="167">
        <f t="shared" ref="R680:R684" si="1669">IF(M680&lt;N680,1,0)</f>
        <v>0</v>
      </c>
      <c r="S680" s="125"/>
      <c r="T680" s="125"/>
      <c r="U680" s="130" t="str">
        <f t="shared" si="1572"/>
        <v/>
      </c>
      <c r="V680" s="173"/>
      <c r="W680" s="128"/>
      <c r="X680" s="174" t="str">
        <f t="shared" si="1660"/>
        <v/>
      </c>
      <c r="Y680" s="174" t="str">
        <f t="shared" si="1661"/>
        <v/>
      </c>
      <c r="Z680" s="172" t="str">
        <f t="shared" ref="Z680:AC680" si="1670">IF($K680="","",IF($K680=$K678,X678,X679))</f>
        <v/>
      </c>
      <c r="AA680" s="172" t="str">
        <f t="shared" si="1670"/>
        <v/>
      </c>
      <c r="AB680" s="172" t="str">
        <f t="shared" si="1670"/>
        <v/>
      </c>
      <c r="AC680" s="172" t="str">
        <f t="shared" si="1670"/>
        <v/>
      </c>
      <c r="AD680" s="125"/>
      <c r="AE680" s="125"/>
      <c r="AF680" s="125"/>
      <c r="AG680" s="125"/>
      <c r="AH680" s="194"/>
      <c r="AI680" s="191"/>
      <c r="AJ680" s="191"/>
      <c r="AK680" s="125"/>
      <c r="AL680" s="191"/>
      <c r="AM680" s="125"/>
      <c r="AN680" s="191"/>
      <c r="AO680" s="123"/>
      <c r="AP680" s="130" t="str">
        <f t="shared" si="1573"/>
        <v/>
      </c>
      <c r="AQ680" s="130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R680" s="130" t="str">
        <f t="shared" si="1574"/>
        <v/>
      </c>
    </row>
    <row r="681" spans="1:44">
      <c r="A681" s="117">
        <f>输入错误检查!A681</f>
        <v>0</v>
      </c>
      <c r="B681" s="156" t="str">
        <f t="shared" si="1655"/>
        <v/>
      </c>
      <c r="C681" s="156" t="str">
        <f t="shared" si="1656"/>
        <v/>
      </c>
      <c r="D681" s="156" t="str">
        <f t="shared" si="1657"/>
        <v/>
      </c>
      <c r="E681" s="156" t="str">
        <f t="shared" si="1658"/>
        <v/>
      </c>
      <c r="F681" s="156" t="str">
        <f t="shared" si="1659"/>
        <v/>
      </c>
      <c r="G681" s="120" t="s">
        <v>256</v>
      </c>
      <c r="H681" s="130" t="s">
        <v>251</v>
      </c>
      <c r="I681" s="130" t="str">
        <f t="shared" si="1570"/>
        <v/>
      </c>
      <c r="J681" s="130" t="str">
        <f t="shared" si="1571"/>
        <v/>
      </c>
      <c r="K681" s="125"/>
      <c r="L681" s="160"/>
      <c r="M681" s="168"/>
      <c r="N681" s="168"/>
      <c r="O681" s="166"/>
      <c r="P681" s="169"/>
      <c r="Q681" s="169"/>
      <c r="R681" s="169"/>
      <c r="S681" s="125"/>
      <c r="T681" s="125"/>
      <c r="U681" s="130" t="str">
        <f t="shared" si="1572"/>
        <v/>
      </c>
      <c r="V681" s="173"/>
      <c r="W681" s="128"/>
      <c r="X681" s="174" t="str">
        <f t="shared" si="1662"/>
        <v/>
      </c>
      <c r="Y681" s="174" t="str">
        <f t="shared" si="1663"/>
        <v/>
      </c>
      <c r="Z681" s="172" t="str">
        <f t="shared" ref="Z681:AC681" si="1671">IF($K681="","",IF($K681=$K679,X679,X678))</f>
        <v/>
      </c>
      <c r="AA681" s="172" t="str">
        <f t="shared" si="1671"/>
        <v/>
      </c>
      <c r="AB681" s="172" t="str">
        <f t="shared" si="1671"/>
        <v/>
      </c>
      <c r="AC681" s="172" t="str">
        <f t="shared" si="1671"/>
        <v/>
      </c>
      <c r="AD681" s="125"/>
      <c r="AE681" s="125"/>
      <c r="AF681" s="125"/>
      <c r="AG681" s="125"/>
      <c r="AH681" s="125"/>
      <c r="AI681" s="191"/>
      <c r="AJ681" s="191"/>
      <c r="AK681" s="125"/>
      <c r="AL681" s="191"/>
      <c r="AM681" s="125"/>
      <c r="AN681" s="191"/>
      <c r="AO681" s="123"/>
      <c r="AP681" s="130" t="str">
        <f t="shared" si="1573"/>
        <v/>
      </c>
      <c r="AQ681" s="130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R681" s="130" t="str">
        <f t="shared" si="1574"/>
        <v/>
      </c>
    </row>
    <row r="682" spans="1:44">
      <c r="A682" s="117">
        <f>输入错误检查!A682</f>
        <v>0</v>
      </c>
      <c r="B682" s="156" t="str">
        <f>IF(赛果!A87="","",赛果!A87)</f>
        <v/>
      </c>
      <c r="C682" s="156" t="str">
        <f>IF(赛果!B87="","",赛果!B87)</f>
        <v/>
      </c>
      <c r="D682" s="156" t="str">
        <f>IF(赛果!C87="","",赛果!C87)</f>
        <v/>
      </c>
      <c r="E682" s="156" t="str">
        <f>IF(赛果!D87="","",赛果!D87)</f>
        <v/>
      </c>
      <c r="F682" s="156" t="str">
        <f>IF(赛果!E87="","",赛果!E87)</f>
        <v/>
      </c>
      <c r="G682" s="120">
        <v>1</v>
      </c>
      <c r="H682" s="130" t="s">
        <v>247</v>
      </c>
      <c r="I682" s="130" t="str">
        <f t="shared" si="1570"/>
        <v/>
      </c>
      <c r="J682" s="130" t="str">
        <f t="shared" si="1571"/>
        <v/>
      </c>
      <c r="K682" s="125"/>
      <c r="L682" s="160"/>
      <c r="M682" s="168">
        <f t="shared" si="1664"/>
        <v>0</v>
      </c>
      <c r="N682" s="168">
        <f t="shared" si="1665"/>
        <v>0</v>
      </c>
      <c r="O682" s="166">
        <f t="shared" si="1666"/>
        <v>0</v>
      </c>
      <c r="P682" s="167">
        <f t="shared" si="1667"/>
        <v>0</v>
      </c>
      <c r="Q682" s="167">
        <f t="shared" si="1668"/>
        <v>0</v>
      </c>
      <c r="R682" s="167">
        <f t="shared" si="1669"/>
        <v>0</v>
      </c>
      <c r="S682" s="125"/>
      <c r="T682" s="125"/>
      <c r="U682" s="130" t="str">
        <f t="shared" si="1572"/>
        <v/>
      </c>
      <c r="V682" s="129"/>
      <c r="W682" s="129"/>
      <c r="X682" s="170"/>
      <c r="Y682" s="175"/>
      <c r="Z682" s="175"/>
      <c r="AA682" s="175"/>
      <c r="AB682" s="175"/>
      <c r="AC682" s="179"/>
      <c r="AD682" s="184"/>
      <c r="AE682" s="192"/>
      <c r="AF682" s="170"/>
      <c r="AG682" s="175"/>
      <c r="AH682" s="179"/>
      <c r="AI682" s="190"/>
      <c r="AJ682" s="191"/>
      <c r="AK682" s="125"/>
      <c r="AL682" s="191"/>
      <c r="AM682" s="125"/>
      <c r="AN682" s="191"/>
      <c r="AO682" s="123"/>
      <c r="AP682" s="130" t="str">
        <f t="shared" si="1573"/>
        <v/>
      </c>
      <c r="AQ682" s="130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R682" s="130" t="str">
        <f t="shared" si="1574"/>
        <v/>
      </c>
    </row>
    <row r="683" spans="1:44">
      <c r="A683" s="117">
        <f>输入错误检查!A683</f>
        <v>0</v>
      </c>
      <c r="B683" s="156" t="str">
        <f t="shared" ref="B683:B689" si="1672">B682</f>
        <v/>
      </c>
      <c r="C683" s="156" t="str">
        <f t="shared" ref="C683:C689" si="1673">C682</f>
        <v/>
      </c>
      <c r="D683" s="156" t="str">
        <f t="shared" ref="D683:D689" si="1674">D682</f>
        <v/>
      </c>
      <c r="E683" s="156" t="str">
        <f t="shared" ref="E683:E689" si="1675">E682</f>
        <v/>
      </c>
      <c r="F683" s="156" t="str">
        <f t="shared" ref="F683:F689" si="1676">F682</f>
        <v/>
      </c>
      <c r="G683" s="120">
        <v>1</v>
      </c>
      <c r="H683" s="130" t="s">
        <v>251</v>
      </c>
      <c r="I683" s="130" t="str">
        <f t="shared" si="1570"/>
        <v/>
      </c>
      <c r="J683" s="130" t="str">
        <f t="shared" si="1571"/>
        <v/>
      </c>
      <c r="K683" s="125"/>
      <c r="L683" s="160"/>
      <c r="M683" s="168"/>
      <c r="N683" s="168"/>
      <c r="O683" s="166"/>
      <c r="P683" s="169"/>
      <c r="Q683" s="169"/>
      <c r="R683" s="169"/>
      <c r="S683" s="125"/>
      <c r="T683" s="125"/>
      <c r="U683" s="130" t="str">
        <f t="shared" si="1572"/>
        <v/>
      </c>
      <c r="V683" s="129"/>
      <c r="W683" s="129"/>
      <c r="X683" s="171"/>
      <c r="Y683" s="176"/>
      <c r="Z683" s="177"/>
      <c r="AA683" s="177"/>
      <c r="AB683" s="177"/>
      <c r="AC683" s="182"/>
      <c r="AD683" s="184"/>
      <c r="AE683" s="192"/>
      <c r="AF683" s="171"/>
      <c r="AG683" s="177"/>
      <c r="AH683" s="182"/>
      <c r="AI683" s="190"/>
      <c r="AJ683" s="191"/>
      <c r="AK683" s="125"/>
      <c r="AL683" s="191"/>
      <c r="AM683" s="125"/>
      <c r="AN683" s="191"/>
      <c r="AO683" s="123"/>
      <c r="AP683" s="130" t="str">
        <f t="shared" si="1573"/>
        <v/>
      </c>
      <c r="AQ683" s="130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R683" s="130" t="str">
        <f t="shared" si="1574"/>
        <v/>
      </c>
    </row>
    <row r="684" spans="1:44">
      <c r="A684" s="117">
        <f>输入错误检查!A684</f>
        <v>0</v>
      </c>
      <c r="B684" s="156" t="str">
        <f t="shared" si="1672"/>
        <v/>
      </c>
      <c r="C684" s="156" t="str">
        <f t="shared" si="1673"/>
        <v/>
      </c>
      <c r="D684" s="156" t="str">
        <f t="shared" si="1674"/>
        <v/>
      </c>
      <c r="E684" s="156" t="str">
        <f t="shared" si="1675"/>
        <v/>
      </c>
      <c r="F684" s="156" t="str">
        <f t="shared" si="1676"/>
        <v/>
      </c>
      <c r="G684" s="120">
        <v>2</v>
      </c>
      <c r="H684" s="130" t="s">
        <v>247</v>
      </c>
      <c r="I684" s="130" t="str">
        <f t="shared" si="1570"/>
        <v/>
      </c>
      <c r="J684" s="130" t="str">
        <f t="shared" si="1571"/>
        <v/>
      </c>
      <c r="K684" s="125"/>
      <c r="L684" s="160"/>
      <c r="M684" s="168">
        <f t="shared" si="1664"/>
        <v>0</v>
      </c>
      <c r="N684" s="168">
        <f t="shared" si="1665"/>
        <v>0</v>
      </c>
      <c r="O684" s="166">
        <f t="shared" si="1666"/>
        <v>0</v>
      </c>
      <c r="P684" s="167">
        <f t="shared" si="1667"/>
        <v>0</v>
      </c>
      <c r="Q684" s="167">
        <f t="shared" si="1668"/>
        <v>0</v>
      </c>
      <c r="R684" s="167">
        <f t="shared" si="1669"/>
        <v>0</v>
      </c>
      <c r="S684" s="125"/>
      <c r="T684" s="125"/>
      <c r="U684" s="130" t="str">
        <f t="shared" si="1572"/>
        <v/>
      </c>
      <c r="V684" s="128"/>
      <c r="W684" s="128"/>
      <c r="X684" s="172" t="str">
        <f t="shared" ref="X684:X688" si="1677">IF($K684="","",IF($K684=$K682,AI682,AI683))</f>
        <v/>
      </c>
      <c r="Y684" s="172" t="str">
        <f t="shared" ref="Y684:Y688" si="1678">IF($K684="","",IF($K684=$K682,AJ682,AJ683))</f>
        <v/>
      </c>
      <c r="Z684" s="178"/>
      <c r="AA684" s="177"/>
      <c r="AB684" s="177"/>
      <c r="AC684" s="182"/>
      <c r="AD684" s="184"/>
      <c r="AE684" s="125"/>
      <c r="AF684" s="188"/>
      <c r="AG684" s="178"/>
      <c r="AH684" s="182"/>
      <c r="AI684" s="190"/>
      <c r="AJ684" s="191"/>
      <c r="AK684" s="125"/>
      <c r="AL684" s="191"/>
      <c r="AM684" s="125"/>
      <c r="AN684" s="191"/>
      <c r="AO684" s="123"/>
      <c r="AP684" s="130" t="str">
        <f t="shared" si="1573"/>
        <v/>
      </c>
      <c r="AQ684" s="130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R684" s="130" t="str">
        <f t="shared" si="1574"/>
        <v/>
      </c>
    </row>
    <row r="685" spans="1:44">
      <c r="A685" s="117">
        <f>输入错误检查!A685</f>
        <v>0</v>
      </c>
      <c r="B685" s="156" t="str">
        <f t="shared" si="1672"/>
        <v/>
      </c>
      <c r="C685" s="156" t="str">
        <f t="shared" si="1673"/>
        <v/>
      </c>
      <c r="D685" s="156" t="str">
        <f t="shared" si="1674"/>
        <v/>
      </c>
      <c r="E685" s="156" t="str">
        <f t="shared" si="1675"/>
        <v/>
      </c>
      <c r="F685" s="156" t="str">
        <f t="shared" si="1676"/>
        <v/>
      </c>
      <c r="G685" s="120">
        <v>2</v>
      </c>
      <c r="H685" s="130" t="s">
        <v>251</v>
      </c>
      <c r="I685" s="130" t="str">
        <f t="shared" si="1570"/>
        <v/>
      </c>
      <c r="J685" s="130" t="str">
        <f t="shared" si="1571"/>
        <v/>
      </c>
      <c r="K685" s="125"/>
      <c r="L685" s="160"/>
      <c r="M685" s="168"/>
      <c r="N685" s="168"/>
      <c r="O685" s="166"/>
      <c r="P685" s="169"/>
      <c r="Q685" s="169"/>
      <c r="R685" s="169"/>
      <c r="S685" s="125"/>
      <c r="T685" s="125"/>
      <c r="U685" s="130" t="str">
        <f t="shared" si="1572"/>
        <v/>
      </c>
      <c r="V685" s="128"/>
      <c r="W685" s="128"/>
      <c r="X685" s="172" t="str">
        <f t="shared" ref="X685:X689" si="1679">IF($K685="","",IF($K685=$K683,AI683,AI682))</f>
        <v/>
      </c>
      <c r="Y685" s="172" t="str">
        <f t="shared" ref="Y685:Y689" si="1680">IF($K685="","",IF($K685=$K683,AJ683,AJ682))</f>
        <v/>
      </c>
      <c r="Z685" s="171"/>
      <c r="AA685" s="176"/>
      <c r="AB685" s="177"/>
      <c r="AC685" s="182"/>
      <c r="AD685" s="184"/>
      <c r="AE685" s="125"/>
      <c r="AF685" s="192"/>
      <c r="AG685" s="171"/>
      <c r="AH685" s="182"/>
      <c r="AI685" s="190"/>
      <c r="AJ685" s="191"/>
      <c r="AK685" s="125"/>
      <c r="AL685" s="191"/>
      <c r="AM685" s="125"/>
      <c r="AN685" s="191"/>
      <c r="AO685" s="123"/>
      <c r="AP685" s="130" t="str">
        <f t="shared" si="1573"/>
        <v/>
      </c>
      <c r="AQ685" s="130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R685" s="130" t="str">
        <f t="shared" si="1574"/>
        <v/>
      </c>
    </row>
    <row r="686" spans="1:44">
      <c r="A686" s="117">
        <f>输入错误检查!A686</f>
        <v>0</v>
      </c>
      <c r="B686" s="156" t="str">
        <f t="shared" si="1672"/>
        <v/>
      </c>
      <c r="C686" s="156" t="str">
        <f t="shared" si="1673"/>
        <v/>
      </c>
      <c r="D686" s="156" t="str">
        <f t="shared" si="1674"/>
        <v/>
      </c>
      <c r="E686" s="156" t="str">
        <f t="shared" si="1675"/>
        <v/>
      </c>
      <c r="F686" s="156" t="str">
        <f t="shared" si="1676"/>
        <v/>
      </c>
      <c r="G686" s="120">
        <v>3</v>
      </c>
      <c r="H686" s="130" t="s">
        <v>247</v>
      </c>
      <c r="I686" s="130" t="str">
        <f t="shared" si="1570"/>
        <v/>
      </c>
      <c r="J686" s="130" t="str">
        <f t="shared" si="1571"/>
        <v/>
      </c>
      <c r="K686" s="125"/>
      <c r="L686" s="160"/>
      <c r="M686" s="168">
        <f t="shared" ref="M686:M690" si="1681">S686+S687</f>
        <v>0</v>
      </c>
      <c r="N686" s="168">
        <f t="shared" ref="N686:N690" si="1682">T686+T687</f>
        <v>0</v>
      </c>
      <c r="O686" s="166">
        <f t="shared" ref="O686:O690" si="1683">M686+N686</f>
        <v>0</v>
      </c>
      <c r="P686" s="167">
        <f t="shared" ref="P686:P690" si="1684">IF(M686&gt;N686,1,0)</f>
        <v>0</v>
      </c>
      <c r="Q686" s="167">
        <f t="shared" ref="Q686:Q690" si="1685">IF(M686+N686=0,0,IF(M686=N686,1,0))</f>
        <v>0</v>
      </c>
      <c r="R686" s="167">
        <f t="shared" ref="R686:R690" si="1686">IF(M686&lt;N686,1,0)</f>
        <v>0</v>
      </c>
      <c r="S686" s="125"/>
      <c r="T686" s="125"/>
      <c r="U686" s="130" t="str">
        <f t="shared" si="1572"/>
        <v/>
      </c>
      <c r="V686" s="173"/>
      <c r="W686" s="128"/>
      <c r="X686" s="174" t="str">
        <f t="shared" si="1677"/>
        <v/>
      </c>
      <c r="Y686" s="174" t="str">
        <f t="shared" si="1678"/>
        <v/>
      </c>
      <c r="Z686" s="174" t="str">
        <f>IF($K686="","",IF($K686=$K684,X684,X685))</f>
        <v/>
      </c>
      <c r="AA686" s="174" t="str">
        <f>IF($K686="","",IF($K686=$K684,Y684,Y685))</f>
        <v/>
      </c>
      <c r="AB686" s="178"/>
      <c r="AC686" s="182"/>
      <c r="AD686" s="184"/>
      <c r="AE686" s="125"/>
      <c r="AF686" s="125"/>
      <c r="AG686" s="188"/>
      <c r="AH686" s="189"/>
      <c r="AI686" s="190"/>
      <c r="AJ686" s="191"/>
      <c r="AK686" s="125"/>
      <c r="AL686" s="191"/>
      <c r="AM686" s="125"/>
      <c r="AN686" s="191"/>
      <c r="AO686" s="123"/>
      <c r="AP686" s="130" t="str">
        <f t="shared" si="1573"/>
        <v/>
      </c>
      <c r="AQ686" s="130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R686" s="130" t="str">
        <f t="shared" si="1574"/>
        <v/>
      </c>
    </row>
    <row r="687" spans="1:44">
      <c r="A687" s="117">
        <f>输入错误检查!A687</f>
        <v>0</v>
      </c>
      <c r="B687" s="156" t="str">
        <f t="shared" si="1672"/>
        <v/>
      </c>
      <c r="C687" s="156" t="str">
        <f t="shared" si="1673"/>
        <v/>
      </c>
      <c r="D687" s="156" t="str">
        <f t="shared" si="1674"/>
        <v/>
      </c>
      <c r="E687" s="156" t="str">
        <f t="shared" si="1675"/>
        <v/>
      </c>
      <c r="F687" s="156" t="str">
        <f t="shared" si="1676"/>
        <v/>
      </c>
      <c r="G687" s="120">
        <v>3</v>
      </c>
      <c r="H687" s="130" t="s">
        <v>251</v>
      </c>
      <c r="I687" s="130" t="str">
        <f t="shared" si="1570"/>
        <v/>
      </c>
      <c r="J687" s="130" t="str">
        <f t="shared" si="1571"/>
        <v/>
      </c>
      <c r="K687" s="125"/>
      <c r="L687" s="160"/>
      <c r="M687" s="168"/>
      <c r="N687" s="168"/>
      <c r="O687" s="166"/>
      <c r="P687" s="169"/>
      <c r="Q687" s="169"/>
      <c r="R687" s="169"/>
      <c r="S687" s="125"/>
      <c r="T687" s="125"/>
      <c r="U687" s="130" t="str">
        <f t="shared" si="1572"/>
        <v/>
      </c>
      <c r="V687" s="173"/>
      <c r="W687" s="128"/>
      <c r="X687" s="174" t="str">
        <f t="shared" si="1679"/>
        <v/>
      </c>
      <c r="Y687" s="174" t="str">
        <f t="shared" si="1680"/>
        <v/>
      </c>
      <c r="Z687" s="174" t="str">
        <f>IF($K687="","",IF($K687=$K685,X685,X684))</f>
        <v/>
      </c>
      <c r="AA687" s="174" t="str">
        <f>IF($K687="","",IF($K687=$K685,Y685,Y684))</f>
        <v/>
      </c>
      <c r="AB687" s="171"/>
      <c r="AC687" s="185"/>
      <c r="AD687" s="184"/>
      <c r="AE687" s="125"/>
      <c r="AF687" s="125"/>
      <c r="AG687" s="192"/>
      <c r="AH687" s="193"/>
      <c r="AI687" s="190"/>
      <c r="AJ687" s="191"/>
      <c r="AK687" s="125"/>
      <c r="AL687" s="191"/>
      <c r="AM687" s="125"/>
      <c r="AN687" s="191"/>
      <c r="AO687" s="123"/>
      <c r="AP687" s="130" t="str">
        <f t="shared" si="1573"/>
        <v/>
      </c>
      <c r="AQ687" s="130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R687" s="130" t="str">
        <f t="shared" si="1574"/>
        <v/>
      </c>
    </row>
    <row r="688" spans="1:44">
      <c r="A688" s="117">
        <f>输入错误检查!A688</f>
        <v>0</v>
      </c>
      <c r="B688" s="156" t="str">
        <f t="shared" si="1672"/>
        <v/>
      </c>
      <c r="C688" s="156" t="str">
        <f t="shared" si="1673"/>
        <v/>
      </c>
      <c r="D688" s="156" t="str">
        <f t="shared" si="1674"/>
        <v/>
      </c>
      <c r="E688" s="156" t="str">
        <f t="shared" si="1675"/>
        <v/>
      </c>
      <c r="F688" s="156" t="str">
        <f t="shared" si="1676"/>
        <v/>
      </c>
      <c r="G688" s="120" t="s">
        <v>256</v>
      </c>
      <c r="H688" s="130" t="s">
        <v>247</v>
      </c>
      <c r="I688" s="130" t="str">
        <f t="shared" si="1570"/>
        <v/>
      </c>
      <c r="J688" s="130" t="str">
        <f t="shared" si="1571"/>
        <v/>
      </c>
      <c r="K688" s="125"/>
      <c r="L688" s="160"/>
      <c r="M688" s="168">
        <f t="shared" si="1681"/>
        <v>0</v>
      </c>
      <c r="N688" s="168">
        <f t="shared" si="1682"/>
        <v>0</v>
      </c>
      <c r="O688" s="166">
        <f t="shared" si="1683"/>
        <v>0</v>
      </c>
      <c r="P688" s="167">
        <f t="shared" si="1684"/>
        <v>0</v>
      </c>
      <c r="Q688" s="167">
        <f t="shared" si="1685"/>
        <v>0</v>
      </c>
      <c r="R688" s="167">
        <f t="shared" si="1686"/>
        <v>0</v>
      </c>
      <c r="S688" s="125"/>
      <c r="T688" s="125"/>
      <c r="U688" s="130" t="str">
        <f t="shared" si="1572"/>
        <v/>
      </c>
      <c r="V688" s="173"/>
      <c r="W688" s="128"/>
      <c r="X688" s="174" t="str">
        <f t="shared" si="1677"/>
        <v/>
      </c>
      <c r="Y688" s="174" t="str">
        <f t="shared" si="1678"/>
        <v/>
      </c>
      <c r="Z688" s="172" t="str">
        <f t="shared" ref="Z688:AC688" si="1687">IF($K688="","",IF($K688=$K686,X686,X687))</f>
        <v/>
      </c>
      <c r="AA688" s="172" t="str">
        <f t="shared" si="1687"/>
        <v/>
      </c>
      <c r="AB688" s="172" t="str">
        <f t="shared" si="1687"/>
        <v/>
      </c>
      <c r="AC688" s="172" t="str">
        <f t="shared" si="1687"/>
        <v/>
      </c>
      <c r="AD688" s="125"/>
      <c r="AE688" s="125"/>
      <c r="AF688" s="125"/>
      <c r="AG688" s="125"/>
      <c r="AH688" s="194"/>
      <c r="AI688" s="191"/>
      <c r="AJ688" s="191"/>
      <c r="AK688" s="125"/>
      <c r="AL688" s="191"/>
      <c r="AM688" s="125"/>
      <c r="AN688" s="191"/>
      <c r="AO688" s="123"/>
      <c r="AP688" s="130" t="str">
        <f t="shared" si="1573"/>
        <v/>
      </c>
      <c r="AQ688" s="130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R688" s="130" t="str">
        <f t="shared" si="1574"/>
        <v/>
      </c>
    </row>
    <row r="689" spans="1:44">
      <c r="A689" s="117">
        <f>输入错误检查!A689</f>
        <v>0</v>
      </c>
      <c r="B689" s="156" t="str">
        <f t="shared" si="1672"/>
        <v/>
      </c>
      <c r="C689" s="156" t="str">
        <f t="shared" si="1673"/>
        <v/>
      </c>
      <c r="D689" s="156" t="str">
        <f t="shared" si="1674"/>
        <v/>
      </c>
      <c r="E689" s="156" t="str">
        <f t="shared" si="1675"/>
        <v/>
      </c>
      <c r="F689" s="156" t="str">
        <f t="shared" si="1676"/>
        <v/>
      </c>
      <c r="G689" s="120" t="s">
        <v>256</v>
      </c>
      <c r="H689" s="130" t="s">
        <v>251</v>
      </c>
      <c r="I689" s="130" t="str">
        <f t="shared" si="1570"/>
        <v/>
      </c>
      <c r="J689" s="130" t="str">
        <f t="shared" si="1571"/>
        <v/>
      </c>
      <c r="K689" s="125"/>
      <c r="L689" s="160"/>
      <c r="M689" s="168"/>
      <c r="N689" s="168"/>
      <c r="O689" s="166"/>
      <c r="P689" s="169"/>
      <c r="Q689" s="169"/>
      <c r="R689" s="169"/>
      <c r="S689" s="125"/>
      <c r="T689" s="125"/>
      <c r="U689" s="130" t="str">
        <f t="shared" si="1572"/>
        <v/>
      </c>
      <c r="V689" s="173"/>
      <c r="W689" s="128"/>
      <c r="X689" s="174" t="str">
        <f t="shared" si="1679"/>
        <v/>
      </c>
      <c r="Y689" s="174" t="str">
        <f t="shared" si="1680"/>
        <v/>
      </c>
      <c r="Z689" s="172" t="str">
        <f t="shared" ref="Z689:AC689" si="1688">IF($K689="","",IF($K689=$K687,X687,X686))</f>
        <v/>
      </c>
      <c r="AA689" s="172" t="str">
        <f t="shared" si="1688"/>
        <v/>
      </c>
      <c r="AB689" s="172" t="str">
        <f t="shared" si="1688"/>
        <v/>
      </c>
      <c r="AC689" s="172" t="str">
        <f t="shared" si="1688"/>
        <v/>
      </c>
      <c r="AD689" s="125"/>
      <c r="AE689" s="125"/>
      <c r="AF689" s="125"/>
      <c r="AG689" s="125"/>
      <c r="AH689" s="125"/>
      <c r="AI689" s="191"/>
      <c r="AJ689" s="191"/>
      <c r="AK689" s="125"/>
      <c r="AL689" s="191"/>
      <c r="AM689" s="125"/>
      <c r="AN689" s="191"/>
      <c r="AO689" s="123"/>
      <c r="AP689" s="130" t="str">
        <f t="shared" si="1573"/>
        <v/>
      </c>
      <c r="AQ689" s="130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R689" s="130" t="str">
        <f t="shared" si="1574"/>
        <v/>
      </c>
    </row>
    <row r="690" spans="1:44">
      <c r="A690" s="117">
        <f>输入错误检查!A690</f>
        <v>0</v>
      </c>
      <c r="B690" s="156" t="str">
        <f>IF(赛果!A88="","",赛果!A88)</f>
        <v/>
      </c>
      <c r="C690" s="156" t="str">
        <f>IF(赛果!B88="","",赛果!B88)</f>
        <v/>
      </c>
      <c r="D690" s="156" t="str">
        <f>IF(赛果!C88="","",赛果!C88)</f>
        <v/>
      </c>
      <c r="E690" s="156" t="str">
        <f>IF(赛果!D88="","",赛果!D88)</f>
        <v/>
      </c>
      <c r="F690" s="156" t="str">
        <f>IF(赛果!E88="","",赛果!E88)</f>
        <v/>
      </c>
      <c r="G690" s="120">
        <v>1</v>
      </c>
      <c r="H690" s="130" t="s">
        <v>247</v>
      </c>
      <c r="I690" s="130" t="str">
        <f t="shared" si="1570"/>
        <v/>
      </c>
      <c r="J690" s="130" t="str">
        <f t="shared" si="1571"/>
        <v/>
      </c>
      <c r="K690" s="125"/>
      <c r="L690" s="160"/>
      <c r="M690" s="168">
        <f t="shared" si="1681"/>
        <v>0</v>
      </c>
      <c r="N690" s="168">
        <f t="shared" si="1682"/>
        <v>0</v>
      </c>
      <c r="O690" s="166">
        <f t="shared" si="1683"/>
        <v>0</v>
      </c>
      <c r="P690" s="167">
        <f t="shared" si="1684"/>
        <v>0</v>
      </c>
      <c r="Q690" s="167">
        <f t="shared" si="1685"/>
        <v>0</v>
      </c>
      <c r="R690" s="167">
        <f t="shared" si="1686"/>
        <v>0</v>
      </c>
      <c r="S690" s="125"/>
      <c r="T690" s="125"/>
      <c r="U690" s="130" t="str">
        <f t="shared" si="1572"/>
        <v/>
      </c>
      <c r="V690" s="129"/>
      <c r="W690" s="129"/>
      <c r="X690" s="170"/>
      <c r="Y690" s="175"/>
      <c r="Z690" s="175"/>
      <c r="AA690" s="175"/>
      <c r="AB690" s="175"/>
      <c r="AC690" s="179"/>
      <c r="AD690" s="184"/>
      <c r="AE690" s="192"/>
      <c r="AF690" s="170"/>
      <c r="AG690" s="175"/>
      <c r="AH690" s="179"/>
      <c r="AI690" s="190"/>
      <c r="AJ690" s="191"/>
      <c r="AK690" s="125"/>
      <c r="AL690" s="191"/>
      <c r="AM690" s="125"/>
      <c r="AN690" s="191"/>
      <c r="AO690" s="123"/>
      <c r="AP690" s="130" t="str">
        <f t="shared" si="1573"/>
        <v/>
      </c>
      <c r="AQ690" s="130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R690" s="130" t="str">
        <f t="shared" si="1574"/>
        <v/>
      </c>
    </row>
    <row r="691" spans="1:44">
      <c r="A691" s="117">
        <f>输入错误检查!A691</f>
        <v>0</v>
      </c>
      <c r="B691" s="156" t="str">
        <f t="shared" ref="B691:B697" si="1689">B690</f>
        <v/>
      </c>
      <c r="C691" s="156" t="str">
        <f t="shared" ref="C691:C697" si="1690">C690</f>
        <v/>
      </c>
      <c r="D691" s="156" t="str">
        <f t="shared" ref="D691:D697" si="1691">D690</f>
        <v/>
      </c>
      <c r="E691" s="156" t="str">
        <f t="shared" ref="E691:E697" si="1692">E690</f>
        <v/>
      </c>
      <c r="F691" s="156" t="str">
        <f t="shared" ref="F691:F697" si="1693">F690</f>
        <v/>
      </c>
      <c r="G691" s="120">
        <v>1</v>
      </c>
      <c r="H691" s="130" t="s">
        <v>251</v>
      </c>
      <c r="I691" s="130" t="str">
        <f t="shared" si="1570"/>
        <v/>
      </c>
      <c r="J691" s="130" t="str">
        <f t="shared" si="1571"/>
        <v/>
      </c>
      <c r="K691" s="125"/>
      <c r="L691" s="160"/>
      <c r="M691" s="168"/>
      <c r="N691" s="168"/>
      <c r="O691" s="166"/>
      <c r="P691" s="169"/>
      <c r="Q691" s="169"/>
      <c r="R691" s="169"/>
      <c r="S691" s="125"/>
      <c r="T691" s="125"/>
      <c r="U691" s="130" t="str">
        <f t="shared" si="1572"/>
        <v/>
      </c>
      <c r="V691" s="129"/>
      <c r="W691" s="129"/>
      <c r="X691" s="171"/>
      <c r="Y691" s="176"/>
      <c r="Z691" s="177"/>
      <c r="AA691" s="177"/>
      <c r="AB691" s="177"/>
      <c r="AC691" s="182"/>
      <c r="AD691" s="184"/>
      <c r="AE691" s="192"/>
      <c r="AF691" s="171"/>
      <c r="AG691" s="177"/>
      <c r="AH691" s="182"/>
      <c r="AI691" s="190"/>
      <c r="AJ691" s="191"/>
      <c r="AK691" s="125"/>
      <c r="AL691" s="191"/>
      <c r="AM691" s="125"/>
      <c r="AN691" s="191"/>
      <c r="AO691" s="123"/>
      <c r="AP691" s="130" t="str">
        <f t="shared" si="1573"/>
        <v/>
      </c>
      <c r="AQ691" s="130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R691" s="130" t="str">
        <f t="shared" si="1574"/>
        <v/>
      </c>
    </row>
    <row r="692" spans="1:44">
      <c r="A692" s="117">
        <f>输入错误检查!A692</f>
        <v>0</v>
      </c>
      <c r="B692" s="156" t="str">
        <f t="shared" si="1689"/>
        <v/>
      </c>
      <c r="C692" s="156" t="str">
        <f t="shared" si="1690"/>
        <v/>
      </c>
      <c r="D692" s="156" t="str">
        <f t="shared" si="1691"/>
        <v/>
      </c>
      <c r="E692" s="156" t="str">
        <f t="shared" si="1692"/>
        <v/>
      </c>
      <c r="F692" s="156" t="str">
        <f t="shared" si="1693"/>
        <v/>
      </c>
      <c r="G692" s="120">
        <v>2</v>
      </c>
      <c r="H692" s="130" t="s">
        <v>247</v>
      </c>
      <c r="I692" s="130" t="str">
        <f t="shared" si="1570"/>
        <v/>
      </c>
      <c r="J692" s="130" t="str">
        <f t="shared" si="1571"/>
        <v/>
      </c>
      <c r="K692" s="125"/>
      <c r="L692" s="160"/>
      <c r="M692" s="168">
        <f t="shared" ref="M692:M696" si="1694">S692+S693</f>
        <v>0</v>
      </c>
      <c r="N692" s="168">
        <f t="shared" ref="N692:N696" si="1695">T692+T693</f>
        <v>0</v>
      </c>
      <c r="O692" s="166">
        <f t="shared" ref="O692:O696" si="1696">M692+N692</f>
        <v>0</v>
      </c>
      <c r="P692" s="167">
        <f t="shared" ref="P692:P696" si="1697">IF(M692&gt;N692,1,0)</f>
        <v>0</v>
      </c>
      <c r="Q692" s="167">
        <f t="shared" ref="Q692:Q696" si="1698">IF(M692+N692=0,0,IF(M692=N692,1,0))</f>
        <v>0</v>
      </c>
      <c r="R692" s="167">
        <f t="shared" ref="R692:R696" si="1699">IF(M692&lt;N692,1,0)</f>
        <v>0</v>
      </c>
      <c r="S692" s="125"/>
      <c r="T692" s="125"/>
      <c r="U692" s="130" t="str">
        <f t="shared" si="1572"/>
        <v/>
      </c>
      <c r="V692" s="128"/>
      <c r="W692" s="128"/>
      <c r="X692" s="172" t="str">
        <f t="shared" ref="X692:X696" si="1700">IF($K692="","",IF($K692=$K690,AI690,AI691))</f>
        <v/>
      </c>
      <c r="Y692" s="172" t="str">
        <f t="shared" ref="Y692:Y696" si="1701">IF($K692="","",IF($K692=$K690,AJ690,AJ691))</f>
        <v/>
      </c>
      <c r="Z692" s="178"/>
      <c r="AA692" s="177"/>
      <c r="AB692" s="177"/>
      <c r="AC692" s="182"/>
      <c r="AD692" s="184"/>
      <c r="AE692" s="125"/>
      <c r="AF692" s="188"/>
      <c r="AG692" s="178"/>
      <c r="AH692" s="182"/>
      <c r="AI692" s="190"/>
      <c r="AJ692" s="191"/>
      <c r="AK692" s="125"/>
      <c r="AL692" s="191"/>
      <c r="AM692" s="125"/>
      <c r="AN692" s="191"/>
      <c r="AO692" s="123"/>
      <c r="AP692" s="130" t="str">
        <f t="shared" si="1573"/>
        <v/>
      </c>
      <c r="AQ692" s="130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R692" s="130" t="str">
        <f t="shared" si="1574"/>
        <v/>
      </c>
    </row>
    <row r="693" spans="1:44">
      <c r="A693" s="117">
        <f>输入错误检查!A693</f>
        <v>0</v>
      </c>
      <c r="B693" s="156" t="str">
        <f t="shared" si="1689"/>
        <v/>
      </c>
      <c r="C693" s="156" t="str">
        <f t="shared" si="1690"/>
        <v/>
      </c>
      <c r="D693" s="156" t="str">
        <f t="shared" si="1691"/>
        <v/>
      </c>
      <c r="E693" s="156" t="str">
        <f t="shared" si="1692"/>
        <v/>
      </c>
      <c r="F693" s="156" t="str">
        <f t="shared" si="1693"/>
        <v/>
      </c>
      <c r="G693" s="120">
        <v>2</v>
      </c>
      <c r="H693" s="130" t="s">
        <v>251</v>
      </c>
      <c r="I693" s="130" t="str">
        <f t="shared" si="1570"/>
        <v/>
      </c>
      <c r="J693" s="130" t="str">
        <f t="shared" si="1571"/>
        <v/>
      </c>
      <c r="K693" s="125"/>
      <c r="L693" s="160"/>
      <c r="M693" s="168"/>
      <c r="N693" s="168"/>
      <c r="O693" s="166"/>
      <c r="P693" s="169"/>
      <c r="Q693" s="169"/>
      <c r="R693" s="169"/>
      <c r="S693" s="125"/>
      <c r="T693" s="125"/>
      <c r="U693" s="130" t="str">
        <f t="shared" si="1572"/>
        <v/>
      </c>
      <c r="V693" s="128"/>
      <c r="W693" s="128"/>
      <c r="X693" s="172" t="str">
        <f t="shared" ref="X693:X697" si="1702">IF($K693="","",IF($K693=$K691,AI691,AI690))</f>
        <v/>
      </c>
      <c r="Y693" s="172" t="str">
        <f t="shared" ref="Y693:Y697" si="1703">IF($K693="","",IF($K693=$K691,AJ691,AJ690))</f>
        <v/>
      </c>
      <c r="Z693" s="171"/>
      <c r="AA693" s="176"/>
      <c r="AB693" s="177"/>
      <c r="AC693" s="182"/>
      <c r="AD693" s="184"/>
      <c r="AE693" s="125"/>
      <c r="AF693" s="192"/>
      <c r="AG693" s="171"/>
      <c r="AH693" s="182"/>
      <c r="AI693" s="190"/>
      <c r="AJ693" s="191"/>
      <c r="AK693" s="125"/>
      <c r="AL693" s="191"/>
      <c r="AM693" s="125"/>
      <c r="AN693" s="191"/>
      <c r="AO693" s="123"/>
      <c r="AP693" s="130" t="str">
        <f t="shared" si="1573"/>
        <v/>
      </c>
      <c r="AQ693" s="130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R693" s="130" t="str">
        <f t="shared" si="1574"/>
        <v/>
      </c>
    </row>
    <row r="694" spans="1:44">
      <c r="A694" s="117">
        <f>输入错误检查!A694</f>
        <v>0</v>
      </c>
      <c r="B694" s="156" t="str">
        <f t="shared" si="1689"/>
        <v/>
      </c>
      <c r="C694" s="156" t="str">
        <f t="shared" si="1690"/>
        <v/>
      </c>
      <c r="D694" s="156" t="str">
        <f t="shared" si="1691"/>
        <v/>
      </c>
      <c r="E694" s="156" t="str">
        <f t="shared" si="1692"/>
        <v/>
      </c>
      <c r="F694" s="156" t="str">
        <f t="shared" si="1693"/>
        <v/>
      </c>
      <c r="G694" s="120">
        <v>3</v>
      </c>
      <c r="H694" s="130" t="s">
        <v>247</v>
      </c>
      <c r="I694" s="130" t="str">
        <f t="shared" si="1570"/>
        <v/>
      </c>
      <c r="J694" s="130" t="str">
        <f t="shared" si="1571"/>
        <v/>
      </c>
      <c r="K694" s="125"/>
      <c r="L694" s="160"/>
      <c r="M694" s="168">
        <f t="shared" si="1694"/>
        <v>0</v>
      </c>
      <c r="N694" s="168">
        <f t="shared" si="1695"/>
        <v>0</v>
      </c>
      <c r="O694" s="166">
        <f t="shared" si="1696"/>
        <v>0</v>
      </c>
      <c r="P694" s="167">
        <f t="shared" si="1697"/>
        <v>0</v>
      </c>
      <c r="Q694" s="167">
        <f t="shared" si="1698"/>
        <v>0</v>
      </c>
      <c r="R694" s="167">
        <f t="shared" si="1699"/>
        <v>0</v>
      </c>
      <c r="S694" s="125"/>
      <c r="T694" s="125"/>
      <c r="U694" s="130" t="str">
        <f t="shared" si="1572"/>
        <v/>
      </c>
      <c r="V694" s="173"/>
      <c r="W694" s="128"/>
      <c r="X694" s="174" t="str">
        <f t="shared" si="1700"/>
        <v/>
      </c>
      <c r="Y694" s="174" t="str">
        <f t="shared" si="1701"/>
        <v/>
      </c>
      <c r="Z694" s="174" t="str">
        <f>IF($K694="","",IF($K694=$K692,X692,X693))</f>
        <v/>
      </c>
      <c r="AA694" s="174" t="str">
        <f>IF($K694="","",IF($K694=$K692,Y692,Y693))</f>
        <v/>
      </c>
      <c r="AB694" s="178"/>
      <c r="AC694" s="182"/>
      <c r="AD694" s="184"/>
      <c r="AE694" s="125"/>
      <c r="AF694" s="125"/>
      <c r="AG694" s="188"/>
      <c r="AH694" s="189"/>
      <c r="AI694" s="190"/>
      <c r="AJ694" s="191"/>
      <c r="AK694" s="125"/>
      <c r="AL694" s="191"/>
      <c r="AM694" s="125"/>
      <c r="AN694" s="191"/>
      <c r="AO694" s="123"/>
      <c r="AP694" s="130" t="str">
        <f t="shared" si="1573"/>
        <v/>
      </c>
      <c r="AQ694" s="130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R694" s="130" t="str">
        <f t="shared" si="1574"/>
        <v/>
      </c>
    </row>
    <row r="695" spans="1:44">
      <c r="A695" s="117">
        <f>输入错误检查!A695</f>
        <v>0</v>
      </c>
      <c r="B695" s="156" t="str">
        <f t="shared" si="1689"/>
        <v/>
      </c>
      <c r="C695" s="156" t="str">
        <f t="shared" si="1690"/>
        <v/>
      </c>
      <c r="D695" s="156" t="str">
        <f t="shared" si="1691"/>
        <v/>
      </c>
      <c r="E695" s="156" t="str">
        <f t="shared" si="1692"/>
        <v/>
      </c>
      <c r="F695" s="156" t="str">
        <f t="shared" si="1693"/>
        <v/>
      </c>
      <c r="G695" s="120">
        <v>3</v>
      </c>
      <c r="H695" s="130" t="s">
        <v>251</v>
      </c>
      <c r="I695" s="130" t="str">
        <f t="shared" si="1570"/>
        <v/>
      </c>
      <c r="J695" s="130" t="str">
        <f t="shared" si="1571"/>
        <v/>
      </c>
      <c r="K695" s="125"/>
      <c r="L695" s="160"/>
      <c r="M695" s="168"/>
      <c r="N695" s="168"/>
      <c r="O695" s="166"/>
      <c r="P695" s="169"/>
      <c r="Q695" s="169"/>
      <c r="R695" s="169"/>
      <c r="S695" s="125"/>
      <c r="T695" s="125"/>
      <c r="U695" s="130" t="str">
        <f t="shared" si="1572"/>
        <v/>
      </c>
      <c r="V695" s="173"/>
      <c r="W695" s="128"/>
      <c r="X695" s="174" t="str">
        <f t="shared" si="1702"/>
        <v/>
      </c>
      <c r="Y695" s="174" t="str">
        <f t="shared" si="1703"/>
        <v/>
      </c>
      <c r="Z695" s="174" t="str">
        <f>IF($K695="","",IF($K695=$K693,X693,X692))</f>
        <v/>
      </c>
      <c r="AA695" s="174" t="str">
        <f>IF($K695="","",IF($K695=$K693,Y693,Y692))</f>
        <v/>
      </c>
      <c r="AB695" s="171"/>
      <c r="AC695" s="185"/>
      <c r="AD695" s="184"/>
      <c r="AE695" s="125"/>
      <c r="AF695" s="125"/>
      <c r="AG695" s="192"/>
      <c r="AH695" s="193"/>
      <c r="AI695" s="190"/>
      <c r="AJ695" s="191"/>
      <c r="AK695" s="125"/>
      <c r="AL695" s="191"/>
      <c r="AM695" s="125"/>
      <c r="AN695" s="191"/>
      <c r="AO695" s="123"/>
      <c r="AP695" s="130" t="str">
        <f t="shared" si="1573"/>
        <v/>
      </c>
      <c r="AQ695" s="130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R695" s="130" t="str">
        <f t="shared" si="1574"/>
        <v/>
      </c>
    </row>
    <row r="696" spans="1:44">
      <c r="A696" s="117">
        <f>输入错误检查!A696</f>
        <v>0</v>
      </c>
      <c r="B696" s="156" t="str">
        <f t="shared" si="1689"/>
        <v/>
      </c>
      <c r="C696" s="156" t="str">
        <f t="shared" si="1690"/>
        <v/>
      </c>
      <c r="D696" s="156" t="str">
        <f t="shared" si="1691"/>
        <v/>
      </c>
      <c r="E696" s="156" t="str">
        <f t="shared" si="1692"/>
        <v/>
      </c>
      <c r="F696" s="156" t="str">
        <f t="shared" si="1693"/>
        <v/>
      </c>
      <c r="G696" s="120" t="s">
        <v>256</v>
      </c>
      <c r="H696" s="130" t="s">
        <v>247</v>
      </c>
      <c r="I696" s="130" t="str">
        <f t="shared" si="1570"/>
        <v/>
      </c>
      <c r="J696" s="130" t="str">
        <f t="shared" si="1571"/>
        <v/>
      </c>
      <c r="K696" s="125"/>
      <c r="L696" s="160"/>
      <c r="M696" s="168">
        <f t="shared" si="1694"/>
        <v>0</v>
      </c>
      <c r="N696" s="168">
        <f t="shared" si="1695"/>
        <v>0</v>
      </c>
      <c r="O696" s="166">
        <f t="shared" si="1696"/>
        <v>0</v>
      </c>
      <c r="P696" s="167">
        <f t="shared" si="1697"/>
        <v>0</v>
      </c>
      <c r="Q696" s="167">
        <f t="shared" si="1698"/>
        <v>0</v>
      </c>
      <c r="R696" s="167">
        <f t="shared" si="1699"/>
        <v>0</v>
      </c>
      <c r="S696" s="125"/>
      <c r="T696" s="125"/>
      <c r="U696" s="130" t="str">
        <f t="shared" si="1572"/>
        <v/>
      </c>
      <c r="V696" s="173"/>
      <c r="W696" s="128"/>
      <c r="X696" s="174" t="str">
        <f t="shared" si="1700"/>
        <v/>
      </c>
      <c r="Y696" s="174" t="str">
        <f t="shared" si="1701"/>
        <v/>
      </c>
      <c r="Z696" s="172" t="str">
        <f t="shared" ref="Z696:AC696" si="1704">IF($K696="","",IF($K696=$K694,X694,X695))</f>
        <v/>
      </c>
      <c r="AA696" s="172" t="str">
        <f t="shared" si="1704"/>
        <v/>
      </c>
      <c r="AB696" s="172" t="str">
        <f t="shared" si="1704"/>
        <v/>
      </c>
      <c r="AC696" s="172" t="str">
        <f t="shared" si="1704"/>
        <v/>
      </c>
      <c r="AD696" s="125"/>
      <c r="AE696" s="125"/>
      <c r="AF696" s="125"/>
      <c r="AG696" s="125"/>
      <c r="AH696" s="194"/>
      <c r="AI696" s="191"/>
      <c r="AJ696" s="191"/>
      <c r="AK696" s="125"/>
      <c r="AL696" s="191"/>
      <c r="AM696" s="125"/>
      <c r="AN696" s="191"/>
      <c r="AO696" s="123"/>
      <c r="AP696" s="130" t="str">
        <f t="shared" si="1573"/>
        <v/>
      </c>
      <c r="AQ696" s="130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R696" s="130" t="str">
        <f t="shared" si="1574"/>
        <v/>
      </c>
    </row>
    <row r="697" spans="1:44">
      <c r="A697" s="117">
        <f>输入错误检查!A697</f>
        <v>0</v>
      </c>
      <c r="B697" s="156" t="str">
        <f t="shared" si="1689"/>
        <v/>
      </c>
      <c r="C697" s="156" t="str">
        <f t="shared" si="1690"/>
        <v/>
      </c>
      <c r="D697" s="156" t="str">
        <f t="shared" si="1691"/>
        <v/>
      </c>
      <c r="E697" s="156" t="str">
        <f t="shared" si="1692"/>
        <v/>
      </c>
      <c r="F697" s="156" t="str">
        <f t="shared" si="1693"/>
        <v/>
      </c>
      <c r="G697" s="120" t="s">
        <v>256</v>
      </c>
      <c r="H697" s="130" t="s">
        <v>251</v>
      </c>
      <c r="I697" s="130" t="str">
        <f t="shared" si="1570"/>
        <v/>
      </c>
      <c r="J697" s="130" t="str">
        <f t="shared" si="1571"/>
        <v/>
      </c>
      <c r="K697" s="125"/>
      <c r="L697" s="160"/>
      <c r="M697" s="168"/>
      <c r="N697" s="168"/>
      <c r="O697" s="166"/>
      <c r="P697" s="169"/>
      <c r="Q697" s="169"/>
      <c r="R697" s="169"/>
      <c r="S697" s="125"/>
      <c r="T697" s="125"/>
      <c r="U697" s="130" t="str">
        <f t="shared" si="1572"/>
        <v/>
      </c>
      <c r="V697" s="173"/>
      <c r="W697" s="128"/>
      <c r="X697" s="174" t="str">
        <f t="shared" si="1702"/>
        <v/>
      </c>
      <c r="Y697" s="174" t="str">
        <f t="shared" si="1703"/>
        <v/>
      </c>
      <c r="Z697" s="172" t="str">
        <f t="shared" ref="Z697:AC697" si="1705">IF($K697="","",IF($K697=$K695,X695,X694))</f>
        <v/>
      </c>
      <c r="AA697" s="172" t="str">
        <f t="shared" si="1705"/>
        <v/>
      </c>
      <c r="AB697" s="172" t="str">
        <f t="shared" si="1705"/>
        <v/>
      </c>
      <c r="AC697" s="172" t="str">
        <f t="shared" si="1705"/>
        <v/>
      </c>
      <c r="AD697" s="125"/>
      <c r="AE697" s="125"/>
      <c r="AF697" s="125"/>
      <c r="AG697" s="125"/>
      <c r="AH697" s="125"/>
      <c r="AI697" s="191"/>
      <c r="AJ697" s="191"/>
      <c r="AK697" s="125"/>
      <c r="AL697" s="191"/>
      <c r="AM697" s="125"/>
      <c r="AN697" s="191"/>
      <c r="AO697" s="123"/>
      <c r="AP697" s="130" t="str">
        <f t="shared" si="1573"/>
        <v/>
      </c>
      <c r="AQ697" s="130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R697" s="130" t="str">
        <f t="shared" si="1574"/>
        <v/>
      </c>
    </row>
    <row r="698" spans="1:44">
      <c r="A698" s="117">
        <f>输入错误检查!A698</f>
        <v>0</v>
      </c>
      <c r="B698" s="156" t="str">
        <f>IF(赛果!A89="","",赛果!A89)</f>
        <v/>
      </c>
      <c r="C698" s="156" t="str">
        <f>IF(赛果!B89="","",赛果!B89)</f>
        <v/>
      </c>
      <c r="D698" s="156" t="str">
        <f>IF(赛果!C89="","",赛果!C89)</f>
        <v/>
      </c>
      <c r="E698" s="156" t="str">
        <f>IF(赛果!D89="","",赛果!D89)</f>
        <v/>
      </c>
      <c r="F698" s="156" t="str">
        <f>IF(赛果!E89="","",赛果!E89)</f>
        <v/>
      </c>
      <c r="G698" s="120">
        <v>1</v>
      </c>
      <c r="H698" s="130" t="s">
        <v>247</v>
      </c>
      <c r="I698" s="130" t="str">
        <f t="shared" si="1570"/>
        <v/>
      </c>
      <c r="J698" s="130" t="str">
        <f t="shared" si="1571"/>
        <v/>
      </c>
      <c r="K698" s="125"/>
      <c r="L698" s="160"/>
      <c r="M698" s="168">
        <f t="shared" ref="M698:M702" si="1706">S698+S699</f>
        <v>0</v>
      </c>
      <c r="N698" s="168">
        <f t="shared" ref="N698:N702" si="1707">T698+T699</f>
        <v>0</v>
      </c>
      <c r="O698" s="166">
        <f t="shared" ref="O698:O702" si="1708">M698+N698</f>
        <v>0</v>
      </c>
      <c r="P698" s="167">
        <f t="shared" ref="P698:P702" si="1709">IF(M698&gt;N698,1,0)</f>
        <v>0</v>
      </c>
      <c r="Q698" s="167">
        <f t="shared" ref="Q698:Q702" si="1710">IF(M698+N698=0,0,IF(M698=N698,1,0))</f>
        <v>0</v>
      </c>
      <c r="R698" s="167">
        <f t="shared" ref="R698:R702" si="1711">IF(M698&lt;N698,1,0)</f>
        <v>0</v>
      </c>
      <c r="S698" s="125"/>
      <c r="T698" s="125"/>
      <c r="U698" s="130" t="str">
        <f t="shared" si="1572"/>
        <v/>
      </c>
      <c r="V698" s="129"/>
      <c r="W698" s="129"/>
      <c r="X698" s="170"/>
      <c r="Y698" s="175"/>
      <c r="Z698" s="175"/>
      <c r="AA698" s="175"/>
      <c r="AB698" s="175"/>
      <c r="AC698" s="179"/>
      <c r="AD698" s="184"/>
      <c r="AE698" s="192"/>
      <c r="AF698" s="170"/>
      <c r="AG698" s="175"/>
      <c r="AH698" s="179"/>
      <c r="AI698" s="190"/>
      <c r="AJ698" s="191"/>
      <c r="AK698" s="125"/>
      <c r="AL698" s="191"/>
      <c r="AM698" s="125"/>
      <c r="AN698" s="191"/>
      <c r="AO698" s="123"/>
      <c r="AP698" s="130" t="str">
        <f t="shared" si="1573"/>
        <v/>
      </c>
      <c r="AQ698" s="130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R698" s="130" t="str">
        <f t="shared" si="1574"/>
        <v/>
      </c>
    </row>
    <row r="699" spans="1:44">
      <c r="A699" s="117">
        <f>输入错误检查!A699</f>
        <v>0</v>
      </c>
      <c r="B699" s="156" t="str">
        <f t="shared" ref="B699:B705" si="1712">B698</f>
        <v/>
      </c>
      <c r="C699" s="156" t="str">
        <f t="shared" ref="C699:C705" si="1713">C698</f>
        <v/>
      </c>
      <c r="D699" s="156" t="str">
        <f t="shared" ref="D699:D705" si="1714">D698</f>
        <v/>
      </c>
      <c r="E699" s="156" t="str">
        <f t="shared" ref="E699:E705" si="1715">E698</f>
        <v/>
      </c>
      <c r="F699" s="156" t="str">
        <f t="shared" ref="F699:F705" si="1716">F698</f>
        <v/>
      </c>
      <c r="G699" s="120">
        <v>1</v>
      </c>
      <c r="H699" s="130" t="s">
        <v>251</v>
      </c>
      <c r="I699" s="130" t="str">
        <f t="shared" si="1570"/>
        <v/>
      </c>
      <c r="J699" s="130" t="str">
        <f t="shared" si="1571"/>
        <v/>
      </c>
      <c r="K699" s="125"/>
      <c r="L699" s="160"/>
      <c r="M699" s="168"/>
      <c r="N699" s="168"/>
      <c r="O699" s="166"/>
      <c r="P699" s="169"/>
      <c r="Q699" s="169"/>
      <c r="R699" s="169"/>
      <c r="S699" s="125"/>
      <c r="T699" s="125"/>
      <c r="U699" s="130" t="str">
        <f t="shared" si="1572"/>
        <v/>
      </c>
      <c r="V699" s="129"/>
      <c r="W699" s="129"/>
      <c r="X699" s="171"/>
      <c r="Y699" s="176"/>
      <c r="Z699" s="177"/>
      <c r="AA699" s="177"/>
      <c r="AB699" s="177"/>
      <c r="AC699" s="182"/>
      <c r="AD699" s="184"/>
      <c r="AE699" s="192"/>
      <c r="AF699" s="171"/>
      <c r="AG699" s="177"/>
      <c r="AH699" s="182"/>
      <c r="AI699" s="190"/>
      <c r="AJ699" s="191"/>
      <c r="AK699" s="125"/>
      <c r="AL699" s="191"/>
      <c r="AM699" s="125"/>
      <c r="AN699" s="191"/>
      <c r="AO699" s="123"/>
      <c r="AP699" s="130" t="str">
        <f t="shared" si="1573"/>
        <v/>
      </c>
      <c r="AQ699" s="130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R699" s="130" t="str">
        <f t="shared" si="1574"/>
        <v/>
      </c>
    </row>
    <row r="700" spans="1:44">
      <c r="A700" s="117">
        <f>输入错误检查!A700</f>
        <v>0</v>
      </c>
      <c r="B700" s="156" t="str">
        <f t="shared" si="1712"/>
        <v/>
      </c>
      <c r="C700" s="156" t="str">
        <f t="shared" si="1713"/>
        <v/>
      </c>
      <c r="D700" s="156" t="str">
        <f t="shared" si="1714"/>
        <v/>
      </c>
      <c r="E700" s="156" t="str">
        <f t="shared" si="1715"/>
        <v/>
      </c>
      <c r="F700" s="156" t="str">
        <f t="shared" si="1716"/>
        <v/>
      </c>
      <c r="G700" s="120">
        <v>2</v>
      </c>
      <c r="H700" s="130" t="s">
        <v>247</v>
      </c>
      <c r="I700" s="130" t="str">
        <f t="shared" si="1570"/>
        <v/>
      </c>
      <c r="J700" s="130" t="str">
        <f t="shared" si="1571"/>
        <v/>
      </c>
      <c r="K700" s="125"/>
      <c r="L700" s="160"/>
      <c r="M700" s="168">
        <f t="shared" si="1706"/>
        <v>0</v>
      </c>
      <c r="N700" s="168">
        <f t="shared" si="1707"/>
        <v>0</v>
      </c>
      <c r="O700" s="166">
        <f t="shared" si="1708"/>
        <v>0</v>
      </c>
      <c r="P700" s="167">
        <f t="shared" si="1709"/>
        <v>0</v>
      </c>
      <c r="Q700" s="167">
        <f t="shared" si="1710"/>
        <v>0</v>
      </c>
      <c r="R700" s="167">
        <f t="shared" si="1711"/>
        <v>0</v>
      </c>
      <c r="S700" s="125"/>
      <c r="T700" s="125"/>
      <c r="U700" s="130" t="str">
        <f t="shared" si="1572"/>
        <v/>
      </c>
      <c r="V700" s="128"/>
      <c r="W700" s="128"/>
      <c r="X700" s="172" t="str">
        <f t="shared" ref="X700:X704" si="1717">IF($K700="","",IF($K700=$K698,AI698,AI699))</f>
        <v/>
      </c>
      <c r="Y700" s="172" t="str">
        <f t="shared" ref="Y700:Y704" si="1718">IF($K700="","",IF($K700=$K698,AJ698,AJ699))</f>
        <v/>
      </c>
      <c r="Z700" s="178"/>
      <c r="AA700" s="177"/>
      <c r="AB700" s="177"/>
      <c r="AC700" s="182"/>
      <c r="AD700" s="184"/>
      <c r="AE700" s="125"/>
      <c r="AF700" s="188"/>
      <c r="AG700" s="178"/>
      <c r="AH700" s="182"/>
      <c r="AI700" s="190"/>
      <c r="AJ700" s="191"/>
      <c r="AK700" s="125"/>
      <c r="AL700" s="191"/>
      <c r="AM700" s="125"/>
      <c r="AN700" s="191"/>
      <c r="AO700" s="123"/>
      <c r="AP700" s="130" t="str">
        <f t="shared" si="1573"/>
        <v/>
      </c>
      <c r="AQ700" s="130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R700" s="130" t="str">
        <f t="shared" si="1574"/>
        <v/>
      </c>
    </row>
    <row r="701" spans="1:44">
      <c r="A701" s="117">
        <f>输入错误检查!A701</f>
        <v>0</v>
      </c>
      <c r="B701" s="156" t="str">
        <f t="shared" si="1712"/>
        <v/>
      </c>
      <c r="C701" s="156" t="str">
        <f t="shared" si="1713"/>
        <v/>
      </c>
      <c r="D701" s="156" t="str">
        <f t="shared" si="1714"/>
        <v/>
      </c>
      <c r="E701" s="156" t="str">
        <f t="shared" si="1715"/>
        <v/>
      </c>
      <c r="F701" s="156" t="str">
        <f t="shared" si="1716"/>
        <v/>
      </c>
      <c r="G701" s="120">
        <v>2</v>
      </c>
      <c r="H701" s="130" t="s">
        <v>251</v>
      </c>
      <c r="I701" s="130" t="str">
        <f t="shared" si="1570"/>
        <v/>
      </c>
      <c r="J701" s="130" t="str">
        <f t="shared" si="1571"/>
        <v/>
      </c>
      <c r="K701" s="125"/>
      <c r="L701" s="160"/>
      <c r="M701" s="168"/>
      <c r="N701" s="168"/>
      <c r="O701" s="166"/>
      <c r="P701" s="169"/>
      <c r="Q701" s="169"/>
      <c r="R701" s="169"/>
      <c r="S701" s="125"/>
      <c r="T701" s="125"/>
      <c r="U701" s="130" t="str">
        <f t="shared" si="1572"/>
        <v/>
      </c>
      <c r="V701" s="128"/>
      <c r="W701" s="128"/>
      <c r="X701" s="172" t="str">
        <f t="shared" ref="X701:X705" si="1719">IF($K701="","",IF($K701=$K699,AI699,AI698))</f>
        <v/>
      </c>
      <c r="Y701" s="172" t="str">
        <f t="shared" ref="Y701:Y705" si="1720">IF($K701="","",IF($K701=$K699,AJ699,AJ698))</f>
        <v/>
      </c>
      <c r="Z701" s="171"/>
      <c r="AA701" s="176"/>
      <c r="AB701" s="177"/>
      <c r="AC701" s="182"/>
      <c r="AD701" s="184"/>
      <c r="AE701" s="125"/>
      <c r="AF701" s="192"/>
      <c r="AG701" s="171"/>
      <c r="AH701" s="182"/>
      <c r="AI701" s="190"/>
      <c r="AJ701" s="191"/>
      <c r="AK701" s="125"/>
      <c r="AL701" s="191"/>
      <c r="AM701" s="125"/>
      <c r="AN701" s="191"/>
      <c r="AO701" s="123"/>
      <c r="AP701" s="130" t="str">
        <f t="shared" si="1573"/>
        <v/>
      </c>
      <c r="AQ701" s="130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R701" s="130" t="str">
        <f t="shared" si="1574"/>
        <v/>
      </c>
    </row>
    <row r="702" spans="1:44">
      <c r="A702" s="117">
        <f>输入错误检查!A702</f>
        <v>0</v>
      </c>
      <c r="B702" s="156" t="str">
        <f t="shared" si="1712"/>
        <v/>
      </c>
      <c r="C702" s="156" t="str">
        <f t="shared" si="1713"/>
        <v/>
      </c>
      <c r="D702" s="156" t="str">
        <f t="shared" si="1714"/>
        <v/>
      </c>
      <c r="E702" s="156" t="str">
        <f t="shared" si="1715"/>
        <v/>
      </c>
      <c r="F702" s="156" t="str">
        <f t="shared" si="1716"/>
        <v/>
      </c>
      <c r="G702" s="120">
        <v>3</v>
      </c>
      <c r="H702" s="130" t="s">
        <v>247</v>
      </c>
      <c r="I702" s="130" t="str">
        <f t="shared" si="1570"/>
        <v/>
      </c>
      <c r="J702" s="130" t="str">
        <f t="shared" si="1571"/>
        <v/>
      </c>
      <c r="K702" s="125"/>
      <c r="L702" s="160"/>
      <c r="M702" s="168">
        <f t="shared" si="1706"/>
        <v>0</v>
      </c>
      <c r="N702" s="168">
        <f t="shared" si="1707"/>
        <v>0</v>
      </c>
      <c r="O702" s="166">
        <f t="shared" si="1708"/>
        <v>0</v>
      </c>
      <c r="P702" s="167">
        <f t="shared" si="1709"/>
        <v>0</v>
      </c>
      <c r="Q702" s="167">
        <f t="shared" si="1710"/>
        <v>0</v>
      </c>
      <c r="R702" s="167">
        <f t="shared" si="1711"/>
        <v>0</v>
      </c>
      <c r="S702" s="125"/>
      <c r="T702" s="125"/>
      <c r="U702" s="130" t="str">
        <f t="shared" si="1572"/>
        <v/>
      </c>
      <c r="V702" s="173"/>
      <c r="W702" s="128"/>
      <c r="X702" s="174" t="str">
        <f t="shared" si="1717"/>
        <v/>
      </c>
      <c r="Y702" s="174" t="str">
        <f t="shared" si="1718"/>
        <v/>
      </c>
      <c r="Z702" s="174" t="str">
        <f>IF($K702="","",IF($K702=$K700,X700,X701))</f>
        <v/>
      </c>
      <c r="AA702" s="174" t="str">
        <f>IF($K702="","",IF($K702=$K700,Y700,Y701))</f>
        <v/>
      </c>
      <c r="AB702" s="178"/>
      <c r="AC702" s="182"/>
      <c r="AD702" s="184"/>
      <c r="AE702" s="125"/>
      <c r="AF702" s="125"/>
      <c r="AG702" s="188"/>
      <c r="AH702" s="189"/>
      <c r="AI702" s="190"/>
      <c r="AJ702" s="191"/>
      <c r="AK702" s="125"/>
      <c r="AL702" s="191"/>
      <c r="AM702" s="125"/>
      <c r="AN702" s="191"/>
      <c r="AO702" s="123"/>
      <c r="AP702" s="130" t="str">
        <f t="shared" si="1573"/>
        <v/>
      </c>
      <c r="AQ702" s="130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R702" s="130" t="str">
        <f t="shared" si="1574"/>
        <v/>
      </c>
    </row>
    <row r="703" spans="1:44">
      <c r="A703" s="117">
        <f>输入错误检查!A703</f>
        <v>0</v>
      </c>
      <c r="B703" s="156" t="str">
        <f t="shared" si="1712"/>
        <v/>
      </c>
      <c r="C703" s="156" t="str">
        <f t="shared" si="1713"/>
        <v/>
      </c>
      <c r="D703" s="156" t="str">
        <f t="shared" si="1714"/>
        <v/>
      </c>
      <c r="E703" s="156" t="str">
        <f t="shared" si="1715"/>
        <v/>
      </c>
      <c r="F703" s="156" t="str">
        <f t="shared" si="1716"/>
        <v/>
      </c>
      <c r="G703" s="120">
        <v>3</v>
      </c>
      <c r="H703" s="130" t="s">
        <v>251</v>
      </c>
      <c r="I703" s="130" t="str">
        <f t="shared" si="1570"/>
        <v/>
      </c>
      <c r="J703" s="130" t="str">
        <f t="shared" si="1571"/>
        <v/>
      </c>
      <c r="K703" s="125"/>
      <c r="L703" s="160"/>
      <c r="M703" s="168"/>
      <c r="N703" s="168"/>
      <c r="O703" s="166"/>
      <c r="P703" s="169"/>
      <c r="Q703" s="169"/>
      <c r="R703" s="169"/>
      <c r="S703" s="125"/>
      <c r="T703" s="125"/>
      <c r="U703" s="130" t="str">
        <f t="shared" si="1572"/>
        <v/>
      </c>
      <c r="V703" s="173"/>
      <c r="W703" s="128"/>
      <c r="X703" s="174" t="str">
        <f t="shared" si="1719"/>
        <v/>
      </c>
      <c r="Y703" s="174" t="str">
        <f t="shared" si="1720"/>
        <v/>
      </c>
      <c r="Z703" s="174" t="str">
        <f>IF($K703="","",IF($K703=$K701,X701,X700))</f>
        <v/>
      </c>
      <c r="AA703" s="174" t="str">
        <f>IF($K703="","",IF($K703=$K701,Y701,Y700))</f>
        <v/>
      </c>
      <c r="AB703" s="171"/>
      <c r="AC703" s="185"/>
      <c r="AD703" s="184"/>
      <c r="AE703" s="125"/>
      <c r="AF703" s="125"/>
      <c r="AG703" s="192"/>
      <c r="AH703" s="193"/>
      <c r="AI703" s="190"/>
      <c r="AJ703" s="191"/>
      <c r="AK703" s="125"/>
      <c r="AL703" s="191"/>
      <c r="AM703" s="125"/>
      <c r="AN703" s="191"/>
      <c r="AO703" s="123"/>
      <c r="AP703" s="130" t="str">
        <f t="shared" si="1573"/>
        <v/>
      </c>
      <c r="AQ703" s="130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R703" s="130" t="str">
        <f t="shared" si="1574"/>
        <v/>
      </c>
    </row>
    <row r="704" spans="1:44">
      <c r="A704" s="117">
        <f>输入错误检查!A704</f>
        <v>0</v>
      </c>
      <c r="B704" s="156" t="str">
        <f t="shared" si="1712"/>
        <v/>
      </c>
      <c r="C704" s="156" t="str">
        <f t="shared" si="1713"/>
        <v/>
      </c>
      <c r="D704" s="156" t="str">
        <f t="shared" si="1714"/>
        <v/>
      </c>
      <c r="E704" s="156" t="str">
        <f t="shared" si="1715"/>
        <v/>
      </c>
      <c r="F704" s="156" t="str">
        <f t="shared" si="1716"/>
        <v/>
      </c>
      <c r="G704" s="120" t="s">
        <v>256</v>
      </c>
      <c r="H704" s="130" t="s">
        <v>247</v>
      </c>
      <c r="I704" s="130" t="str">
        <f t="shared" si="1570"/>
        <v/>
      </c>
      <c r="J704" s="130" t="str">
        <f t="shared" si="1571"/>
        <v/>
      </c>
      <c r="K704" s="125"/>
      <c r="L704" s="160"/>
      <c r="M704" s="168">
        <f t="shared" ref="M704:M708" si="1721">S704+S705</f>
        <v>0</v>
      </c>
      <c r="N704" s="168">
        <f t="shared" ref="N704:N708" si="1722">T704+T705</f>
        <v>0</v>
      </c>
      <c r="O704" s="166">
        <f t="shared" ref="O704:O708" si="1723">M704+N704</f>
        <v>0</v>
      </c>
      <c r="P704" s="167">
        <f t="shared" ref="P704:P708" si="1724">IF(M704&gt;N704,1,0)</f>
        <v>0</v>
      </c>
      <c r="Q704" s="167">
        <f t="shared" ref="Q704:Q708" si="1725">IF(M704+N704=0,0,IF(M704=N704,1,0))</f>
        <v>0</v>
      </c>
      <c r="R704" s="167">
        <f t="shared" ref="R704:R708" si="1726">IF(M704&lt;N704,1,0)</f>
        <v>0</v>
      </c>
      <c r="S704" s="125"/>
      <c r="T704" s="125"/>
      <c r="U704" s="130" t="str">
        <f t="shared" si="1572"/>
        <v/>
      </c>
      <c r="V704" s="173"/>
      <c r="W704" s="128"/>
      <c r="X704" s="174" t="str">
        <f t="shared" si="1717"/>
        <v/>
      </c>
      <c r="Y704" s="174" t="str">
        <f t="shared" si="1718"/>
        <v/>
      </c>
      <c r="Z704" s="172" t="str">
        <f t="shared" ref="Z704:AC704" si="1727">IF($K704="","",IF($K704=$K702,X702,X703))</f>
        <v/>
      </c>
      <c r="AA704" s="172" t="str">
        <f t="shared" si="1727"/>
        <v/>
      </c>
      <c r="AB704" s="172" t="str">
        <f t="shared" si="1727"/>
        <v/>
      </c>
      <c r="AC704" s="172" t="str">
        <f t="shared" si="1727"/>
        <v/>
      </c>
      <c r="AD704" s="125"/>
      <c r="AE704" s="125"/>
      <c r="AF704" s="125"/>
      <c r="AG704" s="125"/>
      <c r="AH704" s="194"/>
      <c r="AI704" s="191"/>
      <c r="AJ704" s="191"/>
      <c r="AK704" s="125"/>
      <c r="AL704" s="191"/>
      <c r="AM704" s="125"/>
      <c r="AN704" s="191"/>
      <c r="AO704" s="123"/>
      <c r="AP704" s="130" t="str">
        <f t="shared" si="1573"/>
        <v/>
      </c>
      <c r="AQ704" s="130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R704" s="130" t="str">
        <f t="shared" si="1574"/>
        <v/>
      </c>
    </row>
    <row r="705" spans="1:44">
      <c r="A705" s="117">
        <f>输入错误检查!A705</f>
        <v>0</v>
      </c>
      <c r="B705" s="156" t="str">
        <f t="shared" si="1712"/>
        <v/>
      </c>
      <c r="C705" s="156" t="str">
        <f t="shared" si="1713"/>
        <v/>
      </c>
      <c r="D705" s="156" t="str">
        <f t="shared" si="1714"/>
        <v/>
      </c>
      <c r="E705" s="156" t="str">
        <f t="shared" si="1715"/>
        <v/>
      </c>
      <c r="F705" s="156" t="str">
        <f t="shared" si="1716"/>
        <v/>
      </c>
      <c r="G705" s="120" t="s">
        <v>256</v>
      </c>
      <c r="H705" s="130" t="s">
        <v>251</v>
      </c>
      <c r="I705" s="130" t="str">
        <f t="shared" si="1570"/>
        <v/>
      </c>
      <c r="J705" s="130" t="str">
        <f t="shared" si="1571"/>
        <v/>
      </c>
      <c r="K705" s="125"/>
      <c r="L705" s="160"/>
      <c r="M705" s="168"/>
      <c r="N705" s="168"/>
      <c r="O705" s="166"/>
      <c r="P705" s="169"/>
      <c r="Q705" s="169"/>
      <c r="R705" s="169"/>
      <c r="S705" s="125"/>
      <c r="T705" s="125"/>
      <c r="U705" s="130" t="str">
        <f t="shared" si="1572"/>
        <v/>
      </c>
      <c r="V705" s="173"/>
      <c r="W705" s="128"/>
      <c r="X705" s="174" t="str">
        <f t="shared" si="1719"/>
        <v/>
      </c>
      <c r="Y705" s="174" t="str">
        <f t="shared" si="1720"/>
        <v/>
      </c>
      <c r="Z705" s="172" t="str">
        <f t="shared" ref="Z705:AC705" si="1728">IF($K705="","",IF($K705=$K703,X703,X702))</f>
        <v/>
      </c>
      <c r="AA705" s="172" t="str">
        <f t="shared" si="1728"/>
        <v/>
      </c>
      <c r="AB705" s="172" t="str">
        <f t="shared" si="1728"/>
        <v/>
      </c>
      <c r="AC705" s="172" t="str">
        <f t="shared" si="1728"/>
        <v/>
      </c>
      <c r="AD705" s="125"/>
      <c r="AE705" s="125"/>
      <c r="AF705" s="125"/>
      <c r="AG705" s="125"/>
      <c r="AH705" s="125"/>
      <c r="AI705" s="191"/>
      <c r="AJ705" s="191"/>
      <c r="AK705" s="125"/>
      <c r="AL705" s="191"/>
      <c r="AM705" s="125"/>
      <c r="AN705" s="191"/>
      <c r="AO705" s="123"/>
      <c r="AP705" s="130" t="str">
        <f t="shared" si="1573"/>
        <v/>
      </c>
      <c r="AQ705" s="130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R705" s="130" t="str">
        <f t="shared" si="1574"/>
        <v/>
      </c>
    </row>
    <row r="706" spans="1:44">
      <c r="A706" s="117">
        <f>输入错误检查!A706</f>
        <v>0</v>
      </c>
      <c r="B706" s="156" t="str">
        <f>IF(赛果!A90="","",赛果!A90)</f>
        <v/>
      </c>
      <c r="C706" s="156" t="str">
        <f>IF(赛果!B90="","",赛果!B90)</f>
        <v/>
      </c>
      <c r="D706" s="156" t="str">
        <f>IF(赛果!C90="","",赛果!C90)</f>
        <v/>
      </c>
      <c r="E706" s="156" t="str">
        <f>IF(赛果!D90="","",赛果!D90)</f>
        <v/>
      </c>
      <c r="F706" s="156" t="str">
        <f>IF(赛果!E90="","",赛果!E90)</f>
        <v/>
      </c>
      <c r="G706" s="120">
        <v>1</v>
      </c>
      <c r="H706" s="130" t="s">
        <v>247</v>
      </c>
      <c r="I706" s="130" t="str">
        <f t="shared" ref="I706:I721" si="1729">IF(K706="","",IF(K706=E706,"主","客"))</f>
        <v/>
      </c>
      <c r="J706" s="130" t="str">
        <f t="shared" ref="J706:J721" si="1730">IF(K706="","",IF(K706=E706,F706,E706))</f>
        <v/>
      </c>
      <c r="K706" s="125"/>
      <c r="L706" s="160"/>
      <c r="M706" s="168">
        <f t="shared" si="1721"/>
        <v>0</v>
      </c>
      <c r="N706" s="168">
        <f t="shared" si="1722"/>
        <v>0</v>
      </c>
      <c r="O706" s="166">
        <f t="shared" si="1723"/>
        <v>0</v>
      </c>
      <c r="P706" s="167">
        <f t="shared" si="1724"/>
        <v>0</v>
      </c>
      <c r="Q706" s="167">
        <f t="shared" si="1725"/>
        <v>0</v>
      </c>
      <c r="R706" s="167">
        <f t="shared" si="1726"/>
        <v>0</v>
      </c>
      <c r="S706" s="125"/>
      <c r="T706" s="125"/>
      <c r="U706" s="130" t="str">
        <f t="shared" ref="U706:U721" si="1731">_xlfn.IFS(S706+T706=0,"",S706&gt;T706,IF(I706="主","屠","人"),S706&lt;T706,IF(I706="主","人","屠"),S706=T706,"平")</f>
        <v/>
      </c>
      <c r="V706" s="129"/>
      <c r="W706" s="129"/>
      <c r="X706" s="170"/>
      <c r="Y706" s="175"/>
      <c r="Z706" s="175"/>
      <c r="AA706" s="175"/>
      <c r="AB706" s="175"/>
      <c r="AC706" s="179"/>
      <c r="AD706" s="184"/>
      <c r="AE706" s="192"/>
      <c r="AF706" s="170"/>
      <c r="AG706" s="175"/>
      <c r="AH706" s="179"/>
      <c r="AI706" s="190"/>
      <c r="AJ706" s="191"/>
      <c r="AK706" s="125"/>
      <c r="AL706" s="191"/>
      <c r="AM706" s="125"/>
      <c r="AN706" s="191"/>
      <c r="AO706" s="123"/>
      <c r="AP706" s="130" t="str">
        <f t="shared" ref="AP706:AP721" si="1732">_xlfn.IFS(AQ706="","",AQ706=E706,"主",AQ706=F706,"客")</f>
        <v/>
      </c>
      <c r="AQ706" s="130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R706" s="130" t="str">
        <f t="shared" ref="AR706:AR721" si="1733">_xlfn.IFS(AQ706="","",AQ706=E706,F706,AQ706=F706,E706)</f>
        <v/>
      </c>
    </row>
    <row r="707" spans="1:44">
      <c r="A707" s="117">
        <f>输入错误检查!A707</f>
        <v>0</v>
      </c>
      <c r="B707" s="156" t="str">
        <f t="shared" ref="B707:B713" si="1734">B706</f>
        <v/>
      </c>
      <c r="C707" s="156" t="str">
        <f t="shared" ref="C707:C713" si="1735">C706</f>
        <v/>
      </c>
      <c r="D707" s="156" t="str">
        <f t="shared" ref="D707:D713" si="1736">D706</f>
        <v/>
      </c>
      <c r="E707" s="156" t="str">
        <f t="shared" ref="E707:E713" si="1737">E706</f>
        <v/>
      </c>
      <c r="F707" s="156" t="str">
        <f t="shared" ref="F707:F713" si="1738">F706</f>
        <v/>
      </c>
      <c r="G707" s="120">
        <v>1</v>
      </c>
      <c r="H707" s="130" t="s">
        <v>251</v>
      </c>
      <c r="I707" s="130" t="str">
        <f t="shared" si="1729"/>
        <v/>
      </c>
      <c r="J707" s="130" t="str">
        <f t="shared" si="1730"/>
        <v/>
      </c>
      <c r="K707" s="125"/>
      <c r="L707" s="160"/>
      <c r="M707" s="168"/>
      <c r="N707" s="168"/>
      <c r="O707" s="166"/>
      <c r="P707" s="169"/>
      <c r="Q707" s="169"/>
      <c r="R707" s="169"/>
      <c r="S707" s="125"/>
      <c r="T707" s="125"/>
      <c r="U707" s="130" t="str">
        <f t="shared" si="1731"/>
        <v/>
      </c>
      <c r="V707" s="129"/>
      <c r="W707" s="129"/>
      <c r="X707" s="171"/>
      <c r="Y707" s="176"/>
      <c r="Z707" s="177"/>
      <c r="AA707" s="177"/>
      <c r="AB707" s="177"/>
      <c r="AC707" s="182"/>
      <c r="AD707" s="184"/>
      <c r="AE707" s="192"/>
      <c r="AF707" s="171"/>
      <c r="AG707" s="177"/>
      <c r="AH707" s="182"/>
      <c r="AI707" s="190"/>
      <c r="AJ707" s="191"/>
      <c r="AK707" s="125"/>
      <c r="AL707" s="191"/>
      <c r="AM707" s="125"/>
      <c r="AN707" s="191"/>
      <c r="AO707" s="123"/>
      <c r="AP707" s="130" t="str">
        <f t="shared" si="1732"/>
        <v/>
      </c>
      <c r="AQ707" s="130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R707" s="130" t="str">
        <f t="shared" si="1733"/>
        <v/>
      </c>
    </row>
    <row r="708" spans="1:44">
      <c r="A708" s="117">
        <f>输入错误检查!A708</f>
        <v>0</v>
      </c>
      <c r="B708" s="156" t="str">
        <f t="shared" si="1734"/>
        <v/>
      </c>
      <c r="C708" s="156" t="str">
        <f t="shared" si="1735"/>
        <v/>
      </c>
      <c r="D708" s="156" t="str">
        <f t="shared" si="1736"/>
        <v/>
      </c>
      <c r="E708" s="156" t="str">
        <f t="shared" si="1737"/>
        <v/>
      </c>
      <c r="F708" s="156" t="str">
        <f t="shared" si="1738"/>
        <v/>
      </c>
      <c r="G708" s="120">
        <v>2</v>
      </c>
      <c r="H708" s="130" t="s">
        <v>247</v>
      </c>
      <c r="I708" s="130" t="str">
        <f t="shared" si="1729"/>
        <v/>
      </c>
      <c r="J708" s="130" t="str">
        <f t="shared" si="1730"/>
        <v/>
      </c>
      <c r="K708" s="125"/>
      <c r="L708" s="160"/>
      <c r="M708" s="168">
        <f t="shared" si="1721"/>
        <v>0</v>
      </c>
      <c r="N708" s="168">
        <f t="shared" si="1722"/>
        <v>0</v>
      </c>
      <c r="O708" s="166">
        <f t="shared" si="1723"/>
        <v>0</v>
      </c>
      <c r="P708" s="167">
        <f t="shared" si="1724"/>
        <v>0</v>
      </c>
      <c r="Q708" s="167">
        <f t="shared" si="1725"/>
        <v>0</v>
      </c>
      <c r="R708" s="167">
        <f t="shared" si="1726"/>
        <v>0</v>
      </c>
      <c r="S708" s="125"/>
      <c r="T708" s="125"/>
      <c r="U708" s="130" t="str">
        <f t="shared" si="1731"/>
        <v/>
      </c>
      <c r="V708" s="128"/>
      <c r="W708" s="128"/>
      <c r="X708" s="172" t="str">
        <f t="shared" ref="X708:X712" si="1739">IF($K708="","",IF($K708=$K706,AI706,AI707))</f>
        <v/>
      </c>
      <c r="Y708" s="172" t="str">
        <f t="shared" ref="Y708:Y712" si="1740">IF($K708="","",IF($K708=$K706,AJ706,AJ707))</f>
        <v/>
      </c>
      <c r="Z708" s="178"/>
      <c r="AA708" s="177"/>
      <c r="AB708" s="177"/>
      <c r="AC708" s="182"/>
      <c r="AD708" s="184"/>
      <c r="AE708" s="125"/>
      <c r="AF708" s="188"/>
      <c r="AG708" s="178"/>
      <c r="AH708" s="182"/>
      <c r="AI708" s="190"/>
      <c r="AJ708" s="191"/>
      <c r="AK708" s="125"/>
      <c r="AL708" s="191"/>
      <c r="AM708" s="125"/>
      <c r="AN708" s="191"/>
      <c r="AO708" s="123"/>
      <c r="AP708" s="130" t="str">
        <f t="shared" si="1732"/>
        <v/>
      </c>
      <c r="AQ708" s="130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R708" s="130" t="str">
        <f t="shared" si="1733"/>
        <v/>
      </c>
    </row>
    <row r="709" spans="1:44">
      <c r="A709" s="117">
        <f>输入错误检查!A709</f>
        <v>0</v>
      </c>
      <c r="B709" s="156" t="str">
        <f t="shared" si="1734"/>
        <v/>
      </c>
      <c r="C709" s="156" t="str">
        <f t="shared" si="1735"/>
        <v/>
      </c>
      <c r="D709" s="156" t="str">
        <f t="shared" si="1736"/>
        <v/>
      </c>
      <c r="E709" s="156" t="str">
        <f t="shared" si="1737"/>
        <v/>
      </c>
      <c r="F709" s="156" t="str">
        <f t="shared" si="1738"/>
        <v/>
      </c>
      <c r="G709" s="120">
        <v>2</v>
      </c>
      <c r="H709" s="130" t="s">
        <v>251</v>
      </c>
      <c r="I709" s="130" t="str">
        <f t="shared" si="1729"/>
        <v/>
      </c>
      <c r="J709" s="130" t="str">
        <f t="shared" si="1730"/>
        <v/>
      </c>
      <c r="K709" s="125"/>
      <c r="L709" s="160"/>
      <c r="M709" s="168"/>
      <c r="N709" s="168"/>
      <c r="O709" s="166"/>
      <c r="P709" s="169"/>
      <c r="Q709" s="169"/>
      <c r="R709" s="169"/>
      <c r="S709" s="125"/>
      <c r="T709" s="125"/>
      <c r="U709" s="130" t="str">
        <f t="shared" si="1731"/>
        <v/>
      </c>
      <c r="V709" s="128"/>
      <c r="W709" s="128"/>
      <c r="X709" s="172" t="str">
        <f t="shared" ref="X709:X713" si="1741">IF($K709="","",IF($K709=$K707,AI707,AI706))</f>
        <v/>
      </c>
      <c r="Y709" s="172" t="str">
        <f t="shared" ref="Y709:Y713" si="1742">IF($K709="","",IF($K709=$K707,AJ707,AJ706))</f>
        <v/>
      </c>
      <c r="Z709" s="171"/>
      <c r="AA709" s="176"/>
      <c r="AB709" s="177"/>
      <c r="AC709" s="182"/>
      <c r="AD709" s="184"/>
      <c r="AE709" s="125"/>
      <c r="AF709" s="192"/>
      <c r="AG709" s="171"/>
      <c r="AH709" s="182"/>
      <c r="AI709" s="190"/>
      <c r="AJ709" s="191"/>
      <c r="AK709" s="125"/>
      <c r="AL709" s="191"/>
      <c r="AM709" s="125"/>
      <c r="AN709" s="191"/>
      <c r="AO709" s="123"/>
      <c r="AP709" s="130" t="str">
        <f t="shared" si="1732"/>
        <v/>
      </c>
      <c r="AQ709" s="130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R709" s="130" t="str">
        <f t="shared" si="1733"/>
        <v/>
      </c>
    </row>
    <row r="710" spans="1:44">
      <c r="A710" s="117">
        <f>输入错误检查!A710</f>
        <v>0</v>
      </c>
      <c r="B710" s="156" t="str">
        <f t="shared" si="1734"/>
        <v/>
      </c>
      <c r="C710" s="156" t="str">
        <f t="shared" si="1735"/>
        <v/>
      </c>
      <c r="D710" s="156" t="str">
        <f t="shared" si="1736"/>
        <v/>
      </c>
      <c r="E710" s="156" t="str">
        <f t="shared" si="1737"/>
        <v/>
      </c>
      <c r="F710" s="156" t="str">
        <f t="shared" si="1738"/>
        <v/>
      </c>
      <c r="G710" s="120">
        <v>3</v>
      </c>
      <c r="H710" s="130" t="s">
        <v>247</v>
      </c>
      <c r="I710" s="130" t="str">
        <f t="shared" si="1729"/>
        <v/>
      </c>
      <c r="J710" s="130" t="str">
        <f t="shared" si="1730"/>
        <v/>
      </c>
      <c r="K710" s="125"/>
      <c r="L710" s="160"/>
      <c r="M710" s="168">
        <f t="shared" ref="M710:M714" si="1743">S710+S711</f>
        <v>0</v>
      </c>
      <c r="N710" s="168">
        <f t="shared" ref="N710:N714" si="1744">T710+T711</f>
        <v>0</v>
      </c>
      <c r="O710" s="166">
        <f t="shared" ref="O710:O714" si="1745">M710+N710</f>
        <v>0</v>
      </c>
      <c r="P710" s="167">
        <f t="shared" ref="P710:P714" si="1746">IF(M710&gt;N710,1,0)</f>
        <v>0</v>
      </c>
      <c r="Q710" s="167">
        <f t="shared" ref="Q710:Q714" si="1747">IF(M710+N710=0,0,IF(M710=N710,1,0))</f>
        <v>0</v>
      </c>
      <c r="R710" s="167">
        <f t="shared" ref="R710:R714" si="1748">IF(M710&lt;N710,1,0)</f>
        <v>0</v>
      </c>
      <c r="S710" s="125"/>
      <c r="T710" s="125"/>
      <c r="U710" s="130" t="str">
        <f t="shared" si="1731"/>
        <v/>
      </c>
      <c r="V710" s="173"/>
      <c r="W710" s="128"/>
      <c r="X710" s="174" t="str">
        <f t="shared" si="1739"/>
        <v/>
      </c>
      <c r="Y710" s="174" t="str">
        <f t="shared" si="1740"/>
        <v/>
      </c>
      <c r="Z710" s="174" t="str">
        <f>IF($K710="","",IF($K710=$K708,X708,X709))</f>
        <v/>
      </c>
      <c r="AA710" s="174" t="str">
        <f>IF($K710="","",IF($K710=$K708,Y708,Y709))</f>
        <v/>
      </c>
      <c r="AB710" s="178"/>
      <c r="AC710" s="182"/>
      <c r="AD710" s="184"/>
      <c r="AE710" s="125"/>
      <c r="AF710" s="125"/>
      <c r="AG710" s="188"/>
      <c r="AH710" s="189"/>
      <c r="AI710" s="190"/>
      <c r="AJ710" s="191"/>
      <c r="AK710" s="125"/>
      <c r="AL710" s="191"/>
      <c r="AM710" s="125"/>
      <c r="AN710" s="191"/>
      <c r="AO710" s="123"/>
      <c r="AP710" s="130" t="str">
        <f t="shared" si="1732"/>
        <v/>
      </c>
      <c r="AQ710" s="130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R710" s="130" t="str">
        <f t="shared" si="1733"/>
        <v/>
      </c>
    </row>
    <row r="711" spans="1:44">
      <c r="A711" s="117">
        <f>输入错误检查!A711</f>
        <v>0</v>
      </c>
      <c r="B711" s="156" t="str">
        <f t="shared" si="1734"/>
        <v/>
      </c>
      <c r="C711" s="156" t="str">
        <f t="shared" si="1735"/>
        <v/>
      </c>
      <c r="D711" s="156" t="str">
        <f t="shared" si="1736"/>
        <v/>
      </c>
      <c r="E711" s="156" t="str">
        <f t="shared" si="1737"/>
        <v/>
      </c>
      <c r="F711" s="156" t="str">
        <f t="shared" si="1738"/>
        <v/>
      </c>
      <c r="G711" s="120">
        <v>3</v>
      </c>
      <c r="H711" s="130" t="s">
        <v>251</v>
      </c>
      <c r="I711" s="130" t="str">
        <f t="shared" si="1729"/>
        <v/>
      </c>
      <c r="J711" s="130" t="str">
        <f t="shared" si="1730"/>
        <v/>
      </c>
      <c r="K711" s="125"/>
      <c r="L711" s="160"/>
      <c r="M711" s="168"/>
      <c r="N711" s="168"/>
      <c r="O711" s="166"/>
      <c r="P711" s="169"/>
      <c r="Q711" s="169"/>
      <c r="R711" s="169"/>
      <c r="S711" s="125"/>
      <c r="T711" s="125"/>
      <c r="U711" s="130" t="str">
        <f t="shared" si="1731"/>
        <v/>
      </c>
      <c r="V711" s="173"/>
      <c r="W711" s="128"/>
      <c r="X711" s="174" t="str">
        <f t="shared" si="1741"/>
        <v/>
      </c>
      <c r="Y711" s="174" t="str">
        <f t="shared" si="1742"/>
        <v/>
      </c>
      <c r="Z711" s="174" t="str">
        <f>IF($K711="","",IF($K711=$K709,X709,X708))</f>
        <v/>
      </c>
      <c r="AA711" s="174" t="str">
        <f>IF($K711="","",IF($K711=$K709,Y709,Y708))</f>
        <v/>
      </c>
      <c r="AB711" s="171"/>
      <c r="AC711" s="185"/>
      <c r="AD711" s="184"/>
      <c r="AE711" s="125"/>
      <c r="AF711" s="125"/>
      <c r="AG711" s="192"/>
      <c r="AH711" s="193"/>
      <c r="AI711" s="190"/>
      <c r="AJ711" s="191"/>
      <c r="AK711" s="125"/>
      <c r="AL711" s="191"/>
      <c r="AM711" s="125"/>
      <c r="AN711" s="191"/>
      <c r="AO711" s="123"/>
      <c r="AP711" s="130" t="str">
        <f t="shared" si="1732"/>
        <v/>
      </c>
      <c r="AQ711" s="130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R711" s="130" t="str">
        <f t="shared" si="1733"/>
        <v/>
      </c>
    </row>
    <row r="712" spans="1:44">
      <c r="A712" s="117">
        <f>输入错误检查!A712</f>
        <v>0</v>
      </c>
      <c r="B712" s="156" t="str">
        <f t="shared" si="1734"/>
        <v/>
      </c>
      <c r="C712" s="156" t="str">
        <f t="shared" si="1735"/>
        <v/>
      </c>
      <c r="D712" s="156" t="str">
        <f t="shared" si="1736"/>
        <v/>
      </c>
      <c r="E712" s="156" t="str">
        <f t="shared" si="1737"/>
        <v/>
      </c>
      <c r="F712" s="156" t="str">
        <f t="shared" si="1738"/>
        <v/>
      </c>
      <c r="G712" s="120" t="s">
        <v>256</v>
      </c>
      <c r="H712" s="130" t="s">
        <v>247</v>
      </c>
      <c r="I712" s="130" t="str">
        <f t="shared" si="1729"/>
        <v/>
      </c>
      <c r="J712" s="130" t="str">
        <f t="shared" si="1730"/>
        <v/>
      </c>
      <c r="K712" s="125"/>
      <c r="L712" s="160"/>
      <c r="M712" s="168">
        <f t="shared" si="1743"/>
        <v>0</v>
      </c>
      <c r="N712" s="168">
        <f t="shared" si="1744"/>
        <v>0</v>
      </c>
      <c r="O712" s="166">
        <f t="shared" si="1745"/>
        <v>0</v>
      </c>
      <c r="P712" s="167">
        <f t="shared" si="1746"/>
        <v>0</v>
      </c>
      <c r="Q712" s="167">
        <f t="shared" si="1747"/>
        <v>0</v>
      </c>
      <c r="R712" s="167">
        <f t="shared" si="1748"/>
        <v>0</v>
      </c>
      <c r="S712" s="125"/>
      <c r="T712" s="125"/>
      <c r="U712" s="130" t="str">
        <f t="shared" si="1731"/>
        <v/>
      </c>
      <c r="V712" s="173"/>
      <c r="W712" s="128"/>
      <c r="X712" s="174" t="str">
        <f t="shared" si="1739"/>
        <v/>
      </c>
      <c r="Y712" s="174" t="str">
        <f t="shared" si="1740"/>
        <v/>
      </c>
      <c r="Z712" s="172" t="str">
        <f t="shared" ref="Z712:AC712" si="1749">IF($K712="","",IF($K712=$K710,X710,X711))</f>
        <v/>
      </c>
      <c r="AA712" s="172" t="str">
        <f t="shared" si="1749"/>
        <v/>
      </c>
      <c r="AB712" s="172" t="str">
        <f t="shared" si="1749"/>
        <v/>
      </c>
      <c r="AC712" s="172" t="str">
        <f t="shared" si="1749"/>
        <v/>
      </c>
      <c r="AD712" s="125"/>
      <c r="AE712" s="125"/>
      <c r="AF712" s="125"/>
      <c r="AG712" s="125"/>
      <c r="AH712" s="194"/>
      <c r="AI712" s="191"/>
      <c r="AJ712" s="191"/>
      <c r="AK712" s="125"/>
      <c r="AL712" s="191"/>
      <c r="AM712" s="125"/>
      <c r="AN712" s="191"/>
      <c r="AO712" s="123"/>
      <c r="AP712" s="130" t="str">
        <f t="shared" si="1732"/>
        <v/>
      </c>
      <c r="AQ712" s="130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R712" s="130" t="str">
        <f t="shared" si="1733"/>
        <v/>
      </c>
    </row>
    <row r="713" spans="1:44">
      <c r="A713" s="117">
        <f>输入错误检查!A713</f>
        <v>0</v>
      </c>
      <c r="B713" s="156" t="str">
        <f t="shared" si="1734"/>
        <v/>
      </c>
      <c r="C713" s="156" t="str">
        <f t="shared" si="1735"/>
        <v/>
      </c>
      <c r="D713" s="156" t="str">
        <f t="shared" si="1736"/>
        <v/>
      </c>
      <c r="E713" s="156" t="str">
        <f t="shared" si="1737"/>
        <v/>
      </c>
      <c r="F713" s="156" t="str">
        <f t="shared" si="1738"/>
        <v/>
      </c>
      <c r="G713" s="120" t="s">
        <v>256</v>
      </c>
      <c r="H713" s="130" t="s">
        <v>251</v>
      </c>
      <c r="I713" s="130" t="str">
        <f t="shared" si="1729"/>
        <v/>
      </c>
      <c r="J713" s="130" t="str">
        <f t="shared" si="1730"/>
        <v/>
      </c>
      <c r="K713" s="125"/>
      <c r="L713" s="160"/>
      <c r="M713" s="168"/>
      <c r="N713" s="168"/>
      <c r="O713" s="166"/>
      <c r="P713" s="169"/>
      <c r="Q713" s="169"/>
      <c r="R713" s="169"/>
      <c r="S713" s="125"/>
      <c r="T713" s="125"/>
      <c r="U713" s="130" t="str">
        <f t="shared" si="1731"/>
        <v/>
      </c>
      <c r="V713" s="173"/>
      <c r="W713" s="128"/>
      <c r="X713" s="174" t="str">
        <f t="shared" si="1741"/>
        <v/>
      </c>
      <c r="Y713" s="174" t="str">
        <f t="shared" si="1742"/>
        <v/>
      </c>
      <c r="Z713" s="172" t="str">
        <f t="shared" ref="Z713:AC713" si="1750">IF($K713="","",IF($K713=$K711,X711,X710))</f>
        <v/>
      </c>
      <c r="AA713" s="172" t="str">
        <f t="shared" si="1750"/>
        <v/>
      </c>
      <c r="AB713" s="172" t="str">
        <f t="shared" si="1750"/>
        <v/>
      </c>
      <c r="AC713" s="172" t="str">
        <f t="shared" si="1750"/>
        <v/>
      </c>
      <c r="AD713" s="125"/>
      <c r="AE713" s="125"/>
      <c r="AF713" s="125"/>
      <c r="AG713" s="125"/>
      <c r="AH713" s="125"/>
      <c r="AI713" s="191"/>
      <c r="AJ713" s="191"/>
      <c r="AK713" s="125"/>
      <c r="AL713" s="191"/>
      <c r="AM713" s="125"/>
      <c r="AN713" s="191"/>
      <c r="AO713" s="123"/>
      <c r="AP713" s="130" t="str">
        <f t="shared" si="1732"/>
        <v/>
      </c>
      <c r="AQ713" s="130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R713" s="130" t="str">
        <f t="shared" si="1733"/>
        <v/>
      </c>
    </row>
    <row r="714" spans="1:44">
      <c r="A714" s="117">
        <f>输入错误检查!A714</f>
        <v>0</v>
      </c>
      <c r="B714" s="156" t="str">
        <f>IF(赛果!A91="","",赛果!A91)</f>
        <v/>
      </c>
      <c r="C714" s="156" t="str">
        <f>IF(赛果!B91="","",赛果!B91)</f>
        <v/>
      </c>
      <c r="D714" s="156" t="str">
        <f>IF(赛果!C91="","",赛果!C91)</f>
        <v/>
      </c>
      <c r="E714" s="156" t="str">
        <f>IF(赛果!D91="","",赛果!D91)</f>
        <v/>
      </c>
      <c r="F714" s="156" t="str">
        <f>IF(赛果!E91="","",赛果!E91)</f>
        <v/>
      </c>
      <c r="G714" s="120">
        <v>1</v>
      </c>
      <c r="H714" s="130" t="s">
        <v>247</v>
      </c>
      <c r="I714" s="130" t="str">
        <f t="shared" si="1729"/>
        <v/>
      </c>
      <c r="J714" s="130" t="str">
        <f t="shared" si="1730"/>
        <v/>
      </c>
      <c r="K714" s="125"/>
      <c r="L714" s="160"/>
      <c r="M714" s="168">
        <f t="shared" si="1743"/>
        <v>0</v>
      </c>
      <c r="N714" s="168">
        <f t="shared" si="1744"/>
        <v>0</v>
      </c>
      <c r="O714" s="166">
        <f t="shared" si="1745"/>
        <v>0</v>
      </c>
      <c r="P714" s="167">
        <f t="shared" si="1746"/>
        <v>0</v>
      </c>
      <c r="Q714" s="167">
        <f t="shared" si="1747"/>
        <v>0</v>
      </c>
      <c r="R714" s="167">
        <f t="shared" si="1748"/>
        <v>0</v>
      </c>
      <c r="S714" s="125"/>
      <c r="T714" s="125"/>
      <c r="U714" s="130" t="str">
        <f t="shared" si="1731"/>
        <v/>
      </c>
      <c r="V714" s="129"/>
      <c r="W714" s="129"/>
      <c r="X714" s="170"/>
      <c r="Y714" s="175"/>
      <c r="Z714" s="175"/>
      <c r="AA714" s="175"/>
      <c r="AB714" s="175"/>
      <c r="AC714" s="179"/>
      <c r="AD714" s="184"/>
      <c r="AE714" s="192"/>
      <c r="AF714" s="170"/>
      <c r="AG714" s="175"/>
      <c r="AH714" s="179"/>
      <c r="AI714" s="190"/>
      <c r="AJ714" s="191"/>
      <c r="AK714" s="125"/>
      <c r="AL714" s="191"/>
      <c r="AM714" s="125"/>
      <c r="AN714" s="191"/>
      <c r="AO714" s="123"/>
      <c r="AP714" s="130" t="str">
        <f t="shared" si="1732"/>
        <v/>
      </c>
      <c r="AQ714" s="130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R714" s="130" t="str">
        <f t="shared" si="1733"/>
        <v/>
      </c>
    </row>
    <row r="715" spans="1:44">
      <c r="A715" s="117">
        <f>输入错误检查!A715</f>
        <v>0</v>
      </c>
      <c r="B715" s="156" t="str">
        <f t="shared" ref="B715:B721" si="1751">B714</f>
        <v/>
      </c>
      <c r="C715" s="156" t="str">
        <f t="shared" ref="C715:C721" si="1752">C714</f>
        <v/>
      </c>
      <c r="D715" s="156" t="str">
        <f t="shared" ref="D715:D721" si="1753">D714</f>
        <v/>
      </c>
      <c r="E715" s="156" t="str">
        <f t="shared" ref="E715:E721" si="1754">E714</f>
        <v/>
      </c>
      <c r="F715" s="156" t="str">
        <f t="shared" ref="F715:F721" si="1755">F714</f>
        <v/>
      </c>
      <c r="G715" s="120">
        <v>1</v>
      </c>
      <c r="H715" s="130" t="s">
        <v>251</v>
      </c>
      <c r="I715" s="130" t="str">
        <f t="shared" si="1729"/>
        <v/>
      </c>
      <c r="J715" s="130" t="str">
        <f t="shared" si="1730"/>
        <v/>
      </c>
      <c r="K715" s="125"/>
      <c r="L715" s="160"/>
      <c r="M715" s="168"/>
      <c r="N715" s="168"/>
      <c r="O715" s="166"/>
      <c r="P715" s="169"/>
      <c r="Q715" s="169"/>
      <c r="R715" s="169"/>
      <c r="S715" s="125"/>
      <c r="T715" s="125"/>
      <c r="U715" s="130" t="str">
        <f t="shared" si="1731"/>
        <v/>
      </c>
      <c r="V715" s="129"/>
      <c r="W715" s="129"/>
      <c r="X715" s="171"/>
      <c r="Y715" s="176"/>
      <c r="Z715" s="177"/>
      <c r="AA715" s="177"/>
      <c r="AB715" s="177"/>
      <c r="AC715" s="182"/>
      <c r="AD715" s="184"/>
      <c r="AE715" s="192"/>
      <c r="AF715" s="171"/>
      <c r="AG715" s="177"/>
      <c r="AH715" s="182"/>
      <c r="AI715" s="190"/>
      <c r="AJ715" s="191"/>
      <c r="AK715" s="125"/>
      <c r="AL715" s="191"/>
      <c r="AM715" s="125"/>
      <c r="AN715" s="191"/>
      <c r="AO715" s="123"/>
      <c r="AP715" s="130" t="str">
        <f t="shared" si="1732"/>
        <v/>
      </c>
      <c r="AQ715" s="130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R715" s="130" t="str">
        <f t="shared" si="1733"/>
        <v/>
      </c>
    </row>
    <row r="716" spans="1:44">
      <c r="A716" s="117">
        <f>输入错误检查!A716</f>
        <v>0</v>
      </c>
      <c r="B716" s="156" t="str">
        <f t="shared" si="1751"/>
        <v/>
      </c>
      <c r="C716" s="156" t="str">
        <f t="shared" si="1752"/>
        <v/>
      </c>
      <c r="D716" s="156" t="str">
        <f t="shared" si="1753"/>
        <v/>
      </c>
      <c r="E716" s="156" t="str">
        <f t="shared" si="1754"/>
        <v/>
      </c>
      <c r="F716" s="156" t="str">
        <f t="shared" si="1755"/>
        <v/>
      </c>
      <c r="G716" s="120">
        <v>2</v>
      </c>
      <c r="H716" s="130" t="s">
        <v>247</v>
      </c>
      <c r="I716" s="130" t="str">
        <f t="shared" si="1729"/>
        <v/>
      </c>
      <c r="J716" s="130" t="str">
        <f t="shared" si="1730"/>
        <v/>
      </c>
      <c r="K716" s="125"/>
      <c r="L716" s="160"/>
      <c r="M716" s="168">
        <f t="shared" ref="M716:M720" si="1756">S716+S717</f>
        <v>0</v>
      </c>
      <c r="N716" s="168">
        <f t="shared" ref="N716:N720" si="1757">T716+T717</f>
        <v>0</v>
      </c>
      <c r="O716" s="166">
        <f t="shared" ref="O716:O720" si="1758">M716+N716</f>
        <v>0</v>
      </c>
      <c r="P716" s="167">
        <f t="shared" ref="P716:P720" si="1759">IF(M716&gt;N716,1,0)</f>
        <v>0</v>
      </c>
      <c r="Q716" s="167">
        <f t="shared" ref="Q716:Q720" si="1760">IF(M716+N716=0,0,IF(M716=N716,1,0))</f>
        <v>0</v>
      </c>
      <c r="R716" s="167">
        <f t="shared" ref="R716:R720" si="1761">IF(M716&lt;N716,1,0)</f>
        <v>0</v>
      </c>
      <c r="S716" s="125"/>
      <c r="T716" s="125"/>
      <c r="U716" s="130" t="str">
        <f t="shared" si="1731"/>
        <v/>
      </c>
      <c r="V716" s="128"/>
      <c r="W716" s="128"/>
      <c r="X716" s="172" t="str">
        <f t="shared" ref="X716:X720" si="1762">IF($K716="","",IF($K716=$K714,AI714,AI715))</f>
        <v/>
      </c>
      <c r="Y716" s="172" t="str">
        <f t="shared" ref="Y716:Y720" si="1763">IF($K716="","",IF($K716=$K714,AJ714,AJ715))</f>
        <v/>
      </c>
      <c r="Z716" s="178"/>
      <c r="AA716" s="177"/>
      <c r="AB716" s="177"/>
      <c r="AC716" s="182"/>
      <c r="AD716" s="184"/>
      <c r="AE716" s="125"/>
      <c r="AF716" s="188"/>
      <c r="AG716" s="178"/>
      <c r="AH716" s="182"/>
      <c r="AI716" s="190"/>
      <c r="AJ716" s="191"/>
      <c r="AK716" s="125"/>
      <c r="AL716" s="191"/>
      <c r="AM716" s="125"/>
      <c r="AN716" s="191"/>
      <c r="AO716" s="123"/>
      <c r="AP716" s="130" t="str">
        <f t="shared" si="1732"/>
        <v/>
      </c>
      <c r="AQ716" s="130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R716" s="130" t="str">
        <f t="shared" si="1733"/>
        <v/>
      </c>
    </row>
    <row r="717" spans="1:44">
      <c r="A717" s="117">
        <f>输入错误检查!A717</f>
        <v>0</v>
      </c>
      <c r="B717" s="156" t="str">
        <f t="shared" si="1751"/>
        <v/>
      </c>
      <c r="C717" s="156" t="str">
        <f t="shared" si="1752"/>
        <v/>
      </c>
      <c r="D717" s="156" t="str">
        <f t="shared" si="1753"/>
        <v/>
      </c>
      <c r="E717" s="156" t="str">
        <f t="shared" si="1754"/>
        <v/>
      </c>
      <c r="F717" s="156" t="str">
        <f t="shared" si="1755"/>
        <v/>
      </c>
      <c r="G717" s="120">
        <v>2</v>
      </c>
      <c r="H717" s="130" t="s">
        <v>251</v>
      </c>
      <c r="I717" s="130" t="str">
        <f t="shared" si="1729"/>
        <v/>
      </c>
      <c r="J717" s="130" t="str">
        <f t="shared" si="1730"/>
        <v/>
      </c>
      <c r="K717" s="125"/>
      <c r="L717" s="160"/>
      <c r="M717" s="168"/>
      <c r="N717" s="168"/>
      <c r="O717" s="166"/>
      <c r="P717" s="169"/>
      <c r="Q717" s="169"/>
      <c r="R717" s="169"/>
      <c r="S717" s="125"/>
      <c r="T717" s="125"/>
      <c r="U717" s="130" t="str">
        <f t="shared" si="1731"/>
        <v/>
      </c>
      <c r="V717" s="128"/>
      <c r="W717" s="128"/>
      <c r="X717" s="172" t="str">
        <f t="shared" ref="X717:X721" si="1764">IF($K717="","",IF($K717=$K715,AI715,AI714))</f>
        <v/>
      </c>
      <c r="Y717" s="172" t="str">
        <f t="shared" ref="Y717:Y721" si="1765">IF($K717="","",IF($K717=$K715,AJ715,AJ714))</f>
        <v/>
      </c>
      <c r="Z717" s="171"/>
      <c r="AA717" s="176"/>
      <c r="AB717" s="177"/>
      <c r="AC717" s="182"/>
      <c r="AD717" s="184"/>
      <c r="AE717" s="125"/>
      <c r="AF717" s="192"/>
      <c r="AG717" s="171"/>
      <c r="AH717" s="182"/>
      <c r="AI717" s="190"/>
      <c r="AJ717" s="191"/>
      <c r="AK717" s="125"/>
      <c r="AL717" s="191"/>
      <c r="AM717" s="125"/>
      <c r="AN717" s="191"/>
      <c r="AO717" s="123"/>
      <c r="AP717" s="130" t="str">
        <f t="shared" si="1732"/>
        <v/>
      </c>
      <c r="AQ717" s="130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R717" s="130" t="str">
        <f t="shared" si="1733"/>
        <v/>
      </c>
    </row>
    <row r="718" spans="1:44">
      <c r="A718" s="117">
        <f>输入错误检查!A718</f>
        <v>0</v>
      </c>
      <c r="B718" s="156" t="str">
        <f t="shared" si="1751"/>
        <v/>
      </c>
      <c r="C718" s="156" t="str">
        <f t="shared" si="1752"/>
        <v/>
      </c>
      <c r="D718" s="156" t="str">
        <f t="shared" si="1753"/>
        <v/>
      </c>
      <c r="E718" s="156" t="str">
        <f t="shared" si="1754"/>
        <v/>
      </c>
      <c r="F718" s="156" t="str">
        <f t="shared" si="1755"/>
        <v/>
      </c>
      <c r="G718" s="120">
        <v>3</v>
      </c>
      <c r="H718" s="130" t="s">
        <v>247</v>
      </c>
      <c r="I718" s="130" t="str">
        <f t="shared" si="1729"/>
        <v/>
      </c>
      <c r="J718" s="130" t="str">
        <f t="shared" si="1730"/>
        <v/>
      </c>
      <c r="K718" s="125"/>
      <c r="L718" s="160"/>
      <c r="M718" s="168">
        <f t="shared" si="1756"/>
        <v>0</v>
      </c>
      <c r="N718" s="168">
        <f t="shared" si="1757"/>
        <v>0</v>
      </c>
      <c r="O718" s="166">
        <f t="shared" si="1758"/>
        <v>0</v>
      </c>
      <c r="P718" s="167">
        <f t="shared" si="1759"/>
        <v>0</v>
      </c>
      <c r="Q718" s="167">
        <f t="shared" si="1760"/>
        <v>0</v>
      </c>
      <c r="R718" s="167">
        <f t="shared" si="1761"/>
        <v>0</v>
      </c>
      <c r="S718" s="125"/>
      <c r="T718" s="125"/>
      <c r="U718" s="130" t="str">
        <f t="shared" si="1731"/>
        <v/>
      </c>
      <c r="V718" s="173"/>
      <c r="W718" s="128"/>
      <c r="X718" s="174" t="str">
        <f t="shared" si="1762"/>
        <v/>
      </c>
      <c r="Y718" s="174" t="str">
        <f t="shared" si="1763"/>
        <v/>
      </c>
      <c r="Z718" s="174" t="str">
        <f>IF($K718="","",IF($K718=$K716,X716,X717))</f>
        <v/>
      </c>
      <c r="AA718" s="174" t="str">
        <f>IF($K718="","",IF($K718=$K716,Y716,Y717))</f>
        <v/>
      </c>
      <c r="AB718" s="178"/>
      <c r="AC718" s="182"/>
      <c r="AD718" s="184"/>
      <c r="AE718" s="125"/>
      <c r="AF718" s="125"/>
      <c r="AG718" s="188"/>
      <c r="AH718" s="189"/>
      <c r="AI718" s="190"/>
      <c r="AJ718" s="191"/>
      <c r="AK718" s="125"/>
      <c r="AL718" s="191"/>
      <c r="AM718" s="125"/>
      <c r="AN718" s="191"/>
      <c r="AO718" s="123"/>
      <c r="AP718" s="130" t="str">
        <f t="shared" si="1732"/>
        <v/>
      </c>
      <c r="AQ718" s="130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R718" s="130" t="str">
        <f t="shared" si="1733"/>
        <v/>
      </c>
    </row>
    <row r="719" spans="1:44">
      <c r="A719" s="117">
        <f>输入错误检查!A719</f>
        <v>0</v>
      </c>
      <c r="B719" s="156" t="str">
        <f t="shared" si="1751"/>
        <v/>
      </c>
      <c r="C719" s="156" t="str">
        <f t="shared" si="1752"/>
        <v/>
      </c>
      <c r="D719" s="156" t="str">
        <f t="shared" si="1753"/>
        <v/>
      </c>
      <c r="E719" s="156" t="str">
        <f t="shared" si="1754"/>
        <v/>
      </c>
      <c r="F719" s="156" t="str">
        <f t="shared" si="1755"/>
        <v/>
      </c>
      <c r="G719" s="120">
        <v>3</v>
      </c>
      <c r="H719" s="130" t="s">
        <v>251</v>
      </c>
      <c r="I719" s="130" t="str">
        <f t="shared" si="1729"/>
        <v/>
      </c>
      <c r="J719" s="130" t="str">
        <f t="shared" si="1730"/>
        <v/>
      </c>
      <c r="K719" s="125"/>
      <c r="L719" s="160"/>
      <c r="M719" s="168"/>
      <c r="N719" s="168"/>
      <c r="O719" s="166"/>
      <c r="P719" s="169"/>
      <c r="Q719" s="169"/>
      <c r="R719" s="169"/>
      <c r="S719" s="125"/>
      <c r="T719" s="125"/>
      <c r="U719" s="130" t="str">
        <f t="shared" si="1731"/>
        <v/>
      </c>
      <c r="V719" s="173"/>
      <c r="W719" s="128"/>
      <c r="X719" s="174" t="str">
        <f t="shared" si="1764"/>
        <v/>
      </c>
      <c r="Y719" s="174" t="str">
        <f t="shared" si="1765"/>
        <v/>
      </c>
      <c r="Z719" s="174" t="str">
        <f>IF($K719="","",IF($K719=$K717,X717,X716))</f>
        <v/>
      </c>
      <c r="AA719" s="174" t="str">
        <f>IF($K719="","",IF($K719=$K717,Y717,Y716))</f>
        <v/>
      </c>
      <c r="AB719" s="171"/>
      <c r="AC719" s="185"/>
      <c r="AD719" s="184"/>
      <c r="AE719" s="125"/>
      <c r="AF719" s="125"/>
      <c r="AG719" s="192"/>
      <c r="AH719" s="193"/>
      <c r="AI719" s="190"/>
      <c r="AJ719" s="191"/>
      <c r="AK719" s="125"/>
      <c r="AL719" s="191"/>
      <c r="AM719" s="125"/>
      <c r="AN719" s="191"/>
      <c r="AO719" s="123"/>
      <c r="AP719" s="130" t="str">
        <f t="shared" si="1732"/>
        <v/>
      </c>
      <c r="AQ719" s="130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R719" s="130" t="str">
        <f t="shared" si="1733"/>
        <v/>
      </c>
    </row>
    <row r="720" spans="1:44">
      <c r="A720" s="117">
        <f>输入错误检查!A720</f>
        <v>0</v>
      </c>
      <c r="B720" s="156" t="str">
        <f t="shared" si="1751"/>
        <v/>
      </c>
      <c r="C720" s="156" t="str">
        <f t="shared" si="1752"/>
        <v/>
      </c>
      <c r="D720" s="156" t="str">
        <f t="shared" si="1753"/>
        <v/>
      </c>
      <c r="E720" s="156" t="str">
        <f t="shared" si="1754"/>
        <v/>
      </c>
      <c r="F720" s="156" t="str">
        <f t="shared" si="1755"/>
        <v/>
      </c>
      <c r="G720" s="120" t="s">
        <v>256</v>
      </c>
      <c r="H720" s="130" t="s">
        <v>247</v>
      </c>
      <c r="I720" s="130" t="str">
        <f t="shared" si="1729"/>
        <v/>
      </c>
      <c r="J720" s="130" t="str">
        <f t="shared" si="1730"/>
        <v/>
      </c>
      <c r="K720" s="125"/>
      <c r="L720" s="160"/>
      <c r="M720" s="168">
        <f t="shared" si="1756"/>
        <v>0</v>
      </c>
      <c r="N720" s="168">
        <f t="shared" si="1757"/>
        <v>0</v>
      </c>
      <c r="O720" s="166">
        <f t="shared" si="1758"/>
        <v>0</v>
      </c>
      <c r="P720" s="167">
        <f t="shared" si="1759"/>
        <v>0</v>
      </c>
      <c r="Q720" s="167">
        <f t="shared" si="1760"/>
        <v>0</v>
      </c>
      <c r="R720" s="167">
        <f t="shared" si="1761"/>
        <v>0</v>
      </c>
      <c r="S720" s="125"/>
      <c r="T720" s="125"/>
      <c r="U720" s="130" t="str">
        <f t="shared" si="1731"/>
        <v/>
      </c>
      <c r="V720" s="173"/>
      <c r="W720" s="128"/>
      <c r="X720" s="174" t="str">
        <f t="shared" si="1762"/>
        <v/>
      </c>
      <c r="Y720" s="174" t="str">
        <f t="shared" si="1763"/>
        <v/>
      </c>
      <c r="Z720" s="172" t="str">
        <f t="shared" ref="Z720:AC720" si="1766">IF($K720="","",IF($K720=$K718,X718,X719))</f>
        <v/>
      </c>
      <c r="AA720" s="172" t="str">
        <f t="shared" si="1766"/>
        <v/>
      </c>
      <c r="AB720" s="172" t="str">
        <f t="shared" si="1766"/>
        <v/>
      </c>
      <c r="AC720" s="172" t="str">
        <f t="shared" si="1766"/>
        <v/>
      </c>
      <c r="AD720" s="125"/>
      <c r="AE720" s="125"/>
      <c r="AF720" s="125"/>
      <c r="AG720" s="125"/>
      <c r="AH720" s="194"/>
      <c r="AI720" s="191"/>
      <c r="AJ720" s="191"/>
      <c r="AK720" s="125"/>
      <c r="AL720" s="191"/>
      <c r="AM720" s="125"/>
      <c r="AN720" s="191"/>
      <c r="AO720" s="123"/>
      <c r="AP720" s="130" t="str">
        <f t="shared" si="1732"/>
        <v/>
      </c>
      <c r="AQ720" s="130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R720" s="130" t="str">
        <f t="shared" si="1733"/>
        <v/>
      </c>
    </row>
    <row r="721" spans="1:44">
      <c r="A721" s="117">
        <f>输入错误检查!A721</f>
        <v>0</v>
      </c>
      <c r="B721" s="156" t="str">
        <f t="shared" si="1751"/>
        <v/>
      </c>
      <c r="C721" s="156" t="str">
        <f t="shared" si="1752"/>
        <v/>
      </c>
      <c r="D721" s="156" t="str">
        <f t="shared" si="1753"/>
        <v/>
      </c>
      <c r="E721" s="156" t="str">
        <f t="shared" si="1754"/>
        <v/>
      </c>
      <c r="F721" s="156" t="str">
        <f t="shared" si="1755"/>
        <v/>
      </c>
      <c r="G721" s="120" t="s">
        <v>256</v>
      </c>
      <c r="H721" s="130" t="s">
        <v>251</v>
      </c>
      <c r="I721" s="130" t="str">
        <f t="shared" si="1729"/>
        <v/>
      </c>
      <c r="J721" s="130" t="str">
        <f t="shared" si="1730"/>
        <v/>
      </c>
      <c r="K721" s="125"/>
      <c r="L721" s="160"/>
      <c r="M721" s="168"/>
      <c r="N721" s="168"/>
      <c r="O721" s="166"/>
      <c r="P721" s="169"/>
      <c r="Q721" s="169"/>
      <c r="R721" s="169"/>
      <c r="S721" s="125"/>
      <c r="T721" s="125"/>
      <c r="U721" s="130" t="str">
        <f t="shared" si="1731"/>
        <v/>
      </c>
      <c r="V721" s="173"/>
      <c r="W721" s="128"/>
      <c r="X721" s="174" t="str">
        <f t="shared" si="1764"/>
        <v/>
      </c>
      <c r="Y721" s="174" t="str">
        <f t="shared" si="1765"/>
        <v/>
      </c>
      <c r="Z721" s="172" t="str">
        <f t="shared" ref="Z721:AC721" si="1767">IF($K721="","",IF($K721=$K719,X719,X718))</f>
        <v/>
      </c>
      <c r="AA721" s="172" t="str">
        <f t="shared" si="1767"/>
        <v/>
      </c>
      <c r="AB721" s="172" t="str">
        <f t="shared" si="1767"/>
        <v/>
      </c>
      <c r="AC721" s="172" t="str">
        <f t="shared" si="1767"/>
        <v/>
      </c>
      <c r="AD721" s="125"/>
      <c r="AE721" s="125"/>
      <c r="AF721" s="125"/>
      <c r="AG721" s="125"/>
      <c r="AH721" s="125"/>
      <c r="AI721" s="191"/>
      <c r="AJ721" s="191"/>
      <c r="AK721" s="125"/>
      <c r="AL721" s="191"/>
      <c r="AM721" s="125"/>
      <c r="AN721" s="191"/>
      <c r="AO721" s="123"/>
      <c r="AP721" s="130" t="str">
        <f t="shared" si="1732"/>
        <v/>
      </c>
      <c r="AQ721" s="130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R721" s="130" t="str">
        <f t="shared" si="1733"/>
        <v/>
      </c>
    </row>
  </sheetData>
  <sheetProtection formatCells="0" insertHyperlinks="0" autoFilter="0"/>
  <protectedRanges>
    <protectedRange sqref="AD2:AO721" name="区域4"/>
    <protectedRange sqref="V2:W721" name="区域3"/>
    <protectedRange sqref="S2:T41 S42:S49 T42:T49 S50:S57 T50:T57 S58:S65 T58:T65 S66:T137 S146:T721 T138:T145 S138:S145" name="区域2"/>
    <protectedRange sqref="K2:L721" name="区域1"/>
    <protectedRange sqref="B98:F721 B90:F97 B74:F89 B66:F73 B2:F33 B34:F65" name="区域5"/>
  </protectedRanges>
  <autoFilter xmlns:etc="http://www.wps.cn/officeDocument/2017/etCustomData" ref="A1:AR721" etc:filterBottomFollowUsedRange="1">
    <extLst/>
  </autoFilter>
  <mergeCells count="2166">
    <mergeCell ref="M1:N1"/>
    <mergeCell ref="P1:R1"/>
    <mergeCell ref="X1:AC1"/>
    <mergeCell ref="AD1:AE1"/>
    <mergeCell ref="AF1:AH1"/>
    <mergeCell ref="AI1:AJ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</mergeCells>
  <conditionalFormatting sqref="A2:A721">
    <cfRule type="cellIs" dxfId="1" priority="1" operator="greaterThanOrEqual">
      <formula>1</formula>
    </cfRule>
  </conditionalFormatting>
  <dataValidations count="2">
    <dataValidation allowBlank="1" showErrorMessage="1" sqref="AG12:AO12 AG13:AK13 AD14:AK14 K$1:L$1048576 V1:W71 V74:W1048576 AD12:AF13 AD1:AO11 AD15:AO1048576 AL13:AO14" errorStyle="information"/>
    <dataValidation type="whole" operator="lessThanOrEqual" showInputMessage="1" showErrorMessage="1" sqref="S2:T9 S16:T21 S26:T721">
      <formula1>5</formula1>
    </dataValidation>
  </dataValidations>
  <pageMargins left="0.75" right="0.75" top="1" bottom="1" header="0.5" footer="0.5"/>
  <headerFooter/>
  <ignoredErrors>
    <ignoredError sqref="B187:F193 X53:AA56 X13:AA49 X58:AA720 X5:AA9 B67:F73 B75:F81 B83:F89 B91:F97 B99:F105 B107:F113 B115:F121 B123:F129 B131:F137 B139:F145 B147:F153 B155:F161 B163:F169 B171:F177 B179:F185 B195:F201 B203:F209 B211:F217 B219:F225 B227:F233 B235:F241 B243:F249 B251:F257 B259:F265 B267:F273 B275:F281 B283:F289 B291:F297 B299:F305 B307:F313 B315:F321 B323:F329 B331:F721 B27:F33 B35:F41 B43:F49 B51:F57 B59:F65 B19:F25 D11:F17" formula="1"/>
  </ignoredError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73"/>
  <sheetViews>
    <sheetView tabSelected="1" workbookViewId="0">
      <pane xSplit="3" ySplit="2" topLeftCell="AH59" activePane="bottomRight" state="frozen"/>
      <selection/>
      <selection pane="topRight"/>
      <selection pane="bottomLeft"/>
      <selection pane="bottomRight" activeCell="AH59" sqref="AH59"/>
    </sheetView>
  </sheetViews>
  <sheetFormatPr defaultColWidth="9" defaultRowHeight="14.25"/>
  <cols>
    <col min="1" max="1" width="5.625" style="117" customWidth="1"/>
    <col min="2" max="3" width="5.625" style="117" hidden="1" customWidth="1"/>
    <col min="4" max="7" width="5.625" style="117" customWidth="1"/>
    <col min="8" max="9" width="9" style="117" hidden="1" customWidth="1"/>
    <col min="10" max="12" width="9" style="117"/>
    <col min="13" max="13" width="5.625" style="117" customWidth="1"/>
    <col min="14" max="15" width="5.625" style="138" customWidth="1"/>
    <col min="16" max="17" width="9" style="117"/>
    <col min="18" max="20" width="5.625" style="117" customWidth="1"/>
    <col min="21" max="22" width="9" style="117"/>
    <col min="23" max="25" width="5.625" style="117" customWidth="1"/>
    <col min="26" max="27" width="9" style="117"/>
    <col min="28" max="30" width="5.625" style="117" customWidth="1"/>
    <col min="31" max="33" width="9" style="117"/>
    <col min="34" max="36" width="5.625" style="117" customWidth="1"/>
    <col min="37" max="16384" width="9" style="117"/>
  </cols>
  <sheetData>
    <row r="1" s="136" customFormat="1" ht="18.75" customHeight="1" spans="4:38">
      <c r="D1" s="139" t="s">
        <v>270</v>
      </c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47" t="s">
        <v>271</v>
      </c>
      <c r="AF1" s="147"/>
      <c r="AG1" s="147"/>
      <c r="AH1" s="147"/>
      <c r="AI1" s="147"/>
      <c r="AJ1" s="147"/>
      <c r="AK1" s="147"/>
      <c r="AL1" s="147"/>
    </row>
    <row r="2" s="137" customFormat="1" ht="42.75" spans="1:38">
      <c r="A2" s="140" t="s">
        <v>216</v>
      </c>
      <c r="B2" s="141" t="s">
        <v>272</v>
      </c>
      <c r="C2" s="141"/>
      <c r="D2" s="119" t="s">
        <v>219</v>
      </c>
      <c r="E2" s="142" t="s">
        <v>220</v>
      </c>
      <c r="F2" s="142" t="s">
        <v>221</v>
      </c>
      <c r="G2" s="119" t="s">
        <v>222</v>
      </c>
      <c r="H2" s="119" t="s">
        <v>223</v>
      </c>
      <c r="I2" s="119" t="s">
        <v>43</v>
      </c>
      <c r="J2" s="119" t="s">
        <v>225</v>
      </c>
      <c r="K2" s="143" t="s">
        <v>273</v>
      </c>
      <c r="L2" s="143" t="s">
        <v>274</v>
      </c>
      <c r="M2" s="144" t="s">
        <v>275</v>
      </c>
      <c r="N2" s="144" t="s">
        <v>276</v>
      </c>
      <c r="O2" s="144" t="s">
        <v>277</v>
      </c>
      <c r="P2" s="143" t="s">
        <v>278</v>
      </c>
      <c r="Q2" s="143" t="s">
        <v>279</v>
      </c>
      <c r="R2" s="146" t="s">
        <v>280</v>
      </c>
      <c r="S2" s="146" t="s">
        <v>276</v>
      </c>
      <c r="T2" s="146" t="s">
        <v>277</v>
      </c>
      <c r="U2" s="143" t="s">
        <v>281</v>
      </c>
      <c r="V2" s="143" t="s">
        <v>282</v>
      </c>
      <c r="W2" s="146" t="s">
        <v>283</v>
      </c>
      <c r="X2" s="146" t="s">
        <v>276</v>
      </c>
      <c r="Y2" s="146" t="s">
        <v>277</v>
      </c>
      <c r="Z2" s="143" t="s">
        <v>284</v>
      </c>
      <c r="AA2" s="143" t="s">
        <v>285</v>
      </c>
      <c r="AB2" s="146" t="s">
        <v>286</v>
      </c>
      <c r="AC2" s="146" t="s">
        <v>276</v>
      </c>
      <c r="AD2" s="146" t="s">
        <v>277</v>
      </c>
      <c r="AE2" s="148" t="s">
        <v>226</v>
      </c>
      <c r="AF2" s="148" t="s">
        <v>287</v>
      </c>
      <c r="AG2" s="148" t="s">
        <v>243</v>
      </c>
      <c r="AH2" s="146" t="s">
        <v>288</v>
      </c>
      <c r="AI2" s="146" t="s">
        <v>276</v>
      </c>
      <c r="AJ2" s="146" t="s">
        <v>277</v>
      </c>
      <c r="AK2" s="150" t="s">
        <v>289</v>
      </c>
      <c r="AL2" s="151" t="s">
        <v>290</v>
      </c>
    </row>
    <row r="3" spans="1:38">
      <c r="A3" s="117">
        <f>输入错误检查!B2</f>
        <v>0</v>
      </c>
      <c r="B3" s="130">
        <f>原始数据!B2</f>
        <v>5</v>
      </c>
      <c r="C3" s="130">
        <f>原始数据!C2</f>
        <v>31</v>
      </c>
      <c r="D3" s="120">
        <f>原始数据!D2</f>
        <v>13</v>
      </c>
      <c r="E3" s="120" t="str">
        <f>原始数据!E2</f>
        <v>SZ</v>
      </c>
      <c r="F3" s="120" t="str">
        <f>原始数据!F2</f>
        <v>RC</v>
      </c>
      <c r="G3" s="120">
        <f>原始数据!G2</f>
        <v>1</v>
      </c>
      <c r="H3" s="120" t="str">
        <f>原始数据!H2</f>
        <v>上</v>
      </c>
      <c r="I3" s="120" t="str">
        <f>IF(原始数据!W2="","",原始数据!W2)</f>
        <v>月亮河公园</v>
      </c>
      <c r="J3" s="120" t="str">
        <f>原始数据!J2</f>
        <v>RC</v>
      </c>
      <c r="K3" s="127" t="s">
        <v>291</v>
      </c>
      <c r="L3" s="123" t="str">
        <f>IF(原始数据!AI2="","",原始数据!AI2)</f>
        <v>先知</v>
      </c>
      <c r="M3" s="125">
        <v>11</v>
      </c>
      <c r="N3" s="145">
        <v>3</v>
      </c>
      <c r="O3" s="145">
        <v>9</v>
      </c>
      <c r="P3" s="127" t="s">
        <v>292</v>
      </c>
      <c r="Q3" s="123" t="str">
        <f>IF(原始数据!AJ2="","",原始数据!AJ2)</f>
        <v>木偶师</v>
      </c>
      <c r="R3" s="125">
        <v>9</v>
      </c>
      <c r="S3" s="125">
        <v>0</v>
      </c>
      <c r="T3" s="125">
        <v>9</v>
      </c>
      <c r="U3" s="127" t="s">
        <v>293</v>
      </c>
      <c r="V3" s="123" t="str">
        <f>IF(原始数据!AL2="","",原始数据!AL2)</f>
        <v>幸运儿</v>
      </c>
      <c r="W3" s="125">
        <v>4</v>
      </c>
      <c r="X3" s="125">
        <v>0</v>
      </c>
      <c r="Y3" s="125">
        <v>3</v>
      </c>
      <c r="Z3" s="127" t="s">
        <v>294</v>
      </c>
      <c r="AA3" s="123" t="str">
        <f>IF(原始数据!AN2="","",原始数据!AN2)</f>
        <v>佣兵</v>
      </c>
      <c r="AB3" s="125">
        <v>2</v>
      </c>
      <c r="AC3" s="125">
        <v>3</v>
      </c>
      <c r="AD3" s="125">
        <v>6</v>
      </c>
      <c r="AE3" s="123" t="str">
        <f>IF(原始数据!K2="","",原始数据!K2)</f>
        <v>SZ</v>
      </c>
      <c r="AF3" s="123" t="str">
        <f>IF(原始数据!L2="","",原始数据!L2)</f>
        <v>burio</v>
      </c>
      <c r="AG3" s="123" t="str">
        <f>IF(原始数据!AO2="","",原始数据!AO2)</f>
        <v>歌剧演员</v>
      </c>
      <c r="AH3" s="125">
        <v>3</v>
      </c>
      <c r="AI3" s="149">
        <v>3</v>
      </c>
      <c r="AJ3" s="125">
        <v>6</v>
      </c>
      <c r="AK3" s="127" t="s">
        <v>104</v>
      </c>
      <c r="AL3" s="127" t="s">
        <v>90</v>
      </c>
    </row>
    <row r="4" spans="1:38">
      <c r="A4" s="117">
        <f>输入错误检查!B3</f>
        <v>0</v>
      </c>
      <c r="B4" s="130">
        <f>原始数据!B3</f>
        <v>5</v>
      </c>
      <c r="C4" s="130">
        <f>原始数据!C3</f>
        <v>31</v>
      </c>
      <c r="D4" s="120">
        <f>原始数据!D3</f>
        <v>13</v>
      </c>
      <c r="E4" s="120" t="str">
        <f>原始数据!E3</f>
        <v>SZ</v>
      </c>
      <c r="F4" s="120" t="str">
        <f>原始数据!F3</f>
        <v>RC</v>
      </c>
      <c r="G4" s="120">
        <f>原始数据!G3</f>
        <v>1</v>
      </c>
      <c r="H4" s="120" t="str">
        <f>原始数据!H3</f>
        <v>下</v>
      </c>
      <c r="I4" s="120" t="str">
        <f>IF(原始数据!W3="","",原始数据!W3)</f>
        <v>月亮河公园</v>
      </c>
      <c r="J4" s="120" t="str">
        <f>原始数据!J3</f>
        <v>SZ</v>
      </c>
      <c r="K4" s="127" t="s">
        <v>295</v>
      </c>
      <c r="L4" s="123" t="str">
        <f>IF(原始数据!AI3="","",原始数据!AI3)</f>
        <v>园丁</v>
      </c>
      <c r="M4" s="125">
        <v>9</v>
      </c>
      <c r="N4" s="145">
        <v>0</v>
      </c>
      <c r="O4" s="145">
        <v>9</v>
      </c>
      <c r="P4" s="127" t="s">
        <v>296</v>
      </c>
      <c r="Q4" s="123" t="str">
        <f>IF(原始数据!AJ3="","",原始数据!AJ3)</f>
        <v>野人</v>
      </c>
      <c r="R4" s="125">
        <v>2</v>
      </c>
      <c r="S4" s="125">
        <v>3</v>
      </c>
      <c r="T4" s="125">
        <v>6</v>
      </c>
      <c r="U4" s="127" t="s">
        <v>297</v>
      </c>
      <c r="V4" s="123" t="str">
        <f>IF(原始数据!AL3="","",原始数据!AL3)</f>
        <v>心理学家</v>
      </c>
      <c r="W4" s="125">
        <v>4</v>
      </c>
      <c r="X4" s="125">
        <v>3</v>
      </c>
      <c r="Y4" s="125">
        <v>9</v>
      </c>
      <c r="Z4" s="127" t="s">
        <v>298</v>
      </c>
      <c r="AA4" s="123" t="str">
        <f>IF(原始数据!AN3="","",原始数据!AN3)</f>
        <v>飞行家</v>
      </c>
      <c r="AB4" s="125">
        <v>11</v>
      </c>
      <c r="AC4" s="125">
        <v>3</v>
      </c>
      <c r="AD4" s="125">
        <v>6</v>
      </c>
      <c r="AE4" s="123" t="str">
        <f>IF(原始数据!K3="","",原始数据!K3)</f>
        <v>RC</v>
      </c>
      <c r="AF4" s="123" t="str">
        <f>IF(原始数据!L3="","",原始数据!L3)</f>
        <v>peter</v>
      </c>
      <c r="AG4" s="123" t="str">
        <f>IF(原始数据!AO3="","",原始数据!AO3)</f>
        <v>歌剧演员</v>
      </c>
      <c r="AH4" s="125">
        <v>10</v>
      </c>
      <c r="AI4" s="125">
        <v>3</v>
      </c>
      <c r="AJ4" s="125">
        <v>6</v>
      </c>
      <c r="AK4" s="127" t="s">
        <v>104</v>
      </c>
      <c r="AL4" s="127" t="s">
        <v>90</v>
      </c>
    </row>
    <row r="5" spans="1:38">
      <c r="A5" s="117">
        <f>输入错误检查!B4</f>
        <v>0</v>
      </c>
      <c r="B5" s="130">
        <f>原始数据!B4</f>
        <v>5</v>
      </c>
      <c r="C5" s="130">
        <f>原始数据!C4</f>
        <v>31</v>
      </c>
      <c r="D5" s="120">
        <f>原始数据!D4</f>
        <v>13</v>
      </c>
      <c r="E5" s="120" t="str">
        <f>原始数据!E4</f>
        <v>SZ</v>
      </c>
      <c r="F5" s="120" t="str">
        <f>原始数据!F4</f>
        <v>RC</v>
      </c>
      <c r="G5" s="120">
        <f>原始数据!G4</f>
        <v>2</v>
      </c>
      <c r="H5" s="120" t="str">
        <f>原始数据!H4</f>
        <v>上</v>
      </c>
      <c r="I5" s="120" t="str">
        <f>IF(原始数据!W4="","",原始数据!W4)</f>
        <v>红教堂</v>
      </c>
      <c r="J5" s="120" t="str">
        <f>原始数据!J4</f>
        <v>SZ</v>
      </c>
      <c r="K5" s="127" t="s">
        <v>297</v>
      </c>
      <c r="L5" s="123" t="str">
        <f>IF(原始数据!AI4="","",原始数据!AI4)</f>
        <v>舞女</v>
      </c>
      <c r="M5" s="125">
        <v>2</v>
      </c>
      <c r="N5" s="145">
        <v>3</v>
      </c>
      <c r="O5" s="145">
        <v>9</v>
      </c>
      <c r="P5" s="127" t="s">
        <v>296</v>
      </c>
      <c r="Q5" s="123" t="str">
        <f>IF(原始数据!AJ4="","",原始数据!AJ4)</f>
        <v>前锋</v>
      </c>
      <c r="R5" s="125">
        <v>4</v>
      </c>
      <c r="S5" s="125">
        <v>3</v>
      </c>
      <c r="T5" s="125">
        <v>6</v>
      </c>
      <c r="U5" s="127" t="s">
        <v>298</v>
      </c>
      <c r="V5" s="123" t="str">
        <f>IF(原始数据!AL4="","",原始数据!AL4)</f>
        <v>飞行家</v>
      </c>
      <c r="W5" s="125">
        <v>8</v>
      </c>
      <c r="X5" s="125">
        <v>3</v>
      </c>
      <c r="Y5" s="131">
        <v>6</v>
      </c>
      <c r="Z5" s="127" t="s">
        <v>295</v>
      </c>
      <c r="AA5" s="123" t="str">
        <f>IF(原始数据!AN4="","",原始数据!AN4)</f>
        <v>先知</v>
      </c>
      <c r="AB5" s="125">
        <v>5</v>
      </c>
      <c r="AC5" s="125">
        <v>3</v>
      </c>
      <c r="AD5" s="125">
        <v>9</v>
      </c>
      <c r="AE5" s="123" t="str">
        <f>IF(原始数据!K4="","",原始数据!K4)</f>
        <v>RC</v>
      </c>
      <c r="AF5" s="123" t="str">
        <f>IF(原始数据!L4="","",原始数据!L4)</f>
        <v>aka</v>
      </c>
      <c r="AG5" s="123" t="str">
        <f>IF(原始数据!AO4="","",原始数据!AO4)</f>
        <v>时空之影</v>
      </c>
      <c r="AH5" s="125">
        <v>7</v>
      </c>
      <c r="AI5" s="125">
        <v>6</v>
      </c>
      <c r="AJ5" s="125">
        <v>9</v>
      </c>
      <c r="AK5" s="127" t="s">
        <v>104</v>
      </c>
      <c r="AL5" s="127" t="s">
        <v>299</v>
      </c>
    </row>
    <row r="6" spans="1:38">
      <c r="A6" s="117">
        <f>输入错误检查!B5</f>
        <v>0</v>
      </c>
      <c r="B6" s="130">
        <f>原始数据!B5</f>
        <v>5</v>
      </c>
      <c r="C6" s="130">
        <f>原始数据!C5</f>
        <v>31</v>
      </c>
      <c r="D6" s="120">
        <f>原始数据!D5</f>
        <v>13</v>
      </c>
      <c r="E6" s="120" t="str">
        <f>原始数据!E5</f>
        <v>SZ</v>
      </c>
      <c r="F6" s="120" t="str">
        <f>原始数据!F5</f>
        <v>RC</v>
      </c>
      <c r="G6" s="120">
        <f>原始数据!G5</f>
        <v>2</v>
      </c>
      <c r="H6" s="120" t="str">
        <f>原始数据!H5</f>
        <v>下</v>
      </c>
      <c r="I6" s="120" t="str">
        <f>IF(原始数据!W5="","",原始数据!W5)</f>
        <v>红教堂</v>
      </c>
      <c r="J6" s="120" t="str">
        <f>原始数据!J5</f>
        <v>RC</v>
      </c>
      <c r="K6" s="127" t="s">
        <v>294</v>
      </c>
      <c r="L6" s="123" t="str">
        <f>IF(原始数据!AI5="","",原始数据!AI5)</f>
        <v>大副</v>
      </c>
      <c r="M6" s="125">
        <v>8</v>
      </c>
      <c r="N6" s="145">
        <v>3</v>
      </c>
      <c r="O6" s="145">
        <v>6</v>
      </c>
      <c r="P6" s="127" t="s">
        <v>291</v>
      </c>
      <c r="Q6" s="123" t="str">
        <f>IF(原始数据!AJ5="","",原始数据!AJ5)</f>
        <v>心理学家</v>
      </c>
      <c r="R6" s="125">
        <v>6</v>
      </c>
      <c r="S6" s="125">
        <v>3</v>
      </c>
      <c r="T6" s="125">
        <v>9</v>
      </c>
      <c r="U6" s="127" t="s">
        <v>293</v>
      </c>
      <c r="V6" s="123" t="str">
        <f>IF(原始数据!AL5="","",原始数据!AL5)</f>
        <v>空军</v>
      </c>
      <c r="W6" s="125">
        <v>4</v>
      </c>
      <c r="X6" s="125">
        <v>3</v>
      </c>
      <c r="Y6" s="125">
        <v>9</v>
      </c>
      <c r="Z6" s="127" t="s">
        <v>292</v>
      </c>
      <c r="AA6" s="123" t="str">
        <f>IF(原始数据!AN5="","",原始数据!AN5)</f>
        <v>拉拉队员</v>
      </c>
      <c r="AB6" s="125">
        <v>2</v>
      </c>
      <c r="AC6" s="125">
        <v>3</v>
      </c>
      <c r="AD6" s="125">
        <v>9</v>
      </c>
      <c r="AE6" s="123" t="str">
        <f>IF(原始数据!K5="","",原始数据!K5)</f>
        <v>SZ</v>
      </c>
      <c r="AF6" s="123" t="str">
        <f>IF(原始数据!L5="","",原始数据!L5)</f>
        <v>miraik</v>
      </c>
      <c r="AG6" s="123" t="str">
        <f>IF(原始数据!AO5="","",原始数据!AO5)</f>
        <v>时空之影</v>
      </c>
      <c r="AH6" s="125">
        <v>9</v>
      </c>
      <c r="AI6" s="125">
        <v>6</v>
      </c>
      <c r="AJ6" s="125">
        <v>9</v>
      </c>
      <c r="AK6" s="127" t="s">
        <v>104</v>
      </c>
      <c r="AL6" s="127" t="s">
        <v>299</v>
      </c>
    </row>
    <row r="7" spans="1:38">
      <c r="A7" s="117">
        <f>输入错误检查!B6</f>
        <v>0</v>
      </c>
      <c r="B7" s="130">
        <f>原始数据!B6</f>
        <v>5</v>
      </c>
      <c r="C7" s="130">
        <f>原始数据!C6</f>
        <v>31</v>
      </c>
      <c r="D7" s="120">
        <f>原始数据!D6</f>
        <v>13</v>
      </c>
      <c r="E7" s="120" t="str">
        <f>原始数据!E6</f>
        <v>SZ</v>
      </c>
      <c r="F7" s="120" t="str">
        <f>原始数据!F6</f>
        <v>RC</v>
      </c>
      <c r="G7" s="120">
        <f>原始数据!G6</f>
        <v>3</v>
      </c>
      <c r="H7" s="120" t="str">
        <f>原始数据!H6</f>
        <v>上</v>
      </c>
      <c r="I7" s="120" t="str">
        <f>IF(原始数据!W6="","",原始数据!W6)</f>
        <v/>
      </c>
      <c r="J7" s="120" t="str">
        <f>原始数据!J6</f>
        <v/>
      </c>
      <c r="K7" s="127"/>
      <c r="L7" s="123" t="str">
        <f>IF(原始数据!AI6="","",原始数据!AI6)</f>
        <v/>
      </c>
      <c r="M7" s="125"/>
      <c r="N7" s="145"/>
      <c r="O7" s="145"/>
      <c r="P7" s="127"/>
      <c r="Q7" s="123" t="str">
        <f>IF(原始数据!AJ6="","",原始数据!AJ6)</f>
        <v/>
      </c>
      <c r="R7" s="125"/>
      <c r="S7" s="125"/>
      <c r="T7" s="125"/>
      <c r="U7" s="127"/>
      <c r="V7" s="123" t="str">
        <f>IF(原始数据!AL6="","",原始数据!AL6)</f>
        <v/>
      </c>
      <c r="W7" s="125"/>
      <c r="X7" s="125"/>
      <c r="Y7" s="125"/>
      <c r="Z7" s="127"/>
      <c r="AA7" s="123" t="str">
        <f>IF(原始数据!AN6="","",原始数据!AN6)</f>
        <v/>
      </c>
      <c r="AB7" s="125"/>
      <c r="AC7" s="125"/>
      <c r="AD7" s="125"/>
      <c r="AE7" s="123" t="str">
        <f>IF(原始数据!K6="","",原始数据!K6)</f>
        <v/>
      </c>
      <c r="AF7" s="123" t="str">
        <f>IF(原始数据!L6="","",原始数据!L6)</f>
        <v/>
      </c>
      <c r="AG7" s="123" t="str">
        <f>IF(原始数据!AO6="","",原始数据!AO6)</f>
        <v/>
      </c>
      <c r="AH7" s="125"/>
      <c r="AI7" s="125"/>
      <c r="AJ7" s="125"/>
      <c r="AK7" s="127"/>
      <c r="AL7" s="127"/>
    </row>
    <row r="8" spans="1:38">
      <c r="A8" s="117">
        <f>输入错误检查!B7</f>
        <v>0</v>
      </c>
      <c r="B8" s="130">
        <f>原始数据!B7</f>
        <v>5</v>
      </c>
      <c r="C8" s="130">
        <f>原始数据!C7</f>
        <v>31</v>
      </c>
      <c r="D8" s="120">
        <f>原始数据!D7</f>
        <v>13</v>
      </c>
      <c r="E8" s="120" t="str">
        <f>原始数据!E7</f>
        <v>SZ</v>
      </c>
      <c r="F8" s="120" t="str">
        <f>原始数据!F7</f>
        <v>RC</v>
      </c>
      <c r="G8" s="120">
        <f>原始数据!G7</f>
        <v>3</v>
      </c>
      <c r="H8" s="120" t="str">
        <f>原始数据!H7</f>
        <v>下</v>
      </c>
      <c r="I8" s="120" t="str">
        <f>IF(原始数据!W7="","",原始数据!W7)</f>
        <v/>
      </c>
      <c r="J8" s="120" t="str">
        <f>原始数据!J7</f>
        <v/>
      </c>
      <c r="K8" s="127"/>
      <c r="L8" s="123" t="str">
        <f>IF(原始数据!AI7="","",原始数据!AI7)</f>
        <v/>
      </c>
      <c r="M8" s="125"/>
      <c r="N8" s="145"/>
      <c r="O8" s="145"/>
      <c r="P8" s="127"/>
      <c r="Q8" s="123" t="str">
        <f>IF(原始数据!AJ7="","",原始数据!AJ7)</f>
        <v/>
      </c>
      <c r="R8" s="125"/>
      <c r="S8" s="125"/>
      <c r="T8" s="125"/>
      <c r="U8" s="127"/>
      <c r="V8" s="123" t="str">
        <f>IF(原始数据!AL7="","",原始数据!AL7)</f>
        <v/>
      </c>
      <c r="W8" s="125"/>
      <c r="X8" s="125"/>
      <c r="Y8" s="125"/>
      <c r="Z8" s="127"/>
      <c r="AA8" s="123" t="str">
        <f>IF(原始数据!AN7="","",原始数据!AN7)</f>
        <v/>
      </c>
      <c r="AB8" s="125"/>
      <c r="AC8" s="125"/>
      <c r="AD8" s="125"/>
      <c r="AE8" s="123" t="str">
        <f>IF(原始数据!K7="","",原始数据!K7)</f>
        <v/>
      </c>
      <c r="AF8" s="123" t="str">
        <f>IF(原始数据!L7="","",原始数据!L7)</f>
        <v/>
      </c>
      <c r="AG8" s="123" t="str">
        <f>IF(原始数据!AO7="","",原始数据!AO7)</f>
        <v/>
      </c>
      <c r="AH8" s="125"/>
      <c r="AI8" s="125"/>
      <c r="AJ8" s="125"/>
      <c r="AK8" s="127"/>
      <c r="AL8" s="127"/>
    </row>
    <row r="9" spans="1:38">
      <c r="A9" s="117">
        <f>输入错误检查!B8</f>
        <v>0</v>
      </c>
      <c r="B9" s="130">
        <f>原始数据!B8</f>
        <v>5</v>
      </c>
      <c r="C9" s="130">
        <f>原始数据!C8</f>
        <v>31</v>
      </c>
      <c r="D9" s="120">
        <f>原始数据!D8</f>
        <v>13</v>
      </c>
      <c r="E9" s="120" t="str">
        <f>原始数据!E8</f>
        <v>SZ</v>
      </c>
      <c r="F9" s="120" t="str">
        <f>原始数据!F8</f>
        <v>RC</v>
      </c>
      <c r="G9" s="120" t="str">
        <f>原始数据!G8</f>
        <v>加</v>
      </c>
      <c r="H9" s="120" t="str">
        <f>原始数据!H8</f>
        <v>上</v>
      </c>
      <c r="I9" s="120" t="str">
        <f>IF(原始数据!W8="","",原始数据!W8)</f>
        <v/>
      </c>
      <c r="J9" s="120" t="str">
        <f>原始数据!J8</f>
        <v/>
      </c>
      <c r="K9" s="127"/>
      <c r="L9" s="123" t="str">
        <f>IF(原始数据!AI8="","",原始数据!AI8)</f>
        <v/>
      </c>
      <c r="M9" s="125"/>
      <c r="N9" s="145"/>
      <c r="O9" s="145"/>
      <c r="P9" s="127"/>
      <c r="Q9" s="123" t="str">
        <f>IF(原始数据!AJ8="","",原始数据!AJ8)</f>
        <v/>
      </c>
      <c r="R9" s="125"/>
      <c r="S9" s="125"/>
      <c r="T9" s="125"/>
      <c r="U9" s="127"/>
      <c r="V9" s="123" t="str">
        <f>IF(原始数据!AL8="","",原始数据!AL8)</f>
        <v/>
      </c>
      <c r="W9" s="125"/>
      <c r="X9" s="125"/>
      <c r="Y9" s="125"/>
      <c r="Z9" s="127"/>
      <c r="AA9" s="123" t="str">
        <f>IF(原始数据!AN8="","",原始数据!AN8)</f>
        <v/>
      </c>
      <c r="AB9" s="125"/>
      <c r="AC9" s="125"/>
      <c r="AD9" s="125"/>
      <c r="AE9" s="123" t="str">
        <f>IF(原始数据!K8="","",原始数据!K8)</f>
        <v/>
      </c>
      <c r="AF9" s="123" t="str">
        <f>IF(原始数据!L8="","",原始数据!L8)</f>
        <v/>
      </c>
      <c r="AG9" s="123" t="str">
        <f>IF(原始数据!AO8="","",原始数据!AO8)</f>
        <v/>
      </c>
      <c r="AH9" s="125"/>
      <c r="AI9" s="125"/>
      <c r="AJ9" s="125"/>
      <c r="AK9" s="127"/>
      <c r="AL9" s="127"/>
    </row>
    <row r="10" spans="1:38">
      <c r="A10" s="117">
        <f>输入错误检查!B9</f>
        <v>0</v>
      </c>
      <c r="B10" s="130">
        <f>原始数据!B9</f>
        <v>5</v>
      </c>
      <c r="C10" s="130">
        <f>原始数据!C9</f>
        <v>31</v>
      </c>
      <c r="D10" s="120">
        <f>原始数据!D9</f>
        <v>13</v>
      </c>
      <c r="E10" s="120" t="str">
        <f>原始数据!E9</f>
        <v>SZ</v>
      </c>
      <c r="F10" s="120" t="str">
        <f>原始数据!F9</f>
        <v>RC</v>
      </c>
      <c r="G10" s="120" t="str">
        <f>原始数据!G9</f>
        <v>加</v>
      </c>
      <c r="H10" s="120" t="str">
        <f>原始数据!H9</f>
        <v>下</v>
      </c>
      <c r="I10" s="120" t="str">
        <f>IF(原始数据!W9="","",原始数据!W9)</f>
        <v/>
      </c>
      <c r="J10" s="120" t="str">
        <f>原始数据!J9</f>
        <v/>
      </c>
      <c r="K10" s="127"/>
      <c r="L10" s="123" t="str">
        <f>IF(原始数据!AI9="","",原始数据!AI9)</f>
        <v/>
      </c>
      <c r="M10" s="125"/>
      <c r="N10" s="145"/>
      <c r="O10" s="145"/>
      <c r="P10" s="127"/>
      <c r="Q10" s="123" t="str">
        <f>IF(原始数据!AJ9="","",原始数据!AJ9)</f>
        <v/>
      </c>
      <c r="R10" s="125"/>
      <c r="S10" s="125"/>
      <c r="T10" s="125"/>
      <c r="U10" s="127"/>
      <c r="V10" s="123" t="str">
        <f>IF(原始数据!AL9="","",原始数据!AL9)</f>
        <v/>
      </c>
      <c r="W10" s="125"/>
      <c r="X10" s="125"/>
      <c r="Y10" s="125"/>
      <c r="Z10" s="127"/>
      <c r="AA10" s="123" t="str">
        <f>IF(原始数据!AN9="","",原始数据!AN9)</f>
        <v/>
      </c>
      <c r="AB10" s="125"/>
      <c r="AC10" s="125"/>
      <c r="AD10" s="125"/>
      <c r="AE10" s="123" t="str">
        <f>IF(原始数据!K9="","",原始数据!K9)</f>
        <v/>
      </c>
      <c r="AF10" s="123" t="str">
        <f>IF(原始数据!L9="","",原始数据!L9)</f>
        <v/>
      </c>
      <c r="AG10" s="123" t="str">
        <f>IF(原始数据!AO9="","",原始数据!AO9)</f>
        <v/>
      </c>
      <c r="AH10" s="125"/>
      <c r="AI10" s="125"/>
      <c r="AJ10" s="125"/>
      <c r="AK10" s="127"/>
      <c r="AL10" s="127"/>
    </row>
    <row r="11" spans="1:38">
      <c r="A11" s="117">
        <f>输入错误检查!B10</f>
        <v>0</v>
      </c>
      <c r="B11" s="130">
        <f>原始数据!B10</f>
        <v>5</v>
      </c>
      <c r="C11" s="130">
        <f>原始数据!C10</f>
        <v>31</v>
      </c>
      <c r="D11" s="120">
        <f>原始数据!D10</f>
        <v>1500</v>
      </c>
      <c r="E11" s="120" t="str">
        <f>原始数据!E10</f>
        <v>AWG</v>
      </c>
      <c r="F11" s="120" t="str">
        <f>原始数据!F10</f>
        <v>FAV</v>
      </c>
      <c r="G11" s="120">
        <f>原始数据!G10</f>
        <v>1</v>
      </c>
      <c r="H11" s="120" t="str">
        <f>原始数据!H10</f>
        <v>上</v>
      </c>
      <c r="I11" s="120" t="str">
        <f>IF(原始数据!W10="","",原始数据!W10)</f>
        <v>里奥的回忆</v>
      </c>
      <c r="J11" s="120" t="str">
        <f>原始数据!J10</f>
        <v>AWG</v>
      </c>
      <c r="K11" s="127" t="s">
        <v>59</v>
      </c>
      <c r="L11" s="123" t="str">
        <f>IF(原始数据!AI10="","",原始数据!AI10)</f>
        <v>野人</v>
      </c>
      <c r="M11" s="125">
        <v>5</v>
      </c>
      <c r="N11" s="145">
        <v>3</v>
      </c>
      <c r="O11" s="145">
        <v>6</v>
      </c>
      <c r="P11" s="127" t="s">
        <v>300</v>
      </c>
      <c r="Q11" s="123" t="str">
        <f>IF(原始数据!AJ10="","",原始数据!AJ10)</f>
        <v>木偶师</v>
      </c>
      <c r="R11" s="125">
        <v>6</v>
      </c>
      <c r="S11" s="125">
        <v>6</v>
      </c>
      <c r="T11" s="125">
        <v>9</v>
      </c>
      <c r="U11" s="127" t="s">
        <v>301</v>
      </c>
      <c r="V11" s="123" t="str">
        <f>IF(原始数据!AL10="","",原始数据!AL10)</f>
        <v>先知</v>
      </c>
      <c r="W11" s="125">
        <v>8</v>
      </c>
      <c r="X11" s="125">
        <v>3</v>
      </c>
      <c r="Y11" s="125">
        <v>9</v>
      </c>
      <c r="Z11" s="127" t="s">
        <v>302</v>
      </c>
      <c r="AA11" s="123" t="str">
        <f>IF(原始数据!AN10="","",原始数据!AN10)</f>
        <v>空军</v>
      </c>
      <c r="AB11" s="125">
        <v>2</v>
      </c>
      <c r="AC11" s="125">
        <v>3</v>
      </c>
      <c r="AD11" s="125">
        <v>9</v>
      </c>
      <c r="AE11" s="123" t="str">
        <f>IF(原始数据!K10="","",原始数据!K10)</f>
        <v>FAV</v>
      </c>
      <c r="AF11" s="123" t="str">
        <f>IF(原始数据!L10="","",原始数据!L10)</f>
        <v>chikin</v>
      </c>
      <c r="AG11" s="123" t="str">
        <f>IF(原始数据!AO10="","",原始数据!AO10)</f>
        <v>时空之影</v>
      </c>
      <c r="AH11" s="125">
        <v>4</v>
      </c>
      <c r="AI11" s="125">
        <v>6</v>
      </c>
      <c r="AJ11" s="125">
        <v>9</v>
      </c>
      <c r="AK11" s="127" t="s">
        <v>104</v>
      </c>
      <c r="AL11" s="127" t="s">
        <v>299</v>
      </c>
    </row>
    <row r="12" spans="1:38">
      <c r="A12" s="117">
        <f>输入错误检查!B11</f>
        <v>0</v>
      </c>
      <c r="B12" s="130">
        <f>原始数据!B11</f>
        <v>5</v>
      </c>
      <c r="C12" s="130">
        <f>原始数据!C11</f>
        <v>31</v>
      </c>
      <c r="D12" s="120">
        <f>原始数据!D11</f>
        <v>1500</v>
      </c>
      <c r="E12" s="120" t="str">
        <f>原始数据!E11</f>
        <v>AWG</v>
      </c>
      <c r="F12" s="120" t="str">
        <f>原始数据!F11</f>
        <v>FAV</v>
      </c>
      <c r="G12" s="120">
        <f>原始数据!G11</f>
        <v>1</v>
      </c>
      <c r="H12" s="120" t="str">
        <f>原始数据!H11</f>
        <v>下</v>
      </c>
      <c r="I12" s="120" t="str">
        <f>IF(原始数据!W11="","",原始数据!W11)</f>
        <v>里奥的回忆</v>
      </c>
      <c r="J12" s="120" t="str">
        <f>原始数据!J11</f>
        <v>FAV</v>
      </c>
      <c r="K12" s="127" t="s">
        <v>303</v>
      </c>
      <c r="L12" s="123" t="str">
        <f>IF(原始数据!AI11="","",原始数据!AI11)</f>
        <v>杂技演员</v>
      </c>
      <c r="M12" s="125">
        <v>2</v>
      </c>
      <c r="N12" s="145">
        <v>3</v>
      </c>
      <c r="O12" s="145">
        <v>9</v>
      </c>
      <c r="P12" s="127" t="s">
        <v>304</v>
      </c>
      <c r="Q12" s="123" t="str">
        <f>IF(原始数据!AJ11="","",原始数据!AJ11)</f>
        <v>律师</v>
      </c>
      <c r="R12" s="125">
        <v>8</v>
      </c>
      <c r="S12" s="125">
        <v>3</v>
      </c>
      <c r="T12" s="125">
        <v>9</v>
      </c>
      <c r="U12" s="127" t="s">
        <v>305</v>
      </c>
      <c r="V12" s="123" t="str">
        <f>IF(原始数据!AL11="","",原始数据!AL11)</f>
        <v>飞行家</v>
      </c>
      <c r="W12" s="125">
        <v>5</v>
      </c>
      <c r="X12" s="125">
        <v>6</v>
      </c>
      <c r="Y12" s="125">
        <v>9</v>
      </c>
      <c r="Z12" s="127" t="s">
        <v>306</v>
      </c>
      <c r="AA12" s="123" t="str">
        <f>IF(原始数据!AN11="","",原始数据!AN11)</f>
        <v>大副</v>
      </c>
      <c r="AB12" s="125">
        <v>6</v>
      </c>
      <c r="AC12" s="125">
        <v>3</v>
      </c>
      <c r="AD12" s="125">
        <v>6</v>
      </c>
      <c r="AE12" s="123" t="str">
        <f>IF(原始数据!K11="","",原始数据!K11)</f>
        <v>AWG</v>
      </c>
      <c r="AF12" s="123" t="str">
        <f>IF(原始数据!L11="","",原始数据!L11)</f>
        <v>irohasu</v>
      </c>
      <c r="AG12" s="123" t="str">
        <f>IF(原始数据!AO11="","",原始数据!AO11)</f>
        <v>时空之影</v>
      </c>
      <c r="AH12" s="125">
        <v>4</v>
      </c>
      <c r="AI12" s="125">
        <v>6</v>
      </c>
      <c r="AJ12" s="125">
        <v>9</v>
      </c>
      <c r="AK12" s="127" t="s">
        <v>104</v>
      </c>
      <c r="AL12" s="127" t="s">
        <v>299</v>
      </c>
    </row>
    <row r="13" spans="1:38">
      <c r="A13" s="117">
        <f>输入错误检查!B12</f>
        <v>0</v>
      </c>
      <c r="B13" s="130">
        <f>原始数据!B12</f>
        <v>5</v>
      </c>
      <c r="C13" s="130">
        <f>原始数据!C12</f>
        <v>31</v>
      </c>
      <c r="D13" s="120">
        <f>原始数据!D12</f>
        <v>1500</v>
      </c>
      <c r="E13" s="120" t="str">
        <f>原始数据!E12</f>
        <v>AWG</v>
      </c>
      <c r="F13" s="120" t="str">
        <f>原始数据!F12</f>
        <v>FAV</v>
      </c>
      <c r="G13" s="120">
        <f>原始数据!G12</f>
        <v>2</v>
      </c>
      <c r="H13" s="120" t="str">
        <f>原始数据!H12</f>
        <v>上</v>
      </c>
      <c r="I13" s="120" t="str">
        <f>IF(原始数据!W12="","",原始数据!W12)</f>
        <v>湖景村</v>
      </c>
      <c r="J13" s="120" t="str">
        <f>原始数据!J12</f>
        <v>FAV</v>
      </c>
      <c r="K13" s="127" t="s">
        <v>305</v>
      </c>
      <c r="L13" s="123" t="str">
        <f>IF(原始数据!AI12="","",原始数据!AI12)</f>
        <v>飞行家</v>
      </c>
      <c r="M13" s="125">
        <v>8</v>
      </c>
      <c r="N13" s="145">
        <v>3</v>
      </c>
      <c r="O13" s="145">
        <v>6</v>
      </c>
      <c r="P13" s="127" t="s">
        <v>304</v>
      </c>
      <c r="Q13" s="123" t="str">
        <f>IF(原始数据!AJ12="","",原始数据!AJ12)</f>
        <v>心理学家</v>
      </c>
      <c r="R13" s="125">
        <v>6</v>
      </c>
      <c r="S13" s="125">
        <v>3</v>
      </c>
      <c r="T13" s="125">
        <v>9</v>
      </c>
      <c r="U13" s="127" t="s">
        <v>306</v>
      </c>
      <c r="V13" s="123" t="str">
        <f>IF(原始数据!AL12="","",原始数据!AL12)</f>
        <v>佣兵</v>
      </c>
      <c r="W13" s="125">
        <v>2</v>
      </c>
      <c r="X13" s="125">
        <v>3</v>
      </c>
      <c r="Y13" s="125">
        <v>6</v>
      </c>
      <c r="Z13" s="127" t="s">
        <v>303</v>
      </c>
      <c r="AA13" s="123" t="str">
        <f>IF(原始数据!AN12="","",原始数据!AN12)</f>
        <v>昆虫学者</v>
      </c>
      <c r="AB13" s="125">
        <v>5</v>
      </c>
      <c r="AC13" s="125">
        <v>3</v>
      </c>
      <c r="AD13" s="125">
        <v>9</v>
      </c>
      <c r="AE13" s="123" t="str">
        <f>IF(原始数据!K12="","",原始数据!K12)</f>
        <v>AWG</v>
      </c>
      <c r="AF13" s="123" t="str">
        <f>IF(原始数据!L12="","",原始数据!L12)</f>
        <v>yukakina</v>
      </c>
      <c r="AG13" s="123" t="str">
        <f>IF(原始数据!AO12="","",原始数据!AO12)</f>
        <v>守夜人</v>
      </c>
      <c r="AH13" s="125">
        <v>11</v>
      </c>
      <c r="AI13" s="125">
        <v>6</v>
      </c>
      <c r="AJ13" s="125">
        <v>9</v>
      </c>
      <c r="AK13" s="127" t="s">
        <v>111</v>
      </c>
      <c r="AL13" s="127" t="s">
        <v>299</v>
      </c>
    </row>
    <row r="14" spans="1:38">
      <c r="A14" s="117">
        <f>输入错误检查!B13</f>
        <v>0</v>
      </c>
      <c r="B14" s="130">
        <f>原始数据!B13</f>
        <v>5</v>
      </c>
      <c r="C14" s="130">
        <f>原始数据!C13</f>
        <v>31</v>
      </c>
      <c r="D14" s="120">
        <f>原始数据!D13</f>
        <v>1500</v>
      </c>
      <c r="E14" s="120" t="str">
        <f>原始数据!E13</f>
        <v>AWG</v>
      </c>
      <c r="F14" s="120" t="str">
        <f>原始数据!F13</f>
        <v>FAV</v>
      </c>
      <c r="G14" s="120">
        <f>原始数据!G13</f>
        <v>2</v>
      </c>
      <c r="H14" s="120" t="str">
        <f>原始数据!H13</f>
        <v>下</v>
      </c>
      <c r="I14" s="120" t="str">
        <f>IF(原始数据!W13="","",原始数据!W13)</f>
        <v>湖景村</v>
      </c>
      <c r="J14" s="120" t="str">
        <f>原始数据!J13</f>
        <v>AWG</v>
      </c>
      <c r="K14" s="127" t="s">
        <v>301</v>
      </c>
      <c r="L14" s="123" t="str">
        <f>IF(原始数据!AI13="","",原始数据!AI13)</f>
        <v>先知</v>
      </c>
      <c r="M14" s="125">
        <v>8</v>
      </c>
      <c r="N14" s="145">
        <v>3</v>
      </c>
      <c r="O14" s="145">
        <v>9</v>
      </c>
      <c r="P14" s="127" t="s">
        <v>300</v>
      </c>
      <c r="Q14" s="123" t="str">
        <f>IF(原始数据!AJ13="","",原始数据!AJ13)</f>
        <v>勘探员</v>
      </c>
      <c r="R14" s="125">
        <v>5</v>
      </c>
      <c r="S14" s="125">
        <v>0</v>
      </c>
      <c r="T14" s="125">
        <v>3</v>
      </c>
      <c r="U14" s="127" t="s">
        <v>59</v>
      </c>
      <c r="V14" s="123" t="str">
        <f>IF(原始数据!AL13="","",原始数据!AL13)</f>
        <v>前锋</v>
      </c>
      <c r="W14" s="125">
        <v>6</v>
      </c>
      <c r="X14" s="125">
        <v>3</v>
      </c>
      <c r="Y14" s="125">
        <v>6</v>
      </c>
      <c r="Z14" s="127" t="s">
        <v>302</v>
      </c>
      <c r="AA14" s="123" t="str">
        <f>IF(原始数据!AN13="","",原始数据!AN13)</f>
        <v>舞女</v>
      </c>
      <c r="AB14" s="125">
        <v>2</v>
      </c>
      <c r="AC14" s="125">
        <v>3</v>
      </c>
      <c r="AD14" s="125">
        <v>9</v>
      </c>
      <c r="AE14" s="123" t="str">
        <f>IF(原始数据!K13="","",原始数据!K13)</f>
        <v>FAV</v>
      </c>
      <c r="AF14" s="123" t="str">
        <f>IF(原始数据!L13="","",原始数据!L13)</f>
        <v>chikin</v>
      </c>
      <c r="AG14" s="123" t="str">
        <f>IF(原始数据!AO13="","",原始数据!AO13)</f>
        <v>时空之影</v>
      </c>
      <c r="AH14" s="125">
        <v>7</v>
      </c>
      <c r="AI14" s="125">
        <v>6</v>
      </c>
      <c r="AJ14" s="125">
        <v>9</v>
      </c>
      <c r="AK14" s="127" t="s">
        <v>104</v>
      </c>
      <c r="AL14" s="127" t="s">
        <v>299</v>
      </c>
    </row>
    <row r="15" spans="1:38">
      <c r="A15" s="117">
        <f>输入错误检查!B14</f>
        <v>0</v>
      </c>
      <c r="B15" s="130">
        <f>原始数据!B14</f>
        <v>5</v>
      </c>
      <c r="C15" s="130">
        <f>原始数据!C14</f>
        <v>31</v>
      </c>
      <c r="D15" s="120">
        <f>原始数据!D14</f>
        <v>1500</v>
      </c>
      <c r="E15" s="120" t="str">
        <f>原始数据!E14</f>
        <v>AWG</v>
      </c>
      <c r="F15" s="120" t="str">
        <f>原始数据!F14</f>
        <v>FAV</v>
      </c>
      <c r="G15" s="120">
        <f>原始数据!G14</f>
        <v>3</v>
      </c>
      <c r="H15" s="120" t="str">
        <f>原始数据!H14</f>
        <v>上</v>
      </c>
      <c r="I15" s="120" t="str">
        <f>IF(原始数据!W14="","",原始数据!W14)</f>
        <v>永眠镇</v>
      </c>
      <c r="J15" s="120" t="str">
        <f>原始数据!J14</f>
        <v>FAV</v>
      </c>
      <c r="K15" s="127" t="s">
        <v>305</v>
      </c>
      <c r="L15" s="123" t="str">
        <f>IF(原始数据!AI14="","",原始数据!AI14)</f>
        <v>调酒师</v>
      </c>
      <c r="M15" s="125">
        <v>2</v>
      </c>
      <c r="N15" s="145">
        <v>3</v>
      </c>
      <c r="O15" s="145">
        <v>9</v>
      </c>
      <c r="P15" s="127" t="s">
        <v>303</v>
      </c>
      <c r="Q15" s="123" t="str">
        <f>IF(原始数据!AJ14="","",原始数据!AJ14)</f>
        <v>昆虫学者</v>
      </c>
      <c r="R15" s="125">
        <v>6</v>
      </c>
      <c r="S15" s="125">
        <v>3</v>
      </c>
      <c r="T15" s="125">
        <v>9</v>
      </c>
      <c r="U15" s="127" t="s">
        <v>304</v>
      </c>
      <c r="V15" s="123" t="str">
        <f>IF(原始数据!AL14="","",原始数据!AL14)</f>
        <v>前锋</v>
      </c>
      <c r="W15" s="125">
        <v>8</v>
      </c>
      <c r="X15" s="125">
        <v>3</v>
      </c>
      <c r="Y15" s="125">
        <v>6</v>
      </c>
      <c r="Z15" s="127" t="s">
        <v>306</v>
      </c>
      <c r="AA15" s="123" t="str">
        <f>IF(原始数据!AN14="","",原始数据!AN14)</f>
        <v>病患</v>
      </c>
      <c r="AB15" s="125">
        <v>5</v>
      </c>
      <c r="AC15" s="125">
        <v>3</v>
      </c>
      <c r="AD15" s="125">
        <v>6</v>
      </c>
      <c r="AE15" s="123" t="str">
        <f>IF(原始数据!K14="","",原始数据!K14)</f>
        <v>AWG</v>
      </c>
      <c r="AF15" s="123" t="str">
        <f>IF(原始数据!L14="","",原始数据!L14)</f>
        <v>yukakina</v>
      </c>
      <c r="AG15" s="123" t="str">
        <f>IF(原始数据!AO14="","",原始数据!AO14)</f>
        <v>守夜人</v>
      </c>
      <c r="AH15" s="125">
        <v>4</v>
      </c>
      <c r="AI15" s="125">
        <v>3</v>
      </c>
      <c r="AJ15" s="125">
        <v>9</v>
      </c>
      <c r="AK15" s="127" t="s">
        <v>104</v>
      </c>
      <c r="AL15" s="127" t="s">
        <v>90</v>
      </c>
    </row>
    <row r="16" spans="1:38">
      <c r="A16" s="117">
        <f>输入错误检查!B15</f>
        <v>0</v>
      </c>
      <c r="B16" s="130">
        <f>原始数据!B15</f>
        <v>5</v>
      </c>
      <c r="C16" s="130">
        <f>原始数据!C15</f>
        <v>31</v>
      </c>
      <c r="D16" s="120">
        <f>原始数据!D15</f>
        <v>1500</v>
      </c>
      <c r="E16" s="120" t="str">
        <f>原始数据!E15</f>
        <v>AWG</v>
      </c>
      <c r="F16" s="120" t="str">
        <f>原始数据!F15</f>
        <v>FAV</v>
      </c>
      <c r="G16" s="120">
        <f>原始数据!G15</f>
        <v>3</v>
      </c>
      <c r="H16" s="120" t="str">
        <f>原始数据!H15</f>
        <v>下</v>
      </c>
      <c r="I16" s="120" t="str">
        <f>IF(原始数据!W15="","",原始数据!W15)</f>
        <v>永眠镇</v>
      </c>
      <c r="J16" s="120" t="str">
        <f>原始数据!J15</f>
        <v>AWG</v>
      </c>
      <c r="K16" s="127" t="s">
        <v>59</v>
      </c>
      <c r="L16" s="123" t="str">
        <f>IF(原始数据!AI15="","",原始数据!AI15)</f>
        <v>佣兵</v>
      </c>
      <c r="M16" s="125">
        <v>5</v>
      </c>
      <c r="N16" s="145">
        <v>3</v>
      </c>
      <c r="O16" s="145">
        <v>6</v>
      </c>
      <c r="P16" s="127" t="s">
        <v>302</v>
      </c>
      <c r="Q16" s="123" t="str">
        <f>IF(原始数据!AJ15="","",原始数据!AJ15)</f>
        <v>舞女</v>
      </c>
      <c r="R16" s="125">
        <v>2</v>
      </c>
      <c r="S16" s="125">
        <v>0</v>
      </c>
      <c r="T16" s="125">
        <v>3</v>
      </c>
      <c r="U16" s="127" t="s">
        <v>301</v>
      </c>
      <c r="V16" s="123" t="str">
        <f>IF(原始数据!AL15="","",原始数据!AL15)</f>
        <v>调酒师</v>
      </c>
      <c r="W16" s="125">
        <v>8</v>
      </c>
      <c r="X16" s="125">
        <v>3</v>
      </c>
      <c r="Y16" s="125">
        <v>9</v>
      </c>
      <c r="Z16" s="127" t="s">
        <v>300</v>
      </c>
      <c r="AA16" s="123" t="str">
        <f>IF(原始数据!AN15="","",原始数据!AN15)</f>
        <v>小说家</v>
      </c>
      <c r="AB16" s="125">
        <v>6</v>
      </c>
      <c r="AC16" s="125">
        <v>0</v>
      </c>
      <c r="AD16" s="125">
        <v>3</v>
      </c>
      <c r="AE16" s="123" t="str">
        <f>IF(原始数据!K15="","",原始数据!K15)</f>
        <v>FAV</v>
      </c>
      <c r="AF16" s="123" t="str">
        <f>IF(原始数据!L15="","",原始数据!L15)</f>
        <v>chikin</v>
      </c>
      <c r="AG16" s="123" t="str">
        <f>IF(原始数据!AO15="","",原始数据!AO15)</f>
        <v>梦之女巫</v>
      </c>
      <c r="AH16" s="125">
        <v>3</v>
      </c>
      <c r="AI16" s="125">
        <v>3</v>
      </c>
      <c r="AJ16" s="125">
        <v>6</v>
      </c>
      <c r="AK16" s="127" t="s">
        <v>82</v>
      </c>
      <c r="AL16" s="127" t="s">
        <v>104</v>
      </c>
    </row>
    <row r="17" spans="1:38">
      <c r="A17" s="117">
        <f>输入错误检查!B16</f>
        <v>0</v>
      </c>
      <c r="B17" s="130">
        <f>原始数据!B16</f>
        <v>5</v>
      </c>
      <c r="C17" s="130">
        <f>原始数据!C16</f>
        <v>31</v>
      </c>
      <c r="D17" s="120">
        <f>原始数据!D16</f>
        <v>1500</v>
      </c>
      <c r="E17" s="120" t="str">
        <f>原始数据!E16</f>
        <v>AWG</v>
      </c>
      <c r="F17" s="120" t="str">
        <f>原始数据!F16</f>
        <v>FAV</v>
      </c>
      <c r="G17" s="120" t="str">
        <f>原始数据!G16</f>
        <v>加</v>
      </c>
      <c r="H17" s="120" t="str">
        <f>原始数据!H16</f>
        <v>上</v>
      </c>
      <c r="I17" s="120" t="str">
        <f>IF(原始数据!W16="","",原始数据!W16)</f>
        <v/>
      </c>
      <c r="J17" s="120" t="str">
        <f>原始数据!J16</f>
        <v/>
      </c>
      <c r="K17" s="127"/>
      <c r="L17" s="123" t="str">
        <f>IF(原始数据!AI16="","",原始数据!AI16)</f>
        <v/>
      </c>
      <c r="M17" s="125"/>
      <c r="N17" s="145"/>
      <c r="O17" s="145"/>
      <c r="P17" s="127"/>
      <c r="Q17" s="123" t="str">
        <f>IF(原始数据!AJ16="","",原始数据!AJ16)</f>
        <v/>
      </c>
      <c r="R17" s="125"/>
      <c r="S17" s="125"/>
      <c r="T17" s="125"/>
      <c r="U17" s="127"/>
      <c r="V17" s="123" t="str">
        <f>IF(原始数据!AL16="","",原始数据!AL16)</f>
        <v/>
      </c>
      <c r="W17" s="125"/>
      <c r="X17" s="125"/>
      <c r="Y17" s="125"/>
      <c r="Z17" s="127"/>
      <c r="AA17" s="123" t="str">
        <f>IF(原始数据!AN16="","",原始数据!AN16)</f>
        <v/>
      </c>
      <c r="AB17" s="125"/>
      <c r="AC17" s="125"/>
      <c r="AD17" s="125"/>
      <c r="AE17" s="123" t="str">
        <f>IF(原始数据!K16="","",原始数据!K16)</f>
        <v/>
      </c>
      <c r="AF17" s="123" t="str">
        <f>IF(原始数据!L16="","",原始数据!L16)</f>
        <v/>
      </c>
      <c r="AG17" s="123" t="str">
        <f>IF(原始数据!AO16="","",原始数据!AO16)</f>
        <v/>
      </c>
      <c r="AH17" s="125"/>
      <c r="AI17" s="125"/>
      <c r="AJ17" s="125"/>
      <c r="AK17" s="127"/>
      <c r="AL17" s="127"/>
    </row>
    <row r="18" spans="1:38">
      <c r="A18" s="117">
        <f>输入错误检查!B17</f>
        <v>0</v>
      </c>
      <c r="B18" s="130">
        <f>原始数据!B17</f>
        <v>5</v>
      </c>
      <c r="C18" s="130">
        <f>原始数据!C17</f>
        <v>31</v>
      </c>
      <c r="D18" s="120">
        <f>原始数据!D17</f>
        <v>1500</v>
      </c>
      <c r="E18" s="120" t="str">
        <f>原始数据!E17</f>
        <v>AWG</v>
      </c>
      <c r="F18" s="120" t="str">
        <f>原始数据!F17</f>
        <v>FAV</v>
      </c>
      <c r="G18" s="120" t="str">
        <f>原始数据!G17</f>
        <v>加</v>
      </c>
      <c r="H18" s="120" t="str">
        <f>原始数据!H17</f>
        <v>下</v>
      </c>
      <c r="I18" s="120" t="str">
        <f>IF(原始数据!W17="","",原始数据!W17)</f>
        <v/>
      </c>
      <c r="J18" s="120" t="str">
        <f>原始数据!J17</f>
        <v/>
      </c>
      <c r="K18" s="127"/>
      <c r="L18" s="123" t="str">
        <f>IF(原始数据!AI17="","",原始数据!AI17)</f>
        <v/>
      </c>
      <c r="M18" s="125"/>
      <c r="N18" s="145"/>
      <c r="O18" s="145"/>
      <c r="P18" s="127"/>
      <c r="Q18" s="123" t="str">
        <f>IF(原始数据!AJ17="","",原始数据!AJ17)</f>
        <v/>
      </c>
      <c r="R18" s="125"/>
      <c r="S18" s="125"/>
      <c r="T18" s="125"/>
      <c r="U18" s="127"/>
      <c r="V18" s="123" t="str">
        <f>IF(原始数据!AL17="","",原始数据!AL17)</f>
        <v/>
      </c>
      <c r="W18" s="125"/>
      <c r="X18" s="125"/>
      <c r="Y18" s="125"/>
      <c r="Z18" s="127"/>
      <c r="AA18" s="123" t="str">
        <f>IF(原始数据!AN17="","",原始数据!AN17)</f>
        <v/>
      </c>
      <c r="AB18" s="125"/>
      <c r="AC18" s="125"/>
      <c r="AD18" s="125"/>
      <c r="AE18" s="123" t="str">
        <f>IF(原始数据!K17="","",原始数据!K17)</f>
        <v/>
      </c>
      <c r="AF18" s="123" t="str">
        <f>IF(原始数据!L17="","",原始数据!L17)</f>
        <v/>
      </c>
      <c r="AG18" s="123" t="str">
        <f>IF(原始数据!AO17="","",原始数据!AO17)</f>
        <v/>
      </c>
      <c r="AH18" s="125"/>
      <c r="AI18" s="125"/>
      <c r="AJ18" s="125"/>
      <c r="AK18" s="127"/>
      <c r="AL18" s="127"/>
    </row>
    <row r="19" spans="1:38">
      <c r="A19" s="117">
        <f>输入错误检查!B18</f>
        <v>0</v>
      </c>
      <c r="B19" s="130">
        <f>原始数据!B18</f>
        <v>5</v>
      </c>
      <c r="C19" s="130">
        <f>原始数据!C18</f>
        <v>31</v>
      </c>
      <c r="D19" s="120">
        <f>原始数据!D18</f>
        <v>1700</v>
      </c>
      <c r="E19" s="120" t="str">
        <f>原始数据!E18</f>
        <v>AXIZ</v>
      </c>
      <c r="F19" s="120" t="str">
        <f>原始数据!F18</f>
        <v>SZ</v>
      </c>
      <c r="G19" s="120">
        <f>原始数据!G18</f>
        <v>1</v>
      </c>
      <c r="H19" s="120" t="str">
        <f>原始数据!H18</f>
        <v>上</v>
      </c>
      <c r="I19" s="120" t="str">
        <f>IF(原始数据!W18="","",原始数据!W18)</f>
        <v>湖景村</v>
      </c>
      <c r="J19" s="120" t="str">
        <f>原始数据!J18</f>
        <v>AXIZ</v>
      </c>
      <c r="K19" s="127" t="s">
        <v>307</v>
      </c>
      <c r="L19" s="123" t="str">
        <f>IF(原始数据!AI18="","",原始数据!AI18)</f>
        <v>空军</v>
      </c>
      <c r="M19" s="125">
        <v>8</v>
      </c>
      <c r="N19" s="145">
        <v>3</v>
      </c>
      <c r="O19" s="145">
        <v>9</v>
      </c>
      <c r="P19" s="127" t="s">
        <v>308</v>
      </c>
      <c r="Q19" s="123" t="str">
        <f>IF(原始数据!AJ18="","",原始数据!AJ18)</f>
        <v>木偶师</v>
      </c>
      <c r="R19" s="125">
        <v>2</v>
      </c>
      <c r="S19" s="125">
        <v>3</v>
      </c>
      <c r="T19" s="125">
        <v>9</v>
      </c>
      <c r="U19" s="127" t="s">
        <v>309</v>
      </c>
      <c r="V19" s="123" t="str">
        <f>IF(原始数据!AL18="","",原始数据!AL18)</f>
        <v>野人</v>
      </c>
      <c r="W19" s="125">
        <v>11</v>
      </c>
      <c r="X19" s="125">
        <v>3</v>
      </c>
      <c r="Y19" s="125">
        <v>6</v>
      </c>
      <c r="Z19" s="127" t="s">
        <v>310</v>
      </c>
      <c r="AA19" s="123" t="str">
        <f>IF(原始数据!AN18="","",原始数据!AN18)</f>
        <v>魔术师</v>
      </c>
      <c r="AB19" s="125">
        <v>5</v>
      </c>
      <c r="AC19" s="125">
        <v>3</v>
      </c>
      <c r="AD19" s="125">
        <v>9</v>
      </c>
      <c r="AE19" s="123" t="str">
        <f>IF(原始数据!K18="","",原始数据!K18)</f>
        <v>SZ</v>
      </c>
      <c r="AF19" s="123" t="str">
        <f>IF(原始数据!L18="","",原始数据!L18)</f>
        <v>burio</v>
      </c>
      <c r="AG19" s="123" t="str">
        <f>IF(原始数据!AO18="","",原始数据!AO18)</f>
        <v>歌剧演员</v>
      </c>
      <c r="AH19" s="125">
        <v>1</v>
      </c>
      <c r="AI19" s="125">
        <v>0</v>
      </c>
      <c r="AJ19" s="125">
        <v>3</v>
      </c>
      <c r="AK19" s="127" t="s">
        <v>104</v>
      </c>
      <c r="AL19" s="127" t="s">
        <v>90</v>
      </c>
    </row>
    <row r="20" spans="1:38">
      <c r="A20" s="117">
        <f>输入错误检查!B19</f>
        <v>0</v>
      </c>
      <c r="B20" s="130">
        <f>原始数据!B19</f>
        <v>5</v>
      </c>
      <c r="C20" s="130">
        <f>原始数据!C19</f>
        <v>31</v>
      </c>
      <c r="D20" s="120">
        <f>原始数据!D19</f>
        <v>1700</v>
      </c>
      <c r="E20" s="120" t="str">
        <f>原始数据!E19</f>
        <v>AXIZ</v>
      </c>
      <c r="F20" s="120" t="str">
        <f>原始数据!F19</f>
        <v>SZ</v>
      </c>
      <c r="G20" s="120">
        <f>原始数据!G19</f>
        <v>1</v>
      </c>
      <c r="H20" s="120" t="str">
        <f>原始数据!H19</f>
        <v>下</v>
      </c>
      <c r="I20" s="120" t="str">
        <f>IF(原始数据!W19="","",原始数据!W19)</f>
        <v>湖景村</v>
      </c>
      <c r="J20" s="120" t="str">
        <f>原始数据!J19</f>
        <v>SZ</v>
      </c>
      <c r="K20" s="127" t="s">
        <v>296</v>
      </c>
      <c r="L20" s="123" t="str">
        <f>IF(原始数据!AI19="","",原始数据!AI19)</f>
        <v>野人</v>
      </c>
      <c r="M20" s="125">
        <v>7</v>
      </c>
      <c r="N20" s="145">
        <v>3</v>
      </c>
      <c r="O20" s="145">
        <v>6</v>
      </c>
      <c r="P20" s="127" t="s">
        <v>297</v>
      </c>
      <c r="Q20" s="123" t="str">
        <f>IF(原始数据!AJ19="","",原始数据!AJ19)</f>
        <v>病患</v>
      </c>
      <c r="R20" s="125">
        <v>2</v>
      </c>
      <c r="S20" s="125">
        <v>3</v>
      </c>
      <c r="T20" s="125">
        <v>9</v>
      </c>
      <c r="U20" s="127" t="s">
        <v>295</v>
      </c>
      <c r="V20" s="123" t="str">
        <f>IF(原始数据!AL19="","",原始数据!AL19)</f>
        <v>心理学家</v>
      </c>
      <c r="W20" s="125">
        <v>5</v>
      </c>
      <c r="X20" s="125">
        <v>3</v>
      </c>
      <c r="Y20" s="125">
        <v>9</v>
      </c>
      <c r="Z20" s="127" t="s">
        <v>298</v>
      </c>
      <c r="AA20" s="123" t="str">
        <f>IF(原始数据!AN19="","",原始数据!AN19)</f>
        <v>律师</v>
      </c>
      <c r="AB20" s="125">
        <v>8</v>
      </c>
      <c r="AC20" s="125">
        <v>3</v>
      </c>
      <c r="AD20" s="125">
        <v>9</v>
      </c>
      <c r="AE20" s="123" t="str">
        <f>IF(原始数据!K19="","",原始数据!K19)</f>
        <v>AXIZ</v>
      </c>
      <c r="AF20" s="123" t="str">
        <f>IF(原始数据!L19="","",原始数据!L19)</f>
        <v>kakaka</v>
      </c>
      <c r="AG20" s="123" t="str">
        <f>IF(原始数据!AO19="","",原始数据!AO19)</f>
        <v>时空之影</v>
      </c>
      <c r="AH20" s="125">
        <v>6</v>
      </c>
      <c r="AI20" s="125">
        <v>6</v>
      </c>
      <c r="AJ20" s="125">
        <v>9</v>
      </c>
      <c r="AK20" s="127" t="s">
        <v>104</v>
      </c>
      <c r="AL20" s="127" t="s">
        <v>299</v>
      </c>
    </row>
    <row r="21" spans="1:38">
      <c r="A21" s="117">
        <f>输入错误检查!B20</f>
        <v>0</v>
      </c>
      <c r="B21" s="130">
        <f>原始数据!B20</f>
        <v>5</v>
      </c>
      <c r="C21" s="130">
        <f>原始数据!C20</f>
        <v>31</v>
      </c>
      <c r="D21" s="120">
        <f>原始数据!D20</f>
        <v>1700</v>
      </c>
      <c r="E21" s="120" t="str">
        <f>原始数据!E20</f>
        <v>AXIZ</v>
      </c>
      <c r="F21" s="120" t="str">
        <f>原始数据!F20</f>
        <v>SZ</v>
      </c>
      <c r="G21" s="120">
        <f>原始数据!G20</f>
        <v>2</v>
      </c>
      <c r="H21" s="120" t="str">
        <f>原始数据!H20</f>
        <v>上</v>
      </c>
      <c r="I21" s="120" t="str">
        <f>IF(原始数据!W20="","",原始数据!W20)</f>
        <v>里奥的回忆</v>
      </c>
      <c r="J21" s="120" t="str">
        <f>原始数据!J20</f>
        <v>AXIZ</v>
      </c>
      <c r="K21" s="127" t="s">
        <v>309</v>
      </c>
      <c r="L21" s="123" t="str">
        <f>IF(原始数据!AI20="","",原始数据!AI20)</f>
        <v>佣兵</v>
      </c>
      <c r="M21" s="125">
        <v>4</v>
      </c>
      <c r="N21" s="145">
        <v>3</v>
      </c>
      <c r="O21" s="145">
        <v>6</v>
      </c>
      <c r="P21" s="127" t="s">
        <v>310</v>
      </c>
      <c r="Q21" s="123" t="str">
        <f>IF(原始数据!AJ20="","",原始数据!AJ20)</f>
        <v>飞行家</v>
      </c>
      <c r="R21" s="125">
        <v>5</v>
      </c>
      <c r="S21" s="125">
        <v>0</v>
      </c>
      <c r="T21" s="125">
        <v>3</v>
      </c>
      <c r="U21" s="127" t="s">
        <v>307</v>
      </c>
      <c r="V21" s="123" t="str">
        <f>IF(原始数据!AL20="","",原始数据!AL20)</f>
        <v>拉拉队员</v>
      </c>
      <c r="W21" s="125">
        <v>6</v>
      </c>
      <c r="X21" s="125">
        <v>0</v>
      </c>
      <c r="Y21" s="125">
        <v>3</v>
      </c>
      <c r="Z21" s="127" t="s">
        <v>308</v>
      </c>
      <c r="AA21" s="123" t="str">
        <f>IF(原始数据!AN20="","",原始数据!AN20)</f>
        <v>杂技演员</v>
      </c>
      <c r="AB21" s="125">
        <v>8</v>
      </c>
      <c r="AC21" s="125">
        <v>0</v>
      </c>
      <c r="AD21" s="125">
        <v>3</v>
      </c>
      <c r="AE21" s="123" t="str">
        <f>IF(原始数据!K20="","",原始数据!K20)</f>
        <v>SZ</v>
      </c>
      <c r="AF21" s="123" t="str">
        <f>IF(原始数据!L20="","",原始数据!L20)</f>
        <v>miraik</v>
      </c>
      <c r="AG21" s="123" t="str">
        <f>IF(原始数据!AO20="","",原始数据!AO20)</f>
        <v>时空之影</v>
      </c>
      <c r="AH21" s="125">
        <v>7</v>
      </c>
      <c r="AI21" s="125">
        <v>6</v>
      </c>
      <c r="AJ21" s="125">
        <v>9</v>
      </c>
      <c r="AK21" s="127" t="s">
        <v>104</v>
      </c>
      <c r="AL21" s="127" t="s">
        <v>299</v>
      </c>
    </row>
    <row r="22" spans="1:38">
      <c r="A22" s="117">
        <f>输入错误检查!B21</f>
        <v>0</v>
      </c>
      <c r="B22" s="130">
        <f>原始数据!B21</f>
        <v>5</v>
      </c>
      <c r="C22" s="130">
        <f>原始数据!C21</f>
        <v>31</v>
      </c>
      <c r="D22" s="120">
        <f>原始数据!D21</f>
        <v>1700</v>
      </c>
      <c r="E22" s="120" t="str">
        <f>原始数据!E21</f>
        <v>AXIZ</v>
      </c>
      <c r="F22" s="120" t="str">
        <f>原始数据!F21</f>
        <v>SZ</v>
      </c>
      <c r="G22" s="120">
        <f>原始数据!G21</f>
        <v>2</v>
      </c>
      <c r="H22" s="120" t="str">
        <f>原始数据!H21</f>
        <v>下</v>
      </c>
      <c r="I22" s="120" t="str">
        <f>IF(原始数据!W21="","",原始数据!W21)</f>
        <v>里奥的回忆</v>
      </c>
      <c r="J22" s="120" t="str">
        <f>原始数据!J21</f>
        <v>SZ</v>
      </c>
      <c r="K22" s="127" t="s">
        <v>295</v>
      </c>
      <c r="L22" s="123" t="str">
        <f>IF(原始数据!AI21="","",原始数据!AI21)</f>
        <v>先知</v>
      </c>
      <c r="M22" s="125">
        <v>5</v>
      </c>
      <c r="N22" s="145">
        <v>0</v>
      </c>
      <c r="O22" s="145">
        <v>9</v>
      </c>
      <c r="P22" s="127" t="s">
        <v>298</v>
      </c>
      <c r="Q22" s="123" t="str">
        <f>IF(原始数据!AJ21="","",原始数据!AJ21)</f>
        <v>飞行家</v>
      </c>
      <c r="R22" s="125">
        <v>2</v>
      </c>
      <c r="S22" s="125">
        <v>3</v>
      </c>
      <c r="T22" s="125">
        <v>9</v>
      </c>
      <c r="U22" s="127" t="s">
        <v>296</v>
      </c>
      <c r="V22" s="123" t="str">
        <f>IF(原始数据!AL21="","",原始数据!AL21)</f>
        <v>佣兵</v>
      </c>
      <c r="W22" s="125">
        <v>9</v>
      </c>
      <c r="X22" s="125">
        <v>3</v>
      </c>
      <c r="Y22" s="125">
        <v>6</v>
      </c>
      <c r="Z22" s="127" t="s">
        <v>297</v>
      </c>
      <c r="AA22" s="123" t="str">
        <f>IF(原始数据!AN21="","",原始数据!AN21)</f>
        <v>入殓师</v>
      </c>
      <c r="AB22" s="125">
        <v>8</v>
      </c>
      <c r="AC22" s="125">
        <v>3</v>
      </c>
      <c r="AD22" s="125">
        <v>9</v>
      </c>
      <c r="AE22" s="123" t="str">
        <f>IF(原始数据!K21="","",原始数据!K21)</f>
        <v>AXIZ</v>
      </c>
      <c r="AF22" s="123" t="str">
        <f>IF(原始数据!L21="","",原始数据!L21)</f>
        <v>kakaka</v>
      </c>
      <c r="AG22" s="123" t="str">
        <f>IF(原始数据!AO21="","",原始数据!AO21)</f>
        <v>歌剧演员</v>
      </c>
      <c r="AH22" s="125">
        <v>4</v>
      </c>
      <c r="AI22" s="125">
        <v>3</v>
      </c>
      <c r="AJ22" s="125">
        <v>6</v>
      </c>
      <c r="AK22" s="127" t="s">
        <v>104</v>
      </c>
      <c r="AL22" s="127" t="s">
        <v>90</v>
      </c>
    </row>
    <row r="23" spans="1:38">
      <c r="A23" s="117">
        <f>输入错误检查!B22</f>
        <v>0</v>
      </c>
      <c r="B23" s="130">
        <f>原始数据!B22</f>
        <v>5</v>
      </c>
      <c r="C23" s="130">
        <f>原始数据!C22</f>
        <v>31</v>
      </c>
      <c r="D23" s="120">
        <f>原始数据!D22</f>
        <v>1700</v>
      </c>
      <c r="E23" s="120" t="str">
        <f>原始数据!E22</f>
        <v>AXIZ</v>
      </c>
      <c r="F23" s="120" t="str">
        <f>原始数据!F22</f>
        <v>SZ</v>
      </c>
      <c r="G23" s="120">
        <f>原始数据!G22</f>
        <v>3</v>
      </c>
      <c r="H23" s="120" t="str">
        <f>原始数据!H22</f>
        <v>上</v>
      </c>
      <c r="I23" s="120" t="str">
        <f>IF(原始数据!W22="","",原始数据!W22)</f>
        <v/>
      </c>
      <c r="J23" s="120" t="str">
        <f>原始数据!J22</f>
        <v/>
      </c>
      <c r="K23" s="127"/>
      <c r="L23" s="123" t="str">
        <f>IF(原始数据!AI22="","",原始数据!AI22)</f>
        <v/>
      </c>
      <c r="M23" s="125"/>
      <c r="N23" s="145"/>
      <c r="O23" s="145"/>
      <c r="P23" s="127"/>
      <c r="Q23" s="123" t="str">
        <f>IF(原始数据!AJ22="","",原始数据!AJ22)</f>
        <v/>
      </c>
      <c r="R23" s="125"/>
      <c r="S23" s="125"/>
      <c r="T23" s="125"/>
      <c r="U23" s="127"/>
      <c r="V23" s="123" t="str">
        <f>IF(原始数据!AL22="","",原始数据!AL22)</f>
        <v/>
      </c>
      <c r="W23" s="125"/>
      <c r="X23" s="125"/>
      <c r="Y23" s="125"/>
      <c r="Z23" s="127"/>
      <c r="AA23" s="123" t="str">
        <f>IF(原始数据!AN22="","",原始数据!AN22)</f>
        <v/>
      </c>
      <c r="AB23" s="125"/>
      <c r="AC23" s="125"/>
      <c r="AD23" s="125"/>
      <c r="AE23" s="123" t="str">
        <f>IF(原始数据!K22="","",原始数据!K22)</f>
        <v/>
      </c>
      <c r="AF23" s="123" t="str">
        <f>IF(原始数据!L22="","",原始数据!L22)</f>
        <v/>
      </c>
      <c r="AG23" s="123" t="str">
        <f>IF(原始数据!AO22="","",原始数据!AO22)</f>
        <v/>
      </c>
      <c r="AH23" s="125"/>
      <c r="AI23" s="125"/>
      <c r="AJ23" s="125"/>
      <c r="AK23" s="127"/>
      <c r="AL23" s="127"/>
    </row>
    <row r="24" spans="1:38">
      <c r="A24" s="117">
        <f>输入错误检查!B23</f>
        <v>0</v>
      </c>
      <c r="B24" s="130">
        <f>原始数据!B23</f>
        <v>5</v>
      </c>
      <c r="C24" s="130">
        <f>原始数据!C23</f>
        <v>31</v>
      </c>
      <c r="D24" s="120">
        <f>原始数据!D23</f>
        <v>1700</v>
      </c>
      <c r="E24" s="120" t="str">
        <f>原始数据!E23</f>
        <v>AXIZ</v>
      </c>
      <c r="F24" s="120" t="str">
        <f>原始数据!F23</f>
        <v>SZ</v>
      </c>
      <c r="G24" s="120">
        <f>原始数据!G23</f>
        <v>3</v>
      </c>
      <c r="H24" s="120" t="str">
        <f>原始数据!H23</f>
        <v>下</v>
      </c>
      <c r="I24" s="120" t="str">
        <f>IF(原始数据!W23="","",原始数据!W23)</f>
        <v/>
      </c>
      <c r="J24" s="120" t="str">
        <f>原始数据!J23</f>
        <v/>
      </c>
      <c r="K24" s="127"/>
      <c r="L24" s="123" t="str">
        <f>IF(原始数据!AI23="","",原始数据!AI23)</f>
        <v/>
      </c>
      <c r="M24" s="125"/>
      <c r="N24" s="145"/>
      <c r="O24" s="145"/>
      <c r="P24" s="127"/>
      <c r="Q24" s="123" t="str">
        <f>IF(原始数据!AJ23="","",原始数据!AJ23)</f>
        <v/>
      </c>
      <c r="R24" s="125"/>
      <c r="S24" s="125"/>
      <c r="T24" s="125"/>
      <c r="U24" s="127"/>
      <c r="V24" s="123" t="str">
        <f>IF(原始数据!AL23="","",原始数据!AL23)</f>
        <v/>
      </c>
      <c r="W24" s="125"/>
      <c r="X24" s="125"/>
      <c r="Y24" s="125"/>
      <c r="Z24" s="127"/>
      <c r="AA24" s="123" t="str">
        <f>IF(原始数据!AN23="","",原始数据!AN23)</f>
        <v/>
      </c>
      <c r="AB24" s="125"/>
      <c r="AC24" s="125"/>
      <c r="AD24" s="125"/>
      <c r="AE24" s="123" t="str">
        <f>IF(原始数据!K23="","",原始数据!K23)</f>
        <v/>
      </c>
      <c r="AF24" s="123" t="str">
        <f>IF(原始数据!L23="","",原始数据!L23)</f>
        <v/>
      </c>
      <c r="AG24" s="123" t="str">
        <f>IF(原始数据!AO23="","",原始数据!AO23)</f>
        <v/>
      </c>
      <c r="AH24" s="125"/>
      <c r="AI24" s="125"/>
      <c r="AJ24" s="125"/>
      <c r="AK24" s="127"/>
      <c r="AL24" s="127"/>
    </row>
    <row r="25" spans="1:38">
      <c r="A25" s="117">
        <f>输入错误检查!B24</f>
        <v>0</v>
      </c>
      <c r="B25" s="130">
        <f>原始数据!B24</f>
        <v>5</v>
      </c>
      <c r="C25" s="130">
        <f>原始数据!C24</f>
        <v>31</v>
      </c>
      <c r="D25" s="120">
        <f>原始数据!D24</f>
        <v>1700</v>
      </c>
      <c r="E25" s="120" t="str">
        <f>原始数据!E24</f>
        <v>AXIZ</v>
      </c>
      <c r="F25" s="120" t="str">
        <f>原始数据!F24</f>
        <v>SZ</v>
      </c>
      <c r="G25" s="120" t="str">
        <f>原始数据!G24</f>
        <v>加</v>
      </c>
      <c r="H25" s="120" t="str">
        <f>原始数据!H24</f>
        <v>上</v>
      </c>
      <c r="I25" s="120" t="str">
        <f>IF(原始数据!W24="","",原始数据!W24)</f>
        <v/>
      </c>
      <c r="J25" s="120" t="str">
        <f>原始数据!J24</f>
        <v/>
      </c>
      <c r="K25" s="127"/>
      <c r="L25" s="123" t="str">
        <f>IF(原始数据!AI24="","",原始数据!AI24)</f>
        <v/>
      </c>
      <c r="M25" s="125"/>
      <c r="N25" s="145"/>
      <c r="O25" s="145"/>
      <c r="P25" s="127"/>
      <c r="Q25" s="123" t="str">
        <f>IF(原始数据!AJ24="","",原始数据!AJ24)</f>
        <v/>
      </c>
      <c r="R25" s="125"/>
      <c r="S25" s="125"/>
      <c r="T25" s="125"/>
      <c r="U25" s="127"/>
      <c r="V25" s="123" t="str">
        <f>IF(原始数据!AL24="","",原始数据!AL24)</f>
        <v/>
      </c>
      <c r="W25" s="125"/>
      <c r="X25" s="125"/>
      <c r="Y25" s="125"/>
      <c r="Z25" s="127"/>
      <c r="AA25" s="123" t="str">
        <f>IF(原始数据!AN24="","",原始数据!AN24)</f>
        <v/>
      </c>
      <c r="AB25" s="125"/>
      <c r="AC25" s="125"/>
      <c r="AD25" s="125"/>
      <c r="AE25" s="123" t="str">
        <f>IF(原始数据!K24="","",原始数据!K24)</f>
        <v/>
      </c>
      <c r="AF25" s="123" t="str">
        <f>IF(原始数据!L24="","",原始数据!L24)</f>
        <v/>
      </c>
      <c r="AG25" s="123" t="str">
        <f>IF(原始数据!AO24="","",原始数据!AO24)</f>
        <v/>
      </c>
      <c r="AH25" s="125"/>
      <c r="AI25" s="125"/>
      <c r="AJ25" s="125"/>
      <c r="AK25" s="127"/>
      <c r="AL25" s="127"/>
    </row>
    <row r="26" spans="1:38">
      <c r="A26" s="117">
        <f>输入错误检查!B25</f>
        <v>0</v>
      </c>
      <c r="B26" s="130">
        <f>原始数据!B25</f>
        <v>5</v>
      </c>
      <c r="C26" s="130">
        <f>原始数据!C25</f>
        <v>31</v>
      </c>
      <c r="D26" s="120">
        <f>原始数据!D25</f>
        <v>1700</v>
      </c>
      <c r="E26" s="120" t="str">
        <f>原始数据!E25</f>
        <v>AXIZ</v>
      </c>
      <c r="F26" s="120" t="str">
        <f>原始数据!F25</f>
        <v>SZ</v>
      </c>
      <c r="G26" s="120" t="str">
        <f>原始数据!G25</f>
        <v>加</v>
      </c>
      <c r="H26" s="120" t="str">
        <f>原始数据!H25</f>
        <v>下</v>
      </c>
      <c r="I26" s="120" t="str">
        <f>IF(原始数据!W25="","",原始数据!W25)</f>
        <v/>
      </c>
      <c r="J26" s="120" t="str">
        <f>原始数据!J25</f>
        <v/>
      </c>
      <c r="K26" s="127"/>
      <c r="L26" s="123" t="str">
        <f>IF(原始数据!AI25="","",原始数据!AI25)</f>
        <v/>
      </c>
      <c r="M26" s="125"/>
      <c r="N26" s="145"/>
      <c r="O26" s="145"/>
      <c r="P26" s="127"/>
      <c r="Q26" s="123" t="str">
        <f>IF(原始数据!AJ25="","",原始数据!AJ25)</f>
        <v/>
      </c>
      <c r="R26" s="125"/>
      <c r="S26" s="125"/>
      <c r="T26" s="125"/>
      <c r="U26" s="127"/>
      <c r="V26" s="123" t="str">
        <f>IF(原始数据!AL25="","",原始数据!AL25)</f>
        <v/>
      </c>
      <c r="W26" s="125"/>
      <c r="X26" s="125"/>
      <c r="Y26" s="125"/>
      <c r="Z26" s="127"/>
      <c r="AA26" s="123" t="str">
        <f>IF(原始数据!AN25="","",原始数据!AN25)</f>
        <v/>
      </c>
      <c r="AB26" s="125"/>
      <c r="AC26" s="125"/>
      <c r="AD26" s="125"/>
      <c r="AE26" s="123" t="str">
        <f>IF(原始数据!K25="","",原始数据!K25)</f>
        <v/>
      </c>
      <c r="AF26" s="123" t="str">
        <f>IF(原始数据!L25="","",原始数据!L25)</f>
        <v/>
      </c>
      <c r="AG26" s="123" t="str">
        <f>IF(原始数据!AO25="","",原始数据!AO25)</f>
        <v/>
      </c>
      <c r="AH26" s="125"/>
      <c r="AI26" s="125"/>
      <c r="AJ26" s="125"/>
      <c r="AK26" s="127"/>
      <c r="AL26" s="127"/>
    </row>
    <row r="27" spans="1:38">
      <c r="A27" s="117">
        <f>输入错误检查!B26</f>
        <v>0</v>
      </c>
      <c r="B27" s="130">
        <f>原始数据!B26</f>
        <v>6</v>
      </c>
      <c r="C27" s="130">
        <f>原始数据!C26</f>
        <v>1</v>
      </c>
      <c r="D27" s="120">
        <f>原始数据!D26</f>
        <v>1300</v>
      </c>
      <c r="E27" s="120" t="str">
        <f>原始数据!E26</f>
        <v>RC</v>
      </c>
      <c r="F27" s="120" t="str">
        <f>原始数据!F26</f>
        <v>ZETA</v>
      </c>
      <c r="G27" s="120">
        <f>原始数据!G26</f>
        <v>1</v>
      </c>
      <c r="H27" s="120" t="str">
        <f>原始数据!H26</f>
        <v>上</v>
      </c>
      <c r="I27" s="120" t="str">
        <f>IF(原始数据!W26="","",原始数据!W26)</f>
        <v>军工厂</v>
      </c>
      <c r="J27" s="120" t="str">
        <f>原始数据!J26</f>
        <v>ZETA</v>
      </c>
      <c r="K27" s="127" t="s">
        <v>311</v>
      </c>
      <c r="L27" s="123" t="str">
        <f>IF(原始数据!AI26="","",原始数据!AI26)</f>
        <v>园丁</v>
      </c>
      <c r="M27" s="125">
        <v>2</v>
      </c>
      <c r="N27" s="145">
        <v>6</v>
      </c>
      <c r="O27" s="145">
        <v>9</v>
      </c>
      <c r="P27" s="127" t="s">
        <v>312</v>
      </c>
      <c r="Q27" s="123" t="str">
        <f>IF(原始数据!AJ26="","",原始数据!AJ26)</f>
        <v>舞女</v>
      </c>
      <c r="R27" s="125">
        <v>9</v>
      </c>
      <c r="S27" s="125">
        <v>3</v>
      </c>
      <c r="T27" s="125">
        <v>9</v>
      </c>
      <c r="U27" s="127" t="s">
        <v>313</v>
      </c>
      <c r="V27" s="123" t="str">
        <f>IF(原始数据!AL26="","",原始数据!AL26)</f>
        <v>大副</v>
      </c>
      <c r="W27" s="125">
        <v>8</v>
      </c>
      <c r="X27" s="125">
        <v>3</v>
      </c>
      <c r="Y27" s="125">
        <v>6</v>
      </c>
      <c r="Z27" s="127" t="s">
        <v>314</v>
      </c>
      <c r="AA27" s="123" t="str">
        <f>IF(原始数据!AN26="","",原始数据!AN26)</f>
        <v>杂技演员</v>
      </c>
      <c r="AB27" s="125">
        <v>5</v>
      </c>
      <c r="AC27" s="125">
        <v>3</v>
      </c>
      <c r="AD27" s="125">
        <v>6</v>
      </c>
      <c r="AE27" s="123" t="str">
        <f>IF(原始数据!K26="","",原始数据!K26)</f>
        <v>RC</v>
      </c>
      <c r="AF27" s="123" t="str">
        <f>IF(原始数据!L26="","",原始数据!L26)</f>
        <v>peter</v>
      </c>
      <c r="AG27" s="123" t="str">
        <f>IF(原始数据!AO26="","",原始数据!AO26)</f>
        <v>时空之影</v>
      </c>
      <c r="AH27" s="125">
        <v>1</v>
      </c>
      <c r="AI27" s="125">
        <v>6</v>
      </c>
      <c r="AJ27" s="125">
        <v>9</v>
      </c>
      <c r="AK27" s="127" t="s">
        <v>104</v>
      </c>
      <c r="AL27" s="127" t="s">
        <v>299</v>
      </c>
    </row>
    <row r="28" spans="1:38">
      <c r="A28" s="117">
        <f>输入错误检查!B27</f>
        <v>0</v>
      </c>
      <c r="B28" s="130">
        <f>原始数据!B27</f>
        <v>6</v>
      </c>
      <c r="C28" s="130">
        <f>原始数据!C27</f>
        <v>1</v>
      </c>
      <c r="D28" s="120">
        <f>原始数据!D27</f>
        <v>1300</v>
      </c>
      <c r="E28" s="120" t="str">
        <f>原始数据!E27</f>
        <v>RC</v>
      </c>
      <c r="F28" s="120" t="str">
        <f>原始数据!F27</f>
        <v>ZETA</v>
      </c>
      <c r="G28" s="120">
        <f>原始数据!G27</f>
        <v>1</v>
      </c>
      <c r="H28" s="120" t="str">
        <f>原始数据!H27</f>
        <v>下</v>
      </c>
      <c r="I28" s="120" t="str">
        <f>IF(原始数据!W27="","",原始数据!W27)</f>
        <v>军工厂</v>
      </c>
      <c r="J28" s="120" t="str">
        <f>原始数据!J27</f>
        <v>RC</v>
      </c>
      <c r="K28" s="127" t="s">
        <v>291</v>
      </c>
      <c r="L28" s="123" t="str">
        <f>IF(原始数据!AI27="","",原始数据!AI27)</f>
        <v>杂技演员</v>
      </c>
      <c r="M28" s="125">
        <v>7</v>
      </c>
      <c r="N28" s="145">
        <v>3</v>
      </c>
      <c r="O28" s="145">
        <v>9</v>
      </c>
      <c r="P28" s="127" t="s">
        <v>293</v>
      </c>
      <c r="Q28" s="123" t="str">
        <f>IF(原始数据!AJ27="","",原始数据!AJ27)</f>
        <v>空军</v>
      </c>
      <c r="R28" s="125">
        <v>9</v>
      </c>
      <c r="S28" s="125">
        <v>3</v>
      </c>
      <c r="T28" s="125">
        <v>9</v>
      </c>
      <c r="U28" s="127" t="s">
        <v>292</v>
      </c>
      <c r="V28" s="123" t="str">
        <f>IF(原始数据!AL27="","",原始数据!AL27)</f>
        <v>拉拉队员</v>
      </c>
      <c r="W28" s="125">
        <v>2</v>
      </c>
      <c r="X28" s="125">
        <v>3</v>
      </c>
      <c r="Y28" s="125">
        <v>9</v>
      </c>
      <c r="Z28" s="127" t="s">
        <v>294</v>
      </c>
      <c r="AA28" s="123" t="str">
        <f>IF(原始数据!AN27="","",原始数据!AN27)</f>
        <v>大副</v>
      </c>
      <c r="AB28" s="125">
        <v>1</v>
      </c>
      <c r="AC28" s="125">
        <v>3</v>
      </c>
      <c r="AD28" s="125">
        <v>6</v>
      </c>
      <c r="AE28" s="123" t="str">
        <f>IF(原始数据!K27="","",原始数据!K27)</f>
        <v>ZETA</v>
      </c>
      <c r="AF28" s="123" t="str">
        <f>IF(原始数据!L27="","",原始数据!L27)</f>
        <v>alf</v>
      </c>
      <c r="AG28" s="123" t="str">
        <f>IF(原始数据!AO27="","",原始数据!AO27)</f>
        <v>时空之影</v>
      </c>
      <c r="AH28" s="125">
        <v>3</v>
      </c>
      <c r="AI28" s="125">
        <v>6</v>
      </c>
      <c r="AJ28" s="125">
        <v>9</v>
      </c>
      <c r="AK28" s="127" t="s">
        <v>104</v>
      </c>
      <c r="AL28" s="127" t="s">
        <v>299</v>
      </c>
    </row>
    <row r="29" spans="1:38">
      <c r="A29" s="117">
        <f>输入错误检查!B28</f>
        <v>0</v>
      </c>
      <c r="B29" s="130">
        <f>原始数据!B28</f>
        <v>6</v>
      </c>
      <c r="C29" s="130">
        <f>原始数据!C28</f>
        <v>1</v>
      </c>
      <c r="D29" s="120">
        <f>原始数据!D28</f>
        <v>1300</v>
      </c>
      <c r="E29" s="120" t="str">
        <f>原始数据!E28</f>
        <v>RC</v>
      </c>
      <c r="F29" s="120" t="str">
        <f>原始数据!F28</f>
        <v>ZETA</v>
      </c>
      <c r="G29" s="120">
        <f>原始数据!G28</f>
        <v>2</v>
      </c>
      <c r="H29" s="120" t="str">
        <f>原始数据!H28</f>
        <v>上</v>
      </c>
      <c r="I29" s="120" t="str">
        <f>IF(原始数据!W28="","",原始数据!W28)</f>
        <v>里奥的回忆</v>
      </c>
      <c r="J29" s="120" t="str">
        <f>原始数据!J28</f>
        <v>ZETA</v>
      </c>
      <c r="K29" s="127" t="s">
        <v>311</v>
      </c>
      <c r="L29" s="123" t="str">
        <f>IF(原始数据!AI28="","",原始数据!AI28)</f>
        <v>病患</v>
      </c>
      <c r="M29" s="125">
        <v>5</v>
      </c>
      <c r="N29" s="145">
        <v>3</v>
      </c>
      <c r="O29" s="145">
        <v>6</v>
      </c>
      <c r="P29" s="127" t="s">
        <v>314</v>
      </c>
      <c r="Q29" s="123" t="str">
        <f>IF(原始数据!AJ28="","",原始数据!AJ28)</f>
        <v>勘探员</v>
      </c>
      <c r="R29" s="125">
        <v>8</v>
      </c>
      <c r="S29" s="125">
        <v>0</v>
      </c>
      <c r="T29" s="125">
        <v>9</v>
      </c>
      <c r="U29" s="127" t="s">
        <v>312</v>
      </c>
      <c r="V29" s="123" t="str">
        <f>IF(原始数据!AL28="","",原始数据!AL28)</f>
        <v>医生</v>
      </c>
      <c r="W29" s="125">
        <v>1</v>
      </c>
      <c r="X29" s="125">
        <v>3</v>
      </c>
      <c r="Y29" s="125">
        <v>9</v>
      </c>
      <c r="Z29" s="127" t="s">
        <v>313</v>
      </c>
      <c r="AA29" s="123" t="str">
        <f>IF(原始数据!AN28="","",原始数据!AN28)</f>
        <v>佣兵</v>
      </c>
      <c r="AB29" s="125">
        <v>3</v>
      </c>
      <c r="AC29" s="125">
        <v>3</v>
      </c>
      <c r="AD29" s="125">
        <v>6</v>
      </c>
      <c r="AE29" s="123" t="str">
        <f>IF(原始数据!K28="","",原始数据!K28)</f>
        <v>RC</v>
      </c>
      <c r="AF29" s="123" t="str">
        <f>IF(原始数据!L28="","",原始数据!L28)</f>
        <v>peter</v>
      </c>
      <c r="AG29" s="123" t="str">
        <f>IF(原始数据!AO28="","",原始数据!AO28)</f>
        <v>时空之影</v>
      </c>
      <c r="AH29" s="125">
        <v>9</v>
      </c>
      <c r="AI29" s="125">
        <v>6</v>
      </c>
      <c r="AJ29" s="125">
        <v>9</v>
      </c>
      <c r="AK29" s="127" t="s">
        <v>104</v>
      </c>
      <c r="AL29" s="127" t="s">
        <v>299</v>
      </c>
    </row>
    <row r="30" spans="1:38">
      <c r="A30" s="117">
        <f>输入错误检查!B29</f>
        <v>0</v>
      </c>
      <c r="B30" s="130">
        <f>原始数据!B29</f>
        <v>6</v>
      </c>
      <c r="C30" s="130">
        <f>原始数据!C29</f>
        <v>1</v>
      </c>
      <c r="D30" s="120">
        <f>原始数据!D29</f>
        <v>1300</v>
      </c>
      <c r="E30" s="120" t="str">
        <f>原始数据!E29</f>
        <v>RC</v>
      </c>
      <c r="F30" s="120" t="str">
        <f>原始数据!F29</f>
        <v>ZETA</v>
      </c>
      <c r="G30" s="120">
        <f>原始数据!G29</f>
        <v>2</v>
      </c>
      <c r="H30" s="120" t="str">
        <f>原始数据!H29</f>
        <v>下</v>
      </c>
      <c r="I30" s="120" t="str">
        <f>IF(原始数据!W29="","",原始数据!W29)</f>
        <v>里奥的回忆</v>
      </c>
      <c r="J30" s="120" t="str">
        <f>原始数据!J29</f>
        <v>RC</v>
      </c>
      <c r="K30" s="127" t="s">
        <v>293</v>
      </c>
      <c r="L30" s="123" t="str">
        <f>IF(原始数据!AI29="","",原始数据!AI29)</f>
        <v>律师</v>
      </c>
      <c r="M30" s="125">
        <v>8</v>
      </c>
      <c r="N30" s="145">
        <v>3</v>
      </c>
      <c r="O30" s="145">
        <v>9</v>
      </c>
      <c r="P30" s="127" t="s">
        <v>292</v>
      </c>
      <c r="Q30" s="123" t="str">
        <f>IF(原始数据!AJ29="","",原始数据!AJ29)</f>
        <v>木偶师</v>
      </c>
      <c r="R30" s="125">
        <v>2</v>
      </c>
      <c r="S30" s="125">
        <v>6</v>
      </c>
      <c r="T30" s="125">
        <v>9</v>
      </c>
      <c r="U30" s="127" t="s">
        <v>291</v>
      </c>
      <c r="V30" s="123" t="str">
        <f>IF(原始数据!AL29="","",原始数据!AL29)</f>
        <v>病患</v>
      </c>
      <c r="W30" s="125">
        <v>5</v>
      </c>
      <c r="X30" s="125">
        <v>3</v>
      </c>
      <c r="Y30" s="125">
        <v>9</v>
      </c>
      <c r="Z30" s="127" t="s">
        <v>294</v>
      </c>
      <c r="AA30" s="123" t="str">
        <f>IF(原始数据!AN29="","",原始数据!AN29)</f>
        <v>野人</v>
      </c>
      <c r="AB30" s="125">
        <v>6</v>
      </c>
      <c r="AC30" s="125">
        <v>3</v>
      </c>
      <c r="AD30" s="125">
        <v>6</v>
      </c>
      <c r="AE30" s="123" t="str">
        <f>IF(原始数据!K29="","",原始数据!K29)</f>
        <v>ZETA</v>
      </c>
      <c r="AF30" s="123" t="str">
        <f>IF(原始数据!L29="","",原始数据!L29)</f>
        <v>alf</v>
      </c>
      <c r="AG30" s="123" t="str">
        <f>IF(原始数据!AO29="","",原始数据!AO29)</f>
        <v>歌剧演员</v>
      </c>
      <c r="AH30" s="125">
        <v>3</v>
      </c>
      <c r="AI30" s="125">
        <v>3</v>
      </c>
      <c r="AJ30" s="125">
        <v>6</v>
      </c>
      <c r="AK30" s="127" t="s">
        <v>104</v>
      </c>
      <c r="AL30" s="127" t="s">
        <v>90</v>
      </c>
    </row>
    <row r="31" spans="1:38">
      <c r="A31" s="117">
        <f>输入错误检查!B30</f>
        <v>0</v>
      </c>
      <c r="B31" s="130">
        <f>原始数据!B30</f>
        <v>6</v>
      </c>
      <c r="C31" s="130">
        <f>原始数据!C30</f>
        <v>1</v>
      </c>
      <c r="D31" s="120">
        <f>原始数据!D30</f>
        <v>1300</v>
      </c>
      <c r="E31" s="120" t="str">
        <f>原始数据!E30</f>
        <v>RC</v>
      </c>
      <c r="F31" s="120" t="str">
        <f>原始数据!F30</f>
        <v>ZETA</v>
      </c>
      <c r="G31" s="120">
        <f>原始数据!G30</f>
        <v>3</v>
      </c>
      <c r="H31" s="120" t="str">
        <f>原始数据!H30</f>
        <v>上</v>
      </c>
      <c r="I31" s="120" t="str">
        <f>IF(原始数据!W30="","",原始数据!W30)</f>
        <v/>
      </c>
      <c r="J31" s="120" t="str">
        <f>原始数据!J30</f>
        <v/>
      </c>
      <c r="K31" s="127"/>
      <c r="L31" s="123" t="str">
        <f>IF(原始数据!AI30="","",原始数据!AI30)</f>
        <v/>
      </c>
      <c r="M31" s="125"/>
      <c r="N31" s="145"/>
      <c r="O31" s="145"/>
      <c r="P31" s="127"/>
      <c r="Q31" s="123" t="str">
        <f>IF(原始数据!AJ30="","",原始数据!AJ30)</f>
        <v/>
      </c>
      <c r="R31" s="125"/>
      <c r="S31" s="125"/>
      <c r="T31" s="125"/>
      <c r="U31" s="127"/>
      <c r="V31" s="123" t="str">
        <f>IF(原始数据!AL30="","",原始数据!AL30)</f>
        <v/>
      </c>
      <c r="W31" s="125"/>
      <c r="X31" s="125"/>
      <c r="Y31" s="125"/>
      <c r="Z31" s="127"/>
      <c r="AA31" s="123" t="str">
        <f>IF(原始数据!AN30="","",原始数据!AN30)</f>
        <v/>
      </c>
      <c r="AB31" s="125"/>
      <c r="AC31" s="125"/>
      <c r="AD31" s="125"/>
      <c r="AE31" s="123" t="str">
        <f>IF(原始数据!K30="","",原始数据!K30)</f>
        <v/>
      </c>
      <c r="AF31" s="123" t="str">
        <f>IF(原始数据!L30="","",原始数据!L30)</f>
        <v/>
      </c>
      <c r="AG31" s="123" t="str">
        <f>IF(原始数据!AO30="","",原始数据!AO30)</f>
        <v/>
      </c>
      <c r="AH31" s="125"/>
      <c r="AI31" s="125"/>
      <c r="AJ31" s="125"/>
      <c r="AK31" s="127"/>
      <c r="AL31" s="127"/>
    </row>
    <row r="32" spans="1:38">
      <c r="A32" s="117">
        <f>输入错误检查!B31</f>
        <v>0</v>
      </c>
      <c r="B32" s="130">
        <f>原始数据!B31</f>
        <v>6</v>
      </c>
      <c r="C32" s="130">
        <f>原始数据!C31</f>
        <v>1</v>
      </c>
      <c r="D32" s="120">
        <f>原始数据!D31</f>
        <v>1300</v>
      </c>
      <c r="E32" s="120" t="str">
        <f>原始数据!E31</f>
        <v>RC</v>
      </c>
      <c r="F32" s="120" t="str">
        <f>原始数据!F31</f>
        <v>ZETA</v>
      </c>
      <c r="G32" s="120">
        <f>原始数据!G31</f>
        <v>3</v>
      </c>
      <c r="H32" s="120" t="str">
        <f>原始数据!H31</f>
        <v>下</v>
      </c>
      <c r="I32" s="120" t="str">
        <f>IF(原始数据!W31="","",原始数据!W31)</f>
        <v/>
      </c>
      <c r="J32" s="120" t="str">
        <f>原始数据!J31</f>
        <v/>
      </c>
      <c r="K32" s="127"/>
      <c r="L32" s="123" t="str">
        <f>IF(原始数据!AI31="","",原始数据!AI31)</f>
        <v/>
      </c>
      <c r="M32" s="125"/>
      <c r="N32" s="145"/>
      <c r="O32" s="145"/>
      <c r="P32" s="127"/>
      <c r="Q32" s="123" t="str">
        <f>IF(原始数据!AJ31="","",原始数据!AJ31)</f>
        <v/>
      </c>
      <c r="R32" s="125"/>
      <c r="S32" s="125"/>
      <c r="T32" s="125"/>
      <c r="U32" s="127"/>
      <c r="V32" s="123" t="str">
        <f>IF(原始数据!AL31="","",原始数据!AL31)</f>
        <v/>
      </c>
      <c r="W32" s="125"/>
      <c r="X32" s="125"/>
      <c r="Y32" s="125"/>
      <c r="Z32" s="127"/>
      <c r="AA32" s="123" t="str">
        <f>IF(原始数据!AN31="","",原始数据!AN31)</f>
        <v/>
      </c>
      <c r="AB32" s="125"/>
      <c r="AC32" s="125"/>
      <c r="AD32" s="125"/>
      <c r="AE32" s="123" t="str">
        <f>IF(原始数据!K31="","",原始数据!K31)</f>
        <v/>
      </c>
      <c r="AF32" s="123" t="str">
        <f>IF(原始数据!L31="","",原始数据!L31)</f>
        <v/>
      </c>
      <c r="AG32" s="123" t="str">
        <f>IF(原始数据!AO31="","",原始数据!AO31)</f>
        <v/>
      </c>
      <c r="AH32" s="125"/>
      <c r="AI32" s="125"/>
      <c r="AJ32" s="125"/>
      <c r="AK32" s="127"/>
      <c r="AL32" s="127"/>
    </row>
    <row r="33" spans="1:38">
      <c r="A33" s="117">
        <f>输入错误检查!B32</f>
        <v>0</v>
      </c>
      <c r="B33" s="130">
        <f>原始数据!B32</f>
        <v>6</v>
      </c>
      <c r="C33" s="130">
        <f>原始数据!C32</f>
        <v>1</v>
      </c>
      <c r="D33" s="120">
        <f>原始数据!D32</f>
        <v>1300</v>
      </c>
      <c r="E33" s="120" t="str">
        <f>原始数据!E32</f>
        <v>RC</v>
      </c>
      <c r="F33" s="120" t="str">
        <f>原始数据!F32</f>
        <v>ZETA</v>
      </c>
      <c r="G33" s="120" t="str">
        <f>原始数据!G32</f>
        <v>加</v>
      </c>
      <c r="H33" s="120" t="str">
        <f>原始数据!H32</f>
        <v>上</v>
      </c>
      <c r="I33" s="120" t="str">
        <f>IF(原始数据!W32="","",原始数据!W32)</f>
        <v/>
      </c>
      <c r="J33" s="120" t="str">
        <f>原始数据!J32</f>
        <v/>
      </c>
      <c r="K33" s="127"/>
      <c r="L33" s="123" t="str">
        <f>IF(原始数据!AI32="","",原始数据!AI32)</f>
        <v/>
      </c>
      <c r="M33" s="125"/>
      <c r="N33" s="145"/>
      <c r="O33" s="145"/>
      <c r="P33" s="127"/>
      <c r="Q33" s="123" t="str">
        <f>IF(原始数据!AJ32="","",原始数据!AJ32)</f>
        <v/>
      </c>
      <c r="R33" s="125"/>
      <c r="S33" s="125"/>
      <c r="T33" s="125"/>
      <c r="U33" s="127"/>
      <c r="V33" s="123" t="str">
        <f>IF(原始数据!AL32="","",原始数据!AL32)</f>
        <v/>
      </c>
      <c r="W33" s="125"/>
      <c r="X33" s="125"/>
      <c r="Y33" s="125"/>
      <c r="Z33" s="127"/>
      <c r="AA33" s="123" t="str">
        <f>IF(原始数据!AN32="","",原始数据!AN32)</f>
        <v/>
      </c>
      <c r="AB33" s="125"/>
      <c r="AC33" s="125"/>
      <c r="AD33" s="125"/>
      <c r="AE33" s="123" t="str">
        <f>IF(原始数据!K32="","",原始数据!K32)</f>
        <v/>
      </c>
      <c r="AF33" s="123" t="str">
        <f>IF(原始数据!L32="","",原始数据!L32)</f>
        <v/>
      </c>
      <c r="AG33" s="123" t="str">
        <f>IF(原始数据!AO32="","",原始数据!AO32)</f>
        <v/>
      </c>
      <c r="AH33" s="125"/>
      <c r="AI33" s="125"/>
      <c r="AJ33" s="125"/>
      <c r="AK33" s="127"/>
      <c r="AL33" s="127"/>
    </row>
    <row r="34" spans="1:38">
      <c r="A34" s="117">
        <f>输入错误检查!B33</f>
        <v>0</v>
      </c>
      <c r="B34" s="130">
        <f>原始数据!B33</f>
        <v>6</v>
      </c>
      <c r="C34" s="130">
        <f>原始数据!C33</f>
        <v>1</v>
      </c>
      <c r="D34" s="120">
        <f>原始数据!D33</f>
        <v>1300</v>
      </c>
      <c r="E34" s="120" t="str">
        <f>原始数据!E33</f>
        <v>RC</v>
      </c>
      <c r="F34" s="120" t="str">
        <f>原始数据!F33</f>
        <v>ZETA</v>
      </c>
      <c r="G34" s="120" t="str">
        <f>原始数据!G33</f>
        <v>加</v>
      </c>
      <c r="H34" s="120" t="str">
        <f>原始数据!H33</f>
        <v>下</v>
      </c>
      <c r="I34" s="120" t="str">
        <f>IF(原始数据!W33="","",原始数据!W33)</f>
        <v/>
      </c>
      <c r="J34" s="120" t="str">
        <f>原始数据!J33</f>
        <v/>
      </c>
      <c r="K34" s="127"/>
      <c r="L34" s="123" t="str">
        <f>IF(原始数据!AI33="","",原始数据!AI33)</f>
        <v/>
      </c>
      <c r="M34" s="125"/>
      <c r="N34" s="145"/>
      <c r="O34" s="145"/>
      <c r="P34" s="127"/>
      <c r="Q34" s="123" t="str">
        <f>IF(原始数据!AJ33="","",原始数据!AJ33)</f>
        <v/>
      </c>
      <c r="R34" s="125"/>
      <c r="S34" s="125"/>
      <c r="T34" s="125"/>
      <c r="U34" s="127"/>
      <c r="V34" s="123" t="str">
        <f>IF(原始数据!AL33="","",原始数据!AL33)</f>
        <v/>
      </c>
      <c r="W34" s="125"/>
      <c r="X34" s="125"/>
      <c r="Y34" s="125"/>
      <c r="Z34" s="127"/>
      <c r="AA34" s="123" t="str">
        <f>IF(原始数据!AN33="","",原始数据!AN33)</f>
        <v/>
      </c>
      <c r="AB34" s="125"/>
      <c r="AC34" s="125"/>
      <c r="AD34" s="125"/>
      <c r="AE34" s="123" t="str">
        <f>IF(原始数据!K33="","",原始数据!K33)</f>
        <v/>
      </c>
      <c r="AF34" s="123" t="str">
        <f>IF(原始数据!L33="","",原始数据!L33)</f>
        <v/>
      </c>
      <c r="AG34" s="123" t="str">
        <f>IF(原始数据!AO33="","",原始数据!AO33)</f>
        <v/>
      </c>
      <c r="AH34" s="125"/>
      <c r="AI34" s="125"/>
      <c r="AJ34" s="125"/>
      <c r="AK34" s="127"/>
      <c r="AL34" s="127"/>
    </row>
    <row r="35" spans="1:38">
      <c r="A35" s="117">
        <f>输入错误检查!B34</f>
        <v>0</v>
      </c>
      <c r="B35" s="130">
        <f>原始数据!B34</f>
        <v>6</v>
      </c>
      <c r="C35" s="130">
        <f>原始数据!C34</f>
        <v>1</v>
      </c>
      <c r="D35" s="120">
        <f>原始数据!D34</f>
        <v>1500</v>
      </c>
      <c r="E35" s="120" t="str">
        <f>原始数据!E34</f>
        <v>AXIZ</v>
      </c>
      <c r="F35" s="120" t="str">
        <f>原始数据!F34</f>
        <v>AWG</v>
      </c>
      <c r="G35" s="120">
        <f>原始数据!G34</f>
        <v>1</v>
      </c>
      <c r="H35" s="120" t="str">
        <f>原始数据!H34</f>
        <v>上</v>
      </c>
      <c r="I35" s="120" t="str">
        <f>IF(原始数据!W34="","",原始数据!W34)</f>
        <v>湖景村</v>
      </c>
      <c r="J35" s="120" t="str">
        <f>原始数据!J34</f>
        <v>AWG</v>
      </c>
      <c r="K35" s="127" t="s">
        <v>300</v>
      </c>
      <c r="L35" s="123" t="str">
        <f>IF(原始数据!AI34="","",原始数据!AI34)</f>
        <v>木偶师</v>
      </c>
      <c r="M35" s="125">
        <v>8</v>
      </c>
      <c r="N35" s="145">
        <v>6</v>
      </c>
      <c r="O35" s="145">
        <v>9</v>
      </c>
      <c r="P35" s="127" t="s">
        <v>302</v>
      </c>
      <c r="Q35" s="123" t="str">
        <f>IF(原始数据!AJ34="","",原始数据!AJ34)</f>
        <v>杂技演员</v>
      </c>
      <c r="R35" s="125">
        <v>2</v>
      </c>
      <c r="S35" s="125">
        <v>3</v>
      </c>
      <c r="T35" s="125">
        <v>9</v>
      </c>
      <c r="U35" s="127" t="s">
        <v>59</v>
      </c>
      <c r="V35" s="123" t="str">
        <f>IF(原始数据!AL34="","",原始数据!AL34)</f>
        <v>大副</v>
      </c>
      <c r="W35" s="125">
        <v>6</v>
      </c>
      <c r="X35" s="125">
        <v>3</v>
      </c>
      <c r="Y35" s="125">
        <v>6</v>
      </c>
      <c r="Z35" s="127" t="s">
        <v>301</v>
      </c>
      <c r="AA35" s="123" t="str">
        <f>IF(原始数据!AN34="","",原始数据!AN34)</f>
        <v>拉拉队员</v>
      </c>
      <c r="AB35" s="125">
        <v>5</v>
      </c>
      <c r="AC35" s="125">
        <v>3</v>
      </c>
      <c r="AD35" s="125">
        <v>9</v>
      </c>
      <c r="AE35" s="123" t="str">
        <f>IF(原始数据!K34="","",原始数据!K34)</f>
        <v>AXIZ</v>
      </c>
      <c r="AF35" s="123" t="str">
        <f>IF(原始数据!L34="","",原始数据!L34)</f>
        <v>kakaka</v>
      </c>
      <c r="AG35" s="123" t="str">
        <f>IF(原始数据!AO34="","",原始数据!AO34)</f>
        <v>歌剧演员</v>
      </c>
      <c r="AH35" s="125">
        <v>7</v>
      </c>
      <c r="AI35" s="125">
        <v>3</v>
      </c>
      <c r="AJ35" s="125">
        <v>6</v>
      </c>
      <c r="AK35" s="127" t="s">
        <v>104</v>
      </c>
      <c r="AL35" s="127" t="s">
        <v>90</v>
      </c>
    </row>
    <row r="36" spans="1:38">
      <c r="A36" s="117">
        <f>输入错误检查!B35</f>
        <v>0</v>
      </c>
      <c r="B36" s="130">
        <f>原始数据!B35</f>
        <v>6</v>
      </c>
      <c r="C36" s="130">
        <f>原始数据!C35</f>
        <v>1</v>
      </c>
      <c r="D36" s="120">
        <f>原始数据!D35</f>
        <v>1500</v>
      </c>
      <c r="E36" s="120" t="str">
        <f>原始数据!E35</f>
        <v>AXIZ</v>
      </c>
      <c r="F36" s="120" t="str">
        <f>原始数据!F35</f>
        <v>AWG</v>
      </c>
      <c r="G36" s="120">
        <f>原始数据!G35</f>
        <v>1</v>
      </c>
      <c r="H36" s="120" t="str">
        <f>原始数据!H35</f>
        <v>下</v>
      </c>
      <c r="I36" s="120" t="str">
        <f>IF(原始数据!W35="","",原始数据!W35)</f>
        <v>湖景村</v>
      </c>
      <c r="J36" s="120" t="str">
        <f>原始数据!J35</f>
        <v>AXIZ</v>
      </c>
      <c r="K36" s="127" t="s">
        <v>310</v>
      </c>
      <c r="L36" s="123" t="str">
        <f>IF(原始数据!AI35="","",原始数据!AI35)</f>
        <v>魔术师</v>
      </c>
      <c r="M36" s="125">
        <v>2</v>
      </c>
      <c r="N36" s="145">
        <v>3</v>
      </c>
      <c r="O36" s="145">
        <v>9</v>
      </c>
      <c r="P36" s="127" t="s">
        <v>308</v>
      </c>
      <c r="Q36" s="123" t="str">
        <f>IF(原始数据!AJ35="","",原始数据!AJ35)</f>
        <v>飞行家</v>
      </c>
      <c r="R36" s="125">
        <v>8</v>
      </c>
      <c r="S36" s="125">
        <v>3</v>
      </c>
      <c r="T36" s="125">
        <v>9</v>
      </c>
      <c r="U36" s="127" t="s">
        <v>307</v>
      </c>
      <c r="V36" s="123" t="str">
        <f>IF(原始数据!AL35="","",原始数据!AL35)</f>
        <v>拉拉队员</v>
      </c>
      <c r="W36" s="125">
        <v>5</v>
      </c>
      <c r="X36" s="125">
        <v>6</v>
      </c>
      <c r="Y36" s="125">
        <v>9</v>
      </c>
      <c r="Z36" s="127" t="s">
        <v>309</v>
      </c>
      <c r="AA36" s="123" t="str">
        <f>IF(原始数据!AN35="","",原始数据!AN35)</f>
        <v>佣兵</v>
      </c>
      <c r="AB36" s="125">
        <v>6</v>
      </c>
      <c r="AC36" s="125">
        <v>3</v>
      </c>
      <c r="AD36" s="125">
        <v>6</v>
      </c>
      <c r="AE36" s="123" t="str">
        <f>IF(原始数据!K35="","",原始数据!K35)</f>
        <v>AWG</v>
      </c>
      <c r="AF36" s="123" t="str">
        <f>IF(原始数据!L35="","",原始数据!L35)</f>
        <v>irohasu</v>
      </c>
      <c r="AG36" s="123" t="str">
        <f>IF(原始数据!AO35="","",原始数据!AO35)</f>
        <v>歌剧演员</v>
      </c>
      <c r="AH36" s="125">
        <v>7</v>
      </c>
      <c r="AI36" s="125">
        <v>3</v>
      </c>
      <c r="AJ36" s="125">
        <v>6</v>
      </c>
      <c r="AK36" s="127" t="s">
        <v>104</v>
      </c>
      <c r="AL36" s="127" t="s">
        <v>90</v>
      </c>
    </row>
    <row r="37" spans="1:38">
      <c r="A37" s="117">
        <f>输入错误检查!B36</f>
        <v>0</v>
      </c>
      <c r="B37" s="130">
        <f>原始数据!B36</f>
        <v>6</v>
      </c>
      <c r="C37" s="130">
        <f>原始数据!C36</f>
        <v>1</v>
      </c>
      <c r="D37" s="120">
        <f>原始数据!D36</f>
        <v>1500</v>
      </c>
      <c r="E37" s="120" t="str">
        <f>原始数据!E36</f>
        <v>AXIZ</v>
      </c>
      <c r="F37" s="120" t="str">
        <f>原始数据!F36</f>
        <v>AWG</v>
      </c>
      <c r="G37" s="120">
        <f>原始数据!G36</f>
        <v>2</v>
      </c>
      <c r="H37" s="120" t="str">
        <f>原始数据!H36</f>
        <v>上</v>
      </c>
      <c r="I37" s="120" t="str">
        <f>IF(原始数据!W36="","",原始数据!W36)</f>
        <v>月亮河公园</v>
      </c>
      <c r="J37" s="120" t="str">
        <f>原始数据!J36</f>
        <v>AXIZ</v>
      </c>
      <c r="K37" s="127" t="s">
        <v>307</v>
      </c>
      <c r="L37" s="123" t="str">
        <f>IF(原始数据!AI36="","",原始数据!AI36)</f>
        <v>拉拉队员</v>
      </c>
      <c r="M37" s="125">
        <v>8</v>
      </c>
      <c r="N37" s="145">
        <v>0</v>
      </c>
      <c r="O37" s="145">
        <v>3</v>
      </c>
      <c r="P37" s="127" t="s">
        <v>308</v>
      </c>
      <c r="Q37" s="123" t="str">
        <f>IF(原始数据!AJ36="","",原始数据!AJ36)</f>
        <v>杂技演员</v>
      </c>
      <c r="R37" s="125">
        <v>6</v>
      </c>
      <c r="S37" s="125">
        <v>0</v>
      </c>
      <c r="T37" s="125">
        <v>3</v>
      </c>
      <c r="U37" s="127" t="s">
        <v>309</v>
      </c>
      <c r="V37" s="123" t="str">
        <f>IF(原始数据!AL36="","",原始数据!AL36)</f>
        <v>佣兵</v>
      </c>
      <c r="W37" s="125">
        <v>1</v>
      </c>
      <c r="X37" s="125">
        <v>3</v>
      </c>
      <c r="Y37" s="125">
        <v>6</v>
      </c>
      <c r="Z37" s="127" t="s">
        <v>310</v>
      </c>
      <c r="AA37" s="123" t="str">
        <f>IF(原始数据!AN36="","",原始数据!AN36)</f>
        <v>勘探员</v>
      </c>
      <c r="AB37" s="125">
        <v>11</v>
      </c>
      <c r="AC37" s="125">
        <v>0</v>
      </c>
      <c r="AD37" s="125">
        <v>3</v>
      </c>
      <c r="AE37" s="123" t="str">
        <f>IF(原始数据!K36="","",原始数据!K36)</f>
        <v>AWG</v>
      </c>
      <c r="AF37" s="123" t="str">
        <f>IF(原始数据!L36="","",原始数据!L36)</f>
        <v>irohasu</v>
      </c>
      <c r="AG37" s="123" t="str">
        <f>IF(原始数据!AO36="","",原始数据!AO36)</f>
        <v>时空之影</v>
      </c>
      <c r="AH37" s="125">
        <v>2</v>
      </c>
      <c r="AI37" s="125">
        <v>6</v>
      </c>
      <c r="AJ37" s="125">
        <v>9</v>
      </c>
      <c r="AK37" s="127" t="s">
        <v>104</v>
      </c>
      <c r="AL37" s="127" t="s">
        <v>299</v>
      </c>
    </row>
    <row r="38" spans="1:38">
      <c r="A38" s="117">
        <f>输入错误检查!B37</f>
        <v>0</v>
      </c>
      <c r="B38" s="130">
        <f>原始数据!B37</f>
        <v>6</v>
      </c>
      <c r="C38" s="130">
        <f>原始数据!C37</f>
        <v>1</v>
      </c>
      <c r="D38" s="120">
        <f>原始数据!D37</f>
        <v>1500</v>
      </c>
      <c r="E38" s="120" t="str">
        <f>原始数据!E37</f>
        <v>AXIZ</v>
      </c>
      <c r="F38" s="120" t="str">
        <f>原始数据!F37</f>
        <v>AWG</v>
      </c>
      <c r="G38" s="120">
        <f>原始数据!G37</f>
        <v>2</v>
      </c>
      <c r="H38" s="120" t="str">
        <f>原始数据!H37</f>
        <v>下</v>
      </c>
      <c r="I38" s="120" t="str">
        <f>IF(原始数据!W37="","",原始数据!W37)</f>
        <v>月亮河公园</v>
      </c>
      <c r="J38" s="120" t="str">
        <f>原始数据!J37</f>
        <v>AWG</v>
      </c>
      <c r="K38" s="127" t="s">
        <v>300</v>
      </c>
      <c r="L38" s="123" t="str">
        <f>IF(原始数据!AI37="","",原始数据!AI37)</f>
        <v>拉拉队员</v>
      </c>
      <c r="M38" s="125">
        <v>11</v>
      </c>
      <c r="N38" s="145">
        <v>0</v>
      </c>
      <c r="O38" s="145">
        <v>3</v>
      </c>
      <c r="P38" s="127" t="s">
        <v>302</v>
      </c>
      <c r="Q38" s="123" t="str">
        <f>IF(原始数据!AJ37="","",原始数据!AJ37)</f>
        <v>空军</v>
      </c>
      <c r="R38" s="125">
        <v>5</v>
      </c>
      <c r="S38" s="125">
        <v>3</v>
      </c>
      <c r="T38" s="125">
        <v>9</v>
      </c>
      <c r="U38" s="127" t="s">
        <v>301</v>
      </c>
      <c r="V38" s="123" t="str">
        <f>IF(原始数据!AL37="","",原始数据!AL37)</f>
        <v>调酒师</v>
      </c>
      <c r="W38" s="125">
        <v>4</v>
      </c>
      <c r="X38" s="125">
        <v>3</v>
      </c>
      <c r="Y38" s="125">
        <v>9</v>
      </c>
      <c r="Z38" s="127" t="s">
        <v>59</v>
      </c>
      <c r="AA38" s="123" t="str">
        <f>IF(原始数据!AN37="","",原始数据!AN37)</f>
        <v>佣兵</v>
      </c>
      <c r="AB38" s="125">
        <v>2</v>
      </c>
      <c r="AC38" s="125">
        <v>3</v>
      </c>
      <c r="AD38" s="125">
        <v>6</v>
      </c>
      <c r="AE38" s="123" t="str">
        <f>IF(原始数据!K37="","",原始数据!K37)</f>
        <v>AXIZ</v>
      </c>
      <c r="AF38" s="123" t="str">
        <f>IF(原始数据!L37="","",原始数据!L37)</f>
        <v>kakaka</v>
      </c>
      <c r="AG38" s="123" t="str">
        <f>IF(原始数据!AO37="","",原始数据!AO37)</f>
        <v>时空之影</v>
      </c>
      <c r="AH38" s="125">
        <v>7</v>
      </c>
      <c r="AI38" s="125">
        <v>6</v>
      </c>
      <c r="AJ38" s="125">
        <v>9</v>
      </c>
      <c r="AK38" s="127" t="s">
        <v>104</v>
      </c>
      <c r="AL38" s="127" t="s">
        <v>299</v>
      </c>
    </row>
    <row r="39" spans="1:38">
      <c r="A39" s="117">
        <f>输入错误检查!B38</f>
        <v>0</v>
      </c>
      <c r="B39" s="130">
        <f>原始数据!B38</f>
        <v>6</v>
      </c>
      <c r="C39" s="130">
        <f>原始数据!C38</f>
        <v>1</v>
      </c>
      <c r="D39" s="120">
        <f>原始数据!D38</f>
        <v>1500</v>
      </c>
      <c r="E39" s="120" t="str">
        <f>原始数据!E38</f>
        <v>AXIZ</v>
      </c>
      <c r="F39" s="120" t="str">
        <f>原始数据!F38</f>
        <v>AWG</v>
      </c>
      <c r="G39" s="120">
        <f>原始数据!G38</f>
        <v>3</v>
      </c>
      <c r="H39" s="120" t="str">
        <f>原始数据!H38</f>
        <v>上</v>
      </c>
      <c r="I39" s="120" t="str">
        <f>IF(原始数据!W38="","",原始数据!W38)</f>
        <v/>
      </c>
      <c r="J39" s="120" t="str">
        <f>原始数据!J38</f>
        <v/>
      </c>
      <c r="K39" s="127"/>
      <c r="L39" s="123" t="str">
        <f>IF(原始数据!AI38="","",原始数据!AI38)</f>
        <v/>
      </c>
      <c r="M39" s="125"/>
      <c r="N39" s="145"/>
      <c r="O39" s="145"/>
      <c r="P39" s="127"/>
      <c r="Q39" s="123" t="str">
        <f>IF(原始数据!AJ38="","",原始数据!AJ38)</f>
        <v/>
      </c>
      <c r="R39" s="125"/>
      <c r="S39" s="125"/>
      <c r="T39" s="125"/>
      <c r="U39" s="127"/>
      <c r="V39" s="123" t="str">
        <f>IF(原始数据!AL38="","",原始数据!AL38)</f>
        <v/>
      </c>
      <c r="W39" s="125"/>
      <c r="X39" s="125"/>
      <c r="Y39" s="125"/>
      <c r="Z39" s="127"/>
      <c r="AA39" s="123" t="str">
        <f>IF(原始数据!AN38="","",原始数据!AN38)</f>
        <v/>
      </c>
      <c r="AB39" s="125"/>
      <c r="AC39" s="125"/>
      <c r="AD39" s="125"/>
      <c r="AE39" s="123" t="str">
        <f>IF(原始数据!K38="","",原始数据!K38)</f>
        <v/>
      </c>
      <c r="AF39" s="123" t="str">
        <f>IF(原始数据!L38="","",原始数据!L38)</f>
        <v/>
      </c>
      <c r="AG39" s="123" t="str">
        <f>IF(原始数据!AO38="","",原始数据!AO38)</f>
        <v/>
      </c>
      <c r="AH39" s="125"/>
      <c r="AI39" s="125"/>
      <c r="AJ39" s="125"/>
      <c r="AK39" s="127"/>
      <c r="AL39" s="127"/>
    </row>
    <row r="40" spans="1:38">
      <c r="A40" s="117">
        <f>输入错误检查!B39</f>
        <v>0</v>
      </c>
      <c r="B40" s="130">
        <f>原始数据!B39</f>
        <v>6</v>
      </c>
      <c r="C40" s="130">
        <f>原始数据!C39</f>
        <v>1</v>
      </c>
      <c r="D40" s="120">
        <f>原始数据!D39</f>
        <v>1500</v>
      </c>
      <c r="E40" s="120" t="str">
        <f>原始数据!E39</f>
        <v>AXIZ</v>
      </c>
      <c r="F40" s="120" t="str">
        <f>原始数据!F39</f>
        <v>AWG</v>
      </c>
      <c r="G40" s="120">
        <f>原始数据!G39</f>
        <v>3</v>
      </c>
      <c r="H40" s="120" t="str">
        <f>原始数据!H39</f>
        <v>下</v>
      </c>
      <c r="I40" s="120" t="str">
        <f>IF(原始数据!W39="","",原始数据!W39)</f>
        <v/>
      </c>
      <c r="J40" s="120" t="str">
        <f>原始数据!J39</f>
        <v/>
      </c>
      <c r="K40" s="127"/>
      <c r="L40" s="123" t="str">
        <f>IF(原始数据!AI39="","",原始数据!AI39)</f>
        <v/>
      </c>
      <c r="M40" s="125"/>
      <c r="N40" s="145"/>
      <c r="O40" s="145"/>
      <c r="P40" s="127"/>
      <c r="Q40" s="123" t="str">
        <f>IF(原始数据!AJ39="","",原始数据!AJ39)</f>
        <v/>
      </c>
      <c r="R40" s="125"/>
      <c r="S40" s="125"/>
      <c r="T40" s="125"/>
      <c r="U40" s="127"/>
      <c r="V40" s="123" t="str">
        <f>IF(原始数据!AL39="","",原始数据!AL39)</f>
        <v/>
      </c>
      <c r="W40" s="125"/>
      <c r="X40" s="125"/>
      <c r="Y40" s="125"/>
      <c r="Z40" s="127"/>
      <c r="AA40" s="123" t="str">
        <f>IF(原始数据!AN39="","",原始数据!AN39)</f>
        <v/>
      </c>
      <c r="AB40" s="125"/>
      <c r="AC40" s="125"/>
      <c r="AD40" s="125"/>
      <c r="AE40" s="123" t="str">
        <f>IF(原始数据!K39="","",原始数据!K39)</f>
        <v/>
      </c>
      <c r="AF40" s="123" t="str">
        <f>IF(原始数据!L39="","",原始数据!L39)</f>
        <v/>
      </c>
      <c r="AG40" s="123" t="str">
        <f>IF(原始数据!AO39="","",原始数据!AO39)</f>
        <v/>
      </c>
      <c r="AH40" s="125"/>
      <c r="AI40" s="125"/>
      <c r="AJ40" s="125"/>
      <c r="AK40" s="127"/>
      <c r="AL40" s="127"/>
    </row>
    <row r="41" spans="1:38">
      <c r="A41" s="117">
        <f>输入错误检查!B40</f>
        <v>0</v>
      </c>
      <c r="B41" s="130">
        <f>原始数据!B40</f>
        <v>6</v>
      </c>
      <c r="C41" s="130">
        <f>原始数据!C40</f>
        <v>1</v>
      </c>
      <c r="D41" s="120">
        <f>原始数据!D40</f>
        <v>1500</v>
      </c>
      <c r="E41" s="120" t="str">
        <f>原始数据!E40</f>
        <v>AXIZ</v>
      </c>
      <c r="F41" s="120" t="str">
        <f>原始数据!F40</f>
        <v>AWG</v>
      </c>
      <c r="G41" s="120" t="str">
        <f>原始数据!G40</f>
        <v>加</v>
      </c>
      <c r="H41" s="120" t="str">
        <f>原始数据!H40</f>
        <v>上</v>
      </c>
      <c r="I41" s="120" t="str">
        <f>IF(原始数据!W40="","",原始数据!W40)</f>
        <v/>
      </c>
      <c r="J41" s="120" t="str">
        <f>原始数据!J40</f>
        <v/>
      </c>
      <c r="K41" s="127"/>
      <c r="L41" s="123" t="str">
        <f>IF(原始数据!AI40="","",原始数据!AI40)</f>
        <v/>
      </c>
      <c r="M41" s="125"/>
      <c r="N41" s="145"/>
      <c r="O41" s="145"/>
      <c r="P41" s="127"/>
      <c r="Q41" s="123" t="str">
        <f>IF(原始数据!AJ40="","",原始数据!AJ40)</f>
        <v/>
      </c>
      <c r="R41" s="125"/>
      <c r="S41" s="125"/>
      <c r="T41" s="125"/>
      <c r="U41" s="127"/>
      <c r="V41" s="123" t="str">
        <f>IF(原始数据!AL40="","",原始数据!AL40)</f>
        <v/>
      </c>
      <c r="W41" s="125"/>
      <c r="X41" s="125"/>
      <c r="Y41" s="125"/>
      <c r="Z41" s="127"/>
      <c r="AA41" s="123" t="str">
        <f>IF(原始数据!AN40="","",原始数据!AN40)</f>
        <v/>
      </c>
      <c r="AB41" s="125"/>
      <c r="AC41" s="125"/>
      <c r="AD41" s="125"/>
      <c r="AE41" s="123" t="str">
        <f>IF(原始数据!K40="","",原始数据!K40)</f>
        <v/>
      </c>
      <c r="AF41" s="123" t="str">
        <f>IF(原始数据!L40="","",原始数据!L40)</f>
        <v/>
      </c>
      <c r="AG41" s="123" t="str">
        <f>IF(原始数据!AO40="","",原始数据!AO40)</f>
        <v/>
      </c>
      <c r="AH41" s="125"/>
      <c r="AI41" s="125"/>
      <c r="AJ41" s="125"/>
      <c r="AK41" s="127"/>
      <c r="AL41" s="127"/>
    </row>
    <row r="42" spans="1:38">
      <c r="A42" s="117">
        <f>输入错误检查!B41</f>
        <v>0</v>
      </c>
      <c r="B42" s="130">
        <f>原始数据!B41</f>
        <v>6</v>
      </c>
      <c r="C42" s="130">
        <f>原始数据!C41</f>
        <v>1</v>
      </c>
      <c r="D42" s="120">
        <f>原始数据!D41</f>
        <v>1500</v>
      </c>
      <c r="E42" s="120" t="str">
        <f>原始数据!E41</f>
        <v>AXIZ</v>
      </c>
      <c r="F42" s="120" t="str">
        <f>原始数据!F41</f>
        <v>AWG</v>
      </c>
      <c r="G42" s="120" t="str">
        <f>原始数据!G41</f>
        <v>加</v>
      </c>
      <c r="H42" s="120" t="str">
        <f>原始数据!H41</f>
        <v>下</v>
      </c>
      <c r="I42" s="120" t="str">
        <f>IF(原始数据!W41="","",原始数据!W41)</f>
        <v/>
      </c>
      <c r="J42" s="120" t="str">
        <f>原始数据!J41</f>
        <v/>
      </c>
      <c r="K42" s="127"/>
      <c r="L42" s="123" t="str">
        <f>IF(原始数据!AI41="","",原始数据!AI41)</f>
        <v/>
      </c>
      <c r="M42" s="125"/>
      <c r="N42" s="145"/>
      <c r="O42" s="145"/>
      <c r="P42" s="127"/>
      <c r="Q42" s="123" t="str">
        <f>IF(原始数据!AJ41="","",原始数据!AJ41)</f>
        <v/>
      </c>
      <c r="R42" s="125"/>
      <c r="S42" s="125"/>
      <c r="T42" s="125"/>
      <c r="U42" s="127"/>
      <c r="V42" s="123" t="str">
        <f>IF(原始数据!AL41="","",原始数据!AL41)</f>
        <v/>
      </c>
      <c r="W42" s="125"/>
      <c r="X42" s="125"/>
      <c r="Y42" s="125"/>
      <c r="Z42" s="127"/>
      <c r="AA42" s="123" t="str">
        <f>IF(原始数据!AN41="","",原始数据!AN41)</f>
        <v/>
      </c>
      <c r="AB42" s="125"/>
      <c r="AC42" s="125"/>
      <c r="AD42" s="125"/>
      <c r="AE42" s="123" t="str">
        <f>IF(原始数据!K41="","",原始数据!K41)</f>
        <v/>
      </c>
      <c r="AF42" s="123" t="str">
        <f>IF(原始数据!L41="","",原始数据!L41)</f>
        <v/>
      </c>
      <c r="AG42" s="123" t="str">
        <f>IF(原始数据!AO41="","",原始数据!AO41)</f>
        <v/>
      </c>
      <c r="AH42" s="125"/>
      <c r="AI42" s="125"/>
      <c r="AJ42" s="125"/>
      <c r="AK42" s="127"/>
      <c r="AL42" s="127"/>
    </row>
    <row r="43" spans="1:38">
      <c r="A43" s="117">
        <f>输入错误检查!B42</f>
        <v>0</v>
      </c>
      <c r="B43" s="130">
        <f>原始数据!B42</f>
        <v>6</v>
      </c>
      <c r="C43" s="130">
        <f>原始数据!C42</f>
        <v>1</v>
      </c>
      <c r="D43" s="120">
        <f>原始数据!D42</f>
        <v>1700</v>
      </c>
      <c r="E43" s="120" t="str">
        <f>原始数据!E42</f>
        <v>FAV</v>
      </c>
      <c r="F43" s="120" t="str">
        <f>原始数据!F42</f>
        <v>FL</v>
      </c>
      <c r="G43" s="120">
        <f>原始数据!G42</f>
        <v>1</v>
      </c>
      <c r="H43" s="120" t="str">
        <f>原始数据!H42</f>
        <v>上</v>
      </c>
      <c r="I43" s="120" t="str">
        <f>IF(原始数据!W42="","",原始数据!W42)</f>
        <v>湖景村</v>
      </c>
      <c r="J43" s="120" t="str">
        <f>原始数据!J42</f>
        <v>FAV</v>
      </c>
      <c r="K43" s="127" t="s">
        <v>303</v>
      </c>
      <c r="L43" s="123" t="str">
        <f>IF(原始数据!AI42="","",原始数据!AI42)</f>
        <v>心理学家</v>
      </c>
      <c r="M43" s="125">
        <v>5</v>
      </c>
      <c r="N43" s="145">
        <v>3</v>
      </c>
      <c r="O43" s="145">
        <v>9</v>
      </c>
      <c r="P43" s="127" t="s">
        <v>305</v>
      </c>
      <c r="Q43" s="123" t="str">
        <f>IF(原始数据!AJ42="","",原始数据!AJ42)</f>
        <v>入殓师</v>
      </c>
      <c r="R43" s="125">
        <v>8</v>
      </c>
      <c r="S43" s="125">
        <v>3</v>
      </c>
      <c r="T43" s="125">
        <v>9</v>
      </c>
      <c r="U43" s="127" t="s">
        <v>304</v>
      </c>
      <c r="V43" s="123" t="str">
        <f>IF(原始数据!AL42="","",原始数据!AL42)</f>
        <v>魔术师</v>
      </c>
      <c r="W43" s="125">
        <v>3</v>
      </c>
      <c r="X43" s="131">
        <v>3</v>
      </c>
      <c r="Y43" s="125">
        <v>9</v>
      </c>
      <c r="Z43" s="127" t="s">
        <v>306</v>
      </c>
      <c r="AA43" s="123" t="str">
        <f>IF(原始数据!AN42="","",原始数据!AN42)</f>
        <v>野人</v>
      </c>
      <c r="AB43" s="125">
        <v>11</v>
      </c>
      <c r="AC43" s="125">
        <v>3</v>
      </c>
      <c r="AD43" s="125">
        <v>6</v>
      </c>
      <c r="AE43" s="123" t="str">
        <f>IF(原始数据!K42="","",原始数据!K42)</f>
        <v>FL</v>
      </c>
      <c r="AF43" s="123" t="str">
        <f>IF(原始数据!L42="","",原始数据!L42)</f>
        <v>hasha</v>
      </c>
      <c r="AG43" s="123" t="str">
        <f>IF(原始数据!AO42="","",原始数据!AO42)</f>
        <v>时空之影</v>
      </c>
      <c r="AH43" s="125">
        <v>7</v>
      </c>
      <c r="AI43" s="125">
        <v>6</v>
      </c>
      <c r="AJ43" s="125">
        <v>9</v>
      </c>
      <c r="AK43" s="127" t="s">
        <v>104</v>
      </c>
      <c r="AL43" s="127" t="s">
        <v>299</v>
      </c>
    </row>
    <row r="44" spans="1:38">
      <c r="A44" s="117">
        <f>输入错误检查!B43</f>
        <v>0</v>
      </c>
      <c r="B44" s="130">
        <f>原始数据!B43</f>
        <v>6</v>
      </c>
      <c r="C44" s="130">
        <f>原始数据!C43</f>
        <v>1</v>
      </c>
      <c r="D44" s="120">
        <f>原始数据!D43</f>
        <v>1700</v>
      </c>
      <c r="E44" s="120" t="str">
        <f>原始数据!E43</f>
        <v>FAV</v>
      </c>
      <c r="F44" s="120" t="str">
        <f>原始数据!F43</f>
        <v>FL</v>
      </c>
      <c r="G44" s="120">
        <f>原始数据!G43</f>
        <v>1</v>
      </c>
      <c r="H44" s="120" t="str">
        <f>原始数据!H43</f>
        <v>下</v>
      </c>
      <c r="I44" s="120" t="str">
        <f>IF(原始数据!W43="","",原始数据!W43)</f>
        <v>湖景村</v>
      </c>
      <c r="J44" s="120" t="str">
        <f>原始数据!J43</f>
        <v>FL</v>
      </c>
      <c r="K44" s="127" t="s">
        <v>315</v>
      </c>
      <c r="L44" s="123" t="str">
        <f>IF(原始数据!AI43="","",原始数据!AI43)</f>
        <v>野人</v>
      </c>
      <c r="M44" s="125">
        <v>11</v>
      </c>
      <c r="N44" s="131">
        <v>3</v>
      </c>
      <c r="O44" s="145">
        <v>6</v>
      </c>
      <c r="P44" s="127" t="s">
        <v>145</v>
      </c>
      <c r="Q44" s="123" t="str">
        <f>IF(原始数据!AJ43="","",原始数据!AJ43)</f>
        <v>飞行家</v>
      </c>
      <c r="R44" s="125">
        <v>8</v>
      </c>
      <c r="S44" s="125">
        <v>0</v>
      </c>
      <c r="T44" s="125">
        <v>3</v>
      </c>
      <c r="U44" s="127" t="s">
        <v>316</v>
      </c>
      <c r="V44" s="123" t="str">
        <f>IF(原始数据!AL43="","",原始数据!AL43)</f>
        <v>魔术师</v>
      </c>
      <c r="W44" s="125">
        <v>1</v>
      </c>
      <c r="X44" s="125">
        <v>3</v>
      </c>
      <c r="Y44" s="125">
        <v>9</v>
      </c>
      <c r="Z44" s="127" t="s">
        <v>317</v>
      </c>
      <c r="AA44" s="123" t="str">
        <f>IF(原始数据!AN43="","",原始数据!AN43)</f>
        <v>杂技演员</v>
      </c>
      <c r="AB44" s="125">
        <v>9</v>
      </c>
      <c r="AC44" s="125">
        <v>0</v>
      </c>
      <c r="AD44" s="125">
        <v>3</v>
      </c>
      <c r="AE44" s="123" t="str">
        <f>IF(原始数据!K43="","",原始数据!K43)</f>
        <v>FAV</v>
      </c>
      <c r="AF44" s="123" t="str">
        <f>IF(原始数据!L43="","",原始数据!L43)</f>
        <v>chikin</v>
      </c>
      <c r="AG44" s="123" t="str">
        <f>IF(原始数据!AO43="","",原始数据!AO43)</f>
        <v>时空之影</v>
      </c>
      <c r="AH44" s="125">
        <v>6</v>
      </c>
      <c r="AI44" s="125">
        <v>6</v>
      </c>
      <c r="AJ44" s="125">
        <v>9</v>
      </c>
      <c r="AK44" s="127" t="s">
        <v>104</v>
      </c>
      <c r="AL44" s="127" t="s">
        <v>299</v>
      </c>
    </row>
    <row r="45" spans="1:38">
      <c r="A45" s="117">
        <f>输入错误检查!B44</f>
        <v>0</v>
      </c>
      <c r="B45" s="130">
        <f>原始数据!B44</f>
        <v>6</v>
      </c>
      <c r="C45" s="130">
        <f>原始数据!C44</f>
        <v>1</v>
      </c>
      <c r="D45" s="120">
        <f>原始数据!D44</f>
        <v>1700</v>
      </c>
      <c r="E45" s="120" t="str">
        <f>原始数据!E44</f>
        <v>FAV</v>
      </c>
      <c r="F45" s="120" t="str">
        <f>原始数据!F44</f>
        <v>FL</v>
      </c>
      <c r="G45" s="120">
        <f>原始数据!G44</f>
        <v>2</v>
      </c>
      <c r="H45" s="120" t="str">
        <f>原始数据!H44</f>
        <v>上</v>
      </c>
      <c r="I45" s="120" t="str">
        <f>IF(原始数据!W44="","",原始数据!W44)</f>
        <v>里奥的回忆</v>
      </c>
      <c r="J45" s="120" t="str">
        <f>原始数据!J44</f>
        <v>FL</v>
      </c>
      <c r="K45" s="127" t="s">
        <v>317</v>
      </c>
      <c r="L45" s="123" t="str">
        <f>IF(原始数据!AI44="","",原始数据!AI44)</f>
        <v>杂技演员</v>
      </c>
      <c r="M45" s="125">
        <v>2</v>
      </c>
      <c r="N45" s="145">
        <v>3</v>
      </c>
      <c r="O45" s="145">
        <v>9</v>
      </c>
      <c r="P45" s="127" t="s">
        <v>316</v>
      </c>
      <c r="Q45" s="123" t="str">
        <f>IF(原始数据!AJ44="","",原始数据!AJ44)</f>
        <v>园丁</v>
      </c>
      <c r="R45" s="125">
        <v>5</v>
      </c>
      <c r="S45" s="125">
        <v>3</v>
      </c>
      <c r="T45" s="125">
        <v>9</v>
      </c>
      <c r="U45" s="127" t="s">
        <v>315</v>
      </c>
      <c r="V45" s="123" t="str">
        <f>IF(原始数据!AL44="","",原始数据!AL44)</f>
        <v>佣兵</v>
      </c>
      <c r="W45" s="125">
        <v>6</v>
      </c>
      <c r="X45" s="125">
        <v>3</v>
      </c>
      <c r="Y45" s="125">
        <v>6</v>
      </c>
      <c r="Z45" s="127" t="s">
        <v>145</v>
      </c>
      <c r="AA45" s="123" t="str">
        <f>IF(原始数据!AN44="","",原始数据!AN44)</f>
        <v>病患</v>
      </c>
      <c r="AB45" s="125">
        <v>8</v>
      </c>
      <c r="AC45" s="125">
        <v>0</v>
      </c>
      <c r="AD45" s="125">
        <v>3</v>
      </c>
      <c r="AE45" s="123" t="str">
        <f>IF(原始数据!K44="","",原始数据!K44)</f>
        <v>FAV</v>
      </c>
      <c r="AF45" s="123" t="str">
        <f>IF(原始数据!L44="","",原始数据!L44)</f>
        <v>chikin</v>
      </c>
      <c r="AG45" s="123" t="str">
        <f>IF(原始数据!AO44="","",原始数据!AO44)</f>
        <v>歌剧演员</v>
      </c>
      <c r="AH45" s="125">
        <v>4</v>
      </c>
      <c r="AI45" s="125">
        <v>3</v>
      </c>
      <c r="AJ45" s="125">
        <v>6</v>
      </c>
      <c r="AK45" s="127" t="s">
        <v>104</v>
      </c>
      <c r="AL45" s="127" t="s">
        <v>90</v>
      </c>
    </row>
    <row r="46" spans="1:38">
      <c r="A46" s="117">
        <f>输入错误检查!B45</f>
        <v>0</v>
      </c>
      <c r="B46" s="130">
        <f>原始数据!B45</f>
        <v>6</v>
      </c>
      <c r="C46" s="130">
        <f>原始数据!C45</f>
        <v>1</v>
      </c>
      <c r="D46" s="120">
        <f>原始数据!D45</f>
        <v>1700</v>
      </c>
      <c r="E46" s="120" t="str">
        <f>原始数据!E45</f>
        <v>FAV</v>
      </c>
      <c r="F46" s="120" t="str">
        <f>原始数据!F45</f>
        <v>FL</v>
      </c>
      <c r="G46" s="120">
        <f>原始数据!G45</f>
        <v>2</v>
      </c>
      <c r="H46" s="120" t="str">
        <f>原始数据!H45</f>
        <v>下</v>
      </c>
      <c r="I46" s="120" t="str">
        <f>IF(原始数据!W45="","",原始数据!W45)</f>
        <v>里奥的回忆</v>
      </c>
      <c r="J46" s="120" t="str">
        <f>原始数据!J45</f>
        <v>FAV</v>
      </c>
      <c r="K46" s="127" t="s">
        <v>303</v>
      </c>
      <c r="L46" s="123" t="str">
        <f>IF(原始数据!AI45="","",原始数据!AI45)</f>
        <v>记者</v>
      </c>
      <c r="M46" s="125">
        <v>2</v>
      </c>
      <c r="N46" s="145">
        <v>0</v>
      </c>
      <c r="O46" s="145">
        <v>9</v>
      </c>
      <c r="P46" s="127" t="s">
        <v>305</v>
      </c>
      <c r="Q46" s="123" t="str">
        <f>IF(原始数据!AJ45="","",原始数据!AJ45)</f>
        <v>飞行家</v>
      </c>
      <c r="R46" s="125">
        <v>8</v>
      </c>
      <c r="S46" s="125">
        <v>0</v>
      </c>
      <c r="T46" s="125">
        <v>3</v>
      </c>
      <c r="U46" s="127" t="s">
        <v>304</v>
      </c>
      <c r="V46" s="123" t="str">
        <f>IF(原始数据!AL45="","",原始数据!AL45)</f>
        <v>先知</v>
      </c>
      <c r="W46" s="125">
        <v>5</v>
      </c>
      <c r="X46" s="125">
        <v>3</v>
      </c>
      <c r="Y46" s="125">
        <v>9</v>
      </c>
      <c r="Z46" s="127" t="s">
        <v>306</v>
      </c>
      <c r="AA46" s="123" t="str">
        <f>IF(原始数据!AN45="","",原始数据!AN45)</f>
        <v>大副</v>
      </c>
      <c r="AB46" s="125">
        <v>6</v>
      </c>
      <c r="AC46" s="125">
        <v>3</v>
      </c>
      <c r="AD46" s="125">
        <v>6</v>
      </c>
      <c r="AE46" s="123" t="str">
        <f>IF(原始数据!K45="","",原始数据!K45)</f>
        <v>FL</v>
      </c>
      <c r="AF46" s="123" t="str">
        <f>IF(原始数据!L45="","",原始数据!L45)</f>
        <v>hasha</v>
      </c>
      <c r="AG46" s="123" t="str">
        <f>IF(原始数据!AO45="","",原始数据!AO45)</f>
        <v>歌剧演员</v>
      </c>
      <c r="AH46" s="125">
        <v>9</v>
      </c>
      <c r="AI46" s="125">
        <v>3</v>
      </c>
      <c r="AJ46" s="125">
        <v>6</v>
      </c>
      <c r="AK46" s="127" t="s">
        <v>104</v>
      </c>
      <c r="AL46" s="127" t="s">
        <v>90</v>
      </c>
    </row>
    <row r="47" spans="1:38">
      <c r="A47" s="117">
        <f>输入错误检查!B46</f>
        <v>0</v>
      </c>
      <c r="B47" s="130">
        <f>原始数据!B46</f>
        <v>6</v>
      </c>
      <c r="C47" s="130">
        <f>原始数据!C46</f>
        <v>1</v>
      </c>
      <c r="D47" s="120">
        <f>原始数据!D46</f>
        <v>1700</v>
      </c>
      <c r="E47" s="120" t="str">
        <f>原始数据!E46</f>
        <v>FAV</v>
      </c>
      <c r="F47" s="120" t="str">
        <f>原始数据!F46</f>
        <v>FL</v>
      </c>
      <c r="G47" s="120">
        <f>原始数据!G46</f>
        <v>3</v>
      </c>
      <c r="H47" s="120" t="str">
        <f>原始数据!H46</f>
        <v>上</v>
      </c>
      <c r="I47" s="120" t="str">
        <f>IF(原始数据!W46="","",原始数据!W46)</f>
        <v>唐人街</v>
      </c>
      <c r="J47" s="120" t="str">
        <f>原始数据!J46</f>
        <v>FAV</v>
      </c>
      <c r="K47" s="127" t="s">
        <v>306</v>
      </c>
      <c r="L47" s="123" t="str">
        <f>IF(原始数据!AI46="","",原始数据!AI46)</f>
        <v>佣兵</v>
      </c>
      <c r="M47" s="125">
        <v>5</v>
      </c>
      <c r="N47" s="145">
        <v>3</v>
      </c>
      <c r="O47" s="145">
        <v>6</v>
      </c>
      <c r="P47" s="127" t="s">
        <v>303</v>
      </c>
      <c r="Q47" s="123" t="str">
        <f>IF(原始数据!AJ46="","",原始数据!AJ46)</f>
        <v>昆虫学者</v>
      </c>
      <c r="R47" s="125">
        <v>2</v>
      </c>
      <c r="S47" s="125">
        <v>0</v>
      </c>
      <c r="T47" s="125">
        <v>3</v>
      </c>
      <c r="U47" s="127" t="s">
        <v>304</v>
      </c>
      <c r="V47" s="123" t="str">
        <f>IF(原始数据!AL46="","",原始数据!AL46)</f>
        <v>勘探员</v>
      </c>
      <c r="W47" s="125">
        <v>4</v>
      </c>
      <c r="X47" s="125">
        <v>0</v>
      </c>
      <c r="Y47" s="125">
        <v>3</v>
      </c>
      <c r="Z47" s="127" t="s">
        <v>305</v>
      </c>
      <c r="AA47" s="123" t="str">
        <f>IF(原始数据!AN46="","",原始数据!AN46)</f>
        <v>杂技演员</v>
      </c>
      <c r="AB47" s="125">
        <v>6</v>
      </c>
      <c r="AC47" s="125">
        <v>0</v>
      </c>
      <c r="AD47" s="125">
        <v>3</v>
      </c>
      <c r="AE47" s="123" t="str">
        <f>IF(原始数据!K46="","",原始数据!K46)</f>
        <v>FL</v>
      </c>
      <c r="AF47" s="123" t="str">
        <f>IF(原始数据!L46="","",原始数据!L46)</f>
        <v>hasha</v>
      </c>
      <c r="AG47" s="123" t="str">
        <f>IF(原始数据!AO46="","",原始数据!AO46)</f>
        <v>梦之女巫</v>
      </c>
      <c r="AH47" s="125">
        <v>8</v>
      </c>
      <c r="AI47" s="125">
        <v>3</v>
      </c>
      <c r="AJ47" s="125">
        <v>6</v>
      </c>
      <c r="AK47" s="127" t="s">
        <v>82</v>
      </c>
      <c r="AL47" s="127" t="s">
        <v>104</v>
      </c>
    </row>
    <row r="48" spans="1:38">
      <c r="A48" s="117">
        <f>输入错误检查!B47</f>
        <v>0</v>
      </c>
      <c r="B48" s="130">
        <f>原始数据!B47</f>
        <v>6</v>
      </c>
      <c r="C48" s="130">
        <f>原始数据!C47</f>
        <v>1</v>
      </c>
      <c r="D48" s="120">
        <f>原始数据!D47</f>
        <v>1700</v>
      </c>
      <c r="E48" s="120" t="str">
        <f>原始数据!E47</f>
        <v>FAV</v>
      </c>
      <c r="F48" s="120" t="str">
        <f>原始数据!F47</f>
        <v>FL</v>
      </c>
      <c r="G48" s="120">
        <f>原始数据!G47</f>
        <v>3</v>
      </c>
      <c r="H48" s="120" t="str">
        <f>原始数据!H47</f>
        <v>下</v>
      </c>
      <c r="I48" s="120" t="str">
        <f>IF(原始数据!W47="","",原始数据!W47)</f>
        <v>唐人街</v>
      </c>
      <c r="J48" s="120" t="str">
        <f>原始数据!J47</f>
        <v>FL</v>
      </c>
      <c r="K48" s="127" t="s">
        <v>316</v>
      </c>
      <c r="L48" s="123" t="str">
        <f>IF(原始数据!AI47="","",原始数据!AI47)</f>
        <v>古董商</v>
      </c>
      <c r="M48" s="125">
        <v>4</v>
      </c>
      <c r="N48" s="145">
        <v>0</v>
      </c>
      <c r="O48" s="145">
        <v>3</v>
      </c>
      <c r="P48" s="127" t="s">
        <v>315</v>
      </c>
      <c r="Q48" s="123" t="str">
        <f>IF(原始数据!AJ47="","",原始数据!AJ47)</f>
        <v>佣兵</v>
      </c>
      <c r="R48" s="125">
        <v>5</v>
      </c>
      <c r="S48" s="125">
        <v>3</v>
      </c>
      <c r="T48" s="125">
        <v>6</v>
      </c>
      <c r="U48" s="127" t="s">
        <v>317</v>
      </c>
      <c r="V48" s="123" t="str">
        <f>IF(原始数据!AL47="","",原始数据!AL47)</f>
        <v>病患</v>
      </c>
      <c r="W48" s="125">
        <v>2</v>
      </c>
      <c r="X48" s="125">
        <v>0</v>
      </c>
      <c r="Y48" s="125">
        <v>3</v>
      </c>
      <c r="Z48" s="127" t="s">
        <v>145</v>
      </c>
      <c r="AA48" s="123" t="str">
        <f>IF(原始数据!AN47="","",原始数据!AN47)</f>
        <v>魔术师</v>
      </c>
      <c r="AB48" s="125">
        <v>6</v>
      </c>
      <c r="AC48" s="125">
        <v>0</v>
      </c>
      <c r="AD48" s="125">
        <v>3</v>
      </c>
      <c r="AE48" s="123" t="str">
        <f>IF(原始数据!K47="","",原始数据!K47)</f>
        <v>FAV</v>
      </c>
      <c r="AF48" s="123" t="str">
        <f>IF(原始数据!L47="","",原始数据!L47)</f>
        <v>chikin</v>
      </c>
      <c r="AG48" s="123" t="str">
        <f>IF(原始数据!AO47="","",原始数据!AO47)</f>
        <v>隐士</v>
      </c>
      <c r="AH48" s="125">
        <v>8</v>
      </c>
      <c r="AI48" s="125">
        <v>6</v>
      </c>
      <c r="AJ48" s="125">
        <v>9</v>
      </c>
      <c r="AK48" s="127" t="s">
        <v>90</v>
      </c>
      <c r="AL48" s="127" t="s">
        <v>299</v>
      </c>
    </row>
    <row r="49" spans="1:38">
      <c r="A49" s="117">
        <f>输入错误检查!B48</f>
        <v>0</v>
      </c>
      <c r="B49" s="130">
        <f>原始数据!B48</f>
        <v>6</v>
      </c>
      <c r="C49" s="130">
        <f>原始数据!C48</f>
        <v>1</v>
      </c>
      <c r="D49" s="120">
        <f>原始数据!D48</f>
        <v>1700</v>
      </c>
      <c r="E49" s="120" t="str">
        <f>原始数据!E48</f>
        <v>FAV</v>
      </c>
      <c r="F49" s="120" t="str">
        <f>原始数据!F48</f>
        <v>FL</v>
      </c>
      <c r="G49" s="120" t="str">
        <f>原始数据!G48</f>
        <v>加</v>
      </c>
      <c r="H49" s="120" t="str">
        <f>原始数据!H48</f>
        <v>上</v>
      </c>
      <c r="I49" s="120" t="str">
        <f>IF(原始数据!W48="","",原始数据!W48)</f>
        <v/>
      </c>
      <c r="J49" s="120" t="str">
        <f>原始数据!J48</f>
        <v/>
      </c>
      <c r="K49" s="127"/>
      <c r="L49" s="123" t="str">
        <f>IF(原始数据!AI48="","",原始数据!AI48)</f>
        <v/>
      </c>
      <c r="M49" s="125"/>
      <c r="N49" s="145"/>
      <c r="O49" s="145"/>
      <c r="P49" s="127"/>
      <c r="Q49" s="123" t="str">
        <f>IF(原始数据!AJ48="","",原始数据!AJ48)</f>
        <v/>
      </c>
      <c r="R49" s="125"/>
      <c r="S49" s="125"/>
      <c r="T49" s="125"/>
      <c r="U49" s="127"/>
      <c r="V49" s="123" t="str">
        <f>IF(原始数据!AL48="","",原始数据!AL48)</f>
        <v/>
      </c>
      <c r="W49" s="125"/>
      <c r="X49" s="125"/>
      <c r="Y49" s="125"/>
      <c r="Z49" s="127"/>
      <c r="AA49" s="123" t="str">
        <f>IF(原始数据!AN48="","",原始数据!AN48)</f>
        <v/>
      </c>
      <c r="AB49" s="125"/>
      <c r="AC49" s="125"/>
      <c r="AD49" s="125"/>
      <c r="AE49" s="123" t="str">
        <f>IF(原始数据!K48="","",原始数据!K48)</f>
        <v/>
      </c>
      <c r="AF49" s="123" t="str">
        <f>IF(原始数据!L48="","",原始数据!L48)</f>
        <v/>
      </c>
      <c r="AG49" s="123" t="str">
        <f>IF(原始数据!AO48="","",原始数据!AO48)</f>
        <v/>
      </c>
      <c r="AH49" s="125"/>
      <c r="AI49" s="125"/>
      <c r="AJ49" s="125"/>
      <c r="AK49" s="127"/>
      <c r="AL49" s="127"/>
    </row>
    <row r="50" spans="1:38">
      <c r="A50" s="117">
        <f>输入错误检查!B49</f>
        <v>0</v>
      </c>
      <c r="B50" s="130">
        <f>原始数据!B49</f>
        <v>6</v>
      </c>
      <c r="C50" s="130">
        <f>原始数据!C49</f>
        <v>1</v>
      </c>
      <c r="D50" s="120">
        <f>原始数据!D49</f>
        <v>1700</v>
      </c>
      <c r="E50" s="120" t="str">
        <f>原始数据!E49</f>
        <v>FAV</v>
      </c>
      <c r="F50" s="120" t="str">
        <f>原始数据!F49</f>
        <v>FL</v>
      </c>
      <c r="G50" s="120" t="str">
        <f>原始数据!G49</f>
        <v>加</v>
      </c>
      <c r="H50" s="120" t="str">
        <f>原始数据!H49</f>
        <v>下</v>
      </c>
      <c r="I50" s="120" t="str">
        <f>IF(原始数据!W49="","",原始数据!W49)</f>
        <v/>
      </c>
      <c r="J50" s="120" t="str">
        <f>原始数据!J49</f>
        <v/>
      </c>
      <c r="K50" s="127"/>
      <c r="L50" s="123" t="str">
        <f>IF(原始数据!AI49="","",原始数据!AI49)</f>
        <v/>
      </c>
      <c r="M50" s="125"/>
      <c r="N50" s="145"/>
      <c r="O50" s="145"/>
      <c r="P50" s="127"/>
      <c r="Q50" s="123" t="str">
        <f>IF(原始数据!AJ49="","",原始数据!AJ49)</f>
        <v/>
      </c>
      <c r="R50" s="125"/>
      <c r="S50" s="125"/>
      <c r="T50" s="125"/>
      <c r="U50" s="127"/>
      <c r="V50" s="123" t="str">
        <f>IF(原始数据!AL49="","",原始数据!AL49)</f>
        <v/>
      </c>
      <c r="W50" s="125"/>
      <c r="X50" s="125"/>
      <c r="Y50" s="125"/>
      <c r="Z50" s="127"/>
      <c r="AA50" s="123" t="str">
        <f>IF(原始数据!AN49="","",原始数据!AN49)</f>
        <v/>
      </c>
      <c r="AB50" s="125"/>
      <c r="AC50" s="125"/>
      <c r="AD50" s="125"/>
      <c r="AE50" s="123" t="str">
        <f>IF(原始数据!K49="","",原始数据!K49)</f>
        <v/>
      </c>
      <c r="AF50" s="123" t="str">
        <f>IF(原始数据!L49="","",原始数据!L49)</f>
        <v/>
      </c>
      <c r="AG50" s="123" t="str">
        <f>IF(原始数据!AO49="","",原始数据!AO49)</f>
        <v/>
      </c>
      <c r="AH50" s="125"/>
      <c r="AI50" s="125"/>
      <c r="AJ50" s="125"/>
      <c r="AK50" s="127"/>
      <c r="AL50" s="127"/>
    </row>
    <row r="51" spans="1:38">
      <c r="A51" s="117">
        <f>输入错误检查!B50</f>
        <v>0</v>
      </c>
      <c r="B51" s="130">
        <f>原始数据!B50</f>
        <v>6</v>
      </c>
      <c r="C51" s="130">
        <f>原始数据!C50</f>
        <v>2</v>
      </c>
      <c r="D51" s="120">
        <f>原始数据!D50</f>
        <v>1300</v>
      </c>
      <c r="E51" s="120" t="str">
        <f>原始数据!E50</f>
        <v>ZETA</v>
      </c>
      <c r="F51" s="120" t="str">
        <f>原始数据!F50</f>
        <v>AWG</v>
      </c>
      <c r="G51" s="120">
        <f>原始数据!G50</f>
        <v>1</v>
      </c>
      <c r="H51" s="120" t="str">
        <f>原始数据!H50</f>
        <v>上</v>
      </c>
      <c r="I51" s="120" t="str">
        <f>IF(原始数据!W50="","",原始数据!W50)</f>
        <v>唐人街</v>
      </c>
      <c r="J51" s="120" t="str">
        <f>原始数据!J50</f>
        <v>AWG</v>
      </c>
      <c r="K51" s="127" t="s">
        <v>301</v>
      </c>
      <c r="L51" s="123" t="str">
        <f>IF(原始数据!AI50="","",原始数据!AI50)</f>
        <v>律师</v>
      </c>
      <c r="M51" s="125">
        <v>9</v>
      </c>
      <c r="N51" s="145">
        <v>3</v>
      </c>
      <c r="O51" s="145">
        <v>9</v>
      </c>
      <c r="P51" s="127" t="s">
        <v>302</v>
      </c>
      <c r="Q51" s="123" t="str">
        <f>IF(原始数据!AJ50="","",原始数据!AJ50)</f>
        <v>空军</v>
      </c>
      <c r="R51" s="125">
        <v>4</v>
      </c>
      <c r="S51" s="125">
        <v>3</v>
      </c>
      <c r="T51" s="125">
        <v>9</v>
      </c>
      <c r="U51" s="127" t="s">
        <v>59</v>
      </c>
      <c r="V51" s="123" t="str">
        <f>IF(原始数据!AL50="","",原始数据!AL50)</f>
        <v>大副</v>
      </c>
      <c r="W51" s="125">
        <v>2</v>
      </c>
      <c r="X51" s="125">
        <v>3</v>
      </c>
      <c r="Y51" s="125">
        <v>6</v>
      </c>
      <c r="Z51" s="127" t="s">
        <v>300</v>
      </c>
      <c r="AA51" s="123" t="str">
        <f>IF(原始数据!AN50="","",原始数据!AN50)</f>
        <v>园丁</v>
      </c>
      <c r="AB51" s="125">
        <v>5</v>
      </c>
      <c r="AC51" s="125">
        <v>6</v>
      </c>
      <c r="AD51" s="125">
        <v>9</v>
      </c>
      <c r="AE51" s="123" t="str">
        <f>IF(原始数据!K50="","",原始数据!K50)</f>
        <v>ZETA</v>
      </c>
      <c r="AF51" s="123" t="str">
        <f>IF(原始数据!L50="","",原始数据!L50)</f>
        <v>alf</v>
      </c>
      <c r="AG51" s="123" t="str">
        <f>IF(原始数据!AO50="","",原始数据!AO50)</f>
        <v>歌剧演员</v>
      </c>
      <c r="AH51" s="125">
        <v>1</v>
      </c>
      <c r="AI51" s="125">
        <v>3</v>
      </c>
      <c r="AJ51" s="125">
        <v>6</v>
      </c>
      <c r="AK51" s="127" t="s">
        <v>104</v>
      </c>
      <c r="AL51" s="127" t="s">
        <v>90</v>
      </c>
    </row>
    <row r="52" spans="1:38">
      <c r="A52" s="117">
        <f>输入错误检查!B51</f>
        <v>0</v>
      </c>
      <c r="B52" s="130">
        <f>原始数据!B51</f>
        <v>6</v>
      </c>
      <c r="C52" s="130">
        <f>原始数据!C51</f>
        <v>2</v>
      </c>
      <c r="D52" s="120">
        <f>原始数据!D51</f>
        <v>1300</v>
      </c>
      <c r="E52" s="120" t="str">
        <f>原始数据!E51</f>
        <v>ZETA</v>
      </c>
      <c r="F52" s="120" t="str">
        <f>原始数据!F51</f>
        <v>AWG</v>
      </c>
      <c r="G52" s="120">
        <f>原始数据!G51</f>
        <v>1</v>
      </c>
      <c r="H52" s="120" t="str">
        <f>原始数据!H51</f>
        <v>下</v>
      </c>
      <c r="I52" s="120" t="str">
        <f>IF(原始数据!W51="","",原始数据!W51)</f>
        <v>唐人街</v>
      </c>
      <c r="J52" s="120" t="str">
        <f>原始数据!J51</f>
        <v>ZETA</v>
      </c>
      <c r="K52" s="127" t="s">
        <v>314</v>
      </c>
      <c r="L52" s="123" t="str">
        <f>IF(原始数据!AI51="","",原始数据!AI51)</f>
        <v>飞行家</v>
      </c>
      <c r="M52" s="125">
        <v>5</v>
      </c>
      <c r="N52" s="145">
        <v>3</v>
      </c>
      <c r="O52" s="145">
        <v>9</v>
      </c>
      <c r="P52" s="127" t="s">
        <v>312</v>
      </c>
      <c r="Q52" s="123" t="str">
        <f>IF(原始数据!AJ51="","",原始数据!AJ51)</f>
        <v>魔术师</v>
      </c>
      <c r="R52" s="125">
        <v>9</v>
      </c>
      <c r="S52" s="125">
        <v>6</v>
      </c>
      <c r="T52" s="125">
        <v>9</v>
      </c>
      <c r="U52" s="127" t="s">
        <v>311</v>
      </c>
      <c r="V52" s="123" t="str">
        <f>IF(原始数据!AL51="","",原始数据!AL51)</f>
        <v>病患</v>
      </c>
      <c r="W52" s="125">
        <v>4</v>
      </c>
      <c r="X52" s="125">
        <v>3</v>
      </c>
      <c r="Y52" s="125">
        <v>9</v>
      </c>
      <c r="Z52" s="127" t="s">
        <v>313</v>
      </c>
      <c r="AA52" s="123" t="str">
        <f>IF(原始数据!AN51="","",原始数据!AN51)</f>
        <v>大副</v>
      </c>
      <c r="AB52" s="125">
        <v>2</v>
      </c>
      <c r="AC52" s="125">
        <v>3</v>
      </c>
      <c r="AD52" s="125">
        <v>6</v>
      </c>
      <c r="AE52" s="123" t="str">
        <f>IF(原始数据!K51="","",原始数据!K51)</f>
        <v>AWG</v>
      </c>
      <c r="AF52" s="123" t="str">
        <f>IF(原始数据!L51="","",原始数据!L51)</f>
        <v>irohasu</v>
      </c>
      <c r="AG52" s="123" t="str">
        <f>IF(原始数据!AO51="","",原始数据!AO51)</f>
        <v>歌剧演员</v>
      </c>
      <c r="AH52" s="125">
        <v>1</v>
      </c>
      <c r="AI52" s="125">
        <v>3</v>
      </c>
      <c r="AJ52" s="125">
        <v>6</v>
      </c>
      <c r="AK52" s="127" t="s">
        <v>104</v>
      </c>
      <c r="AL52" s="127" t="s">
        <v>90</v>
      </c>
    </row>
    <row r="53" spans="1:38">
      <c r="A53" s="117">
        <f>输入错误检查!B52</f>
        <v>0</v>
      </c>
      <c r="B53" s="130">
        <f>原始数据!B52</f>
        <v>6</v>
      </c>
      <c r="C53" s="130">
        <f>原始数据!C52</f>
        <v>2</v>
      </c>
      <c r="D53" s="120">
        <f>原始数据!D52</f>
        <v>1300</v>
      </c>
      <c r="E53" s="120" t="str">
        <f>原始数据!E52</f>
        <v>ZETA</v>
      </c>
      <c r="F53" s="120" t="str">
        <f>原始数据!F52</f>
        <v>AWG</v>
      </c>
      <c r="G53" s="120">
        <f>原始数据!G52</f>
        <v>2</v>
      </c>
      <c r="H53" s="120" t="str">
        <f>原始数据!H52</f>
        <v>上</v>
      </c>
      <c r="I53" s="120" t="str">
        <f>IF(原始数据!W52="","",原始数据!W52)</f>
        <v>里奥的回忆</v>
      </c>
      <c r="J53" s="120" t="str">
        <f>原始数据!J52</f>
        <v>ZETA</v>
      </c>
      <c r="K53" s="127" t="s">
        <v>314</v>
      </c>
      <c r="L53" s="123" t="str">
        <f>IF(原始数据!AI52="","",原始数据!AI52)</f>
        <v>杂技演员</v>
      </c>
      <c r="M53" s="125">
        <v>8</v>
      </c>
      <c r="N53" s="145">
        <v>3</v>
      </c>
      <c r="O53" s="145">
        <v>6</v>
      </c>
      <c r="P53" s="127" t="s">
        <v>311</v>
      </c>
      <c r="Q53" s="123" t="str">
        <f>IF(原始数据!AJ52="","",原始数据!AJ52)</f>
        <v>病患</v>
      </c>
      <c r="R53" s="125">
        <v>5</v>
      </c>
      <c r="S53" s="125">
        <v>3</v>
      </c>
      <c r="T53" s="125">
        <v>6</v>
      </c>
      <c r="U53" s="127" t="s">
        <v>313</v>
      </c>
      <c r="V53" s="123" t="str">
        <f>IF(原始数据!AL52="","",原始数据!AL52)</f>
        <v>大副</v>
      </c>
      <c r="W53" s="125">
        <v>3</v>
      </c>
      <c r="X53" s="125">
        <v>3</v>
      </c>
      <c r="Y53" s="125">
        <v>6</v>
      </c>
      <c r="Z53" s="127" t="s">
        <v>312</v>
      </c>
      <c r="AA53" s="123" t="str">
        <f>IF(原始数据!AN52="","",原始数据!AN52)</f>
        <v>拉拉队员</v>
      </c>
      <c r="AB53" s="125">
        <v>1</v>
      </c>
      <c r="AC53" s="125">
        <v>3</v>
      </c>
      <c r="AD53" s="125">
        <v>9</v>
      </c>
      <c r="AE53" s="123" t="str">
        <f>IF(原始数据!K52="","",原始数据!K52)</f>
        <v>AWG</v>
      </c>
      <c r="AF53" s="123" t="str">
        <f>IF(原始数据!L52="","",原始数据!L52)</f>
        <v>irohasu</v>
      </c>
      <c r="AG53" s="123" t="str">
        <f>IF(原始数据!AO52="","",原始数据!AO52)</f>
        <v>时空之影</v>
      </c>
      <c r="AH53" s="125">
        <v>4</v>
      </c>
      <c r="AI53" s="125">
        <v>6</v>
      </c>
      <c r="AJ53" s="125">
        <v>9</v>
      </c>
      <c r="AK53" s="127" t="s">
        <v>104</v>
      </c>
      <c r="AL53" s="127" t="s">
        <v>299</v>
      </c>
    </row>
    <row r="54" spans="1:38">
      <c r="A54" s="117">
        <f>输入错误检查!B53</f>
        <v>0</v>
      </c>
      <c r="B54" s="130">
        <f>原始数据!B53</f>
        <v>6</v>
      </c>
      <c r="C54" s="130">
        <f>原始数据!C53</f>
        <v>2</v>
      </c>
      <c r="D54" s="120">
        <f>原始数据!D53</f>
        <v>1300</v>
      </c>
      <c r="E54" s="120" t="str">
        <f>原始数据!E53</f>
        <v>ZETA</v>
      </c>
      <c r="F54" s="120" t="str">
        <f>原始数据!F53</f>
        <v>AWG</v>
      </c>
      <c r="G54" s="120">
        <f>原始数据!G53</f>
        <v>2</v>
      </c>
      <c r="H54" s="120" t="str">
        <f>原始数据!H53</f>
        <v>下</v>
      </c>
      <c r="I54" s="120" t="str">
        <f>IF(原始数据!W53="","",原始数据!W53)</f>
        <v>里奥的回忆</v>
      </c>
      <c r="J54" s="120" t="str">
        <f>原始数据!J53</f>
        <v>AWG</v>
      </c>
      <c r="K54" s="127" t="s">
        <v>301</v>
      </c>
      <c r="L54" s="123" t="str">
        <f>IF(原始数据!AI53="","",原始数据!AI53)</f>
        <v>飞行家</v>
      </c>
      <c r="M54" s="125">
        <v>8</v>
      </c>
      <c r="N54" s="145">
        <v>3</v>
      </c>
      <c r="O54" s="145">
        <v>6</v>
      </c>
      <c r="P54" s="127" t="s">
        <v>300</v>
      </c>
      <c r="Q54" s="123" t="str">
        <f>IF(原始数据!AJ53="","",原始数据!AJ53)</f>
        <v>拉拉队员</v>
      </c>
      <c r="R54" s="125">
        <v>6</v>
      </c>
      <c r="S54" s="125">
        <v>3</v>
      </c>
      <c r="T54" s="125">
        <v>9</v>
      </c>
      <c r="U54" s="127" t="s">
        <v>302</v>
      </c>
      <c r="V54" s="123" t="str">
        <f>IF(原始数据!AL53="","",原始数据!AL53)</f>
        <v>舞女</v>
      </c>
      <c r="W54" s="125">
        <v>2</v>
      </c>
      <c r="X54" s="125">
        <v>0</v>
      </c>
      <c r="Y54" s="125">
        <v>3</v>
      </c>
      <c r="Z54" s="127" t="s">
        <v>59</v>
      </c>
      <c r="AA54" s="123" t="str">
        <f>IF(原始数据!AN53="","",原始数据!AN53)</f>
        <v>大副</v>
      </c>
      <c r="AB54" s="125">
        <v>5</v>
      </c>
      <c r="AC54" s="125">
        <v>3</v>
      </c>
      <c r="AD54" s="125">
        <v>6</v>
      </c>
      <c r="AE54" s="123" t="str">
        <f>IF(原始数据!K53="","",原始数据!K53)</f>
        <v>ZETA</v>
      </c>
      <c r="AF54" s="123" t="str">
        <f>IF(原始数据!L53="","",原始数据!L53)</f>
        <v>alf</v>
      </c>
      <c r="AG54" s="123" t="str">
        <f>IF(原始数据!AO53="","",原始数据!AO53)</f>
        <v>时空之影</v>
      </c>
      <c r="AH54" s="125">
        <v>9</v>
      </c>
      <c r="AI54" s="125">
        <v>6</v>
      </c>
      <c r="AJ54" s="125">
        <v>9</v>
      </c>
      <c r="AK54" s="127" t="s">
        <v>104</v>
      </c>
      <c r="AL54" s="127" t="s">
        <v>299</v>
      </c>
    </row>
    <row r="55" spans="1:38">
      <c r="A55" s="117">
        <f>输入错误检查!B54</f>
        <v>0</v>
      </c>
      <c r="B55" s="130">
        <f>原始数据!B54</f>
        <v>6</v>
      </c>
      <c r="C55" s="130">
        <f>原始数据!C54</f>
        <v>2</v>
      </c>
      <c r="D55" s="120">
        <f>原始数据!D54</f>
        <v>1300</v>
      </c>
      <c r="E55" s="120" t="str">
        <f>原始数据!E54</f>
        <v>ZETA</v>
      </c>
      <c r="F55" s="120" t="str">
        <f>原始数据!F54</f>
        <v>AWG</v>
      </c>
      <c r="G55" s="120">
        <f>原始数据!G54</f>
        <v>3</v>
      </c>
      <c r="H55" s="120" t="str">
        <f>原始数据!H54</f>
        <v>上</v>
      </c>
      <c r="I55" s="120" t="str">
        <f>IF(原始数据!W54="","",原始数据!W54)</f>
        <v>永眠镇</v>
      </c>
      <c r="J55" s="120" t="str">
        <f>原始数据!J54</f>
        <v>AWG</v>
      </c>
      <c r="K55" s="127" t="s">
        <v>59</v>
      </c>
      <c r="L55" s="123" t="str">
        <f>IF(原始数据!AI54="","",原始数据!AI54)</f>
        <v>前锋</v>
      </c>
      <c r="M55" s="125">
        <v>5</v>
      </c>
      <c r="N55" s="145">
        <v>3</v>
      </c>
      <c r="O55" s="145">
        <v>6</v>
      </c>
      <c r="P55" s="127" t="s">
        <v>302</v>
      </c>
      <c r="Q55" s="123" t="str">
        <f>IF(原始数据!AJ54="","",原始数据!AJ54)</f>
        <v>舞女</v>
      </c>
      <c r="R55" s="125">
        <v>8</v>
      </c>
      <c r="S55" s="125">
        <v>0</v>
      </c>
      <c r="T55" s="125">
        <v>3</v>
      </c>
      <c r="U55" s="127" t="s">
        <v>300</v>
      </c>
      <c r="V55" s="123" t="str">
        <f>IF(原始数据!AL54="","",原始数据!AL54)</f>
        <v>古董商</v>
      </c>
      <c r="W55" s="125">
        <v>3</v>
      </c>
      <c r="X55" s="125">
        <v>0</v>
      </c>
      <c r="Y55" s="125">
        <v>3</v>
      </c>
      <c r="Z55" s="127" t="s">
        <v>301</v>
      </c>
      <c r="AA55" s="123" t="str">
        <f>IF(原始数据!AN54="","",原始数据!AN54)</f>
        <v>祭司</v>
      </c>
      <c r="AB55" s="125">
        <v>6</v>
      </c>
      <c r="AC55" s="125">
        <v>3</v>
      </c>
      <c r="AD55" s="125">
        <v>9</v>
      </c>
      <c r="AE55" s="123" t="str">
        <f>IF(原始数据!K54="","",原始数据!K54)</f>
        <v>ZETA</v>
      </c>
      <c r="AF55" s="123" t="str">
        <f>IF(原始数据!L54="","",原始数据!L54)</f>
        <v>alf</v>
      </c>
      <c r="AG55" s="123" t="str">
        <f>IF(原始数据!AO54="","",原始数据!AO54)</f>
        <v>使徒</v>
      </c>
      <c r="AH55" s="125">
        <v>2</v>
      </c>
      <c r="AI55" s="125">
        <v>6</v>
      </c>
      <c r="AJ55" s="125">
        <v>9</v>
      </c>
      <c r="AK55" s="127" t="s">
        <v>111</v>
      </c>
      <c r="AL55" s="127" t="s">
        <v>299</v>
      </c>
    </row>
    <row r="56" spans="1:38">
      <c r="A56" s="117">
        <f>输入错误检查!B55</f>
        <v>0</v>
      </c>
      <c r="B56" s="130">
        <f>原始数据!B55</f>
        <v>6</v>
      </c>
      <c r="C56" s="130">
        <f>原始数据!C55</f>
        <v>2</v>
      </c>
      <c r="D56" s="120">
        <f>原始数据!D55</f>
        <v>1300</v>
      </c>
      <c r="E56" s="120" t="str">
        <f>原始数据!E55</f>
        <v>ZETA</v>
      </c>
      <c r="F56" s="120" t="str">
        <f>原始数据!F55</f>
        <v>AWG</v>
      </c>
      <c r="G56" s="120">
        <f>原始数据!G55</f>
        <v>3</v>
      </c>
      <c r="H56" s="120" t="str">
        <f>原始数据!H55</f>
        <v>下</v>
      </c>
      <c r="I56" s="120" t="str">
        <f>IF(原始数据!W55="","",原始数据!W55)</f>
        <v>永眠镇</v>
      </c>
      <c r="J56" s="120" t="str">
        <f>原始数据!J55</f>
        <v>ZETA</v>
      </c>
      <c r="K56" s="127" t="s">
        <v>314</v>
      </c>
      <c r="L56" s="123" t="str">
        <f>IF(原始数据!AI55="","",原始数据!AI55)</f>
        <v>勘探员</v>
      </c>
      <c r="M56" s="125">
        <v>6</v>
      </c>
      <c r="N56" s="145">
        <v>0</v>
      </c>
      <c r="O56" s="145">
        <v>9</v>
      </c>
      <c r="P56" s="127" t="s">
        <v>313</v>
      </c>
      <c r="Q56" s="123" t="str">
        <f>IF(原始数据!AJ55="","",原始数据!AJ55)</f>
        <v>佣兵</v>
      </c>
      <c r="R56" s="125">
        <v>4</v>
      </c>
      <c r="S56" s="125">
        <v>3</v>
      </c>
      <c r="T56" s="125">
        <v>6</v>
      </c>
      <c r="U56" s="127" t="s">
        <v>311</v>
      </c>
      <c r="V56" s="123" t="str">
        <f>IF(原始数据!AL55="","",原始数据!AL55)</f>
        <v>空军</v>
      </c>
      <c r="W56" s="125">
        <v>5</v>
      </c>
      <c r="X56" s="125">
        <v>3</v>
      </c>
      <c r="Y56" s="125">
        <v>9</v>
      </c>
      <c r="Z56" s="127" t="s">
        <v>312</v>
      </c>
      <c r="AA56" s="123" t="str">
        <f>IF(原始数据!AN55="","",原始数据!AN55)</f>
        <v>心理学家</v>
      </c>
      <c r="AB56" s="125">
        <v>3</v>
      </c>
      <c r="AC56" s="125">
        <v>3</v>
      </c>
      <c r="AD56" s="125">
        <v>9</v>
      </c>
      <c r="AE56" s="123" t="str">
        <f>IF(原始数据!K55="","",原始数据!K55)</f>
        <v>AWG</v>
      </c>
      <c r="AF56" s="123" t="str">
        <f>IF(原始数据!L55="","",原始数据!L55)</f>
        <v>irohasu</v>
      </c>
      <c r="AG56" s="123" t="str">
        <f>IF(原始数据!AO55="","",原始数据!AO55)</f>
        <v>渔女</v>
      </c>
      <c r="AH56" s="125">
        <v>10</v>
      </c>
      <c r="AI56" s="125">
        <v>6</v>
      </c>
      <c r="AJ56" s="125">
        <v>9</v>
      </c>
      <c r="AK56" s="127" t="s">
        <v>104</v>
      </c>
      <c r="AL56" s="127" t="s">
        <v>299</v>
      </c>
    </row>
    <row r="57" spans="1:38">
      <c r="A57" s="117">
        <f>输入错误检查!B56</f>
        <v>0</v>
      </c>
      <c r="B57" s="130">
        <f>原始数据!B56</f>
        <v>6</v>
      </c>
      <c r="C57" s="130">
        <f>原始数据!C56</f>
        <v>2</v>
      </c>
      <c r="D57" s="120">
        <f>原始数据!D56</f>
        <v>1300</v>
      </c>
      <c r="E57" s="120" t="str">
        <f>原始数据!E56</f>
        <v>ZETA</v>
      </c>
      <c r="F57" s="120" t="str">
        <f>原始数据!F56</f>
        <v>AWG</v>
      </c>
      <c r="G57" s="120" t="str">
        <f>原始数据!G56</f>
        <v>加</v>
      </c>
      <c r="H57" s="120" t="str">
        <f>原始数据!H56</f>
        <v>上</v>
      </c>
      <c r="I57" s="120" t="str">
        <f>IF(原始数据!W56="","",原始数据!W56)</f>
        <v/>
      </c>
      <c r="J57" s="120" t="str">
        <f>原始数据!J56</f>
        <v/>
      </c>
      <c r="K57" s="127"/>
      <c r="L57" s="123" t="str">
        <f>IF(原始数据!AI56="","",原始数据!AI56)</f>
        <v/>
      </c>
      <c r="M57" s="125"/>
      <c r="N57" s="145"/>
      <c r="O57" s="145"/>
      <c r="P57" s="127"/>
      <c r="Q57" s="123" t="str">
        <f>IF(原始数据!AJ56="","",原始数据!AJ56)</f>
        <v/>
      </c>
      <c r="R57" s="125"/>
      <c r="S57" s="125"/>
      <c r="T57" s="125"/>
      <c r="U57" s="127"/>
      <c r="V57" s="123" t="str">
        <f>IF(原始数据!AL56="","",原始数据!AL56)</f>
        <v/>
      </c>
      <c r="W57" s="125"/>
      <c r="X57" s="125"/>
      <c r="Y57" s="125"/>
      <c r="Z57" s="127"/>
      <c r="AA57" s="123" t="str">
        <f>IF(原始数据!AN56="","",原始数据!AN56)</f>
        <v/>
      </c>
      <c r="AB57" s="125"/>
      <c r="AC57" s="125"/>
      <c r="AD57" s="125"/>
      <c r="AE57" s="123" t="str">
        <f>IF(原始数据!K56="","",原始数据!K56)</f>
        <v/>
      </c>
      <c r="AF57" s="123" t="str">
        <f>IF(原始数据!L56="","",原始数据!L56)</f>
        <v/>
      </c>
      <c r="AG57" s="123" t="str">
        <f>IF(原始数据!AO56="","",原始数据!AO56)</f>
        <v/>
      </c>
      <c r="AH57" s="125"/>
      <c r="AI57" s="125"/>
      <c r="AJ57" s="125"/>
      <c r="AK57" s="127"/>
      <c r="AL57" s="127"/>
    </row>
    <row r="58" spans="1:38">
      <c r="A58" s="117">
        <f>输入错误检查!B57</f>
        <v>0</v>
      </c>
      <c r="B58" s="130">
        <f>原始数据!B57</f>
        <v>6</v>
      </c>
      <c r="C58" s="130">
        <f>原始数据!C57</f>
        <v>2</v>
      </c>
      <c r="D58" s="120">
        <f>原始数据!D57</f>
        <v>1300</v>
      </c>
      <c r="E58" s="120" t="str">
        <f>原始数据!E57</f>
        <v>ZETA</v>
      </c>
      <c r="F58" s="120" t="str">
        <f>原始数据!F57</f>
        <v>AWG</v>
      </c>
      <c r="G58" s="120" t="str">
        <f>原始数据!G57</f>
        <v>加</v>
      </c>
      <c r="H58" s="120" t="str">
        <f>原始数据!H57</f>
        <v>下</v>
      </c>
      <c r="I58" s="120" t="str">
        <f>IF(原始数据!W57="","",原始数据!W57)</f>
        <v/>
      </c>
      <c r="J58" s="120" t="str">
        <f>原始数据!J57</f>
        <v/>
      </c>
      <c r="K58" s="127"/>
      <c r="L58" s="123" t="str">
        <f>IF(原始数据!AI57="","",原始数据!AI57)</f>
        <v/>
      </c>
      <c r="M58" s="125"/>
      <c r="N58" s="145"/>
      <c r="O58" s="145"/>
      <c r="P58" s="127"/>
      <c r="Q58" s="123" t="str">
        <f>IF(原始数据!AJ57="","",原始数据!AJ57)</f>
        <v/>
      </c>
      <c r="R58" s="125"/>
      <c r="S58" s="125"/>
      <c r="T58" s="125"/>
      <c r="U58" s="127"/>
      <c r="V58" s="123" t="str">
        <f>IF(原始数据!AL57="","",原始数据!AL57)</f>
        <v/>
      </c>
      <c r="W58" s="125"/>
      <c r="X58" s="125"/>
      <c r="Y58" s="125"/>
      <c r="Z58" s="127"/>
      <c r="AA58" s="123" t="str">
        <f>IF(原始数据!AN57="","",原始数据!AN57)</f>
        <v/>
      </c>
      <c r="AB58" s="125"/>
      <c r="AC58" s="125"/>
      <c r="AD58" s="125"/>
      <c r="AE58" s="123" t="str">
        <f>IF(原始数据!K57="","",原始数据!K57)</f>
        <v/>
      </c>
      <c r="AF58" s="123" t="str">
        <f>IF(原始数据!L57="","",原始数据!L57)</f>
        <v/>
      </c>
      <c r="AG58" s="123" t="str">
        <f>IF(原始数据!AO57="","",原始数据!AO57)</f>
        <v/>
      </c>
      <c r="AH58" s="125"/>
      <c r="AI58" s="125"/>
      <c r="AJ58" s="125"/>
      <c r="AK58" s="127"/>
      <c r="AL58" s="127"/>
    </row>
    <row r="59" spans="1:38">
      <c r="A59" s="117">
        <f>输入错误检查!B58</f>
        <v>0</v>
      </c>
      <c r="B59" s="130">
        <f>原始数据!B58</f>
        <v>6</v>
      </c>
      <c r="C59" s="130">
        <f>原始数据!C58</f>
        <v>2</v>
      </c>
      <c r="D59" s="120">
        <f>原始数据!D58</f>
        <v>1500</v>
      </c>
      <c r="E59" s="120" t="str">
        <f>原始数据!E58</f>
        <v>FAV</v>
      </c>
      <c r="F59" s="120" t="str">
        <f>原始数据!F58</f>
        <v>AXIZ</v>
      </c>
      <c r="G59" s="120">
        <f>原始数据!G58</f>
        <v>1</v>
      </c>
      <c r="H59" s="120" t="str">
        <f>原始数据!H58</f>
        <v>上</v>
      </c>
      <c r="I59" s="120" t="str">
        <f>IF(原始数据!W58="","",原始数据!W58)</f>
        <v>军工厂</v>
      </c>
      <c r="J59" s="120" t="str">
        <f>原始数据!J58</f>
        <v>FAV</v>
      </c>
      <c r="K59" s="127" t="s">
        <v>305</v>
      </c>
      <c r="L59" s="123" t="str">
        <f>IF(原始数据!AI58="","",原始数据!AI58)</f>
        <v>空军</v>
      </c>
      <c r="M59" s="125">
        <v>5</v>
      </c>
      <c r="N59" s="145">
        <v>3</v>
      </c>
      <c r="O59" s="145">
        <v>9</v>
      </c>
      <c r="P59" s="127" t="s">
        <v>303</v>
      </c>
      <c r="Q59" s="123" t="str">
        <f>IF(原始数据!AJ58="","",原始数据!AJ58)</f>
        <v>飞行家</v>
      </c>
      <c r="R59" s="125">
        <v>6</v>
      </c>
      <c r="S59" s="125">
        <v>3</v>
      </c>
      <c r="T59" s="125">
        <v>9</v>
      </c>
      <c r="U59" s="127" t="s">
        <v>304</v>
      </c>
      <c r="V59" s="123" t="str">
        <f>IF(原始数据!AL58="","",原始数据!AL58)</f>
        <v>勘探员</v>
      </c>
      <c r="W59" s="125">
        <v>1</v>
      </c>
      <c r="X59" s="125">
        <v>9</v>
      </c>
      <c r="Y59" s="125">
        <v>0</v>
      </c>
      <c r="Z59" s="127" t="s">
        <v>306</v>
      </c>
      <c r="AA59" s="123" t="str">
        <f>IF(原始数据!AN58="","",原始数据!AN58)</f>
        <v>野人</v>
      </c>
      <c r="AB59" s="125">
        <v>7</v>
      </c>
      <c r="AC59" s="125">
        <v>3</v>
      </c>
      <c r="AD59" s="125">
        <v>6</v>
      </c>
      <c r="AE59" s="123" t="str">
        <f>IF(原始数据!K58="","",原始数据!K58)</f>
        <v>AXIZ</v>
      </c>
      <c r="AF59" s="123" t="str">
        <f>IF(原始数据!L58="","",原始数据!L58)</f>
        <v>kakaka</v>
      </c>
      <c r="AG59" s="123" t="str">
        <f>IF(原始数据!AO58="","",原始数据!AO58)</f>
        <v>时空之影</v>
      </c>
      <c r="AH59" s="125">
        <v>3</v>
      </c>
      <c r="AI59" s="125">
        <v>6</v>
      </c>
      <c r="AJ59" s="125">
        <v>9</v>
      </c>
      <c r="AK59" s="127" t="s">
        <v>104</v>
      </c>
      <c r="AL59" s="127" t="s">
        <v>299</v>
      </c>
    </row>
    <row r="60" spans="1:38">
      <c r="A60" s="117">
        <f>输入错误检查!B59</f>
        <v>0</v>
      </c>
      <c r="B60" s="130">
        <f>原始数据!B59</f>
        <v>6</v>
      </c>
      <c r="C60" s="130">
        <f>原始数据!C59</f>
        <v>2</v>
      </c>
      <c r="D60" s="120">
        <f>原始数据!D59</f>
        <v>1500</v>
      </c>
      <c r="E60" s="120" t="str">
        <f>原始数据!E59</f>
        <v>FAV</v>
      </c>
      <c r="F60" s="120" t="str">
        <f>原始数据!F59</f>
        <v>AXIZ</v>
      </c>
      <c r="G60" s="120">
        <f>原始数据!G59</f>
        <v>1</v>
      </c>
      <c r="H60" s="120" t="str">
        <f>原始数据!H59</f>
        <v>下</v>
      </c>
      <c r="I60" s="120" t="str">
        <f>IF(原始数据!W59="","",原始数据!W59)</f>
        <v>军工厂</v>
      </c>
      <c r="J60" s="120" t="str">
        <f>原始数据!J59</f>
        <v>AXIZ</v>
      </c>
      <c r="K60" s="127" t="s">
        <v>309</v>
      </c>
      <c r="L60" s="123" t="str">
        <f>IF(原始数据!AI59="","",原始数据!AI59)</f>
        <v>野人</v>
      </c>
      <c r="M60" s="125">
        <v>1</v>
      </c>
      <c r="N60" s="145">
        <v>3</v>
      </c>
      <c r="O60" s="145">
        <v>6</v>
      </c>
      <c r="P60" s="127" t="s">
        <v>310</v>
      </c>
      <c r="Q60" s="123" t="str">
        <f>IF(原始数据!AJ59="","",原始数据!AJ59)</f>
        <v>魔术师</v>
      </c>
      <c r="R60" s="125">
        <v>7</v>
      </c>
      <c r="S60" s="125">
        <v>3</v>
      </c>
      <c r="T60" s="125">
        <v>9</v>
      </c>
      <c r="U60" s="127" t="s">
        <v>308</v>
      </c>
      <c r="V60" s="123" t="str">
        <f>IF(原始数据!AL59="","",原始数据!AL59)</f>
        <v>空军</v>
      </c>
      <c r="W60" s="125">
        <v>9</v>
      </c>
      <c r="X60" s="125">
        <v>3</v>
      </c>
      <c r="Y60" s="125">
        <v>0</v>
      </c>
      <c r="Z60" s="127" t="s">
        <v>307</v>
      </c>
      <c r="AA60" s="123" t="str">
        <f>IF(原始数据!AN59="","",原始数据!AN59)</f>
        <v>拉拉队员</v>
      </c>
      <c r="AB60" s="125">
        <v>2</v>
      </c>
      <c r="AC60" s="125">
        <v>3</v>
      </c>
      <c r="AD60" s="125">
        <v>0</v>
      </c>
      <c r="AE60" s="123" t="str">
        <f>IF(原始数据!K59="","",原始数据!K59)</f>
        <v>FAV</v>
      </c>
      <c r="AF60" s="123" t="str">
        <f>IF(原始数据!L59="","",原始数据!L59)</f>
        <v>chikin</v>
      </c>
      <c r="AG60" s="123" t="str">
        <f>IF(原始数据!AO59="","",原始数据!AO59)</f>
        <v>时空之影</v>
      </c>
      <c r="AH60" s="125">
        <v>4</v>
      </c>
      <c r="AI60" s="125">
        <v>6</v>
      </c>
      <c r="AJ60" s="125">
        <v>9</v>
      </c>
      <c r="AK60" s="127" t="s">
        <v>104</v>
      </c>
      <c r="AL60" s="127" t="s">
        <v>299</v>
      </c>
    </row>
    <row r="61" spans="1:38">
      <c r="A61" s="117">
        <f>输入错误检查!B60</f>
        <v>0</v>
      </c>
      <c r="B61" s="130">
        <f>原始数据!B60</f>
        <v>6</v>
      </c>
      <c r="C61" s="130">
        <f>原始数据!C60</f>
        <v>2</v>
      </c>
      <c r="D61" s="120">
        <f>原始数据!D60</f>
        <v>1500</v>
      </c>
      <c r="E61" s="120" t="str">
        <f>原始数据!E60</f>
        <v>FAV</v>
      </c>
      <c r="F61" s="120" t="str">
        <f>原始数据!F60</f>
        <v>AXIZ</v>
      </c>
      <c r="G61" s="120">
        <f>原始数据!G60</f>
        <v>2</v>
      </c>
      <c r="H61" s="120" t="str">
        <f>原始数据!H60</f>
        <v>上</v>
      </c>
      <c r="I61" s="120" t="str">
        <f>IF(原始数据!W60="","",原始数据!W60)</f>
        <v>永眠镇</v>
      </c>
      <c r="J61" s="120" t="str">
        <f>原始数据!J60</f>
        <v>FAV</v>
      </c>
      <c r="K61" s="127" t="s">
        <v>305</v>
      </c>
      <c r="L61" s="123" t="str">
        <f>IF(原始数据!AI60="","",原始数据!AI60)</f>
        <v>病患</v>
      </c>
      <c r="M61" s="125">
        <v>5</v>
      </c>
      <c r="N61" s="145">
        <v>3</v>
      </c>
      <c r="O61" s="145">
        <v>6</v>
      </c>
      <c r="P61" s="127" t="s">
        <v>304</v>
      </c>
      <c r="Q61" s="123" t="str">
        <f>IF(原始数据!AJ60="","",原始数据!AJ60)</f>
        <v>古董商</v>
      </c>
      <c r="R61" s="125">
        <v>2</v>
      </c>
      <c r="S61" s="125">
        <v>3</v>
      </c>
      <c r="T61" s="125">
        <v>0</v>
      </c>
      <c r="U61" s="127" t="s">
        <v>303</v>
      </c>
      <c r="V61" s="123" t="str">
        <f>IF(原始数据!AL60="","",原始数据!AL60)</f>
        <v>心理学家</v>
      </c>
      <c r="W61" s="125">
        <v>6</v>
      </c>
      <c r="X61" s="125">
        <v>3</v>
      </c>
      <c r="Y61" s="125">
        <v>9</v>
      </c>
      <c r="Z61" s="127" t="s">
        <v>306</v>
      </c>
      <c r="AA61" s="123" t="str">
        <f>IF(原始数据!AN60="","",原始数据!AN60)</f>
        <v>佣兵</v>
      </c>
      <c r="AB61" s="125">
        <v>8</v>
      </c>
      <c r="AC61" s="125">
        <v>3</v>
      </c>
      <c r="AD61" s="125">
        <v>6</v>
      </c>
      <c r="AE61" s="123" t="str">
        <f>IF(原始数据!K60="","",原始数据!K60)</f>
        <v>AXIZ</v>
      </c>
      <c r="AF61" s="123" t="str">
        <f>IF(原始数据!L60="","",原始数据!L60)</f>
        <v>kakaka</v>
      </c>
      <c r="AG61" s="123" t="str">
        <f>IF(原始数据!AO60="","",原始数据!AO60)</f>
        <v>歌剧演员</v>
      </c>
      <c r="AH61" s="125">
        <v>9</v>
      </c>
      <c r="AI61" s="125">
        <v>3</v>
      </c>
      <c r="AJ61" s="125">
        <v>6</v>
      </c>
      <c r="AK61" s="127" t="s">
        <v>104</v>
      </c>
      <c r="AL61" s="127" t="s">
        <v>66</v>
      </c>
    </row>
    <row r="62" spans="1:38">
      <c r="A62" s="117">
        <f>输入错误检查!B61</f>
        <v>0</v>
      </c>
      <c r="B62" s="130">
        <f>原始数据!B61</f>
        <v>6</v>
      </c>
      <c r="C62" s="130">
        <f>原始数据!C61</f>
        <v>2</v>
      </c>
      <c r="D62" s="120">
        <f>原始数据!D61</f>
        <v>1500</v>
      </c>
      <c r="E62" s="120" t="str">
        <f>原始数据!E61</f>
        <v>FAV</v>
      </c>
      <c r="F62" s="120" t="str">
        <f>原始数据!F61</f>
        <v>AXIZ</v>
      </c>
      <c r="G62" s="120">
        <f>原始数据!G61</f>
        <v>2</v>
      </c>
      <c r="H62" s="120" t="str">
        <f>原始数据!H61</f>
        <v>下</v>
      </c>
      <c r="I62" s="120" t="str">
        <f>IF(原始数据!W61="","",原始数据!W61)</f>
        <v>永眠镇</v>
      </c>
      <c r="J62" s="120" t="str">
        <f>原始数据!J61</f>
        <v>AXIZ</v>
      </c>
      <c r="K62" s="127" t="s">
        <v>307</v>
      </c>
      <c r="L62" s="123" t="str">
        <f>IF(原始数据!AI61="","",原始数据!AI61)</f>
        <v>空军</v>
      </c>
      <c r="M62" s="125">
        <v>2</v>
      </c>
      <c r="N62" s="145">
        <v>3</v>
      </c>
      <c r="O62" s="145">
        <v>9</v>
      </c>
      <c r="P62" s="127" t="s">
        <v>310</v>
      </c>
      <c r="Q62" s="123" t="str">
        <f>IF(原始数据!AJ61="","",原始数据!AJ61)</f>
        <v>先知</v>
      </c>
      <c r="R62" s="125">
        <v>6</v>
      </c>
      <c r="S62" s="125">
        <v>3</v>
      </c>
      <c r="T62" s="125">
        <v>9</v>
      </c>
      <c r="U62" s="133" t="s">
        <v>309</v>
      </c>
      <c r="V62" s="123" t="str">
        <f>IF(原始数据!AL61="","",原始数据!AL61)</f>
        <v>佣兵</v>
      </c>
      <c r="W62" s="125">
        <v>5</v>
      </c>
      <c r="X62" s="125">
        <v>3</v>
      </c>
      <c r="Y62" s="125">
        <v>6</v>
      </c>
      <c r="Z62" s="127" t="s">
        <v>308</v>
      </c>
      <c r="AA62" s="123" t="str">
        <f>IF(原始数据!AN61="","",原始数据!AN61)</f>
        <v>木偶师</v>
      </c>
      <c r="AB62" s="125">
        <v>8</v>
      </c>
      <c r="AC62" s="125">
        <v>6</v>
      </c>
      <c r="AD62" s="125">
        <v>9</v>
      </c>
      <c r="AE62" s="123" t="str">
        <f>IF(原始数据!K61="","",原始数据!K61)</f>
        <v>FAV</v>
      </c>
      <c r="AF62" s="123" t="str">
        <f>IF(原始数据!L61="","",原始数据!L61)</f>
        <v>chikin</v>
      </c>
      <c r="AG62" s="123" t="str">
        <f>IF(原始数据!AO61="","",原始数据!AO61)</f>
        <v>隐士</v>
      </c>
      <c r="AH62" s="125">
        <v>4</v>
      </c>
      <c r="AI62" s="125">
        <v>6</v>
      </c>
      <c r="AJ62" s="125">
        <v>9</v>
      </c>
      <c r="AK62" s="127" t="s">
        <v>111</v>
      </c>
      <c r="AL62" s="127" t="s">
        <v>299</v>
      </c>
    </row>
    <row r="63" spans="1:38">
      <c r="A63" s="117">
        <f>输入错误检查!B62</f>
        <v>0</v>
      </c>
      <c r="B63" s="130">
        <f>原始数据!B62</f>
        <v>6</v>
      </c>
      <c r="C63" s="130">
        <f>原始数据!C62</f>
        <v>2</v>
      </c>
      <c r="D63" s="120">
        <f>原始数据!D62</f>
        <v>1500</v>
      </c>
      <c r="E63" s="120" t="str">
        <f>原始数据!E62</f>
        <v>FAV</v>
      </c>
      <c r="F63" s="120" t="str">
        <f>原始数据!F62</f>
        <v>AXIZ</v>
      </c>
      <c r="G63" s="120">
        <f>原始数据!G62</f>
        <v>3</v>
      </c>
      <c r="H63" s="120" t="str">
        <f>原始数据!H62</f>
        <v>上</v>
      </c>
      <c r="I63" s="120" t="str">
        <f>IF(原始数据!W62="","",原始数据!W62)</f>
        <v>月亮河公园</v>
      </c>
      <c r="J63" s="120" t="str">
        <f>原始数据!J62</f>
        <v>AXIZ</v>
      </c>
      <c r="K63" s="127" t="s">
        <v>307</v>
      </c>
      <c r="L63" s="123" t="str">
        <f>IF(原始数据!AI62="","",原始数据!AI62)</f>
        <v>古董商</v>
      </c>
      <c r="M63" s="125">
        <v>9</v>
      </c>
      <c r="N63" s="145">
        <v>3</v>
      </c>
      <c r="O63" s="145">
        <v>0</v>
      </c>
      <c r="P63" s="133" t="s">
        <v>309</v>
      </c>
      <c r="Q63" s="123" t="str">
        <f>IF(原始数据!AJ62="","",原始数据!AJ62)</f>
        <v>佣兵</v>
      </c>
      <c r="R63" s="125">
        <v>3</v>
      </c>
      <c r="S63" s="125">
        <v>3</v>
      </c>
      <c r="T63" s="125">
        <v>6</v>
      </c>
      <c r="U63" s="127" t="s">
        <v>308</v>
      </c>
      <c r="V63" s="123" t="str">
        <f>IF(原始数据!AL62="","",原始数据!AL62)</f>
        <v>玩具商</v>
      </c>
      <c r="W63" s="125">
        <v>2</v>
      </c>
      <c r="X63" s="125">
        <v>3</v>
      </c>
      <c r="Y63" s="125">
        <v>0</v>
      </c>
      <c r="Z63" s="127" t="s">
        <v>310</v>
      </c>
      <c r="AA63" s="123" t="str">
        <f>IF(原始数据!AN62="","",原始数据!AN62)</f>
        <v>调酒师</v>
      </c>
      <c r="AB63" s="125">
        <v>11</v>
      </c>
      <c r="AC63" s="125">
        <v>3</v>
      </c>
      <c r="AD63" s="125">
        <v>0</v>
      </c>
      <c r="AE63" s="123" t="str">
        <f>IF(原始数据!K62="","",原始数据!K62)</f>
        <v>FAV</v>
      </c>
      <c r="AF63" s="123" t="str">
        <f>IF(原始数据!L62="","",原始数据!L62)</f>
        <v>chikin</v>
      </c>
      <c r="AG63" s="123" t="str">
        <f>IF(原始数据!AO62="","",原始数据!AO62)</f>
        <v>鹿头</v>
      </c>
      <c r="AH63" s="125">
        <v>7</v>
      </c>
      <c r="AI63" s="125">
        <v>3</v>
      </c>
      <c r="AJ63" s="125">
        <v>6</v>
      </c>
      <c r="AK63" s="127" t="s">
        <v>104</v>
      </c>
      <c r="AL63" s="127" t="s">
        <v>90</v>
      </c>
    </row>
    <row r="64" spans="1:38">
      <c r="A64" s="117">
        <f>输入错误检查!B63</f>
        <v>0</v>
      </c>
      <c r="B64" s="130">
        <f>原始数据!B63</f>
        <v>6</v>
      </c>
      <c r="C64" s="130">
        <f>原始数据!C63</f>
        <v>2</v>
      </c>
      <c r="D64" s="120">
        <f>原始数据!D63</f>
        <v>1500</v>
      </c>
      <c r="E64" s="120" t="str">
        <f>原始数据!E63</f>
        <v>FAV</v>
      </c>
      <c r="F64" s="120" t="str">
        <f>原始数据!F63</f>
        <v>AXIZ</v>
      </c>
      <c r="G64" s="120">
        <f>原始数据!G63</f>
        <v>3</v>
      </c>
      <c r="H64" s="120" t="str">
        <f>原始数据!H63</f>
        <v>下</v>
      </c>
      <c r="I64" s="120" t="str">
        <f>IF(原始数据!W63="","",原始数据!W63)</f>
        <v>月亮河公园</v>
      </c>
      <c r="J64" s="120" t="str">
        <f>原始数据!J63</f>
        <v>FAV</v>
      </c>
      <c r="K64" s="127" t="s">
        <v>303</v>
      </c>
      <c r="L64" s="123" t="str">
        <f>IF(原始数据!AI63="","",原始数据!AI63)</f>
        <v>昆虫学者</v>
      </c>
      <c r="M64" s="125">
        <v>11</v>
      </c>
      <c r="N64" s="145">
        <v>3</v>
      </c>
      <c r="O64" s="145">
        <v>9</v>
      </c>
      <c r="P64" s="127" t="s">
        <v>305</v>
      </c>
      <c r="Q64" s="123" t="str">
        <f>IF(原始数据!AJ63="","",原始数据!AJ63)</f>
        <v>杂技演员</v>
      </c>
      <c r="R64" s="125">
        <v>2</v>
      </c>
      <c r="S64" s="125">
        <v>3</v>
      </c>
      <c r="T64" s="125">
        <v>0</v>
      </c>
      <c r="U64" s="127" t="s">
        <v>306</v>
      </c>
      <c r="V64" s="123" t="str">
        <f>IF(原始数据!AL63="","",原始数据!AL63)</f>
        <v>佣兵</v>
      </c>
      <c r="W64" s="125">
        <v>8</v>
      </c>
      <c r="X64" s="125">
        <v>3</v>
      </c>
      <c r="Y64" s="125">
        <v>6</v>
      </c>
      <c r="Z64" s="127" t="s">
        <v>304</v>
      </c>
      <c r="AA64" s="123" t="str">
        <f>IF(原始数据!AN63="","",原始数据!AN63)</f>
        <v>咒术师</v>
      </c>
      <c r="AB64" s="125">
        <v>9</v>
      </c>
      <c r="AC64" s="125">
        <v>3</v>
      </c>
      <c r="AD64" s="125">
        <v>0</v>
      </c>
      <c r="AE64" s="123" t="str">
        <f>IF(原始数据!K63="","",原始数据!K63)</f>
        <v>AXIZ</v>
      </c>
      <c r="AF64" s="123" t="str">
        <f>IF(原始数据!L63="","",原始数据!L63)</f>
        <v>kakaka</v>
      </c>
      <c r="AG64" s="123" t="str">
        <f>IF(原始数据!AO63="","",原始数据!AO63)</f>
        <v>26号守卫</v>
      </c>
      <c r="AH64" s="125">
        <v>7</v>
      </c>
      <c r="AI64" s="125">
        <v>3</v>
      </c>
      <c r="AJ64" s="125">
        <v>6</v>
      </c>
      <c r="AK64" s="133" t="s">
        <v>111</v>
      </c>
      <c r="AL64" s="127" t="s">
        <v>97</v>
      </c>
    </row>
    <row r="65" spans="1:38">
      <c r="A65" s="117">
        <f>输入错误检查!B64</f>
        <v>0</v>
      </c>
      <c r="B65" s="130">
        <f>原始数据!B64</f>
        <v>6</v>
      </c>
      <c r="C65" s="130">
        <f>原始数据!C64</f>
        <v>2</v>
      </c>
      <c r="D65" s="120">
        <f>原始数据!D64</f>
        <v>1500</v>
      </c>
      <c r="E65" s="120" t="str">
        <f>原始数据!E64</f>
        <v>FAV</v>
      </c>
      <c r="F65" s="120" t="str">
        <f>原始数据!F64</f>
        <v>AXIZ</v>
      </c>
      <c r="G65" s="120" t="str">
        <f>原始数据!G64</f>
        <v>加</v>
      </c>
      <c r="H65" s="120" t="str">
        <f>原始数据!H64</f>
        <v>上</v>
      </c>
      <c r="I65" s="120" t="str">
        <f>IF(原始数据!W64="","",原始数据!W64)</f>
        <v/>
      </c>
      <c r="J65" s="120" t="str">
        <f>原始数据!J64</f>
        <v/>
      </c>
      <c r="K65" s="127"/>
      <c r="L65" s="123" t="str">
        <f>IF(原始数据!AI64="","",原始数据!AI64)</f>
        <v/>
      </c>
      <c r="M65" s="125"/>
      <c r="N65" s="145"/>
      <c r="O65" s="145"/>
      <c r="P65" s="127"/>
      <c r="Q65" s="123" t="str">
        <f>IF(原始数据!AJ64="","",原始数据!AJ64)</f>
        <v/>
      </c>
      <c r="R65" s="125"/>
      <c r="S65" s="125"/>
      <c r="T65" s="125"/>
      <c r="U65" s="127"/>
      <c r="V65" s="123" t="str">
        <f>IF(原始数据!AL64="","",原始数据!AL64)</f>
        <v/>
      </c>
      <c r="W65" s="125"/>
      <c r="X65" s="125"/>
      <c r="Y65" s="125"/>
      <c r="Z65" s="127"/>
      <c r="AA65" s="123" t="str">
        <f>IF(原始数据!AN64="","",原始数据!AN64)</f>
        <v/>
      </c>
      <c r="AB65" s="125"/>
      <c r="AC65" s="125"/>
      <c r="AD65" s="125"/>
      <c r="AE65" s="123" t="str">
        <f>IF(原始数据!K64="","",原始数据!K64)</f>
        <v/>
      </c>
      <c r="AF65" s="123" t="str">
        <f>IF(原始数据!L64="","",原始数据!L64)</f>
        <v/>
      </c>
      <c r="AG65" s="123" t="str">
        <f>IF(原始数据!AO64="","",原始数据!AO64)</f>
        <v/>
      </c>
      <c r="AH65" s="125"/>
      <c r="AI65" s="125"/>
      <c r="AJ65" s="125"/>
      <c r="AK65" s="127"/>
      <c r="AL65" s="127"/>
    </row>
    <row r="66" spans="1:38">
      <c r="A66" s="117">
        <f>输入错误检查!B65</f>
        <v>0</v>
      </c>
      <c r="B66" s="130">
        <f>原始数据!B65</f>
        <v>6</v>
      </c>
      <c r="C66" s="130">
        <f>原始数据!C65</f>
        <v>2</v>
      </c>
      <c r="D66" s="120">
        <f>原始数据!D65</f>
        <v>1500</v>
      </c>
      <c r="E66" s="120" t="str">
        <f>原始数据!E65</f>
        <v>FAV</v>
      </c>
      <c r="F66" s="120" t="str">
        <f>原始数据!F65</f>
        <v>AXIZ</v>
      </c>
      <c r="G66" s="120" t="str">
        <f>原始数据!G65</f>
        <v>加</v>
      </c>
      <c r="H66" s="120" t="str">
        <f>原始数据!H65</f>
        <v>下</v>
      </c>
      <c r="I66" s="120" t="str">
        <f>IF(原始数据!W65="","",原始数据!W65)</f>
        <v/>
      </c>
      <c r="J66" s="120" t="str">
        <f>原始数据!J65</f>
        <v/>
      </c>
      <c r="K66" s="127"/>
      <c r="L66" s="123" t="str">
        <f>IF(原始数据!AI65="","",原始数据!AI65)</f>
        <v/>
      </c>
      <c r="M66" s="125"/>
      <c r="N66" s="145"/>
      <c r="O66" s="145"/>
      <c r="P66" s="127"/>
      <c r="Q66" s="123" t="str">
        <f>IF(原始数据!AJ65="","",原始数据!AJ65)</f>
        <v/>
      </c>
      <c r="R66" s="125"/>
      <c r="S66" s="125"/>
      <c r="T66" s="125"/>
      <c r="U66" s="127"/>
      <c r="V66" s="123" t="str">
        <f>IF(原始数据!AL65="","",原始数据!AL65)</f>
        <v/>
      </c>
      <c r="W66" s="125"/>
      <c r="X66" s="125"/>
      <c r="Y66" s="125"/>
      <c r="Z66" s="127"/>
      <c r="AA66" s="123" t="str">
        <f>IF(原始数据!AN65="","",原始数据!AN65)</f>
        <v/>
      </c>
      <c r="AB66" s="125"/>
      <c r="AC66" s="125"/>
      <c r="AD66" s="125"/>
      <c r="AE66" s="123" t="str">
        <f>IF(原始数据!K65="","",原始数据!K65)</f>
        <v/>
      </c>
      <c r="AF66" s="123" t="str">
        <f>IF(原始数据!L65="","",原始数据!L65)</f>
        <v/>
      </c>
      <c r="AG66" s="123" t="str">
        <f>IF(原始数据!AO65="","",原始数据!AO65)</f>
        <v/>
      </c>
      <c r="AH66" s="125"/>
      <c r="AI66" s="125"/>
      <c r="AJ66" s="125"/>
      <c r="AK66" s="127"/>
      <c r="AL66" s="127"/>
    </row>
    <row r="67" spans="1:38">
      <c r="A67" s="117">
        <f>输入错误检查!B66</f>
        <v>0</v>
      </c>
      <c r="B67" s="130">
        <f>原始数据!B66</f>
        <v>6</v>
      </c>
      <c r="C67" s="130">
        <f>原始数据!C66</f>
        <v>2</v>
      </c>
      <c r="D67" s="120">
        <f>原始数据!D66</f>
        <v>1700</v>
      </c>
      <c r="E67" s="120" t="str">
        <f>原始数据!E66</f>
        <v>FL</v>
      </c>
      <c r="F67" s="120" t="str">
        <f>原始数据!F66</f>
        <v>RC</v>
      </c>
      <c r="G67" s="120">
        <f>原始数据!G66</f>
        <v>1</v>
      </c>
      <c r="H67" s="120" t="str">
        <f>原始数据!H66</f>
        <v>上</v>
      </c>
      <c r="I67" s="120" t="str">
        <f>IF(原始数据!W66="","",原始数据!W66)</f>
        <v>军工厂</v>
      </c>
      <c r="J67" s="120" t="str">
        <f>原始数据!J66</f>
        <v>FL</v>
      </c>
      <c r="K67" s="127" t="s">
        <v>316</v>
      </c>
      <c r="L67" s="123" t="str">
        <f>IF(原始数据!AI66="","",原始数据!AI66)</f>
        <v>魔术师</v>
      </c>
      <c r="M67" s="125">
        <v>2</v>
      </c>
      <c r="N67" s="145">
        <v>3</v>
      </c>
      <c r="O67" s="145">
        <v>9</v>
      </c>
      <c r="P67" s="127" t="s">
        <v>315</v>
      </c>
      <c r="Q67" s="123" t="str">
        <f>IF(原始数据!AJ66="","",原始数据!AJ66)</f>
        <v>大副</v>
      </c>
      <c r="R67" s="125">
        <v>4</v>
      </c>
      <c r="S67" s="125">
        <v>6</v>
      </c>
      <c r="T67" s="125">
        <v>3</v>
      </c>
      <c r="U67" s="127" t="s">
        <v>145</v>
      </c>
      <c r="V67" s="123" t="str">
        <f>IF(原始数据!AL66="","",原始数据!AL66)</f>
        <v>飞行家</v>
      </c>
      <c r="W67" s="125">
        <v>6</v>
      </c>
      <c r="X67" s="125">
        <v>0</v>
      </c>
      <c r="Y67" s="125">
        <v>3</v>
      </c>
      <c r="Z67" s="127" t="s">
        <v>317</v>
      </c>
      <c r="AA67" s="123" t="str">
        <f>IF(原始数据!AN66="","",原始数据!AN66)</f>
        <v>杂技演员</v>
      </c>
      <c r="AB67" s="125">
        <v>8</v>
      </c>
      <c r="AC67" s="125">
        <v>0</v>
      </c>
      <c r="AD67" s="125">
        <v>3</v>
      </c>
      <c r="AE67" s="123" t="str">
        <f>IF(原始数据!K66="","",原始数据!K66)</f>
        <v>RC</v>
      </c>
      <c r="AF67" s="123" t="str">
        <f>IF(原始数据!L66="","",原始数据!L66)</f>
        <v>peter</v>
      </c>
      <c r="AG67" s="123" t="str">
        <f>IF(原始数据!AO66="","",原始数据!AO66)</f>
        <v>时空之影</v>
      </c>
      <c r="AH67" s="125">
        <v>1</v>
      </c>
      <c r="AI67" s="125">
        <v>9</v>
      </c>
      <c r="AJ67" s="125">
        <v>6</v>
      </c>
      <c r="AK67" s="127" t="s">
        <v>104</v>
      </c>
      <c r="AL67" s="127" t="s">
        <v>299</v>
      </c>
    </row>
    <row r="68" spans="1:38">
      <c r="A68" s="117">
        <f>输入错误检查!B67</f>
        <v>0</v>
      </c>
      <c r="B68" s="130">
        <f>原始数据!B67</f>
        <v>6</v>
      </c>
      <c r="C68" s="130">
        <f>原始数据!C67</f>
        <v>2</v>
      </c>
      <c r="D68" s="120">
        <f>原始数据!D67</f>
        <v>1700</v>
      </c>
      <c r="E68" s="120" t="str">
        <f>原始数据!E67</f>
        <v>FL</v>
      </c>
      <c r="F68" s="120" t="str">
        <f>原始数据!F67</f>
        <v>RC</v>
      </c>
      <c r="G68" s="120">
        <f>原始数据!G67</f>
        <v>1</v>
      </c>
      <c r="H68" s="120" t="str">
        <f>原始数据!H67</f>
        <v>下</v>
      </c>
      <c r="I68" s="120" t="str">
        <f>IF(原始数据!W67="","",原始数据!W67)</f>
        <v>军工厂</v>
      </c>
      <c r="J68" s="120" t="str">
        <f>原始数据!J67</f>
        <v>RC</v>
      </c>
      <c r="K68" s="127" t="s">
        <v>293</v>
      </c>
      <c r="L68" s="123" t="str">
        <f>IF(原始数据!AI67="","",原始数据!AI67)</f>
        <v>心理学家</v>
      </c>
      <c r="M68" s="125">
        <v>9</v>
      </c>
      <c r="N68" s="145">
        <v>9</v>
      </c>
      <c r="O68" s="145">
        <v>3</v>
      </c>
      <c r="P68" s="127" t="s">
        <v>292</v>
      </c>
      <c r="Q68" s="123" t="str">
        <f>IF(原始数据!AJ67="","",原始数据!AJ67)</f>
        <v>拉拉队员</v>
      </c>
      <c r="R68" s="125">
        <v>2</v>
      </c>
      <c r="S68" s="125">
        <v>9</v>
      </c>
      <c r="T68" s="125">
        <v>3</v>
      </c>
      <c r="U68" s="127" t="s">
        <v>294</v>
      </c>
      <c r="V68" s="123" t="str">
        <f>IF(原始数据!AL67="","",原始数据!AL67)</f>
        <v>野人</v>
      </c>
      <c r="W68" s="125">
        <v>1</v>
      </c>
      <c r="X68" s="125">
        <v>6</v>
      </c>
      <c r="Y68" s="125">
        <v>3</v>
      </c>
      <c r="Z68" s="127" t="s">
        <v>291</v>
      </c>
      <c r="AA68" s="123" t="str">
        <f>IF(原始数据!AN67="","",原始数据!AN67)</f>
        <v>飞行家</v>
      </c>
      <c r="AB68" s="125">
        <v>7</v>
      </c>
      <c r="AC68" s="125">
        <v>3</v>
      </c>
      <c r="AD68" s="125">
        <v>9</v>
      </c>
      <c r="AE68" s="123" t="str">
        <f>IF(原始数据!K67="","",原始数据!K67)</f>
        <v>FL</v>
      </c>
      <c r="AF68" s="123" t="str">
        <f>IF(原始数据!L67="","",原始数据!L67)</f>
        <v>hasha</v>
      </c>
      <c r="AG68" s="123" t="str">
        <f>IF(原始数据!AO67="","",原始数据!AO67)</f>
        <v>时空之影</v>
      </c>
      <c r="AH68" s="125">
        <v>3</v>
      </c>
      <c r="AI68" s="125">
        <v>9</v>
      </c>
      <c r="AJ68" s="125">
        <v>6</v>
      </c>
      <c r="AK68" s="127" t="s">
        <v>104</v>
      </c>
      <c r="AL68" s="127" t="s">
        <v>299</v>
      </c>
    </row>
    <row r="69" spans="1:38">
      <c r="A69" s="117">
        <f>输入错误检查!B68</f>
        <v>0</v>
      </c>
      <c r="B69" s="130">
        <f>原始数据!B68</f>
        <v>6</v>
      </c>
      <c r="C69" s="130">
        <f>原始数据!C68</f>
        <v>2</v>
      </c>
      <c r="D69" s="120">
        <f>原始数据!D68</f>
        <v>1700</v>
      </c>
      <c r="E69" s="120" t="str">
        <f>原始数据!E68</f>
        <v>FL</v>
      </c>
      <c r="F69" s="120" t="str">
        <f>原始数据!F68</f>
        <v>RC</v>
      </c>
      <c r="G69" s="120">
        <f>原始数据!G68</f>
        <v>2</v>
      </c>
      <c r="H69" s="120" t="str">
        <f>原始数据!H68</f>
        <v>上</v>
      </c>
      <c r="I69" s="120" t="str">
        <f>IF(原始数据!W68="","",原始数据!W68)</f>
        <v>湖景村</v>
      </c>
      <c r="J69" s="120" t="str">
        <f>原始数据!J68</f>
        <v>RC</v>
      </c>
      <c r="K69" s="127" t="s">
        <v>293</v>
      </c>
      <c r="L69" s="123" t="str">
        <f>IF(原始数据!AI68="","",原始数据!AI68)</f>
        <v>调香师</v>
      </c>
      <c r="M69" s="125">
        <v>8</v>
      </c>
      <c r="N69" s="145">
        <v>3</v>
      </c>
      <c r="O69" s="145">
        <v>6</v>
      </c>
      <c r="P69" s="127" t="s">
        <v>292</v>
      </c>
      <c r="Q69" s="123" t="str">
        <f>IF(原始数据!AJ68="","",原始数据!AJ68)</f>
        <v>木偶师</v>
      </c>
      <c r="R69" s="125">
        <v>2</v>
      </c>
      <c r="S69" s="125">
        <v>3</v>
      </c>
      <c r="T69" s="125">
        <v>9</v>
      </c>
      <c r="U69" s="127" t="s">
        <v>294</v>
      </c>
      <c r="V69" s="123" t="str">
        <f>IF(原始数据!AL68="","",原始数据!AL68)</f>
        <v>佣兵</v>
      </c>
      <c r="W69" s="125">
        <v>6</v>
      </c>
      <c r="X69" s="125">
        <v>3</v>
      </c>
      <c r="Y69" s="125">
        <v>6</v>
      </c>
      <c r="Z69" s="127" t="s">
        <v>291</v>
      </c>
      <c r="AA69" s="123" t="str">
        <f>IF(原始数据!AN68="","",原始数据!AN68)</f>
        <v>囚徒</v>
      </c>
      <c r="AB69" s="125">
        <v>5</v>
      </c>
      <c r="AC69" s="125">
        <v>0</v>
      </c>
      <c r="AD69" s="125">
        <v>9</v>
      </c>
      <c r="AE69" s="123" t="str">
        <f>IF(原始数据!K68="","",原始数据!K68)</f>
        <v>FL</v>
      </c>
      <c r="AF69" s="123" t="str">
        <f>IF(原始数据!L68="","",原始数据!L68)</f>
        <v>hasha</v>
      </c>
      <c r="AG69" s="123" t="str">
        <f>IF(原始数据!AO68="","",原始数据!AO68)</f>
        <v>歌剧演员</v>
      </c>
      <c r="AH69" s="125">
        <v>1</v>
      </c>
      <c r="AI69" s="125">
        <v>0</v>
      </c>
      <c r="AJ69" s="125">
        <v>6</v>
      </c>
      <c r="AK69" s="127" t="s">
        <v>90</v>
      </c>
      <c r="AL69" s="127" t="s">
        <v>299</v>
      </c>
    </row>
    <row r="70" spans="1:38">
      <c r="A70" s="117">
        <f>输入错误检查!B69</f>
        <v>0</v>
      </c>
      <c r="B70" s="130">
        <f>原始数据!B69</f>
        <v>6</v>
      </c>
      <c r="C70" s="130">
        <f>原始数据!C69</f>
        <v>2</v>
      </c>
      <c r="D70" s="120">
        <f>原始数据!D69</f>
        <v>1700</v>
      </c>
      <c r="E70" s="120" t="str">
        <f>原始数据!E69</f>
        <v>FL</v>
      </c>
      <c r="F70" s="120" t="str">
        <f>原始数据!F69</f>
        <v>RC</v>
      </c>
      <c r="G70" s="120">
        <f>原始数据!G69</f>
        <v>2</v>
      </c>
      <c r="H70" s="120" t="str">
        <f>原始数据!H69</f>
        <v>下</v>
      </c>
      <c r="I70" s="120" t="str">
        <f>IF(原始数据!W69="","",原始数据!W69)</f>
        <v>湖景村</v>
      </c>
      <c r="J70" s="120" t="str">
        <f>原始数据!J69</f>
        <v>FL</v>
      </c>
      <c r="K70" s="127" t="s">
        <v>317</v>
      </c>
      <c r="L70" s="123" t="str">
        <f>IF(原始数据!AI69="","",原始数据!AI69)</f>
        <v>昆虫学者</v>
      </c>
      <c r="M70" s="125">
        <v>5</v>
      </c>
      <c r="N70" s="145">
        <v>3</v>
      </c>
      <c r="O70" s="145">
        <v>9</v>
      </c>
      <c r="P70" s="127" t="s">
        <v>316</v>
      </c>
      <c r="Q70" s="123" t="str">
        <f>IF(原始数据!AJ69="","",原始数据!AJ69)</f>
        <v>园丁</v>
      </c>
      <c r="R70" s="125">
        <v>2</v>
      </c>
      <c r="S70" s="125">
        <v>6</v>
      </c>
      <c r="T70" s="125">
        <v>9</v>
      </c>
      <c r="U70" s="127" t="s">
        <v>315</v>
      </c>
      <c r="V70" s="123" t="str">
        <f>IF(原始数据!AL69="","",原始数据!AL69)</f>
        <v>佣兵</v>
      </c>
      <c r="W70" s="125">
        <v>6</v>
      </c>
      <c r="X70" s="125">
        <v>3</v>
      </c>
      <c r="Y70" s="125">
        <v>6</v>
      </c>
      <c r="Z70" s="127" t="s">
        <v>145</v>
      </c>
      <c r="AA70" s="123" t="str">
        <f>IF(原始数据!AN69="","",原始数据!AN69)</f>
        <v>飞行家</v>
      </c>
      <c r="AB70" s="125">
        <v>8</v>
      </c>
      <c r="AC70" s="125">
        <v>3</v>
      </c>
      <c r="AD70" s="125">
        <v>9</v>
      </c>
      <c r="AE70" s="123" t="str">
        <f>IF(原始数据!K69="","",原始数据!K69)</f>
        <v>RC</v>
      </c>
      <c r="AF70" s="123" t="str">
        <f>IF(原始数据!L69="","",原始数据!L69)</f>
        <v>aka</v>
      </c>
      <c r="AG70" s="123" t="str">
        <f>IF(原始数据!AO69="","",原始数据!AO69)</f>
        <v>歌剧演员</v>
      </c>
      <c r="AH70" s="125">
        <v>7</v>
      </c>
      <c r="AI70" s="125">
        <v>3</v>
      </c>
      <c r="AJ70" s="125">
        <v>6</v>
      </c>
      <c r="AK70" s="127" t="s">
        <v>111</v>
      </c>
      <c r="AL70" s="127" t="s">
        <v>90</v>
      </c>
    </row>
    <row r="71" spans="1:38">
      <c r="A71" s="117">
        <f>输入错误检查!B70</f>
        <v>0</v>
      </c>
      <c r="B71" s="130">
        <f>原始数据!B70</f>
        <v>6</v>
      </c>
      <c r="C71" s="130">
        <f>原始数据!C70</f>
        <v>2</v>
      </c>
      <c r="D71" s="120">
        <f>原始数据!D70</f>
        <v>1700</v>
      </c>
      <c r="E71" s="120" t="str">
        <f>原始数据!E70</f>
        <v>FL</v>
      </c>
      <c r="F71" s="120" t="str">
        <f>原始数据!F70</f>
        <v>RC</v>
      </c>
      <c r="G71" s="120">
        <f>原始数据!G70</f>
        <v>3</v>
      </c>
      <c r="H71" s="120" t="str">
        <f>原始数据!H70</f>
        <v>上</v>
      </c>
      <c r="I71" s="120" t="str">
        <f>IF(原始数据!W70="","",原始数据!W70)</f>
        <v>里奥的回忆</v>
      </c>
      <c r="J71" s="120" t="str">
        <f>原始数据!J70</f>
        <v>RC</v>
      </c>
      <c r="K71" s="127" t="s">
        <v>294</v>
      </c>
      <c r="L71" s="123" t="str">
        <f>IF(原始数据!AI70="","",原始数据!AI70)</f>
        <v>大副</v>
      </c>
      <c r="M71" s="125">
        <v>8</v>
      </c>
      <c r="N71" s="145">
        <v>3</v>
      </c>
      <c r="O71" s="145">
        <v>6</v>
      </c>
      <c r="P71" s="127" t="s">
        <v>291</v>
      </c>
      <c r="Q71" s="123" t="str">
        <f>IF(原始数据!AJ70="","",原始数据!AJ70)</f>
        <v>调酒师</v>
      </c>
      <c r="R71" s="125">
        <v>2</v>
      </c>
      <c r="S71" s="125">
        <v>3</v>
      </c>
      <c r="T71" s="125">
        <v>9</v>
      </c>
      <c r="U71" s="127" t="s">
        <v>293</v>
      </c>
      <c r="V71" s="123" t="str">
        <f>IF(原始数据!AL70="","",原始数据!AL70)</f>
        <v>勘探员</v>
      </c>
      <c r="W71" s="125">
        <v>6</v>
      </c>
      <c r="X71" s="125">
        <v>0</v>
      </c>
      <c r="Y71" s="125">
        <v>9</v>
      </c>
      <c r="Z71" s="127" t="s">
        <v>292</v>
      </c>
      <c r="AA71" s="123" t="str">
        <f>IF(原始数据!AN70="","",原始数据!AN70)</f>
        <v>飞行家</v>
      </c>
      <c r="AB71" s="125">
        <v>5</v>
      </c>
      <c r="AC71" s="125">
        <v>3</v>
      </c>
      <c r="AD71" s="125">
        <v>0</v>
      </c>
      <c r="AE71" s="123" t="str">
        <f>IF(原始数据!K70="","",原始数据!K70)</f>
        <v>FL</v>
      </c>
      <c r="AF71" s="123" t="str">
        <f>IF(原始数据!L70="","",原始数据!L70)</f>
        <v>hasha</v>
      </c>
      <c r="AG71" s="123" t="str">
        <f>IF(原始数据!AO70="","",原始数据!AO70)</f>
        <v>梦之女巫</v>
      </c>
      <c r="AH71" s="125">
        <v>4</v>
      </c>
      <c r="AI71" s="125">
        <v>3</v>
      </c>
      <c r="AJ71" s="125">
        <v>6</v>
      </c>
      <c r="AK71" s="127" t="s">
        <v>82</v>
      </c>
      <c r="AL71" s="127" t="s">
        <v>104</v>
      </c>
    </row>
    <row r="72" spans="1:38">
      <c r="A72" s="117">
        <f>输入错误检查!B71</f>
        <v>0</v>
      </c>
      <c r="B72" s="130">
        <f>原始数据!B71</f>
        <v>6</v>
      </c>
      <c r="C72" s="130">
        <f>原始数据!C71</f>
        <v>2</v>
      </c>
      <c r="D72" s="120">
        <f>原始数据!D71</f>
        <v>1700</v>
      </c>
      <c r="E72" s="120" t="str">
        <f>原始数据!E71</f>
        <v>FL</v>
      </c>
      <c r="F72" s="120" t="str">
        <f>原始数据!F71</f>
        <v>RC</v>
      </c>
      <c r="G72" s="120">
        <f>原始数据!G71</f>
        <v>3</v>
      </c>
      <c r="H72" s="120" t="str">
        <f>原始数据!H71</f>
        <v>下</v>
      </c>
      <c r="I72" s="120" t="str">
        <f>IF(原始数据!W71="","",原始数据!W71)</f>
        <v>里奥的回忆</v>
      </c>
      <c r="J72" s="120" t="str">
        <f>原始数据!J71</f>
        <v>FL</v>
      </c>
      <c r="K72" s="127" t="s">
        <v>315</v>
      </c>
      <c r="L72" s="123" t="str">
        <f>IF(原始数据!AI71="","",原始数据!AI71)</f>
        <v>佣兵</v>
      </c>
      <c r="M72" s="125">
        <v>6</v>
      </c>
      <c r="N72" s="145">
        <v>3</v>
      </c>
      <c r="O72" s="145">
        <v>6</v>
      </c>
      <c r="P72" s="127" t="s">
        <v>145</v>
      </c>
      <c r="Q72" s="123" t="str">
        <f>IF(原始数据!AJ71="","",原始数据!AJ71)</f>
        <v>舞女</v>
      </c>
      <c r="R72" s="125">
        <v>5</v>
      </c>
      <c r="S72" s="125">
        <v>9</v>
      </c>
      <c r="T72" s="125">
        <v>3</v>
      </c>
      <c r="U72" s="127" t="s">
        <v>317</v>
      </c>
      <c r="V72" s="123" t="str">
        <f>IF(原始数据!AL71="","",原始数据!AL71)</f>
        <v>杂技演员</v>
      </c>
      <c r="W72" s="125">
        <v>2</v>
      </c>
      <c r="X72" s="125">
        <v>3</v>
      </c>
      <c r="Y72" s="125">
        <v>9</v>
      </c>
      <c r="Z72" s="127" t="s">
        <v>316</v>
      </c>
      <c r="AA72" s="123" t="str">
        <f>IF(原始数据!AN71="","",原始数据!AN71)</f>
        <v>古董商</v>
      </c>
      <c r="AB72" s="125">
        <v>8</v>
      </c>
      <c r="AC72" s="125">
        <v>0</v>
      </c>
      <c r="AD72" s="125">
        <v>3</v>
      </c>
      <c r="AE72" s="123" t="str">
        <f>IF(原始数据!K71="","",原始数据!K71)</f>
        <v>RC</v>
      </c>
      <c r="AF72" s="123" t="str">
        <f>IF(原始数据!L71="","",原始数据!L71)</f>
        <v>aka</v>
      </c>
      <c r="AG72" s="123" t="str">
        <f>IF(原始数据!AO71="","",原始数据!AO71)</f>
        <v>使徒</v>
      </c>
      <c r="AH72" s="125">
        <v>4</v>
      </c>
      <c r="AI72" s="125">
        <v>3</v>
      </c>
      <c r="AJ72" s="125">
        <v>6</v>
      </c>
      <c r="AK72" s="127" t="s">
        <v>111</v>
      </c>
      <c r="AL72" s="127" t="s">
        <v>104</v>
      </c>
    </row>
    <row r="73" spans="1:38">
      <c r="A73" s="117">
        <f>输入错误检查!B72</f>
        <v>0</v>
      </c>
      <c r="B73" s="130">
        <f>原始数据!B72</f>
        <v>6</v>
      </c>
      <c r="C73" s="130">
        <f>原始数据!C72</f>
        <v>2</v>
      </c>
      <c r="D73" s="120">
        <f>原始数据!D72</f>
        <v>1700</v>
      </c>
      <c r="E73" s="120" t="str">
        <f>原始数据!E72</f>
        <v>FL</v>
      </c>
      <c r="F73" s="120" t="str">
        <f>原始数据!F72</f>
        <v>RC</v>
      </c>
      <c r="G73" s="120" t="str">
        <f>原始数据!G72</f>
        <v>加</v>
      </c>
      <c r="H73" s="120" t="str">
        <f>原始数据!H72</f>
        <v>上</v>
      </c>
      <c r="I73" s="120" t="str">
        <f>IF(原始数据!W74="","",原始数据!W74)</f>
        <v>湖景村</v>
      </c>
      <c r="J73" s="120" t="str">
        <f>原始数据!J72</f>
        <v/>
      </c>
      <c r="K73" s="127"/>
      <c r="L73" s="123" t="str">
        <f>IF(原始数据!AI72="","",原始数据!AI72)</f>
        <v/>
      </c>
      <c r="M73" s="125"/>
      <c r="N73" s="145"/>
      <c r="O73" s="145"/>
      <c r="P73" s="127"/>
      <c r="Q73" s="123" t="str">
        <f>IF(原始数据!AJ72="","",原始数据!AJ72)</f>
        <v/>
      </c>
      <c r="R73" s="125"/>
      <c r="S73" s="125"/>
      <c r="T73" s="125"/>
      <c r="U73" s="127"/>
      <c r="V73" s="123" t="str">
        <f>IF(原始数据!AL72="","",原始数据!AL72)</f>
        <v/>
      </c>
      <c r="W73" s="125"/>
      <c r="X73" s="125"/>
      <c r="Y73" s="125"/>
      <c r="Z73" s="127"/>
      <c r="AA73" s="123" t="str">
        <f>IF(原始数据!AN72="","",原始数据!AN72)</f>
        <v/>
      </c>
      <c r="AB73" s="125"/>
      <c r="AC73" s="125"/>
      <c r="AD73" s="125"/>
      <c r="AE73" s="123" t="str">
        <f>IF(原始数据!K72="","",原始数据!K72)</f>
        <v/>
      </c>
      <c r="AF73" s="123" t="str">
        <f>IF(原始数据!L72="","",原始数据!L72)</f>
        <v/>
      </c>
      <c r="AG73" s="123" t="str">
        <f>IF(原始数据!AO72="","",原始数据!AO72)</f>
        <v/>
      </c>
      <c r="AH73" s="125"/>
      <c r="AI73" s="125"/>
      <c r="AJ73" s="125"/>
      <c r="AK73" s="127"/>
      <c r="AL73" s="127"/>
    </row>
    <row r="74" spans="1:38">
      <c r="A74" s="117">
        <f>输入错误检查!B73</f>
        <v>0</v>
      </c>
      <c r="B74" s="130">
        <f>原始数据!B73</f>
        <v>6</v>
      </c>
      <c r="C74" s="130">
        <f>原始数据!C73</f>
        <v>2</v>
      </c>
      <c r="D74" s="120">
        <f>原始数据!D73</f>
        <v>1700</v>
      </c>
      <c r="E74" s="120" t="str">
        <f>原始数据!E73</f>
        <v>FL</v>
      </c>
      <c r="F74" s="120" t="str">
        <f>原始数据!F73</f>
        <v>RC</v>
      </c>
      <c r="G74" s="120" t="str">
        <f>原始数据!G73</f>
        <v>加</v>
      </c>
      <c r="H74" s="120" t="str">
        <f>原始数据!H73</f>
        <v>下</v>
      </c>
      <c r="I74" s="120" t="str">
        <f>IF(原始数据!W75="","",原始数据!W75)</f>
        <v>湖景村</v>
      </c>
      <c r="J74" s="120" t="str">
        <f>原始数据!J73</f>
        <v/>
      </c>
      <c r="K74" s="127"/>
      <c r="L74" s="123" t="str">
        <f>IF(原始数据!AI73="","",原始数据!AI73)</f>
        <v/>
      </c>
      <c r="M74" s="125"/>
      <c r="N74" s="145"/>
      <c r="O74" s="145"/>
      <c r="P74" s="127"/>
      <c r="Q74" s="123" t="str">
        <f>IF(原始数据!AJ73="","",原始数据!AJ73)</f>
        <v/>
      </c>
      <c r="R74" s="125"/>
      <c r="S74" s="125"/>
      <c r="T74" s="125"/>
      <c r="U74" s="127"/>
      <c r="V74" s="123" t="str">
        <f>IF(原始数据!AL73="","",原始数据!AL73)</f>
        <v/>
      </c>
      <c r="W74" s="125"/>
      <c r="X74" s="125"/>
      <c r="Y74" s="125"/>
      <c r="Z74" s="127"/>
      <c r="AA74" s="123" t="str">
        <f>IF(原始数据!AN73="","",原始数据!AN73)</f>
        <v/>
      </c>
      <c r="AB74" s="125"/>
      <c r="AC74" s="125"/>
      <c r="AD74" s="125"/>
      <c r="AE74" s="123" t="str">
        <f>IF(原始数据!K73="","",原始数据!K73)</f>
        <v/>
      </c>
      <c r="AF74" s="123" t="str">
        <f>IF(原始数据!L73="","",原始数据!L73)</f>
        <v/>
      </c>
      <c r="AG74" s="123" t="str">
        <f>IF(原始数据!AO73="","",原始数据!AO73)</f>
        <v/>
      </c>
      <c r="AH74" s="125"/>
      <c r="AI74" s="125"/>
      <c r="AJ74" s="125"/>
      <c r="AK74" s="127"/>
      <c r="AL74" s="127"/>
    </row>
    <row r="75" spans="1:38">
      <c r="A75" s="117">
        <f>输入错误检查!B74</f>
        <v>0</v>
      </c>
      <c r="B75" s="130">
        <f>原始数据!B74</f>
        <v>6</v>
      </c>
      <c r="C75" s="130">
        <f>原始数据!C74</f>
        <v>7</v>
      </c>
      <c r="D75" s="120">
        <f>原始数据!D74</f>
        <v>1300</v>
      </c>
      <c r="E75" s="120" t="str">
        <f>原始数据!E74</f>
        <v>FAV</v>
      </c>
      <c r="F75" s="120" t="str">
        <f>原始数据!F74</f>
        <v>ZETA</v>
      </c>
      <c r="G75" s="120">
        <f>原始数据!G74</f>
        <v>1</v>
      </c>
      <c r="H75" s="120" t="str">
        <f>原始数据!H74</f>
        <v>上</v>
      </c>
      <c r="I75" s="120" t="e">
        <f>IF(原始数据!#REF!="","",原始数据!#REF!)</f>
        <v>#REF!</v>
      </c>
      <c r="J75" s="120" t="str">
        <f>原始数据!J74</f>
        <v>FAV</v>
      </c>
      <c r="K75" s="127" t="s">
        <v>303</v>
      </c>
      <c r="L75" s="123" t="str">
        <f>IF(原始数据!AI74="","",原始数据!AI74)</f>
        <v>杂技演员</v>
      </c>
      <c r="M75" s="125">
        <v>2</v>
      </c>
      <c r="N75" s="145">
        <v>3</v>
      </c>
      <c r="O75" s="145">
        <v>9</v>
      </c>
      <c r="P75" s="127" t="s">
        <v>304</v>
      </c>
      <c r="Q75" s="123" t="str">
        <f>IF(原始数据!AJ74="","",原始数据!AJ74)</f>
        <v>魔术师</v>
      </c>
      <c r="R75" s="125">
        <v>8</v>
      </c>
      <c r="S75" s="125">
        <v>6</v>
      </c>
      <c r="T75" s="125">
        <v>9</v>
      </c>
      <c r="U75" s="127" t="s">
        <v>306</v>
      </c>
      <c r="V75" s="123" t="str">
        <f>IF(原始数据!AL74="","",原始数据!AL74)</f>
        <v>大副</v>
      </c>
      <c r="W75" s="125">
        <v>6</v>
      </c>
      <c r="X75" s="125">
        <v>3</v>
      </c>
      <c r="Y75" s="125">
        <v>6</v>
      </c>
      <c r="Z75" s="127" t="s">
        <v>305</v>
      </c>
      <c r="AA75" s="123" t="str">
        <f>IF(原始数据!AN74="","",原始数据!AN74)</f>
        <v>飞行家</v>
      </c>
      <c r="AB75" s="125">
        <v>5</v>
      </c>
      <c r="AC75" s="125">
        <v>3</v>
      </c>
      <c r="AD75" s="125">
        <v>9</v>
      </c>
      <c r="AE75" s="123" t="str">
        <f>IF(原始数据!K74="","",原始数据!K74)</f>
        <v>ZETA</v>
      </c>
      <c r="AF75" s="123" t="str">
        <f>IF(原始数据!L74="","",原始数据!L74)</f>
        <v>alf</v>
      </c>
      <c r="AG75" s="123" t="str">
        <f>IF(原始数据!AO74="","",原始数据!AO74)</f>
        <v>歌剧演员</v>
      </c>
      <c r="AH75" s="125">
        <v>7</v>
      </c>
      <c r="AI75" s="125">
        <v>3</v>
      </c>
      <c r="AJ75" s="125">
        <v>6</v>
      </c>
      <c r="AK75" s="127" t="s">
        <v>111</v>
      </c>
      <c r="AL75" s="127" t="s">
        <v>97</v>
      </c>
    </row>
    <row r="76" spans="1:38">
      <c r="A76" s="117">
        <f>输入错误检查!B75</f>
        <v>0</v>
      </c>
      <c r="B76" s="130">
        <f>原始数据!B75</f>
        <v>6</v>
      </c>
      <c r="C76" s="130">
        <f>原始数据!C75</f>
        <v>7</v>
      </c>
      <c r="D76" s="120">
        <f>原始数据!D75</f>
        <v>1300</v>
      </c>
      <c r="E76" s="120" t="str">
        <f>原始数据!E75</f>
        <v>FAV</v>
      </c>
      <c r="F76" s="120" t="str">
        <f>原始数据!F75</f>
        <v>ZETA</v>
      </c>
      <c r="G76" s="120">
        <f>原始数据!G75</f>
        <v>1</v>
      </c>
      <c r="H76" s="120" t="str">
        <f>原始数据!H75</f>
        <v>下</v>
      </c>
      <c r="I76" s="120" t="e">
        <f>IF(原始数据!#REF!="","",原始数据!#REF!)</f>
        <v>#REF!</v>
      </c>
      <c r="J76" s="120" t="str">
        <f>原始数据!J75</f>
        <v>ZETA</v>
      </c>
      <c r="K76" s="127" t="s">
        <v>314</v>
      </c>
      <c r="L76" s="123" t="str">
        <f>IF(原始数据!AI75="","",原始数据!AI75)</f>
        <v>杂技演员</v>
      </c>
      <c r="M76" s="125">
        <v>8</v>
      </c>
      <c r="N76" s="145">
        <v>0</v>
      </c>
      <c r="O76" s="145">
        <v>3</v>
      </c>
      <c r="P76" s="127" t="s">
        <v>312</v>
      </c>
      <c r="Q76" s="123" t="str">
        <f>IF(原始数据!AJ75="","",原始数据!AJ75)</f>
        <v>木偶师</v>
      </c>
      <c r="R76" s="125">
        <v>3</v>
      </c>
      <c r="S76" s="125">
        <v>3</v>
      </c>
      <c r="T76" s="125">
        <v>9</v>
      </c>
      <c r="U76" s="127" t="s">
        <v>313</v>
      </c>
      <c r="V76" s="123" t="str">
        <f>IF(原始数据!AL75="","",原始数据!AL75)</f>
        <v>佣兵</v>
      </c>
      <c r="W76" s="125">
        <v>11</v>
      </c>
      <c r="X76" s="125">
        <v>3</v>
      </c>
      <c r="Y76" s="125">
        <v>6</v>
      </c>
      <c r="Z76" s="127" t="s">
        <v>311</v>
      </c>
      <c r="AA76" s="123" t="str">
        <f>IF(原始数据!AN75="","",原始数据!AN75)</f>
        <v>空军</v>
      </c>
      <c r="AB76" s="125">
        <v>5</v>
      </c>
      <c r="AC76" s="125">
        <v>0</v>
      </c>
      <c r="AD76" s="125">
        <v>3</v>
      </c>
      <c r="AE76" s="123" t="str">
        <f>IF(原始数据!K75="","",原始数据!K75)</f>
        <v>FAV</v>
      </c>
      <c r="AF76" s="123" t="str">
        <f>IF(原始数据!L75="","",原始数据!L75)</f>
        <v>chikin</v>
      </c>
      <c r="AG76" s="123" t="str">
        <f>IF(原始数据!AO75="","",原始数据!AO75)</f>
        <v>时空之影</v>
      </c>
      <c r="AH76" s="125">
        <v>6</v>
      </c>
      <c r="AI76" s="125">
        <v>6</v>
      </c>
      <c r="AJ76" s="125">
        <v>9</v>
      </c>
      <c r="AK76" s="127" t="s">
        <v>104</v>
      </c>
      <c r="AL76" s="127" t="s">
        <v>299</v>
      </c>
    </row>
    <row r="77" spans="1:38">
      <c r="A77" s="117">
        <f>输入错误检查!B76</f>
        <v>0</v>
      </c>
      <c r="B77" s="130">
        <f>原始数据!B76</f>
        <v>6</v>
      </c>
      <c r="C77" s="130">
        <f>原始数据!C76</f>
        <v>7</v>
      </c>
      <c r="D77" s="120">
        <f>原始数据!D76</f>
        <v>1300</v>
      </c>
      <c r="E77" s="120" t="str">
        <f>原始数据!E76</f>
        <v>FAV</v>
      </c>
      <c r="F77" s="120" t="str">
        <f>原始数据!F76</f>
        <v>ZETA</v>
      </c>
      <c r="G77" s="120">
        <f>原始数据!G76</f>
        <v>2</v>
      </c>
      <c r="H77" s="120" t="str">
        <f>原始数据!H76</f>
        <v>上</v>
      </c>
      <c r="I77" s="120" t="str">
        <f>IF(原始数据!W76="","",原始数据!W76)</f>
        <v>月亮河公园</v>
      </c>
      <c r="J77" s="120" t="str">
        <f>原始数据!J76</f>
        <v>ZETA</v>
      </c>
      <c r="K77" s="127" t="s">
        <v>311</v>
      </c>
      <c r="L77" s="123" t="str">
        <f>IF(原始数据!AI76="","",原始数据!AI76)</f>
        <v>勘探员</v>
      </c>
      <c r="M77" s="125">
        <v>11</v>
      </c>
      <c r="N77" s="145">
        <v>0</v>
      </c>
      <c r="O77" s="145">
        <v>3</v>
      </c>
      <c r="P77" s="127" t="s">
        <v>314</v>
      </c>
      <c r="Q77" s="123" t="str">
        <f>IF(原始数据!AJ76="","",原始数据!AJ76)</f>
        <v>飞行家</v>
      </c>
      <c r="R77" s="125">
        <v>4</v>
      </c>
      <c r="S77" s="125">
        <v>0</v>
      </c>
      <c r="T77" s="125">
        <v>3</v>
      </c>
      <c r="U77" s="127" t="s">
        <v>313</v>
      </c>
      <c r="V77" s="123" t="str">
        <f>IF(原始数据!AL76="","",原始数据!AL76)</f>
        <v>佣兵</v>
      </c>
      <c r="W77" s="125">
        <v>2</v>
      </c>
      <c r="X77" s="125">
        <v>3</v>
      </c>
      <c r="Y77" s="125">
        <v>6</v>
      </c>
      <c r="Z77" s="127" t="s">
        <v>312</v>
      </c>
      <c r="AA77" s="123" t="str">
        <f>IF(原始数据!AN76="","",原始数据!AN76)</f>
        <v>拉拉队员</v>
      </c>
      <c r="AB77" s="125">
        <v>10</v>
      </c>
      <c r="AC77" s="125">
        <v>0</v>
      </c>
      <c r="AD77" s="125">
        <v>3</v>
      </c>
      <c r="AE77" s="123" t="str">
        <f>IF(原始数据!K76="","",原始数据!K76)</f>
        <v>FAV</v>
      </c>
      <c r="AF77" s="123" t="str">
        <f>IF(原始数据!L76="","",原始数据!L76)</f>
        <v>chikin</v>
      </c>
      <c r="AG77" s="123" t="str">
        <f>IF(原始数据!AO76="","",原始数据!AO76)</f>
        <v>时空之影</v>
      </c>
      <c r="AH77" s="125">
        <v>6</v>
      </c>
      <c r="AI77" s="125">
        <v>6</v>
      </c>
      <c r="AJ77" s="125">
        <v>9</v>
      </c>
      <c r="AK77" s="127" t="s">
        <v>104</v>
      </c>
      <c r="AL77" s="127" t="s">
        <v>299</v>
      </c>
    </row>
    <row r="78" spans="1:38">
      <c r="A78" s="117">
        <f>输入错误检查!B77</f>
        <v>0</v>
      </c>
      <c r="B78" s="130">
        <f>原始数据!B77</f>
        <v>6</v>
      </c>
      <c r="C78" s="130">
        <f>原始数据!C77</f>
        <v>7</v>
      </c>
      <c r="D78" s="120">
        <f>原始数据!D77</f>
        <v>1300</v>
      </c>
      <c r="E78" s="120" t="str">
        <f>原始数据!E77</f>
        <v>FAV</v>
      </c>
      <c r="F78" s="120" t="str">
        <f>原始数据!F77</f>
        <v>ZETA</v>
      </c>
      <c r="G78" s="120">
        <f>原始数据!G77</f>
        <v>2</v>
      </c>
      <c r="H78" s="120" t="str">
        <f>原始数据!H77</f>
        <v>下</v>
      </c>
      <c r="I78" s="120" t="str">
        <f>IF(原始数据!W77="","",原始数据!W77)</f>
        <v>月亮河公园</v>
      </c>
      <c r="J78" s="120" t="str">
        <f>原始数据!J77</f>
        <v>FAV</v>
      </c>
      <c r="K78" s="127" t="s">
        <v>303</v>
      </c>
      <c r="L78" s="123" t="str">
        <f>IF(原始数据!AI77="","",原始数据!AI77)</f>
        <v>飞行家</v>
      </c>
      <c r="M78" s="125">
        <v>5</v>
      </c>
      <c r="N78" s="145">
        <v>3</v>
      </c>
      <c r="O78" s="145">
        <v>9</v>
      </c>
      <c r="P78" s="127" t="s">
        <v>305</v>
      </c>
      <c r="Q78" s="123" t="str">
        <f>IF(原始数据!AJ77="","",原始数据!AJ77)</f>
        <v>入殓师</v>
      </c>
      <c r="R78" s="125">
        <v>11</v>
      </c>
      <c r="S78" s="125">
        <v>0</v>
      </c>
      <c r="T78" s="125">
        <v>9</v>
      </c>
      <c r="U78" s="127" t="s">
        <v>306</v>
      </c>
      <c r="V78" s="123" t="str">
        <f>IF(原始数据!AL77="","",原始数据!AL77)</f>
        <v>大副</v>
      </c>
      <c r="W78" s="125">
        <v>6</v>
      </c>
      <c r="X78" s="125">
        <v>3</v>
      </c>
      <c r="Y78" s="125">
        <v>6</v>
      </c>
      <c r="Z78" s="127" t="s">
        <v>304</v>
      </c>
      <c r="AA78" s="123" t="str">
        <f>IF(原始数据!AN77="","",原始数据!AN77)</f>
        <v>调酒师</v>
      </c>
      <c r="AB78" s="125">
        <v>8</v>
      </c>
      <c r="AC78" s="125">
        <v>0</v>
      </c>
      <c r="AD78" s="125">
        <v>3</v>
      </c>
      <c r="AE78" s="123" t="str">
        <f>IF(原始数据!K77="","",原始数据!K77)</f>
        <v>ZETA</v>
      </c>
      <c r="AF78" s="123" t="str">
        <f>IF(原始数据!L77="","",原始数据!L77)</f>
        <v>alf</v>
      </c>
      <c r="AG78" s="123" t="str">
        <f>IF(原始数据!AO77="","",原始数据!AO77)</f>
        <v>时空之影</v>
      </c>
      <c r="AH78" s="125">
        <v>12</v>
      </c>
      <c r="AI78" s="125">
        <v>6</v>
      </c>
      <c r="AJ78" s="125">
        <v>9</v>
      </c>
      <c r="AK78" s="127" t="s">
        <v>111</v>
      </c>
      <c r="AL78" s="127" t="s">
        <v>299</v>
      </c>
    </row>
    <row r="79" spans="1:38">
      <c r="A79" s="117">
        <f>输入错误检查!B78</f>
        <v>0</v>
      </c>
      <c r="B79" s="130">
        <f>原始数据!B78</f>
        <v>6</v>
      </c>
      <c r="C79" s="130">
        <f>原始数据!C78</f>
        <v>7</v>
      </c>
      <c r="D79" s="120">
        <f>原始数据!D78</f>
        <v>1300</v>
      </c>
      <c r="E79" s="120" t="str">
        <f>原始数据!E78</f>
        <v>FAV</v>
      </c>
      <c r="F79" s="120" t="str">
        <f>原始数据!F78</f>
        <v>ZETA</v>
      </c>
      <c r="G79" s="120">
        <f>原始数据!G78</f>
        <v>3</v>
      </c>
      <c r="H79" s="120" t="str">
        <f>原始数据!H78</f>
        <v>上</v>
      </c>
      <c r="I79" s="120" t="str">
        <f>IF(原始数据!W78="","",原始数据!W78)</f>
        <v>圣心医院</v>
      </c>
      <c r="J79" s="120" t="str">
        <f>原始数据!J78</f>
        <v>FAV</v>
      </c>
      <c r="K79" s="127" t="s">
        <v>304</v>
      </c>
      <c r="L79" s="123" t="str">
        <f>IF(原始数据!AI78="","",原始数据!AI78)</f>
        <v>古董商</v>
      </c>
      <c r="M79" s="125">
        <v>2</v>
      </c>
      <c r="N79" s="145">
        <v>0</v>
      </c>
      <c r="O79" s="145">
        <v>3</v>
      </c>
      <c r="P79" s="127" t="s">
        <v>303</v>
      </c>
      <c r="Q79" s="123" t="str">
        <f>IF(原始数据!AJ78="","",原始数据!AJ78)</f>
        <v>昆虫学者</v>
      </c>
      <c r="R79" s="125">
        <v>5</v>
      </c>
      <c r="S79" s="125">
        <v>3</v>
      </c>
      <c r="T79" s="125">
        <v>9</v>
      </c>
      <c r="U79" s="127" t="s">
        <v>305</v>
      </c>
      <c r="V79" s="123" t="str">
        <f>IF(原始数据!AL78="","",原始数据!AL78)</f>
        <v>病患</v>
      </c>
      <c r="W79" s="125">
        <v>6</v>
      </c>
      <c r="X79" s="125">
        <v>3</v>
      </c>
      <c r="Y79" s="125">
        <v>6</v>
      </c>
      <c r="Z79" s="127" t="s">
        <v>306</v>
      </c>
      <c r="AA79" s="123" t="str">
        <f>IF(原始数据!AN78="","",原始数据!AN78)</f>
        <v>大副</v>
      </c>
      <c r="AB79" s="125">
        <v>8</v>
      </c>
      <c r="AC79" s="125">
        <v>3</v>
      </c>
      <c r="AD79" s="125">
        <v>6</v>
      </c>
      <c r="AE79" s="123" t="str">
        <f>IF(原始数据!K78="","",原始数据!K78)</f>
        <v>ZETA</v>
      </c>
      <c r="AF79" s="123" t="str">
        <f>IF(原始数据!L78="","",原始数据!L78)</f>
        <v>alf</v>
      </c>
      <c r="AG79" s="123" t="str">
        <f>IF(原始数据!AO78="","",原始数据!AO78)</f>
        <v>使徒</v>
      </c>
      <c r="AH79" s="125">
        <v>3</v>
      </c>
      <c r="AI79" s="125">
        <v>0</v>
      </c>
      <c r="AJ79" s="125">
        <v>6</v>
      </c>
      <c r="AK79" s="127" t="s">
        <v>111</v>
      </c>
      <c r="AL79" s="127" t="s">
        <v>299</v>
      </c>
    </row>
    <row r="80" spans="1:38">
      <c r="A80" s="117">
        <f>输入错误检查!B79</f>
        <v>0</v>
      </c>
      <c r="B80" s="130">
        <f>原始数据!B79</f>
        <v>6</v>
      </c>
      <c r="C80" s="130">
        <f>原始数据!C79</f>
        <v>7</v>
      </c>
      <c r="D80" s="120">
        <f>原始数据!D79</f>
        <v>1300</v>
      </c>
      <c r="E80" s="120" t="str">
        <f>原始数据!E79</f>
        <v>FAV</v>
      </c>
      <c r="F80" s="120" t="str">
        <f>原始数据!F79</f>
        <v>ZETA</v>
      </c>
      <c r="G80" s="120">
        <f>原始数据!G79</f>
        <v>3</v>
      </c>
      <c r="H80" s="120" t="str">
        <f>原始数据!H79</f>
        <v>下</v>
      </c>
      <c r="I80" s="120" t="str">
        <f>IF(原始数据!W79="","",原始数据!W79)</f>
        <v>圣心医院</v>
      </c>
      <c r="J80" s="120" t="str">
        <f>原始数据!J79</f>
        <v>ZETA</v>
      </c>
      <c r="K80" s="127" t="s">
        <v>314</v>
      </c>
      <c r="L80" s="123" t="str">
        <f>IF(原始数据!AI79="","",原始数据!AI79)</f>
        <v>古董商</v>
      </c>
      <c r="M80" s="125">
        <v>2</v>
      </c>
      <c r="N80" s="145">
        <v>0</v>
      </c>
      <c r="O80" s="145">
        <v>3</v>
      </c>
      <c r="P80" s="127" t="s">
        <v>312</v>
      </c>
      <c r="Q80" s="123" t="str">
        <f>IF(原始数据!AJ79="","",原始数据!AJ79)</f>
        <v>律师</v>
      </c>
      <c r="R80" s="125">
        <v>5</v>
      </c>
      <c r="S80" s="125">
        <v>0</v>
      </c>
      <c r="T80" s="125">
        <v>3</v>
      </c>
      <c r="U80" s="127" t="s">
        <v>313</v>
      </c>
      <c r="V80" s="123" t="str">
        <f>IF(原始数据!AL79="","",原始数据!AL79)</f>
        <v>佣兵</v>
      </c>
      <c r="W80" s="125">
        <v>8</v>
      </c>
      <c r="X80" s="125">
        <v>3</v>
      </c>
      <c r="Y80" s="125">
        <v>6</v>
      </c>
      <c r="Z80" s="127" t="s">
        <v>311</v>
      </c>
      <c r="AA80" s="123" t="str">
        <f>IF(原始数据!AN79="","",原始数据!AN79)</f>
        <v>园丁</v>
      </c>
      <c r="AB80" s="125">
        <v>6</v>
      </c>
      <c r="AC80" s="125">
        <v>3</v>
      </c>
      <c r="AD80" s="125">
        <v>9</v>
      </c>
      <c r="AE80" s="123" t="str">
        <f>IF(原始数据!K79="","",原始数据!K79)</f>
        <v>FAV</v>
      </c>
      <c r="AF80" s="123" t="str">
        <f>IF(原始数据!L79="","",原始数据!L79)</f>
        <v>chikin</v>
      </c>
      <c r="AG80" s="123" t="str">
        <f>IF(原始数据!AO79="","",原始数据!AO79)</f>
        <v>歌剧演员</v>
      </c>
      <c r="AH80" s="125">
        <v>4</v>
      </c>
      <c r="AI80" s="125">
        <v>0</v>
      </c>
      <c r="AJ80" s="125">
        <v>3</v>
      </c>
      <c r="AK80" s="127" t="s">
        <v>104</v>
      </c>
      <c r="AL80" s="127" t="s">
        <v>90</v>
      </c>
    </row>
    <row r="81" spans="1:38">
      <c r="A81" s="117">
        <f>输入错误检查!B80</f>
        <v>0</v>
      </c>
      <c r="B81" s="130">
        <f>原始数据!B80</f>
        <v>6</v>
      </c>
      <c r="C81" s="130">
        <f>原始数据!C80</f>
        <v>7</v>
      </c>
      <c r="D81" s="120">
        <f>原始数据!D80</f>
        <v>1300</v>
      </c>
      <c r="E81" s="120" t="str">
        <f>原始数据!E80</f>
        <v>FAV</v>
      </c>
      <c r="F81" s="120" t="str">
        <f>原始数据!F80</f>
        <v>ZETA</v>
      </c>
      <c r="G81" s="120" t="str">
        <f>原始数据!G80</f>
        <v>加</v>
      </c>
      <c r="H81" s="120" t="str">
        <f>原始数据!H80</f>
        <v>上</v>
      </c>
      <c r="I81" s="120" t="str">
        <f>IF(原始数据!W80="","",原始数据!W80)</f>
        <v/>
      </c>
      <c r="J81" s="120" t="str">
        <f>原始数据!J80</f>
        <v/>
      </c>
      <c r="K81" s="127"/>
      <c r="L81" s="123" t="str">
        <f>IF(原始数据!AI80="","",原始数据!AI80)</f>
        <v/>
      </c>
      <c r="M81" s="125"/>
      <c r="N81" s="145"/>
      <c r="O81" s="145"/>
      <c r="P81" s="127"/>
      <c r="Q81" s="123" t="str">
        <f>IF(原始数据!AJ80="","",原始数据!AJ80)</f>
        <v/>
      </c>
      <c r="R81" s="125"/>
      <c r="S81" s="125"/>
      <c r="T81" s="125"/>
      <c r="U81" s="127"/>
      <c r="V81" s="123" t="str">
        <f>IF(原始数据!AL80="","",原始数据!AL80)</f>
        <v/>
      </c>
      <c r="W81" s="125"/>
      <c r="X81" s="125"/>
      <c r="Y81" s="125"/>
      <c r="Z81" s="127"/>
      <c r="AA81" s="123" t="str">
        <f>IF(原始数据!AN80="","",原始数据!AN80)</f>
        <v/>
      </c>
      <c r="AB81" s="125"/>
      <c r="AC81" s="125"/>
      <c r="AD81" s="125"/>
      <c r="AE81" s="123" t="str">
        <f>IF(原始数据!K80="","",原始数据!K80)</f>
        <v/>
      </c>
      <c r="AF81" s="123" t="str">
        <f>IF(原始数据!L80="","",原始数据!L80)</f>
        <v/>
      </c>
      <c r="AG81" s="123" t="str">
        <f>IF(原始数据!AO80="","",原始数据!AO80)</f>
        <v/>
      </c>
      <c r="AH81" s="125"/>
      <c r="AI81" s="125"/>
      <c r="AJ81" s="125"/>
      <c r="AK81" s="127"/>
      <c r="AL81" s="127"/>
    </row>
    <row r="82" spans="1:38">
      <c r="A82" s="117">
        <f>输入错误检查!B81</f>
        <v>0</v>
      </c>
      <c r="B82" s="130">
        <f>原始数据!B81</f>
        <v>6</v>
      </c>
      <c r="C82" s="130">
        <f>原始数据!C81</f>
        <v>7</v>
      </c>
      <c r="D82" s="120">
        <f>原始数据!D81</f>
        <v>1300</v>
      </c>
      <c r="E82" s="120" t="str">
        <f>原始数据!E81</f>
        <v>FAV</v>
      </c>
      <c r="F82" s="120" t="str">
        <f>原始数据!F81</f>
        <v>ZETA</v>
      </c>
      <c r="G82" s="120" t="str">
        <f>原始数据!G81</f>
        <v>加</v>
      </c>
      <c r="H82" s="120" t="str">
        <f>原始数据!H81</f>
        <v>下</v>
      </c>
      <c r="I82" s="120" t="str">
        <f>IF(原始数据!W81="","",原始数据!W81)</f>
        <v/>
      </c>
      <c r="J82" s="120" t="str">
        <f>原始数据!J81</f>
        <v/>
      </c>
      <c r="K82" s="127"/>
      <c r="L82" s="123" t="str">
        <f>IF(原始数据!AI81="","",原始数据!AI81)</f>
        <v/>
      </c>
      <c r="M82" s="125"/>
      <c r="N82" s="145"/>
      <c r="O82" s="145"/>
      <c r="P82" s="127"/>
      <c r="Q82" s="123" t="str">
        <f>IF(原始数据!AJ81="","",原始数据!AJ81)</f>
        <v/>
      </c>
      <c r="R82" s="125"/>
      <c r="S82" s="125"/>
      <c r="T82" s="125"/>
      <c r="U82" s="127"/>
      <c r="V82" s="123" t="str">
        <f>IF(原始数据!AL81="","",原始数据!AL81)</f>
        <v/>
      </c>
      <c r="W82" s="125"/>
      <c r="X82" s="125"/>
      <c r="Y82" s="125"/>
      <c r="Z82" s="127"/>
      <c r="AA82" s="123" t="str">
        <f>IF(原始数据!AN81="","",原始数据!AN81)</f>
        <v/>
      </c>
      <c r="AB82" s="125"/>
      <c r="AC82" s="125"/>
      <c r="AD82" s="125"/>
      <c r="AE82" s="123" t="str">
        <f>IF(原始数据!K81="","",原始数据!K81)</f>
        <v/>
      </c>
      <c r="AF82" s="123" t="str">
        <f>IF(原始数据!L81="","",原始数据!L81)</f>
        <v/>
      </c>
      <c r="AG82" s="123" t="str">
        <f>IF(原始数据!AO81="","",原始数据!AO81)</f>
        <v/>
      </c>
      <c r="AH82" s="125"/>
      <c r="AI82" s="125"/>
      <c r="AJ82" s="125"/>
      <c r="AK82" s="127"/>
      <c r="AL82" s="127"/>
    </row>
    <row r="83" spans="1:38">
      <c r="A83" s="117">
        <f>输入错误检查!B82</f>
        <v>0</v>
      </c>
      <c r="B83" s="130">
        <f>原始数据!B82</f>
        <v>6</v>
      </c>
      <c r="C83" s="130">
        <f>原始数据!C82</f>
        <v>7</v>
      </c>
      <c r="D83" s="120">
        <f>原始数据!D82</f>
        <v>1500</v>
      </c>
      <c r="E83" s="120" t="str">
        <f>原始数据!E82</f>
        <v>SZ</v>
      </c>
      <c r="F83" s="120" t="str">
        <f>原始数据!F82</f>
        <v>AWG</v>
      </c>
      <c r="G83" s="120">
        <f>原始数据!G82</f>
        <v>1</v>
      </c>
      <c r="H83" s="120" t="str">
        <f>原始数据!H82</f>
        <v>上</v>
      </c>
      <c r="I83" s="120" t="str">
        <f>IF(原始数据!W82="","",原始数据!W82)</f>
        <v>唐人街</v>
      </c>
      <c r="J83" s="120" t="str">
        <f>原始数据!J82</f>
        <v>AWG</v>
      </c>
      <c r="K83" s="127" t="s">
        <v>318</v>
      </c>
      <c r="L83" s="123" t="str">
        <f>IF(原始数据!AI82="","",原始数据!AI82)</f>
        <v>律师</v>
      </c>
      <c r="M83" s="125">
        <v>9</v>
      </c>
      <c r="N83" s="145">
        <v>3</v>
      </c>
      <c r="O83" s="145">
        <v>9</v>
      </c>
      <c r="P83" s="127" t="s">
        <v>302</v>
      </c>
      <c r="Q83" s="123" t="str">
        <f>IF(原始数据!AJ82="","",原始数据!AJ82)</f>
        <v>病患</v>
      </c>
      <c r="R83" s="125">
        <v>4</v>
      </c>
      <c r="S83" s="125">
        <v>3</v>
      </c>
      <c r="T83" s="125">
        <v>9</v>
      </c>
      <c r="U83" s="127" t="s">
        <v>300</v>
      </c>
      <c r="V83" s="123" t="str">
        <f>IF(原始数据!AL82="","",原始数据!AL82)</f>
        <v>园丁</v>
      </c>
      <c r="W83" s="125">
        <v>5</v>
      </c>
      <c r="X83" s="125">
        <v>6</v>
      </c>
      <c r="Y83" s="125">
        <v>9</v>
      </c>
      <c r="Z83" s="127" t="s">
        <v>59</v>
      </c>
      <c r="AA83" s="123" t="str">
        <f>IF(原始数据!AN82="","",原始数据!AN82)</f>
        <v>大副</v>
      </c>
      <c r="AB83" s="125">
        <v>2</v>
      </c>
      <c r="AC83" s="125">
        <v>3</v>
      </c>
      <c r="AD83" s="125">
        <v>6</v>
      </c>
      <c r="AE83" s="123" t="str">
        <f>IF(原始数据!K82="","",原始数据!K82)</f>
        <v>SZ</v>
      </c>
      <c r="AF83" s="123" t="str">
        <f>IF(原始数据!L82="","",原始数据!L82)</f>
        <v>burio</v>
      </c>
      <c r="AG83" s="123" t="str">
        <f>IF(原始数据!AO82="","",原始数据!AO82)</f>
        <v>歌剧演员</v>
      </c>
      <c r="AH83" s="125">
        <v>1</v>
      </c>
      <c r="AI83" s="125">
        <v>3</v>
      </c>
      <c r="AJ83" s="125">
        <v>6</v>
      </c>
      <c r="AK83" s="127" t="s">
        <v>66</v>
      </c>
      <c r="AL83" s="127" t="s">
        <v>90</v>
      </c>
    </row>
    <row r="84" spans="1:38">
      <c r="A84" s="117">
        <f>输入错误检查!B83</f>
        <v>0</v>
      </c>
      <c r="B84" s="130">
        <f>原始数据!B83</f>
        <v>6</v>
      </c>
      <c r="C84" s="130">
        <f>原始数据!C83</f>
        <v>7</v>
      </c>
      <c r="D84" s="120">
        <f>原始数据!D83</f>
        <v>1500</v>
      </c>
      <c r="E84" s="120" t="str">
        <f>原始数据!E83</f>
        <v>SZ</v>
      </c>
      <c r="F84" s="120" t="str">
        <f>原始数据!F83</f>
        <v>AWG</v>
      </c>
      <c r="G84" s="120">
        <f>原始数据!G83</f>
        <v>1</v>
      </c>
      <c r="H84" s="120" t="str">
        <f>原始数据!H83</f>
        <v>下</v>
      </c>
      <c r="I84" s="120" t="str">
        <f>IF(原始数据!W83="","",原始数据!W83)</f>
        <v>唐人街</v>
      </c>
      <c r="J84" s="120" t="str">
        <f>原始数据!J83</f>
        <v>SZ</v>
      </c>
      <c r="K84" s="127" t="s">
        <v>297</v>
      </c>
      <c r="L84" s="123" t="str">
        <f>IF(原始数据!AI83="","",原始数据!AI83)</f>
        <v>心理学家</v>
      </c>
      <c r="M84" s="125">
        <v>4</v>
      </c>
      <c r="N84" s="145">
        <v>3</v>
      </c>
      <c r="O84" s="145">
        <v>9</v>
      </c>
      <c r="P84" s="127" t="s">
        <v>298</v>
      </c>
      <c r="Q84" s="123" t="str">
        <f>IF(原始数据!AJ83="","",原始数据!AJ83)</f>
        <v>木偶师</v>
      </c>
      <c r="R84" s="125">
        <v>5</v>
      </c>
      <c r="S84" s="125">
        <v>6</v>
      </c>
      <c r="T84" s="125">
        <v>9</v>
      </c>
      <c r="U84" s="127" t="s">
        <v>295</v>
      </c>
      <c r="V84" s="123" t="str">
        <f>IF(原始数据!AL83="","",原始数据!AL83)</f>
        <v>祭司</v>
      </c>
      <c r="W84" s="125">
        <v>9</v>
      </c>
      <c r="X84" s="125">
        <v>3</v>
      </c>
      <c r="Y84" s="125">
        <v>9</v>
      </c>
      <c r="Z84" s="127" t="s">
        <v>319</v>
      </c>
      <c r="AA84" s="123" t="str">
        <f>IF(原始数据!AN83="","",原始数据!AN83)</f>
        <v>佣兵</v>
      </c>
      <c r="AB84" s="125">
        <v>2</v>
      </c>
      <c r="AC84" s="125">
        <v>3</v>
      </c>
      <c r="AD84" s="125">
        <v>6</v>
      </c>
      <c r="AE84" s="123" t="str">
        <f>IF(原始数据!K83="","",原始数据!K83)</f>
        <v>AWG</v>
      </c>
      <c r="AF84" s="123" t="str">
        <f>IF(原始数据!L83="","",原始数据!L83)</f>
        <v>irohasu</v>
      </c>
      <c r="AG84" s="123" t="str">
        <f>IF(原始数据!AO83="","",原始数据!AO83)</f>
        <v>歌剧演员</v>
      </c>
      <c r="AH84" s="125">
        <v>1</v>
      </c>
      <c r="AI84" s="125">
        <v>3</v>
      </c>
      <c r="AJ84" s="125">
        <v>6</v>
      </c>
      <c r="AK84" s="127" t="s">
        <v>104</v>
      </c>
      <c r="AL84" s="127" t="s">
        <v>90</v>
      </c>
    </row>
    <row r="85" spans="1:38">
      <c r="A85" s="117">
        <f>输入错误检查!B84</f>
        <v>0</v>
      </c>
      <c r="B85" s="130">
        <f>原始数据!B84</f>
        <v>6</v>
      </c>
      <c r="C85" s="130">
        <f>原始数据!C84</f>
        <v>7</v>
      </c>
      <c r="D85" s="120">
        <f>原始数据!D84</f>
        <v>1500</v>
      </c>
      <c r="E85" s="120" t="str">
        <f>原始数据!E84</f>
        <v>SZ</v>
      </c>
      <c r="F85" s="120" t="str">
        <f>原始数据!F84</f>
        <v>AWG</v>
      </c>
      <c r="G85" s="120">
        <f>原始数据!G84</f>
        <v>2</v>
      </c>
      <c r="H85" s="120" t="str">
        <f>原始数据!H84</f>
        <v>上</v>
      </c>
      <c r="I85" s="120" t="str">
        <f>IF(原始数据!W84="","",原始数据!W84)</f>
        <v>里奥的回忆</v>
      </c>
      <c r="J85" s="120" t="str">
        <f>原始数据!J84</f>
        <v>SZ</v>
      </c>
      <c r="K85" s="127" t="s">
        <v>297</v>
      </c>
      <c r="L85" s="123" t="str">
        <f>IF(原始数据!AI84="","",原始数据!AI84)</f>
        <v>入殓师</v>
      </c>
      <c r="M85" s="125">
        <v>8</v>
      </c>
      <c r="N85" s="145">
        <v>3</v>
      </c>
      <c r="O85" s="145">
        <v>9</v>
      </c>
      <c r="P85" s="127" t="s">
        <v>298</v>
      </c>
      <c r="Q85" s="123" t="str">
        <f>IF(原始数据!AJ84="","",原始数据!AJ84)</f>
        <v>飞行家</v>
      </c>
      <c r="R85" s="125">
        <v>4</v>
      </c>
      <c r="S85" s="125">
        <v>3</v>
      </c>
      <c r="T85" s="125">
        <v>9</v>
      </c>
      <c r="U85" s="127" t="s">
        <v>319</v>
      </c>
      <c r="V85" s="123" t="str">
        <f>IF(原始数据!AL84="","",原始数据!AL84)</f>
        <v>佣兵</v>
      </c>
      <c r="W85" s="125">
        <v>6</v>
      </c>
      <c r="X85" s="125">
        <v>3</v>
      </c>
      <c r="Y85" s="125">
        <v>6</v>
      </c>
      <c r="Z85" s="127" t="s">
        <v>295</v>
      </c>
      <c r="AA85" s="123" t="str">
        <f>IF(原始数据!AN84="","",原始数据!AN84)</f>
        <v>勘探员</v>
      </c>
      <c r="AB85" s="125">
        <v>5</v>
      </c>
      <c r="AC85" s="125">
        <v>0</v>
      </c>
      <c r="AD85" s="125">
        <v>9</v>
      </c>
      <c r="AE85" s="123" t="str">
        <f>IF(原始数据!K84="","",原始数据!K84)</f>
        <v>AWG</v>
      </c>
      <c r="AF85" s="123" t="str">
        <f>IF(原始数据!L84="","",原始数据!L84)</f>
        <v>yukakina</v>
      </c>
      <c r="AG85" s="123" t="str">
        <f>IF(原始数据!AO84="","",原始数据!AO84)</f>
        <v>时空之影</v>
      </c>
      <c r="AH85" s="125">
        <v>9</v>
      </c>
      <c r="AI85" s="125">
        <v>6</v>
      </c>
      <c r="AJ85" s="125">
        <v>9</v>
      </c>
      <c r="AK85" s="127" t="s">
        <v>104</v>
      </c>
      <c r="AL85" s="127" t="s">
        <v>299</v>
      </c>
    </row>
    <row r="86" spans="1:38">
      <c r="A86" s="117">
        <f>输入错误检查!B85</f>
        <v>0</v>
      </c>
      <c r="B86" s="130">
        <f>原始数据!B85</f>
        <v>6</v>
      </c>
      <c r="C86" s="130">
        <f>原始数据!C85</f>
        <v>7</v>
      </c>
      <c r="D86" s="120">
        <f>原始数据!D85</f>
        <v>1500</v>
      </c>
      <c r="E86" s="120" t="str">
        <f>原始数据!E85</f>
        <v>SZ</v>
      </c>
      <c r="F86" s="120" t="str">
        <f>原始数据!F85</f>
        <v>AWG</v>
      </c>
      <c r="G86" s="120">
        <f>原始数据!G85</f>
        <v>2</v>
      </c>
      <c r="H86" s="120" t="str">
        <f>原始数据!H85</f>
        <v>下</v>
      </c>
      <c r="I86" s="120" t="str">
        <f>IF(原始数据!W85="","",原始数据!W85)</f>
        <v>里奥的回忆</v>
      </c>
      <c r="J86" s="120" t="str">
        <f>原始数据!J85</f>
        <v>AWG</v>
      </c>
      <c r="K86" s="127" t="s">
        <v>302</v>
      </c>
      <c r="L86" s="123" t="str">
        <f>IF(原始数据!AI85="","",原始数据!AI85)</f>
        <v>空军</v>
      </c>
      <c r="M86" s="125">
        <v>6</v>
      </c>
      <c r="N86" s="145">
        <v>3</v>
      </c>
      <c r="O86" s="145">
        <v>9</v>
      </c>
      <c r="P86" s="127" t="s">
        <v>300</v>
      </c>
      <c r="Q86" s="123" t="str">
        <f>IF(原始数据!AJ85="","",原始数据!AJ85)</f>
        <v>勘探员</v>
      </c>
      <c r="R86" s="125">
        <v>8</v>
      </c>
      <c r="S86" s="125">
        <v>0</v>
      </c>
      <c r="T86" s="125">
        <v>3</v>
      </c>
      <c r="U86" s="127" t="s">
        <v>59</v>
      </c>
      <c r="V86" s="123" t="str">
        <f>IF(原始数据!AL85="","",原始数据!AL85)</f>
        <v>佣兵</v>
      </c>
      <c r="W86" s="125">
        <v>2</v>
      </c>
      <c r="X86" s="125">
        <v>3</v>
      </c>
      <c r="Y86" s="125">
        <v>6</v>
      </c>
      <c r="Z86" s="127" t="s">
        <v>318</v>
      </c>
      <c r="AA86" s="123" t="str">
        <f>IF(原始数据!AN85="","",原始数据!AN85)</f>
        <v>拉拉队员</v>
      </c>
      <c r="AB86" s="125">
        <v>5</v>
      </c>
      <c r="AC86" s="125">
        <v>6</v>
      </c>
      <c r="AD86" s="125">
        <v>9</v>
      </c>
      <c r="AE86" s="123" t="str">
        <f>IF(原始数据!K85="","",原始数据!K85)</f>
        <v>SZ</v>
      </c>
      <c r="AF86" s="123" t="str">
        <f>IF(原始数据!L85="","",原始数据!L85)</f>
        <v>miraik</v>
      </c>
      <c r="AG86" s="123" t="str">
        <f>IF(原始数据!AO85="","",原始数据!AO85)</f>
        <v>时空之影</v>
      </c>
      <c r="AH86" s="125">
        <v>4</v>
      </c>
      <c r="AI86" s="125">
        <v>6</v>
      </c>
      <c r="AJ86" s="125">
        <v>9</v>
      </c>
      <c r="AK86" s="127" t="s">
        <v>104</v>
      </c>
      <c r="AL86" s="127" t="s">
        <v>299</v>
      </c>
    </row>
    <row r="87" spans="1:38">
      <c r="A87" s="117">
        <f>输入错误检查!B86</f>
        <v>0</v>
      </c>
      <c r="B87" s="130">
        <f>原始数据!B86</f>
        <v>6</v>
      </c>
      <c r="C87" s="130">
        <f>原始数据!C86</f>
        <v>7</v>
      </c>
      <c r="D87" s="120">
        <f>原始数据!D86</f>
        <v>1500</v>
      </c>
      <c r="E87" s="120" t="str">
        <f>原始数据!E86</f>
        <v>SZ</v>
      </c>
      <c r="F87" s="120" t="str">
        <f>原始数据!F86</f>
        <v>AWG</v>
      </c>
      <c r="G87" s="120">
        <f>原始数据!G86</f>
        <v>3</v>
      </c>
      <c r="H87" s="120" t="str">
        <f>原始数据!H86</f>
        <v>上</v>
      </c>
      <c r="I87" s="120" t="str">
        <f>IF(原始数据!W86="","",原始数据!W86)</f>
        <v>军工厂</v>
      </c>
      <c r="J87" s="120" t="str">
        <f>原始数据!J86</f>
        <v>SZ</v>
      </c>
      <c r="K87" s="127" t="s">
        <v>297</v>
      </c>
      <c r="L87" s="123" t="str">
        <f>IF(原始数据!AI86="","",原始数据!AI86)</f>
        <v>病患</v>
      </c>
      <c r="M87" s="125">
        <v>2</v>
      </c>
      <c r="N87" s="145">
        <v>3</v>
      </c>
      <c r="O87" s="145">
        <v>6</v>
      </c>
      <c r="P87" s="127" t="s">
        <v>295</v>
      </c>
      <c r="Q87" s="123" t="str">
        <f>IF(原始数据!AJ86="","",原始数据!AJ86)</f>
        <v>昆虫学者</v>
      </c>
      <c r="R87" s="125">
        <v>5</v>
      </c>
      <c r="S87" s="125">
        <v>3</v>
      </c>
      <c r="T87" s="125">
        <v>9</v>
      </c>
      <c r="U87" s="127" t="s">
        <v>319</v>
      </c>
      <c r="V87" s="123" t="str">
        <f>IF(原始数据!AL86="","",原始数据!AL86)</f>
        <v>前锋</v>
      </c>
      <c r="W87" s="125">
        <v>8</v>
      </c>
      <c r="X87" s="125">
        <v>3</v>
      </c>
      <c r="Y87" s="125">
        <v>6</v>
      </c>
      <c r="Z87" s="127" t="s">
        <v>298</v>
      </c>
      <c r="AA87" s="123" t="str">
        <f>IF(原始数据!AN86="","",原始数据!AN86)</f>
        <v>杂技演员</v>
      </c>
      <c r="AB87" s="125">
        <v>6</v>
      </c>
      <c r="AC87" s="125">
        <v>3</v>
      </c>
      <c r="AD87" s="125">
        <v>9</v>
      </c>
      <c r="AE87" s="123" t="str">
        <f>IF(原始数据!K86="","",原始数据!K86)</f>
        <v>AWG</v>
      </c>
      <c r="AF87" s="123" t="str">
        <f>IF(原始数据!L86="","",原始数据!L86)</f>
        <v>yukakina</v>
      </c>
      <c r="AG87" s="123" t="str">
        <f>IF(原始数据!AO86="","",原始数据!AO86)</f>
        <v>使徒</v>
      </c>
      <c r="AH87" s="125">
        <v>9</v>
      </c>
      <c r="AI87" s="125">
        <v>0</v>
      </c>
      <c r="AJ87" s="125">
        <v>6</v>
      </c>
      <c r="AK87" s="127" t="s">
        <v>111</v>
      </c>
      <c r="AL87" s="127" t="s">
        <v>299</v>
      </c>
    </row>
    <row r="88" spans="1:38">
      <c r="A88" s="117">
        <f>输入错误检查!B87</f>
        <v>0</v>
      </c>
      <c r="B88" s="130">
        <f>原始数据!B87</f>
        <v>6</v>
      </c>
      <c r="C88" s="130">
        <f>原始数据!C87</f>
        <v>7</v>
      </c>
      <c r="D88" s="120">
        <f>原始数据!D87</f>
        <v>1500</v>
      </c>
      <c r="E88" s="120" t="str">
        <f>原始数据!E87</f>
        <v>SZ</v>
      </c>
      <c r="F88" s="120" t="str">
        <f>原始数据!F87</f>
        <v>AWG</v>
      </c>
      <c r="G88" s="120">
        <f>原始数据!G87</f>
        <v>3</v>
      </c>
      <c r="H88" s="120" t="str">
        <f>原始数据!H87</f>
        <v>下</v>
      </c>
      <c r="I88" s="120" t="str">
        <f>IF(原始数据!W87="","",原始数据!W87)</f>
        <v>军工厂</v>
      </c>
      <c r="J88" s="120" t="str">
        <f>原始数据!J87</f>
        <v>AWG</v>
      </c>
      <c r="K88" s="127" t="s">
        <v>302</v>
      </c>
      <c r="L88" s="123" t="str">
        <f>IF(原始数据!AI87="","",原始数据!AI87)</f>
        <v>舞女</v>
      </c>
      <c r="M88" s="125">
        <v>9</v>
      </c>
      <c r="N88" s="145">
        <v>0</v>
      </c>
      <c r="O88" s="145">
        <v>3</v>
      </c>
      <c r="P88" s="127" t="s">
        <v>300</v>
      </c>
      <c r="Q88" s="123" t="str">
        <f>IF(原始数据!AJ87="","",原始数据!AJ87)</f>
        <v>古董商</v>
      </c>
      <c r="R88" s="125">
        <v>5</v>
      </c>
      <c r="S88" s="125">
        <v>0</v>
      </c>
      <c r="T88" s="125">
        <v>3</v>
      </c>
      <c r="U88" s="127" t="s">
        <v>59</v>
      </c>
      <c r="V88" s="123" t="str">
        <f>IF(原始数据!AL87="","",原始数据!AL87)</f>
        <v>佣兵</v>
      </c>
      <c r="W88" s="125">
        <v>2</v>
      </c>
      <c r="X88" s="125">
        <v>3</v>
      </c>
      <c r="Y88" s="125">
        <v>6</v>
      </c>
      <c r="Z88" s="127" t="s">
        <v>318</v>
      </c>
      <c r="AA88" s="123" t="str">
        <f>IF(原始数据!AN87="","",原始数据!AN87)</f>
        <v>木偶师</v>
      </c>
      <c r="AB88" s="125">
        <v>8</v>
      </c>
      <c r="AC88" s="125">
        <v>3</v>
      </c>
      <c r="AD88" s="125">
        <v>9</v>
      </c>
      <c r="AE88" s="123" t="str">
        <f>IF(原始数据!K87="","",原始数据!K87)</f>
        <v>SZ</v>
      </c>
      <c r="AF88" s="123" t="str">
        <f>IF(原始数据!L87="","",原始数据!L87)</f>
        <v>miraik</v>
      </c>
      <c r="AG88" s="123" t="str">
        <f>IF(原始数据!AO87="","",原始数据!AO87)</f>
        <v>使徒</v>
      </c>
      <c r="AH88" s="125">
        <v>6</v>
      </c>
      <c r="AI88" s="125">
        <v>6</v>
      </c>
      <c r="AJ88" s="125">
        <v>9</v>
      </c>
      <c r="AK88" s="127" t="s">
        <v>111</v>
      </c>
      <c r="AL88" s="127" t="s">
        <v>299</v>
      </c>
    </row>
    <row r="89" spans="1:38">
      <c r="A89" s="117">
        <f>输入错误检查!B88</f>
        <v>0</v>
      </c>
      <c r="B89" s="130">
        <f>原始数据!B88</f>
        <v>6</v>
      </c>
      <c r="C89" s="130">
        <f>原始数据!C88</f>
        <v>7</v>
      </c>
      <c r="D89" s="120">
        <f>原始数据!D88</f>
        <v>1500</v>
      </c>
      <c r="E89" s="120" t="str">
        <f>原始数据!E88</f>
        <v>SZ</v>
      </c>
      <c r="F89" s="120" t="str">
        <f>原始数据!F88</f>
        <v>AWG</v>
      </c>
      <c r="G89" s="120" t="str">
        <f>原始数据!G88</f>
        <v>加</v>
      </c>
      <c r="H89" s="120" t="str">
        <f>原始数据!H88</f>
        <v>上</v>
      </c>
      <c r="I89" s="120" t="str">
        <f>IF(原始数据!W88="","",原始数据!W88)</f>
        <v>永眠镇</v>
      </c>
      <c r="J89" s="120" t="str">
        <f>原始数据!J88</f>
        <v>SZ</v>
      </c>
      <c r="K89" s="127" t="s">
        <v>295</v>
      </c>
      <c r="L89" s="123" t="str">
        <f>IF(原始数据!AI88="","",原始数据!AI88)</f>
        <v>律师</v>
      </c>
      <c r="M89" s="125">
        <v>6</v>
      </c>
      <c r="N89" s="145">
        <v>3</v>
      </c>
      <c r="O89" s="145">
        <v>9</v>
      </c>
      <c r="P89" s="127" t="s">
        <v>297</v>
      </c>
      <c r="Q89" s="123" t="str">
        <f>IF(原始数据!AJ88="","",原始数据!AJ88)</f>
        <v>舞女</v>
      </c>
      <c r="R89" s="125">
        <v>8</v>
      </c>
      <c r="S89" s="125">
        <v>0</v>
      </c>
      <c r="T89" s="125">
        <v>3</v>
      </c>
      <c r="U89" s="127" t="s">
        <v>319</v>
      </c>
      <c r="V89" s="123" t="str">
        <f>IF(原始数据!AL88="","",原始数据!AL88)</f>
        <v>佣兵</v>
      </c>
      <c r="W89" s="125">
        <v>5</v>
      </c>
      <c r="X89" s="125">
        <v>3</v>
      </c>
      <c r="Y89" s="125">
        <v>6</v>
      </c>
      <c r="Z89" s="127" t="s">
        <v>298</v>
      </c>
      <c r="AA89" s="123" t="str">
        <f>IF(原始数据!AN88="","",原始数据!AN88)</f>
        <v>小说家</v>
      </c>
      <c r="AB89" s="125">
        <v>3</v>
      </c>
      <c r="AC89" s="125">
        <v>0</v>
      </c>
      <c r="AD89" s="125">
        <v>3</v>
      </c>
      <c r="AE89" s="123" t="str">
        <f>IF(原始数据!K88="","",原始数据!K88)</f>
        <v>AWG</v>
      </c>
      <c r="AF89" s="123" t="str">
        <f>IF(原始数据!L88="","",原始数据!L88)</f>
        <v>yukakina</v>
      </c>
      <c r="AG89" s="123" t="str">
        <f>IF(原始数据!AO88="","",原始数据!AO88)</f>
        <v>蜡像师</v>
      </c>
      <c r="AH89" s="125">
        <v>4</v>
      </c>
      <c r="AI89" s="125">
        <v>6</v>
      </c>
      <c r="AJ89" s="125">
        <v>9</v>
      </c>
      <c r="AK89" s="127" t="s">
        <v>111</v>
      </c>
      <c r="AL89" s="127" t="s">
        <v>299</v>
      </c>
    </row>
    <row r="90" spans="1:38">
      <c r="A90" s="117">
        <f>输入错误检查!B89</f>
        <v>0</v>
      </c>
      <c r="B90" s="130">
        <f>原始数据!B89</f>
        <v>6</v>
      </c>
      <c r="C90" s="130">
        <f>原始数据!C89</f>
        <v>7</v>
      </c>
      <c r="D90" s="120">
        <f>原始数据!D89</f>
        <v>1500</v>
      </c>
      <c r="E90" s="120" t="str">
        <f>原始数据!E89</f>
        <v>SZ</v>
      </c>
      <c r="F90" s="120" t="str">
        <f>原始数据!F89</f>
        <v>AWG</v>
      </c>
      <c r="G90" s="120" t="str">
        <f>原始数据!G89</f>
        <v>加</v>
      </c>
      <c r="H90" s="120" t="str">
        <f>原始数据!H89</f>
        <v>下</v>
      </c>
      <c r="I90" s="120" t="str">
        <f>IF(原始数据!W89="","",原始数据!W89)</f>
        <v>永眠镇</v>
      </c>
      <c r="J90" s="120" t="str">
        <f>原始数据!J89</f>
        <v>AWG</v>
      </c>
      <c r="K90" s="127" t="s">
        <v>302</v>
      </c>
      <c r="L90" s="123" t="str">
        <f>IF(原始数据!AI89="","",原始数据!AI89)</f>
        <v>飞行家</v>
      </c>
      <c r="M90" s="125">
        <v>5</v>
      </c>
      <c r="N90" s="145">
        <v>3</v>
      </c>
      <c r="O90" s="145">
        <v>6</v>
      </c>
      <c r="P90" s="127" t="s">
        <v>59</v>
      </c>
      <c r="Q90" s="123" t="str">
        <f>IF(原始数据!AJ89="","",原始数据!AJ89)</f>
        <v>作曲家</v>
      </c>
      <c r="R90" s="125">
        <v>3</v>
      </c>
      <c r="S90" s="125">
        <v>3</v>
      </c>
      <c r="T90" s="125">
        <v>9</v>
      </c>
      <c r="U90" s="127" t="s">
        <v>318</v>
      </c>
      <c r="V90" s="123" t="str">
        <f>IF(原始数据!AL89="","",原始数据!AL89)</f>
        <v>守墓人</v>
      </c>
      <c r="W90" s="125">
        <v>4</v>
      </c>
      <c r="X90" s="125">
        <v>3</v>
      </c>
      <c r="Y90" s="125">
        <v>6</v>
      </c>
      <c r="Z90" s="127" t="s">
        <v>300</v>
      </c>
      <c r="AA90" s="123" t="str">
        <f>IF(原始数据!AN89="","",原始数据!AN89)</f>
        <v>小说家</v>
      </c>
      <c r="AB90" s="125">
        <v>6</v>
      </c>
      <c r="AC90" s="125">
        <v>0</v>
      </c>
      <c r="AD90" s="125">
        <v>3</v>
      </c>
      <c r="AE90" s="123" t="str">
        <f>IF(原始数据!K89="","",原始数据!K89)</f>
        <v>SZ</v>
      </c>
      <c r="AF90" s="123" t="str">
        <f>IF(原始数据!L89="","",原始数据!L89)</f>
        <v>miraik</v>
      </c>
      <c r="AG90" s="123" t="str">
        <f>IF(原始数据!AO89="","",原始数据!AO89)</f>
        <v>使徒</v>
      </c>
      <c r="AH90" s="125">
        <v>9</v>
      </c>
      <c r="AI90" s="125">
        <v>3</v>
      </c>
      <c r="AJ90" s="125">
        <v>6</v>
      </c>
      <c r="AK90" s="127" t="s">
        <v>111</v>
      </c>
      <c r="AL90" s="127" t="s">
        <v>90</v>
      </c>
    </row>
    <row r="91" spans="1:38">
      <c r="A91" s="117">
        <f>输入错误检查!B90</f>
        <v>0</v>
      </c>
      <c r="B91" s="130">
        <f>原始数据!B90</f>
        <v>6</v>
      </c>
      <c r="C91" s="130">
        <f>原始数据!C90</f>
        <v>7</v>
      </c>
      <c r="D91" s="120">
        <f>原始数据!D90</f>
        <v>1700</v>
      </c>
      <c r="E91" s="120" t="str">
        <f>原始数据!E90</f>
        <v>RC</v>
      </c>
      <c r="F91" s="120" t="str">
        <f>原始数据!F90</f>
        <v>AXIZ</v>
      </c>
      <c r="G91" s="120">
        <f>原始数据!G90</f>
        <v>1</v>
      </c>
      <c r="H91" s="120" t="str">
        <f>原始数据!H90</f>
        <v>上</v>
      </c>
      <c r="I91" s="120" t="str">
        <f>IF(原始数据!W90="","",原始数据!W90)</f>
        <v>里奥的回忆</v>
      </c>
      <c r="J91" s="120" t="str">
        <f>原始数据!J90</f>
        <v>RC</v>
      </c>
      <c r="K91" s="127" t="s">
        <v>293</v>
      </c>
      <c r="L91" s="123" t="str">
        <f>IF(原始数据!AI90="","",原始数据!AI90)</f>
        <v>调香师</v>
      </c>
      <c r="M91" s="125">
        <v>8</v>
      </c>
      <c r="N91" s="145">
        <v>6</v>
      </c>
      <c r="O91" s="145">
        <v>9</v>
      </c>
      <c r="P91" s="127" t="s">
        <v>291</v>
      </c>
      <c r="Q91" s="123" t="str">
        <f>IF(原始数据!AJ90="","",原始数据!AJ90)</f>
        <v>拉拉队员</v>
      </c>
      <c r="R91" s="125">
        <v>6</v>
      </c>
      <c r="S91" s="125">
        <v>3</v>
      </c>
      <c r="T91" s="125">
        <v>9</v>
      </c>
      <c r="U91" s="127" t="s">
        <v>294</v>
      </c>
      <c r="V91" s="123" t="str">
        <f>IF(原始数据!AL90="","",原始数据!AL90)</f>
        <v>佣兵</v>
      </c>
      <c r="W91" s="125">
        <v>5</v>
      </c>
      <c r="X91" s="125">
        <v>3</v>
      </c>
      <c r="Y91" s="125">
        <v>6</v>
      </c>
      <c r="Z91" s="127" t="s">
        <v>292</v>
      </c>
      <c r="AA91" s="123" t="str">
        <f>IF(原始数据!AN90="","",原始数据!AN90)</f>
        <v>病患</v>
      </c>
      <c r="AB91" s="125">
        <v>4</v>
      </c>
      <c r="AC91" s="125">
        <v>3</v>
      </c>
      <c r="AD91" s="125">
        <v>9</v>
      </c>
      <c r="AE91" s="123" t="str">
        <f>IF(原始数据!K90="","",原始数据!K90)</f>
        <v>AXIZ</v>
      </c>
      <c r="AF91" s="123" t="str">
        <f>IF(原始数据!L90="","",原始数据!L90)</f>
        <v>kakaka</v>
      </c>
      <c r="AG91" s="123" t="str">
        <f>IF(原始数据!AO90="","",原始数据!AO90)</f>
        <v>时空之影</v>
      </c>
      <c r="AH91" s="125">
        <v>9</v>
      </c>
      <c r="AI91" s="125">
        <v>6</v>
      </c>
      <c r="AJ91" s="125">
        <v>9</v>
      </c>
      <c r="AK91" s="127" t="s">
        <v>104</v>
      </c>
      <c r="AL91" s="127" t="s">
        <v>299</v>
      </c>
    </row>
    <row r="92" spans="1:38">
      <c r="A92" s="117">
        <f>输入错误检查!B91</f>
        <v>0</v>
      </c>
      <c r="B92" s="130">
        <f>原始数据!B91</f>
        <v>6</v>
      </c>
      <c r="C92" s="130">
        <f>原始数据!C91</f>
        <v>7</v>
      </c>
      <c r="D92" s="120">
        <f>原始数据!D91</f>
        <v>1700</v>
      </c>
      <c r="E92" s="120" t="str">
        <f>原始数据!E91</f>
        <v>RC</v>
      </c>
      <c r="F92" s="120" t="str">
        <f>原始数据!F91</f>
        <v>AXIZ</v>
      </c>
      <c r="G92" s="120">
        <f>原始数据!G91</f>
        <v>1</v>
      </c>
      <c r="H92" s="120" t="str">
        <f>原始数据!H91</f>
        <v>下</v>
      </c>
      <c r="I92" s="120" t="str">
        <f>IF(原始数据!W91="","",原始数据!W91)</f>
        <v>里奥的回忆</v>
      </c>
      <c r="J92" s="120" t="str">
        <f>原始数据!J91</f>
        <v>AXIZ</v>
      </c>
      <c r="K92" s="127" t="s">
        <v>309</v>
      </c>
      <c r="L92" s="123" t="str">
        <f>IF(原始数据!AI91="","",原始数据!AI91)</f>
        <v>野人</v>
      </c>
      <c r="M92" s="125">
        <v>2</v>
      </c>
      <c r="N92" s="145">
        <v>3</v>
      </c>
      <c r="O92" s="145">
        <v>6</v>
      </c>
      <c r="P92" s="127" t="s">
        <v>308</v>
      </c>
      <c r="Q92" s="123" t="str">
        <f>IF(原始数据!AJ91="","",原始数据!AJ91)</f>
        <v>空军</v>
      </c>
      <c r="R92" s="125">
        <v>5</v>
      </c>
      <c r="S92" s="125">
        <v>0</v>
      </c>
      <c r="T92" s="125">
        <v>3</v>
      </c>
      <c r="U92" s="127" t="s">
        <v>307</v>
      </c>
      <c r="V92" s="123" t="str">
        <f>IF(原始数据!AL91="","",原始数据!AL91)</f>
        <v>魔术师</v>
      </c>
      <c r="W92" s="125">
        <v>6</v>
      </c>
      <c r="X92" s="125">
        <v>3</v>
      </c>
      <c r="Y92" s="125">
        <v>9</v>
      </c>
      <c r="Z92" s="127" t="s">
        <v>310</v>
      </c>
      <c r="AA92" s="123" t="str">
        <f>IF(原始数据!AN91="","",原始数据!AN91)</f>
        <v>飞行家</v>
      </c>
      <c r="AB92" s="125">
        <v>8</v>
      </c>
      <c r="AC92" s="125">
        <v>3</v>
      </c>
      <c r="AD92" s="125">
        <v>6</v>
      </c>
      <c r="AE92" s="123" t="str">
        <f>IF(原始数据!K91="","",原始数据!K91)</f>
        <v>RC</v>
      </c>
      <c r="AF92" s="123" t="str">
        <f>IF(原始数据!L91="","",原始数据!L91)</f>
        <v>peter</v>
      </c>
      <c r="AG92" s="123" t="str">
        <f>IF(原始数据!AO91="","",原始数据!AO91)</f>
        <v>歌剧演员</v>
      </c>
      <c r="AH92" s="125">
        <v>3</v>
      </c>
      <c r="AI92" s="125">
        <v>0</v>
      </c>
      <c r="AJ92" s="125">
        <v>6</v>
      </c>
      <c r="AK92" s="127" t="s">
        <v>111</v>
      </c>
      <c r="AL92" s="127" t="s">
        <v>299</v>
      </c>
    </row>
    <row r="93" spans="1:38">
      <c r="A93" s="117">
        <f>输入错误检查!B92</f>
        <v>0</v>
      </c>
      <c r="B93" s="130">
        <f>原始数据!B92</f>
        <v>6</v>
      </c>
      <c r="C93" s="130">
        <f>原始数据!C92</f>
        <v>7</v>
      </c>
      <c r="D93" s="120">
        <f>原始数据!D92</f>
        <v>1700</v>
      </c>
      <c r="E93" s="120" t="str">
        <f>原始数据!E92</f>
        <v>RC</v>
      </c>
      <c r="F93" s="120" t="str">
        <f>原始数据!F92</f>
        <v>AXIZ</v>
      </c>
      <c r="G93" s="120">
        <f>原始数据!G92</f>
        <v>2</v>
      </c>
      <c r="H93" s="120" t="str">
        <f>原始数据!H92</f>
        <v>上</v>
      </c>
      <c r="I93" s="120" t="str">
        <f>IF(原始数据!W92="","",原始数据!W92)</f>
        <v>月亮河公园</v>
      </c>
      <c r="J93" s="120" t="str">
        <f>原始数据!J92</f>
        <v>RC</v>
      </c>
      <c r="K93" s="127" t="s">
        <v>292</v>
      </c>
      <c r="L93" s="123" t="str">
        <f>IF(原始数据!AI92="","",原始数据!AI92)</f>
        <v>飞行家</v>
      </c>
      <c r="M93" s="125">
        <v>10</v>
      </c>
      <c r="N93" s="145">
        <v>0</v>
      </c>
      <c r="O93" s="145">
        <v>3</v>
      </c>
      <c r="P93" s="127" t="s">
        <v>291</v>
      </c>
      <c r="Q93" s="123" t="str">
        <f>IF(原始数据!AJ92="","",原始数据!AJ92)</f>
        <v>心理学家</v>
      </c>
      <c r="R93" s="125">
        <v>4</v>
      </c>
      <c r="S93" s="125">
        <v>0</v>
      </c>
      <c r="T93" s="125">
        <v>3</v>
      </c>
      <c r="U93" s="127" t="s">
        <v>294</v>
      </c>
      <c r="V93" s="123" t="str">
        <f>IF(原始数据!AL92="","",原始数据!AL92)</f>
        <v>佣兵</v>
      </c>
      <c r="W93" s="125">
        <v>2</v>
      </c>
      <c r="X93" s="125">
        <v>3</v>
      </c>
      <c r="Y93" s="125">
        <v>6</v>
      </c>
      <c r="Z93" s="127" t="s">
        <v>293</v>
      </c>
      <c r="AA93" s="123" t="str">
        <f>IF(原始数据!AN92="","",原始数据!AN92)</f>
        <v>幸运儿</v>
      </c>
      <c r="AB93" s="125">
        <v>11</v>
      </c>
      <c r="AC93" s="125">
        <v>0</v>
      </c>
      <c r="AD93" s="125">
        <v>3</v>
      </c>
      <c r="AE93" s="123" t="str">
        <f>IF(原始数据!K92="","",原始数据!K92)</f>
        <v>AXIZ</v>
      </c>
      <c r="AF93" s="123" t="str">
        <f>IF(原始数据!L92="","",原始数据!L92)</f>
        <v>kakaka</v>
      </c>
      <c r="AG93" s="123" t="str">
        <f>IF(原始数据!AO92="","",原始数据!AO92)</f>
        <v>时空之影</v>
      </c>
      <c r="AH93" s="125">
        <v>7</v>
      </c>
      <c r="AI93" s="125">
        <v>6</v>
      </c>
      <c r="AJ93" s="125">
        <v>9</v>
      </c>
      <c r="AK93" s="127" t="s">
        <v>111</v>
      </c>
      <c r="AL93" s="127" t="s">
        <v>299</v>
      </c>
    </row>
    <row r="94" spans="1:38">
      <c r="A94" s="117">
        <f>输入错误检查!B93</f>
        <v>0</v>
      </c>
      <c r="B94" s="130">
        <f>原始数据!B93</f>
        <v>6</v>
      </c>
      <c r="C94" s="130">
        <f>原始数据!C93</f>
        <v>7</v>
      </c>
      <c r="D94" s="120">
        <f>原始数据!D93</f>
        <v>1700</v>
      </c>
      <c r="E94" s="120" t="str">
        <f>原始数据!E93</f>
        <v>RC</v>
      </c>
      <c r="F94" s="120" t="str">
        <f>原始数据!F93</f>
        <v>AXIZ</v>
      </c>
      <c r="G94" s="120">
        <f>原始数据!G93</f>
        <v>2</v>
      </c>
      <c r="H94" s="120" t="str">
        <f>原始数据!H93</f>
        <v>下</v>
      </c>
      <c r="I94" s="120" t="str">
        <f>IF(原始数据!W93="","",原始数据!W93)</f>
        <v>月亮河公园</v>
      </c>
      <c r="J94" s="120" t="str">
        <f>原始数据!J93</f>
        <v>AXIZ</v>
      </c>
      <c r="K94" s="127" t="s">
        <v>309</v>
      </c>
      <c r="L94" s="123" t="str">
        <f>IF(原始数据!AI93="","",原始数据!AI93)</f>
        <v>佣兵</v>
      </c>
      <c r="M94" s="125">
        <v>5</v>
      </c>
      <c r="N94" s="145">
        <v>3</v>
      </c>
      <c r="O94" s="145">
        <v>6</v>
      </c>
      <c r="P94" s="127" t="s">
        <v>308</v>
      </c>
      <c r="Q94" s="123" t="str">
        <f>IF(原始数据!AJ93="","",原始数据!AJ93)</f>
        <v>飞行家</v>
      </c>
      <c r="R94" s="125">
        <v>6</v>
      </c>
      <c r="S94" s="125">
        <v>0</v>
      </c>
      <c r="T94" s="125">
        <v>3</v>
      </c>
      <c r="U94" s="127" t="s">
        <v>307</v>
      </c>
      <c r="V94" s="123" t="str">
        <f>IF(原始数据!AL93="","",原始数据!AL93)</f>
        <v>拉拉队员</v>
      </c>
      <c r="W94" s="125">
        <v>11</v>
      </c>
      <c r="X94" s="125">
        <v>0</v>
      </c>
      <c r="Y94" s="125">
        <v>3</v>
      </c>
      <c r="Z94" s="127" t="s">
        <v>310</v>
      </c>
      <c r="AA94" s="123" t="str">
        <f>IF(原始数据!AN93="","",原始数据!AN93)</f>
        <v>幸运儿</v>
      </c>
      <c r="AB94" s="125">
        <v>8</v>
      </c>
      <c r="AC94" s="125">
        <v>0</v>
      </c>
      <c r="AD94" s="125">
        <v>3</v>
      </c>
      <c r="AE94" s="123" t="str">
        <f>IF(原始数据!K93="","",原始数据!K93)</f>
        <v>RC</v>
      </c>
      <c r="AF94" s="123" t="str">
        <f>IF(原始数据!L93="","",原始数据!L93)</f>
        <v>aka</v>
      </c>
      <c r="AG94" s="123" t="str">
        <f>IF(原始数据!AO93="","",原始数据!AO93)</f>
        <v>时空之影</v>
      </c>
      <c r="AH94" s="125">
        <v>10</v>
      </c>
      <c r="AI94" s="125">
        <v>6</v>
      </c>
      <c r="AJ94" s="125">
        <v>9</v>
      </c>
      <c r="AK94" s="127" t="s">
        <v>104</v>
      </c>
      <c r="AL94" s="127" t="s">
        <v>299</v>
      </c>
    </row>
    <row r="95" spans="1:38">
      <c r="A95" s="117">
        <f>输入错误检查!B94</f>
        <v>0</v>
      </c>
      <c r="B95" s="130">
        <f>原始数据!B94</f>
        <v>6</v>
      </c>
      <c r="C95" s="130">
        <f>原始数据!C94</f>
        <v>7</v>
      </c>
      <c r="D95" s="120">
        <f>原始数据!D94</f>
        <v>1700</v>
      </c>
      <c r="E95" s="120" t="str">
        <f>原始数据!E94</f>
        <v>RC</v>
      </c>
      <c r="F95" s="120" t="str">
        <f>原始数据!F94</f>
        <v>AXIZ</v>
      </c>
      <c r="G95" s="120">
        <f>原始数据!G94</f>
        <v>3</v>
      </c>
      <c r="H95" s="120" t="str">
        <f>原始数据!H94</f>
        <v>上</v>
      </c>
      <c r="I95" s="120" t="str">
        <f>IF(原始数据!W94="","",原始数据!W94)</f>
        <v>永眠镇</v>
      </c>
      <c r="J95" s="120" t="str">
        <f>原始数据!J94</f>
        <v>AXIZ</v>
      </c>
      <c r="K95" s="127" t="s">
        <v>307</v>
      </c>
      <c r="L95" s="123" t="str">
        <f>IF(原始数据!AI94="","",原始数据!AI94)</f>
        <v>前锋</v>
      </c>
      <c r="M95" s="125">
        <v>5</v>
      </c>
      <c r="N95" s="145">
        <v>3</v>
      </c>
      <c r="O95" s="145">
        <v>6</v>
      </c>
      <c r="P95" s="127" t="s">
        <v>310</v>
      </c>
      <c r="Q95" s="123" t="str">
        <f>IF(原始数据!AJ94="","",原始数据!AJ94)</f>
        <v>勘探员</v>
      </c>
      <c r="R95" s="125">
        <v>2</v>
      </c>
      <c r="S95" s="125">
        <v>0</v>
      </c>
      <c r="T95" s="125">
        <v>3</v>
      </c>
      <c r="U95" s="127" t="s">
        <v>309</v>
      </c>
      <c r="V95" s="123" t="str">
        <f>IF(原始数据!AL94="","",原始数据!AL94)</f>
        <v>心理学家</v>
      </c>
      <c r="W95" s="125">
        <v>6</v>
      </c>
      <c r="X95" s="125">
        <v>3</v>
      </c>
      <c r="Y95" s="125">
        <v>9</v>
      </c>
      <c r="Z95" s="127" t="s">
        <v>308</v>
      </c>
      <c r="AA95" s="123" t="str">
        <f>IF(原始数据!AN94="","",原始数据!AN94)</f>
        <v>舞女 </v>
      </c>
      <c r="AB95" s="125">
        <v>8</v>
      </c>
      <c r="AC95" s="125">
        <v>0</v>
      </c>
      <c r="AD95" s="125">
        <v>3</v>
      </c>
      <c r="AE95" s="123" t="str">
        <f>IF(原始数据!K94="","",原始数据!K94)</f>
        <v>RC</v>
      </c>
      <c r="AF95" s="123" t="str">
        <f>IF(原始数据!L94="","",原始数据!L94)</f>
        <v>aka</v>
      </c>
      <c r="AG95" s="123" t="str">
        <f>IF(原始数据!AO94="","",原始数据!AO94)</f>
        <v>隐士</v>
      </c>
      <c r="AH95" s="125">
        <v>9</v>
      </c>
      <c r="AI95" s="125">
        <v>6</v>
      </c>
      <c r="AJ95" s="125">
        <v>9</v>
      </c>
      <c r="AK95" s="127" t="s">
        <v>90</v>
      </c>
      <c r="AL95" s="127" t="s">
        <v>299</v>
      </c>
    </row>
    <row r="96" spans="1:38">
      <c r="A96" s="117">
        <f>输入错误检查!B95</f>
        <v>0</v>
      </c>
      <c r="B96" s="130">
        <f>原始数据!B95</f>
        <v>6</v>
      </c>
      <c r="C96" s="130">
        <f>原始数据!C95</f>
        <v>7</v>
      </c>
      <c r="D96" s="120">
        <f>原始数据!D95</f>
        <v>1700</v>
      </c>
      <c r="E96" s="120" t="str">
        <f>原始数据!E95</f>
        <v>RC</v>
      </c>
      <c r="F96" s="120" t="str">
        <f>原始数据!F95</f>
        <v>AXIZ</v>
      </c>
      <c r="G96" s="120">
        <f>原始数据!G95</f>
        <v>3</v>
      </c>
      <c r="H96" s="120" t="str">
        <f>原始数据!H95</f>
        <v>下</v>
      </c>
      <c r="I96" s="120" t="str">
        <f>IF(原始数据!W95="","",原始数据!W95)</f>
        <v>永眠镇</v>
      </c>
      <c r="J96" s="120" t="str">
        <f>原始数据!J95</f>
        <v>RC</v>
      </c>
      <c r="K96" s="127" t="s">
        <v>293</v>
      </c>
      <c r="L96" s="123" t="str">
        <f>IF(原始数据!AI95="","",原始数据!AI95)</f>
        <v>入殓师</v>
      </c>
      <c r="M96" s="125">
        <v>6</v>
      </c>
      <c r="N96" s="145">
        <v>3</v>
      </c>
      <c r="O96" s="145">
        <v>9</v>
      </c>
      <c r="P96" s="127" t="s">
        <v>291</v>
      </c>
      <c r="Q96" s="123" t="str">
        <f>IF(原始数据!AJ95="","",原始数据!AJ95)</f>
        <v>舞女</v>
      </c>
      <c r="R96" s="125">
        <v>1</v>
      </c>
      <c r="S96" s="125">
        <v>3</v>
      </c>
      <c r="T96" s="125">
        <v>9</v>
      </c>
      <c r="U96" s="127" t="s">
        <v>292</v>
      </c>
      <c r="V96" s="123" t="str">
        <f>IF(原始数据!AL95="","",原始数据!AL95)</f>
        <v>空军</v>
      </c>
      <c r="W96" s="125">
        <v>3</v>
      </c>
      <c r="X96" s="125">
        <v>0</v>
      </c>
      <c r="Y96" s="125">
        <v>9</v>
      </c>
      <c r="Z96" s="127" t="s">
        <v>294</v>
      </c>
      <c r="AA96" s="123" t="str">
        <f>IF(原始数据!AN95="","",原始数据!AN95)</f>
        <v>佣兵</v>
      </c>
      <c r="AB96" s="125">
        <v>5</v>
      </c>
      <c r="AC96" s="125">
        <v>3</v>
      </c>
      <c r="AD96" s="125">
        <v>6</v>
      </c>
      <c r="AE96" s="123" t="str">
        <f>IF(原始数据!K95="","",原始数据!K95)</f>
        <v>AXIZ</v>
      </c>
      <c r="AF96" s="123" t="str">
        <f>IF(原始数据!L95="","",原始数据!L95)</f>
        <v>kakaka</v>
      </c>
      <c r="AG96" s="123" t="str">
        <f>IF(原始数据!AO95="","",原始数据!AO95)</f>
        <v>歌剧演员</v>
      </c>
      <c r="AH96" s="125">
        <v>2</v>
      </c>
      <c r="AI96" s="125">
        <v>3</v>
      </c>
      <c r="AJ96" s="125">
        <v>6</v>
      </c>
      <c r="AK96" s="127" t="s">
        <v>104</v>
      </c>
      <c r="AL96" s="127" t="s">
        <v>90</v>
      </c>
    </row>
    <row r="97" spans="1:38">
      <c r="A97" s="117">
        <f>输入错误检查!B96</f>
        <v>0</v>
      </c>
      <c r="B97" s="130">
        <f>原始数据!B96</f>
        <v>6</v>
      </c>
      <c r="C97" s="130">
        <f>原始数据!C96</f>
        <v>7</v>
      </c>
      <c r="D97" s="120">
        <f>原始数据!D96</f>
        <v>1700</v>
      </c>
      <c r="E97" s="120" t="str">
        <f>原始数据!E96</f>
        <v>RC</v>
      </c>
      <c r="F97" s="120" t="str">
        <f>原始数据!F96</f>
        <v>AXIZ</v>
      </c>
      <c r="G97" s="120" t="str">
        <f>原始数据!G96</f>
        <v>加</v>
      </c>
      <c r="H97" s="120" t="str">
        <f>原始数据!H96</f>
        <v>上</v>
      </c>
      <c r="I97" s="120" t="str">
        <f>IF(原始数据!W96="","",原始数据!W96)</f>
        <v/>
      </c>
      <c r="J97" s="120" t="str">
        <f>原始数据!J96</f>
        <v/>
      </c>
      <c r="K97" s="127"/>
      <c r="L97" s="123" t="str">
        <f>IF(原始数据!AI96="","",原始数据!AI96)</f>
        <v/>
      </c>
      <c r="M97" s="125"/>
      <c r="N97" s="145"/>
      <c r="O97" s="145"/>
      <c r="P97" s="127"/>
      <c r="Q97" s="123" t="str">
        <f>IF(原始数据!AJ96="","",原始数据!AJ96)</f>
        <v/>
      </c>
      <c r="R97" s="125"/>
      <c r="S97" s="125"/>
      <c r="T97" s="125"/>
      <c r="U97" s="127"/>
      <c r="V97" s="123" t="str">
        <f>IF(原始数据!AL96="","",原始数据!AL96)</f>
        <v/>
      </c>
      <c r="W97" s="125"/>
      <c r="X97" s="125"/>
      <c r="Y97" s="125"/>
      <c r="Z97" s="127"/>
      <c r="AA97" s="123" t="str">
        <f>IF(原始数据!AN96="","",原始数据!AN96)</f>
        <v/>
      </c>
      <c r="AB97" s="125"/>
      <c r="AC97" s="125"/>
      <c r="AD97" s="125"/>
      <c r="AE97" s="123" t="str">
        <f>IF(原始数据!K96="","",原始数据!K96)</f>
        <v/>
      </c>
      <c r="AF97" s="123" t="str">
        <f>IF(原始数据!L96="","",原始数据!L96)</f>
        <v/>
      </c>
      <c r="AG97" s="123" t="str">
        <f>IF(原始数据!AO96="","",原始数据!AO96)</f>
        <v/>
      </c>
      <c r="AH97" s="125"/>
      <c r="AI97" s="125"/>
      <c r="AJ97" s="125"/>
      <c r="AK97" s="127"/>
      <c r="AL97" s="127"/>
    </row>
    <row r="98" spans="1:38">
      <c r="A98" s="117">
        <f>输入错误检查!B97</f>
        <v>0</v>
      </c>
      <c r="B98" s="130">
        <f>原始数据!B97</f>
        <v>6</v>
      </c>
      <c r="C98" s="130">
        <f>原始数据!C97</f>
        <v>7</v>
      </c>
      <c r="D98" s="120">
        <f>原始数据!D97</f>
        <v>1700</v>
      </c>
      <c r="E98" s="120" t="str">
        <f>原始数据!E97</f>
        <v>RC</v>
      </c>
      <c r="F98" s="120" t="str">
        <f>原始数据!F97</f>
        <v>AXIZ</v>
      </c>
      <c r="G98" s="120" t="str">
        <f>原始数据!G97</f>
        <v>加</v>
      </c>
      <c r="H98" s="120" t="str">
        <f>原始数据!H97</f>
        <v>下</v>
      </c>
      <c r="I98" s="120" t="str">
        <f>IF(原始数据!W97="","",原始数据!W97)</f>
        <v/>
      </c>
      <c r="J98" s="120" t="str">
        <f>原始数据!J97</f>
        <v/>
      </c>
      <c r="K98" s="127"/>
      <c r="L98" s="123" t="str">
        <f>IF(原始数据!AI97="","",原始数据!AI97)</f>
        <v/>
      </c>
      <c r="M98" s="125"/>
      <c r="N98" s="145"/>
      <c r="O98" s="145"/>
      <c r="P98" s="127"/>
      <c r="Q98" s="123" t="str">
        <f>IF(原始数据!AJ97="","",原始数据!AJ97)</f>
        <v/>
      </c>
      <c r="R98" s="125"/>
      <c r="S98" s="125"/>
      <c r="T98" s="125"/>
      <c r="U98" s="127"/>
      <c r="V98" s="123" t="str">
        <f>IF(原始数据!AL97="","",原始数据!AL97)</f>
        <v/>
      </c>
      <c r="W98" s="125"/>
      <c r="X98" s="125"/>
      <c r="Y98" s="125"/>
      <c r="Z98" s="127"/>
      <c r="AA98" s="123" t="str">
        <f>IF(原始数据!AN97="","",原始数据!AN97)</f>
        <v/>
      </c>
      <c r="AB98" s="125"/>
      <c r="AC98" s="125"/>
      <c r="AD98" s="125"/>
      <c r="AE98" s="123" t="str">
        <f>IF(原始数据!K97="","",原始数据!K97)</f>
        <v/>
      </c>
      <c r="AF98" s="123" t="str">
        <f>IF(原始数据!L97="","",原始数据!L97)</f>
        <v/>
      </c>
      <c r="AG98" s="123" t="str">
        <f>IF(原始数据!AO97="","",原始数据!AO97)</f>
        <v/>
      </c>
      <c r="AH98" s="125"/>
      <c r="AI98" s="125"/>
      <c r="AJ98" s="125"/>
      <c r="AK98" s="127"/>
      <c r="AL98" s="127"/>
    </row>
    <row r="99" spans="1:38">
      <c r="A99" s="117">
        <f>输入错误检查!B98</f>
        <v>0</v>
      </c>
      <c r="B99" s="130">
        <f>原始数据!B98</f>
        <v>6</v>
      </c>
      <c r="C99" s="130">
        <f>原始数据!C98</f>
        <v>8</v>
      </c>
      <c r="D99" s="120">
        <f>原始数据!D98</f>
        <v>1300</v>
      </c>
      <c r="E99" s="120" t="str">
        <f>原始数据!E98</f>
        <v>FL</v>
      </c>
      <c r="F99" s="120" t="str">
        <f>原始数据!F98</f>
        <v>ZETA</v>
      </c>
      <c r="G99" s="120">
        <f>原始数据!G98</f>
        <v>1</v>
      </c>
      <c r="H99" s="120" t="str">
        <f>原始数据!H98</f>
        <v>上</v>
      </c>
      <c r="I99" s="120" t="str">
        <f>IF(原始数据!W98="","",原始数据!W98)</f>
        <v>军工厂</v>
      </c>
      <c r="J99" s="120" t="str">
        <f>原始数据!J98</f>
        <v>FL</v>
      </c>
      <c r="K99" s="127" t="s">
        <v>317</v>
      </c>
      <c r="L99" s="123" t="str">
        <f>IF(原始数据!AI98="","",原始数据!AI98)</f>
        <v>先知</v>
      </c>
      <c r="M99" s="125">
        <v>8</v>
      </c>
      <c r="N99" s="145">
        <v>0</v>
      </c>
      <c r="O99" s="145">
        <v>9</v>
      </c>
      <c r="P99" s="127" t="s">
        <v>145</v>
      </c>
      <c r="Q99" s="123" t="str">
        <f>IF(原始数据!AJ98="","",原始数据!AJ98)</f>
        <v>魔术师</v>
      </c>
      <c r="R99" s="125">
        <v>6</v>
      </c>
      <c r="S99" s="125">
        <v>0</v>
      </c>
      <c r="T99" s="125">
        <v>3</v>
      </c>
      <c r="U99" s="127" t="s">
        <v>315</v>
      </c>
      <c r="V99" s="123" t="str">
        <f>IF(原始数据!AL98="","",原始数据!AL98)</f>
        <v>佣兵</v>
      </c>
      <c r="W99" s="125">
        <v>4</v>
      </c>
      <c r="X99" s="125">
        <v>3</v>
      </c>
      <c r="Y99" s="125">
        <v>6</v>
      </c>
      <c r="Z99" s="127" t="s">
        <v>316</v>
      </c>
      <c r="AA99" s="123" t="str">
        <f>IF(原始数据!AN98="","",原始数据!AN98)</f>
        <v>勘探员</v>
      </c>
      <c r="AB99" s="125">
        <v>2</v>
      </c>
      <c r="AC99" s="125">
        <v>0</v>
      </c>
      <c r="AD99" s="125">
        <v>3</v>
      </c>
      <c r="AE99" s="123" t="str">
        <f>IF(原始数据!K98="","",原始数据!K98)</f>
        <v>ZETA</v>
      </c>
      <c r="AF99" s="123" t="str">
        <f>IF(原始数据!L98="","",原始数据!L98)</f>
        <v>alf</v>
      </c>
      <c r="AG99" s="123" t="str">
        <f>IF(原始数据!AO98="","",原始数据!AO98)</f>
        <v>时空之影</v>
      </c>
      <c r="AH99" s="125">
        <v>9</v>
      </c>
      <c r="AI99" s="125">
        <v>6</v>
      </c>
      <c r="AJ99" s="125">
        <v>9</v>
      </c>
      <c r="AK99" s="127" t="s">
        <v>104</v>
      </c>
      <c r="AL99" s="127" t="s">
        <v>299</v>
      </c>
    </row>
    <row r="100" spans="1:38">
      <c r="A100" s="117">
        <f>输入错误检查!B99</f>
        <v>0</v>
      </c>
      <c r="B100" s="130">
        <f>原始数据!B99</f>
        <v>6</v>
      </c>
      <c r="C100" s="130">
        <f>原始数据!C99</f>
        <v>8</v>
      </c>
      <c r="D100" s="120">
        <f>原始数据!D99</f>
        <v>1300</v>
      </c>
      <c r="E100" s="120" t="str">
        <f>原始数据!E99</f>
        <v>FL</v>
      </c>
      <c r="F100" s="120" t="str">
        <f>原始数据!F99</f>
        <v>ZETA</v>
      </c>
      <c r="G100" s="120">
        <f>原始数据!G99</f>
        <v>1</v>
      </c>
      <c r="H100" s="120" t="str">
        <f>原始数据!H99</f>
        <v>下</v>
      </c>
      <c r="I100" s="120" t="str">
        <f>IF(原始数据!W99="","",原始数据!W99)</f>
        <v>军工厂</v>
      </c>
      <c r="J100" s="120" t="str">
        <f>原始数据!J99</f>
        <v>ZETA</v>
      </c>
      <c r="K100" s="127" t="s">
        <v>311</v>
      </c>
      <c r="L100" s="123" t="str">
        <f>IF(原始数据!AI99="","",原始数据!AI99)</f>
        <v>勘探员</v>
      </c>
      <c r="M100" s="125">
        <v>2</v>
      </c>
      <c r="N100" s="145">
        <v>0</v>
      </c>
      <c r="O100" s="145">
        <v>3</v>
      </c>
      <c r="P100" s="127" t="s">
        <v>312</v>
      </c>
      <c r="Q100" s="123" t="str">
        <f>IF(原始数据!AJ99="","",原始数据!AJ99)</f>
        <v>木偶师</v>
      </c>
      <c r="R100" s="125">
        <v>1</v>
      </c>
      <c r="S100" s="125">
        <v>6</v>
      </c>
      <c r="T100" s="125">
        <v>9</v>
      </c>
      <c r="U100" s="127" t="s">
        <v>313</v>
      </c>
      <c r="V100" s="123" t="str">
        <f>IF(原始数据!AL99="","",原始数据!AL99)</f>
        <v>野人</v>
      </c>
      <c r="W100" s="125">
        <v>5</v>
      </c>
      <c r="X100" s="125">
        <v>3</v>
      </c>
      <c r="Y100" s="125">
        <v>6</v>
      </c>
      <c r="Z100" s="127" t="s">
        <v>314</v>
      </c>
      <c r="AA100" s="123" t="str">
        <f>IF(原始数据!AN99="","",原始数据!AN99)</f>
        <v>飞行家</v>
      </c>
      <c r="AB100" s="125">
        <v>9</v>
      </c>
      <c r="AC100" s="125">
        <v>0</v>
      </c>
      <c r="AD100" s="125">
        <v>3</v>
      </c>
      <c r="AE100" s="123" t="str">
        <f>IF(原始数据!K99="","",原始数据!K99)</f>
        <v>FL</v>
      </c>
      <c r="AF100" s="123" t="str">
        <f>IF(原始数据!L99="","",原始数据!L99)</f>
        <v>hasha</v>
      </c>
      <c r="AG100" s="123" t="str">
        <f>IF(原始数据!AO99="","",原始数据!AO99)</f>
        <v>时空之影</v>
      </c>
      <c r="AH100" s="125">
        <v>4</v>
      </c>
      <c r="AI100" s="125">
        <v>6</v>
      </c>
      <c r="AJ100" s="125">
        <v>9</v>
      </c>
      <c r="AK100" s="127" t="s">
        <v>104</v>
      </c>
      <c r="AL100" s="127" t="s">
        <v>299</v>
      </c>
    </row>
    <row r="101" spans="1:38">
      <c r="A101" s="117">
        <f>输入错误检查!B100</f>
        <v>0</v>
      </c>
      <c r="B101" s="130">
        <f>原始数据!B100</f>
        <v>6</v>
      </c>
      <c r="C101" s="130">
        <f>原始数据!C100</f>
        <v>8</v>
      </c>
      <c r="D101" s="120">
        <f>原始数据!D100</f>
        <v>1300</v>
      </c>
      <c r="E101" s="120" t="str">
        <f>原始数据!E100</f>
        <v>FL</v>
      </c>
      <c r="F101" s="120" t="str">
        <f>原始数据!F100</f>
        <v>ZETA</v>
      </c>
      <c r="G101" s="120">
        <f>原始数据!G100</f>
        <v>2</v>
      </c>
      <c r="H101" s="120" t="str">
        <f>原始数据!H100</f>
        <v>上</v>
      </c>
      <c r="I101" s="120" t="str">
        <f>IF(原始数据!W100="","",原始数据!W100)</f>
        <v>湖景村</v>
      </c>
      <c r="J101" s="120" t="str">
        <f>原始数据!J100</f>
        <v>ZETA</v>
      </c>
      <c r="K101" s="127" t="s">
        <v>313</v>
      </c>
      <c r="L101" s="123" t="str">
        <f>IF(原始数据!AI100="","",原始数据!AI100)</f>
        <v>佣兵</v>
      </c>
      <c r="M101" s="125">
        <v>11</v>
      </c>
      <c r="N101" s="145">
        <v>3</v>
      </c>
      <c r="O101" s="145">
        <v>6</v>
      </c>
      <c r="P101" s="127" t="s">
        <v>312</v>
      </c>
      <c r="Q101" s="123" t="str">
        <f>IF(原始数据!AJ100="","",原始数据!AJ100)</f>
        <v>调香师</v>
      </c>
      <c r="R101" s="125">
        <v>2</v>
      </c>
      <c r="S101" s="125">
        <v>3</v>
      </c>
      <c r="T101" s="125">
        <v>9</v>
      </c>
      <c r="U101" s="127" t="s">
        <v>311</v>
      </c>
      <c r="V101" s="123" t="str">
        <f>IF(原始数据!AL100="","",原始数据!AL100)</f>
        <v>病患</v>
      </c>
      <c r="W101" s="125">
        <v>8</v>
      </c>
      <c r="X101" s="125">
        <v>0</v>
      </c>
      <c r="Y101" s="125">
        <v>3</v>
      </c>
      <c r="Z101" s="127" t="s">
        <v>314</v>
      </c>
      <c r="AA101" s="123" t="str">
        <f>IF(原始数据!AN100="","",原始数据!AN100)</f>
        <v>飞行家</v>
      </c>
      <c r="AB101" s="125">
        <v>5</v>
      </c>
      <c r="AC101" s="125">
        <v>3</v>
      </c>
      <c r="AD101" s="125">
        <v>6</v>
      </c>
      <c r="AE101" s="123" t="str">
        <f>IF(原始数据!K100="","",原始数据!K100)</f>
        <v>FL</v>
      </c>
      <c r="AF101" s="123" t="str">
        <f>IF(原始数据!L100="","",原始数据!L100)</f>
        <v>hasha</v>
      </c>
      <c r="AG101" s="123" t="str">
        <f>IF(原始数据!AO100="","",原始数据!AO100)</f>
        <v>歌剧演员</v>
      </c>
      <c r="AH101" s="125">
        <v>7</v>
      </c>
      <c r="AI101" s="125">
        <v>3</v>
      </c>
      <c r="AJ101" s="125">
        <v>6</v>
      </c>
      <c r="AK101" s="127" t="s">
        <v>111</v>
      </c>
      <c r="AL101" s="127" t="s">
        <v>90</v>
      </c>
    </row>
    <row r="102" spans="1:38">
      <c r="A102" s="117">
        <f>输入错误检查!B101</f>
        <v>0</v>
      </c>
      <c r="B102" s="130">
        <f>原始数据!B101</f>
        <v>6</v>
      </c>
      <c r="C102" s="130">
        <f>原始数据!C101</f>
        <v>8</v>
      </c>
      <c r="D102" s="120">
        <f>原始数据!D101</f>
        <v>1300</v>
      </c>
      <c r="E102" s="120" t="str">
        <f>原始数据!E101</f>
        <v>FL</v>
      </c>
      <c r="F102" s="120" t="str">
        <f>原始数据!F101</f>
        <v>ZETA</v>
      </c>
      <c r="G102" s="120">
        <f>原始数据!G101</f>
        <v>2</v>
      </c>
      <c r="H102" s="120" t="str">
        <f>原始数据!H101</f>
        <v>下</v>
      </c>
      <c r="I102" s="120" t="str">
        <f>IF(原始数据!W101="","",原始数据!W101)</f>
        <v>湖景村</v>
      </c>
      <c r="J102" s="120" t="str">
        <f>原始数据!J101</f>
        <v>FL</v>
      </c>
      <c r="K102" s="127" t="s">
        <v>315</v>
      </c>
      <c r="L102" s="123" t="str">
        <f>IF(原始数据!AI101="","",原始数据!AI101)</f>
        <v>大副</v>
      </c>
      <c r="M102" s="125">
        <v>11</v>
      </c>
      <c r="N102" s="145">
        <v>3</v>
      </c>
      <c r="O102" s="145">
        <v>6</v>
      </c>
      <c r="P102" s="127" t="s">
        <v>316</v>
      </c>
      <c r="Q102" s="123" t="str">
        <f>IF(原始数据!AJ101="","",原始数据!AJ101)</f>
        <v>拉拉队员</v>
      </c>
      <c r="R102" s="125">
        <v>5</v>
      </c>
      <c r="S102" s="125">
        <v>0</v>
      </c>
      <c r="T102" s="125">
        <v>9</v>
      </c>
      <c r="U102" s="127" t="s">
        <v>317</v>
      </c>
      <c r="V102" s="123" t="str">
        <f>IF(原始数据!AL101="","",原始数据!AL101)</f>
        <v>杂技演员</v>
      </c>
      <c r="W102" s="125">
        <v>2</v>
      </c>
      <c r="X102" s="125">
        <v>0</v>
      </c>
      <c r="Y102" s="125">
        <v>9</v>
      </c>
      <c r="Z102" s="127" t="s">
        <v>145</v>
      </c>
      <c r="AA102" s="123" t="str">
        <f>IF(原始数据!AN101="","",原始数据!AN101)</f>
        <v>飞行家</v>
      </c>
      <c r="AB102" s="125">
        <v>8</v>
      </c>
      <c r="AC102" s="125">
        <v>3</v>
      </c>
      <c r="AD102" s="125">
        <v>6</v>
      </c>
      <c r="AE102" s="123" t="str">
        <f>IF(原始数据!K101="","",原始数据!K101)</f>
        <v>ZETA</v>
      </c>
      <c r="AF102" s="123" t="str">
        <f>IF(原始数据!L101="","",原始数据!L101)</f>
        <v>alf</v>
      </c>
      <c r="AG102" s="123" t="str">
        <f>IF(原始数据!AO101="","",原始数据!AO101)</f>
        <v>时空之影</v>
      </c>
      <c r="AH102" s="125">
        <v>6</v>
      </c>
      <c r="AI102" s="125">
        <v>6</v>
      </c>
      <c r="AJ102" s="125">
        <v>9</v>
      </c>
      <c r="AK102" s="127" t="s">
        <v>111</v>
      </c>
      <c r="AL102" s="127" t="s">
        <v>299</v>
      </c>
    </row>
    <row r="103" spans="1:38">
      <c r="A103" s="117">
        <f>输入错误检查!B102</f>
        <v>0</v>
      </c>
      <c r="B103" s="130">
        <f>原始数据!B102</f>
        <v>6</v>
      </c>
      <c r="C103" s="130">
        <f>原始数据!C102</f>
        <v>8</v>
      </c>
      <c r="D103" s="120">
        <f>原始数据!D102</f>
        <v>1300</v>
      </c>
      <c r="E103" s="120" t="str">
        <f>原始数据!E102</f>
        <v>FL</v>
      </c>
      <c r="F103" s="120" t="str">
        <f>原始数据!F102</f>
        <v>ZETA</v>
      </c>
      <c r="G103" s="120">
        <f>原始数据!G102</f>
        <v>3</v>
      </c>
      <c r="H103" s="120" t="str">
        <f>原始数据!H102</f>
        <v>上</v>
      </c>
      <c r="I103" s="120" t="str">
        <f>IF(原始数据!W102="","",原始数据!W102)</f>
        <v/>
      </c>
      <c r="J103" s="120" t="str">
        <f>原始数据!J102</f>
        <v/>
      </c>
      <c r="K103" s="127"/>
      <c r="L103" s="123" t="str">
        <f>IF(原始数据!AI102="","",原始数据!AI102)</f>
        <v/>
      </c>
      <c r="M103" s="125"/>
      <c r="N103" s="145"/>
      <c r="O103" s="145"/>
      <c r="P103" s="127"/>
      <c r="Q103" s="123" t="str">
        <f>IF(原始数据!AJ102="","",原始数据!AJ102)</f>
        <v/>
      </c>
      <c r="R103" s="125"/>
      <c r="S103" s="125"/>
      <c r="T103" s="125"/>
      <c r="U103" s="127"/>
      <c r="V103" s="123" t="str">
        <f>IF(原始数据!AL102="","",原始数据!AL102)</f>
        <v/>
      </c>
      <c r="W103" s="125"/>
      <c r="X103" s="125"/>
      <c r="Y103" s="125"/>
      <c r="Z103" s="127"/>
      <c r="AA103" s="123" t="str">
        <f>IF(原始数据!AN102="","",原始数据!AN102)</f>
        <v/>
      </c>
      <c r="AB103" s="125"/>
      <c r="AC103" s="125"/>
      <c r="AD103" s="125"/>
      <c r="AE103" s="123" t="str">
        <f>IF(原始数据!K102="","",原始数据!K102)</f>
        <v/>
      </c>
      <c r="AF103" s="123" t="str">
        <f>IF(原始数据!L102="","",原始数据!L102)</f>
        <v/>
      </c>
      <c r="AG103" s="123" t="str">
        <f>IF(原始数据!AO102="","",原始数据!AO102)</f>
        <v/>
      </c>
      <c r="AH103" s="125"/>
      <c r="AI103" s="125"/>
      <c r="AJ103" s="125"/>
      <c r="AK103" s="127"/>
      <c r="AL103" s="127"/>
    </row>
    <row r="104" spans="1:38">
      <c r="A104" s="117">
        <f>输入错误检查!B103</f>
        <v>0</v>
      </c>
      <c r="B104" s="130">
        <f>原始数据!B103</f>
        <v>6</v>
      </c>
      <c r="C104" s="130">
        <f>原始数据!C103</f>
        <v>8</v>
      </c>
      <c r="D104" s="120">
        <f>原始数据!D103</f>
        <v>1300</v>
      </c>
      <c r="E104" s="120" t="str">
        <f>原始数据!E103</f>
        <v>FL</v>
      </c>
      <c r="F104" s="120" t="str">
        <f>原始数据!F103</f>
        <v>ZETA</v>
      </c>
      <c r="G104" s="120">
        <f>原始数据!G103</f>
        <v>3</v>
      </c>
      <c r="H104" s="120" t="str">
        <f>原始数据!H103</f>
        <v>下</v>
      </c>
      <c r="I104" s="120" t="str">
        <f>IF(原始数据!W103="","",原始数据!W103)</f>
        <v/>
      </c>
      <c r="J104" s="120" t="str">
        <f>原始数据!J103</f>
        <v/>
      </c>
      <c r="K104" s="127"/>
      <c r="L104" s="123" t="str">
        <f>IF(原始数据!AI103="","",原始数据!AI103)</f>
        <v/>
      </c>
      <c r="M104" s="125"/>
      <c r="N104" s="145"/>
      <c r="O104" s="145"/>
      <c r="P104" s="127"/>
      <c r="Q104" s="123" t="str">
        <f>IF(原始数据!AJ103="","",原始数据!AJ103)</f>
        <v/>
      </c>
      <c r="R104" s="125"/>
      <c r="S104" s="125"/>
      <c r="T104" s="125"/>
      <c r="U104" s="127"/>
      <c r="V104" s="123" t="str">
        <f>IF(原始数据!AL103="","",原始数据!AL103)</f>
        <v/>
      </c>
      <c r="W104" s="125"/>
      <c r="X104" s="125"/>
      <c r="Y104" s="125"/>
      <c r="Z104" s="127"/>
      <c r="AA104" s="123" t="str">
        <f>IF(原始数据!AN103="","",原始数据!AN103)</f>
        <v/>
      </c>
      <c r="AB104" s="125"/>
      <c r="AC104" s="125"/>
      <c r="AD104" s="125"/>
      <c r="AE104" s="123" t="str">
        <f>IF(原始数据!K103="","",原始数据!K103)</f>
        <v/>
      </c>
      <c r="AF104" s="123" t="str">
        <f>IF(原始数据!L103="","",原始数据!L103)</f>
        <v/>
      </c>
      <c r="AG104" s="123" t="str">
        <f>IF(原始数据!AO103="","",原始数据!AO103)</f>
        <v/>
      </c>
      <c r="AH104" s="125"/>
      <c r="AI104" s="125"/>
      <c r="AJ104" s="125"/>
      <c r="AK104" s="127"/>
      <c r="AL104" s="127"/>
    </row>
    <row r="105" spans="1:38">
      <c r="A105" s="117">
        <f>输入错误检查!B104</f>
        <v>0</v>
      </c>
      <c r="B105" s="130">
        <f>原始数据!B104</f>
        <v>6</v>
      </c>
      <c r="C105" s="130">
        <f>原始数据!C104</f>
        <v>8</v>
      </c>
      <c r="D105" s="120">
        <f>原始数据!D104</f>
        <v>1300</v>
      </c>
      <c r="E105" s="120" t="str">
        <f>原始数据!E104</f>
        <v>FL</v>
      </c>
      <c r="F105" s="120" t="str">
        <f>原始数据!F104</f>
        <v>ZETA</v>
      </c>
      <c r="G105" s="120" t="str">
        <f>原始数据!G104</f>
        <v>加</v>
      </c>
      <c r="H105" s="120" t="str">
        <f>原始数据!H104</f>
        <v>上</v>
      </c>
      <c r="I105" s="120" t="str">
        <f>IF(原始数据!W104="","",原始数据!W104)</f>
        <v/>
      </c>
      <c r="J105" s="120" t="str">
        <f>原始数据!J104</f>
        <v/>
      </c>
      <c r="K105" s="127"/>
      <c r="L105" s="123" t="str">
        <f>IF(原始数据!AI104="","",原始数据!AI104)</f>
        <v/>
      </c>
      <c r="M105" s="125"/>
      <c r="N105" s="145"/>
      <c r="O105" s="145"/>
      <c r="P105" s="127"/>
      <c r="Q105" s="123" t="str">
        <f>IF(原始数据!AJ104="","",原始数据!AJ104)</f>
        <v/>
      </c>
      <c r="R105" s="125"/>
      <c r="S105" s="125"/>
      <c r="T105" s="125"/>
      <c r="U105" s="127"/>
      <c r="V105" s="123" t="str">
        <f>IF(原始数据!AL104="","",原始数据!AL104)</f>
        <v/>
      </c>
      <c r="W105" s="125"/>
      <c r="X105" s="125"/>
      <c r="Y105" s="125"/>
      <c r="Z105" s="127"/>
      <c r="AA105" s="123" t="str">
        <f>IF(原始数据!AN104="","",原始数据!AN104)</f>
        <v/>
      </c>
      <c r="AB105" s="125"/>
      <c r="AC105" s="125"/>
      <c r="AD105" s="125"/>
      <c r="AE105" s="123" t="str">
        <f>IF(原始数据!K104="","",原始数据!K104)</f>
        <v/>
      </c>
      <c r="AF105" s="123" t="str">
        <f>IF(原始数据!L104="","",原始数据!L104)</f>
        <v/>
      </c>
      <c r="AG105" s="123" t="str">
        <f>IF(原始数据!AO104="","",原始数据!AO104)</f>
        <v/>
      </c>
      <c r="AH105" s="125"/>
      <c r="AI105" s="125"/>
      <c r="AJ105" s="125"/>
      <c r="AK105" s="127"/>
      <c r="AL105" s="127"/>
    </row>
    <row r="106" spans="1:38">
      <c r="A106" s="117">
        <f>输入错误检查!B105</f>
        <v>0</v>
      </c>
      <c r="B106" s="130">
        <f>原始数据!B105</f>
        <v>6</v>
      </c>
      <c r="C106" s="130">
        <f>原始数据!C105</f>
        <v>8</v>
      </c>
      <c r="D106" s="120">
        <f>原始数据!D105</f>
        <v>1300</v>
      </c>
      <c r="E106" s="120" t="str">
        <f>原始数据!E105</f>
        <v>FL</v>
      </c>
      <c r="F106" s="120" t="str">
        <f>原始数据!F105</f>
        <v>ZETA</v>
      </c>
      <c r="G106" s="120" t="str">
        <f>原始数据!G105</f>
        <v>加</v>
      </c>
      <c r="H106" s="120" t="str">
        <f>原始数据!H105</f>
        <v>下</v>
      </c>
      <c r="I106" s="120" t="str">
        <f>IF(原始数据!W105="","",原始数据!W105)</f>
        <v/>
      </c>
      <c r="J106" s="120" t="str">
        <f>原始数据!J105</f>
        <v/>
      </c>
      <c r="K106" s="127"/>
      <c r="L106" s="123" t="str">
        <f>IF(原始数据!AI105="","",原始数据!AI105)</f>
        <v/>
      </c>
      <c r="M106" s="125"/>
      <c r="N106" s="145"/>
      <c r="O106" s="145"/>
      <c r="P106" s="127"/>
      <c r="Q106" s="123" t="str">
        <f>IF(原始数据!AJ105="","",原始数据!AJ105)</f>
        <v/>
      </c>
      <c r="R106" s="125"/>
      <c r="S106" s="125"/>
      <c r="T106" s="125"/>
      <c r="U106" s="127"/>
      <c r="V106" s="123" t="str">
        <f>IF(原始数据!AL105="","",原始数据!AL105)</f>
        <v/>
      </c>
      <c r="W106" s="125"/>
      <c r="X106" s="125"/>
      <c r="Y106" s="125"/>
      <c r="Z106" s="127"/>
      <c r="AA106" s="123" t="str">
        <f>IF(原始数据!AN105="","",原始数据!AN105)</f>
        <v/>
      </c>
      <c r="AB106" s="125"/>
      <c r="AC106" s="125"/>
      <c r="AD106" s="125"/>
      <c r="AE106" s="123" t="str">
        <f>IF(原始数据!K105="","",原始数据!K105)</f>
        <v/>
      </c>
      <c r="AF106" s="123" t="str">
        <f>IF(原始数据!L105="","",原始数据!L105)</f>
        <v/>
      </c>
      <c r="AG106" s="123" t="str">
        <f>IF(原始数据!AO105="","",原始数据!AO105)</f>
        <v/>
      </c>
      <c r="AH106" s="125"/>
      <c r="AI106" s="125"/>
      <c r="AJ106" s="125"/>
      <c r="AK106" s="127"/>
      <c r="AL106" s="127"/>
    </row>
    <row r="107" spans="1:38">
      <c r="A107" s="117">
        <f>输入错误检查!B106</f>
        <v>0</v>
      </c>
      <c r="B107" s="130">
        <f>原始数据!B106</f>
        <v>6</v>
      </c>
      <c r="C107" s="130">
        <f>原始数据!C106</f>
        <v>8</v>
      </c>
      <c r="D107" s="120">
        <f>原始数据!D106</f>
        <v>1500</v>
      </c>
      <c r="E107" s="120" t="str">
        <f>原始数据!E106</f>
        <v>RC</v>
      </c>
      <c r="F107" s="120" t="str">
        <f>原始数据!F106</f>
        <v>FAV</v>
      </c>
      <c r="G107" s="120">
        <f>原始数据!G106</f>
        <v>1</v>
      </c>
      <c r="H107" s="120" t="str">
        <f>原始数据!H106</f>
        <v>上</v>
      </c>
      <c r="I107" s="120" t="str">
        <f>IF(原始数据!W106="","",原始数据!W106)</f>
        <v>红教堂</v>
      </c>
      <c r="J107" s="120" t="str">
        <f>原始数据!J106</f>
        <v>RC</v>
      </c>
      <c r="K107" s="127" t="s">
        <v>293</v>
      </c>
      <c r="L107" s="123" t="str">
        <f>IF(原始数据!AI106="","",原始数据!AI106)</f>
        <v>幸运儿</v>
      </c>
      <c r="M107" s="125">
        <v>5</v>
      </c>
      <c r="N107" s="145">
        <v>0</v>
      </c>
      <c r="O107" s="145">
        <v>3</v>
      </c>
      <c r="P107" s="127" t="s">
        <v>292</v>
      </c>
      <c r="Q107" s="123" t="str">
        <f>IF(原始数据!AJ106="","",原始数据!AJ106)</f>
        <v>心理学家</v>
      </c>
      <c r="R107" s="125">
        <v>4</v>
      </c>
      <c r="S107" s="125">
        <v>3</v>
      </c>
      <c r="T107" s="125">
        <v>9</v>
      </c>
      <c r="U107" s="127" t="s">
        <v>294</v>
      </c>
      <c r="V107" s="123" t="str">
        <f>IF(原始数据!AL106="","",原始数据!AL106)</f>
        <v>佣兵</v>
      </c>
      <c r="W107" s="125">
        <v>8</v>
      </c>
      <c r="X107" s="125">
        <v>3</v>
      </c>
      <c r="Y107" s="125">
        <v>6</v>
      </c>
      <c r="Z107" s="127" t="s">
        <v>291</v>
      </c>
      <c r="AA107" s="123" t="str">
        <f>IF(原始数据!AN106="","",原始数据!AN106)</f>
        <v>调酒师</v>
      </c>
      <c r="AB107" s="125">
        <v>6</v>
      </c>
      <c r="AC107" s="125">
        <v>3</v>
      </c>
      <c r="AD107" s="125">
        <v>9</v>
      </c>
      <c r="AE107" s="123" t="str">
        <f>IF(原始数据!K106="","",原始数据!K106)</f>
        <v>FAV</v>
      </c>
      <c r="AF107" s="123" t="str">
        <f>IF(原始数据!L106="","",原始数据!L106)</f>
        <v>chikin</v>
      </c>
      <c r="AG107" s="123" t="str">
        <f>IF(原始数据!AO106="","",原始数据!AO106)</f>
        <v>时空之影</v>
      </c>
      <c r="AH107" s="125">
        <v>9</v>
      </c>
      <c r="AI107" s="125">
        <v>6</v>
      </c>
      <c r="AJ107" s="125">
        <v>9</v>
      </c>
      <c r="AK107" s="127" t="s">
        <v>104</v>
      </c>
      <c r="AL107" s="127" t="s">
        <v>299</v>
      </c>
    </row>
    <row r="108" spans="1:38">
      <c r="A108" s="117">
        <f>输入错误检查!B107</f>
        <v>0</v>
      </c>
      <c r="B108" s="130">
        <f>原始数据!B107</f>
        <v>6</v>
      </c>
      <c r="C108" s="130">
        <f>原始数据!C107</f>
        <v>8</v>
      </c>
      <c r="D108" s="120">
        <f>原始数据!D107</f>
        <v>1500</v>
      </c>
      <c r="E108" s="120" t="str">
        <f>原始数据!E107</f>
        <v>RC</v>
      </c>
      <c r="F108" s="120" t="str">
        <f>原始数据!F107</f>
        <v>FAV</v>
      </c>
      <c r="G108" s="120">
        <f>原始数据!G107</f>
        <v>1</v>
      </c>
      <c r="H108" s="120" t="str">
        <f>原始数据!H107</f>
        <v>下</v>
      </c>
      <c r="I108" s="120" t="str">
        <f>IF(原始数据!W107="","",原始数据!W107)</f>
        <v>红教堂</v>
      </c>
      <c r="J108" s="120" t="str">
        <f>原始数据!J107</f>
        <v>FAV</v>
      </c>
      <c r="K108" s="127" t="s">
        <v>305</v>
      </c>
      <c r="L108" s="123" t="str">
        <f>IF(原始数据!AI107="","",原始数据!AI107)</f>
        <v>木偶师</v>
      </c>
      <c r="M108" s="125">
        <v>4</v>
      </c>
      <c r="N108" s="145">
        <v>6</v>
      </c>
      <c r="O108" s="145">
        <v>9</v>
      </c>
      <c r="P108" s="127" t="s">
        <v>304</v>
      </c>
      <c r="Q108" s="123" t="str">
        <f>IF(原始数据!AJ107="","",原始数据!AJ107)</f>
        <v>勘探员</v>
      </c>
      <c r="R108" s="125">
        <v>5</v>
      </c>
      <c r="S108" s="125">
        <v>3</v>
      </c>
      <c r="T108" s="125">
        <v>9</v>
      </c>
      <c r="U108" s="127" t="s">
        <v>306</v>
      </c>
      <c r="V108" s="123" t="str">
        <f>IF(原始数据!AL107="","",原始数据!AL107)</f>
        <v>大副</v>
      </c>
      <c r="W108" s="125">
        <v>8</v>
      </c>
      <c r="X108" s="125">
        <v>3</v>
      </c>
      <c r="Y108" s="125">
        <v>6</v>
      </c>
      <c r="Z108" s="127" t="s">
        <v>303</v>
      </c>
      <c r="AA108" s="123" t="str">
        <f>IF(原始数据!AN107="","",原始数据!AN107)</f>
        <v>记者</v>
      </c>
      <c r="AB108" s="125">
        <v>6</v>
      </c>
      <c r="AC108" s="125">
        <v>0</v>
      </c>
      <c r="AD108" s="125">
        <v>3</v>
      </c>
      <c r="AE108" s="123" t="str">
        <f>IF(原始数据!K107="","",原始数据!K107)</f>
        <v>RC</v>
      </c>
      <c r="AF108" s="123" t="str">
        <f>IF(原始数据!L107="","",原始数据!L107)</f>
        <v>peter</v>
      </c>
      <c r="AG108" s="123" t="str">
        <f>IF(原始数据!AO107="","",原始数据!AO107)</f>
        <v>歌剧演员</v>
      </c>
      <c r="AH108" s="125">
        <v>9</v>
      </c>
      <c r="AI108" s="125">
        <v>3</v>
      </c>
      <c r="AJ108" s="125">
        <v>6</v>
      </c>
      <c r="AK108" s="127" t="s">
        <v>104</v>
      </c>
      <c r="AL108" s="133" t="s">
        <v>90</v>
      </c>
    </row>
    <row r="109" spans="1:38">
      <c r="A109" s="117">
        <f>输入错误检查!B108</f>
        <v>0</v>
      </c>
      <c r="B109" s="130">
        <f>原始数据!B108</f>
        <v>6</v>
      </c>
      <c r="C109" s="130">
        <f>原始数据!C108</f>
        <v>8</v>
      </c>
      <c r="D109" s="120">
        <f>原始数据!D108</f>
        <v>1500</v>
      </c>
      <c r="E109" s="120" t="str">
        <f>原始数据!E108</f>
        <v>RC</v>
      </c>
      <c r="F109" s="120" t="str">
        <f>原始数据!F108</f>
        <v>FAV</v>
      </c>
      <c r="G109" s="120">
        <f>原始数据!G108</f>
        <v>2</v>
      </c>
      <c r="H109" s="120" t="str">
        <f>原始数据!H108</f>
        <v>上</v>
      </c>
      <c r="I109" s="120" t="str">
        <f>IF(原始数据!W108="","",原始数据!W108)</f>
        <v>唐人街</v>
      </c>
      <c r="J109" s="120" t="str">
        <f>原始数据!J108</f>
        <v>RC</v>
      </c>
      <c r="K109" s="127" t="s">
        <v>292</v>
      </c>
      <c r="L109" s="123" t="str">
        <f>IF(原始数据!AI108="","",原始数据!AI108)</f>
        <v>入殓师</v>
      </c>
      <c r="M109" s="125">
        <v>8</v>
      </c>
      <c r="N109" s="145">
        <v>3</v>
      </c>
      <c r="O109" s="145">
        <v>9</v>
      </c>
      <c r="P109" s="127" t="s">
        <v>291</v>
      </c>
      <c r="Q109" s="123" t="str">
        <f>IF(原始数据!AJ108="","",原始数据!AJ108)</f>
        <v>病患</v>
      </c>
      <c r="R109" s="125">
        <v>9</v>
      </c>
      <c r="S109" s="125">
        <v>3</v>
      </c>
      <c r="T109" s="125">
        <v>9</v>
      </c>
      <c r="U109" s="127" t="s">
        <v>294</v>
      </c>
      <c r="V109" s="123" t="str">
        <f>IF(原始数据!AL108="","",原始数据!AL108)</f>
        <v>佣兵</v>
      </c>
      <c r="W109" s="125">
        <v>5</v>
      </c>
      <c r="X109" s="125">
        <v>3</v>
      </c>
      <c r="Y109" s="125">
        <v>6</v>
      </c>
      <c r="Z109" s="127" t="s">
        <v>293</v>
      </c>
      <c r="AA109" s="123" t="str">
        <f>IF(原始数据!AN108="","",原始数据!AN108)</f>
        <v>冒险家</v>
      </c>
      <c r="AB109" s="125">
        <v>4</v>
      </c>
      <c r="AC109" s="125">
        <v>0</v>
      </c>
      <c r="AD109" s="125">
        <v>3</v>
      </c>
      <c r="AE109" s="123" t="str">
        <f>IF(原始数据!K108="","",原始数据!K108)</f>
        <v>FAV</v>
      </c>
      <c r="AF109" s="123" t="str">
        <f>IF(原始数据!L108="","",原始数据!L108)</f>
        <v>chikin</v>
      </c>
      <c r="AG109" s="123" t="str">
        <f>IF(原始数据!AO108="","",原始数据!AO108)</f>
        <v>歌剧演员</v>
      </c>
      <c r="AH109" s="125">
        <v>7</v>
      </c>
      <c r="AI109" s="125">
        <v>3</v>
      </c>
      <c r="AJ109" s="125">
        <v>6</v>
      </c>
      <c r="AK109" s="127" t="s">
        <v>104</v>
      </c>
      <c r="AL109" s="127" t="s">
        <v>90</v>
      </c>
    </row>
    <row r="110" spans="1:38">
      <c r="A110" s="117">
        <f>输入错误检查!B109</f>
        <v>0</v>
      </c>
      <c r="B110" s="130">
        <f>原始数据!B109</f>
        <v>6</v>
      </c>
      <c r="C110" s="130">
        <f>原始数据!C109</f>
        <v>8</v>
      </c>
      <c r="D110" s="120">
        <f>原始数据!D109</f>
        <v>1500</v>
      </c>
      <c r="E110" s="120" t="str">
        <f>原始数据!E109</f>
        <v>RC</v>
      </c>
      <c r="F110" s="120" t="str">
        <f>原始数据!F109</f>
        <v>FAV</v>
      </c>
      <c r="G110" s="120">
        <f>原始数据!G109</f>
        <v>2</v>
      </c>
      <c r="H110" s="120" t="str">
        <f>原始数据!H109</f>
        <v>下</v>
      </c>
      <c r="I110" s="120" t="str">
        <f>IF(原始数据!W109="","",原始数据!W109)</f>
        <v>唐人街</v>
      </c>
      <c r="J110" s="120" t="str">
        <f>原始数据!J109</f>
        <v>FAV</v>
      </c>
      <c r="K110" s="127" t="s">
        <v>303</v>
      </c>
      <c r="L110" s="123" t="str">
        <f>IF(原始数据!AI109="","",原始数据!AI109)</f>
        <v>飞行家</v>
      </c>
      <c r="M110" s="125">
        <v>1</v>
      </c>
      <c r="N110" s="145">
        <v>3</v>
      </c>
      <c r="O110" s="145">
        <v>9</v>
      </c>
      <c r="P110" s="127" t="s">
        <v>305</v>
      </c>
      <c r="Q110" s="123" t="str">
        <f>IF(原始数据!AJ109="","",原始数据!AJ109)</f>
        <v>祭司</v>
      </c>
      <c r="R110" s="125">
        <v>9</v>
      </c>
      <c r="S110" s="125">
        <v>0</v>
      </c>
      <c r="T110" s="125">
        <v>9</v>
      </c>
      <c r="U110" s="127" t="s">
        <v>306</v>
      </c>
      <c r="V110" s="123" t="str">
        <f>IF(原始数据!AL109="","",原始数据!AL109)</f>
        <v>佣兵</v>
      </c>
      <c r="W110" s="125">
        <v>5</v>
      </c>
      <c r="X110" s="125">
        <v>3</v>
      </c>
      <c r="Y110" s="125">
        <v>6</v>
      </c>
      <c r="Z110" s="127" t="s">
        <v>304</v>
      </c>
      <c r="AA110" s="123" t="str">
        <f>IF(原始数据!AN109="","",原始数据!AN109)</f>
        <v>魔术师</v>
      </c>
      <c r="AB110" s="125">
        <v>8</v>
      </c>
      <c r="AC110" s="125">
        <v>0</v>
      </c>
      <c r="AD110" s="125">
        <v>3</v>
      </c>
      <c r="AE110" s="123" t="str">
        <f>IF(原始数据!K109="","",原始数据!K109)</f>
        <v>RC</v>
      </c>
      <c r="AF110" s="123" t="str">
        <f>IF(原始数据!L109="","",原始数据!L109)</f>
        <v>peter</v>
      </c>
      <c r="AG110" s="123" t="str">
        <f>IF(原始数据!AO109="","",原始数据!AO109)</f>
        <v>时空之影</v>
      </c>
      <c r="AH110" s="125">
        <v>6</v>
      </c>
      <c r="AI110" s="125">
        <v>6</v>
      </c>
      <c r="AJ110" s="125">
        <v>9</v>
      </c>
      <c r="AK110" s="127" t="s">
        <v>104</v>
      </c>
      <c r="AL110" s="127" t="s">
        <v>299</v>
      </c>
    </row>
    <row r="111" spans="1:38">
      <c r="A111" s="117">
        <f>输入错误检查!B110</f>
        <v>0</v>
      </c>
      <c r="B111" s="130">
        <f>原始数据!B110</f>
        <v>6</v>
      </c>
      <c r="C111" s="130">
        <f>原始数据!C110</f>
        <v>8</v>
      </c>
      <c r="D111" s="120">
        <f>原始数据!D110</f>
        <v>1500</v>
      </c>
      <c r="E111" s="120" t="str">
        <f>原始数据!E110</f>
        <v>RC</v>
      </c>
      <c r="F111" s="120" t="str">
        <f>原始数据!F110</f>
        <v>FAV</v>
      </c>
      <c r="G111" s="120">
        <f>原始数据!G110</f>
        <v>3</v>
      </c>
      <c r="H111" s="120" t="str">
        <f>原始数据!H110</f>
        <v>上</v>
      </c>
      <c r="I111" s="120" t="str">
        <f>IF(原始数据!W110="","",原始数据!W110)</f>
        <v>永眠镇</v>
      </c>
      <c r="J111" s="120" t="str">
        <f>原始数据!J110</f>
        <v>RC</v>
      </c>
      <c r="K111" s="127" t="s">
        <v>294</v>
      </c>
      <c r="L111" s="123" t="str">
        <f>IF(原始数据!AI110="","",原始数据!AI110)</f>
        <v>佣兵</v>
      </c>
      <c r="M111" s="125">
        <v>8</v>
      </c>
      <c r="N111" s="145">
        <v>3</v>
      </c>
      <c r="O111" s="145">
        <v>6</v>
      </c>
      <c r="P111" s="127" t="s">
        <v>292</v>
      </c>
      <c r="Q111" s="123" t="str">
        <f>IF(原始数据!AJ110="","",原始数据!AJ110)</f>
        <v>飞行家</v>
      </c>
      <c r="R111" s="125">
        <v>5</v>
      </c>
      <c r="S111" s="125">
        <v>3</v>
      </c>
      <c r="T111" s="125">
        <v>9</v>
      </c>
      <c r="U111" s="127" t="s">
        <v>293</v>
      </c>
      <c r="V111" s="123" t="str">
        <f>IF(原始数据!AL110="","",原始数据!AL110)</f>
        <v>杂技演员</v>
      </c>
      <c r="W111" s="125">
        <v>2</v>
      </c>
      <c r="X111" s="125">
        <v>3</v>
      </c>
      <c r="Y111" s="125">
        <v>9</v>
      </c>
      <c r="Z111" s="127" t="s">
        <v>291</v>
      </c>
      <c r="AA111" s="123" t="str">
        <f>IF(原始数据!AN110="","",原始数据!AN110)</f>
        <v>击球手</v>
      </c>
      <c r="AB111" s="125">
        <v>6</v>
      </c>
      <c r="AC111" s="125">
        <v>0</v>
      </c>
      <c r="AD111" s="125">
        <v>9</v>
      </c>
      <c r="AE111" s="123" t="str">
        <f>IF(原始数据!K110="","",原始数据!K110)</f>
        <v>FAV</v>
      </c>
      <c r="AF111" s="123" t="str">
        <f>IF(原始数据!L110="","",原始数据!L110)</f>
        <v>yami</v>
      </c>
      <c r="AG111" s="123" t="str">
        <f>IF(原始数据!AO110="","",原始数据!AO110)</f>
        <v>鹿头</v>
      </c>
      <c r="AH111" s="125">
        <v>4</v>
      </c>
      <c r="AI111" s="125">
        <v>3</v>
      </c>
      <c r="AJ111" s="125">
        <v>6</v>
      </c>
      <c r="AK111" s="127" t="s">
        <v>104</v>
      </c>
      <c r="AL111" s="127" t="s">
        <v>90</v>
      </c>
    </row>
    <row r="112" spans="1:38">
      <c r="A112" s="117">
        <f>输入错误检查!B111</f>
        <v>0</v>
      </c>
      <c r="B112" s="130">
        <f>原始数据!B111</f>
        <v>6</v>
      </c>
      <c r="C112" s="130">
        <f>原始数据!C111</f>
        <v>8</v>
      </c>
      <c r="D112" s="120">
        <f>原始数据!D111</f>
        <v>1500</v>
      </c>
      <c r="E112" s="120" t="str">
        <f>原始数据!E111</f>
        <v>RC</v>
      </c>
      <c r="F112" s="120" t="str">
        <f>原始数据!F111</f>
        <v>FAV</v>
      </c>
      <c r="G112" s="120">
        <f>原始数据!G111</f>
        <v>3</v>
      </c>
      <c r="H112" s="120" t="str">
        <f>原始数据!H111</f>
        <v>下</v>
      </c>
      <c r="I112" s="120" t="str">
        <f>IF(原始数据!W111="","",原始数据!W111)</f>
        <v>永眠镇</v>
      </c>
      <c r="J112" s="120" t="str">
        <f>原始数据!J111</f>
        <v>FAV</v>
      </c>
      <c r="K112" s="127" t="s">
        <v>306</v>
      </c>
      <c r="L112" s="123" t="str">
        <f>IF(原始数据!AI111="","",原始数据!AI111)</f>
        <v>病患</v>
      </c>
      <c r="M112" s="125">
        <v>6</v>
      </c>
      <c r="N112" s="145">
        <v>0</v>
      </c>
      <c r="O112" s="145">
        <v>3</v>
      </c>
      <c r="P112" s="127" t="s">
        <v>303</v>
      </c>
      <c r="Q112" s="123" t="str">
        <f>IF(原始数据!AJ111="","",原始数据!AJ111)</f>
        <v>昆虫学者</v>
      </c>
      <c r="R112" s="125">
        <v>5</v>
      </c>
      <c r="S112" s="125">
        <v>0</v>
      </c>
      <c r="T112" s="125">
        <v>3</v>
      </c>
      <c r="U112" s="127" t="s">
        <v>304</v>
      </c>
      <c r="V112" s="123" t="str">
        <f>IF(原始数据!AL111="","",原始数据!AL111)</f>
        <v>前锋</v>
      </c>
      <c r="W112" s="125">
        <v>8</v>
      </c>
      <c r="X112" s="125">
        <v>3</v>
      </c>
      <c r="Y112" s="125">
        <v>6</v>
      </c>
      <c r="Z112" s="127" t="s">
        <v>305</v>
      </c>
      <c r="AA112" s="123" t="str">
        <f>IF(原始数据!AN111="","",原始数据!AN111)</f>
        <v>律师</v>
      </c>
      <c r="AB112" s="125">
        <v>2</v>
      </c>
      <c r="AC112" s="125">
        <v>0</v>
      </c>
      <c r="AD112" s="125">
        <v>9</v>
      </c>
      <c r="AE112" s="123" t="str">
        <f>IF(原始数据!K111="","",原始数据!K111)</f>
        <v>RC</v>
      </c>
      <c r="AF112" s="123" t="str">
        <f>IF(原始数据!L111="","",原始数据!L111)</f>
        <v>aka</v>
      </c>
      <c r="AG112" s="123" t="str">
        <f>IF(原始数据!AO111="","",原始数据!AO111)</f>
        <v>隐士</v>
      </c>
      <c r="AH112" s="125">
        <v>4</v>
      </c>
      <c r="AI112" s="125">
        <v>6</v>
      </c>
      <c r="AJ112" s="125">
        <v>9</v>
      </c>
      <c r="AK112" s="127" t="s">
        <v>111</v>
      </c>
      <c r="AL112" s="127" t="s">
        <v>299</v>
      </c>
    </row>
    <row r="113" spans="1:38">
      <c r="A113" s="117">
        <f>输入错误检查!B112</f>
        <v>0</v>
      </c>
      <c r="B113" s="130">
        <f>原始数据!B112</f>
        <v>6</v>
      </c>
      <c r="C113" s="130">
        <f>原始数据!C112</f>
        <v>8</v>
      </c>
      <c r="D113" s="120">
        <f>原始数据!D112</f>
        <v>1500</v>
      </c>
      <c r="E113" s="120" t="str">
        <f>原始数据!E112</f>
        <v>RC</v>
      </c>
      <c r="F113" s="120" t="str">
        <f>原始数据!F112</f>
        <v>FAV</v>
      </c>
      <c r="G113" s="120" t="str">
        <f>原始数据!G112</f>
        <v>加</v>
      </c>
      <c r="H113" s="120" t="str">
        <f>原始数据!H112</f>
        <v>上</v>
      </c>
      <c r="I113" s="120" t="str">
        <f>IF(原始数据!W112="","",原始数据!W112)</f>
        <v/>
      </c>
      <c r="J113" s="120" t="str">
        <f>原始数据!J112</f>
        <v/>
      </c>
      <c r="K113" s="125"/>
      <c r="L113" s="123" t="str">
        <f>IF(原始数据!AI112="","",原始数据!AI112)</f>
        <v/>
      </c>
      <c r="M113" s="125"/>
      <c r="N113" s="145"/>
      <c r="O113" s="145"/>
      <c r="P113" s="125"/>
      <c r="Q113" s="123" t="str">
        <f>IF(原始数据!AJ112="","",原始数据!AJ112)</f>
        <v/>
      </c>
      <c r="R113" s="125"/>
      <c r="S113" s="125"/>
      <c r="T113" s="125"/>
      <c r="U113" s="125"/>
      <c r="V113" s="123" t="str">
        <f>IF(原始数据!AL112="","",原始数据!AL112)</f>
        <v/>
      </c>
      <c r="W113" s="125"/>
      <c r="X113" s="125"/>
      <c r="Y113" s="125"/>
      <c r="Z113" s="125"/>
      <c r="AA113" s="123" t="str">
        <f>IF(原始数据!AN112="","",原始数据!AN112)</f>
        <v/>
      </c>
      <c r="AB113" s="125"/>
      <c r="AC113" s="125"/>
      <c r="AD113" s="125"/>
      <c r="AE113" s="123" t="str">
        <f>IF(原始数据!K112="","",原始数据!K112)</f>
        <v/>
      </c>
      <c r="AF113" s="123" t="str">
        <f>IF(原始数据!L112="","",原始数据!L112)</f>
        <v/>
      </c>
      <c r="AG113" s="123" t="str">
        <f>IF(原始数据!AO112="","",原始数据!AO112)</f>
        <v/>
      </c>
      <c r="AH113" s="125"/>
      <c r="AI113" s="125"/>
      <c r="AJ113" s="125"/>
      <c r="AK113" s="125"/>
      <c r="AL113" s="125"/>
    </row>
    <row r="114" spans="1:38">
      <c r="A114" s="117">
        <f>输入错误检查!B113</f>
        <v>0</v>
      </c>
      <c r="B114" s="130">
        <f>原始数据!B113</f>
        <v>6</v>
      </c>
      <c r="C114" s="130">
        <f>原始数据!C113</f>
        <v>8</v>
      </c>
      <c r="D114" s="120">
        <f>原始数据!D113</f>
        <v>1500</v>
      </c>
      <c r="E114" s="120" t="str">
        <f>原始数据!E113</f>
        <v>RC</v>
      </c>
      <c r="F114" s="120" t="str">
        <f>原始数据!F113</f>
        <v>FAV</v>
      </c>
      <c r="G114" s="120" t="str">
        <f>原始数据!G113</f>
        <v>加</v>
      </c>
      <c r="H114" s="120" t="str">
        <f>原始数据!H113</f>
        <v>下</v>
      </c>
      <c r="I114" s="120" t="str">
        <f>IF(原始数据!W113="","",原始数据!W113)</f>
        <v/>
      </c>
      <c r="J114" s="120" t="str">
        <f>原始数据!J113</f>
        <v/>
      </c>
      <c r="K114" s="125"/>
      <c r="L114" s="123" t="str">
        <f>IF(原始数据!AI113="","",原始数据!AI113)</f>
        <v/>
      </c>
      <c r="M114" s="125"/>
      <c r="N114" s="145"/>
      <c r="O114" s="145"/>
      <c r="P114" s="125"/>
      <c r="Q114" s="123" t="str">
        <f>IF(原始数据!AJ113="","",原始数据!AJ113)</f>
        <v/>
      </c>
      <c r="R114" s="125"/>
      <c r="S114" s="125"/>
      <c r="T114" s="125"/>
      <c r="U114" s="125"/>
      <c r="V114" s="123" t="str">
        <f>IF(原始数据!AL113="","",原始数据!AL113)</f>
        <v/>
      </c>
      <c r="W114" s="125"/>
      <c r="X114" s="125"/>
      <c r="Y114" s="125"/>
      <c r="Z114" s="125"/>
      <c r="AA114" s="123" t="str">
        <f>IF(原始数据!AN113="","",原始数据!AN113)</f>
        <v/>
      </c>
      <c r="AB114" s="125"/>
      <c r="AC114" s="125"/>
      <c r="AD114" s="125"/>
      <c r="AE114" s="123" t="str">
        <f>IF(原始数据!K113="","",原始数据!K113)</f>
        <v/>
      </c>
      <c r="AF114" s="123" t="str">
        <f>IF(原始数据!L113="","",原始数据!L113)</f>
        <v/>
      </c>
      <c r="AG114" s="123" t="str">
        <f>IF(原始数据!AO113="","",原始数据!AO113)</f>
        <v/>
      </c>
      <c r="AH114" s="125"/>
      <c r="AI114" s="125"/>
      <c r="AJ114" s="125"/>
      <c r="AK114" s="125"/>
      <c r="AL114" s="125"/>
    </row>
    <row r="115" spans="1:38">
      <c r="A115" s="117">
        <f>输入错误检查!B114</f>
        <v>0</v>
      </c>
      <c r="B115" s="130">
        <f>原始数据!B114</f>
        <v>6</v>
      </c>
      <c r="C115" s="130">
        <f>原始数据!C114</f>
        <v>8</v>
      </c>
      <c r="D115" s="120">
        <f>原始数据!D114</f>
        <v>1700</v>
      </c>
      <c r="E115" s="120" t="str">
        <f>原始数据!E114</f>
        <v>FL</v>
      </c>
      <c r="F115" s="120" t="str">
        <f>原始数据!F114</f>
        <v>SZ</v>
      </c>
      <c r="G115" s="120">
        <f>原始数据!G114</f>
        <v>1</v>
      </c>
      <c r="H115" s="120" t="str">
        <f>原始数据!H114</f>
        <v>上</v>
      </c>
      <c r="I115" s="120" t="str">
        <f>IF(原始数据!W114="","",原始数据!W114)</f>
        <v>圣心医院</v>
      </c>
      <c r="J115" s="120" t="str">
        <f>原始数据!J114</f>
        <v>SZ</v>
      </c>
      <c r="K115" s="127" t="s">
        <v>295</v>
      </c>
      <c r="L115" s="123" t="str">
        <f>IF(原始数据!AI114="","",原始数据!AI114)</f>
        <v>魔术师</v>
      </c>
      <c r="M115" s="125">
        <v>6</v>
      </c>
      <c r="N115" s="145">
        <v>0</v>
      </c>
      <c r="O115" s="145">
        <v>3</v>
      </c>
      <c r="P115" s="127" t="s">
        <v>298</v>
      </c>
      <c r="Q115" s="123" t="str">
        <f>IF(原始数据!AJ114="","",原始数据!AJ114)</f>
        <v>飞行家</v>
      </c>
      <c r="R115" s="125">
        <v>4</v>
      </c>
      <c r="S115" s="125">
        <v>3</v>
      </c>
      <c r="T115" s="125">
        <v>9</v>
      </c>
      <c r="U115" s="127" t="s">
        <v>319</v>
      </c>
      <c r="V115" s="123" t="str">
        <f>IF(原始数据!AL114="","",原始数据!AL114)</f>
        <v>野人</v>
      </c>
      <c r="W115" s="125">
        <v>8</v>
      </c>
      <c r="X115" s="125">
        <v>3</v>
      </c>
      <c r="Y115" s="125">
        <v>6</v>
      </c>
      <c r="Z115" s="127" t="s">
        <v>297</v>
      </c>
      <c r="AA115" s="123" t="str">
        <f>IF(原始数据!AN114="","",原始数据!AN114)</f>
        <v>入殓师</v>
      </c>
      <c r="AB115" s="125">
        <v>5</v>
      </c>
      <c r="AC115" s="125">
        <v>0</v>
      </c>
      <c r="AD115" s="125">
        <v>9</v>
      </c>
      <c r="AE115" s="123" t="str">
        <f>IF(原始数据!K114="","",原始数据!K114)</f>
        <v>FL</v>
      </c>
      <c r="AF115" s="123" t="str">
        <f>IF(原始数据!L114="","",原始数据!L114)</f>
        <v>hasha</v>
      </c>
      <c r="AG115" s="123" t="str">
        <f>IF(原始数据!AO114="","",原始数据!AO114)</f>
        <v>时空之影</v>
      </c>
      <c r="AH115" s="125">
        <v>7</v>
      </c>
      <c r="AI115" s="125">
        <v>6</v>
      </c>
      <c r="AJ115" s="125">
        <v>9</v>
      </c>
      <c r="AK115" s="127" t="s">
        <v>104</v>
      </c>
      <c r="AL115" s="127" t="s">
        <v>299</v>
      </c>
    </row>
    <row r="116" spans="1:38">
      <c r="A116" s="117">
        <f>输入错误检查!B115</f>
        <v>0</v>
      </c>
      <c r="B116" s="130">
        <f>原始数据!B115</f>
        <v>6</v>
      </c>
      <c r="C116" s="130">
        <f>原始数据!C115</f>
        <v>8</v>
      </c>
      <c r="D116" s="120">
        <f>原始数据!D115</f>
        <v>1700</v>
      </c>
      <c r="E116" s="120" t="str">
        <f>原始数据!E115</f>
        <v>FL</v>
      </c>
      <c r="F116" s="120" t="str">
        <f>原始数据!F115</f>
        <v>SZ</v>
      </c>
      <c r="G116" s="120">
        <f>原始数据!G115</f>
        <v>1</v>
      </c>
      <c r="H116" s="120" t="str">
        <f>原始数据!H115</f>
        <v>下</v>
      </c>
      <c r="I116" s="120" t="str">
        <f>IF(原始数据!W115="","",原始数据!W115)</f>
        <v>圣心医院</v>
      </c>
      <c r="J116" s="120" t="str">
        <f>原始数据!J115</f>
        <v>FL</v>
      </c>
      <c r="K116" s="127" t="s">
        <v>145</v>
      </c>
      <c r="L116" s="123" t="str">
        <f>IF(原始数据!AI115="","",原始数据!AI115)</f>
        <v>魔术师</v>
      </c>
      <c r="M116" s="125">
        <v>4</v>
      </c>
      <c r="N116" s="145">
        <v>3</v>
      </c>
      <c r="O116" s="145">
        <v>9</v>
      </c>
      <c r="P116" s="127" t="s">
        <v>317</v>
      </c>
      <c r="Q116" s="123" t="str">
        <f>IF(原始数据!AJ115="","",原始数据!AJ115)</f>
        <v>杂技演员</v>
      </c>
      <c r="R116" s="125">
        <v>2</v>
      </c>
      <c r="S116" s="125">
        <v>0</v>
      </c>
      <c r="T116" s="125">
        <v>3</v>
      </c>
      <c r="U116" s="127" t="s">
        <v>315</v>
      </c>
      <c r="V116" s="123" t="str">
        <f>IF(原始数据!AL115="","",原始数据!AL115)</f>
        <v>佣兵</v>
      </c>
      <c r="W116" s="127">
        <v>8</v>
      </c>
      <c r="X116" s="125">
        <v>3</v>
      </c>
      <c r="Y116" s="125">
        <v>6</v>
      </c>
      <c r="Z116" s="127" t="s">
        <v>316</v>
      </c>
      <c r="AA116" s="123" t="str">
        <f>IF(原始数据!AN115="","",原始数据!AN115)</f>
        <v>勘探员</v>
      </c>
      <c r="AB116" s="125">
        <v>6</v>
      </c>
      <c r="AC116" s="125">
        <v>0</v>
      </c>
      <c r="AD116" s="125">
        <v>9</v>
      </c>
      <c r="AE116" s="123" t="str">
        <f>IF(原始数据!K115="","",原始数据!K115)</f>
        <v>SZ</v>
      </c>
      <c r="AF116" s="123" t="str">
        <f>IF(原始数据!L115="","",原始数据!L115)</f>
        <v>burio</v>
      </c>
      <c r="AG116" s="123" t="str">
        <f>IF(原始数据!AO115="","",原始数据!AO115)</f>
        <v>时空之影</v>
      </c>
      <c r="AH116" s="125">
        <v>7</v>
      </c>
      <c r="AI116" s="125">
        <v>6</v>
      </c>
      <c r="AJ116" s="125">
        <v>9</v>
      </c>
      <c r="AK116" s="127" t="s">
        <v>104</v>
      </c>
      <c r="AL116" s="127" t="s">
        <v>299</v>
      </c>
    </row>
    <row r="117" spans="1:38">
      <c r="A117" s="117">
        <f>输入错误检查!B116</f>
        <v>0</v>
      </c>
      <c r="B117" s="130">
        <f>原始数据!B116</f>
        <v>6</v>
      </c>
      <c r="C117" s="130">
        <f>原始数据!C116</f>
        <v>8</v>
      </c>
      <c r="D117" s="120">
        <f>原始数据!D116</f>
        <v>1700</v>
      </c>
      <c r="E117" s="120" t="str">
        <f>原始数据!E116</f>
        <v>FL</v>
      </c>
      <c r="F117" s="120" t="str">
        <f>原始数据!F116</f>
        <v>SZ</v>
      </c>
      <c r="G117" s="120">
        <f>原始数据!G116</f>
        <v>2</v>
      </c>
      <c r="H117" s="120" t="str">
        <f>原始数据!H116</f>
        <v>上</v>
      </c>
      <c r="I117" s="120" t="str">
        <f>IF(原始数据!W116="","",原始数据!W116)</f>
        <v>湖景村</v>
      </c>
      <c r="J117" s="120" t="str">
        <f>原始数据!J116</f>
        <v>SZ</v>
      </c>
      <c r="K117" s="127" t="s">
        <v>295</v>
      </c>
      <c r="L117" s="123" t="str">
        <f>IF(原始数据!AI116="","",原始数据!AI116)</f>
        <v>调香师</v>
      </c>
      <c r="M117" s="125">
        <v>8</v>
      </c>
      <c r="N117" s="145">
        <v>6</v>
      </c>
      <c r="O117" s="145">
        <v>9</v>
      </c>
      <c r="P117" s="127" t="s">
        <v>296</v>
      </c>
      <c r="Q117" s="123" t="str">
        <f>IF(原始数据!AJ116="","",原始数据!AJ116)</f>
        <v>野人</v>
      </c>
      <c r="R117" s="125">
        <v>6</v>
      </c>
      <c r="S117" s="125">
        <v>6</v>
      </c>
      <c r="T117" s="125">
        <v>9</v>
      </c>
      <c r="U117" s="127" t="s">
        <v>297</v>
      </c>
      <c r="V117" s="123" t="str">
        <f>IF(原始数据!AL116="","",原始数据!AL116)</f>
        <v>先知</v>
      </c>
      <c r="W117" s="125">
        <v>5</v>
      </c>
      <c r="X117" s="125">
        <v>3</v>
      </c>
      <c r="Y117" s="125">
        <v>9</v>
      </c>
      <c r="Z117" s="127" t="s">
        <v>298</v>
      </c>
      <c r="AA117" s="123" t="str">
        <f>IF(原始数据!AN116="","",原始数据!AN116)</f>
        <v>小说家</v>
      </c>
      <c r="AB117" s="125">
        <v>2</v>
      </c>
      <c r="AC117" s="125">
        <v>0</v>
      </c>
      <c r="AD117" s="125">
        <v>3</v>
      </c>
      <c r="AE117" s="123" t="str">
        <f>IF(原始数据!K116="","",原始数据!K116)</f>
        <v>FL</v>
      </c>
      <c r="AF117" s="123" t="str">
        <f>IF(原始数据!L116="","",原始数据!L116)</f>
        <v>hasha</v>
      </c>
      <c r="AG117" s="123" t="str">
        <f>IF(原始数据!AO116="","",原始数据!AO116)</f>
        <v>歌剧演员</v>
      </c>
      <c r="AH117" s="125">
        <v>1</v>
      </c>
      <c r="AI117" s="125">
        <v>0</v>
      </c>
      <c r="AJ117" s="125">
        <v>6</v>
      </c>
      <c r="AK117" s="127" t="s">
        <v>111</v>
      </c>
      <c r="AL117" s="127" t="s">
        <v>299</v>
      </c>
    </row>
    <row r="118" spans="1:38">
      <c r="A118" s="117">
        <f>输入错误检查!B117</f>
        <v>0</v>
      </c>
      <c r="B118" s="130">
        <f>原始数据!B117</f>
        <v>6</v>
      </c>
      <c r="C118" s="130">
        <f>原始数据!C117</f>
        <v>8</v>
      </c>
      <c r="D118" s="120">
        <f>原始数据!D117</f>
        <v>1700</v>
      </c>
      <c r="E118" s="120" t="str">
        <f>原始数据!E117</f>
        <v>FL</v>
      </c>
      <c r="F118" s="120" t="str">
        <f>原始数据!F117</f>
        <v>SZ</v>
      </c>
      <c r="G118" s="120">
        <f>原始数据!G117</f>
        <v>2</v>
      </c>
      <c r="H118" s="120" t="str">
        <f>原始数据!H117</f>
        <v>下</v>
      </c>
      <c r="I118" s="120" t="str">
        <f>IF(原始数据!W117="","",原始数据!W117)</f>
        <v>湖景村</v>
      </c>
      <c r="J118" s="120" t="str">
        <f>原始数据!J117</f>
        <v>FL</v>
      </c>
      <c r="K118" s="127" t="s">
        <v>315</v>
      </c>
      <c r="L118" s="123" t="str">
        <f>IF(原始数据!AI117="","",原始数据!AI117)</f>
        <v>大副</v>
      </c>
      <c r="M118" s="125">
        <v>11</v>
      </c>
      <c r="N118" s="145">
        <v>3</v>
      </c>
      <c r="O118" s="145">
        <v>6</v>
      </c>
      <c r="P118" s="127" t="s">
        <v>317</v>
      </c>
      <c r="Q118" s="123" t="str">
        <f>IF(原始数据!AJ117="","",原始数据!AJ117)</f>
        <v>拉拉队员</v>
      </c>
      <c r="R118" s="125">
        <v>2</v>
      </c>
      <c r="S118" s="125">
        <v>0</v>
      </c>
      <c r="T118" s="125">
        <v>9</v>
      </c>
      <c r="U118" s="127" t="s">
        <v>316</v>
      </c>
      <c r="V118" s="123" t="str">
        <f>IF(原始数据!AL117="","",原始数据!AL117)</f>
        <v>勘探员</v>
      </c>
      <c r="W118" s="125">
        <v>5</v>
      </c>
      <c r="X118" s="125">
        <v>0</v>
      </c>
      <c r="Y118" s="125">
        <v>9</v>
      </c>
      <c r="Z118" s="127" t="s">
        <v>145</v>
      </c>
      <c r="AA118" s="123" t="str">
        <f>IF(原始数据!AN117="","",原始数据!AN117)</f>
        <v>病患</v>
      </c>
      <c r="AB118" s="125">
        <v>8</v>
      </c>
      <c r="AC118" s="125">
        <v>0</v>
      </c>
      <c r="AD118" s="125">
        <v>3</v>
      </c>
      <c r="AE118" s="123" t="str">
        <f>IF(原始数据!K117="","",原始数据!K117)</f>
        <v>SZ</v>
      </c>
      <c r="AF118" s="123" t="str">
        <f>IF(原始数据!L117="","",原始数据!L117)</f>
        <v>miraik</v>
      </c>
      <c r="AG118" s="123" t="str">
        <f>IF(原始数据!AO117="","",原始数据!AO117)</f>
        <v>时空之影</v>
      </c>
      <c r="AH118" s="125">
        <v>6</v>
      </c>
      <c r="AI118" s="125">
        <v>6</v>
      </c>
      <c r="AJ118" s="125">
        <v>9</v>
      </c>
      <c r="AK118" s="127" t="s">
        <v>104</v>
      </c>
      <c r="AL118" s="127" t="s">
        <v>299</v>
      </c>
    </row>
    <row r="119" spans="1:38">
      <c r="A119" s="117">
        <f>输入错误检查!B118</f>
        <v>0</v>
      </c>
      <c r="B119" s="130">
        <f>原始数据!B118</f>
        <v>6</v>
      </c>
      <c r="C119" s="130">
        <f>原始数据!C118</f>
        <v>8</v>
      </c>
      <c r="D119" s="120">
        <f>原始数据!D118</f>
        <v>1700</v>
      </c>
      <c r="E119" s="120" t="str">
        <f>原始数据!E118</f>
        <v>FL</v>
      </c>
      <c r="F119" s="120" t="str">
        <f>原始数据!F118</f>
        <v>SZ</v>
      </c>
      <c r="G119" s="120">
        <f>原始数据!G118</f>
        <v>3</v>
      </c>
      <c r="H119" s="120" t="str">
        <f>原始数据!H118</f>
        <v>上</v>
      </c>
      <c r="I119" s="120" t="str">
        <f>IF(原始数据!W118="","",原始数据!W118)</f>
        <v/>
      </c>
      <c r="J119" s="120" t="str">
        <f>原始数据!J118</f>
        <v/>
      </c>
      <c r="K119" s="125"/>
      <c r="L119" s="123" t="str">
        <f>IF(原始数据!AI118="","",原始数据!AI118)</f>
        <v/>
      </c>
      <c r="M119" s="125"/>
      <c r="N119" s="145"/>
      <c r="O119" s="145"/>
      <c r="P119" s="125"/>
      <c r="Q119" s="123" t="str">
        <f>IF(原始数据!AJ118="","",原始数据!AJ118)</f>
        <v/>
      </c>
      <c r="R119" s="125"/>
      <c r="S119" s="125"/>
      <c r="T119" s="125"/>
      <c r="U119" s="125"/>
      <c r="V119" s="123" t="str">
        <f>IF(原始数据!AL118="","",原始数据!AL118)</f>
        <v/>
      </c>
      <c r="W119" s="125"/>
      <c r="X119" s="125"/>
      <c r="Y119" s="125"/>
      <c r="Z119" s="125"/>
      <c r="AA119" s="123" t="str">
        <f>IF(原始数据!AN118="","",原始数据!AN118)</f>
        <v/>
      </c>
      <c r="AB119" s="125"/>
      <c r="AC119" s="125"/>
      <c r="AD119" s="125"/>
      <c r="AE119" s="123" t="str">
        <f>IF(原始数据!K118="","",原始数据!K118)</f>
        <v/>
      </c>
      <c r="AF119" s="123" t="str">
        <f>IF(原始数据!L118="","",原始数据!L118)</f>
        <v/>
      </c>
      <c r="AG119" s="123" t="str">
        <f>IF(原始数据!AO118="","",原始数据!AO118)</f>
        <v/>
      </c>
      <c r="AH119" s="125"/>
      <c r="AI119" s="125"/>
      <c r="AJ119" s="125"/>
      <c r="AK119" s="125"/>
      <c r="AL119" s="125"/>
    </row>
    <row r="120" spans="1:38">
      <c r="A120" s="117">
        <f>输入错误检查!B119</f>
        <v>0</v>
      </c>
      <c r="B120" s="130">
        <f>原始数据!B119</f>
        <v>6</v>
      </c>
      <c r="C120" s="130">
        <f>原始数据!C119</f>
        <v>8</v>
      </c>
      <c r="D120" s="120">
        <f>原始数据!D119</f>
        <v>1700</v>
      </c>
      <c r="E120" s="120" t="str">
        <f>原始数据!E119</f>
        <v>FL</v>
      </c>
      <c r="F120" s="120" t="str">
        <f>原始数据!F119</f>
        <v>SZ</v>
      </c>
      <c r="G120" s="120">
        <f>原始数据!G119</f>
        <v>3</v>
      </c>
      <c r="H120" s="120" t="str">
        <f>原始数据!H119</f>
        <v>下</v>
      </c>
      <c r="I120" s="120" t="str">
        <f>IF(原始数据!W119="","",原始数据!W119)</f>
        <v/>
      </c>
      <c r="J120" s="120" t="str">
        <f>原始数据!J119</f>
        <v/>
      </c>
      <c r="K120" s="125"/>
      <c r="L120" s="123" t="str">
        <f>IF(原始数据!AI119="","",原始数据!AI119)</f>
        <v/>
      </c>
      <c r="M120" s="125"/>
      <c r="N120" s="145"/>
      <c r="O120" s="145"/>
      <c r="P120" s="125"/>
      <c r="Q120" s="123" t="str">
        <f>IF(原始数据!AJ119="","",原始数据!AJ119)</f>
        <v/>
      </c>
      <c r="R120" s="125"/>
      <c r="S120" s="125"/>
      <c r="T120" s="125"/>
      <c r="U120" s="125"/>
      <c r="V120" s="123" t="str">
        <f>IF(原始数据!AL119="","",原始数据!AL119)</f>
        <v/>
      </c>
      <c r="W120" s="125"/>
      <c r="X120" s="125"/>
      <c r="Y120" s="125"/>
      <c r="Z120" s="125"/>
      <c r="AA120" s="123" t="str">
        <f>IF(原始数据!AN119="","",原始数据!AN119)</f>
        <v/>
      </c>
      <c r="AB120" s="125"/>
      <c r="AC120" s="125"/>
      <c r="AD120" s="125"/>
      <c r="AE120" s="123" t="str">
        <f>IF(原始数据!K119="","",原始数据!K119)</f>
        <v/>
      </c>
      <c r="AF120" s="123" t="str">
        <f>IF(原始数据!L119="","",原始数据!L119)</f>
        <v/>
      </c>
      <c r="AG120" s="123" t="str">
        <f>IF(原始数据!AO119="","",原始数据!AO119)</f>
        <v/>
      </c>
      <c r="AH120" s="125"/>
      <c r="AI120" s="125"/>
      <c r="AJ120" s="125"/>
      <c r="AK120" s="125"/>
      <c r="AL120" s="125"/>
    </row>
    <row r="121" spans="1:38">
      <c r="A121" s="117">
        <f>输入错误检查!B120</f>
        <v>0</v>
      </c>
      <c r="B121" s="130">
        <f>原始数据!B120</f>
        <v>6</v>
      </c>
      <c r="C121" s="130">
        <f>原始数据!C120</f>
        <v>8</v>
      </c>
      <c r="D121" s="120">
        <f>原始数据!D120</f>
        <v>1700</v>
      </c>
      <c r="E121" s="120" t="str">
        <f>原始数据!E120</f>
        <v>FL</v>
      </c>
      <c r="F121" s="120" t="str">
        <f>原始数据!F120</f>
        <v>SZ</v>
      </c>
      <c r="G121" s="120" t="str">
        <f>原始数据!G120</f>
        <v>加</v>
      </c>
      <c r="H121" s="120" t="str">
        <f>原始数据!H120</f>
        <v>上</v>
      </c>
      <c r="I121" s="120" t="str">
        <f>IF(原始数据!W120="","",原始数据!W120)</f>
        <v/>
      </c>
      <c r="J121" s="120" t="str">
        <f>原始数据!J120</f>
        <v/>
      </c>
      <c r="K121" s="125"/>
      <c r="L121" s="123" t="str">
        <f>IF(原始数据!AI120="","",原始数据!AI120)</f>
        <v/>
      </c>
      <c r="M121" s="125"/>
      <c r="N121" s="145"/>
      <c r="O121" s="145"/>
      <c r="P121" s="125"/>
      <c r="Q121" s="123" t="str">
        <f>IF(原始数据!AJ120="","",原始数据!AJ120)</f>
        <v/>
      </c>
      <c r="R121" s="125"/>
      <c r="S121" s="125"/>
      <c r="T121" s="125"/>
      <c r="U121" s="125"/>
      <c r="V121" s="123" t="str">
        <f>IF(原始数据!AL120="","",原始数据!AL120)</f>
        <v/>
      </c>
      <c r="W121" s="125"/>
      <c r="X121" s="125"/>
      <c r="Y121" s="125"/>
      <c r="Z121" s="125"/>
      <c r="AA121" s="123" t="str">
        <f>IF(原始数据!AN120="","",原始数据!AN120)</f>
        <v/>
      </c>
      <c r="AB121" s="125"/>
      <c r="AC121" s="125"/>
      <c r="AD121" s="125"/>
      <c r="AE121" s="123" t="str">
        <f>IF(原始数据!K120="","",原始数据!K120)</f>
        <v/>
      </c>
      <c r="AF121" s="123" t="str">
        <f>IF(原始数据!L120="","",原始数据!L120)</f>
        <v/>
      </c>
      <c r="AG121" s="123" t="str">
        <f>IF(原始数据!AO120="","",原始数据!AO120)</f>
        <v/>
      </c>
      <c r="AH121" s="125"/>
      <c r="AI121" s="125"/>
      <c r="AJ121" s="125"/>
      <c r="AK121" s="125"/>
      <c r="AL121" s="125"/>
    </row>
    <row r="122" spans="1:38">
      <c r="A122" s="117">
        <f>输入错误检查!B121</f>
        <v>0</v>
      </c>
      <c r="B122" s="130">
        <f>原始数据!B121</f>
        <v>6</v>
      </c>
      <c r="C122" s="130">
        <f>原始数据!C121</f>
        <v>8</v>
      </c>
      <c r="D122" s="120">
        <f>原始数据!D121</f>
        <v>1700</v>
      </c>
      <c r="E122" s="120" t="str">
        <f>原始数据!E121</f>
        <v>FL</v>
      </c>
      <c r="F122" s="120" t="str">
        <f>原始数据!F121</f>
        <v>SZ</v>
      </c>
      <c r="G122" s="120" t="str">
        <f>原始数据!G121</f>
        <v>加</v>
      </c>
      <c r="H122" s="120" t="str">
        <f>原始数据!H121</f>
        <v>下</v>
      </c>
      <c r="I122" s="120" t="str">
        <f>IF(原始数据!W121="","",原始数据!W121)</f>
        <v/>
      </c>
      <c r="J122" s="120" t="str">
        <f>原始数据!J121</f>
        <v/>
      </c>
      <c r="K122" s="125"/>
      <c r="L122" s="123" t="str">
        <f>IF(原始数据!AI121="","",原始数据!AI121)</f>
        <v/>
      </c>
      <c r="M122" s="125"/>
      <c r="N122" s="145"/>
      <c r="O122" s="145"/>
      <c r="P122" s="125"/>
      <c r="Q122" s="123" t="str">
        <f>IF(原始数据!AJ121="","",原始数据!AJ121)</f>
        <v/>
      </c>
      <c r="R122" s="125"/>
      <c r="S122" s="125"/>
      <c r="T122" s="125"/>
      <c r="U122" s="125"/>
      <c r="V122" s="123" t="str">
        <f>IF(原始数据!AL121="","",原始数据!AL121)</f>
        <v/>
      </c>
      <c r="W122" s="125"/>
      <c r="X122" s="125"/>
      <c r="Y122" s="125"/>
      <c r="Z122" s="125"/>
      <c r="AA122" s="123" t="str">
        <f>IF(原始数据!AN121="","",原始数据!AN121)</f>
        <v/>
      </c>
      <c r="AB122" s="125"/>
      <c r="AC122" s="125"/>
      <c r="AD122" s="125"/>
      <c r="AE122" s="123" t="str">
        <f>IF(原始数据!K121="","",原始数据!K121)</f>
        <v/>
      </c>
      <c r="AF122" s="123" t="str">
        <f>IF(原始数据!L121="","",原始数据!L121)</f>
        <v/>
      </c>
      <c r="AG122" s="123" t="str">
        <f>IF(原始数据!AO121="","",原始数据!AO121)</f>
        <v/>
      </c>
      <c r="AH122" s="125"/>
      <c r="AI122" s="125"/>
      <c r="AJ122" s="125"/>
      <c r="AK122" s="125"/>
      <c r="AL122" s="125"/>
    </row>
    <row r="123" spans="1:38">
      <c r="A123" s="117">
        <f>输入错误检查!B122</f>
        <v>0</v>
      </c>
      <c r="B123" s="130">
        <f>原始数据!B122</f>
        <v>6</v>
      </c>
      <c r="C123" s="130">
        <f>原始数据!C122</f>
        <v>9</v>
      </c>
      <c r="D123" s="120">
        <f>原始数据!D122</f>
        <v>1300</v>
      </c>
      <c r="E123" s="120" t="str">
        <f>原始数据!E122</f>
        <v>AWG</v>
      </c>
      <c r="F123" s="120" t="str">
        <f>原始数据!F122</f>
        <v>RC</v>
      </c>
      <c r="G123" s="120">
        <f>原始数据!G122</f>
        <v>1</v>
      </c>
      <c r="H123" s="120" t="str">
        <f>原始数据!H122</f>
        <v>上</v>
      </c>
      <c r="I123" s="120" t="str">
        <f>IF(原始数据!W122="","",原始数据!W122)</f>
        <v>湖景村</v>
      </c>
      <c r="J123" s="120" t="str">
        <f>原始数据!J122</f>
        <v>AWG</v>
      </c>
      <c r="K123" s="127" t="s">
        <v>59</v>
      </c>
      <c r="L123" s="123" t="str">
        <f>IF(原始数据!AI122="","",原始数据!AI122)</f>
        <v>病患</v>
      </c>
      <c r="M123" s="125">
        <v>8</v>
      </c>
      <c r="N123" s="145">
        <v>6</v>
      </c>
      <c r="O123" s="145">
        <v>9</v>
      </c>
      <c r="P123" s="127" t="s">
        <v>300</v>
      </c>
      <c r="Q123" s="123" t="str">
        <f>IF(原始数据!AJ122="","",原始数据!AJ122)</f>
        <v>杂技演员</v>
      </c>
      <c r="R123" s="125">
        <v>2</v>
      </c>
      <c r="S123" s="125">
        <v>3</v>
      </c>
      <c r="T123" s="125">
        <v>9</v>
      </c>
      <c r="U123" s="127" t="s">
        <v>318</v>
      </c>
      <c r="V123" s="123" t="str">
        <f>IF(原始数据!AL122="","",原始数据!AL122)</f>
        <v>佣兵</v>
      </c>
      <c r="W123" s="125">
        <v>6</v>
      </c>
      <c r="X123" s="125">
        <v>3</v>
      </c>
      <c r="Y123" s="125">
        <v>6</v>
      </c>
      <c r="Z123" s="127" t="s">
        <v>302</v>
      </c>
      <c r="AA123" s="123" t="str">
        <f>IF(原始数据!AN122="","",原始数据!AN122)</f>
        <v>先知</v>
      </c>
      <c r="AB123" s="125">
        <v>5</v>
      </c>
      <c r="AC123" s="125">
        <v>0</v>
      </c>
      <c r="AD123" s="125">
        <v>9</v>
      </c>
      <c r="AE123" s="123" t="str">
        <f>IF(原始数据!K122="","",原始数据!K122)</f>
        <v>RC</v>
      </c>
      <c r="AF123" s="123" t="str">
        <f>IF(原始数据!L122="","",原始数据!L122)</f>
        <v>peter</v>
      </c>
      <c r="AG123" s="123" t="str">
        <f>IF(原始数据!AO122="","",原始数据!AO122)</f>
        <v>歌剧演员</v>
      </c>
      <c r="AH123" s="125">
        <v>1</v>
      </c>
      <c r="AI123" s="125">
        <v>0</v>
      </c>
      <c r="AJ123" s="125">
        <v>6</v>
      </c>
      <c r="AK123" s="127" t="s">
        <v>104</v>
      </c>
      <c r="AL123" s="127" t="s">
        <v>299</v>
      </c>
    </row>
    <row r="124" spans="1:38">
      <c r="A124" s="117">
        <f>输入错误检查!B123</f>
        <v>0</v>
      </c>
      <c r="B124" s="130">
        <f>原始数据!B123</f>
        <v>6</v>
      </c>
      <c r="C124" s="130">
        <f>原始数据!C123</f>
        <v>9</v>
      </c>
      <c r="D124" s="120">
        <f>原始数据!D123</f>
        <v>1300</v>
      </c>
      <c r="E124" s="120" t="str">
        <f>原始数据!E123</f>
        <v>AWG</v>
      </c>
      <c r="F124" s="120" t="str">
        <f>原始数据!F123</f>
        <v>RC</v>
      </c>
      <c r="G124" s="120">
        <f>原始数据!G123</f>
        <v>1</v>
      </c>
      <c r="H124" s="120" t="str">
        <f>原始数据!H123</f>
        <v>下</v>
      </c>
      <c r="I124" s="120" t="str">
        <f>IF(原始数据!W123="","",原始数据!W123)</f>
        <v>湖景村</v>
      </c>
      <c r="J124" s="120" t="str">
        <f>原始数据!J123</f>
        <v>RC</v>
      </c>
      <c r="K124" s="127" t="s">
        <v>291</v>
      </c>
      <c r="L124" s="123" t="str">
        <f>IF(原始数据!AI123="","",原始数据!AI123)</f>
        <v>心理学家</v>
      </c>
      <c r="M124" s="125">
        <v>5</v>
      </c>
      <c r="N124" s="145">
        <v>3</v>
      </c>
      <c r="O124" s="145">
        <v>9</v>
      </c>
      <c r="P124" s="127" t="s">
        <v>292</v>
      </c>
      <c r="Q124" s="123" t="str">
        <f>IF(原始数据!AJ123="","",原始数据!AJ123)</f>
        <v>病患</v>
      </c>
      <c r="R124" s="125">
        <v>2</v>
      </c>
      <c r="S124" s="125">
        <v>3</v>
      </c>
      <c r="T124" s="125">
        <v>9</v>
      </c>
      <c r="U124" s="127" t="s">
        <v>294</v>
      </c>
      <c r="V124" s="123" t="str">
        <f>IF(原始数据!AL123="","",原始数据!AL123)</f>
        <v>佣兵</v>
      </c>
      <c r="W124" s="125">
        <v>6</v>
      </c>
      <c r="X124" s="125">
        <v>3</v>
      </c>
      <c r="Y124" s="125">
        <v>6</v>
      </c>
      <c r="Z124" s="127" t="s">
        <v>293</v>
      </c>
      <c r="AA124" s="123" t="str">
        <f>IF(原始数据!AN123="","",原始数据!AN123)</f>
        <v>入殓师</v>
      </c>
      <c r="AB124" s="125">
        <v>8</v>
      </c>
      <c r="AC124" s="125">
        <v>0</v>
      </c>
      <c r="AD124" s="125">
        <v>9</v>
      </c>
      <c r="AE124" s="123" t="str">
        <f>IF(原始数据!K123="","",原始数据!K123)</f>
        <v>AWG</v>
      </c>
      <c r="AF124" s="123" t="str">
        <f>IF(原始数据!L123="","",原始数据!L123)</f>
        <v>irohasu</v>
      </c>
      <c r="AG124" s="123" t="str">
        <f>IF(原始数据!AO123="","",原始数据!AO123)</f>
        <v>时空之影</v>
      </c>
      <c r="AH124" s="125">
        <v>1</v>
      </c>
      <c r="AI124" s="125">
        <v>6</v>
      </c>
      <c r="AJ124" s="125">
        <v>9</v>
      </c>
      <c r="AK124" s="127" t="s">
        <v>104</v>
      </c>
      <c r="AL124" s="127" t="s">
        <v>299</v>
      </c>
    </row>
    <row r="125" spans="1:38">
      <c r="A125" s="117">
        <f>输入错误检查!B124</f>
        <v>0</v>
      </c>
      <c r="B125" s="130">
        <f>原始数据!B124</f>
        <v>6</v>
      </c>
      <c r="C125" s="130">
        <f>原始数据!C124</f>
        <v>9</v>
      </c>
      <c r="D125" s="120">
        <f>原始数据!D124</f>
        <v>1300</v>
      </c>
      <c r="E125" s="120" t="str">
        <f>原始数据!E124</f>
        <v>AWG</v>
      </c>
      <c r="F125" s="120" t="str">
        <f>原始数据!F124</f>
        <v>RC</v>
      </c>
      <c r="G125" s="120">
        <f>原始数据!G124</f>
        <v>2</v>
      </c>
      <c r="H125" s="120" t="str">
        <f>原始数据!H124</f>
        <v>上</v>
      </c>
      <c r="I125" s="120" t="str">
        <f>IF(原始数据!W124="","",原始数据!W124)</f>
        <v>军工厂</v>
      </c>
      <c r="J125" s="120" t="str">
        <f>原始数据!J124</f>
        <v>RC</v>
      </c>
      <c r="K125" s="127" t="s">
        <v>294</v>
      </c>
      <c r="L125" s="123" t="str">
        <f>IF(原始数据!AI124="","",原始数据!AI124)</f>
        <v>佣兵</v>
      </c>
      <c r="M125" s="125">
        <v>5</v>
      </c>
      <c r="N125" s="145">
        <v>3</v>
      </c>
      <c r="O125" s="145">
        <v>6</v>
      </c>
      <c r="P125" s="127" t="s">
        <v>292</v>
      </c>
      <c r="Q125" s="123" t="str">
        <f>IF(原始数据!AJ124="","",原始数据!AJ124)</f>
        <v>空军</v>
      </c>
      <c r="R125" s="125">
        <v>2</v>
      </c>
      <c r="S125" s="125">
        <v>3</v>
      </c>
      <c r="T125" s="125">
        <v>9</v>
      </c>
      <c r="U125" s="127" t="s">
        <v>293</v>
      </c>
      <c r="V125" s="123" t="str">
        <f>IF(原始数据!AL124="","",原始数据!AL124)</f>
        <v>木偶师</v>
      </c>
      <c r="W125" s="125">
        <v>6</v>
      </c>
      <c r="X125" s="125">
        <v>3</v>
      </c>
      <c r="Y125" s="125">
        <v>9</v>
      </c>
      <c r="Z125" s="127" t="s">
        <v>291</v>
      </c>
      <c r="AA125" s="123" t="str">
        <f>IF(原始数据!AN124="","",原始数据!AN124)</f>
        <v>杂技演员</v>
      </c>
      <c r="AB125" s="125">
        <v>8</v>
      </c>
      <c r="AC125" s="125">
        <v>3</v>
      </c>
      <c r="AD125" s="125">
        <v>9</v>
      </c>
      <c r="AE125" s="123" t="str">
        <f>IF(原始数据!K124="","",原始数据!K124)</f>
        <v>AWG</v>
      </c>
      <c r="AF125" s="123" t="str">
        <f>IF(原始数据!L124="","",原始数据!L124)</f>
        <v>yukakina</v>
      </c>
      <c r="AG125" s="123" t="str">
        <f>IF(原始数据!AO124="","",原始数据!AO124)</f>
        <v>使徒</v>
      </c>
      <c r="AH125" s="125">
        <v>9</v>
      </c>
      <c r="AI125" s="125">
        <v>0</v>
      </c>
      <c r="AJ125" s="125">
        <v>6</v>
      </c>
      <c r="AK125" s="127" t="s">
        <v>111</v>
      </c>
      <c r="AL125" s="127" t="s">
        <v>299</v>
      </c>
    </row>
    <row r="126" spans="1:38">
      <c r="A126" s="117">
        <f>输入错误检查!B125</f>
        <v>0</v>
      </c>
      <c r="B126" s="130">
        <f>原始数据!B125</f>
        <v>6</v>
      </c>
      <c r="C126" s="130">
        <f>原始数据!C125</f>
        <v>9</v>
      </c>
      <c r="D126" s="120">
        <f>原始数据!D125</f>
        <v>1300</v>
      </c>
      <c r="E126" s="120" t="str">
        <f>原始数据!E125</f>
        <v>AWG</v>
      </c>
      <c r="F126" s="120" t="str">
        <f>原始数据!F125</f>
        <v>RC</v>
      </c>
      <c r="G126" s="120">
        <f>原始数据!G125</f>
        <v>2</v>
      </c>
      <c r="H126" s="120" t="str">
        <f>原始数据!H125</f>
        <v>下</v>
      </c>
      <c r="I126" s="120" t="str">
        <f>IF(原始数据!W125="","",原始数据!W125)</f>
        <v>军工厂</v>
      </c>
      <c r="J126" s="120" t="str">
        <f>原始数据!J125</f>
        <v>AWG</v>
      </c>
      <c r="K126" s="127" t="s">
        <v>302</v>
      </c>
      <c r="L126" s="123" t="str">
        <f>IF(原始数据!AI125="","",原始数据!AI125)</f>
        <v>舞女</v>
      </c>
      <c r="M126" s="125">
        <v>9</v>
      </c>
      <c r="N126" s="145">
        <v>0</v>
      </c>
      <c r="O126" s="145">
        <v>3</v>
      </c>
      <c r="P126" s="127" t="s">
        <v>59</v>
      </c>
      <c r="Q126" s="123" t="str">
        <f>IF(原始数据!AJ125="","",原始数据!AJ125)</f>
        <v>木偶师</v>
      </c>
      <c r="R126" s="125">
        <v>5</v>
      </c>
      <c r="S126" s="125">
        <v>3</v>
      </c>
      <c r="T126" s="125">
        <v>6</v>
      </c>
      <c r="U126" s="127" t="s">
        <v>300</v>
      </c>
      <c r="V126" s="123" t="str">
        <f>IF(原始数据!AL125="","",原始数据!AL125)</f>
        <v>勘探员</v>
      </c>
      <c r="W126" s="125">
        <v>2</v>
      </c>
      <c r="X126" s="125">
        <v>0</v>
      </c>
      <c r="Y126" s="125">
        <v>9</v>
      </c>
      <c r="Z126" s="127" t="s">
        <v>318</v>
      </c>
      <c r="AA126" s="123" t="str">
        <f>IF(原始数据!AN125="","",原始数据!AN125)</f>
        <v>大副</v>
      </c>
      <c r="AB126" s="125">
        <v>7</v>
      </c>
      <c r="AC126" s="125">
        <v>3</v>
      </c>
      <c r="AD126" s="125">
        <v>6</v>
      </c>
      <c r="AE126" s="123" t="str">
        <f>IF(原始数据!K125="","",原始数据!K125)</f>
        <v>RC</v>
      </c>
      <c r="AF126" s="123" t="str">
        <f>IF(原始数据!L125="","",原始数据!L125)</f>
        <v>aka</v>
      </c>
      <c r="AG126" s="123" t="str">
        <f>IF(原始数据!AO125="","",原始数据!AO125)</f>
        <v>歌剧演员</v>
      </c>
      <c r="AH126" s="125">
        <v>3</v>
      </c>
      <c r="AI126" s="125">
        <v>0</v>
      </c>
      <c r="AJ126" s="125">
        <v>6</v>
      </c>
      <c r="AK126" s="127" t="s">
        <v>104</v>
      </c>
      <c r="AL126" s="127" t="s">
        <v>299</v>
      </c>
    </row>
    <row r="127" spans="1:38">
      <c r="A127" s="117">
        <f>输入错误检查!B126</f>
        <v>0</v>
      </c>
      <c r="B127" s="130">
        <f>原始数据!B126</f>
        <v>6</v>
      </c>
      <c r="C127" s="130">
        <f>原始数据!C126</f>
        <v>9</v>
      </c>
      <c r="D127" s="120">
        <f>原始数据!D126</f>
        <v>1300</v>
      </c>
      <c r="E127" s="120" t="str">
        <f>原始数据!E126</f>
        <v>AWG</v>
      </c>
      <c r="F127" s="120" t="str">
        <f>原始数据!F126</f>
        <v>RC</v>
      </c>
      <c r="G127" s="120">
        <f>原始数据!G126</f>
        <v>3</v>
      </c>
      <c r="H127" s="120" t="str">
        <f>原始数据!H126</f>
        <v>上</v>
      </c>
      <c r="I127" s="120" t="str">
        <f>IF(原始数据!W126="","",原始数据!W126)</f>
        <v/>
      </c>
      <c r="J127" s="120" t="str">
        <f>原始数据!J126</f>
        <v/>
      </c>
      <c r="K127" s="127"/>
      <c r="L127" s="123" t="str">
        <f>IF(原始数据!AI126="","",原始数据!AI126)</f>
        <v/>
      </c>
      <c r="M127" s="125"/>
      <c r="N127" s="145"/>
      <c r="O127" s="145"/>
      <c r="P127" s="127"/>
      <c r="Q127" s="123" t="str">
        <f>IF(原始数据!AJ126="","",原始数据!AJ126)</f>
        <v/>
      </c>
      <c r="R127" s="125"/>
      <c r="S127" s="125"/>
      <c r="T127" s="125"/>
      <c r="U127" s="127"/>
      <c r="V127" s="123" t="str">
        <f>IF(原始数据!AL126="","",原始数据!AL126)</f>
        <v/>
      </c>
      <c r="W127" s="125"/>
      <c r="X127" s="125"/>
      <c r="Y127" s="125"/>
      <c r="Z127" s="127"/>
      <c r="AA127" s="123" t="str">
        <f>IF(原始数据!AN126="","",原始数据!AN126)</f>
        <v/>
      </c>
      <c r="AB127" s="125"/>
      <c r="AC127" s="125"/>
      <c r="AD127" s="125"/>
      <c r="AE127" s="123" t="str">
        <f>IF(原始数据!K126="","",原始数据!K126)</f>
        <v/>
      </c>
      <c r="AF127" s="123" t="str">
        <f>IF(原始数据!L126="","",原始数据!L126)</f>
        <v/>
      </c>
      <c r="AG127" s="123" t="str">
        <f>IF(原始数据!AO126="","",原始数据!AO126)</f>
        <v/>
      </c>
      <c r="AH127" s="125"/>
      <c r="AI127" s="125"/>
      <c r="AJ127" s="125"/>
      <c r="AK127" s="127"/>
      <c r="AL127" s="127"/>
    </row>
    <row r="128" spans="1:38">
      <c r="A128" s="117">
        <f>输入错误检查!B127</f>
        <v>0</v>
      </c>
      <c r="B128" s="130">
        <f>原始数据!B127</f>
        <v>6</v>
      </c>
      <c r="C128" s="130">
        <f>原始数据!C127</f>
        <v>9</v>
      </c>
      <c r="D128" s="120">
        <f>原始数据!D127</f>
        <v>1300</v>
      </c>
      <c r="E128" s="120" t="str">
        <f>原始数据!E127</f>
        <v>AWG</v>
      </c>
      <c r="F128" s="120" t="str">
        <f>原始数据!F127</f>
        <v>RC</v>
      </c>
      <c r="G128" s="120">
        <f>原始数据!G127</f>
        <v>3</v>
      </c>
      <c r="H128" s="120" t="str">
        <f>原始数据!H127</f>
        <v>下</v>
      </c>
      <c r="I128" s="120" t="str">
        <f>IF(原始数据!W127="","",原始数据!W127)</f>
        <v/>
      </c>
      <c r="J128" s="120" t="str">
        <f>原始数据!J127</f>
        <v/>
      </c>
      <c r="K128" s="127"/>
      <c r="L128" s="123" t="str">
        <f>IF(原始数据!AI127="","",原始数据!AI127)</f>
        <v/>
      </c>
      <c r="M128" s="125"/>
      <c r="N128" s="145"/>
      <c r="O128" s="145"/>
      <c r="P128" s="127"/>
      <c r="Q128" s="123" t="str">
        <f>IF(原始数据!AJ127="","",原始数据!AJ127)</f>
        <v/>
      </c>
      <c r="R128" s="125"/>
      <c r="S128" s="125"/>
      <c r="T128" s="125"/>
      <c r="U128" s="127"/>
      <c r="V128" s="123" t="str">
        <f>IF(原始数据!AL127="","",原始数据!AL127)</f>
        <v/>
      </c>
      <c r="W128" s="125"/>
      <c r="X128" s="125"/>
      <c r="Y128" s="125"/>
      <c r="Z128" s="127"/>
      <c r="AA128" s="123" t="str">
        <f>IF(原始数据!AN127="","",原始数据!AN127)</f>
        <v/>
      </c>
      <c r="AB128" s="125"/>
      <c r="AC128" s="125"/>
      <c r="AD128" s="125"/>
      <c r="AE128" s="123" t="str">
        <f>IF(原始数据!K127="","",原始数据!K127)</f>
        <v/>
      </c>
      <c r="AF128" s="123" t="str">
        <f>IF(原始数据!L127="","",原始数据!L127)</f>
        <v/>
      </c>
      <c r="AG128" s="123" t="str">
        <f>IF(原始数据!AO127="","",原始数据!AO127)</f>
        <v/>
      </c>
      <c r="AH128" s="125"/>
      <c r="AI128" s="125"/>
      <c r="AJ128" s="125"/>
      <c r="AK128" s="127"/>
      <c r="AL128" s="127"/>
    </row>
    <row r="129" spans="1:38">
      <c r="A129" s="117">
        <f>输入错误检查!B128</f>
        <v>0</v>
      </c>
      <c r="B129" s="130">
        <f>原始数据!B128</f>
        <v>6</v>
      </c>
      <c r="C129" s="130">
        <f>原始数据!C128</f>
        <v>9</v>
      </c>
      <c r="D129" s="120">
        <f>原始数据!D128</f>
        <v>1300</v>
      </c>
      <c r="E129" s="120" t="str">
        <f>原始数据!E128</f>
        <v>AWG</v>
      </c>
      <c r="F129" s="120" t="str">
        <f>原始数据!F128</f>
        <v>RC</v>
      </c>
      <c r="G129" s="120" t="str">
        <f>原始数据!G128</f>
        <v>加</v>
      </c>
      <c r="H129" s="120" t="str">
        <f>原始数据!H128</f>
        <v>上</v>
      </c>
      <c r="I129" s="120" t="str">
        <f>IF(原始数据!W128="","",原始数据!W128)</f>
        <v/>
      </c>
      <c r="J129" s="120" t="str">
        <f>原始数据!J128</f>
        <v/>
      </c>
      <c r="K129" s="125"/>
      <c r="L129" s="123" t="str">
        <f>IF(原始数据!AI128="","",原始数据!AI128)</f>
        <v/>
      </c>
      <c r="M129" s="125"/>
      <c r="N129" s="145"/>
      <c r="O129" s="145"/>
      <c r="P129" s="125"/>
      <c r="Q129" s="123" t="str">
        <f>IF(原始数据!AJ128="","",原始数据!AJ128)</f>
        <v/>
      </c>
      <c r="R129" s="125"/>
      <c r="S129" s="125"/>
      <c r="T129" s="125"/>
      <c r="U129" s="125"/>
      <c r="V129" s="123" t="str">
        <f>IF(原始数据!AL128="","",原始数据!AL128)</f>
        <v/>
      </c>
      <c r="W129" s="125"/>
      <c r="X129" s="125"/>
      <c r="Y129" s="125"/>
      <c r="Z129" s="125"/>
      <c r="AA129" s="123" t="str">
        <f>IF(原始数据!AN128="","",原始数据!AN128)</f>
        <v/>
      </c>
      <c r="AB129" s="125"/>
      <c r="AC129" s="125"/>
      <c r="AD129" s="125"/>
      <c r="AE129" s="123" t="str">
        <f>IF(原始数据!K128="","",原始数据!K128)</f>
        <v/>
      </c>
      <c r="AF129" s="123" t="str">
        <f>IF(原始数据!L128="","",原始数据!L128)</f>
        <v/>
      </c>
      <c r="AG129" s="123" t="str">
        <f>IF(原始数据!AO128="","",原始数据!AO128)</f>
        <v/>
      </c>
      <c r="AH129" s="125"/>
      <c r="AI129" s="125"/>
      <c r="AJ129" s="125"/>
      <c r="AK129" s="125"/>
      <c r="AL129" s="125"/>
    </row>
    <row r="130" spans="1:38">
      <c r="A130" s="117">
        <f>输入错误检查!B129</f>
        <v>0</v>
      </c>
      <c r="B130" s="130">
        <f>原始数据!B129</f>
        <v>6</v>
      </c>
      <c r="C130" s="130">
        <f>原始数据!C129</f>
        <v>9</v>
      </c>
      <c r="D130" s="120">
        <f>原始数据!D129</f>
        <v>1300</v>
      </c>
      <c r="E130" s="120" t="str">
        <f>原始数据!E129</f>
        <v>AWG</v>
      </c>
      <c r="F130" s="120" t="str">
        <f>原始数据!F129</f>
        <v>RC</v>
      </c>
      <c r="G130" s="120" t="str">
        <f>原始数据!G129</f>
        <v>加</v>
      </c>
      <c r="H130" s="120" t="str">
        <f>原始数据!H129</f>
        <v>下</v>
      </c>
      <c r="I130" s="120" t="str">
        <f>IF(原始数据!W129="","",原始数据!W129)</f>
        <v/>
      </c>
      <c r="J130" s="120" t="str">
        <f>原始数据!J129</f>
        <v/>
      </c>
      <c r="K130" s="125"/>
      <c r="L130" s="123" t="str">
        <f>IF(原始数据!AI129="","",原始数据!AI129)</f>
        <v/>
      </c>
      <c r="M130" s="125"/>
      <c r="N130" s="145"/>
      <c r="O130" s="145"/>
      <c r="P130" s="125"/>
      <c r="Q130" s="123" t="str">
        <f>IF(原始数据!AJ129="","",原始数据!AJ129)</f>
        <v/>
      </c>
      <c r="R130" s="125"/>
      <c r="S130" s="125"/>
      <c r="T130" s="125"/>
      <c r="U130" s="125"/>
      <c r="V130" s="123" t="str">
        <f>IF(原始数据!AL129="","",原始数据!AL129)</f>
        <v/>
      </c>
      <c r="W130" s="125"/>
      <c r="X130" s="125"/>
      <c r="Y130" s="125"/>
      <c r="Z130" s="125"/>
      <c r="AA130" s="123" t="str">
        <f>IF(原始数据!AN129="","",原始数据!AN129)</f>
        <v/>
      </c>
      <c r="AB130" s="125"/>
      <c r="AC130" s="125"/>
      <c r="AD130" s="125"/>
      <c r="AE130" s="123" t="str">
        <f>IF(原始数据!K129="","",原始数据!K129)</f>
        <v/>
      </c>
      <c r="AF130" s="123" t="str">
        <f>IF(原始数据!L129="","",原始数据!L129)</f>
        <v/>
      </c>
      <c r="AG130" s="123" t="str">
        <f>IF(原始数据!AO129="","",原始数据!AO129)</f>
        <v/>
      </c>
      <c r="AH130" s="125"/>
      <c r="AI130" s="125"/>
      <c r="AJ130" s="125"/>
      <c r="AK130" s="125"/>
      <c r="AL130" s="125"/>
    </row>
    <row r="131" spans="1:38">
      <c r="A131" s="117">
        <f>输入错误检查!B130</f>
        <v>0</v>
      </c>
      <c r="B131" s="130">
        <f>原始数据!B130</f>
        <v>6</v>
      </c>
      <c r="C131" s="130">
        <f>原始数据!C130</f>
        <v>9</v>
      </c>
      <c r="D131" s="120">
        <f>原始数据!D130</f>
        <v>1500</v>
      </c>
      <c r="E131" s="120" t="str">
        <f>原始数据!E130</f>
        <v>AXIZ</v>
      </c>
      <c r="F131" s="120" t="str">
        <f>原始数据!F130</f>
        <v>FL</v>
      </c>
      <c r="G131" s="120">
        <f>原始数据!G130</f>
        <v>1</v>
      </c>
      <c r="H131" s="120" t="str">
        <f>原始数据!H130</f>
        <v>上</v>
      </c>
      <c r="I131" s="120" t="str">
        <f>IF(原始数据!W130="","",原始数据!W130)</f>
        <v>永眠镇</v>
      </c>
      <c r="J131" s="120" t="str">
        <f>原始数据!J130</f>
        <v>AXIZ</v>
      </c>
      <c r="K131" s="127" t="s">
        <v>310</v>
      </c>
      <c r="L131" s="123" t="str">
        <f>IF(原始数据!AI130="","",原始数据!AI130)</f>
        <v>魔术师</v>
      </c>
      <c r="M131" s="125">
        <v>1</v>
      </c>
      <c r="N131" s="145">
        <v>3</v>
      </c>
      <c r="O131" s="145">
        <v>9</v>
      </c>
      <c r="P131" s="127" t="s">
        <v>308</v>
      </c>
      <c r="Q131" s="123" t="str">
        <f>IF(原始数据!AJ130="","",原始数据!AJ130)</f>
        <v>飞行家</v>
      </c>
      <c r="R131" s="125">
        <v>3</v>
      </c>
      <c r="S131" s="125">
        <v>3</v>
      </c>
      <c r="T131" s="125">
        <v>9</v>
      </c>
      <c r="U131" s="127" t="s">
        <v>309</v>
      </c>
      <c r="V131" s="123" t="str">
        <f>IF(原始数据!AL130="","",原始数据!AL130)</f>
        <v>野人</v>
      </c>
      <c r="W131" s="125">
        <v>8</v>
      </c>
      <c r="X131" s="125">
        <v>3</v>
      </c>
      <c r="Y131" s="125">
        <v>6</v>
      </c>
      <c r="Z131" s="127" t="s">
        <v>307</v>
      </c>
      <c r="AA131" s="123" t="str">
        <f>IF(原始数据!AN130="","",原始数据!AN130)</f>
        <v>拉拉队员</v>
      </c>
      <c r="AB131" s="125">
        <v>5</v>
      </c>
      <c r="AC131" s="125">
        <v>3</v>
      </c>
      <c r="AD131" s="125">
        <v>0</v>
      </c>
      <c r="AE131" s="123" t="str">
        <f>IF(原始数据!K130="","",原始数据!K130)</f>
        <v>FL</v>
      </c>
      <c r="AF131" s="123" t="str">
        <f>IF(原始数据!L130="","",原始数据!L130)</f>
        <v>hasha</v>
      </c>
      <c r="AG131" s="123" t="str">
        <f>IF(原始数据!AO130="","",原始数据!AO130)</f>
        <v>时空之影</v>
      </c>
      <c r="AH131" s="125">
        <v>2</v>
      </c>
      <c r="AI131" s="125">
        <v>6</v>
      </c>
      <c r="AJ131" s="125">
        <v>9</v>
      </c>
      <c r="AK131" s="127" t="s">
        <v>104</v>
      </c>
      <c r="AL131" s="127" t="s">
        <v>299</v>
      </c>
    </row>
    <row r="132" spans="1:38">
      <c r="A132" s="117">
        <f>输入错误检查!B131</f>
        <v>0</v>
      </c>
      <c r="B132" s="130">
        <f>原始数据!B131</f>
        <v>6</v>
      </c>
      <c r="C132" s="130">
        <f>原始数据!C131</f>
        <v>9</v>
      </c>
      <c r="D132" s="120">
        <f>原始数据!D131</f>
        <v>1500</v>
      </c>
      <c r="E132" s="120" t="str">
        <f>原始数据!E131</f>
        <v>AXIZ</v>
      </c>
      <c r="F132" s="120" t="str">
        <f>原始数据!F131</f>
        <v>FL</v>
      </c>
      <c r="G132" s="120">
        <f>原始数据!G131</f>
        <v>1</v>
      </c>
      <c r="H132" s="120" t="str">
        <f>原始数据!H131</f>
        <v>下</v>
      </c>
      <c r="I132" s="120" t="str">
        <f>IF(原始数据!W131="","",原始数据!W131)</f>
        <v>永眠镇</v>
      </c>
      <c r="J132" s="120" t="str">
        <f>原始数据!J131</f>
        <v>FL</v>
      </c>
      <c r="K132" s="127" t="s">
        <v>145</v>
      </c>
      <c r="L132" s="123" t="str">
        <f>IF(原始数据!AI131="","",原始数据!AI131)</f>
        <v>魔术师</v>
      </c>
      <c r="M132" s="125">
        <v>6</v>
      </c>
      <c r="N132" s="145">
        <v>3</v>
      </c>
      <c r="O132" s="145">
        <v>9</v>
      </c>
      <c r="P132" s="127" t="s">
        <v>317</v>
      </c>
      <c r="Q132" s="123" t="str">
        <f>IF(原始数据!AJ131="","",原始数据!AJ131)</f>
        <v>杂技演员</v>
      </c>
      <c r="R132" s="125">
        <v>8</v>
      </c>
      <c r="S132" s="125">
        <v>3</v>
      </c>
      <c r="T132" s="125">
        <v>0</v>
      </c>
      <c r="U132" s="127" t="s">
        <v>315</v>
      </c>
      <c r="V132" s="123" t="str">
        <f>IF(原始数据!AL131="","",原始数据!AL131)</f>
        <v>佣兵</v>
      </c>
      <c r="W132" s="125">
        <v>5</v>
      </c>
      <c r="X132" s="125">
        <v>3</v>
      </c>
      <c r="Y132" s="125">
        <v>6</v>
      </c>
      <c r="Z132" s="127" t="s">
        <v>316</v>
      </c>
      <c r="AA132" s="123" t="str">
        <f>IF(原始数据!AN131="","",原始数据!AN131)</f>
        <v>勘探员</v>
      </c>
      <c r="AB132" s="125">
        <v>2</v>
      </c>
      <c r="AC132" s="125">
        <v>0</v>
      </c>
      <c r="AD132" s="125">
        <v>9</v>
      </c>
      <c r="AE132" s="123" t="str">
        <f>IF(原始数据!K131="","",原始数据!K131)</f>
        <v>AXIZ</v>
      </c>
      <c r="AF132" s="123" t="str">
        <f>IF(原始数据!L131="","",原始数据!L131)</f>
        <v>kakaka</v>
      </c>
      <c r="AG132" s="123" t="str">
        <f>IF(原始数据!AO131="","",原始数据!AO131)</f>
        <v>歌剧演员</v>
      </c>
      <c r="AH132" s="125">
        <v>4</v>
      </c>
      <c r="AI132" s="125">
        <v>3</v>
      </c>
      <c r="AJ132" s="125">
        <v>6</v>
      </c>
      <c r="AK132" s="127" t="s">
        <v>104</v>
      </c>
      <c r="AL132" s="127" t="s">
        <v>90</v>
      </c>
    </row>
    <row r="133" spans="1:38">
      <c r="A133" s="117">
        <f>输入错误检查!B132</f>
        <v>0</v>
      </c>
      <c r="B133" s="130">
        <f>原始数据!B132</f>
        <v>6</v>
      </c>
      <c r="C133" s="130">
        <f>原始数据!C132</f>
        <v>9</v>
      </c>
      <c r="D133" s="120">
        <f>原始数据!D132</f>
        <v>1500</v>
      </c>
      <c r="E133" s="120" t="str">
        <f>原始数据!E132</f>
        <v>AXIZ</v>
      </c>
      <c r="F133" s="120" t="str">
        <f>原始数据!F132</f>
        <v>FL</v>
      </c>
      <c r="G133" s="120">
        <f>原始数据!G132</f>
        <v>2</v>
      </c>
      <c r="H133" s="120" t="str">
        <f>原始数据!H132</f>
        <v>上</v>
      </c>
      <c r="I133" s="120" t="str">
        <f>IF(原始数据!W132="","",原始数据!W132)</f>
        <v>湖景村</v>
      </c>
      <c r="J133" s="120" t="str">
        <f>原始数据!J132</f>
        <v>AXIZ</v>
      </c>
      <c r="K133" s="127" t="s">
        <v>310</v>
      </c>
      <c r="L133" s="123" t="str">
        <f>IF(原始数据!AI132="","",原始数据!AI132)</f>
        <v>勘探员</v>
      </c>
      <c r="M133" s="125">
        <v>8</v>
      </c>
      <c r="N133" s="145">
        <v>3</v>
      </c>
      <c r="O133" s="145">
        <v>0</v>
      </c>
      <c r="P133" s="127" t="s">
        <v>308</v>
      </c>
      <c r="Q133" s="123" t="str">
        <f>IF(原始数据!AJ132="","",原始数据!AJ132)</f>
        <v>心理学家</v>
      </c>
      <c r="R133" s="125">
        <v>2</v>
      </c>
      <c r="S133" s="125">
        <v>3</v>
      </c>
      <c r="T133" s="125">
        <v>0</v>
      </c>
      <c r="U133" s="127" t="s">
        <v>309</v>
      </c>
      <c r="V133" s="123" t="str">
        <f>IF(原始数据!AL132="","",原始数据!AL132)</f>
        <v>佣兵</v>
      </c>
      <c r="W133" s="125">
        <v>11</v>
      </c>
      <c r="X133" s="125">
        <v>3</v>
      </c>
      <c r="Y133" s="125">
        <v>6</v>
      </c>
      <c r="Z133" s="127" t="s">
        <v>307</v>
      </c>
      <c r="AA133" s="123" t="str">
        <f>IF(原始数据!AN132="","",原始数据!AN132)</f>
        <v>拉拉队员</v>
      </c>
      <c r="AB133" s="125">
        <v>5</v>
      </c>
      <c r="AC133" s="125">
        <v>3</v>
      </c>
      <c r="AD133" s="125">
        <v>0</v>
      </c>
      <c r="AE133" s="123" t="str">
        <f>IF(原始数据!K132="","",原始数据!K132)</f>
        <v>FL</v>
      </c>
      <c r="AF133" s="123" t="str">
        <f>IF(原始数据!L132="","",原始数据!L132)</f>
        <v>hasha</v>
      </c>
      <c r="AG133" s="123" t="str">
        <f>IF(原始数据!AO132="","",原始数据!AO132)</f>
        <v>时空之影</v>
      </c>
      <c r="AH133" s="131">
        <v>7</v>
      </c>
      <c r="AI133" s="125">
        <v>6</v>
      </c>
      <c r="AJ133" s="125">
        <v>9</v>
      </c>
      <c r="AK133" s="127" t="s">
        <v>104</v>
      </c>
      <c r="AL133" s="127" t="s">
        <v>299</v>
      </c>
    </row>
    <row r="134" spans="1:38">
      <c r="A134" s="117">
        <f>输入错误检查!B133</f>
        <v>0</v>
      </c>
      <c r="B134" s="130">
        <f>原始数据!B133</f>
        <v>6</v>
      </c>
      <c r="C134" s="130">
        <f>原始数据!C133</f>
        <v>9</v>
      </c>
      <c r="D134" s="120">
        <f>原始数据!D133</f>
        <v>1500</v>
      </c>
      <c r="E134" s="120" t="str">
        <f>原始数据!E133</f>
        <v>AXIZ</v>
      </c>
      <c r="F134" s="120" t="str">
        <f>原始数据!F133</f>
        <v>FL</v>
      </c>
      <c r="G134" s="120">
        <f>原始数据!G133</f>
        <v>2</v>
      </c>
      <c r="H134" s="120" t="str">
        <f>原始数据!H133</f>
        <v>下</v>
      </c>
      <c r="I134" s="120" t="str">
        <f>IF(原始数据!W133="","",原始数据!W133)</f>
        <v>湖景村</v>
      </c>
      <c r="J134" s="120" t="str">
        <f>原始数据!J133</f>
        <v>FL</v>
      </c>
      <c r="K134" s="127" t="s">
        <v>316</v>
      </c>
      <c r="L134" s="123" t="str">
        <f>IF(原始数据!AI133="","",原始数据!AI133)</f>
        <v>拉拉队员</v>
      </c>
      <c r="M134" s="125">
        <v>5</v>
      </c>
      <c r="N134" s="145">
        <v>0</v>
      </c>
      <c r="O134" s="145">
        <v>3</v>
      </c>
      <c r="P134" s="127" t="s">
        <v>315</v>
      </c>
      <c r="Q134" s="123" t="str">
        <f>IF(原始数据!AJ133="","",原始数据!AJ133)</f>
        <v>佣兵</v>
      </c>
      <c r="R134" s="125">
        <v>11</v>
      </c>
      <c r="S134" s="125">
        <v>3</v>
      </c>
      <c r="T134" s="125">
        <v>6</v>
      </c>
      <c r="U134" s="127" t="s">
        <v>145</v>
      </c>
      <c r="V134" s="123" t="str">
        <f>IF(原始数据!AL133="","",原始数据!AL133)</f>
        <v>飞行家</v>
      </c>
      <c r="W134" s="125">
        <v>8</v>
      </c>
      <c r="X134" s="125">
        <v>3</v>
      </c>
      <c r="Y134" s="125">
        <v>6</v>
      </c>
      <c r="Z134" s="127" t="s">
        <v>317</v>
      </c>
      <c r="AA134" s="123" t="str">
        <f>IF(原始数据!AN133="","",原始数据!AN133)</f>
        <v>先知</v>
      </c>
      <c r="AB134" s="125">
        <v>2</v>
      </c>
      <c r="AC134" s="125">
        <v>0</v>
      </c>
      <c r="AD134" s="125">
        <v>9</v>
      </c>
      <c r="AE134" s="123" t="str">
        <f>IF(原始数据!K133="","",原始数据!K133)</f>
        <v>AXIZ</v>
      </c>
      <c r="AF134" s="123" t="str">
        <f>IF(原始数据!L133="","",原始数据!L133)</f>
        <v>kakaka</v>
      </c>
      <c r="AG134" s="123" t="str">
        <f>IF(原始数据!AO133="","",原始数据!AO133)</f>
        <v>时空之影</v>
      </c>
      <c r="AH134" s="125">
        <v>7</v>
      </c>
      <c r="AI134" s="125">
        <v>6</v>
      </c>
      <c r="AJ134" s="125">
        <v>9</v>
      </c>
      <c r="AK134" s="127" t="s">
        <v>104</v>
      </c>
      <c r="AL134" s="133" t="s">
        <v>299</v>
      </c>
    </row>
    <row r="135" spans="1:38">
      <c r="A135" s="117">
        <f>输入错误检查!B134</f>
        <v>0</v>
      </c>
      <c r="B135" s="130">
        <f>原始数据!B134</f>
        <v>6</v>
      </c>
      <c r="C135" s="130">
        <f>原始数据!C134</f>
        <v>9</v>
      </c>
      <c r="D135" s="120">
        <f>原始数据!D134</f>
        <v>1500</v>
      </c>
      <c r="E135" s="120" t="str">
        <f>原始数据!E134</f>
        <v>AXIZ</v>
      </c>
      <c r="F135" s="120" t="str">
        <f>原始数据!F134</f>
        <v>FL</v>
      </c>
      <c r="G135" s="120">
        <f>原始数据!G134</f>
        <v>3</v>
      </c>
      <c r="H135" s="120" t="str">
        <f>原始数据!H134</f>
        <v>上</v>
      </c>
      <c r="I135" s="120" t="str">
        <f>IF(原始数据!W134="","",原始数据!W134)</f>
        <v/>
      </c>
      <c r="J135" s="120" t="str">
        <f>原始数据!J134</f>
        <v/>
      </c>
      <c r="K135" s="127"/>
      <c r="L135" s="123" t="str">
        <f>IF(原始数据!AI134="","",原始数据!AI134)</f>
        <v/>
      </c>
      <c r="M135" s="125"/>
      <c r="N135" s="145"/>
      <c r="O135" s="145"/>
      <c r="P135" s="127"/>
      <c r="Q135" s="123" t="str">
        <f>IF(原始数据!AJ134="","",原始数据!AJ134)</f>
        <v/>
      </c>
      <c r="R135" s="125"/>
      <c r="S135" s="125"/>
      <c r="T135" s="125"/>
      <c r="U135" s="127"/>
      <c r="V135" s="123" t="str">
        <f>IF(原始数据!AL134="","",原始数据!AL134)</f>
        <v/>
      </c>
      <c r="W135" s="125"/>
      <c r="X135" s="125"/>
      <c r="Y135" s="125"/>
      <c r="Z135" s="127"/>
      <c r="AA135" s="123" t="str">
        <f>IF(原始数据!AN134="","",原始数据!AN134)</f>
        <v/>
      </c>
      <c r="AB135" s="125"/>
      <c r="AC135" s="125"/>
      <c r="AD135" s="125"/>
      <c r="AE135" s="123" t="str">
        <f>IF(原始数据!K134="","",原始数据!K134)</f>
        <v/>
      </c>
      <c r="AF135" s="123" t="str">
        <f>IF(原始数据!L134="","",原始数据!L134)</f>
        <v/>
      </c>
      <c r="AG135" s="123" t="str">
        <f>IF(原始数据!AO134="","",原始数据!AO134)</f>
        <v/>
      </c>
      <c r="AH135" s="125"/>
      <c r="AI135" s="125"/>
      <c r="AJ135" s="125"/>
      <c r="AK135" s="127"/>
      <c r="AL135" s="127"/>
    </row>
    <row r="136" spans="1:38">
      <c r="A136" s="117">
        <f>输入错误检查!B135</f>
        <v>0</v>
      </c>
      <c r="B136" s="130">
        <f>原始数据!B135</f>
        <v>6</v>
      </c>
      <c r="C136" s="130">
        <f>原始数据!C135</f>
        <v>9</v>
      </c>
      <c r="D136" s="120">
        <f>原始数据!D135</f>
        <v>1500</v>
      </c>
      <c r="E136" s="120" t="str">
        <f>原始数据!E135</f>
        <v>AXIZ</v>
      </c>
      <c r="F136" s="120" t="str">
        <f>原始数据!F135</f>
        <v>FL</v>
      </c>
      <c r="G136" s="120">
        <f>原始数据!G135</f>
        <v>3</v>
      </c>
      <c r="H136" s="120" t="str">
        <f>原始数据!H135</f>
        <v>下</v>
      </c>
      <c r="I136" s="120" t="str">
        <f>IF(原始数据!W135="","",原始数据!W135)</f>
        <v/>
      </c>
      <c r="J136" s="120" t="str">
        <f>原始数据!J135</f>
        <v/>
      </c>
      <c r="K136" s="125"/>
      <c r="L136" s="123" t="str">
        <f>IF(原始数据!AI135="","",原始数据!AI135)</f>
        <v/>
      </c>
      <c r="M136" s="125"/>
      <c r="N136" s="145"/>
      <c r="O136" s="145"/>
      <c r="P136" s="125"/>
      <c r="Q136" s="123" t="str">
        <f>IF(原始数据!AJ135="","",原始数据!AJ135)</f>
        <v/>
      </c>
      <c r="R136" s="125"/>
      <c r="S136" s="125"/>
      <c r="T136" s="125"/>
      <c r="U136" s="125"/>
      <c r="V136" s="123" t="str">
        <f>IF(原始数据!AL135="","",原始数据!AL135)</f>
        <v/>
      </c>
      <c r="W136" s="125"/>
      <c r="X136" s="125"/>
      <c r="Y136" s="125"/>
      <c r="Z136" s="125"/>
      <c r="AA136" s="123" t="str">
        <f>IF(原始数据!AN135="","",原始数据!AN135)</f>
        <v/>
      </c>
      <c r="AB136" s="125"/>
      <c r="AC136" s="125"/>
      <c r="AD136" s="125"/>
      <c r="AE136" s="123" t="str">
        <f>IF(原始数据!K135="","",原始数据!K135)</f>
        <v/>
      </c>
      <c r="AF136" s="123" t="str">
        <f>IF(原始数据!L135="","",原始数据!L135)</f>
        <v/>
      </c>
      <c r="AG136" s="123" t="str">
        <f>IF(原始数据!AO135="","",原始数据!AO135)</f>
        <v/>
      </c>
      <c r="AH136" s="125"/>
      <c r="AI136" s="125"/>
      <c r="AJ136" s="125"/>
      <c r="AK136" s="125"/>
      <c r="AL136" s="125"/>
    </row>
    <row r="137" spans="1:38">
      <c r="A137" s="117">
        <f>输入错误检查!B136</f>
        <v>0</v>
      </c>
      <c r="B137" s="130">
        <f>原始数据!B136</f>
        <v>6</v>
      </c>
      <c r="C137" s="130">
        <f>原始数据!C136</f>
        <v>9</v>
      </c>
      <c r="D137" s="120">
        <f>原始数据!D136</f>
        <v>1500</v>
      </c>
      <c r="E137" s="120" t="str">
        <f>原始数据!E136</f>
        <v>AXIZ</v>
      </c>
      <c r="F137" s="120" t="str">
        <f>原始数据!F136</f>
        <v>FL</v>
      </c>
      <c r="G137" s="120" t="str">
        <f>原始数据!G136</f>
        <v>加</v>
      </c>
      <c r="H137" s="120" t="str">
        <f>原始数据!H136</f>
        <v>上</v>
      </c>
      <c r="I137" s="120" t="str">
        <f>IF(原始数据!W136="","",原始数据!W136)</f>
        <v/>
      </c>
      <c r="J137" s="120" t="str">
        <f>原始数据!J136</f>
        <v/>
      </c>
      <c r="K137" s="125"/>
      <c r="L137" s="123" t="str">
        <f>IF(原始数据!AI136="","",原始数据!AI136)</f>
        <v/>
      </c>
      <c r="M137" s="125"/>
      <c r="N137" s="145"/>
      <c r="O137" s="145"/>
      <c r="P137" s="125"/>
      <c r="Q137" s="123" t="str">
        <f>IF(原始数据!AJ136="","",原始数据!AJ136)</f>
        <v/>
      </c>
      <c r="R137" s="125"/>
      <c r="S137" s="125"/>
      <c r="T137" s="125"/>
      <c r="U137" s="125"/>
      <c r="V137" s="123" t="str">
        <f>IF(原始数据!AL136="","",原始数据!AL136)</f>
        <v/>
      </c>
      <c r="W137" s="125"/>
      <c r="X137" s="125"/>
      <c r="Y137" s="125"/>
      <c r="Z137" s="125"/>
      <c r="AA137" s="123" t="str">
        <f>IF(原始数据!AN136="","",原始数据!AN136)</f>
        <v/>
      </c>
      <c r="AB137" s="125"/>
      <c r="AC137" s="125"/>
      <c r="AD137" s="125"/>
      <c r="AE137" s="123" t="str">
        <f>IF(原始数据!K136="","",原始数据!K136)</f>
        <v/>
      </c>
      <c r="AF137" s="123" t="str">
        <f>IF(原始数据!L136="","",原始数据!L136)</f>
        <v/>
      </c>
      <c r="AG137" s="123" t="str">
        <f>IF(原始数据!AO136="","",原始数据!AO136)</f>
        <v/>
      </c>
      <c r="AH137" s="125"/>
      <c r="AI137" s="125"/>
      <c r="AJ137" s="125"/>
      <c r="AK137" s="125"/>
      <c r="AL137" s="125"/>
    </row>
    <row r="138" spans="1:38">
      <c r="A138" s="117">
        <f>输入错误检查!B137</f>
        <v>0</v>
      </c>
      <c r="B138" s="130">
        <f>原始数据!B137</f>
        <v>6</v>
      </c>
      <c r="C138" s="130">
        <f>原始数据!C137</f>
        <v>9</v>
      </c>
      <c r="D138" s="120">
        <f>原始数据!D137</f>
        <v>1500</v>
      </c>
      <c r="E138" s="120" t="str">
        <f>原始数据!E137</f>
        <v>AXIZ</v>
      </c>
      <c r="F138" s="120" t="str">
        <f>原始数据!F137</f>
        <v>FL</v>
      </c>
      <c r="G138" s="120" t="str">
        <f>原始数据!G137</f>
        <v>加</v>
      </c>
      <c r="H138" s="120" t="str">
        <f>原始数据!H137</f>
        <v>下</v>
      </c>
      <c r="I138" s="120" t="str">
        <f>IF(原始数据!W137="","",原始数据!W137)</f>
        <v/>
      </c>
      <c r="J138" s="120" t="str">
        <f>原始数据!J137</f>
        <v/>
      </c>
      <c r="K138" s="125"/>
      <c r="L138" s="123" t="str">
        <f>IF(原始数据!AI137="","",原始数据!AI137)</f>
        <v/>
      </c>
      <c r="M138" s="125"/>
      <c r="N138" s="145"/>
      <c r="O138" s="145"/>
      <c r="P138" s="125"/>
      <c r="Q138" s="123" t="str">
        <f>IF(原始数据!AJ137="","",原始数据!AJ137)</f>
        <v/>
      </c>
      <c r="R138" s="125"/>
      <c r="S138" s="125"/>
      <c r="T138" s="125"/>
      <c r="U138" s="125"/>
      <c r="V138" s="123" t="str">
        <f>IF(原始数据!AL137="","",原始数据!AL137)</f>
        <v/>
      </c>
      <c r="W138" s="125"/>
      <c r="X138" s="125"/>
      <c r="Y138" s="125"/>
      <c r="Z138" s="125"/>
      <c r="AA138" s="123" t="str">
        <f>IF(原始数据!AN137="","",原始数据!AN137)</f>
        <v/>
      </c>
      <c r="AB138" s="125"/>
      <c r="AC138" s="125"/>
      <c r="AD138" s="125"/>
      <c r="AE138" s="123" t="str">
        <f>IF(原始数据!K137="","",原始数据!K137)</f>
        <v/>
      </c>
      <c r="AF138" s="123" t="str">
        <f>IF(原始数据!L137="","",原始数据!L137)</f>
        <v/>
      </c>
      <c r="AG138" s="123" t="str">
        <f>IF(原始数据!AO137="","",原始数据!AO137)</f>
        <v/>
      </c>
      <c r="AH138" s="125"/>
      <c r="AI138" s="125"/>
      <c r="AJ138" s="125"/>
      <c r="AK138" s="125"/>
      <c r="AL138" s="125"/>
    </row>
    <row r="139" spans="1:38">
      <c r="A139" s="117">
        <f>输入错误检查!B138</f>
        <v>0</v>
      </c>
      <c r="B139" s="130">
        <f>原始数据!B138</f>
        <v>6</v>
      </c>
      <c r="C139" s="130">
        <f>原始数据!C138</f>
        <v>9</v>
      </c>
      <c r="D139" s="120">
        <f>原始数据!D138</f>
        <v>1700</v>
      </c>
      <c r="E139" s="120" t="str">
        <f>原始数据!E138</f>
        <v>ZETA</v>
      </c>
      <c r="F139" s="120" t="str">
        <f>原始数据!F138</f>
        <v>SZ</v>
      </c>
      <c r="G139" s="120">
        <f>原始数据!G138</f>
        <v>1</v>
      </c>
      <c r="H139" s="120" t="str">
        <f>原始数据!H138</f>
        <v>上</v>
      </c>
      <c r="I139" s="120" t="str">
        <f>IF(原始数据!W138="","",原始数据!W138)</f>
        <v>军工厂</v>
      </c>
      <c r="J139" s="120" t="str">
        <f>原始数据!J138</f>
        <v>ZETA</v>
      </c>
      <c r="K139" s="127" t="s">
        <v>312</v>
      </c>
      <c r="L139" s="123" t="str">
        <f>IF(原始数据!AI138="","",原始数据!AI138)</f>
        <v>魔术师</v>
      </c>
      <c r="M139" s="125">
        <v>7</v>
      </c>
      <c r="N139" s="145">
        <v>3</v>
      </c>
      <c r="O139" s="145">
        <v>9</v>
      </c>
      <c r="P139" s="127" t="s">
        <v>314</v>
      </c>
      <c r="Q139" s="123" t="str">
        <f>IF(原始数据!AJ138="","",原始数据!AJ138)</f>
        <v>古董商</v>
      </c>
      <c r="R139" s="125">
        <v>6</v>
      </c>
      <c r="S139" s="125">
        <v>0</v>
      </c>
      <c r="T139" s="125">
        <v>3</v>
      </c>
      <c r="U139" s="127" t="s">
        <v>313</v>
      </c>
      <c r="V139" s="123" t="str">
        <f>IF(原始数据!AL138="","",原始数据!AL138)</f>
        <v>大副</v>
      </c>
      <c r="W139" s="125">
        <v>5</v>
      </c>
      <c r="X139" s="125">
        <v>3</v>
      </c>
      <c r="Y139" s="125">
        <v>6</v>
      </c>
      <c r="Z139" s="127" t="s">
        <v>311</v>
      </c>
      <c r="AA139" s="123" t="str">
        <f>IF(原始数据!AN138="","",原始数据!AN138)</f>
        <v>园丁</v>
      </c>
      <c r="AB139" s="125">
        <v>2</v>
      </c>
      <c r="AC139" s="125">
        <v>6</v>
      </c>
      <c r="AD139" s="125">
        <v>9</v>
      </c>
      <c r="AE139" s="123" t="str">
        <f>IF(原始数据!K138="","",原始数据!K138)</f>
        <v>SZ</v>
      </c>
      <c r="AF139" s="123" t="str">
        <f>IF(原始数据!L138="","",原始数据!L138)</f>
        <v>burio</v>
      </c>
      <c r="AG139" s="123" t="str">
        <f>IF(原始数据!AO138="","",原始数据!AO138)</f>
        <v>歌剧演员</v>
      </c>
      <c r="AH139" s="125">
        <v>1</v>
      </c>
      <c r="AI139" s="125">
        <v>0</v>
      </c>
      <c r="AJ139" s="125">
        <v>6</v>
      </c>
      <c r="AK139" s="127" t="s">
        <v>104</v>
      </c>
      <c r="AL139" s="127" t="s">
        <v>299</v>
      </c>
    </row>
    <row r="140" spans="1:38">
      <c r="A140" s="117">
        <f>输入错误检查!B139</f>
        <v>0</v>
      </c>
      <c r="B140" s="130">
        <f>原始数据!B139</f>
        <v>6</v>
      </c>
      <c r="C140" s="130">
        <f>原始数据!C139</f>
        <v>9</v>
      </c>
      <c r="D140" s="120">
        <f>原始数据!D139</f>
        <v>1700</v>
      </c>
      <c r="E140" s="120" t="str">
        <f>原始数据!E139</f>
        <v>ZETA</v>
      </c>
      <c r="F140" s="120" t="str">
        <f>原始数据!F139</f>
        <v>SZ</v>
      </c>
      <c r="G140" s="120">
        <f>原始数据!G139</f>
        <v>1</v>
      </c>
      <c r="H140" s="120" t="str">
        <f>原始数据!H139</f>
        <v>下</v>
      </c>
      <c r="I140" s="120" t="str">
        <f>IF(原始数据!W139="","",原始数据!W139)</f>
        <v>军工厂</v>
      </c>
      <c r="J140" s="120" t="str">
        <f>原始数据!J139</f>
        <v>SZ</v>
      </c>
      <c r="K140" s="127" t="s">
        <v>297</v>
      </c>
      <c r="L140" s="123" t="str">
        <f>IF(原始数据!AI139="","",原始数据!AI139)</f>
        <v>心理学家</v>
      </c>
      <c r="M140" s="125">
        <v>9</v>
      </c>
      <c r="N140" s="145">
        <v>0</v>
      </c>
      <c r="O140" s="145">
        <v>3</v>
      </c>
      <c r="P140" s="127" t="s">
        <v>295</v>
      </c>
      <c r="Q140" s="123" t="str">
        <f>IF(原始数据!AJ139="","",原始数据!AJ139)</f>
        <v>古董商</v>
      </c>
      <c r="R140" s="125">
        <v>2</v>
      </c>
      <c r="S140" s="125">
        <v>0</v>
      </c>
      <c r="T140" s="125">
        <v>3</v>
      </c>
      <c r="U140" s="127" t="s">
        <v>298</v>
      </c>
      <c r="V140" s="123" t="str">
        <f>IF(原始数据!AL139="","",原始数据!AL139)</f>
        <v>飞行家</v>
      </c>
      <c r="W140" s="125">
        <v>7</v>
      </c>
      <c r="X140" s="125">
        <v>0</v>
      </c>
      <c r="Y140" s="125">
        <v>6</v>
      </c>
      <c r="Z140" s="127" t="s">
        <v>296</v>
      </c>
      <c r="AA140" s="123" t="str">
        <f>IF(原始数据!AN139="","",原始数据!AN139)</f>
        <v>大副</v>
      </c>
      <c r="AB140" s="125">
        <v>1</v>
      </c>
      <c r="AC140" s="125">
        <v>3</v>
      </c>
      <c r="AD140" s="125">
        <v>6</v>
      </c>
      <c r="AE140" s="123" t="str">
        <f>IF(原始数据!K139="","",原始数据!K139)</f>
        <v>ZETA</v>
      </c>
      <c r="AF140" s="123" t="str">
        <f>IF(原始数据!L139="","",原始数据!L139)</f>
        <v>alf</v>
      </c>
      <c r="AG140" s="123" t="str">
        <f>IF(原始数据!AO139="","",原始数据!AO139)</f>
        <v>时空之影</v>
      </c>
      <c r="AH140" s="125">
        <v>4</v>
      </c>
      <c r="AI140" s="125">
        <v>6</v>
      </c>
      <c r="AJ140" s="125">
        <v>9</v>
      </c>
      <c r="AK140" s="127" t="s">
        <v>104</v>
      </c>
      <c r="AL140" s="127" t="s">
        <v>299</v>
      </c>
    </row>
    <row r="141" spans="1:38">
      <c r="A141" s="117">
        <f>输入错误检查!B140</f>
        <v>0</v>
      </c>
      <c r="B141" s="130">
        <f>原始数据!B140</f>
        <v>6</v>
      </c>
      <c r="C141" s="130">
        <f>原始数据!C140</f>
        <v>9</v>
      </c>
      <c r="D141" s="120">
        <f>原始数据!D140</f>
        <v>1700</v>
      </c>
      <c r="E141" s="120" t="str">
        <f>原始数据!E140</f>
        <v>ZETA</v>
      </c>
      <c r="F141" s="120" t="str">
        <f>原始数据!F140</f>
        <v>SZ</v>
      </c>
      <c r="G141" s="120">
        <f>原始数据!G140</f>
        <v>2</v>
      </c>
      <c r="H141" s="120" t="str">
        <f>原始数据!H140</f>
        <v>上</v>
      </c>
      <c r="I141" s="120" t="str">
        <f>IF(原始数据!W140="","",原始数据!W140)</f>
        <v>湖景村</v>
      </c>
      <c r="J141" s="120" t="str">
        <f>原始数据!J140</f>
        <v>SZ</v>
      </c>
      <c r="K141" s="127" t="s">
        <v>298</v>
      </c>
      <c r="L141" s="123" t="str">
        <f>IF(原始数据!AI140="","",原始数据!AI140)</f>
        <v>飞行家</v>
      </c>
      <c r="M141" s="125">
        <v>8</v>
      </c>
      <c r="N141" s="145">
        <v>0</v>
      </c>
      <c r="O141" s="145">
        <v>3</v>
      </c>
      <c r="P141" s="127" t="s">
        <v>297</v>
      </c>
      <c r="Q141" s="123" t="str">
        <f>IF(原始数据!AJ140="","",原始数据!AJ140)</f>
        <v>魔术师</v>
      </c>
      <c r="R141" s="125">
        <v>5</v>
      </c>
      <c r="S141" s="125">
        <v>0</v>
      </c>
      <c r="T141" s="125">
        <v>3</v>
      </c>
      <c r="U141" s="127" t="s">
        <v>296</v>
      </c>
      <c r="V141" s="123" t="str">
        <f>IF(原始数据!AL140="","",原始数据!AL140)</f>
        <v>佣兵</v>
      </c>
      <c r="W141" s="125">
        <v>11</v>
      </c>
      <c r="X141" s="125">
        <v>3</v>
      </c>
      <c r="Y141" s="125">
        <v>6</v>
      </c>
      <c r="Z141" s="127" t="s">
        <v>295</v>
      </c>
      <c r="AA141" s="123" t="str">
        <f>IF(原始数据!AN140="","",原始数据!AN140)</f>
        <v>拉拉队员</v>
      </c>
      <c r="AB141" s="125">
        <v>2</v>
      </c>
      <c r="AC141" s="125">
        <v>0</v>
      </c>
      <c r="AD141" s="125">
        <v>9</v>
      </c>
      <c r="AE141" s="123" t="str">
        <f>IF(原始数据!K140="","",原始数据!K140)</f>
        <v>ZETA</v>
      </c>
      <c r="AF141" s="123" t="str">
        <f>IF(原始数据!L140="","",原始数据!L140)</f>
        <v>alf</v>
      </c>
      <c r="AG141" s="123" t="str">
        <f>IF(原始数据!AO140="","",原始数据!AO140)</f>
        <v>时空之影</v>
      </c>
      <c r="AH141" s="125">
        <v>7</v>
      </c>
      <c r="AI141" s="125">
        <v>6</v>
      </c>
      <c r="AJ141" s="125">
        <v>9</v>
      </c>
      <c r="AK141" s="127" t="s">
        <v>111</v>
      </c>
      <c r="AL141" s="127" t="s">
        <v>299</v>
      </c>
    </row>
    <row r="142" spans="1:38">
      <c r="A142" s="117">
        <f>输入错误检查!B141</f>
        <v>0</v>
      </c>
      <c r="B142" s="130">
        <f>原始数据!B141</f>
        <v>6</v>
      </c>
      <c r="C142" s="130">
        <f>原始数据!C141</f>
        <v>9</v>
      </c>
      <c r="D142" s="120">
        <f>原始数据!D141</f>
        <v>1700</v>
      </c>
      <c r="E142" s="120" t="str">
        <f>原始数据!E141</f>
        <v>ZETA</v>
      </c>
      <c r="F142" s="120" t="str">
        <f>原始数据!F141</f>
        <v>SZ</v>
      </c>
      <c r="G142" s="120">
        <f>原始数据!G141</f>
        <v>2</v>
      </c>
      <c r="H142" s="120" t="str">
        <f>原始数据!H141</f>
        <v>下</v>
      </c>
      <c r="I142" s="120" t="str">
        <f>IF(原始数据!W141="","",原始数据!W141)</f>
        <v>湖景村</v>
      </c>
      <c r="J142" s="120" t="str">
        <f>原始数据!J141</f>
        <v>ZETA</v>
      </c>
      <c r="K142" s="127" t="s">
        <v>312</v>
      </c>
      <c r="L142" s="123" t="str">
        <f>IF(原始数据!AI141="","",原始数据!AI141)</f>
        <v>拉拉队员</v>
      </c>
      <c r="M142" s="125">
        <v>3</v>
      </c>
      <c r="N142" s="145">
        <v>0</v>
      </c>
      <c r="O142" s="145">
        <v>3</v>
      </c>
      <c r="P142" s="127" t="s">
        <v>311</v>
      </c>
      <c r="Q142" s="123" t="str">
        <f>IF(原始数据!AJ141="","",原始数据!AJ141)</f>
        <v>勘探员</v>
      </c>
      <c r="R142" s="125">
        <v>5</v>
      </c>
      <c r="S142" s="125">
        <v>0</v>
      </c>
      <c r="T142" s="125">
        <v>3</v>
      </c>
      <c r="U142" s="127" t="s">
        <v>314</v>
      </c>
      <c r="V142" s="123" t="str">
        <f>IF(原始数据!AL141="","",原始数据!AL141)</f>
        <v>杂技演员</v>
      </c>
      <c r="W142" s="125">
        <v>8</v>
      </c>
      <c r="X142" s="125">
        <v>0</v>
      </c>
      <c r="Y142" s="125">
        <v>3</v>
      </c>
      <c r="Z142" s="127" t="s">
        <v>313</v>
      </c>
      <c r="AA142" s="123" t="str">
        <f>IF(原始数据!AN141="","",原始数据!AN141)</f>
        <v>大副</v>
      </c>
      <c r="AB142" s="125">
        <v>11</v>
      </c>
      <c r="AC142" s="125">
        <v>3</v>
      </c>
      <c r="AD142" s="125">
        <v>6</v>
      </c>
      <c r="AE142" s="123" t="str">
        <f>IF(原始数据!K141="","",原始数据!K141)</f>
        <v>SZ</v>
      </c>
      <c r="AF142" s="123" t="str">
        <f>IF(原始数据!L141="","",原始数据!L141)</f>
        <v>miraik</v>
      </c>
      <c r="AG142" s="123" t="str">
        <f>IF(原始数据!AO141="","",原始数据!AO141)</f>
        <v>时空之影</v>
      </c>
      <c r="AH142" s="125">
        <v>7</v>
      </c>
      <c r="AI142" s="125">
        <v>6</v>
      </c>
      <c r="AJ142" s="125">
        <v>9</v>
      </c>
      <c r="AK142" s="127" t="s">
        <v>104</v>
      </c>
      <c r="AL142" s="127" t="s">
        <v>299</v>
      </c>
    </row>
    <row r="143" spans="1:38">
      <c r="A143" s="117">
        <f>输入错误检查!B142</f>
        <v>0</v>
      </c>
      <c r="B143" s="130">
        <f>原始数据!B142</f>
        <v>6</v>
      </c>
      <c r="C143" s="130">
        <f>原始数据!C142</f>
        <v>9</v>
      </c>
      <c r="D143" s="120">
        <f>原始数据!D142</f>
        <v>1700</v>
      </c>
      <c r="E143" s="120" t="str">
        <f>原始数据!E142</f>
        <v>ZETA</v>
      </c>
      <c r="F143" s="120" t="str">
        <f>原始数据!F142</f>
        <v>SZ</v>
      </c>
      <c r="G143" s="120">
        <f>原始数据!G142</f>
        <v>3</v>
      </c>
      <c r="H143" s="120" t="str">
        <f>原始数据!H142</f>
        <v>上</v>
      </c>
      <c r="I143" s="120" t="str">
        <f>IF(原始数据!W142="","",原始数据!W142)</f>
        <v/>
      </c>
      <c r="J143" s="120" t="str">
        <f>原始数据!J142</f>
        <v/>
      </c>
      <c r="K143" s="125"/>
      <c r="L143" s="123" t="str">
        <f>IF(原始数据!AI142="","",原始数据!AI142)</f>
        <v/>
      </c>
      <c r="M143" s="125"/>
      <c r="N143" s="145"/>
      <c r="O143" s="145"/>
      <c r="P143" s="125"/>
      <c r="Q143" s="123" t="str">
        <f>IF(原始数据!AJ142="","",原始数据!AJ142)</f>
        <v/>
      </c>
      <c r="R143" s="125"/>
      <c r="S143" s="125"/>
      <c r="T143" s="125"/>
      <c r="U143" s="125"/>
      <c r="V143" s="123" t="str">
        <f>IF(原始数据!AL142="","",原始数据!AL142)</f>
        <v/>
      </c>
      <c r="W143" s="125"/>
      <c r="X143" s="125"/>
      <c r="Y143" s="125"/>
      <c r="Z143" s="125"/>
      <c r="AA143" s="123" t="str">
        <f>IF(原始数据!AN142="","",原始数据!AN142)</f>
        <v/>
      </c>
      <c r="AB143" s="125"/>
      <c r="AC143" s="125"/>
      <c r="AD143" s="125"/>
      <c r="AE143" s="123" t="str">
        <f>IF(原始数据!K142="","",原始数据!K142)</f>
        <v/>
      </c>
      <c r="AF143" s="123" t="str">
        <f>IF(原始数据!L142="","",原始数据!L142)</f>
        <v/>
      </c>
      <c r="AG143" s="123" t="str">
        <f>IF(原始数据!AO142="","",原始数据!AO142)</f>
        <v/>
      </c>
      <c r="AH143" s="125"/>
      <c r="AI143" s="125"/>
      <c r="AJ143" s="125"/>
      <c r="AK143" s="125"/>
      <c r="AL143" s="125"/>
    </row>
    <row r="144" spans="1:38">
      <c r="A144" s="117">
        <f>输入错误检查!B143</f>
        <v>0</v>
      </c>
      <c r="B144" s="130">
        <f>原始数据!B143</f>
        <v>6</v>
      </c>
      <c r="C144" s="130">
        <f>原始数据!C143</f>
        <v>9</v>
      </c>
      <c r="D144" s="120">
        <f>原始数据!D143</f>
        <v>1700</v>
      </c>
      <c r="E144" s="120" t="str">
        <f>原始数据!E143</f>
        <v>ZETA</v>
      </c>
      <c r="F144" s="120" t="str">
        <f>原始数据!F143</f>
        <v>SZ</v>
      </c>
      <c r="G144" s="120">
        <f>原始数据!G143</f>
        <v>3</v>
      </c>
      <c r="H144" s="120" t="str">
        <f>原始数据!H143</f>
        <v>下</v>
      </c>
      <c r="I144" s="120" t="str">
        <f>IF(原始数据!W143="","",原始数据!W143)</f>
        <v/>
      </c>
      <c r="J144" s="120" t="str">
        <f>原始数据!J143</f>
        <v/>
      </c>
      <c r="K144" s="125"/>
      <c r="L144" s="123" t="str">
        <f>IF(原始数据!AI143="","",原始数据!AI143)</f>
        <v/>
      </c>
      <c r="M144" s="125"/>
      <c r="N144" s="145"/>
      <c r="O144" s="145"/>
      <c r="P144" s="125"/>
      <c r="Q144" s="123" t="str">
        <f>IF(原始数据!AJ143="","",原始数据!AJ143)</f>
        <v/>
      </c>
      <c r="R144" s="125"/>
      <c r="S144" s="125"/>
      <c r="T144" s="125"/>
      <c r="U144" s="125"/>
      <c r="V144" s="123" t="str">
        <f>IF(原始数据!AL143="","",原始数据!AL143)</f>
        <v/>
      </c>
      <c r="W144" s="125"/>
      <c r="X144" s="125"/>
      <c r="Y144" s="125"/>
      <c r="Z144" s="125"/>
      <c r="AA144" s="123" t="str">
        <f>IF(原始数据!AN143="","",原始数据!AN143)</f>
        <v/>
      </c>
      <c r="AB144" s="125"/>
      <c r="AC144" s="125"/>
      <c r="AD144" s="125"/>
      <c r="AE144" s="123" t="str">
        <f>IF(原始数据!K143="","",原始数据!K143)</f>
        <v/>
      </c>
      <c r="AF144" s="123" t="str">
        <f>IF(原始数据!L143="","",原始数据!L143)</f>
        <v/>
      </c>
      <c r="AG144" s="123" t="str">
        <f>IF(原始数据!AO143="","",原始数据!AO143)</f>
        <v/>
      </c>
      <c r="AH144" s="125"/>
      <c r="AI144" s="125"/>
      <c r="AJ144" s="125"/>
      <c r="AK144" s="125"/>
      <c r="AL144" s="125"/>
    </row>
    <row r="145" spans="1:38">
      <c r="A145" s="117">
        <f>输入错误检查!B144</f>
        <v>0</v>
      </c>
      <c r="B145" s="130">
        <f>原始数据!B144</f>
        <v>6</v>
      </c>
      <c r="C145" s="130">
        <f>原始数据!C144</f>
        <v>9</v>
      </c>
      <c r="D145" s="120">
        <f>原始数据!D144</f>
        <v>1700</v>
      </c>
      <c r="E145" s="120" t="str">
        <f>原始数据!E144</f>
        <v>ZETA</v>
      </c>
      <c r="F145" s="120" t="str">
        <f>原始数据!F144</f>
        <v>SZ</v>
      </c>
      <c r="G145" s="120" t="str">
        <f>原始数据!G144</f>
        <v>加</v>
      </c>
      <c r="H145" s="120" t="str">
        <f>原始数据!H144</f>
        <v>上</v>
      </c>
      <c r="I145" s="120" t="str">
        <f>IF(原始数据!W144="","",原始数据!W144)</f>
        <v/>
      </c>
      <c r="J145" s="120" t="str">
        <f>原始数据!J144</f>
        <v/>
      </c>
      <c r="K145" s="125"/>
      <c r="L145" s="123" t="str">
        <f>IF(原始数据!AI144="","",原始数据!AI144)</f>
        <v/>
      </c>
      <c r="M145" s="125"/>
      <c r="N145" s="145"/>
      <c r="O145" s="145"/>
      <c r="P145" s="125"/>
      <c r="Q145" s="123" t="str">
        <f>IF(原始数据!AJ144="","",原始数据!AJ144)</f>
        <v/>
      </c>
      <c r="R145" s="125"/>
      <c r="S145" s="125"/>
      <c r="T145" s="125"/>
      <c r="U145" s="125"/>
      <c r="V145" s="123" t="str">
        <f>IF(原始数据!AL144="","",原始数据!AL144)</f>
        <v/>
      </c>
      <c r="W145" s="125"/>
      <c r="X145" s="125"/>
      <c r="Y145" s="125"/>
      <c r="Z145" s="125"/>
      <c r="AA145" s="123" t="str">
        <f>IF(原始数据!AN144="","",原始数据!AN144)</f>
        <v/>
      </c>
      <c r="AB145" s="125"/>
      <c r="AC145" s="125"/>
      <c r="AD145" s="125"/>
      <c r="AE145" s="123" t="str">
        <f>IF(原始数据!K144="","",原始数据!K144)</f>
        <v/>
      </c>
      <c r="AF145" s="123" t="str">
        <f>IF(原始数据!L144="","",原始数据!L144)</f>
        <v/>
      </c>
      <c r="AG145" s="123" t="str">
        <f>IF(原始数据!AO144="","",原始数据!AO144)</f>
        <v/>
      </c>
      <c r="AH145" s="125"/>
      <c r="AI145" s="125"/>
      <c r="AJ145" s="125"/>
      <c r="AK145" s="125"/>
      <c r="AL145" s="125"/>
    </row>
    <row r="146" spans="1:38">
      <c r="A146" s="117">
        <f>输入错误检查!B145</f>
        <v>0</v>
      </c>
      <c r="B146" s="130">
        <f>原始数据!B145</f>
        <v>6</v>
      </c>
      <c r="C146" s="130">
        <f>原始数据!C145</f>
        <v>9</v>
      </c>
      <c r="D146" s="120">
        <f>原始数据!D145</f>
        <v>1700</v>
      </c>
      <c r="E146" s="120" t="str">
        <f>原始数据!E145</f>
        <v>ZETA</v>
      </c>
      <c r="F146" s="120" t="str">
        <f>原始数据!F145</f>
        <v>SZ</v>
      </c>
      <c r="G146" s="120" t="str">
        <f>原始数据!G145</f>
        <v>加</v>
      </c>
      <c r="H146" s="120" t="str">
        <f>原始数据!H145</f>
        <v>下</v>
      </c>
      <c r="I146" s="120" t="str">
        <f>IF(原始数据!W145="","",原始数据!W145)</f>
        <v/>
      </c>
      <c r="J146" s="120" t="str">
        <f>原始数据!J145</f>
        <v/>
      </c>
      <c r="K146" s="125"/>
      <c r="L146" s="123" t="str">
        <f>IF(原始数据!AI145="","",原始数据!AI145)</f>
        <v/>
      </c>
      <c r="M146" s="125"/>
      <c r="N146" s="145"/>
      <c r="O146" s="145"/>
      <c r="P146" s="125"/>
      <c r="Q146" s="123" t="str">
        <f>IF(原始数据!AJ145="","",原始数据!AJ145)</f>
        <v/>
      </c>
      <c r="R146" s="125"/>
      <c r="S146" s="125"/>
      <c r="T146" s="125"/>
      <c r="U146" s="125"/>
      <c r="V146" s="123" t="str">
        <f>IF(原始数据!AL145="","",原始数据!AL145)</f>
        <v/>
      </c>
      <c r="W146" s="125"/>
      <c r="X146" s="125"/>
      <c r="Y146" s="125"/>
      <c r="Z146" s="125"/>
      <c r="AA146" s="123" t="str">
        <f>IF(原始数据!AN145="","",原始数据!AN145)</f>
        <v/>
      </c>
      <c r="AB146" s="125"/>
      <c r="AC146" s="125"/>
      <c r="AD146" s="125"/>
      <c r="AE146" s="123" t="str">
        <f>IF(原始数据!K145="","",原始数据!K145)</f>
        <v/>
      </c>
      <c r="AF146" s="123" t="str">
        <f>IF(原始数据!L145="","",原始数据!L145)</f>
        <v/>
      </c>
      <c r="AG146" s="123" t="str">
        <f>IF(原始数据!AO145="","",原始数据!AO145)</f>
        <v/>
      </c>
      <c r="AH146" s="125"/>
      <c r="AI146" s="125"/>
      <c r="AJ146" s="125"/>
      <c r="AK146" s="125"/>
      <c r="AL146" s="125"/>
    </row>
    <row r="147" spans="1:38">
      <c r="A147" s="117">
        <f>输入错误检查!B146</f>
        <v>0</v>
      </c>
      <c r="B147" s="130">
        <f>原始数据!B146</f>
        <v>6</v>
      </c>
      <c r="C147" s="130">
        <f>原始数据!C146</f>
        <v>15</v>
      </c>
      <c r="D147" s="120">
        <f>原始数据!D146</f>
        <v>1300</v>
      </c>
      <c r="E147" s="120" t="str">
        <f>原始数据!E146</f>
        <v>AWG</v>
      </c>
      <c r="F147" s="120" t="str">
        <f>原始数据!F146</f>
        <v>FL</v>
      </c>
      <c r="G147" s="120">
        <f>原始数据!G146</f>
        <v>1</v>
      </c>
      <c r="H147" s="120" t="str">
        <f>原始数据!H146</f>
        <v>上</v>
      </c>
      <c r="I147" s="120" t="str">
        <f>IF(原始数据!W146="","",原始数据!W146)</f>
        <v>永眠镇</v>
      </c>
      <c r="J147" s="120" t="str">
        <f>原始数据!J146</f>
        <v>AWG</v>
      </c>
      <c r="K147" s="127" t="s">
        <v>302</v>
      </c>
      <c r="L147" s="123" t="str">
        <f>IF(原始数据!AI146="","",原始数据!AI146)</f>
        <v>杂技演员</v>
      </c>
      <c r="M147" s="125">
        <v>8</v>
      </c>
      <c r="N147" s="145">
        <v>3</v>
      </c>
      <c r="O147" s="145">
        <v>9</v>
      </c>
      <c r="P147" s="127" t="s">
        <v>300</v>
      </c>
      <c r="Q147" s="123" t="str">
        <f>IF(原始数据!AJ146="","",原始数据!AJ146)</f>
        <v>心理学家</v>
      </c>
      <c r="R147" s="125">
        <v>6</v>
      </c>
      <c r="S147" s="125">
        <v>3</v>
      </c>
      <c r="T147" s="125">
        <v>9</v>
      </c>
      <c r="U147" s="127" t="s">
        <v>59</v>
      </c>
      <c r="V147" s="123" t="str">
        <f>IF(原始数据!AL146="","",原始数据!AL146)</f>
        <v>野人</v>
      </c>
      <c r="W147" s="125">
        <v>5</v>
      </c>
      <c r="X147" s="125">
        <v>3</v>
      </c>
      <c r="Y147" s="125">
        <v>6</v>
      </c>
      <c r="Z147" s="127" t="s">
        <v>301</v>
      </c>
      <c r="AA147" s="123" t="str">
        <f>IF(原始数据!AN146="","",原始数据!AN146)</f>
        <v>拉拉队员</v>
      </c>
      <c r="AB147" s="125">
        <v>2</v>
      </c>
      <c r="AC147" s="125">
        <v>6</v>
      </c>
      <c r="AD147" s="125">
        <v>9</v>
      </c>
      <c r="AE147" s="123" t="str">
        <f>IF(原始数据!K146="","",原始数据!K146)</f>
        <v>FL</v>
      </c>
      <c r="AF147" s="123" t="str">
        <f>IF(原始数据!L146="","",原始数据!L146)</f>
        <v>hasha</v>
      </c>
      <c r="AG147" s="123" t="str">
        <f>IF(原始数据!AO146="","",原始数据!AO146)</f>
        <v>时空之影</v>
      </c>
      <c r="AH147" s="125">
        <v>3</v>
      </c>
      <c r="AI147" s="125">
        <v>6</v>
      </c>
      <c r="AJ147" s="125">
        <v>9</v>
      </c>
      <c r="AK147" s="127" t="s">
        <v>104</v>
      </c>
      <c r="AL147" s="127" t="s">
        <v>299</v>
      </c>
    </row>
    <row r="148" spans="1:38">
      <c r="A148" s="117">
        <f>输入错误检查!B147</f>
        <v>0</v>
      </c>
      <c r="B148" s="130">
        <f>原始数据!B147</f>
        <v>6</v>
      </c>
      <c r="C148" s="130">
        <f>原始数据!C147</f>
        <v>15</v>
      </c>
      <c r="D148" s="120">
        <f>原始数据!D147</f>
        <v>1300</v>
      </c>
      <c r="E148" s="120" t="str">
        <f>原始数据!E147</f>
        <v>AWG</v>
      </c>
      <c r="F148" s="120" t="str">
        <f>原始数据!F147</f>
        <v>FL</v>
      </c>
      <c r="G148" s="120">
        <f>原始数据!G147</f>
        <v>1</v>
      </c>
      <c r="H148" s="120" t="str">
        <f>原始数据!H147</f>
        <v>下</v>
      </c>
      <c r="I148" s="120" t="str">
        <f>IF(原始数据!W147="","",原始数据!W147)</f>
        <v>永眠镇</v>
      </c>
      <c r="J148" s="120" t="str">
        <f>原始数据!J147</f>
        <v>FL</v>
      </c>
      <c r="K148" s="127" t="s">
        <v>317</v>
      </c>
      <c r="L148" s="123" t="str">
        <f>IF(原始数据!AI147="","",原始数据!AI147)</f>
        <v>先知</v>
      </c>
      <c r="M148" s="125">
        <v>5</v>
      </c>
      <c r="N148" s="145">
        <v>6</v>
      </c>
      <c r="O148" s="145">
        <v>9</v>
      </c>
      <c r="P148" s="127" t="s">
        <v>316</v>
      </c>
      <c r="Q148" s="123" t="str">
        <f>IF(原始数据!AJ147="","",原始数据!AJ147)</f>
        <v>魔术师</v>
      </c>
      <c r="R148" s="125">
        <v>8</v>
      </c>
      <c r="S148" s="125">
        <v>3</v>
      </c>
      <c r="T148" s="125">
        <v>9</v>
      </c>
      <c r="U148" s="127" t="s">
        <v>315</v>
      </c>
      <c r="V148" s="123" t="str">
        <f>IF(原始数据!AL147="","",原始数据!AL147)</f>
        <v>野人</v>
      </c>
      <c r="W148" s="125">
        <v>2</v>
      </c>
      <c r="X148" s="125">
        <v>3</v>
      </c>
      <c r="Y148" s="125">
        <v>6</v>
      </c>
      <c r="Z148" s="127" t="s">
        <v>145</v>
      </c>
      <c r="AA148" s="123" t="str">
        <f>IF(原始数据!AN147="","",原始数据!AN147)</f>
        <v>飞行家</v>
      </c>
      <c r="AB148" s="125">
        <v>6</v>
      </c>
      <c r="AC148" s="125">
        <v>3</v>
      </c>
      <c r="AD148" s="125">
        <v>6</v>
      </c>
      <c r="AE148" s="123" t="str">
        <f>IF(原始数据!K147="","",原始数据!K147)</f>
        <v>AWG</v>
      </c>
      <c r="AF148" s="123" t="str">
        <f>IF(原始数据!L147="","",原始数据!L147)</f>
        <v>irohasu</v>
      </c>
      <c r="AG148" s="123" t="str">
        <f>IF(原始数据!AO147="","",原始数据!AO147)</f>
        <v>歌剧演员</v>
      </c>
      <c r="AH148" s="125">
        <v>4</v>
      </c>
      <c r="AI148" s="125">
        <v>3</v>
      </c>
      <c r="AJ148" s="125">
        <v>6</v>
      </c>
      <c r="AK148" s="127" t="s">
        <v>104</v>
      </c>
      <c r="AL148" s="127" t="s">
        <v>90</v>
      </c>
    </row>
    <row r="149" spans="1:38">
      <c r="A149" s="117">
        <f>输入错误检查!B148</f>
        <v>0</v>
      </c>
      <c r="B149" s="130">
        <f>原始数据!B148</f>
        <v>6</v>
      </c>
      <c r="C149" s="130">
        <f>原始数据!C148</f>
        <v>15</v>
      </c>
      <c r="D149" s="120">
        <f>原始数据!D148</f>
        <v>1300</v>
      </c>
      <c r="E149" s="120" t="str">
        <f>原始数据!E148</f>
        <v>AWG</v>
      </c>
      <c r="F149" s="120" t="str">
        <f>原始数据!F148</f>
        <v>FL</v>
      </c>
      <c r="G149" s="120">
        <f>原始数据!G148</f>
        <v>2</v>
      </c>
      <c r="H149" s="120" t="str">
        <f>原始数据!H148</f>
        <v>上</v>
      </c>
      <c r="I149" s="120" t="str">
        <f>IF(原始数据!W148="","",原始数据!W148)</f>
        <v>月亮河公园</v>
      </c>
      <c r="J149" s="120" t="str">
        <f>原始数据!J148</f>
        <v>AWG</v>
      </c>
      <c r="K149" s="127" t="s">
        <v>300</v>
      </c>
      <c r="L149" s="123" t="str">
        <f>IF(原始数据!AI148="","",原始数据!AI148)</f>
        <v>先知</v>
      </c>
      <c r="M149" s="125">
        <v>4</v>
      </c>
      <c r="N149" s="145">
        <v>3</v>
      </c>
      <c r="O149" s="145">
        <v>9</v>
      </c>
      <c r="P149" s="127" t="s">
        <v>302</v>
      </c>
      <c r="Q149" s="123" t="str">
        <f>IF(原始数据!AJ148="","",原始数据!AJ148)</f>
        <v>病患</v>
      </c>
      <c r="R149" s="125">
        <v>9</v>
      </c>
      <c r="S149" s="125">
        <v>3</v>
      </c>
      <c r="T149" s="125">
        <v>9</v>
      </c>
      <c r="U149" s="127" t="s">
        <v>59</v>
      </c>
      <c r="V149" s="123" t="str">
        <f>IF(原始数据!AL148="","",原始数据!AL148)</f>
        <v>大副</v>
      </c>
      <c r="W149" s="125">
        <v>2</v>
      </c>
      <c r="X149" s="125">
        <v>3</v>
      </c>
      <c r="Y149" s="125">
        <v>6</v>
      </c>
      <c r="Z149" s="127" t="s">
        <v>301</v>
      </c>
      <c r="AA149" s="123" t="str">
        <f>IF(原始数据!AN148="","",原始数据!AN148)</f>
        <v>木偶师</v>
      </c>
      <c r="AB149" s="125">
        <v>11</v>
      </c>
      <c r="AC149" s="125">
        <v>6</v>
      </c>
      <c r="AD149" s="125">
        <v>9</v>
      </c>
      <c r="AE149" s="123" t="str">
        <f>IF(原始数据!K148="","",原始数据!K148)</f>
        <v>FL</v>
      </c>
      <c r="AF149" s="123" t="str">
        <f>IF(原始数据!L148="","",原始数据!L148)</f>
        <v>hasha</v>
      </c>
      <c r="AG149" s="123" t="str">
        <f>IF(原始数据!AO148="","",原始数据!AO148)</f>
        <v>歌剧演员</v>
      </c>
      <c r="AH149" s="125">
        <v>7</v>
      </c>
      <c r="AI149" s="125">
        <v>3</v>
      </c>
      <c r="AJ149" s="125">
        <v>6</v>
      </c>
      <c r="AK149" s="127" t="s">
        <v>104</v>
      </c>
      <c r="AL149" s="127" t="s">
        <v>90</v>
      </c>
    </row>
    <row r="150" spans="1:38">
      <c r="A150" s="117">
        <f>输入错误检查!B149</f>
        <v>0</v>
      </c>
      <c r="B150" s="130">
        <f>原始数据!B149</f>
        <v>6</v>
      </c>
      <c r="C150" s="130">
        <f>原始数据!C149</f>
        <v>15</v>
      </c>
      <c r="D150" s="120">
        <f>原始数据!D149</f>
        <v>1300</v>
      </c>
      <c r="E150" s="120" t="str">
        <f>原始数据!E149</f>
        <v>AWG</v>
      </c>
      <c r="F150" s="120" t="str">
        <f>原始数据!F149</f>
        <v>FL</v>
      </c>
      <c r="G150" s="120">
        <f>原始数据!G149</f>
        <v>2</v>
      </c>
      <c r="H150" s="120" t="str">
        <f>原始数据!H149</f>
        <v>下</v>
      </c>
      <c r="I150" s="120" t="str">
        <f>IF(原始数据!W149="","",原始数据!W149)</f>
        <v>月亮河公园</v>
      </c>
      <c r="J150" s="120" t="str">
        <f>原始数据!J149</f>
        <v>FL</v>
      </c>
      <c r="K150" s="127" t="s">
        <v>145</v>
      </c>
      <c r="L150" s="123" t="str">
        <f>IF(原始数据!AI149="","",原始数据!AI149)</f>
        <v>飞行家</v>
      </c>
      <c r="M150" s="125">
        <v>1</v>
      </c>
      <c r="N150" s="145">
        <v>3</v>
      </c>
      <c r="O150" s="145">
        <v>0</v>
      </c>
      <c r="P150" s="127" t="s">
        <v>316</v>
      </c>
      <c r="Q150" s="123" t="str">
        <f>IF(原始数据!AJ149="","",原始数据!AJ149)</f>
        <v>拉拉队员</v>
      </c>
      <c r="R150" s="125">
        <v>8</v>
      </c>
      <c r="S150" s="125">
        <v>6</v>
      </c>
      <c r="T150" s="125">
        <v>9</v>
      </c>
      <c r="U150" s="127" t="s">
        <v>317</v>
      </c>
      <c r="V150" s="123" t="str">
        <f>IF(原始数据!AL149="","",原始数据!AL149)</f>
        <v>杂技演员</v>
      </c>
      <c r="W150" s="125">
        <v>11</v>
      </c>
      <c r="X150" s="125">
        <v>3</v>
      </c>
      <c r="Y150" s="125">
        <v>0</v>
      </c>
      <c r="Z150" s="127" t="s">
        <v>315</v>
      </c>
      <c r="AA150" s="123" t="str">
        <f>IF(原始数据!AN149="","",原始数据!AN149)</f>
        <v>佣兵</v>
      </c>
      <c r="AB150" s="125">
        <v>10</v>
      </c>
      <c r="AC150" s="125">
        <v>3</v>
      </c>
      <c r="AD150" s="125">
        <v>6</v>
      </c>
      <c r="AE150" s="123" t="str">
        <f>IF(原始数据!K149="","",原始数据!K149)</f>
        <v>AWG</v>
      </c>
      <c r="AF150" s="123" t="str">
        <f>IF(原始数据!L149="","",原始数据!L149)</f>
        <v>irohasu</v>
      </c>
      <c r="AG150" s="123" t="str">
        <f>IF(原始数据!AO149="","",原始数据!AO149)</f>
        <v>时空之影</v>
      </c>
      <c r="AH150" s="125">
        <v>12</v>
      </c>
      <c r="AI150" s="125">
        <v>6</v>
      </c>
      <c r="AJ150" s="125">
        <v>9</v>
      </c>
      <c r="AK150" s="127" t="s">
        <v>104</v>
      </c>
      <c r="AL150" s="127" t="s">
        <v>299</v>
      </c>
    </row>
    <row r="151" spans="1:38">
      <c r="A151" s="117">
        <f>输入错误检查!B150</f>
        <v>0</v>
      </c>
      <c r="B151" s="130">
        <f>原始数据!B150</f>
        <v>6</v>
      </c>
      <c r="C151" s="130">
        <f>原始数据!C150</f>
        <v>15</v>
      </c>
      <c r="D151" s="120">
        <f>原始数据!D150</f>
        <v>1300</v>
      </c>
      <c r="E151" s="120" t="str">
        <f>原始数据!E150</f>
        <v>AWG</v>
      </c>
      <c r="F151" s="120" t="str">
        <f>原始数据!F150</f>
        <v>FL</v>
      </c>
      <c r="G151" s="120">
        <f>原始数据!G150</f>
        <v>3</v>
      </c>
      <c r="H151" s="120" t="str">
        <f>原始数据!H150</f>
        <v>上</v>
      </c>
      <c r="I151" s="120" t="str">
        <f>IF(原始数据!W150="","",原始数据!W150)</f>
        <v/>
      </c>
      <c r="J151" s="120" t="str">
        <f>原始数据!J150</f>
        <v/>
      </c>
      <c r="K151" s="125"/>
      <c r="L151" s="123" t="str">
        <f>IF(原始数据!AI150="","",原始数据!AI150)</f>
        <v/>
      </c>
      <c r="M151" s="125"/>
      <c r="N151" s="145"/>
      <c r="O151" s="145"/>
      <c r="P151" s="125"/>
      <c r="Q151" s="123" t="str">
        <f>IF(原始数据!AJ150="","",原始数据!AJ150)</f>
        <v/>
      </c>
      <c r="R151" s="125"/>
      <c r="S151" s="125"/>
      <c r="T151" s="125"/>
      <c r="U151" s="125"/>
      <c r="V151" s="123" t="str">
        <f>IF(原始数据!AL150="","",原始数据!AL150)</f>
        <v/>
      </c>
      <c r="W151" s="125"/>
      <c r="X151" s="125"/>
      <c r="Y151" s="125"/>
      <c r="Z151" s="125"/>
      <c r="AA151" s="123" t="str">
        <f>IF(原始数据!AN150="","",原始数据!AN150)</f>
        <v/>
      </c>
      <c r="AB151" s="125"/>
      <c r="AC151" s="125"/>
      <c r="AD151" s="125"/>
      <c r="AE151" s="123" t="str">
        <f>IF(原始数据!K150="","",原始数据!K150)</f>
        <v/>
      </c>
      <c r="AF151" s="123" t="str">
        <f>IF(原始数据!L150="","",原始数据!L150)</f>
        <v/>
      </c>
      <c r="AG151" s="123" t="str">
        <f>IF(原始数据!AO150="","",原始数据!AO150)</f>
        <v/>
      </c>
      <c r="AH151" s="125"/>
      <c r="AI151" s="125"/>
      <c r="AJ151" s="125"/>
      <c r="AK151" s="125"/>
      <c r="AL151" s="125"/>
    </row>
    <row r="152" spans="1:38">
      <c r="A152" s="117">
        <f>输入错误检查!B151</f>
        <v>0</v>
      </c>
      <c r="B152" s="130">
        <f>原始数据!B151</f>
        <v>6</v>
      </c>
      <c r="C152" s="130">
        <f>原始数据!C151</f>
        <v>15</v>
      </c>
      <c r="D152" s="120">
        <f>原始数据!D151</f>
        <v>1300</v>
      </c>
      <c r="E152" s="120" t="str">
        <f>原始数据!E151</f>
        <v>AWG</v>
      </c>
      <c r="F152" s="120" t="str">
        <f>原始数据!F151</f>
        <v>FL</v>
      </c>
      <c r="G152" s="120">
        <f>原始数据!G151</f>
        <v>3</v>
      </c>
      <c r="H152" s="120" t="str">
        <f>原始数据!H151</f>
        <v>下</v>
      </c>
      <c r="I152" s="120" t="str">
        <f>IF(原始数据!W151="","",原始数据!W151)</f>
        <v/>
      </c>
      <c r="J152" s="120" t="str">
        <f>原始数据!J151</f>
        <v/>
      </c>
      <c r="K152" s="125"/>
      <c r="L152" s="123" t="str">
        <f>IF(原始数据!AI151="","",原始数据!AI151)</f>
        <v/>
      </c>
      <c r="M152" s="125"/>
      <c r="N152" s="145"/>
      <c r="O152" s="145"/>
      <c r="P152" s="125"/>
      <c r="Q152" s="123" t="str">
        <f>IF(原始数据!AJ151="","",原始数据!AJ151)</f>
        <v/>
      </c>
      <c r="R152" s="125"/>
      <c r="S152" s="125"/>
      <c r="T152" s="125"/>
      <c r="U152" s="125"/>
      <c r="V152" s="123" t="str">
        <f>IF(原始数据!AL151="","",原始数据!AL151)</f>
        <v/>
      </c>
      <c r="W152" s="125"/>
      <c r="X152" s="125"/>
      <c r="Y152" s="125"/>
      <c r="Z152" s="125"/>
      <c r="AA152" s="123" t="str">
        <f>IF(原始数据!AN151="","",原始数据!AN151)</f>
        <v/>
      </c>
      <c r="AB152" s="125"/>
      <c r="AC152" s="125"/>
      <c r="AD152" s="125"/>
      <c r="AE152" s="123" t="str">
        <f>IF(原始数据!K151="","",原始数据!K151)</f>
        <v/>
      </c>
      <c r="AF152" s="123" t="str">
        <f>IF(原始数据!L151="","",原始数据!L151)</f>
        <v/>
      </c>
      <c r="AG152" s="123" t="str">
        <f>IF(原始数据!AO151="","",原始数据!AO151)</f>
        <v/>
      </c>
      <c r="AH152" s="125"/>
      <c r="AI152" s="125"/>
      <c r="AJ152" s="125"/>
      <c r="AK152" s="125"/>
      <c r="AL152" s="125"/>
    </row>
    <row r="153" spans="1:38">
      <c r="A153" s="117">
        <f>输入错误检查!B152</f>
        <v>0</v>
      </c>
      <c r="B153" s="130">
        <f>原始数据!B152</f>
        <v>6</v>
      </c>
      <c r="C153" s="130">
        <f>原始数据!C152</f>
        <v>15</v>
      </c>
      <c r="D153" s="120">
        <f>原始数据!D152</f>
        <v>1300</v>
      </c>
      <c r="E153" s="120" t="str">
        <f>原始数据!E152</f>
        <v>AWG</v>
      </c>
      <c r="F153" s="120" t="str">
        <f>原始数据!F152</f>
        <v>FL</v>
      </c>
      <c r="G153" s="120" t="str">
        <f>原始数据!G152</f>
        <v>加</v>
      </c>
      <c r="H153" s="120" t="str">
        <f>原始数据!H152</f>
        <v>上</v>
      </c>
      <c r="I153" s="120" t="str">
        <f>IF(原始数据!W152="","",原始数据!W152)</f>
        <v/>
      </c>
      <c r="J153" s="120" t="str">
        <f>原始数据!J152</f>
        <v/>
      </c>
      <c r="K153" s="125"/>
      <c r="L153" s="123" t="str">
        <f>IF(原始数据!AI152="","",原始数据!AI152)</f>
        <v/>
      </c>
      <c r="M153" s="125"/>
      <c r="N153" s="145"/>
      <c r="O153" s="145"/>
      <c r="P153" s="125"/>
      <c r="Q153" s="123" t="str">
        <f>IF(原始数据!AJ152="","",原始数据!AJ152)</f>
        <v/>
      </c>
      <c r="R153" s="125"/>
      <c r="S153" s="125"/>
      <c r="T153" s="125"/>
      <c r="U153" s="125"/>
      <c r="V153" s="123" t="str">
        <f>IF(原始数据!AL152="","",原始数据!AL152)</f>
        <v/>
      </c>
      <c r="W153" s="125"/>
      <c r="X153" s="125"/>
      <c r="Y153" s="125"/>
      <c r="Z153" s="125"/>
      <c r="AA153" s="123" t="str">
        <f>IF(原始数据!AN152="","",原始数据!AN152)</f>
        <v/>
      </c>
      <c r="AB153" s="125"/>
      <c r="AC153" s="125"/>
      <c r="AD153" s="125"/>
      <c r="AE153" s="123" t="str">
        <f>IF(原始数据!K152="","",原始数据!K152)</f>
        <v/>
      </c>
      <c r="AF153" s="123" t="str">
        <f>IF(原始数据!L152="","",原始数据!L152)</f>
        <v/>
      </c>
      <c r="AG153" s="123" t="str">
        <f>IF(原始数据!AO152="","",原始数据!AO152)</f>
        <v/>
      </c>
      <c r="AH153" s="125"/>
      <c r="AI153" s="125"/>
      <c r="AJ153" s="125"/>
      <c r="AK153" s="125"/>
      <c r="AL153" s="125"/>
    </row>
    <row r="154" spans="1:38">
      <c r="A154" s="117">
        <f>输入错误检查!B153</f>
        <v>0</v>
      </c>
      <c r="B154" s="130">
        <f>原始数据!B153</f>
        <v>6</v>
      </c>
      <c r="C154" s="130">
        <f>原始数据!C153</f>
        <v>15</v>
      </c>
      <c r="D154" s="120">
        <f>原始数据!D153</f>
        <v>1300</v>
      </c>
      <c r="E154" s="120" t="str">
        <f>原始数据!E153</f>
        <v>AWG</v>
      </c>
      <c r="F154" s="120" t="str">
        <f>原始数据!F153</f>
        <v>FL</v>
      </c>
      <c r="G154" s="120" t="str">
        <f>原始数据!G153</f>
        <v>加</v>
      </c>
      <c r="H154" s="120" t="str">
        <f>原始数据!H153</f>
        <v>下</v>
      </c>
      <c r="I154" s="120" t="str">
        <f>IF(原始数据!W153="","",原始数据!W153)</f>
        <v/>
      </c>
      <c r="J154" s="120" t="str">
        <f>原始数据!J153</f>
        <v/>
      </c>
      <c r="K154" s="125"/>
      <c r="L154" s="123" t="str">
        <f>IF(原始数据!AI153="","",原始数据!AI153)</f>
        <v/>
      </c>
      <c r="M154" s="125"/>
      <c r="N154" s="145"/>
      <c r="O154" s="145"/>
      <c r="P154" s="125"/>
      <c r="Q154" s="123" t="str">
        <f>IF(原始数据!AJ153="","",原始数据!AJ153)</f>
        <v/>
      </c>
      <c r="R154" s="125"/>
      <c r="S154" s="125"/>
      <c r="T154" s="125"/>
      <c r="U154" s="125"/>
      <c r="V154" s="123" t="str">
        <f>IF(原始数据!AL153="","",原始数据!AL153)</f>
        <v/>
      </c>
      <c r="W154" s="125"/>
      <c r="X154" s="125"/>
      <c r="Y154" s="125"/>
      <c r="Z154" s="125"/>
      <c r="AA154" s="123" t="str">
        <f>IF(原始数据!AN153="","",原始数据!AN153)</f>
        <v/>
      </c>
      <c r="AB154" s="125"/>
      <c r="AC154" s="125"/>
      <c r="AD154" s="125"/>
      <c r="AE154" s="123" t="str">
        <f>IF(原始数据!K153="","",原始数据!K153)</f>
        <v/>
      </c>
      <c r="AF154" s="123" t="str">
        <f>IF(原始数据!L153="","",原始数据!L153)</f>
        <v/>
      </c>
      <c r="AG154" s="123" t="str">
        <f>IF(原始数据!AO153="","",原始数据!AO153)</f>
        <v/>
      </c>
      <c r="AH154" s="125"/>
      <c r="AI154" s="125"/>
      <c r="AJ154" s="125"/>
      <c r="AK154" s="125"/>
      <c r="AL154" s="125"/>
    </row>
    <row r="155" spans="1:38">
      <c r="A155" s="117">
        <f>输入错误检查!B154</f>
        <v>0</v>
      </c>
      <c r="B155" s="130">
        <f>原始数据!B154</f>
        <v>6</v>
      </c>
      <c r="C155" s="130">
        <f>原始数据!C154</f>
        <v>15</v>
      </c>
      <c r="D155" s="120">
        <f>原始数据!D154</f>
        <v>1500</v>
      </c>
      <c r="E155" s="120" t="str">
        <f>原始数据!E154</f>
        <v>ZETA</v>
      </c>
      <c r="F155" s="120" t="str">
        <f>原始数据!F154</f>
        <v>AXIZ</v>
      </c>
      <c r="G155" s="120">
        <f>原始数据!G154</f>
        <v>1</v>
      </c>
      <c r="H155" s="120" t="str">
        <f>原始数据!H154</f>
        <v>上</v>
      </c>
      <c r="I155" s="120" t="str">
        <f>IF(原始数据!W154="","",原始数据!W154)</f>
        <v>湖景村</v>
      </c>
      <c r="J155" s="120" t="str">
        <f>原始数据!J154</f>
        <v>ZETA</v>
      </c>
      <c r="K155" s="127" t="s">
        <v>311</v>
      </c>
      <c r="L155" s="123" t="str">
        <f>IF(原始数据!AI154="","",原始数据!AI154)</f>
        <v>先知</v>
      </c>
      <c r="M155" s="125">
        <v>5</v>
      </c>
      <c r="N155" s="145">
        <v>0</v>
      </c>
      <c r="O155" s="145">
        <v>9</v>
      </c>
      <c r="P155" s="127" t="s">
        <v>312</v>
      </c>
      <c r="Q155" s="123" t="str">
        <f>IF(原始数据!AJ154="","",原始数据!AJ154)</f>
        <v>魔术师</v>
      </c>
      <c r="R155" s="125">
        <v>2</v>
      </c>
      <c r="S155" s="125">
        <v>3</v>
      </c>
      <c r="T155" s="125">
        <v>9</v>
      </c>
      <c r="U155" s="127" t="s">
        <v>313</v>
      </c>
      <c r="V155" s="123" t="str">
        <f>IF(原始数据!AL154="","",原始数据!AL154)</f>
        <v>大副</v>
      </c>
      <c r="W155" s="125">
        <v>11</v>
      </c>
      <c r="X155" s="125">
        <v>3</v>
      </c>
      <c r="Y155" s="125">
        <v>6</v>
      </c>
      <c r="Z155" s="127" t="s">
        <v>314</v>
      </c>
      <c r="AA155" s="123" t="str">
        <f>IF(原始数据!AN154="","",原始数据!AN154)</f>
        <v>杂技演员</v>
      </c>
      <c r="AB155" s="125">
        <v>8</v>
      </c>
      <c r="AC155" s="125">
        <v>3</v>
      </c>
      <c r="AD155" s="125">
        <v>6</v>
      </c>
      <c r="AE155" s="123" t="str">
        <f>IF(原始数据!K154="","",原始数据!K154)</f>
        <v>AXIZ</v>
      </c>
      <c r="AF155" s="123" t="str">
        <f>IF(原始数据!L154="","",原始数据!L154)</f>
        <v>kakaka</v>
      </c>
      <c r="AG155" s="123" t="str">
        <f>IF(原始数据!AO154="","",原始数据!AO154)</f>
        <v>歌剧演员</v>
      </c>
      <c r="AH155" s="125">
        <v>7</v>
      </c>
      <c r="AI155" s="125">
        <v>3</v>
      </c>
      <c r="AJ155" s="125">
        <v>6</v>
      </c>
      <c r="AK155" s="127" t="s">
        <v>104</v>
      </c>
      <c r="AL155" s="127" t="s">
        <v>90</v>
      </c>
    </row>
    <row r="156" spans="1:38">
      <c r="A156" s="117">
        <f>输入错误检查!B155</f>
        <v>0</v>
      </c>
      <c r="B156" s="130">
        <f>原始数据!B155</f>
        <v>6</v>
      </c>
      <c r="C156" s="130">
        <f>原始数据!C155</f>
        <v>15</v>
      </c>
      <c r="D156" s="120">
        <f>原始数据!D155</f>
        <v>1500</v>
      </c>
      <c r="E156" s="120" t="str">
        <f>原始数据!E155</f>
        <v>ZETA</v>
      </c>
      <c r="F156" s="120" t="str">
        <f>原始数据!F155</f>
        <v>AXIZ</v>
      </c>
      <c r="G156" s="120">
        <f>原始数据!G155</f>
        <v>1</v>
      </c>
      <c r="H156" s="120" t="str">
        <f>原始数据!H155</f>
        <v>下</v>
      </c>
      <c r="I156" s="120" t="str">
        <f>IF(原始数据!W155="","",原始数据!W155)</f>
        <v>湖景村</v>
      </c>
      <c r="J156" s="120" t="str">
        <f>原始数据!J155</f>
        <v>AXIZ</v>
      </c>
      <c r="K156" s="127" t="s">
        <v>308</v>
      </c>
      <c r="L156" s="123" t="str">
        <f>IF(原始数据!AI155="","",原始数据!AI155)</f>
        <v>木偶师</v>
      </c>
      <c r="M156" s="125">
        <v>8</v>
      </c>
      <c r="N156" s="145">
        <v>6</v>
      </c>
      <c r="O156" s="145">
        <v>9</v>
      </c>
      <c r="P156" s="127" t="s">
        <v>307</v>
      </c>
      <c r="Q156" s="123" t="str">
        <f>IF(原始数据!AJ155="","",原始数据!AJ155)</f>
        <v>空军</v>
      </c>
      <c r="R156" s="125">
        <v>5</v>
      </c>
      <c r="S156" s="125">
        <v>3</v>
      </c>
      <c r="T156" s="125">
        <v>9</v>
      </c>
      <c r="U156" s="127" t="s">
        <v>309</v>
      </c>
      <c r="V156" s="123" t="str">
        <f>IF(原始数据!AL155="","",原始数据!AL155)</f>
        <v>野人</v>
      </c>
      <c r="W156" s="125">
        <v>11</v>
      </c>
      <c r="X156" s="125">
        <v>3</v>
      </c>
      <c r="Y156" s="125">
        <v>6</v>
      </c>
      <c r="Z156" s="127" t="s">
        <v>310</v>
      </c>
      <c r="AA156" s="123" t="str">
        <f>IF(原始数据!AN155="","",原始数据!AN155)</f>
        <v>魔术师</v>
      </c>
      <c r="AB156" s="125">
        <v>2</v>
      </c>
      <c r="AC156" s="125">
        <v>3</v>
      </c>
      <c r="AD156" s="125">
        <v>9</v>
      </c>
      <c r="AE156" s="123" t="str">
        <f>IF(原始数据!K155="","",原始数据!K155)</f>
        <v>ZETA</v>
      </c>
      <c r="AF156" s="123" t="str">
        <f>IF(原始数据!L155="","",原始数据!L155)</f>
        <v>alf</v>
      </c>
      <c r="AG156" s="123" t="str">
        <f>IF(原始数据!AO155="","",原始数据!AO155)</f>
        <v>歌剧演员</v>
      </c>
      <c r="AH156" s="125">
        <v>1</v>
      </c>
      <c r="AI156" s="125">
        <v>6</v>
      </c>
      <c r="AJ156" s="125">
        <v>0</v>
      </c>
      <c r="AK156" s="127" t="s">
        <v>104</v>
      </c>
      <c r="AL156" s="127" t="s">
        <v>299</v>
      </c>
    </row>
    <row r="157" spans="1:38">
      <c r="A157" s="117">
        <f>输入错误检查!B156</f>
        <v>0</v>
      </c>
      <c r="B157" s="130">
        <f>原始数据!B156</f>
        <v>6</v>
      </c>
      <c r="C157" s="130">
        <f>原始数据!C156</f>
        <v>15</v>
      </c>
      <c r="D157" s="120">
        <f>原始数据!D156</f>
        <v>1500</v>
      </c>
      <c r="E157" s="120" t="str">
        <f>原始数据!E156</f>
        <v>ZETA</v>
      </c>
      <c r="F157" s="120" t="str">
        <f>原始数据!F156</f>
        <v>AXIZ</v>
      </c>
      <c r="G157" s="120">
        <f>原始数据!G156</f>
        <v>2</v>
      </c>
      <c r="H157" s="120" t="str">
        <f>原始数据!H156</f>
        <v>上</v>
      </c>
      <c r="I157" s="120" t="str">
        <f>IF(原始数据!W156="","",原始数据!W156)</f>
        <v>唐人街</v>
      </c>
      <c r="J157" s="120" t="str">
        <f>原始数据!J156</f>
        <v>AXIZ</v>
      </c>
      <c r="K157" s="127" t="s">
        <v>307</v>
      </c>
      <c r="L157" s="123" t="str">
        <f>IF(原始数据!AI156="","",原始数据!AI156)</f>
        <v>古董商</v>
      </c>
      <c r="M157" s="125">
        <v>4</v>
      </c>
      <c r="N157" s="145">
        <v>6</v>
      </c>
      <c r="O157" s="145">
        <v>9</v>
      </c>
      <c r="P157" s="127" t="s">
        <v>308</v>
      </c>
      <c r="Q157" s="123" t="str">
        <f>IF(原始数据!AJ156="","",原始数据!AJ156)</f>
        <v>飞行家</v>
      </c>
      <c r="R157" s="125">
        <v>9</v>
      </c>
      <c r="S157" s="125">
        <v>3</v>
      </c>
      <c r="T157" s="125">
        <v>6</v>
      </c>
      <c r="U157" s="127" t="s">
        <v>310</v>
      </c>
      <c r="V157" s="123" t="str">
        <f>IF(原始数据!AL156="","",原始数据!AL156)</f>
        <v>拉拉队员</v>
      </c>
      <c r="W157" s="125">
        <v>2</v>
      </c>
      <c r="X157" s="125">
        <v>3</v>
      </c>
      <c r="Y157" s="125">
        <v>9</v>
      </c>
      <c r="Z157" s="127" t="s">
        <v>309</v>
      </c>
      <c r="AA157" s="123" t="str">
        <f>IF(原始数据!AN156="","",原始数据!AN156)</f>
        <v>大副</v>
      </c>
      <c r="AB157" s="125">
        <v>5</v>
      </c>
      <c r="AC157" s="125">
        <v>3</v>
      </c>
      <c r="AD157" s="125">
        <v>6</v>
      </c>
      <c r="AE157" s="123" t="str">
        <f>IF(原始数据!K156="","",原始数据!K156)</f>
        <v>ZETA</v>
      </c>
      <c r="AF157" s="123" t="str">
        <f>IF(原始数据!L156="","",原始数据!L156)</f>
        <v>alf</v>
      </c>
      <c r="AG157" s="123" t="str">
        <f>IF(原始数据!AO156="","",原始数据!AO156)</f>
        <v>使徒</v>
      </c>
      <c r="AH157" s="125">
        <v>1</v>
      </c>
      <c r="AI157" s="125">
        <v>6</v>
      </c>
      <c r="AJ157" s="125">
        <v>9</v>
      </c>
      <c r="AK157" s="127" t="s">
        <v>111</v>
      </c>
      <c r="AL157" s="127" t="s">
        <v>299</v>
      </c>
    </row>
    <row r="158" spans="1:38">
      <c r="A158" s="117">
        <f>输入错误检查!B157</f>
        <v>0</v>
      </c>
      <c r="B158" s="130">
        <f>原始数据!B157</f>
        <v>6</v>
      </c>
      <c r="C158" s="130">
        <f>原始数据!C157</f>
        <v>15</v>
      </c>
      <c r="D158" s="120">
        <f>原始数据!D157</f>
        <v>1500</v>
      </c>
      <c r="E158" s="120" t="str">
        <f>原始数据!E157</f>
        <v>ZETA</v>
      </c>
      <c r="F158" s="120" t="str">
        <f>原始数据!F157</f>
        <v>AXIZ</v>
      </c>
      <c r="G158" s="120">
        <f>原始数据!G157</f>
        <v>2</v>
      </c>
      <c r="H158" s="120" t="str">
        <f>原始数据!H157</f>
        <v>下</v>
      </c>
      <c r="I158" s="120" t="str">
        <f>IF(原始数据!W157="","",原始数据!W157)</f>
        <v>唐人街</v>
      </c>
      <c r="J158" s="120" t="str">
        <f>原始数据!J157</f>
        <v>ZETA</v>
      </c>
      <c r="K158" s="127" t="s">
        <v>312</v>
      </c>
      <c r="L158" s="123" t="str">
        <f>IF(原始数据!AI157="","",原始数据!AI157)</f>
        <v>心理学家</v>
      </c>
      <c r="M158" s="125">
        <v>4</v>
      </c>
      <c r="N158" s="145">
        <v>3</v>
      </c>
      <c r="O158" s="145">
        <v>9</v>
      </c>
      <c r="P158" s="127" t="s">
        <v>311</v>
      </c>
      <c r="Q158" s="123" t="str">
        <f>IF(原始数据!AJ157="","",原始数据!AJ157)</f>
        <v>勘探员</v>
      </c>
      <c r="R158" s="125">
        <v>2</v>
      </c>
      <c r="S158" s="125">
        <v>0</v>
      </c>
      <c r="T158" s="125">
        <v>9</v>
      </c>
      <c r="U158" s="127" t="s">
        <v>313</v>
      </c>
      <c r="V158" s="123" t="str">
        <f>IF(原始数据!AL157="","",原始数据!AL157)</f>
        <v>佣兵</v>
      </c>
      <c r="W158" s="125">
        <v>5</v>
      </c>
      <c r="X158" s="125">
        <v>3</v>
      </c>
      <c r="Y158" s="125">
        <v>6</v>
      </c>
      <c r="Z158" s="127" t="s">
        <v>314</v>
      </c>
      <c r="AA158" s="123" t="str">
        <f>IF(原始数据!AN157="","",原始数据!AN157)</f>
        <v>古董商</v>
      </c>
      <c r="AB158" s="125">
        <v>9</v>
      </c>
      <c r="AC158" s="125">
        <v>3</v>
      </c>
      <c r="AD158" s="125">
        <v>0</v>
      </c>
      <c r="AE158" s="123" t="str">
        <f>IF(原始数据!K157="","",原始数据!K157)</f>
        <v>AXIZ</v>
      </c>
      <c r="AF158" s="123" t="str">
        <f>IF(原始数据!L157="","",原始数据!L157)</f>
        <v>kakaka</v>
      </c>
      <c r="AG158" s="123" t="str">
        <f>IF(原始数据!AO157="","",原始数据!AO157)</f>
        <v>隐士</v>
      </c>
      <c r="AH158" s="125">
        <v>8</v>
      </c>
      <c r="AI158" s="125">
        <v>6</v>
      </c>
      <c r="AJ158" s="125">
        <v>9</v>
      </c>
      <c r="AK158" s="127" t="s">
        <v>104</v>
      </c>
      <c r="AL158" s="127" t="s">
        <v>299</v>
      </c>
    </row>
    <row r="159" spans="1:38">
      <c r="A159" s="117">
        <f>输入错误检查!B158</f>
        <v>0</v>
      </c>
      <c r="B159" s="130">
        <f>原始数据!B158</f>
        <v>6</v>
      </c>
      <c r="C159" s="130">
        <f>原始数据!C158</f>
        <v>15</v>
      </c>
      <c r="D159" s="120">
        <f>原始数据!D158</f>
        <v>1500</v>
      </c>
      <c r="E159" s="120" t="str">
        <f>原始数据!E158</f>
        <v>ZETA</v>
      </c>
      <c r="F159" s="120" t="str">
        <f>原始数据!F158</f>
        <v>AXIZ</v>
      </c>
      <c r="G159" s="120">
        <f>原始数据!G158</f>
        <v>3</v>
      </c>
      <c r="H159" s="120" t="str">
        <f>原始数据!H158</f>
        <v>上</v>
      </c>
      <c r="I159" s="120" t="str">
        <f>IF(原始数据!W158="","",原始数据!W158)</f>
        <v>月亮河公园</v>
      </c>
      <c r="J159" s="120" t="str">
        <f>原始数据!J158</f>
        <v>ZETA</v>
      </c>
      <c r="K159" s="127" t="s">
        <v>313</v>
      </c>
      <c r="L159" s="123" t="str">
        <f>IF(原始数据!AI158="","",原始数据!AI158)</f>
        <v>佣兵</v>
      </c>
      <c r="M159" s="125">
        <v>2</v>
      </c>
      <c r="N159" s="145">
        <v>3</v>
      </c>
      <c r="O159" s="145">
        <v>6</v>
      </c>
      <c r="P159" s="127" t="s">
        <v>311</v>
      </c>
      <c r="Q159" s="123" t="str">
        <f>IF(原始数据!AJ158="","",原始数据!AJ158)</f>
        <v>律师</v>
      </c>
      <c r="R159" s="125">
        <v>11</v>
      </c>
      <c r="S159" s="125">
        <v>3</v>
      </c>
      <c r="T159" s="125">
        <v>9</v>
      </c>
      <c r="U159" s="127" t="s">
        <v>312</v>
      </c>
      <c r="V159" s="123" t="str">
        <f>IF(原始数据!AL158="","",原始数据!AL158)</f>
        <v>入殓师</v>
      </c>
      <c r="W159" s="125">
        <v>4</v>
      </c>
      <c r="X159" s="125">
        <v>0</v>
      </c>
      <c r="Y159" s="125">
        <v>9</v>
      </c>
      <c r="Z159" s="127" t="s">
        <v>314</v>
      </c>
      <c r="AA159" s="123" t="str">
        <f>IF(原始数据!AN158="","",原始数据!AN158)</f>
        <v>古董商</v>
      </c>
      <c r="AB159" s="125">
        <v>9</v>
      </c>
      <c r="AC159" s="125">
        <v>3</v>
      </c>
      <c r="AD159" s="125">
        <v>0</v>
      </c>
      <c r="AE159" s="123" t="str">
        <f>IF(原始数据!K158="","",原始数据!K158)</f>
        <v>AXIZ</v>
      </c>
      <c r="AF159" s="123" t="str">
        <f>IF(原始数据!L158="","",原始数据!L158)</f>
        <v>kakaka</v>
      </c>
      <c r="AG159" s="123" t="str">
        <f>IF(原始数据!AO158="","",原始数据!AO158)</f>
        <v>隐士</v>
      </c>
      <c r="AH159" s="125">
        <v>8</v>
      </c>
      <c r="AI159" s="125">
        <v>6</v>
      </c>
      <c r="AJ159" s="125">
        <v>9</v>
      </c>
      <c r="AK159" s="127" t="s">
        <v>90</v>
      </c>
      <c r="AL159" s="127" t="s">
        <v>299</v>
      </c>
    </row>
    <row r="160" spans="1:38">
      <c r="A160" s="117">
        <f>输入错误检查!B159</f>
        <v>0</v>
      </c>
      <c r="B160" s="130">
        <f>原始数据!B159</f>
        <v>6</v>
      </c>
      <c r="C160" s="130">
        <f>原始数据!C159</f>
        <v>15</v>
      </c>
      <c r="D160" s="120">
        <f>原始数据!D159</f>
        <v>1500</v>
      </c>
      <c r="E160" s="120" t="str">
        <f>原始数据!E159</f>
        <v>ZETA</v>
      </c>
      <c r="F160" s="120" t="str">
        <f>原始数据!F159</f>
        <v>AXIZ</v>
      </c>
      <c r="G160" s="120">
        <f>原始数据!G159</f>
        <v>3</v>
      </c>
      <c r="H160" s="120" t="str">
        <f>原始数据!H159</f>
        <v>下</v>
      </c>
      <c r="I160" s="120" t="str">
        <f>IF(原始数据!W159="","",原始数据!W159)</f>
        <v>月亮河公园</v>
      </c>
      <c r="J160" s="120" t="str">
        <f>原始数据!J159</f>
        <v>AXIZ</v>
      </c>
      <c r="K160" s="127" t="s">
        <v>309</v>
      </c>
      <c r="L160" s="123" t="str">
        <f>IF(原始数据!AI159="","",原始数据!AI159)</f>
        <v>佣兵</v>
      </c>
      <c r="M160" s="125">
        <v>2</v>
      </c>
      <c r="N160" s="145">
        <v>3</v>
      </c>
      <c r="O160" s="145">
        <v>6</v>
      </c>
      <c r="P160" s="127" t="s">
        <v>308</v>
      </c>
      <c r="Q160" s="123" t="str">
        <f>IF(原始数据!AJ159="","",原始数据!AJ159)</f>
        <v>机械师</v>
      </c>
      <c r="R160" s="125">
        <v>4</v>
      </c>
      <c r="S160" s="125">
        <v>0</v>
      </c>
      <c r="T160" s="125">
        <v>9</v>
      </c>
      <c r="U160" s="127" t="s">
        <v>307</v>
      </c>
      <c r="V160" s="123" t="str">
        <f>IF(原始数据!AL159="","",原始数据!AL159)</f>
        <v>囚徒</v>
      </c>
      <c r="W160" s="125">
        <v>5</v>
      </c>
      <c r="X160" s="125">
        <v>0</v>
      </c>
      <c r="Y160" s="125">
        <v>9</v>
      </c>
      <c r="Z160" s="127" t="s">
        <v>310</v>
      </c>
      <c r="AA160" s="123" t="str">
        <f>IF(原始数据!AN159="","",原始数据!AN159)</f>
        <v>心理学家</v>
      </c>
      <c r="AB160" s="125">
        <v>11</v>
      </c>
      <c r="AC160" s="125">
        <v>0</v>
      </c>
      <c r="AD160" s="125">
        <v>3</v>
      </c>
      <c r="AE160" s="123" t="str">
        <f>IF(原始数据!K159="","",原始数据!K159)</f>
        <v>ZETA</v>
      </c>
      <c r="AF160" s="123" t="str">
        <f>IF(原始数据!L159="","",原始数据!L159)</f>
        <v>alf</v>
      </c>
      <c r="AG160" s="123" t="str">
        <f>IF(原始数据!AO159="","",原始数据!AO159)</f>
        <v>红蝶</v>
      </c>
      <c r="AH160" s="125">
        <v>6</v>
      </c>
      <c r="AI160" s="125">
        <v>3</v>
      </c>
      <c r="AJ160" s="125">
        <v>6</v>
      </c>
      <c r="AK160" s="127" t="s">
        <v>111</v>
      </c>
      <c r="AL160" s="127" t="s">
        <v>90</v>
      </c>
    </row>
    <row r="161" spans="1:38">
      <c r="A161" s="117">
        <f>输入错误检查!B160</f>
        <v>0</v>
      </c>
      <c r="B161" s="130">
        <f>原始数据!B160</f>
        <v>6</v>
      </c>
      <c r="C161" s="130">
        <f>原始数据!C160</f>
        <v>15</v>
      </c>
      <c r="D161" s="120">
        <f>原始数据!D160</f>
        <v>1500</v>
      </c>
      <c r="E161" s="120" t="str">
        <f>原始数据!E160</f>
        <v>ZETA</v>
      </c>
      <c r="F161" s="120" t="str">
        <f>原始数据!F160</f>
        <v>AXIZ</v>
      </c>
      <c r="G161" s="120" t="str">
        <f>原始数据!G160</f>
        <v>加</v>
      </c>
      <c r="H161" s="120" t="str">
        <f>原始数据!H160</f>
        <v>上</v>
      </c>
      <c r="I161" s="120" t="str">
        <f>IF(原始数据!W160="","",原始数据!W160)</f>
        <v/>
      </c>
      <c r="J161" s="120" t="str">
        <f>原始数据!J160</f>
        <v/>
      </c>
      <c r="K161" s="125"/>
      <c r="L161" s="123" t="str">
        <f>IF(原始数据!AI160="","",原始数据!AI160)</f>
        <v/>
      </c>
      <c r="M161" s="125"/>
      <c r="N161" s="145"/>
      <c r="O161" s="145"/>
      <c r="P161" s="125"/>
      <c r="Q161" s="123" t="str">
        <f>IF(原始数据!AJ160="","",原始数据!AJ160)</f>
        <v/>
      </c>
      <c r="R161" s="125"/>
      <c r="S161" s="125"/>
      <c r="T161" s="125"/>
      <c r="U161" s="125"/>
      <c r="V161" s="123" t="str">
        <f>IF(原始数据!AL160="","",原始数据!AL160)</f>
        <v/>
      </c>
      <c r="W161" s="125"/>
      <c r="X161" s="125"/>
      <c r="Y161" s="125"/>
      <c r="Z161" s="125"/>
      <c r="AA161" s="123" t="str">
        <f>IF(原始数据!AN160="","",原始数据!AN160)</f>
        <v/>
      </c>
      <c r="AB161" s="125"/>
      <c r="AC161" s="125"/>
      <c r="AD161" s="125"/>
      <c r="AE161" s="123" t="str">
        <f>IF(原始数据!K160="","",原始数据!K160)</f>
        <v/>
      </c>
      <c r="AF161" s="123" t="str">
        <f>IF(原始数据!L160="","",原始数据!L160)</f>
        <v/>
      </c>
      <c r="AG161" s="123" t="str">
        <f>IF(原始数据!AO160="","",原始数据!AO160)</f>
        <v/>
      </c>
      <c r="AH161" s="125"/>
      <c r="AI161" s="125"/>
      <c r="AJ161" s="125"/>
      <c r="AK161" s="125"/>
      <c r="AL161" s="125"/>
    </row>
    <row r="162" spans="1:38">
      <c r="A162" s="117">
        <f>输入错误检查!B161</f>
        <v>0</v>
      </c>
      <c r="B162" s="130">
        <f>原始数据!B161</f>
        <v>6</v>
      </c>
      <c r="C162" s="130">
        <f>原始数据!C161</f>
        <v>15</v>
      </c>
      <c r="D162" s="120">
        <f>原始数据!D161</f>
        <v>1500</v>
      </c>
      <c r="E162" s="120" t="str">
        <f>原始数据!E161</f>
        <v>ZETA</v>
      </c>
      <c r="F162" s="120" t="str">
        <f>原始数据!F161</f>
        <v>AXIZ</v>
      </c>
      <c r="G162" s="120" t="str">
        <f>原始数据!G161</f>
        <v>加</v>
      </c>
      <c r="H162" s="120" t="str">
        <f>原始数据!H161</f>
        <v>下</v>
      </c>
      <c r="I162" s="120" t="str">
        <f>IF(原始数据!W161="","",原始数据!W161)</f>
        <v/>
      </c>
      <c r="J162" s="120" t="str">
        <f>原始数据!J161</f>
        <v/>
      </c>
      <c r="K162" s="125"/>
      <c r="L162" s="123" t="str">
        <f>IF(原始数据!AI161="","",原始数据!AI161)</f>
        <v/>
      </c>
      <c r="M162" s="125"/>
      <c r="N162" s="145"/>
      <c r="O162" s="145"/>
      <c r="P162" s="125"/>
      <c r="Q162" s="123" t="str">
        <f>IF(原始数据!AJ161="","",原始数据!AJ161)</f>
        <v/>
      </c>
      <c r="R162" s="125"/>
      <c r="S162" s="125"/>
      <c r="T162" s="125"/>
      <c r="U162" s="125"/>
      <c r="V162" s="123" t="str">
        <f>IF(原始数据!AL161="","",原始数据!AL161)</f>
        <v/>
      </c>
      <c r="W162" s="125"/>
      <c r="X162" s="125"/>
      <c r="Y162" s="125"/>
      <c r="Z162" s="125"/>
      <c r="AA162" s="123" t="str">
        <f>IF(原始数据!AN161="","",原始数据!AN161)</f>
        <v/>
      </c>
      <c r="AB162" s="125"/>
      <c r="AC162" s="125"/>
      <c r="AD162" s="125"/>
      <c r="AE162" s="123" t="str">
        <f>IF(原始数据!K161="","",原始数据!K161)</f>
        <v/>
      </c>
      <c r="AF162" s="123" t="str">
        <f>IF(原始数据!L161="","",原始数据!L161)</f>
        <v/>
      </c>
      <c r="AG162" s="123" t="str">
        <f>IF(原始数据!AO161="","",原始数据!AO161)</f>
        <v/>
      </c>
      <c r="AH162" s="125"/>
      <c r="AI162" s="125"/>
      <c r="AJ162" s="125"/>
      <c r="AK162" s="125"/>
      <c r="AL162" s="125"/>
    </row>
    <row r="163" spans="1:38">
      <c r="A163" s="117">
        <f>输入错误检查!B162</f>
        <v>0</v>
      </c>
      <c r="B163" s="130">
        <f>原始数据!B162</f>
        <v>6</v>
      </c>
      <c r="C163" s="130">
        <f>原始数据!C162</f>
        <v>15</v>
      </c>
      <c r="D163" s="120">
        <f>原始数据!D162</f>
        <v>1700</v>
      </c>
      <c r="E163" s="120" t="str">
        <f>原始数据!E162</f>
        <v>SZ</v>
      </c>
      <c r="F163" s="120" t="str">
        <f>原始数据!F162</f>
        <v>FAV</v>
      </c>
      <c r="G163" s="120">
        <f>原始数据!G162</f>
        <v>1</v>
      </c>
      <c r="H163" s="120" t="str">
        <f>原始数据!H162</f>
        <v>上</v>
      </c>
      <c r="I163" s="120" t="str">
        <f>IF(原始数据!W162="","",原始数据!W162)</f>
        <v>红教堂</v>
      </c>
      <c r="J163" s="120" t="str">
        <f>原始数据!J162</f>
        <v>SZ</v>
      </c>
      <c r="K163" s="127" t="s">
        <v>297</v>
      </c>
      <c r="L163" s="123" t="str">
        <f>IF(原始数据!AI162="","",原始数据!AI162)</f>
        <v>先知</v>
      </c>
      <c r="M163" s="125">
        <v>2</v>
      </c>
      <c r="N163" s="145">
        <v>0</v>
      </c>
      <c r="O163" s="145">
        <v>9</v>
      </c>
      <c r="P163" s="127" t="s">
        <v>295</v>
      </c>
      <c r="Q163" s="123" t="str">
        <f>IF(原始数据!AJ162="","",原始数据!AJ162)</f>
        <v>魔术师</v>
      </c>
      <c r="R163" s="125">
        <v>4</v>
      </c>
      <c r="S163" s="125">
        <v>3</v>
      </c>
      <c r="T163" s="125">
        <v>0</v>
      </c>
      <c r="U163" s="127" t="s">
        <v>296</v>
      </c>
      <c r="V163" s="123" t="str">
        <f>IF(原始数据!AL162="","",原始数据!AL162)</f>
        <v>佣兵</v>
      </c>
      <c r="W163" s="125">
        <v>8</v>
      </c>
      <c r="X163" s="125">
        <v>3</v>
      </c>
      <c r="Y163" s="125">
        <v>6</v>
      </c>
      <c r="Z163" s="127" t="s">
        <v>298</v>
      </c>
      <c r="AA163" s="123" t="str">
        <f>IF(原始数据!AN162="","",原始数据!AN162)</f>
        <v>杂技演员</v>
      </c>
      <c r="AB163" s="125">
        <v>6</v>
      </c>
      <c r="AC163" s="125">
        <v>0</v>
      </c>
      <c r="AD163" s="125">
        <v>6</v>
      </c>
      <c r="AE163" s="123" t="str">
        <f>IF(原始数据!K162="","",原始数据!K162)</f>
        <v>FAV</v>
      </c>
      <c r="AF163" s="123" t="str">
        <f>IF(原始数据!L162="","",原始数据!L162)</f>
        <v>chikin</v>
      </c>
      <c r="AG163" s="123" t="str">
        <f>IF(原始数据!AO162="","",原始数据!AO162)</f>
        <v>时空之影</v>
      </c>
      <c r="AH163" s="125">
        <v>9</v>
      </c>
      <c r="AI163" s="125">
        <v>9</v>
      </c>
      <c r="AJ163" s="125">
        <v>6</v>
      </c>
      <c r="AK163" s="127" t="s">
        <v>104</v>
      </c>
      <c r="AL163" s="127" t="s">
        <v>299</v>
      </c>
    </row>
    <row r="164" spans="1:38">
      <c r="A164" s="117">
        <f>输入错误检查!B163</f>
        <v>0</v>
      </c>
      <c r="B164" s="130">
        <f>原始数据!B163</f>
        <v>6</v>
      </c>
      <c r="C164" s="130">
        <f>原始数据!C163</f>
        <v>15</v>
      </c>
      <c r="D164" s="120">
        <f>原始数据!D163</f>
        <v>1700</v>
      </c>
      <c r="E164" s="120" t="str">
        <f>原始数据!E163</f>
        <v>SZ</v>
      </c>
      <c r="F164" s="120" t="str">
        <f>原始数据!F163</f>
        <v>FAV</v>
      </c>
      <c r="G164" s="120">
        <f>原始数据!G163</f>
        <v>1</v>
      </c>
      <c r="H164" s="120" t="str">
        <f>原始数据!H163</f>
        <v>下</v>
      </c>
      <c r="I164" s="120" t="str">
        <f>IF(原始数据!W163="","",原始数据!W163)</f>
        <v>红教堂</v>
      </c>
      <c r="J164" s="120" t="str">
        <f>原始数据!J163</f>
        <v>FAV</v>
      </c>
      <c r="K164" s="127" t="s">
        <v>305</v>
      </c>
      <c r="L164" s="123" t="str">
        <f>IF(原始数据!AI163="","",原始数据!AI163)</f>
        <v>木偶师</v>
      </c>
      <c r="M164" s="125">
        <v>4</v>
      </c>
      <c r="N164" s="145">
        <v>6</v>
      </c>
      <c r="O164" s="145">
        <v>9</v>
      </c>
      <c r="P164" s="127" t="s">
        <v>303</v>
      </c>
      <c r="Q164" s="123" t="str">
        <f>IF(原始数据!AJ163="","",原始数据!AJ163)</f>
        <v>记者</v>
      </c>
      <c r="R164" s="125">
        <v>6</v>
      </c>
      <c r="S164" s="125">
        <v>3</v>
      </c>
      <c r="T164" s="125">
        <v>9</v>
      </c>
      <c r="U164" s="127" t="s">
        <v>304</v>
      </c>
      <c r="V164" s="123" t="str">
        <f>IF(原始数据!AL163="","",原始数据!AL163)</f>
        <v>勘探员</v>
      </c>
      <c r="W164" s="125">
        <v>5</v>
      </c>
      <c r="X164" s="125">
        <v>3</v>
      </c>
      <c r="Y164" s="125">
        <v>9</v>
      </c>
      <c r="Z164" s="127" t="s">
        <v>306</v>
      </c>
      <c r="AA164" s="123" t="str">
        <f>IF(原始数据!AN163="","",原始数据!AN163)</f>
        <v>佣兵</v>
      </c>
      <c r="AB164" s="125">
        <v>8</v>
      </c>
      <c r="AC164" s="125">
        <v>3</v>
      </c>
      <c r="AD164" s="125">
        <v>6</v>
      </c>
      <c r="AE164" s="123" t="str">
        <f>IF(原始数据!K163="","",原始数据!K163)</f>
        <v>SZ</v>
      </c>
      <c r="AF164" s="123" t="str">
        <f>IF(原始数据!L163="","",原始数据!L163)</f>
        <v>burio</v>
      </c>
      <c r="AG164" s="123" t="str">
        <f>IF(原始数据!AO163="","",原始数据!AO163)</f>
        <v>歌剧演员</v>
      </c>
      <c r="AH164" s="125">
        <v>9</v>
      </c>
      <c r="AI164" s="125">
        <v>3</v>
      </c>
      <c r="AJ164" s="125">
        <v>6</v>
      </c>
      <c r="AK164" s="127" t="s">
        <v>66</v>
      </c>
      <c r="AL164" s="127" t="s">
        <v>111</v>
      </c>
    </row>
    <row r="165" spans="1:38">
      <c r="A165" s="117">
        <f>输入错误检查!B164</f>
        <v>0</v>
      </c>
      <c r="B165" s="130">
        <f>原始数据!B164</f>
        <v>6</v>
      </c>
      <c r="C165" s="130">
        <f>原始数据!C164</f>
        <v>15</v>
      </c>
      <c r="D165" s="120">
        <f>原始数据!D164</f>
        <v>1700</v>
      </c>
      <c r="E165" s="120" t="str">
        <f>原始数据!E164</f>
        <v>SZ</v>
      </c>
      <c r="F165" s="120" t="str">
        <f>原始数据!F164</f>
        <v>FAV</v>
      </c>
      <c r="G165" s="120">
        <f>原始数据!G164</f>
        <v>2</v>
      </c>
      <c r="H165" s="120" t="str">
        <f>原始数据!H164</f>
        <v>上</v>
      </c>
      <c r="I165" s="120" t="str">
        <f>IF(原始数据!W164="","",原始数据!W164)</f>
        <v>湖景村</v>
      </c>
      <c r="J165" s="120" t="str">
        <f>原始数据!J164</f>
        <v>SZ</v>
      </c>
      <c r="K165" s="127" t="s">
        <v>295</v>
      </c>
      <c r="L165" s="123" t="str">
        <f>IF(原始数据!AI164="","",原始数据!AI164)</f>
        <v>勘探员</v>
      </c>
      <c r="M165" s="125">
        <v>5</v>
      </c>
      <c r="N165" s="145">
        <v>3</v>
      </c>
      <c r="O165" s="145">
        <v>0</v>
      </c>
      <c r="P165" s="127" t="s">
        <v>298</v>
      </c>
      <c r="Q165" s="123" t="str">
        <f>IF(原始数据!AJ164="","",原始数据!AJ164)</f>
        <v>飞行家</v>
      </c>
      <c r="R165" s="125">
        <v>8</v>
      </c>
      <c r="S165" s="125">
        <v>0</v>
      </c>
      <c r="T165" s="125">
        <v>6</v>
      </c>
      <c r="U165" s="127" t="s">
        <v>296</v>
      </c>
      <c r="V165" s="123" t="str">
        <f>IF(原始数据!AL164="","",原始数据!AL164)</f>
        <v>佣兵</v>
      </c>
      <c r="W165" s="125">
        <v>11</v>
      </c>
      <c r="X165" s="125">
        <v>3</v>
      </c>
      <c r="Y165" s="125">
        <v>6</v>
      </c>
      <c r="Z165" s="127" t="s">
        <v>297</v>
      </c>
      <c r="AA165" s="123" t="str">
        <f>IF(原始数据!AN164="","",原始数据!AN164)</f>
        <v>拉拉队员</v>
      </c>
      <c r="AB165" s="125">
        <v>2</v>
      </c>
      <c r="AC165" s="125">
        <v>0</v>
      </c>
      <c r="AD165" s="125">
        <v>9</v>
      </c>
      <c r="AE165" s="123" t="str">
        <f>IF(原始数据!K164="","",原始数据!K164)</f>
        <v>FAV</v>
      </c>
      <c r="AF165" s="123" t="str">
        <f>IF(原始数据!L164="","",原始数据!L164)</f>
        <v>chikin</v>
      </c>
      <c r="AG165" s="123" t="str">
        <f>IF(原始数据!AO164="","",原始数据!AO164)</f>
        <v>时空之影</v>
      </c>
      <c r="AH165" s="125">
        <v>6</v>
      </c>
      <c r="AI165" s="125">
        <v>9</v>
      </c>
      <c r="AJ165" s="125">
        <v>6</v>
      </c>
      <c r="AK165" s="127" t="s">
        <v>104</v>
      </c>
      <c r="AL165" s="127" t="s">
        <v>299</v>
      </c>
    </row>
    <row r="166" spans="1:38">
      <c r="A166" s="117">
        <f>输入错误检查!B165</f>
        <v>0</v>
      </c>
      <c r="B166" s="130">
        <f>原始数据!B165</f>
        <v>6</v>
      </c>
      <c r="C166" s="130">
        <f>原始数据!C165</f>
        <v>15</v>
      </c>
      <c r="D166" s="120">
        <f>原始数据!D165</f>
        <v>1700</v>
      </c>
      <c r="E166" s="120" t="str">
        <f>原始数据!E165</f>
        <v>SZ</v>
      </c>
      <c r="F166" s="120" t="str">
        <f>原始数据!F165</f>
        <v>FAV</v>
      </c>
      <c r="G166" s="120">
        <f>原始数据!G165</f>
        <v>2</v>
      </c>
      <c r="H166" s="120" t="str">
        <f>原始数据!H165</f>
        <v>下</v>
      </c>
      <c r="I166" s="120" t="str">
        <f>IF(原始数据!W165="","",原始数据!W165)</f>
        <v>湖景村</v>
      </c>
      <c r="J166" s="120" t="str">
        <f>原始数据!J165</f>
        <v>FAV</v>
      </c>
      <c r="K166" s="127" t="s">
        <v>305</v>
      </c>
      <c r="L166" s="123" t="str">
        <f>IF(原始数据!AI165="","",原始数据!AI165)</f>
        <v>心理学家</v>
      </c>
      <c r="M166" s="125">
        <v>6</v>
      </c>
      <c r="N166" s="145">
        <v>3</v>
      </c>
      <c r="O166" s="145">
        <v>0</v>
      </c>
      <c r="P166" s="127" t="s">
        <v>303</v>
      </c>
      <c r="Q166" s="123" t="str">
        <f>IF(原始数据!AJ165="","",原始数据!AJ165)</f>
        <v>杂技演员</v>
      </c>
      <c r="R166" s="125">
        <v>2</v>
      </c>
      <c r="S166" s="125">
        <v>3</v>
      </c>
      <c r="T166" s="125">
        <v>0</v>
      </c>
      <c r="U166" s="127" t="s">
        <v>304</v>
      </c>
      <c r="V166" s="123" t="str">
        <f>IF(原始数据!AL165="","",原始数据!AL165)</f>
        <v>勘探员</v>
      </c>
      <c r="W166" s="125">
        <v>5</v>
      </c>
      <c r="X166" s="125">
        <v>3</v>
      </c>
      <c r="Y166" s="125">
        <v>0</v>
      </c>
      <c r="Z166" s="127" t="s">
        <v>306</v>
      </c>
      <c r="AA166" s="123" t="str">
        <f>IF(原始数据!AN165="","",原始数据!AN165)</f>
        <v>佣兵</v>
      </c>
      <c r="AB166" s="125">
        <v>8</v>
      </c>
      <c r="AC166" s="125">
        <v>3</v>
      </c>
      <c r="AD166" s="125">
        <v>6</v>
      </c>
      <c r="AE166" s="123" t="str">
        <f>IF(原始数据!K165="","",原始数据!K165)</f>
        <v>SZ</v>
      </c>
      <c r="AF166" s="123" t="str">
        <f>IF(原始数据!L165="","",原始数据!L165)</f>
        <v>miraik</v>
      </c>
      <c r="AG166" s="123" t="str">
        <f>IF(原始数据!AO165="","",原始数据!AO165)</f>
        <v>蜡像师</v>
      </c>
      <c r="AH166" s="125">
        <v>1</v>
      </c>
      <c r="AI166" s="125">
        <v>3</v>
      </c>
      <c r="AJ166" s="125">
        <v>6</v>
      </c>
      <c r="AK166" s="127" t="s">
        <v>111</v>
      </c>
      <c r="AL166" s="127" t="s">
        <v>90</v>
      </c>
    </row>
    <row r="167" spans="1:38">
      <c r="A167" s="117">
        <f>输入错误检查!B166</f>
        <v>0</v>
      </c>
      <c r="B167" s="130">
        <f>原始数据!B166</f>
        <v>6</v>
      </c>
      <c r="C167" s="130">
        <f>原始数据!C166</f>
        <v>15</v>
      </c>
      <c r="D167" s="120">
        <f>原始数据!D166</f>
        <v>1700</v>
      </c>
      <c r="E167" s="120" t="str">
        <f>原始数据!E166</f>
        <v>SZ</v>
      </c>
      <c r="F167" s="120" t="str">
        <f>原始数据!F166</f>
        <v>FAV</v>
      </c>
      <c r="G167" s="120">
        <f>原始数据!G166</f>
        <v>3</v>
      </c>
      <c r="H167" s="120" t="str">
        <f>原始数据!H166</f>
        <v>上</v>
      </c>
      <c r="I167" s="120" t="str">
        <f>IF(原始数据!W166="","",原始数据!W166)</f>
        <v>里奥的回忆</v>
      </c>
      <c r="J167" s="120" t="str">
        <f>原始数据!J166</f>
        <v>SZ</v>
      </c>
      <c r="K167" s="127" t="s">
        <v>297</v>
      </c>
      <c r="L167" s="123" t="str">
        <f>IF(原始数据!AI166="","",原始数据!AI166)</f>
        <v>舞女</v>
      </c>
      <c r="M167" s="125">
        <v>5</v>
      </c>
      <c r="N167" s="145">
        <v>3</v>
      </c>
      <c r="O167" s="145">
        <v>0</v>
      </c>
      <c r="P167" s="127" t="s">
        <v>298</v>
      </c>
      <c r="Q167" s="123" t="str">
        <f>IF(原始数据!AJ166="","",原始数据!AJ166)</f>
        <v>古董商</v>
      </c>
      <c r="R167" s="125">
        <v>4</v>
      </c>
      <c r="S167" s="125">
        <v>3</v>
      </c>
      <c r="T167" s="125">
        <v>0</v>
      </c>
      <c r="U167" s="127" t="s">
        <v>296</v>
      </c>
      <c r="V167" s="123" t="str">
        <f>IF(原始数据!AL166="","",原始数据!AL166)</f>
        <v>佣兵</v>
      </c>
      <c r="W167" s="125">
        <v>6</v>
      </c>
      <c r="X167" s="125">
        <v>3</v>
      </c>
      <c r="Y167" s="125">
        <v>6</v>
      </c>
      <c r="Z167" s="127" t="s">
        <v>295</v>
      </c>
      <c r="AA167" s="123" t="str">
        <f>IF(原始数据!AN166="","",原始数据!AN166)</f>
        <v>入殓师</v>
      </c>
      <c r="AB167" s="125">
        <v>8</v>
      </c>
      <c r="AC167" s="125">
        <v>0</v>
      </c>
      <c r="AD167" s="125">
        <v>9</v>
      </c>
      <c r="AE167" s="123" t="str">
        <f>IF(原始数据!K166="","",原始数据!K166)</f>
        <v>FAV</v>
      </c>
      <c r="AF167" s="123" t="str">
        <f>IF(原始数据!L166="","",原始数据!L166)</f>
        <v>yami</v>
      </c>
      <c r="AG167" s="123" t="str">
        <f>IF(原始数据!AO166="","",原始数据!AO166)</f>
        <v>时空之影</v>
      </c>
      <c r="AH167" s="125">
        <v>9</v>
      </c>
      <c r="AI167" s="125">
        <v>9</v>
      </c>
      <c r="AJ167" s="125">
        <v>6</v>
      </c>
      <c r="AK167" s="127" t="s">
        <v>104</v>
      </c>
      <c r="AL167" s="127" t="s">
        <v>299</v>
      </c>
    </row>
    <row r="168" spans="1:38">
      <c r="A168" s="117">
        <f>输入错误检查!B167</f>
        <v>0</v>
      </c>
      <c r="B168" s="130">
        <f>原始数据!B167</f>
        <v>6</v>
      </c>
      <c r="C168" s="130">
        <f>原始数据!C167</f>
        <v>15</v>
      </c>
      <c r="D168" s="120">
        <f>原始数据!D167</f>
        <v>1700</v>
      </c>
      <c r="E168" s="120" t="str">
        <f>原始数据!E167</f>
        <v>SZ</v>
      </c>
      <c r="F168" s="120" t="str">
        <f>原始数据!F167</f>
        <v>FAV</v>
      </c>
      <c r="G168" s="120">
        <f>原始数据!G167</f>
        <v>3</v>
      </c>
      <c r="H168" s="120" t="str">
        <f>原始数据!H167</f>
        <v>下</v>
      </c>
      <c r="I168" s="120" t="str">
        <f>IF(原始数据!W167="","",原始数据!W167)</f>
        <v>里奥的回忆</v>
      </c>
      <c r="J168" s="120" t="str">
        <f>原始数据!J167</f>
        <v>FAV</v>
      </c>
      <c r="K168" s="127" t="s">
        <v>303</v>
      </c>
      <c r="L168" s="123" t="str">
        <f>IF(原始数据!AI167="","",原始数据!AI167)</f>
        <v>飞行家</v>
      </c>
      <c r="M168" s="125">
        <v>4</v>
      </c>
      <c r="N168" s="145">
        <v>3</v>
      </c>
      <c r="O168" s="145">
        <v>6</v>
      </c>
      <c r="P168" s="127" t="s">
        <v>304</v>
      </c>
      <c r="Q168" s="123" t="str">
        <f>IF(原始数据!AJ167="","",原始数据!AJ167)</f>
        <v>勘探员</v>
      </c>
      <c r="R168" s="125">
        <v>5</v>
      </c>
      <c r="S168" s="125">
        <v>3</v>
      </c>
      <c r="T168" s="125">
        <v>0</v>
      </c>
      <c r="U168" s="127" t="s">
        <v>305</v>
      </c>
      <c r="V168" s="123" t="str">
        <f>IF(原始数据!AL167="","",原始数据!AL167)</f>
        <v>拉拉队员</v>
      </c>
      <c r="W168" s="125">
        <v>8</v>
      </c>
      <c r="X168" s="125">
        <v>0</v>
      </c>
      <c r="Y168" s="125">
        <v>9</v>
      </c>
      <c r="Z168" s="127" t="s">
        <v>306</v>
      </c>
      <c r="AA168" s="123" t="str">
        <f>IF(原始数据!AN167="","",原始数据!AN167)</f>
        <v>佣兵</v>
      </c>
      <c r="AB168" s="125">
        <v>6</v>
      </c>
      <c r="AC168" s="125">
        <v>6</v>
      </c>
      <c r="AD168" s="125">
        <v>3</v>
      </c>
      <c r="AE168" s="123" t="str">
        <f>IF(原始数据!K167="","",原始数据!K167)</f>
        <v>SZ</v>
      </c>
      <c r="AF168" s="123" t="str">
        <f>IF(原始数据!L167="","",原始数据!L167)</f>
        <v>miraik</v>
      </c>
      <c r="AG168" s="123" t="str">
        <f>IF(原始数据!AO167="","",原始数据!AO167)</f>
        <v>时空之影</v>
      </c>
      <c r="AH168" s="125">
        <v>3</v>
      </c>
      <c r="AI168" s="125">
        <v>6</v>
      </c>
      <c r="AJ168" s="125">
        <v>9</v>
      </c>
      <c r="AK168" s="127" t="s">
        <v>104</v>
      </c>
      <c r="AL168" s="127" t="s">
        <v>299</v>
      </c>
    </row>
    <row r="169" spans="1:38">
      <c r="A169" s="117">
        <f>输入错误检查!B168</f>
        <v>0</v>
      </c>
      <c r="B169" s="130">
        <f>原始数据!B168</f>
        <v>6</v>
      </c>
      <c r="C169" s="130">
        <f>原始数据!C168</f>
        <v>15</v>
      </c>
      <c r="D169" s="120">
        <f>原始数据!D168</f>
        <v>1700</v>
      </c>
      <c r="E169" s="120" t="str">
        <f>原始数据!E168</f>
        <v>SZ</v>
      </c>
      <c r="F169" s="120" t="str">
        <f>原始数据!F168</f>
        <v>FAV</v>
      </c>
      <c r="G169" s="120" t="str">
        <f>原始数据!G168</f>
        <v>加</v>
      </c>
      <c r="H169" s="120" t="str">
        <f>原始数据!H168</f>
        <v>上</v>
      </c>
      <c r="I169" s="120" t="str">
        <f>IF(原始数据!W168="","",原始数据!W168)</f>
        <v>唐人街</v>
      </c>
      <c r="J169" s="120" t="str">
        <f>原始数据!J168</f>
        <v>SZ</v>
      </c>
      <c r="K169" s="127" t="s">
        <v>295</v>
      </c>
      <c r="L169" s="123" t="str">
        <f>IF(原始数据!AI168="","",原始数据!AI168)</f>
        <v>机械师</v>
      </c>
      <c r="M169" s="125">
        <v>6</v>
      </c>
      <c r="N169" s="145">
        <v>0</v>
      </c>
      <c r="O169" s="145">
        <v>6</v>
      </c>
      <c r="P169" s="127" t="s">
        <v>297</v>
      </c>
      <c r="Q169" s="123" t="str">
        <f>IF(原始数据!AJ168="","",原始数据!AJ168)</f>
        <v>律师</v>
      </c>
      <c r="R169" s="125">
        <v>2</v>
      </c>
      <c r="S169" s="125">
        <v>3</v>
      </c>
      <c r="T169" s="125">
        <v>9</v>
      </c>
      <c r="U169" s="127" t="s">
        <v>296</v>
      </c>
      <c r="V169" s="123" t="str">
        <f>IF(原始数据!AL168="","",原始数据!AL168)</f>
        <v>佣兵</v>
      </c>
      <c r="W169" s="125">
        <v>5</v>
      </c>
      <c r="X169" s="125">
        <v>3</v>
      </c>
      <c r="Y169" s="125">
        <v>6</v>
      </c>
      <c r="Z169" s="127" t="s">
        <v>298</v>
      </c>
      <c r="AA169" s="123" t="str">
        <f>IF(原始数据!AN168="","",原始数据!AN168)</f>
        <v>作曲家</v>
      </c>
      <c r="AB169" s="125">
        <v>4</v>
      </c>
      <c r="AC169" s="125">
        <v>3</v>
      </c>
      <c r="AD169" s="125">
        <v>9</v>
      </c>
      <c r="AE169" s="123" t="str">
        <f>IF(原始数据!K168="","",原始数据!K168)</f>
        <v>FAV</v>
      </c>
      <c r="AF169" s="123" t="str">
        <f>IF(原始数据!L168="","",原始数据!L168)</f>
        <v>yami</v>
      </c>
      <c r="AG169" s="123" t="str">
        <f>IF(原始数据!AO168="","",原始数据!AO168)</f>
        <v>愚人金</v>
      </c>
      <c r="AH169" s="125">
        <v>9</v>
      </c>
      <c r="AI169" s="125">
        <v>6</v>
      </c>
      <c r="AJ169" s="125">
        <v>3</v>
      </c>
      <c r="AK169" s="127" t="s">
        <v>104</v>
      </c>
      <c r="AL169" s="127" t="s">
        <v>90</v>
      </c>
    </row>
    <row r="170" spans="1:38">
      <c r="A170" s="117">
        <f>输入错误检查!B169</f>
        <v>0</v>
      </c>
      <c r="B170" s="130">
        <f>原始数据!B169</f>
        <v>6</v>
      </c>
      <c r="C170" s="130">
        <f>原始数据!C169</f>
        <v>15</v>
      </c>
      <c r="D170" s="120">
        <f>原始数据!D169</f>
        <v>1700</v>
      </c>
      <c r="E170" s="120" t="str">
        <f>原始数据!E169</f>
        <v>SZ</v>
      </c>
      <c r="F170" s="120" t="str">
        <f>原始数据!F169</f>
        <v>FAV</v>
      </c>
      <c r="G170" s="120" t="str">
        <f>原始数据!G169</f>
        <v>加</v>
      </c>
      <c r="H170" s="120" t="str">
        <f>原始数据!H169</f>
        <v>下</v>
      </c>
      <c r="I170" s="120" t="str">
        <f>IF(原始数据!W169="","",原始数据!W169)</f>
        <v>唐人街</v>
      </c>
      <c r="J170" s="120" t="str">
        <f>原始数据!J169</f>
        <v>FAV</v>
      </c>
      <c r="K170" s="127" t="s">
        <v>304</v>
      </c>
      <c r="L170" s="123" t="str">
        <f>IF(原始数据!AI169="","",原始数据!AI169)</f>
        <v>先知</v>
      </c>
      <c r="M170" s="125">
        <v>2</v>
      </c>
      <c r="N170" s="145">
        <v>3</v>
      </c>
      <c r="O170" s="145">
        <v>9</v>
      </c>
      <c r="P170" s="127" t="s">
        <v>303</v>
      </c>
      <c r="Q170" s="123" t="str">
        <f>IF(原始数据!AJ169="","",原始数据!AJ169)</f>
        <v>昆虫学者</v>
      </c>
      <c r="R170" s="125">
        <v>5</v>
      </c>
      <c r="S170" s="125">
        <v>3</v>
      </c>
      <c r="T170" s="125">
        <v>9</v>
      </c>
      <c r="U170" s="127" t="s">
        <v>306</v>
      </c>
      <c r="V170" s="123" t="str">
        <f>IF(原始数据!AL169="","",原始数据!AL169)</f>
        <v>佣兵</v>
      </c>
      <c r="W170" s="125">
        <v>6</v>
      </c>
      <c r="X170" s="125">
        <v>3</v>
      </c>
      <c r="Y170" s="125">
        <v>6</v>
      </c>
      <c r="Z170" s="127" t="s">
        <v>305</v>
      </c>
      <c r="AA170" s="123" t="str">
        <f>IF(原始数据!AN169="","",原始数据!AN169)</f>
        <v>病患</v>
      </c>
      <c r="AB170" s="125">
        <v>4</v>
      </c>
      <c r="AC170" s="125">
        <v>3</v>
      </c>
      <c r="AD170" s="125">
        <v>6</v>
      </c>
      <c r="AE170" s="123" t="str">
        <f>IF(原始数据!K169="","",原始数据!K169)</f>
        <v>SZ</v>
      </c>
      <c r="AF170" s="123" t="str">
        <f>IF(原始数据!L169="","",原始数据!L169)</f>
        <v>miraik</v>
      </c>
      <c r="AG170" s="123" t="str">
        <f>IF(原始数据!AO169="","",原始数据!AO169)</f>
        <v>渔女</v>
      </c>
      <c r="AH170" s="125">
        <v>8</v>
      </c>
      <c r="AI170" s="125">
        <v>6</v>
      </c>
      <c r="AJ170" s="125">
        <v>9</v>
      </c>
      <c r="AK170" s="127" t="s">
        <v>104</v>
      </c>
      <c r="AL170" s="127" t="s">
        <v>299</v>
      </c>
    </row>
    <row r="171" spans="1:38">
      <c r="A171" s="117">
        <f>输入错误检查!B170</f>
        <v>0</v>
      </c>
      <c r="B171" s="130">
        <f>原始数据!B170</f>
        <v>6</v>
      </c>
      <c r="C171" s="130">
        <f>原始数据!C170</f>
        <v>16</v>
      </c>
      <c r="D171" s="120">
        <f>原始数据!D170</f>
        <v>1300</v>
      </c>
      <c r="E171" s="120" t="str">
        <f>原始数据!E170</f>
        <v>AWG</v>
      </c>
      <c r="F171" s="120" t="str">
        <f>原始数据!F170</f>
        <v>ZETA</v>
      </c>
      <c r="G171" s="120">
        <f>原始数据!G170</f>
        <v>1</v>
      </c>
      <c r="H171" s="120" t="str">
        <f>原始数据!H170</f>
        <v>上</v>
      </c>
      <c r="I171" s="120" t="str">
        <f>IF(原始数据!W170="","",原始数据!W170)</f>
        <v>永眠镇</v>
      </c>
      <c r="J171" s="120" t="str">
        <f>原始数据!J170</f>
        <v>AWG</v>
      </c>
      <c r="K171" s="127" t="s">
        <v>300</v>
      </c>
      <c r="L171" s="123" t="str">
        <f>IF(原始数据!AI170="","",原始数据!AI170)</f>
        <v>木偶师</v>
      </c>
      <c r="M171" s="125">
        <v>3</v>
      </c>
      <c r="N171" s="145">
        <v>6</v>
      </c>
      <c r="O171" s="145">
        <v>9</v>
      </c>
      <c r="P171" s="127" t="s">
        <v>59</v>
      </c>
      <c r="Q171" s="123" t="str">
        <f>IF(原始数据!AJ170="","",原始数据!AJ170)</f>
        <v>大副</v>
      </c>
      <c r="R171" s="125">
        <v>5</v>
      </c>
      <c r="S171" s="125">
        <v>3</v>
      </c>
      <c r="T171" s="125">
        <v>6</v>
      </c>
      <c r="U171" s="127" t="s">
        <v>301</v>
      </c>
      <c r="V171" s="123" t="str">
        <f>IF(原始数据!AL170="","",原始数据!AL170)</f>
        <v>拉拉队员</v>
      </c>
      <c r="W171" s="125">
        <v>6</v>
      </c>
      <c r="X171" s="125">
        <v>3</v>
      </c>
      <c r="Y171" s="125">
        <v>9</v>
      </c>
      <c r="Z171" s="127" t="s">
        <v>302</v>
      </c>
      <c r="AA171" s="123" t="str">
        <f>IF(原始数据!AN170="","",原始数据!AN170)</f>
        <v>杂技演员</v>
      </c>
      <c r="AB171" s="125">
        <v>8</v>
      </c>
      <c r="AC171" s="125">
        <v>3</v>
      </c>
      <c r="AD171" s="125">
        <v>9</v>
      </c>
      <c r="AE171" s="123" t="str">
        <f>IF(原始数据!K170="","",原始数据!K170)</f>
        <v>ZETA</v>
      </c>
      <c r="AF171" s="123" t="str">
        <f>IF(原始数据!L170="","",原始数据!L170)</f>
        <v>alf</v>
      </c>
      <c r="AG171" s="123" t="str">
        <f>IF(原始数据!AO170="","",原始数据!AO170)</f>
        <v>歌剧演员</v>
      </c>
      <c r="AH171" s="125">
        <v>4</v>
      </c>
      <c r="AI171" s="125">
        <v>3</v>
      </c>
      <c r="AJ171" s="125">
        <v>6</v>
      </c>
      <c r="AK171" s="127" t="s">
        <v>104</v>
      </c>
      <c r="AL171" s="127" t="s">
        <v>90</v>
      </c>
    </row>
    <row r="172" spans="1:38">
      <c r="A172" s="117">
        <f>输入错误检查!B171</f>
        <v>0</v>
      </c>
      <c r="B172" s="130">
        <f>原始数据!B171</f>
        <v>6</v>
      </c>
      <c r="C172" s="130">
        <f>原始数据!C171</f>
        <v>16</v>
      </c>
      <c r="D172" s="120">
        <f>原始数据!D171</f>
        <v>1300</v>
      </c>
      <c r="E172" s="120" t="str">
        <f>原始数据!E171</f>
        <v>AWG</v>
      </c>
      <c r="F172" s="120" t="str">
        <f>原始数据!F171</f>
        <v>ZETA</v>
      </c>
      <c r="G172" s="120">
        <f>原始数据!G171</f>
        <v>1</v>
      </c>
      <c r="H172" s="120" t="str">
        <f>原始数据!H171</f>
        <v>下</v>
      </c>
      <c r="I172" s="120" t="str">
        <f>IF(原始数据!W171="","",原始数据!W171)</f>
        <v>永眠镇</v>
      </c>
      <c r="J172" s="120" t="str">
        <f>原始数据!J171</f>
        <v>ZETA</v>
      </c>
      <c r="K172" s="127" t="s">
        <v>312</v>
      </c>
      <c r="L172" s="123" t="str">
        <f>IF(原始数据!AI171="","",原始数据!AI171)</f>
        <v>先知</v>
      </c>
      <c r="M172" s="125">
        <v>2</v>
      </c>
      <c r="N172" s="145">
        <v>0</v>
      </c>
      <c r="O172" s="145">
        <v>9</v>
      </c>
      <c r="P172" s="127" t="s">
        <v>311</v>
      </c>
      <c r="Q172" s="123" t="str">
        <f>IF(原始数据!AJ171="","",原始数据!AJ171)</f>
        <v>病患</v>
      </c>
      <c r="R172" s="125">
        <v>8</v>
      </c>
      <c r="S172" s="125">
        <v>3</v>
      </c>
      <c r="T172" s="125">
        <v>9</v>
      </c>
      <c r="U172" s="127" t="s">
        <v>313</v>
      </c>
      <c r="V172" s="123" t="str">
        <f>IF(原始数据!AL171="","",原始数据!AL171)</f>
        <v>佣兵</v>
      </c>
      <c r="W172" s="125">
        <v>5</v>
      </c>
      <c r="X172" s="125">
        <v>3</v>
      </c>
      <c r="Y172" s="125">
        <v>6</v>
      </c>
      <c r="Z172" s="127" t="s">
        <v>314</v>
      </c>
      <c r="AA172" s="123" t="str">
        <f>IF(原始数据!AN171="","",原始数据!AN171)</f>
        <v>飞行家</v>
      </c>
      <c r="AB172" s="125">
        <v>6</v>
      </c>
      <c r="AC172" s="125">
        <v>3</v>
      </c>
      <c r="AD172" s="125">
        <v>6</v>
      </c>
      <c r="AE172" s="123" t="str">
        <f>IF(原始数据!K171="","",原始数据!K171)</f>
        <v>AWG</v>
      </c>
      <c r="AF172" s="123" t="str">
        <f>IF(原始数据!L171="","",原始数据!L171)</f>
        <v>irohasu</v>
      </c>
      <c r="AG172" s="123" t="str">
        <f>IF(原始数据!AO171="","",原始数据!AO171)</f>
        <v>歌剧演员</v>
      </c>
      <c r="AH172" s="125">
        <v>4</v>
      </c>
      <c r="AI172" s="125">
        <v>3</v>
      </c>
      <c r="AJ172" s="125">
        <v>6</v>
      </c>
      <c r="AK172" s="127" t="s">
        <v>104</v>
      </c>
      <c r="AL172" s="127" t="s">
        <v>90</v>
      </c>
    </row>
    <row r="173" spans="1:38">
      <c r="A173" s="117">
        <f>输入错误检查!B172</f>
        <v>0</v>
      </c>
      <c r="B173" s="130">
        <f>原始数据!B172</f>
        <v>6</v>
      </c>
      <c r="C173" s="130">
        <f>原始数据!C172</f>
        <v>16</v>
      </c>
      <c r="D173" s="120">
        <f>原始数据!D172</f>
        <v>1300</v>
      </c>
      <c r="E173" s="120" t="str">
        <f>原始数据!E172</f>
        <v>AWG</v>
      </c>
      <c r="F173" s="120" t="str">
        <f>原始数据!F172</f>
        <v>ZETA</v>
      </c>
      <c r="G173" s="120">
        <f>原始数据!G172</f>
        <v>2</v>
      </c>
      <c r="H173" s="120" t="str">
        <f>原始数据!H172</f>
        <v>上</v>
      </c>
      <c r="I173" s="120" t="str">
        <f>IF(原始数据!W172="","",原始数据!W172)</f>
        <v>唐人街</v>
      </c>
      <c r="J173" s="120" t="str">
        <f>原始数据!J172</f>
        <v>ZETA</v>
      </c>
      <c r="K173" s="127" t="s">
        <v>312</v>
      </c>
      <c r="L173" s="123" t="str">
        <f>IF(原始数据!AI172="","",原始数据!AI172)</f>
        <v>拉拉队员</v>
      </c>
      <c r="M173" s="125">
        <v>4</v>
      </c>
      <c r="N173" s="145">
        <v>3</v>
      </c>
      <c r="O173" s="145">
        <v>9</v>
      </c>
      <c r="P173" s="127" t="s">
        <v>311</v>
      </c>
      <c r="Q173" s="123" t="str">
        <f>IF(原始数据!AJ172="","",原始数据!AJ172)</f>
        <v>空军</v>
      </c>
      <c r="R173" s="125">
        <v>6</v>
      </c>
      <c r="S173" s="125">
        <v>3</v>
      </c>
      <c r="T173" s="125">
        <v>9</v>
      </c>
      <c r="U173" s="127" t="s">
        <v>313</v>
      </c>
      <c r="V173" s="123" t="str">
        <f>IF(原始数据!AL172="","",原始数据!AL172)</f>
        <v>大副</v>
      </c>
      <c r="W173" s="125">
        <v>5</v>
      </c>
      <c r="X173" s="125">
        <v>3</v>
      </c>
      <c r="Y173" s="125">
        <v>6</v>
      </c>
      <c r="Z173" s="127" t="s">
        <v>314</v>
      </c>
      <c r="AA173" s="123" t="str">
        <f>IF(原始数据!AN172="","",原始数据!AN172)</f>
        <v>杂技演员</v>
      </c>
      <c r="AB173" s="125">
        <v>2</v>
      </c>
      <c r="AC173" s="125">
        <v>9</v>
      </c>
      <c r="AD173" s="125">
        <v>3</v>
      </c>
      <c r="AE173" s="123" t="str">
        <f>IF(原始数据!K172="","",原始数据!K172)</f>
        <v>AWG</v>
      </c>
      <c r="AF173" s="123" t="str">
        <f>IF(原始数据!L172="","",原始数据!L172)</f>
        <v>irohasu</v>
      </c>
      <c r="AG173" s="123" t="str">
        <f>IF(原始数据!AO172="","",原始数据!AO172)</f>
        <v>使徒</v>
      </c>
      <c r="AH173" s="125">
        <v>6</v>
      </c>
      <c r="AI173" s="125">
        <v>6</v>
      </c>
      <c r="AJ173" s="125">
        <v>9</v>
      </c>
      <c r="AK173" s="127" t="s">
        <v>111</v>
      </c>
      <c r="AL173" s="127" t="s">
        <v>299</v>
      </c>
    </row>
    <row r="174" spans="1:38">
      <c r="A174" s="117">
        <f>输入错误检查!B173</f>
        <v>0</v>
      </c>
      <c r="B174" s="130">
        <f>原始数据!B173</f>
        <v>6</v>
      </c>
      <c r="C174" s="130">
        <f>原始数据!C173</f>
        <v>16</v>
      </c>
      <c r="D174" s="120">
        <f>原始数据!D173</f>
        <v>1300</v>
      </c>
      <c r="E174" s="120" t="str">
        <f>原始数据!E173</f>
        <v>AWG</v>
      </c>
      <c r="F174" s="120" t="str">
        <f>原始数据!F173</f>
        <v>ZETA</v>
      </c>
      <c r="G174" s="120">
        <f>原始数据!G173</f>
        <v>2</v>
      </c>
      <c r="H174" s="120" t="str">
        <f>原始数据!H173</f>
        <v>下</v>
      </c>
      <c r="I174" s="120" t="str">
        <f>IF(原始数据!W173="","",原始数据!W173)</f>
        <v>唐人街</v>
      </c>
      <c r="J174" s="120" t="str">
        <f>原始数据!J173</f>
        <v>AWG</v>
      </c>
      <c r="K174" s="127" t="s">
        <v>301</v>
      </c>
      <c r="L174" s="123" t="str">
        <f>IF(原始数据!AI173="","",原始数据!AI173)</f>
        <v>心理学家</v>
      </c>
      <c r="M174" s="125">
        <v>6</v>
      </c>
      <c r="N174" s="145">
        <v>3</v>
      </c>
      <c r="O174" s="145">
        <v>9</v>
      </c>
      <c r="P174" s="127" t="s">
        <v>300</v>
      </c>
      <c r="Q174" s="123" t="str">
        <f>IF(原始数据!AJ173="","",原始数据!AJ173)</f>
        <v>勘探员</v>
      </c>
      <c r="R174" s="125">
        <v>5</v>
      </c>
      <c r="S174" s="125">
        <v>3</v>
      </c>
      <c r="T174" s="125">
        <v>0</v>
      </c>
      <c r="U174" s="127" t="s">
        <v>302</v>
      </c>
      <c r="V174" s="123" t="str">
        <f>IF(原始数据!AL173="","",原始数据!AL173)</f>
        <v>舞女</v>
      </c>
      <c r="W174" s="125">
        <v>4</v>
      </c>
      <c r="X174" s="125">
        <v>3</v>
      </c>
      <c r="Y174" s="125">
        <v>9</v>
      </c>
      <c r="Z174" s="127" t="s">
        <v>59</v>
      </c>
      <c r="AA174" s="123" t="str">
        <f>IF(原始数据!AN173="","",原始数据!AN173)</f>
        <v>大副</v>
      </c>
      <c r="AB174" s="125">
        <v>2</v>
      </c>
      <c r="AC174" s="125">
        <v>3</v>
      </c>
      <c r="AD174" s="125">
        <v>6</v>
      </c>
      <c r="AE174" s="123" t="str">
        <f>IF(原始数据!K173="","",原始数据!K173)</f>
        <v>ZETA</v>
      </c>
      <c r="AF174" s="123" t="str">
        <f>IF(原始数据!L173="","",原始数据!L173)</f>
        <v>alf</v>
      </c>
      <c r="AG174" s="123" t="str">
        <f>IF(原始数据!AO173="","",原始数据!AO173)</f>
        <v>蜡像师</v>
      </c>
      <c r="AH174" s="125">
        <v>1</v>
      </c>
      <c r="AI174" s="125">
        <v>3</v>
      </c>
      <c r="AJ174" s="125">
        <v>6</v>
      </c>
      <c r="AK174" s="127" t="s">
        <v>111</v>
      </c>
      <c r="AL174" s="127" t="s">
        <v>90</v>
      </c>
    </row>
    <row r="175" spans="1:38">
      <c r="A175" s="117">
        <f>输入错误检查!B174</f>
        <v>0</v>
      </c>
      <c r="B175" s="130">
        <f>原始数据!B174</f>
        <v>6</v>
      </c>
      <c r="C175" s="130">
        <f>原始数据!C174</f>
        <v>16</v>
      </c>
      <c r="D175" s="120">
        <f>原始数据!D174</f>
        <v>1300</v>
      </c>
      <c r="E175" s="120" t="str">
        <f>原始数据!E174</f>
        <v>AWG</v>
      </c>
      <c r="F175" s="120" t="str">
        <f>原始数据!F174</f>
        <v>ZETA</v>
      </c>
      <c r="G175" s="120">
        <f>原始数据!G174</f>
        <v>3</v>
      </c>
      <c r="H175" s="120" t="str">
        <f>原始数据!H174</f>
        <v>上</v>
      </c>
      <c r="I175" s="120" t="str">
        <f>IF(原始数据!W174="","",原始数据!W174)</f>
        <v>里奥的回忆</v>
      </c>
      <c r="J175" s="120" t="str">
        <f>原始数据!J174</f>
        <v>AWG</v>
      </c>
      <c r="K175" s="127" t="s">
        <v>300</v>
      </c>
      <c r="L175" s="123" t="str">
        <f>IF(原始数据!AI174="","",原始数据!AI174)</f>
        <v>古董商</v>
      </c>
      <c r="M175" s="125">
        <v>8</v>
      </c>
      <c r="N175" s="145">
        <v>3</v>
      </c>
      <c r="O175" s="145">
        <v>0</v>
      </c>
      <c r="P175" s="127" t="s">
        <v>301</v>
      </c>
      <c r="Q175" s="123" t="str">
        <f>IF(原始数据!AJ174="","",原始数据!AJ174)</f>
        <v>入殓师</v>
      </c>
      <c r="R175" s="125">
        <v>5</v>
      </c>
      <c r="S175" s="125">
        <v>3</v>
      </c>
      <c r="T175" s="125">
        <v>9</v>
      </c>
      <c r="U175" s="127" t="s">
        <v>59</v>
      </c>
      <c r="V175" s="123" t="str">
        <f>IF(原始数据!AL174="","",原始数据!AL174)</f>
        <v>前锋</v>
      </c>
      <c r="W175" s="125">
        <v>6</v>
      </c>
      <c r="X175" s="125">
        <v>3</v>
      </c>
      <c r="Y175" s="125">
        <v>6</v>
      </c>
      <c r="Z175" s="127" t="s">
        <v>302</v>
      </c>
      <c r="AA175" s="123" t="str">
        <f>IF(原始数据!AN174="","",原始数据!AN174)</f>
        <v>昆虫学者</v>
      </c>
      <c r="AB175" s="125">
        <v>4</v>
      </c>
      <c r="AC175" s="125">
        <v>3</v>
      </c>
      <c r="AD175" s="125">
        <v>9</v>
      </c>
      <c r="AE175" s="123" t="str">
        <f>IF(原始数据!K174="","",原始数据!K174)</f>
        <v>ZETA</v>
      </c>
      <c r="AF175" s="123" t="str">
        <f>IF(原始数据!L174="","",原始数据!L174)</f>
        <v>alf</v>
      </c>
      <c r="AG175" s="123" t="str">
        <f>IF(原始数据!AO174="","",原始数据!AO174)</f>
        <v>26号守卫</v>
      </c>
      <c r="AH175" s="125">
        <v>7</v>
      </c>
      <c r="AI175" s="125">
        <v>6</v>
      </c>
      <c r="AJ175" s="125"/>
      <c r="AK175" s="127" t="s">
        <v>111</v>
      </c>
      <c r="AL175" s="127" t="s">
        <v>299</v>
      </c>
    </row>
    <row r="176" spans="1:38">
      <c r="A176" s="117">
        <f>输入错误检查!B175</f>
        <v>0</v>
      </c>
      <c r="B176" s="130">
        <f>原始数据!B175</f>
        <v>6</v>
      </c>
      <c r="C176" s="130">
        <f>原始数据!C175</f>
        <v>16</v>
      </c>
      <c r="D176" s="120">
        <f>原始数据!D175</f>
        <v>1300</v>
      </c>
      <c r="E176" s="120" t="str">
        <f>原始数据!E175</f>
        <v>AWG</v>
      </c>
      <c r="F176" s="120" t="str">
        <f>原始数据!F175</f>
        <v>ZETA</v>
      </c>
      <c r="G176" s="120">
        <f>原始数据!G175</f>
        <v>3</v>
      </c>
      <c r="H176" s="120" t="str">
        <f>原始数据!H175</f>
        <v>下</v>
      </c>
      <c r="I176" s="120" t="str">
        <f>IF(原始数据!W175="","",原始数据!W175)</f>
        <v>里奥的回忆</v>
      </c>
      <c r="J176" s="120" t="str">
        <f>原始数据!J175</f>
        <v>ZETA</v>
      </c>
      <c r="K176" s="127" t="s">
        <v>314</v>
      </c>
      <c r="L176" s="123" t="str">
        <f>IF(原始数据!AI175="","",原始数据!AI175)</f>
        <v>前锋</v>
      </c>
      <c r="M176" s="125">
        <v>5</v>
      </c>
      <c r="N176" s="145">
        <v>3</v>
      </c>
      <c r="O176" s="145">
        <v>6</v>
      </c>
      <c r="P176" s="127" t="s">
        <v>313</v>
      </c>
      <c r="Q176" s="123" t="str">
        <f>IF(原始数据!AJ175="","",原始数据!AJ175)</f>
        <v>舞女</v>
      </c>
      <c r="R176" s="125">
        <v>2</v>
      </c>
      <c r="S176" s="125">
        <v>0</v>
      </c>
      <c r="T176" s="125">
        <v>9</v>
      </c>
      <c r="U176" s="127" t="s">
        <v>311</v>
      </c>
      <c r="V176" s="123" t="str">
        <f>IF(原始数据!AL175="","",原始数据!AL175)</f>
        <v>心理学家</v>
      </c>
      <c r="W176" s="125">
        <v>6</v>
      </c>
      <c r="X176" s="125">
        <v>3</v>
      </c>
      <c r="Y176" s="125">
        <v>9</v>
      </c>
      <c r="Z176" s="127" t="s">
        <v>312</v>
      </c>
      <c r="AA176" s="123" t="str">
        <f>IF(原始数据!AN175="","",原始数据!AN175)</f>
        <v>囚徒</v>
      </c>
      <c r="AB176" s="125">
        <v>8</v>
      </c>
      <c r="AC176" s="125">
        <v>0</v>
      </c>
      <c r="AD176" s="125">
        <v>9</v>
      </c>
      <c r="AE176" s="123" t="str">
        <f>IF(原始数据!K175="","",原始数据!K175)</f>
        <v>AWG</v>
      </c>
      <c r="AF176" s="123" t="str">
        <f>IF(原始数据!L175="","",原始数据!L175)</f>
        <v>yukakina</v>
      </c>
      <c r="AG176" s="123" t="str">
        <f>IF(原始数据!AO175="","",原始数据!AO175)</f>
        <v>隐士</v>
      </c>
      <c r="AH176" s="125">
        <v>4</v>
      </c>
      <c r="AI176" s="125">
        <v>6</v>
      </c>
      <c r="AJ176" s="125">
        <v>9</v>
      </c>
      <c r="AK176" s="127" t="s">
        <v>104</v>
      </c>
      <c r="AL176" s="127" t="s">
        <v>299</v>
      </c>
    </row>
    <row r="177" spans="1:38">
      <c r="A177" s="117">
        <f>输入错误检查!B176</f>
        <v>0</v>
      </c>
      <c r="B177" s="130">
        <f>原始数据!B176</f>
        <v>6</v>
      </c>
      <c r="C177" s="130">
        <f>原始数据!C176</f>
        <v>16</v>
      </c>
      <c r="D177" s="120">
        <f>原始数据!D176</f>
        <v>1300</v>
      </c>
      <c r="E177" s="120" t="str">
        <f>原始数据!E176</f>
        <v>AWG</v>
      </c>
      <c r="F177" s="120" t="str">
        <f>原始数据!F176</f>
        <v>ZETA</v>
      </c>
      <c r="G177" s="120" t="str">
        <f>原始数据!G176</f>
        <v>加</v>
      </c>
      <c r="H177" s="120" t="str">
        <f>原始数据!H176</f>
        <v>上</v>
      </c>
      <c r="I177" s="120" t="str">
        <f>IF(原始数据!W176="","",原始数据!W176)</f>
        <v/>
      </c>
      <c r="J177" s="120" t="str">
        <f>原始数据!J176</f>
        <v/>
      </c>
      <c r="K177" s="125"/>
      <c r="L177" s="123" t="str">
        <f>IF(原始数据!AI176="","",原始数据!AI176)</f>
        <v/>
      </c>
      <c r="M177" s="125"/>
      <c r="N177" s="145"/>
      <c r="O177" s="145"/>
      <c r="P177" s="125"/>
      <c r="Q177" s="123" t="str">
        <f>IF(原始数据!AJ176="","",原始数据!AJ176)</f>
        <v/>
      </c>
      <c r="R177" s="125"/>
      <c r="S177" s="125"/>
      <c r="T177" s="125"/>
      <c r="U177" s="125"/>
      <c r="V177" s="123" t="str">
        <f>IF(原始数据!AL176="","",原始数据!AL176)</f>
        <v/>
      </c>
      <c r="W177" s="125"/>
      <c r="X177" s="125"/>
      <c r="Y177" s="125"/>
      <c r="Z177" s="125"/>
      <c r="AA177" s="123" t="str">
        <f>IF(原始数据!AN176="","",原始数据!AN176)</f>
        <v/>
      </c>
      <c r="AB177" s="125"/>
      <c r="AC177" s="125"/>
      <c r="AD177" s="125"/>
      <c r="AE177" s="123" t="str">
        <f>IF(原始数据!K176="","",原始数据!K176)</f>
        <v/>
      </c>
      <c r="AF177" s="123" t="str">
        <f>IF(原始数据!L176="","",原始数据!L176)</f>
        <v/>
      </c>
      <c r="AG177" s="123" t="str">
        <f>IF(原始数据!AO176="","",原始数据!AO176)</f>
        <v/>
      </c>
      <c r="AH177" s="125"/>
      <c r="AI177" s="125"/>
      <c r="AJ177" s="125"/>
      <c r="AK177" s="125"/>
      <c r="AL177" s="125"/>
    </row>
    <row r="178" spans="1:38">
      <c r="A178" s="117">
        <f>输入错误检查!B177</f>
        <v>0</v>
      </c>
      <c r="B178" s="130">
        <f>原始数据!B177</f>
        <v>6</v>
      </c>
      <c r="C178" s="130">
        <f>原始数据!C177</f>
        <v>16</v>
      </c>
      <c r="D178" s="120">
        <f>原始数据!D177</f>
        <v>1300</v>
      </c>
      <c r="E178" s="120" t="str">
        <f>原始数据!E177</f>
        <v>AWG</v>
      </c>
      <c r="F178" s="120" t="str">
        <f>原始数据!F177</f>
        <v>ZETA</v>
      </c>
      <c r="G178" s="120" t="str">
        <f>原始数据!G177</f>
        <v>加</v>
      </c>
      <c r="H178" s="120" t="str">
        <f>原始数据!H177</f>
        <v>下</v>
      </c>
      <c r="I178" s="120" t="str">
        <f>IF(原始数据!W177="","",原始数据!W177)</f>
        <v/>
      </c>
      <c r="J178" s="120" t="str">
        <f>原始数据!J177</f>
        <v/>
      </c>
      <c r="K178" s="125"/>
      <c r="L178" s="123" t="str">
        <f>IF(原始数据!AI177="","",原始数据!AI177)</f>
        <v/>
      </c>
      <c r="M178" s="125"/>
      <c r="N178" s="145"/>
      <c r="O178" s="145"/>
      <c r="P178" s="125"/>
      <c r="Q178" s="123" t="str">
        <f>IF(原始数据!AJ177="","",原始数据!AJ177)</f>
        <v/>
      </c>
      <c r="R178" s="125"/>
      <c r="S178" s="125"/>
      <c r="T178" s="125"/>
      <c r="U178" s="125"/>
      <c r="V178" s="123" t="str">
        <f>IF(原始数据!AL177="","",原始数据!AL177)</f>
        <v/>
      </c>
      <c r="W178" s="125"/>
      <c r="X178" s="125"/>
      <c r="Y178" s="125"/>
      <c r="Z178" s="125"/>
      <c r="AA178" s="123" t="str">
        <f>IF(原始数据!AN177="","",原始数据!AN177)</f>
        <v/>
      </c>
      <c r="AB178" s="125"/>
      <c r="AC178" s="125"/>
      <c r="AD178" s="125"/>
      <c r="AE178" s="123" t="str">
        <f>IF(原始数据!K177="","",原始数据!K177)</f>
        <v/>
      </c>
      <c r="AF178" s="123" t="str">
        <f>IF(原始数据!L177="","",原始数据!L177)</f>
        <v/>
      </c>
      <c r="AG178" s="123" t="str">
        <f>IF(原始数据!AO177="","",原始数据!AO177)</f>
        <v/>
      </c>
      <c r="AH178" s="125"/>
      <c r="AI178" s="125"/>
      <c r="AJ178" s="125"/>
      <c r="AK178" s="125"/>
      <c r="AL178" s="125"/>
    </row>
    <row r="179" spans="1:38">
      <c r="A179" s="117">
        <f>输入错误检查!B178</f>
        <v>0</v>
      </c>
      <c r="B179" s="130">
        <f>原始数据!B178</f>
        <v>6</v>
      </c>
      <c r="C179" s="130">
        <f>原始数据!C178</f>
        <v>16</v>
      </c>
      <c r="D179" s="120">
        <f>原始数据!D178</f>
        <v>1500</v>
      </c>
      <c r="E179" s="120" t="str">
        <f>原始数据!E178</f>
        <v>FL</v>
      </c>
      <c r="F179" s="120" t="str">
        <f>原始数据!F178</f>
        <v>FAV</v>
      </c>
      <c r="G179" s="120">
        <f>原始数据!G178</f>
        <v>1</v>
      </c>
      <c r="H179" s="120" t="str">
        <f>原始数据!H178</f>
        <v>上</v>
      </c>
      <c r="I179" s="120" t="str">
        <f>IF(原始数据!W178="","",原始数据!W178)</f>
        <v>唐人街</v>
      </c>
      <c r="J179" s="120" t="str">
        <f>原始数据!J178</f>
        <v>FL</v>
      </c>
      <c r="K179" s="127" t="s">
        <v>145</v>
      </c>
      <c r="L179" s="123" t="str">
        <f>IF(原始数据!AI178="","",原始数据!AI178)</f>
        <v>空军</v>
      </c>
      <c r="M179" s="125">
        <v>2</v>
      </c>
      <c r="N179" s="145">
        <v>3</v>
      </c>
      <c r="O179" s="145">
        <v>0</v>
      </c>
      <c r="P179" s="127" t="s">
        <v>316</v>
      </c>
      <c r="Q179" s="123" t="str">
        <f>IF(原始数据!AJ178="","",原始数据!AJ178)</f>
        <v>魔术师</v>
      </c>
      <c r="R179" s="125">
        <v>6</v>
      </c>
      <c r="S179" s="125">
        <v>3</v>
      </c>
      <c r="T179" s="125">
        <v>9</v>
      </c>
      <c r="U179" s="127" t="s">
        <v>315</v>
      </c>
      <c r="V179" s="123" t="str">
        <f>IF(原始数据!AL178="","",原始数据!AL178)</f>
        <v>野人</v>
      </c>
      <c r="W179" s="125">
        <v>4</v>
      </c>
      <c r="X179" s="125">
        <v>3</v>
      </c>
      <c r="Y179" s="125">
        <v>6</v>
      </c>
      <c r="Z179" s="127" t="s">
        <v>317</v>
      </c>
      <c r="AA179" s="123" t="str">
        <f>IF(原始数据!AN178="","",原始数据!AN178)</f>
        <v>入殓师</v>
      </c>
      <c r="AB179" s="125">
        <v>8</v>
      </c>
      <c r="AC179" s="125">
        <v>0</v>
      </c>
      <c r="AD179" s="125">
        <v>9</v>
      </c>
      <c r="AE179" s="123" t="str">
        <f>IF(原始数据!K178="","",原始数据!K178)</f>
        <v>FAV</v>
      </c>
      <c r="AF179" s="123" t="str">
        <f>IF(原始数据!L178="","",原始数据!L178)</f>
        <v>chikin</v>
      </c>
      <c r="AG179" s="123" t="str">
        <f>IF(原始数据!AO178="","",原始数据!AO178)</f>
        <v>时空之影</v>
      </c>
      <c r="AH179" s="125">
        <v>5</v>
      </c>
      <c r="AI179" s="125">
        <v>6</v>
      </c>
      <c r="AJ179" s="125">
        <v>9</v>
      </c>
      <c r="AK179" s="127" t="s">
        <v>104</v>
      </c>
      <c r="AL179" s="127" t="s">
        <v>299</v>
      </c>
    </row>
    <row r="180" spans="1:38">
      <c r="A180" s="117">
        <f>输入错误检查!B179</f>
        <v>0</v>
      </c>
      <c r="B180" s="130">
        <f>原始数据!B179</f>
        <v>6</v>
      </c>
      <c r="C180" s="130">
        <f>原始数据!C179</f>
        <v>16</v>
      </c>
      <c r="D180" s="120">
        <f>原始数据!D179</f>
        <v>1500</v>
      </c>
      <c r="E180" s="120" t="str">
        <f>原始数据!E179</f>
        <v>FL</v>
      </c>
      <c r="F180" s="120" t="str">
        <f>原始数据!F179</f>
        <v>FAV</v>
      </c>
      <c r="G180" s="120">
        <f>原始数据!G179</f>
        <v>1</v>
      </c>
      <c r="H180" s="120" t="str">
        <f>原始数据!H179</f>
        <v>下</v>
      </c>
      <c r="I180" s="120" t="str">
        <f>IF(原始数据!W179="","",原始数据!W179)</f>
        <v>唐人街</v>
      </c>
      <c r="J180" s="120" t="str">
        <f>原始数据!J179</f>
        <v>FAV</v>
      </c>
      <c r="K180" s="127" t="s">
        <v>304</v>
      </c>
      <c r="L180" s="123" t="str">
        <f>IF(原始数据!AI179="","",原始数据!AI179)</f>
        <v>古董商</v>
      </c>
      <c r="M180" s="125">
        <v>1</v>
      </c>
      <c r="N180" s="145">
        <v>3</v>
      </c>
      <c r="O180" s="145">
        <v>0</v>
      </c>
      <c r="P180" s="127" t="s">
        <v>305</v>
      </c>
      <c r="Q180" s="123" t="str">
        <f>IF(原始数据!AJ179="","",原始数据!AJ179)</f>
        <v>病患</v>
      </c>
      <c r="R180" s="125">
        <v>5</v>
      </c>
      <c r="S180" s="125">
        <v>0</v>
      </c>
      <c r="T180" s="125">
        <v>9</v>
      </c>
      <c r="U180" s="127" t="s">
        <v>303</v>
      </c>
      <c r="V180" s="123" t="str">
        <f>IF(原始数据!AL179="","",原始数据!AL179)</f>
        <v>记者</v>
      </c>
      <c r="W180" s="125">
        <v>9</v>
      </c>
      <c r="X180" s="125">
        <v>0</v>
      </c>
      <c r="Y180" s="125">
        <v>9</v>
      </c>
      <c r="Z180" s="127" t="s">
        <v>306</v>
      </c>
      <c r="AA180" s="123" t="str">
        <f>IF(原始数据!AN179="","",原始数据!AN179)</f>
        <v>野人</v>
      </c>
      <c r="AB180" s="125">
        <v>8</v>
      </c>
      <c r="AC180" s="125">
        <v>3</v>
      </c>
      <c r="AD180" s="125">
        <v>6</v>
      </c>
      <c r="AE180" s="123" t="str">
        <f>IF(原始数据!K179="","",原始数据!K179)</f>
        <v>FL</v>
      </c>
      <c r="AF180" s="123" t="str">
        <f>IF(原始数据!L179="","",原始数据!L179)</f>
        <v>hasha</v>
      </c>
      <c r="AG180" s="123" t="str">
        <f>IF(原始数据!AO179="","",原始数据!AO179)</f>
        <v>时空之影</v>
      </c>
      <c r="AH180" s="125">
        <v>2</v>
      </c>
      <c r="AI180" s="125">
        <v>6</v>
      </c>
      <c r="AJ180" s="125">
        <v>9</v>
      </c>
      <c r="AK180" s="127" t="s">
        <v>104</v>
      </c>
      <c r="AL180" s="127" t="s">
        <v>299</v>
      </c>
    </row>
    <row r="181" spans="1:38">
      <c r="A181" s="117">
        <f>输入错误检查!B180</f>
        <v>0</v>
      </c>
      <c r="B181" s="130">
        <f>原始数据!B180</f>
        <v>6</v>
      </c>
      <c r="C181" s="130">
        <f>原始数据!C180</f>
        <v>16</v>
      </c>
      <c r="D181" s="120">
        <f>原始数据!D180</f>
        <v>1500</v>
      </c>
      <c r="E181" s="120" t="str">
        <f>原始数据!E180</f>
        <v>FL</v>
      </c>
      <c r="F181" s="120" t="str">
        <f>原始数据!F180</f>
        <v>FAV</v>
      </c>
      <c r="G181" s="120">
        <f>原始数据!G180</f>
        <v>2</v>
      </c>
      <c r="H181" s="120" t="str">
        <f>原始数据!H180</f>
        <v>上</v>
      </c>
      <c r="I181" s="120" t="str">
        <f>IF(原始数据!W180="","",原始数据!W180)</f>
        <v>湖景村</v>
      </c>
      <c r="J181" s="120" t="str">
        <f>原始数据!J180</f>
        <v>FAV</v>
      </c>
      <c r="K181" s="127" t="s">
        <v>303</v>
      </c>
      <c r="L181" s="123" t="str">
        <f>IF(原始数据!AI180="","",原始数据!AI180)</f>
        <v>飞行家</v>
      </c>
      <c r="M181" s="125">
        <v>5</v>
      </c>
      <c r="N181" s="145">
        <v>3</v>
      </c>
      <c r="O181" s="145">
        <v>9</v>
      </c>
      <c r="P181" s="127" t="s">
        <v>305</v>
      </c>
      <c r="Q181" s="123" t="str">
        <f>IF(原始数据!AJ180="","",原始数据!AJ180)</f>
        <v>心理学家</v>
      </c>
      <c r="R181" s="125">
        <v>3</v>
      </c>
      <c r="S181" s="125">
        <v>3</v>
      </c>
      <c r="T181" s="125">
        <v>0</v>
      </c>
      <c r="U181" s="127" t="s">
        <v>304</v>
      </c>
      <c r="V181" s="123" t="str">
        <f>IF(原始数据!AL180="","",原始数据!AL180)</f>
        <v>勘探员</v>
      </c>
      <c r="W181" s="125">
        <v>8</v>
      </c>
      <c r="X181" s="125">
        <v>3</v>
      </c>
      <c r="Y181" s="125">
        <v>0</v>
      </c>
      <c r="Z181" s="127" t="s">
        <v>306</v>
      </c>
      <c r="AA181" s="123" t="str">
        <f>IF(原始数据!AN180="","",原始数据!AN180)</f>
        <v>大副</v>
      </c>
      <c r="AB181" s="125">
        <v>11</v>
      </c>
      <c r="AC181" s="125">
        <v>3</v>
      </c>
      <c r="AD181" s="125">
        <v>6</v>
      </c>
      <c r="AE181" s="123" t="str">
        <f>IF(原始数据!K180="","",原始数据!K180)</f>
        <v>FL</v>
      </c>
      <c r="AF181" s="123" t="str">
        <f>IF(原始数据!L180="","",原始数据!L180)</f>
        <v>hasha</v>
      </c>
      <c r="AG181" s="123" t="str">
        <f>IF(原始数据!AO180="","",原始数据!AO180)</f>
        <v>时空之影</v>
      </c>
      <c r="AH181" s="125">
        <v>7</v>
      </c>
      <c r="AI181" s="125">
        <v>6</v>
      </c>
      <c r="AJ181" s="125">
        <v>9</v>
      </c>
      <c r="AK181" s="127" t="s">
        <v>104</v>
      </c>
      <c r="AL181" s="127" t="s">
        <v>299</v>
      </c>
    </row>
    <row r="182" spans="1:38">
      <c r="A182" s="117">
        <f>输入错误检查!B181</f>
        <v>0</v>
      </c>
      <c r="B182" s="130">
        <f>原始数据!B181</f>
        <v>6</v>
      </c>
      <c r="C182" s="130">
        <f>原始数据!C181</f>
        <v>16</v>
      </c>
      <c r="D182" s="120">
        <f>原始数据!D181</f>
        <v>1500</v>
      </c>
      <c r="E182" s="120" t="str">
        <f>原始数据!E181</f>
        <v>FL</v>
      </c>
      <c r="F182" s="120" t="str">
        <f>原始数据!F181</f>
        <v>FAV</v>
      </c>
      <c r="G182" s="120">
        <f>原始数据!G181</f>
        <v>2</v>
      </c>
      <c r="H182" s="120" t="str">
        <f>原始数据!H181</f>
        <v>下</v>
      </c>
      <c r="I182" s="120" t="str">
        <f>IF(原始数据!W181="","",原始数据!W181)</f>
        <v>湖景村</v>
      </c>
      <c r="J182" s="120" t="str">
        <f>原始数据!J181</f>
        <v>FL</v>
      </c>
      <c r="K182" s="127" t="s">
        <v>315</v>
      </c>
      <c r="L182" s="123" t="str">
        <f>IF(原始数据!AI181="","",原始数据!AI181)</f>
        <v>野人</v>
      </c>
      <c r="M182" s="125">
        <v>6</v>
      </c>
      <c r="N182" s="145">
        <v>3</v>
      </c>
      <c r="O182" s="145">
        <v>6</v>
      </c>
      <c r="P182" s="127" t="s">
        <v>316</v>
      </c>
      <c r="Q182" s="123" t="str">
        <f>IF(原始数据!AJ181="","",原始数据!AJ181)</f>
        <v>古董商</v>
      </c>
      <c r="R182" s="125">
        <v>2</v>
      </c>
      <c r="S182" s="125">
        <v>3</v>
      </c>
      <c r="T182" s="125">
        <v>0</v>
      </c>
      <c r="U182" s="127" t="s">
        <v>317</v>
      </c>
      <c r="V182" s="123" t="str">
        <f>IF(原始数据!AL181="","",原始数据!AL181)</f>
        <v>病患</v>
      </c>
      <c r="W182" s="125">
        <v>8</v>
      </c>
      <c r="X182" s="125">
        <v>3</v>
      </c>
      <c r="Y182" s="125">
        <v>9</v>
      </c>
      <c r="Z182" s="127" t="s">
        <v>145</v>
      </c>
      <c r="AA182" s="123" t="str">
        <f>IF(原始数据!AN181="","",原始数据!AN181)</f>
        <v>园丁</v>
      </c>
      <c r="AB182" s="125">
        <v>5</v>
      </c>
      <c r="AC182" s="125">
        <v>6</v>
      </c>
      <c r="AD182" s="125">
        <v>9</v>
      </c>
      <c r="AE182" s="123" t="str">
        <f>IF(原始数据!K181="","",原始数据!K181)</f>
        <v>FAV</v>
      </c>
      <c r="AF182" s="123" t="str">
        <f>IF(原始数据!L181="","",原始数据!L181)</f>
        <v>chikin</v>
      </c>
      <c r="AG182" s="123" t="str">
        <f>IF(原始数据!AO181="","",原始数据!AO181)</f>
        <v>歌剧演员</v>
      </c>
      <c r="AH182" s="125">
        <v>11</v>
      </c>
      <c r="AI182" s="125">
        <v>3</v>
      </c>
      <c r="AJ182" s="125">
        <v>6</v>
      </c>
      <c r="AK182" s="127" t="s">
        <v>104</v>
      </c>
      <c r="AL182" s="127" t="s">
        <v>90</v>
      </c>
    </row>
    <row r="183" spans="1:38">
      <c r="A183" s="117">
        <f>输入错误检查!B182</f>
        <v>0</v>
      </c>
      <c r="B183" s="130">
        <f>原始数据!B182</f>
        <v>6</v>
      </c>
      <c r="C183" s="130">
        <f>原始数据!C182</f>
        <v>16</v>
      </c>
      <c r="D183" s="120">
        <f>原始数据!D182</f>
        <v>1500</v>
      </c>
      <c r="E183" s="120" t="str">
        <f>原始数据!E182</f>
        <v>FL</v>
      </c>
      <c r="F183" s="120" t="str">
        <f>原始数据!F182</f>
        <v>FAV</v>
      </c>
      <c r="G183" s="120">
        <f>原始数据!G182</f>
        <v>3</v>
      </c>
      <c r="H183" s="120" t="str">
        <f>原始数据!H182</f>
        <v>上</v>
      </c>
      <c r="I183" s="120" t="str">
        <f>IF(原始数据!W182="","",原始数据!W182)</f>
        <v>月亮河公园</v>
      </c>
      <c r="J183" s="120" t="str">
        <f>原始数据!J182</f>
        <v>FL</v>
      </c>
      <c r="K183" s="127" t="s">
        <v>317</v>
      </c>
      <c r="L183" s="123" t="str">
        <f>IF(原始数据!AI182="","",原始数据!AI182)</f>
        <v>律师</v>
      </c>
      <c r="M183" s="125">
        <v>11</v>
      </c>
      <c r="N183" s="145">
        <v>3</v>
      </c>
      <c r="O183" s="145">
        <v>9</v>
      </c>
      <c r="P183" s="127" t="s">
        <v>145</v>
      </c>
      <c r="Q183" s="123" t="str">
        <f>IF(原始数据!AJ182="","",原始数据!AJ182)</f>
        <v>拉拉队员</v>
      </c>
      <c r="R183" s="125">
        <v>2</v>
      </c>
      <c r="S183" s="125">
        <v>3</v>
      </c>
      <c r="T183" s="125">
        <v>9</v>
      </c>
      <c r="U183" s="127" t="s">
        <v>315</v>
      </c>
      <c r="V183" s="123" t="str">
        <f>IF(原始数据!AL182="","",原始数据!AL182)</f>
        <v>佣兵</v>
      </c>
      <c r="W183" s="125">
        <v>4</v>
      </c>
      <c r="X183" s="125">
        <v>3</v>
      </c>
      <c r="Y183" s="125">
        <v>6</v>
      </c>
      <c r="Z183" s="127" t="s">
        <v>316</v>
      </c>
      <c r="AA183" s="123" t="str">
        <f>IF(原始数据!AN182="","",原始数据!AN182)</f>
        <v>勘探员</v>
      </c>
      <c r="AB183" s="125">
        <v>9</v>
      </c>
      <c r="AC183" s="125">
        <v>3</v>
      </c>
      <c r="AD183" s="125">
        <v>0</v>
      </c>
      <c r="AE183" s="123" t="str">
        <f>IF(原始数据!K182="","",原始数据!K182)</f>
        <v>FAV</v>
      </c>
      <c r="AF183" s="123" t="str">
        <f>IF(原始数据!L182="","",原始数据!L182)</f>
        <v>yami</v>
      </c>
      <c r="AG183" s="123" t="str">
        <f>IF(原始数据!AO182="","",原始数据!AO182)</f>
        <v>26号守卫</v>
      </c>
      <c r="AH183" s="125">
        <v>10</v>
      </c>
      <c r="AI183" s="125">
        <v>3</v>
      </c>
      <c r="AJ183" s="125">
        <v>6</v>
      </c>
      <c r="AK183" s="127" t="s">
        <v>111</v>
      </c>
      <c r="AL183" s="127" t="s">
        <v>90</v>
      </c>
    </row>
    <row r="184" spans="1:38">
      <c r="A184" s="117">
        <f>输入错误检查!B183</f>
        <v>0</v>
      </c>
      <c r="B184" s="130">
        <f>原始数据!B183</f>
        <v>6</v>
      </c>
      <c r="C184" s="130">
        <f>原始数据!C183</f>
        <v>16</v>
      </c>
      <c r="D184" s="120">
        <f>原始数据!D183</f>
        <v>1500</v>
      </c>
      <c r="E184" s="120" t="str">
        <f>原始数据!E183</f>
        <v>FL</v>
      </c>
      <c r="F184" s="120" t="str">
        <f>原始数据!F183</f>
        <v>FAV</v>
      </c>
      <c r="G184" s="120">
        <f>原始数据!G183</f>
        <v>3</v>
      </c>
      <c r="H184" s="120" t="str">
        <f>原始数据!H183</f>
        <v>下</v>
      </c>
      <c r="I184" s="120" t="str">
        <f>IF(原始数据!W183="","",原始数据!W183)</f>
        <v>月亮河公园</v>
      </c>
      <c r="J184" s="120" t="str">
        <f>原始数据!J183</f>
        <v>FAV</v>
      </c>
      <c r="K184" s="127" t="s">
        <v>304</v>
      </c>
      <c r="L184" s="123" t="str">
        <f>IF(原始数据!AI183="","",原始数据!AI183)</f>
        <v>前锋</v>
      </c>
      <c r="M184" s="125">
        <v>5</v>
      </c>
      <c r="N184" s="145">
        <v>3</v>
      </c>
      <c r="O184" s="145">
        <v>6</v>
      </c>
      <c r="P184" s="127" t="s">
        <v>306</v>
      </c>
      <c r="Q184" s="123" t="str">
        <f>IF(原始数据!AJ183="","",原始数据!AJ183)</f>
        <v>祭司</v>
      </c>
      <c r="R184" s="125">
        <v>6</v>
      </c>
      <c r="S184" s="125">
        <v>3</v>
      </c>
      <c r="T184" s="125">
        <v>0</v>
      </c>
      <c r="U184" s="127" t="s">
        <v>303</v>
      </c>
      <c r="V184" s="123" t="str">
        <f>IF(原始数据!AL183="","",原始数据!AL183)</f>
        <v>昆虫学者</v>
      </c>
      <c r="W184" s="125">
        <v>11</v>
      </c>
      <c r="X184" s="125">
        <v>0</v>
      </c>
      <c r="Y184" s="125">
        <v>3</v>
      </c>
      <c r="Z184" s="127" t="s">
        <v>305</v>
      </c>
      <c r="AA184" s="123" t="str">
        <f>IF(原始数据!AN183="","",原始数据!AN183)</f>
        <v>机械师</v>
      </c>
      <c r="AB184" s="125">
        <v>4</v>
      </c>
      <c r="AC184" s="125">
        <v>3</v>
      </c>
      <c r="AD184" s="125">
        <v>0</v>
      </c>
      <c r="AE184" s="123" t="str">
        <f>IF(原始数据!K183="","",原始数据!K183)</f>
        <v>FL</v>
      </c>
      <c r="AF184" s="123" t="str">
        <f>IF(原始数据!L183="","",原始数据!L183)</f>
        <v>hasha</v>
      </c>
      <c r="AG184" s="123" t="str">
        <f>IF(原始数据!AO183="","",原始数据!AO183)</f>
        <v>红夫人</v>
      </c>
      <c r="AH184" s="125">
        <v>7</v>
      </c>
      <c r="AI184" s="125">
        <v>3</v>
      </c>
      <c r="AJ184" s="125">
        <v>6</v>
      </c>
      <c r="AK184" s="127" t="s">
        <v>74</v>
      </c>
      <c r="AL184" s="127" t="s">
        <v>90</v>
      </c>
    </row>
    <row r="185" spans="1:38">
      <c r="A185" s="117">
        <f>输入错误检查!B184</f>
        <v>0</v>
      </c>
      <c r="B185" s="130">
        <f>原始数据!B184</f>
        <v>6</v>
      </c>
      <c r="C185" s="130">
        <f>原始数据!C184</f>
        <v>16</v>
      </c>
      <c r="D185" s="120">
        <f>原始数据!D184</f>
        <v>1500</v>
      </c>
      <c r="E185" s="120" t="str">
        <f>原始数据!E184</f>
        <v>FL</v>
      </c>
      <c r="F185" s="120" t="str">
        <f>原始数据!F184</f>
        <v>FAV</v>
      </c>
      <c r="G185" s="120" t="str">
        <f>原始数据!G184</f>
        <v>加</v>
      </c>
      <c r="H185" s="120" t="str">
        <f>原始数据!H184</f>
        <v>上</v>
      </c>
      <c r="I185" s="120" t="str">
        <f>IF(原始数据!W184="","",原始数据!W184)</f>
        <v/>
      </c>
      <c r="J185" s="120" t="str">
        <f>原始数据!J184</f>
        <v/>
      </c>
      <c r="K185" s="125"/>
      <c r="L185" s="123" t="str">
        <f>IF(原始数据!AI184="","",原始数据!AI184)</f>
        <v/>
      </c>
      <c r="M185" s="125"/>
      <c r="N185" s="145"/>
      <c r="O185" s="145"/>
      <c r="P185" s="125"/>
      <c r="Q185" s="123" t="str">
        <f>IF(原始数据!AJ184="","",原始数据!AJ184)</f>
        <v/>
      </c>
      <c r="R185" s="125"/>
      <c r="S185" s="125"/>
      <c r="T185" s="125"/>
      <c r="U185" s="125"/>
      <c r="V185" s="123" t="str">
        <f>IF(原始数据!AL184="","",原始数据!AL184)</f>
        <v/>
      </c>
      <c r="W185" s="125"/>
      <c r="X185" s="125"/>
      <c r="Y185" s="125"/>
      <c r="Z185" s="125"/>
      <c r="AA185" s="123" t="str">
        <f>IF(原始数据!AN184="","",原始数据!AN184)</f>
        <v/>
      </c>
      <c r="AB185" s="125"/>
      <c r="AC185" s="125"/>
      <c r="AD185" s="125"/>
      <c r="AE185" s="123" t="str">
        <f>IF(原始数据!K184="","",原始数据!K184)</f>
        <v/>
      </c>
      <c r="AF185" s="123" t="str">
        <f>IF(原始数据!L184="","",原始数据!L184)</f>
        <v/>
      </c>
      <c r="AG185" s="123" t="str">
        <f>IF(原始数据!AO184="","",原始数据!AO184)</f>
        <v/>
      </c>
      <c r="AH185" s="125"/>
      <c r="AI185" s="125"/>
      <c r="AJ185" s="125"/>
      <c r="AK185" s="125"/>
      <c r="AL185" s="125"/>
    </row>
    <row r="186" spans="1:38">
      <c r="A186" s="117">
        <f>输入错误检查!B185</f>
        <v>0</v>
      </c>
      <c r="B186" s="130">
        <f>原始数据!B185</f>
        <v>6</v>
      </c>
      <c r="C186" s="130">
        <f>原始数据!C185</f>
        <v>16</v>
      </c>
      <c r="D186" s="120">
        <f>原始数据!D185</f>
        <v>1500</v>
      </c>
      <c r="E186" s="120" t="str">
        <f>原始数据!E185</f>
        <v>FL</v>
      </c>
      <c r="F186" s="120" t="str">
        <f>原始数据!F185</f>
        <v>FAV</v>
      </c>
      <c r="G186" s="120" t="str">
        <f>原始数据!G185</f>
        <v>加</v>
      </c>
      <c r="H186" s="120" t="str">
        <f>原始数据!H185</f>
        <v>下</v>
      </c>
      <c r="I186" s="120" t="str">
        <f>IF(原始数据!W185="","",原始数据!W185)</f>
        <v/>
      </c>
      <c r="J186" s="120" t="str">
        <f>原始数据!J185</f>
        <v/>
      </c>
      <c r="K186" s="125"/>
      <c r="L186" s="123" t="str">
        <f>IF(原始数据!AI185="","",原始数据!AI185)</f>
        <v/>
      </c>
      <c r="M186" s="125"/>
      <c r="N186" s="145"/>
      <c r="O186" s="145"/>
      <c r="P186" s="125"/>
      <c r="Q186" s="123" t="str">
        <f>IF(原始数据!AJ185="","",原始数据!AJ185)</f>
        <v/>
      </c>
      <c r="R186" s="125"/>
      <c r="S186" s="125"/>
      <c r="T186" s="125"/>
      <c r="U186" s="125"/>
      <c r="V186" s="123" t="str">
        <f>IF(原始数据!AL185="","",原始数据!AL185)</f>
        <v/>
      </c>
      <c r="W186" s="125"/>
      <c r="X186" s="125"/>
      <c r="Y186" s="125"/>
      <c r="Z186" s="125"/>
      <c r="AA186" s="123" t="str">
        <f>IF(原始数据!AN185="","",原始数据!AN185)</f>
        <v/>
      </c>
      <c r="AB186" s="125"/>
      <c r="AC186" s="125"/>
      <c r="AD186" s="125"/>
      <c r="AE186" s="123" t="str">
        <f>IF(原始数据!K185="","",原始数据!K185)</f>
        <v/>
      </c>
      <c r="AF186" s="123" t="str">
        <f>IF(原始数据!L185="","",原始数据!L185)</f>
        <v/>
      </c>
      <c r="AG186" s="123" t="str">
        <f>IF(原始数据!AO185="","",原始数据!AO185)</f>
        <v/>
      </c>
      <c r="AH186" s="125"/>
      <c r="AI186" s="125"/>
      <c r="AJ186" s="125"/>
      <c r="AK186" s="125"/>
      <c r="AL186" s="125"/>
    </row>
    <row r="187" spans="1:38">
      <c r="A187" s="117">
        <f>输入错误检查!B186</f>
        <v>0</v>
      </c>
      <c r="B187" s="130">
        <f>原始数据!B186</f>
        <v>6</v>
      </c>
      <c r="C187" s="130">
        <f>原始数据!C186</f>
        <v>16</v>
      </c>
      <c r="D187" s="120">
        <f>原始数据!D186</f>
        <v>1700</v>
      </c>
      <c r="E187" s="120" t="str">
        <f>原始数据!E186</f>
        <v>SZ</v>
      </c>
      <c r="F187" s="120" t="str">
        <f>原始数据!F186</f>
        <v>AXIZ</v>
      </c>
      <c r="G187" s="120">
        <f>原始数据!G186</f>
        <v>1</v>
      </c>
      <c r="H187" s="120" t="str">
        <f>原始数据!H186</f>
        <v>上</v>
      </c>
      <c r="I187" s="120" t="str">
        <f>IF(原始数据!W186="","",原始数据!W186)</f>
        <v>红教堂</v>
      </c>
      <c r="J187" s="120" t="str">
        <f>原始数据!J186</f>
        <v>SZ</v>
      </c>
      <c r="K187" s="127" t="s">
        <v>295</v>
      </c>
      <c r="L187" s="123" t="str">
        <f>IF(原始数据!AI186="","",原始数据!AI186)</f>
        <v>园丁</v>
      </c>
      <c r="M187" s="125">
        <v>4</v>
      </c>
      <c r="N187" s="145">
        <v>0</v>
      </c>
      <c r="O187" s="145">
        <v>6</v>
      </c>
      <c r="P187" s="127" t="s">
        <v>297</v>
      </c>
      <c r="Q187" s="123" t="str">
        <f>IF(原始数据!AJ186="","",原始数据!AJ186)</f>
        <v>先知</v>
      </c>
      <c r="R187" s="125">
        <v>5</v>
      </c>
      <c r="S187" s="125">
        <v>0</v>
      </c>
      <c r="T187" s="125">
        <v>9</v>
      </c>
      <c r="U187" s="127" t="s">
        <v>298</v>
      </c>
      <c r="V187" s="123" t="str">
        <f>IF(原始数据!AL186="","",原始数据!AL186)</f>
        <v>飞行家</v>
      </c>
      <c r="W187" s="125">
        <v>6</v>
      </c>
      <c r="X187" s="125">
        <v>3</v>
      </c>
      <c r="Y187" s="125">
        <v>6</v>
      </c>
      <c r="Z187" s="127" t="s">
        <v>296</v>
      </c>
      <c r="AA187" s="123" t="str">
        <f>IF(原始数据!AN186="","",原始数据!AN186)</f>
        <v>佣兵</v>
      </c>
      <c r="AB187" s="125">
        <v>8</v>
      </c>
      <c r="AC187" s="125">
        <v>3</v>
      </c>
      <c r="AD187" s="125">
        <v>6</v>
      </c>
      <c r="AE187" s="123" t="str">
        <f>IF(原始数据!K186="","",原始数据!K186)</f>
        <v>AXIZ</v>
      </c>
      <c r="AF187" s="123" t="str">
        <f>IF(原始数据!L186="","",原始数据!L186)</f>
        <v>kakaka</v>
      </c>
      <c r="AG187" s="123" t="str">
        <f>IF(原始数据!AO186="","",原始数据!AO186)</f>
        <v>歌剧演员</v>
      </c>
      <c r="AH187" s="125">
        <v>9</v>
      </c>
      <c r="AI187" s="125">
        <v>3</v>
      </c>
      <c r="AJ187" s="125">
        <v>6</v>
      </c>
      <c r="AK187" s="127" t="s">
        <v>104</v>
      </c>
      <c r="AL187" s="127" t="s">
        <v>90</v>
      </c>
    </row>
    <row r="188" spans="1:38">
      <c r="A188" s="117">
        <f>输入错误检查!B187</f>
        <v>0</v>
      </c>
      <c r="B188" s="130">
        <f>原始数据!B187</f>
        <v>6</v>
      </c>
      <c r="C188" s="130">
        <f>原始数据!C187</f>
        <v>16</v>
      </c>
      <c r="D188" s="120">
        <f>原始数据!D187</f>
        <v>1700</v>
      </c>
      <c r="E188" s="120" t="str">
        <f>原始数据!E187</f>
        <v>SZ</v>
      </c>
      <c r="F188" s="120" t="str">
        <f>原始数据!F187</f>
        <v>AXIZ</v>
      </c>
      <c r="G188" s="120">
        <f>原始数据!G187</f>
        <v>1</v>
      </c>
      <c r="H188" s="120" t="str">
        <f>原始数据!H187</f>
        <v>下</v>
      </c>
      <c r="I188" s="120" t="str">
        <f>IF(原始数据!W187="","",原始数据!W187)</f>
        <v>红教堂</v>
      </c>
      <c r="J188" s="120" t="str">
        <f>原始数据!J187</f>
        <v>AXIZ</v>
      </c>
      <c r="K188" s="127" t="s">
        <v>307</v>
      </c>
      <c r="L188" s="123" t="str">
        <f>IF(原始数据!AI187="","",原始数据!AI187)</f>
        <v>先知</v>
      </c>
      <c r="M188" s="125">
        <v>5</v>
      </c>
      <c r="N188" s="145">
        <v>0</v>
      </c>
      <c r="O188" s="145">
        <v>9</v>
      </c>
      <c r="P188" s="127" t="s">
        <v>308</v>
      </c>
      <c r="Q188" s="123" t="str">
        <f>IF(原始数据!AJ187="","",原始数据!AJ187)</f>
        <v>木偶师</v>
      </c>
      <c r="R188" s="125">
        <v>6</v>
      </c>
      <c r="S188" s="125">
        <v>6</v>
      </c>
      <c r="T188" s="125">
        <v>9</v>
      </c>
      <c r="U188" s="127" t="s">
        <v>310</v>
      </c>
      <c r="V188" s="123" t="str">
        <f>IF(原始数据!AL187="","",原始数据!AL187)</f>
        <v>园丁</v>
      </c>
      <c r="W188" s="125">
        <v>2</v>
      </c>
      <c r="X188" s="125">
        <v>3</v>
      </c>
      <c r="Y188" s="125">
        <v>9</v>
      </c>
      <c r="Z188" s="127" t="s">
        <v>309</v>
      </c>
      <c r="AA188" s="123" t="str">
        <f>IF(原始数据!AN187="","",原始数据!AN187)</f>
        <v>大副</v>
      </c>
      <c r="AB188" s="125">
        <v>4</v>
      </c>
      <c r="AC188" s="125">
        <v>3</v>
      </c>
      <c r="AD188" s="125">
        <v>6</v>
      </c>
      <c r="AE188" s="123" t="str">
        <f>IF(原始数据!K187="","",原始数据!K187)</f>
        <v>SZ</v>
      </c>
      <c r="AF188" s="123" t="str">
        <f>IF(原始数据!L187="","",原始数据!L187)</f>
        <v>burio</v>
      </c>
      <c r="AG188" s="123" t="str">
        <f>IF(原始数据!AO187="","",原始数据!AO187)</f>
        <v>歌剧演员</v>
      </c>
      <c r="AH188" s="125">
        <v>1</v>
      </c>
      <c r="AI188" s="125">
        <v>3</v>
      </c>
      <c r="AJ188" s="125">
        <v>6</v>
      </c>
      <c r="AK188" s="127" t="s">
        <v>104</v>
      </c>
      <c r="AL188" s="127" t="s">
        <v>111</v>
      </c>
    </row>
    <row r="189" spans="1:38">
      <c r="A189" s="117">
        <f>输入错误检查!B188</f>
        <v>0</v>
      </c>
      <c r="B189" s="130">
        <f>原始数据!B188</f>
        <v>6</v>
      </c>
      <c r="C189" s="130">
        <f>原始数据!C188</f>
        <v>16</v>
      </c>
      <c r="D189" s="120">
        <f>原始数据!D188</f>
        <v>1700</v>
      </c>
      <c r="E189" s="120" t="str">
        <f>原始数据!E188</f>
        <v>SZ</v>
      </c>
      <c r="F189" s="120" t="str">
        <f>原始数据!F188</f>
        <v>AXIZ</v>
      </c>
      <c r="G189" s="120">
        <f>原始数据!G188</f>
        <v>2</v>
      </c>
      <c r="H189" s="120" t="str">
        <f>原始数据!H188</f>
        <v>上</v>
      </c>
      <c r="I189" s="120" t="str">
        <f>IF(原始数据!W188="","",原始数据!W188)</f>
        <v>月亮河公园</v>
      </c>
      <c r="J189" s="120" t="str">
        <f>原始数据!J188</f>
        <v>AXIZ</v>
      </c>
      <c r="K189" s="127" t="s">
        <v>308</v>
      </c>
      <c r="L189" s="123" t="str">
        <f>IF(原始数据!AI188="","",原始数据!AI188)</f>
        <v>空军</v>
      </c>
      <c r="M189" s="125">
        <v>2</v>
      </c>
      <c r="N189" s="145">
        <v>3</v>
      </c>
      <c r="O189" s="145">
        <v>0</v>
      </c>
      <c r="P189" s="127" t="s">
        <v>307</v>
      </c>
      <c r="Q189" s="123" t="str">
        <f>IF(原始数据!AJ188="","",原始数据!AJ188)</f>
        <v>心理学家</v>
      </c>
      <c r="R189" s="125">
        <v>9</v>
      </c>
      <c r="S189" s="125">
        <v>3</v>
      </c>
      <c r="T189" s="125">
        <v>0</v>
      </c>
      <c r="U189" s="127" t="s">
        <v>309</v>
      </c>
      <c r="V189" s="123" t="str">
        <f>IF(原始数据!AL188="","",原始数据!AL188)</f>
        <v>佣兵</v>
      </c>
      <c r="W189" s="125">
        <v>7</v>
      </c>
      <c r="X189" s="125">
        <v>3</v>
      </c>
      <c r="Y189" s="125">
        <v>6</v>
      </c>
      <c r="Z189" s="127" t="s">
        <v>310</v>
      </c>
      <c r="AA189" s="123" t="str">
        <f>IF(原始数据!AN188="","",原始数据!AN188)</f>
        <v>勘探员</v>
      </c>
      <c r="AB189" s="125">
        <v>11</v>
      </c>
      <c r="AC189" s="125">
        <v>3</v>
      </c>
      <c r="AD189" s="125">
        <v>0</v>
      </c>
      <c r="AE189" s="123" t="str">
        <f>IF(原始数据!K188="","",原始数据!K188)</f>
        <v>SZ</v>
      </c>
      <c r="AF189" s="123" t="str">
        <f>IF(原始数据!L188="","",原始数据!L188)</f>
        <v>miraik</v>
      </c>
      <c r="AG189" s="123" t="str">
        <f>IF(原始数据!AO188="","",原始数据!AO188)</f>
        <v>鹿头</v>
      </c>
      <c r="AH189" s="125">
        <v>10</v>
      </c>
      <c r="AI189" s="125">
        <v>3</v>
      </c>
      <c r="AJ189" s="125">
        <v>6</v>
      </c>
      <c r="AK189" s="127" t="s">
        <v>74</v>
      </c>
      <c r="AL189" s="127" t="s">
        <v>320</v>
      </c>
    </row>
    <row r="190" spans="1:38">
      <c r="A190" s="117">
        <f>输入错误检查!B189</f>
        <v>0</v>
      </c>
      <c r="B190" s="130">
        <f>原始数据!B189</f>
        <v>6</v>
      </c>
      <c r="C190" s="130">
        <f>原始数据!C189</f>
        <v>16</v>
      </c>
      <c r="D190" s="120">
        <f>原始数据!D189</f>
        <v>1700</v>
      </c>
      <c r="E190" s="120" t="str">
        <f>原始数据!E189</f>
        <v>SZ</v>
      </c>
      <c r="F190" s="120" t="str">
        <f>原始数据!F189</f>
        <v>AXIZ</v>
      </c>
      <c r="G190" s="120">
        <f>原始数据!G189</f>
        <v>2</v>
      </c>
      <c r="H190" s="120" t="str">
        <f>原始数据!H189</f>
        <v>下</v>
      </c>
      <c r="I190" s="120" t="str">
        <f>IF(原始数据!W189="","",原始数据!W189)</f>
        <v>月亮河公园</v>
      </c>
      <c r="J190" s="120" t="str">
        <f>原始数据!J189</f>
        <v>SZ</v>
      </c>
      <c r="K190" s="127" t="s">
        <v>298</v>
      </c>
      <c r="L190" s="123" t="str">
        <f>IF(原始数据!AI189="","",原始数据!AI189)</f>
        <v>空军</v>
      </c>
      <c r="M190" s="125">
        <v>6</v>
      </c>
      <c r="N190" s="145">
        <v>3</v>
      </c>
      <c r="O190" s="145">
        <v>0</v>
      </c>
      <c r="P190" s="127" t="s">
        <v>297</v>
      </c>
      <c r="Q190" s="123" t="str">
        <f>IF(原始数据!AJ189="","",原始数据!AJ189)</f>
        <v>病患</v>
      </c>
      <c r="R190" s="125">
        <v>5</v>
      </c>
      <c r="S190" s="125">
        <v>3</v>
      </c>
      <c r="T190" s="125">
        <v>0</v>
      </c>
      <c r="U190" s="127" t="s">
        <v>296</v>
      </c>
      <c r="V190" s="123" t="str">
        <f>IF(原始数据!AL189="","",原始数据!AL189)</f>
        <v>佣兵</v>
      </c>
      <c r="W190" s="125">
        <v>8</v>
      </c>
      <c r="X190" s="125">
        <v>3</v>
      </c>
      <c r="Y190" s="125">
        <v>6</v>
      </c>
      <c r="Z190" s="127" t="s">
        <v>295</v>
      </c>
      <c r="AA190" s="123" t="str">
        <f>IF(原始数据!AN189="","",原始数据!AN189)</f>
        <v>入殓师</v>
      </c>
      <c r="AB190" s="125">
        <v>11</v>
      </c>
      <c r="AC190" s="125">
        <v>0</v>
      </c>
      <c r="AD190" s="125">
        <v>9</v>
      </c>
      <c r="AE190" s="123" t="str">
        <f>IF(原始数据!K189="","",原始数据!K189)</f>
        <v>AXIZ</v>
      </c>
      <c r="AF190" s="123" t="str">
        <f>IF(原始数据!L189="","",原始数据!L189)</f>
        <v>kakaka</v>
      </c>
      <c r="AG190" s="123" t="str">
        <f>IF(原始数据!AO189="","",原始数据!AO189)</f>
        <v>时空之影</v>
      </c>
      <c r="AH190" s="125">
        <v>10</v>
      </c>
      <c r="AI190" s="125">
        <v>6</v>
      </c>
      <c r="AJ190" s="125">
        <v>9</v>
      </c>
      <c r="AK190" s="127" t="s">
        <v>104</v>
      </c>
      <c r="AL190" s="127" t="s">
        <v>299</v>
      </c>
    </row>
    <row r="191" spans="1:38">
      <c r="A191" s="117">
        <f>输入错误检查!B190</f>
        <v>0</v>
      </c>
      <c r="B191" s="130">
        <f>原始数据!B190</f>
        <v>6</v>
      </c>
      <c r="C191" s="130">
        <f>原始数据!C190</f>
        <v>16</v>
      </c>
      <c r="D191" s="120">
        <f>原始数据!D190</f>
        <v>1700</v>
      </c>
      <c r="E191" s="120" t="str">
        <f>原始数据!E190</f>
        <v>SZ</v>
      </c>
      <c r="F191" s="120" t="str">
        <f>原始数据!F190</f>
        <v>AXIZ</v>
      </c>
      <c r="G191" s="120">
        <f>原始数据!G190</f>
        <v>3</v>
      </c>
      <c r="H191" s="120" t="str">
        <f>原始数据!H190</f>
        <v>上</v>
      </c>
      <c r="I191" s="120" t="str">
        <f>IF(原始数据!W190="","",原始数据!W190)</f>
        <v>永眠镇</v>
      </c>
      <c r="J191" s="120" t="str">
        <f>原始数据!J190</f>
        <v>SZ</v>
      </c>
      <c r="K191" s="127" t="s">
        <v>298</v>
      </c>
      <c r="L191" s="123" t="str">
        <f>IF(原始数据!AI190="","",原始数据!AI190)</f>
        <v>飞行家</v>
      </c>
      <c r="M191" s="125">
        <v>3</v>
      </c>
      <c r="N191" s="145">
        <v>0</v>
      </c>
      <c r="O191" s="145">
        <v>6</v>
      </c>
      <c r="P191" s="127" t="s">
        <v>295</v>
      </c>
      <c r="Q191" s="123" t="str">
        <f>IF(原始数据!AJ190="","",原始数据!AJ190)</f>
        <v>心理学家</v>
      </c>
      <c r="R191" s="125">
        <v>8</v>
      </c>
      <c r="S191" s="125">
        <v>3</v>
      </c>
      <c r="T191" s="125">
        <v>9</v>
      </c>
      <c r="U191" s="127" t="s">
        <v>296</v>
      </c>
      <c r="V191" s="123" t="str">
        <f>IF(原始数据!AL190="","",原始数据!AL190)</f>
        <v>大副</v>
      </c>
      <c r="W191" s="125">
        <v>5</v>
      </c>
      <c r="X191" s="125">
        <v>3</v>
      </c>
      <c r="Y191" s="125">
        <v>6</v>
      </c>
      <c r="Z191" s="127" t="s">
        <v>297</v>
      </c>
      <c r="AA191" s="123" t="str">
        <f>IF(原始数据!AN190="","",原始数据!AN190)</f>
        <v>舞女</v>
      </c>
      <c r="AB191" s="125">
        <v>6</v>
      </c>
      <c r="AC191" s="125">
        <v>3</v>
      </c>
      <c r="AD191" s="125">
        <v>0</v>
      </c>
      <c r="AE191" s="123" t="str">
        <f>IF(原始数据!K190="","",原始数据!K190)</f>
        <v>AXIZ</v>
      </c>
      <c r="AF191" s="123" t="str">
        <f>IF(原始数据!L190="","",原始数据!L190)</f>
        <v>kakaka</v>
      </c>
      <c r="AG191" s="123" t="str">
        <f>IF(原始数据!AO190="","",原始数据!AO190)</f>
        <v>蜘蛛</v>
      </c>
      <c r="AH191" s="125">
        <v>4</v>
      </c>
      <c r="AI191" s="125">
        <v>3</v>
      </c>
      <c r="AJ191" s="125">
        <v>6</v>
      </c>
      <c r="AK191" s="127" t="s">
        <v>104</v>
      </c>
      <c r="AL191" s="127" t="s">
        <v>90</v>
      </c>
    </row>
    <row r="192" spans="1:38">
      <c r="A192" s="117">
        <f>输入错误检查!B191</f>
        <v>0</v>
      </c>
      <c r="B192" s="130">
        <f>原始数据!B191</f>
        <v>6</v>
      </c>
      <c r="C192" s="130">
        <f>原始数据!C191</f>
        <v>16</v>
      </c>
      <c r="D192" s="120">
        <f>原始数据!D191</f>
        <v>1700</v>
      </c>
      <c r="E192" s="120" t="str">
        <f>原始数据!E191</f>
        <v>SZ</v>
      </c>
      <c r="F192" s="120" t="str">
        <f>原始数据!F191</f>
        <v>AXIZ</v>
      </c>
      <c r="G192" s="120">
        <f>原始数据!G191</f>
        <v>3</v>
      </c>
      <c r="H192" s="120" t="str">
        <f>原始数据!H191</f>
        <v>下</v>
      </c>
      <c r="I192" s="120" t="str">
        <f>IF(原始数据!W191="","",原始数据!W191)</f>
        <v>永眠镇</v>
      </c>
      <c r="J192" s="120" t="str">
        <f>原始数据!J191</f>
        <v>AXIZ</v>
      </c>
      <c r="K192" s="127" t="s">
        <v>310</v>
      </c>
      <c r="L192" s="123" t="str">
        <f>IF(原始数据!AI191="","",原始数据!AI191)</f>
        <v>勘探员</v>
      </c>
      <c r="M192" s="125">
        <v>3</v>
      </c>
      <c r="N192" s="145">
        <v>3</v>
      </c>
      <c r="O192" s="145">
        <v>0</v>
      </c>
      <c r="P192" s="127" t="s">
        <v>308</v>
      </c>
      <c r="Q192" s="123" t="str">
        <f>IF(原始数据!AJ191="","",原始数据!AJ191)</f>
        <v>飞行家</v>
      </c>
      <c r="R192" s="125">
        <v>1</v>
      </c>
      <c r="S192" s="125">
        <v>3</v>
      </c>
      <c r="T192" s="125">
        <v>6</v>
      </c>
      <c r="U192" s="127" t="s">
        <v>309</v>
      </c>
      <c r="V192" s="123" t="str">
        <f>IF(原始数据!AL191="","",原始数据!AL191)</f>
        <v>佣兵</v>
      </c>
      <c r="W192" s="125">
        <v>8</v>
      </c>
      <c r="X192" s="125">
        <v>3</v>
      </c>
      <c r="Y192" s="125">
        <v>6</v>
      </c>
      <c r="Z192" s="127" t="s">
        <v>307</v>
      </c>
      <c r="AA192" s="123" t="str">
        <f>IF(原始数据!AN191="","",原始数据!AN191)</f>
        <v>拉拉队员</v>
      </c>
      <c r="AB192" s="125">
        <v>5</v>
      </c>
      <c r="AC192" s="125">
        <v>0</v>
      </c>
      <c r="AD192" s="125">
        <v>9</v>
      </c>
      <c r="AE192" s="123" t="str">
        <f>IF(原始数据!K191="","",原始数据!K191)</f>
        <v>SZ</v>
      </c>
      <c r="AF192" s="123" t="str">
        <f>IF(原始数据!L191="","",原始数据!L191)</f>
        <v>miraik</v>
      </c>
      <c r="AG192" s="123" t="str">
        <f>IF(原始数据!AO191="","",原始数据!AO191)</f>
        <v>时空之影</v>
      </c>
      <c r="AH192" s="125">
        <v>9</v>
      </c>
      <c r="AI192" s="125">
        <v>6</v>
      </c>
      <c r="AJ192" s="125">
        <v>9</v>
      </c>
      <c r="AK192" s="127" t="s">
        <v>104</v>
      </c>
      <c r="AL192" s="127" t="s">
        <v>299</v>
      </c>
    </row>
    <row r="193" spans="1:38">
      <c r="A193" s="117">
        <f>输入错误检查!B192</f>
        <v>0</v>
      </c>
      <c r="B193" s="130">
        <f>原始数据!B192</f>
        <v>6</v>
      </c>
      <c r="C193" s="130">
        <f>原始数据!C192</f>
        <v>16</v>
      </c>
      <c r="D193" s="120">
        <f>原始数据!D192</f>
        <v>1700</v>
      </c>
      <c r="E193" s="120" t="str">
        <f>原始数据!E192</f>
        <v>SZ</v>
      </c>
      <c r="F193" s="120" t="str">
        <f>原始数据!F192</f>
        <v>AXIZ</v>
      </c>
      <c r="G193" s="120" t="str">
        <f>原始数据!G192</f>
        <v>加</v>
      </c>
      <c r="H193" s="120" t="str">
        <f>原始数据!H192</f>
        <v>上</v>
      </c>
      <c r="I193" s="120" t="str">
        <f>IF(原始数据!W192="","",原始数据!W192)</f>
        <v/>
      </c>
      <c r="J193" s="120" t="str">
        <f>原始数据!J192</f>
        <v/>
      </c>
      <c r="K193" s="125"/>
      <c r="L193" s="123" t="str">
        <f>IF(原始数据!AI192="","",原始数据!AI192)</f>
        <v/>
      </c>
      <c r="M193" s="125"/>
      <c r="N193" s="145"/>
      <c r="O193" s="145"/>
      <c r="P193" s="125"/>
      <c r="Q193" s="123" t="str">
        <f>IF(原始数据!AJ192="","",原始数据!AJ192)</f>
        <v/>
      </c>
      <c r="R193" s="125"/>
      <c r="S193" s="125"/>
      <c r="T193" s="125"/>
      <c r="U193" s="125"/>
      <c r="V193" s="123" t="str">
        <f>IF(原始数据!AL192="","",原始数据!AL192)</f>
        <v/>
      </c>
      <c r="W193" s="125"/>
      <c r="X193" s="125"/>
      <c r="Y193" s="125"/>
      <c r="Z193" s="125"/>
      <c r="AA193" s="123" t="str">
        <f>IF(原始数据!AN192="","",原始数据!AN192)</f>
        <v/>
      </c>
      <c r="AB193" s="125"/>
      <c r="AC193" s="125"/>
      <c r="AD193" s="125"/>
      <c r="AE193" s="123" t="str">
        <f>IF(原始数据!K192="","",原始数据!K192)</f>
        <v/>
      </c>
      <c r="AF193" s="123" t="str">
        <f>IF(原始数据!L192="","",原始数据!L192)</f>
        <v/>
      </c>
      <c r="AG193" s="123" t="str">
        <f>IF(原始数据!AO192="","",原始数据!AO192)</f>
        <v/>
      </c>
      <c r="AH193" s="125"/>
      <c r="AI193" s="125"/>
      <c r="AJ193" s="125"/>
      <c r="AK193" s="125"/>
      <c r="AL193" s="125"/>
    </row>
    <row r="194" spans="1:38">
      <c r="A194" s="117">
        <f>输入错误检查!B193</f>
        <v>0</v>
      </c>
      <c r="B194" s="130">
        <f>原始数据!B193</f>
        <v>6</v>
      </c>
      <c r="C194" s="130">
        <f>原始数据!C193</f>
        <v>16</v>
      </c>
      <c r="D194" s="120">
        <f>原始数据!D193</f>
        <v>1700</v>
      </c>
      <c r="E194" s="120" t="str">
        <f>原始数据!E193</f>
        <v>SZ</v>
      </c>
      <c r="F194" s="120" t="str">
        <f>原始数据!F193</f>
        <v>AXIZ</v>
      </c>
      <c r="G194" s="120" t="str">
        <f>原始数据!G193</f>
        <v>加</v>
      </c>
      <c r="H194" s="120" t="str">
        <f>原始数据!H193</f>
        <v>下</v>
      </c>
      <c r="I194" s="120" t="str">
        <f>IF(原始数据!W193="","",原始数据!W193)</f>
        <v/>
      </c>
      <c r="J194" s="120" t="str">
        <f>原始数据!J193</f>
        <v/>
      </c>
      <c r="K194" s="125"/>
      <c r="L194" s="123" t="str">
        <f>IF(原始数据!AI193="","",原始数据!AI193)</f>
        <v/>
      </c>
      <c r="M194" s="125"/>
      <c r="N194" s="145"/>
      <c r="O194" s="145"/>
      <c r="P194" s="125"/>
      <c r="Q194" s="123" t="str">
        <f>IF(原始数据!AJ193="","",原始数据!AJ193)</f>
        <v/>
      </c>
      <c r="R194" s="125"/>
      <c r="S194" s="125"/>
      <c r="T194" s="125"/>
      <c r="U194" s="125"/>
      <c r="V194" s="123" t="str">
        <f>IF(原始数据!AL193="","",原始数据!AL193)</f>
        <v/>
      </c>
      <c r="W194" s="125"/>
      <c r="X194" s="125"/>
      <c r="Y194" s="125"/>
      <c r="Z194" s="125"/>
      <c r="AA194" s="123" t="str">
        <f>IF(原始数据!AN193="","",原始数据!AN193)</f>
        <v/>
      </c>
      <c r="AB194" s="125"/>
      <c r="AC194" s="125"/>
      <c r="AD194" s="125"/>
      <c r="AE194" s="123" t="str">
        <f>IF(原始数据!K193="","",原始数据!K193)</f>
        <v/>
      </c>
      <c r="AF194" s="123" t="str">
        <f>IF(原始数据!L193="","",原始数据!L193)</f>
        <v/>
      </c>
      <c r="AG194" s="123" t="str">
        <f>IF(原始数据!AO193="","",原始数据!AO193)</f>
        <v/>
      </c>
      <c r="AH194" s="125"/>
      <c r="AI194" s="125"/>
      <c r="AJ194" s="125"/>
      <c r="AK194" s="125"/>
      <c r="AL194" s="125"/>
    </row>
    <row r="195" spans="1:38">
      <c r="A195" s="117">
        <f>输入错误检查!B194</f>
        <v>0</v>
      </c>
      <c r="B195" s="130">
        <f>原始数据!B194</f>
        <v>6</v>
      </c>
      <c r="C195" s="130">
        <f>原始数据!C194</f>
        <v>22</v>
      </c>
      <c r="D195" s="120">
        <f>原始数据!D194</f>
        <v>1300</v>
      </c>
      <c r="E195" s="120" t="str">
        <f>原始数据!E194</f>
        <v>AXIZ</v>
      </c>
      <c r="F195" s="120" t="str">
        <f>原始数据!F194</f>
        <v>RC</v>
      </c>
      <c r="G195" s="120">
        <f>原始数据!G194</f>
        <v>1</v>
      </c>
      <c r="H195" s="120" t="str">
        <f>原始数据!H194</f>
        <v>上</v>
      </c>
      <c r="I195" s="120" t="str">
        <f>IF(原始数据!W194="","",原始数据!W194)</f>
        <v>永眠镇</v>
      </c>
      <c r="J195" s="120" t="str">
        <f>原始数据!J194</f>
        <v>RC</v>
      </c>
      <c r="K195" s="127" t="s">
        <v>292</v>
      </c>
      <c r="L195" s="123" t="str">
        <f>IF(原始数据!AI194="","",原始数据!AI194)</f>
        <v>调酒师</v>
      </c>
      <c r="M195" s="125">
        <v>1</v>
      </c>
      <c r="N195" s="145">
        <v>3</v>
      </c>
      <c r="O195" s="145">
        <v>9</v>
      </c>
      <c r="P195" s="127" t="s">
        <v>293</v>
      </c>
      <c r="Q195" s="123" t="str">
        <f>IF(原始数据!AJ194="","",原始数据!AJ194)</f>
        <v>先知</v>
      </c>
      <c r="R195" s="125">
        <v>3</v>
      </c>
      <c r="S195" s="125">
        <v>0</v>
      </c>
      <c r="T195" s="125">
        <v>9</v>
      </c>
      <c r="U195" s="127" t="s">
        <v>294</v>
      </c>
      <c r="V195" s="123" t="str">
        <f>IF(原始数据!AL194="","",原始数据!AL194)</f>
        <v>大副</v>
      </c>
      <c r="W195" s="125">
        <v>5</v>
      </c>
      <c r="X195" s="125">
        <v>3</v>
      </c>
      <c r="Y195" s="125">
        <v>6</v>
      </c>
      <c r="Z195" s="127" t="s">
        <v>291</v>
      </c>
      <c r="AA195" s="123" t="str">
        <f>IF(原始数据!AN194="","",原始数据!AN194)</f>
        <v>囚徒</v>
      </c>
      <c r="AB195" s="125">
        <v>6</v>
      </c>
      <c r="AC195" s="125">
        <v>3</v>
      </c>
      <c r="AD195" s="125">
        <v>9</v>
      </c>
      <c r="AE195" s="123" t="str">
        <f>IF(原始数据!K194="","",原始数据!K194)</f>
        <v>AXIZ</v>
      </c>
      <c r="AF195" s="123" t="str">
        <f>IF(原始数据!L194="","",原始数据!L194)</f>
        <v>kakaka</v>
      </c>
      <c r="AG195" s="123" t="str">
        <f>IF(原始数据!AO194="","",原始数据!AO194)</f>
        <v>歌剧演员</v>
      </c>
      <c r="AH195" s="125">
        <v>9</v>
      </c>
      <c r="AI195" s="125">
        <v>3</v>
      </c>
      <c r="AJ195" s="125">
        <v>6</v>
      </c>
      <c r="AK195" s="127" t="s">
        <v>104</v>
      </c>
      <c r="AL195" s="127" t="s">
        <v>90</v>
      </c>
    </row>
    <row r="196" spans="1:38">
      <c r="A196" s="117">
        <f>输入错误检查!B195</f>
        <v>0</v>
      </c>
      <c r="B196" s="130">
        <f>原始数据!B195</f>
        <v>6</v>
      </c>
      <c r="C196" s="130">
        <f>原始数据!C195</f>
        <v>22</v>
      </c>
      <c r="D196" s="120">
        <f>原始数据!D195</f>
        <v>1300</v>
      </c>
      <c r="E196" s="120" t="str">
        <f>原始数据!E195</f>
        <v>AXIZ</v>
      </c>
      <c r="F196" s="120" t="str">
        <f>原始数据!F195</f>
        <v>RC</v>
      </c>
      <c r="G196" s="120">
        <f>原始数据!G195</f>
        <v>1</v>
      </c>
      <c r="H196" s="120" t="str">
        <f>原始数据!H195</f>
        <v>下</v>
      </c>
      <c r="I196" s="120" t="str">
        <f>IF(原始数据!W195="","",原始数据!W195)</f>
        <v>永眠镇</v>
      </c>
      <c r="J196" s="120" t="str">
        <f>原始数据!J195</f>
        <v>AXIZ</v>
      </c>
      <c r="K196" s="127" t="s">
        <v>308</v>
      </c>
      <c r="L196" s="123" t="str">
        <f>IF(原始数据!AI195="","",原始数据!AI195)</f>
        <v>魔术师</v>
      </c>
      <c r="M196" s="125">
        <v>2</v>
      </c>
      <c r="N196" s="145">
        <v>3</v>
      </c>
      <c r="O196" s="145">
        <v>9</v>
      </c>
      <c r="P196" s="127" t="s">
        <v>310</v>
      </c>
      <c r="Q196" s="123" t="str">
        <f>IF(原始数据!AJ195="","",原始数据!AJ195)</f>
        <v>飞行家</v>
      </c>
      <c r="R196" s="125">
        <v>5</v>
      </c>
      <c r="S196" s="125">
        <v>6</v>
      </c>
      <c r="T196" s="125">
        <v>9</v>
      </c>
      <c r="U196" s="127" t="s">
        <v>309</v>
      </c>
      <c r="V196" s="123" t="str">
        <f>IF(原始数据!AL195="","",原始数据!AL195)</f>
        <v>大副</v>
      </c>
      <c r="W196" s="125">
        <v>8</v>
      </c>
      <c r="X196" s="125">
        <v>3</v>
      </c>
      <c r="Y196" s="125">
        <v>6</v>
      </c>
      <c r="Z196" s="127" t="s">
        <v>307</v>
      </c>
      <c r="AA196" s="123" t="str">
        <f>IF(原始数据!AN195="","",原始数据!AN195)</f>
        <v>拉拉队员</v>
      </c>
      <c r="AB196" s="125">
        <v>6</v>
      </c>
      <c r="AC196" s="125">
        <v>6</v>
      </c>
      <c r="AD196" s="125">
        <v>9</v>
      </c>
      <c r="AE196" s="123" t="str">
        <f>IF(原始数据!K195="","",原始数据!K195)</f>
        <v>RC</v>
      </c>
      <c r="AF196" s="123" t="str">
        <f>IF(原始数据!L195="","",原始数据!L195)</f>
        <v>peter</v>
      </c>
      <c r="AG196" s="123" t="str">
        <f>IF(原始数据!AO195="","",原始数据!AO195)</f>
        <v>歌剧演员</v>
      </c>
      <c r="AH196" s="125">
        <v>9</v>
      </c>
      <c r="AI196" s="125">
        <v>3</v>
      </c>
      <c r="AJ196" s="125">
        <v>6</v>
      </c>
      <c r="AK196" s="127" t="s">
        <v>111</v>
      </c>
      <c r="AL196" s="127" t="s">
        <v>104</v>
      </c>
    </row>
    <row r="197" spans="1:38">
      <c r="A197" s="117">
        <f>输入错误检查!B196</f>
        <v>0</v>
      </c>
      <c r="B197" s="130">
        <f>原始数据!B196</f>
        <v>6</v>
      </c>
      <c r="C197" s="130">
        <f>原始数据!C196</f>
        <v>22</v>
      </c>
      <c r="D197" s="120">
        <f>原始数据!D196</f>
        <v>1300</v>
      </c>
      <c r="E197" s="120" t="str">
        <f>原始数据!E196</f>
        <v>AXIZ</v>
      </c>
      <c r="F197" s="120" t="str">
        <f>原始数据!F196</f>
        <v>RC</v>
      </c>
      <c r="G197" s="120">
        <f>原始数据!G196</f>
        <v>2</v>
      </c>
      <c r="H197" s="120" t="str">
        <f>原始数据!H196</f>
        <v>上</v>
      </c>
      <c r="I197" s="120" t="str">
        <f>IF(原始数据!W196="","",原始数据!W196)</f>
        <v>军工厂</v>
      </c>
      <c r="J197" s="120" t="str">
        <f>原始数据!J196</f>
        <v>RC</v>
      </c>
      <c r="K197" s="127" t="s">
        <v>293</v>
      </c>
      <c r="L197" s="123" t="str">
        <f>IF(原始数据!AI196="","",原始数据!AI196)</f>
        <v>空军</v>
      </c>
      <c r="M197" s="125">
        <v>9</v>
      </c>
      <c r="N197" s="145">
        <v>0</v>
      </c>
      <c r="O197" s="145">
        <v>3</v>
      </c>
      <c r="P197" s="127" t="s">
        <v>292</v>
      </c>
      <c r="Q197" s="123" t="str">
        <f>IF(原始数据!AJ196="","",原始数据!AJ196)</f>
        <v>心理学家</v>
      </c>
      <c r="R197" s="125">
        <v>2</v>
      </c>
      <c r="S197" s="125">
        <v>3</v>
      </c>
      <c r="T197" s="125">
        <v>9</v>
      </c>
      <c r="U197" s="127" t="s">
        <v>294</v>
      </c>
      <c r="V197" s="123" t="str">
        <f>IF(原始数据!AL196="","",原始数据!AL196)</f>
        <v>佣兵</v>
      </c>
      <c r="W197" s="125">
        <v>1</v>
      </c>
      <c r="X197" s="125">
        <v>3</v>
      </c>
      <c r="Y197" s="125">
        <v>6</v>
      </c>
      <c r="Z197" s="127" t="s">
        <v>291</v>
      </c>
      <c r="AA197" s="123" t="str">
        <f>IF(原始数据!AN196="","",原始数据!AN196)</f>
        <v>杂技演员</v>
      </c>
      <c r="AB197" s="125">
        <v>7</v>
      </c>
      <c r="AC197" s="125">
        <v>3</v>
      </c>
      <c r="AD197" s="125">
        <v>9</v>
      </c>
      <c r="AE197" s="123" t="str">
        <f>IF(原始数据!K196="","",原始数据!K196)</f>
        <v>AXIZ</v>
      </c>
      <c r="AF197" s="123" t="str">
        <f>IF(原始数据!L196="","",原始数据!L196)</f>
        <v>kakaka</v>
      </c>
      <c r="AG197" s="123" t="str">
        <f>IF(原始数据!AO196="","",原始数据!AO196)</f>
        <v>时空之影</v>
      </c>
      <c r="AH197" s="125">
        <v>3</v>
      </c>
      <c r="AI197" s="125">
        <v>6</v>
      </c>
      <c r="AJ197" s="125">
        <v>9</v>
      </c>
      <c r="AK197" s="127" t="s">
        <v>104</v>
      </c>
      <c r="AL197" s="127" t="s">
        <v>299</v>
      </c>
    </row>
    <row r="198" spans="1:38">
      <c r="A198" s="117">
        <f>输入错误检查!B197</f>
        <v>0</v>
      </c>
      <c r="B198" s="130">
        <f>原始数据!B197</f>
        <v>6</v>
      </c>
      <c r="C198" s="130">
        <f>原始数据!C197</f>
        <v>22</v>
      </c>
      <c r="D198" s="120">
        <f>原始数据!D197</f>
        <v>1300</v>
      </c>
      <c r="E198" s="120" t="str">
        <f>原始数据!E197</f>
        <v>AXIZ</v>
      </c>
      <c r="F198" s="120" t="str">
        <f>原始数据!F197</f>
        <v>RC</v>
      </c>
      <c r="G198" s="120">
        <f>原始数据!G197</f>
        <v>2</v>
      </c>
      <c r="H198" s="120" t="str">
        <f>原始数据!H197</f>
        <v>下</v>
      </c>
      <c r="I198" s="120" t="str">
        <f>IF(原始数据!W197="","",原始数据!W197)</f>
        <v>军工厂</v>
      </c>
      <c r="J198" s="120" t="str">
        <f>原始数据!J197</f>
        <v>AXIZ</v>
      </c>
      <c r="K198" s="127" t="s">
        <v>308</v>
      </c>
      <c r="L198" s="123" t="str">
        <f>IF(原始数据!AI197="","",原始数据!AI197)</f>
        <v>先知</v>
      </c>
      <c r="M198" s="125">
        <v>2</v>
      </c>
      <c r="N198" s="145">
        <v>3</v>
      </c>
      <c r="O198" s="145">
        <v>9</v>
      </c>
      <c r="P198" s="127" t="s">
        <v>307</v>
      </c>
      <c r="Q198" s="123" t="str">
        <f>IF(原始数据!AJ197="","",原始数据!AJ197)</f>
        <v>古董商</v>
      </c>
      <c r="R198" s="125">
        <v>6</v>
      </c>
      <c r="S198" s="125">
        <v>0</v>
      </c>
      <c r="T198" s="125">
        <v>3</v>
      </c>
      <c r="U198" s="127" t="s">
        <v>309</v>
      </c>
      <c r="V198" s="123" t="str">
        <f>IF(原始数据!AL197="","",原始数据!AL197)</f>
        <v>佣兵</v>
      </c>
      <c r="W198" s="125">
        <v>8</v>
      </c>
      <c r="X198" s="125">
        <v>3</v>
      </c>
      <c r="Y198" s="125">
        <v>6</v>
      </c>
      <c r="Z198" s="127" t="s">
        <v>310</v>
      </c>
      <c r="AA198" s="123" t="str">
        <f>IF(原始数据!AN197="","",原始数据!AN197)</f>
        <v>囚徒</v>
      </c>
      <c r="AB198" s="125">
        <v>5</v>
      </c>
      <c r="AC198" s="125">
        <v>0</v>
      </c>
      <c r="AD198" s="125">
        <v>9</v>
      </c>
      <c r="AE198" s="123" t="str">
        <f>IF(原始数据!K197="","",原始数据!K197)</f>
        <v>RC</v>
      </c>
      <c r="AF198" s="123" t="str">
        <f>IF(原始数据!L197="","",原始数据!L197)</f>
        <v>aka</v>
      </c>
      <c r="AG198" s="123" t="str">
        <f>IF(原始数据!AO197="","",原始数据!AO197)</f>
        <v>使徒</v>
      </c>
      <c r="AH198" s="125">
        <v>1</v>
      </c>
      <c r="AI198" s="125">
        <v>0</v>
      </c>
      <c r="AJ198" s="125">
        <v>6</v>
      </c>
      <c r="AK198" s="127" t="s">
        <v>111</v>
      </c>
      <c r="AL198" s="127" t="s">
        <v>299</v>
      </c>
    </row>
    <row r="199" spans="1:38">
      <c r="A199" s="117">
        <f>输入错误检查!B198</f>
        <v>0</v>
      </c>
      <c r="B199" s="130">
        <f>原始数据!B198</f>
        <v>6</v>
      </c>
      <c r="C199" s="130">
        <f>原始数据!C198</f>
        <v>22</v>
      </c>
      <c r="D199" s="120">
        <f>原始数据!D198</f>
        <v>1300</v>
      </c>
      <c r="E199" s="120" t="str">
        <f>原始数据!E198</f>
        <v>AXIZ</v>
      </c>
      <c r="F199" s="120" t="str">
        <f>原始数据!F198</f>
        <v>RC</v>
      </c>
      <c r="G199" s="120">
        <f>原始数据!G198</f>
        <v>3</v>
      </c>
      <c r="H199" s="120" t="str">
        <f>原始数据!H198</f>
        <v>上</v>
      </c>
      <c r="I199" s="120" t="str">
        <f>IF(原始数据!W198="","",原始数据!W198)</f>
        <v/>
      </c>
      <c r="J199" s="120" t="str">
        <f>原始数据!J198</f>
        <v/>
      </c>
      <c r="K199" s="125"/>
      <c r="L199" s="123" t="str">
        <f>IF(原始数据!AI198="","",原始数据!AI198)</f>
        <v/>
      </c>
      <c r="M199" s="125"/>
      <c r="N199" s="145"/>
      <c r="O199" s="145"/>
      <c r="P199" s="125"/>
      <c r="Q199" s="123" t="str">
        <f>IF(原始数据!AJ198="","",原始数据!AJ198)</f>
        <v/>
      </c>
      <c r="R199" s="125"/>
      <c r="S199" s="125"/>
      <c r="T199" s="125"/>
      <c r="U199" s="125"/>
      <c r="V199" s="123" t="str">
        <f>IF(原始数据!AL198="","",原始数据!AL198)</f>
        <v/>
      </c>
      <c r="W199" s="125"/>
      <c r="X199" s="125"/>
      <c r="Y199" s="125"/>
      <c r="Z199" s="125"/>
      <c r="AA199" s="123" t="str">
        <f>IF(原始数据!AN198="","",原始数据!AN198)</f>
        <v/>
      </c>
      <c r="AB199" s="125"/>
      <c r="AC199" s="125"/>
      <c r="AD199" s="125"/>
      <c r="AE199" s="123" t="str">
        <f>IF(原始数据!K198="","",原始数据!K198)</f>
        <v/>
      </c>
      <c r="AF199" s="123" t="str">
        <f>IF(原始数据!L198="","",原始数据!L198)</f>
        <v/>
      </c>
      <c r="AG199" s="123" t="str">
        <f>IF(原始数据!AO198="","",原始数据!AO198)</f>
        <v/>
      </c>
      <c r="AH199" s="125"/>
      <c r="AI199" s="125"/>
      <c r="AJ199" s="125"/>
      <c r="AK199" s="125"/>
      <c r="AL199" s="125"/>
    </row>
    <row r="200" spans="1:38">
      <c r="A200" s="117">
        <f>输入错误检查!B199</f>
        <v>0</v>
      </c>
      <c r="B200" s="130">
        <f>原始数据!B199</f>
        <v>6</v>
      </c>
      <c r="C200" s="130">
        <f>原始数据!C199</f>
        <v>22</v>
      </c>
      <c r="D200" s="120">
        <f>原始数据!D199</f>
        <v>1300</v>
      </c>
      <c r="E200" s="120" t="str">
        <f>原始数据!E199</f>
        <v>AXIZ</v>
      </c>
      <c r="F200" s="120" t="str">
        <f>原始数据!F199</f>
        <v>RC</v>
      </c>
      <c r="G200" s="120">
        <f>原始数据!G199</f>
        <v>3</v>
      </c>
      <c r="H200" s="120" t="str">
        <f>原始数据!H199</f>
        <v>下</v>
      </c>
      <c r="I200" s="120" t="str">
        <f>IF(原始数据!W199="","",原始数据!W199)</f>
        <v/>
      </c>
      <c r="J200" s="120" t="str">
        <f>原始数据!J199</f>
        <v/>
      </c>
      <c r="K200" s="125"/>
      <c r="L200" s="123" t="str">
        <f>IF(原始数据!AI199="","",原始数据!AI199)</f>
        <v/>
      </c>
      <c r="M200" s="125"/>
      <c r="N200" s="145"/>
      <c r="O200" s="145"/>
      <c r="P200" s="125"/>
      <c r="Q200" s="123" t="str">
        <f>IF(原始数据!AJ199="","",原始数据!AJ199)</f>
        <v/>
      </c>
      <c r="R200" s="125"/>
      <c r="S200" s="125"/>
      <c r="T200" s="125"/>
      <c r="U200" s="125"/>
      <c r="V200" s="123" t="str">
        <f>IF(原始数据!AL199="","",原始数据!AL199)</f>
        <v/>
      </c>
      <c r="W200" s="125"/>
      <c r="X200" s="125"/>
      <c r="Y200" s="125"/>
      <c r="Z200" s="125"/>
      <c r="AA200" s="123" t="str">
        <f>IF(原始数据!AN199="","",原始数据!AN199)</f>
        <v/>
      </c>
      <c r="AB200" s="125"/>
      <c r="AC200" s="125"/>
      <c r="AD200" s="125"/>
      <c r="AE200" s="123" t="str">
        <f>IF(原始数据!K199="","",原始数据!K199)</f>
        <v/>
      </c>
      <c r="AF200" s="123" t="str">
        <f>IF(原始数据!L199="","",原始数据!L199)</f>
        <v/>
      </c>
      <c r="AG200" s="123" t="str">
        <f>IF(原始数据!AO199="","",原始数据!AO199)</f>
        <v/>
      </c>
      <c r="AH200" s="125"/>
      <c r="AI200" s="125"/>
      <c r="AJ200" s="125"/>
      <c r="AK200" s="125"/>
      <c r="AL200" s="125"/>
    </row>
    <row r="201" spans="1:38">
      <c r="A201" s="117">
        <f>输入错误检查!B200</f>
        <v>0</v>
      </c>
      <c r="B201" s="130">
        <f>原始数据!B200</f>
        <v>6</v>
      </c>
      <c r="C201" s="130">
        <f>原始数据!C200</f>
        <v>22</v>
      </c>
      <c r="D201" s="120">
        <f>原始数据!D200</f>
        <v>1300</v>
      </c>
      <c r="E201" s="120" t="str">
        <f>原始数据!E200</f>
        <v>AXIZ</v>
      </c>
      <c r="F201" s="120" t="str">
        <f>原始数据!F200</f>
        <v>RC</v>
      </c>
      <c r="G201" s="120" t="str">
        <f>原始数据!G200</f>
        <v>加</v>
      </c>
      <c r="H201" s="120" t="str">
        <f>原始数据!H200</f>
        <v>上</v>
      </c>
      <c r="I201" s="120" t="str">
        <f>IF(原始数据!W200="","",原始数据!W200)</f>
        <v/>
      </c>
      <c r="J201" s="120" t="str">
        <f>原始数据!J200</f>
        <v/>
      </c>
      <c r="K201" s="125"/>
      <c r="L201" s="123" t="str">
        <f>IF(原始数据!AI200="","",原始数据!AI200)</f>
        <v/>
      </c>
      <c r="M201" s="125"/>
      <c r="N201" s="145"/>
      <c r="O201" s="145"/>
      <c r="P201" s="125"/>
      <c r="Q201" s="123" t="str">
        <f>IF(原始数据!AJ200="","",原始数据!AJ200)</f>
        <v/>
      </c>
      <c r="R201" s="125"/>
      <c r="S201" s="125"/>
      <c r="T201" s="125"/>
      <c r="U201" s="125"/>
      <c r="V201" s="123" t="str">
        <f>IF(原始数据!AL200="","",原始数据!AL200)</f>
        <v/>
      </c>
      <c r="W201" s="125"/>
      <c r="X201" s="125"/>
      <c r="Y201" s="125"/>
      <c r="Z201" s="125"/>
      <c r="AA201" s="123" t="str">
        <f>IF(原始数据!AN200="","",原始数据!AN200)</f>
        <v/>
      </c>
      <c r="AB201" s="125"/>
      <c r="AC201" s="125"/>
      <c r="AD201" s="125"/>
      <c r="AE201" s="123" t="str">
        <f>IF(原始数据!K200="","",原始数据!K200)</f>
        <v/>
      </c>
      <c r="AF201" s="123" t="str">
        <f>IF(原始数据!L200="","",原始数据!L200)</f>
        <v/>
      </c>
      <c r="AG201" s="123" t="str">
        <f>IF(原始数据!AO200="","",原始数据!AO200)</f>
        <v/>
      </c>
      <c r="AH201" s="125"/>
      <c r="AI201" s="125"/>
      <c r="AJ201" s="125"/>
      <c r="AK201" s="125"/>
      <c r="AL201" s="125"/>
    </row>
    <row r="202" spans="1:38">
      <c r="A202" s="117">
        <f>输入错误检查!B201</f>
        <v>0</v>
      </c>
      <c r="B202" s="130">
        <f>原始数据!B201</f>
        <v>6</v>
      </c>
      <c r="C202" s="130">
        <f>原始数据!C201</f>
        <v>22</v>
      </c>
      <c r="D202" s="120">
        <f>原始数据!D201</f>
        <v>1300</v>
      </c>
      <c r="E202" s="120" t="str">
        <f>原始数据!E201</f>
        <v>AXIZ</v>
      </c>
      <c r="F202" s="120" t="str">
        <f>原始数据!F201</f>
        <v>RC</v>
      </c>
      <c r="G202" s="120" t="str">
        <f>原始数据!G201</f>
        <v>加</v>
      </c>
      <c r="H202" s="120" t="str">
        <f>原始数据!H201</f>
        <v>下</v>
      </c>
      <c r="I202" s="120" t="str">
        <f>IF(原始数据!W201="","",原始数据!W201)</f>
        <v/>
      </c>
      <c r="J202" s="120" t="str">
        <f>原始数据!J201</f>
        <v/>
      </c>
      <c r="K202" s="125"/>
      <c r="L202" s="123" t="str">
        <f>IF(原始数据!AI201="","",原始数据!AI201)</f>
        <v/>
      </c>
      <c r="M202" s="125"/>
      <c r="N202" s="145"/>
      <c r="O202" s="145"/>
      <c r="P202" s="125"/>
      <c r="Q202" s="123" t="str">
        <f>IF(原始数据!AJ201="","",原始数据!AJ201)</f>
        <v/>
      </c>
      <c r="R202" s="125"/>
      <c r="S202" s="125"/>
      <c r="T202" s="125"/>
      <c r="U202" s="125"/>
      <c r="V202" s="123" t="str">
        <f>IF(原始数据!AL201="","",原始数据!AL201)</f>
        <v/>
      </c>
      <c r="W202" s="125"/>
      <c r="X202" s="125"/>
      <c r="Y202" s="125"/>
      <c r="Z202" s="125"/>
      <c r="AA202" s="123" t="str">
        <f>IF(原始数据!AN201="","",原始数据!AN201)</f>
        <v/>
      </c>
      <c r="AB202" s="125"/>
      <c r="AC202" s="125"/>
      <c r="AD202" s="125"/>
      <c r="AE202" s="123" t="str">
        <f>IF(原始数据!K201="","",原始数据!K201)</f>
        <v/>
      </c>
      <c r="AF202" s="123" t="str">
        <f>IF(原始数据!L201="","",原始数据!L201)</f>
        <v/>
      </c>
      <c r="AG202" s="123" t="str">
        <f>IF(原始数据!AO201="","",原始数据!AO201)</f>
        <v/>
      </c>
      <c r="AH202" s="125"/>
      <c r="AI202" s="125"/>
      <c r="AJ202" s="125"/>
      <c r="AK202" s="125"/>
      <c r="AL202" s="125"/>
    </row>
    <row r="203" spans="1:38">
      <c r="A203" s="117">
        <f>输入错误检查!B202</f>
        <v>0</v>
      </c>
      <c r="B203" s="130">
        <f>原始数据!B202</f>
        <v>6</v>
      </c>
      <c r="C203" s="130">
        <f>原始数据!C202</f>
        <v>22</v>
      </c>
      <c r="D203" s="120">
        <f>原始数据!D202</f>
        <v>1500</v>
      </c>
      <c r="E203" s="120" t="str">
        <f>原始数据!E202</f>
        <v>FAV</v>
      </c>
      <c r="F203" s="120" t="str">
        <f>原始数据!F202</f>
        <v>AWG</v>
      </c>
      <c r="G203" s="120">
        <f>原始数据!G202</f>
        <v>1</v>
      </c>
      <c r="H203" s="120" t="str">
        <f>原始数据!H202</f>
        <v>上</v>
      </c>
      <c r="I203" s="120" t="str">
        <f>IF(原始数据!W202="","",原始数据!W202)</f>
        <v>里奥的回忆</v>
      </c>
      <c r="J203" s="120" t="str">
        <f>原始数据!J202</f>
        <v>AWG</v>
      </c>
      <c r="K203" s="127" t="s">
        <v>301</v>
      </c>
      <c r="L203" s="123" t="str">
        <f>IF(原始数据!AI202="","",原始数据!AI202)</f>
        <v>心理学家</v>
      </c>
      <c r="M203" s="125">
        <v>6</v>
      </c>
      <c r="N203" s="145">
        <v>3</v>
      </c>
      <c r="O203" s="145">
        <v>9</v>
      </c>
      <c r="P203" s="127" t="s">
        <v>302</v>
      </c>
      <c r="Q203" s="123" t="str">
        <f>IF(原始数据!AJ202="","",原始数据!AJ202)</f>
        <v>杂技演员</v>
      </c>
      <c r="R203" s="125">
        <v>5</v>
      </c>
      <c r="S203" s="125">
        <v>3</v>
      </c>
      <c r="T203" s="125">
        <v>9</v>
      </c>
      <c r="U203" s="127" t="s">
        <v>59</v>
      </c>
      <c r="V203" s="135" t="s">
        <v>116</v>
      </c>
      <c r="W203" s="125">
        <v>3</v>
      </c>
      <c r="X203" s="125">
        <v>3</v>
      </c>
      <c r="Y203" s="125">
        <v>6</v>
      </c>
      <c r="Z203" s="127" t="s">
        <v>300</v>
      </c>
      <c r="AA203" s="123" t="str">
        <f>IF(原始数据!AN202="","",原始数据!AN202)</f>
        <v>木偶师</v>
      </c>
      <c r="AB203" s="125">
        <v>8</v>
      </c>
      <c r="AC203" s="125">
        <v>6</v>
      </c>
      <c r="AD203" s="125">
        <v>9</v>
      </c>
      <c r="AE203" s="123" t="str">
        <f>IF(原始数据!K202="","",原始数据!K202)</f>
        <v>FAV</v>
      </c>
      <c r="AF203" s="123" t="str">
        <f>IF(原始数据!L202="","",原始数据!L202)</f>
        <v>chikin</v>
      </c>
      <c r="AG203" s="123" t="str">
        <f>IF(原始数据!AO202="","",原始数据!AO202)</f>
        <v>时空之影</v>
      </c>
      <c r="AH203" s="125">
        <v>9</v>
      </c>
      <c r="AI203" s="125">
        <v>6</v>
      </c>
      <c r="AJ203" s="125">
        <v>9</v>
      </c>
      <c r="AK203" s="127" t="s">
        <v>104</v>
      </c>
      <c r="AL203" s="127" t="s">
        <v>299</v>
      </c>
    </row>
    <row r="204" spans="1:38">
      <c r="A204" s="117">
        <f>输入错误检查!B203</f>
        <v>0</v>
      </c>
      <c r="B204" s="130">
        <f>原始数据!B203</f>
        <v>6</v>
      </c>
      <c r="C204" s="130">
        <f>原始数据!C203</f>
        <v>22</v>
      </c>
      <c r="D204" s="120">
        <f>原始数据!D203</f>
        <v>1500</v>
      </c>
      <c r="E204" s="120" t="str">
        <f>原始数据!E203</f>
        <v>FAV</v>
      </c>
      <c r="F204" s="120" t="str">
        <f>原始数据!F203</f>
        <v>AWG</v>
      </c>
      <c r="G204" s="120">
        <f>原始数据!G203</f>
        <v>1</v>
      </c>
      <c r="H204" s="120" t="str">
        <f>原始数据!H203</f>
        <v>下</v>
      </c>
      <c r="I204" s="120" t="str">
        <f>IF(原始数据!W203="","",原始数据!W203)</f>
        <v>里奥的回忆</v>
      </c>
      <c r="J204" s="120" t="str">
        <f>原始数据!J203</f>
        <v>FAV</v>
      </c>
      <c r="K204" s="127" t="s">
        <v>305</v>
      </c>
      <c r="L204" s="123" t="str">
        <f>IF(原始数据!AI203="","",原始数据!AI203)</f>
        <v>入殓师</v>
      </c>
      <c r="M204" s="125">
        <v>8</v>
      </c>
      <c r="N204" s="145">
        <v>6</v>
      </c>
      <c r="O204" s="145">
        <v>9</v>
      </c>
      <c r="P204" s="127" t="s">
        <v>303</v>
      </c>
      <c r="Q204" s="123" t="str">
        <f>IF(原始数据!AJ203="","",原始数据!AJ203)</f>
        <v>杂技演员</v>
      </c>
      <c r="R204" s="125">
        <v>5</v>
      </c>
      <c r="S204" s="125">
        <v>3</v>
      </c>
      <c r="T204" s="125">
        <v>9</v>
      </c>
      <c r="U204" s="127" t="s">
        <v>304</v>
      </c>
      <c r="V204" s="123" t="str">
        <f>IF(原始数据!AL203="","",原始数据!AL203)</f>
        <v>园丁</v>
      </c>
      <c r="W204" s="125">
        <v>4</v>
      </c>
      <c r="X204" s="125">
        <v>0</v>
      </c>
      <c r="Y204" s="125">
        <v>3</v>
      </c>
      <c r="Z204" s="127" t="s">
        <v>306</v>
      </c>
      <c r="AA204" s="123" t="str">
        <f>IF(原始数据!AN203="","",原始数据!AN203)</f>
        <v>佣兵</v>
      </c>
      <c r="AB204" s="125">
        <v>6</v>
      </c>
      <c r="AC204" s="125">
        <v>3</v>
      </c>
      <c r="AD204" s="125">
        <v>6</v>
      </c>
      <c r="AE204" s="123" t="str">
        <f>IF(原始数据!K203="","",原始数据!K203)</f>
        <v>AWG</v>
      </c>
      <c r="AF204" s="123" t="str">
        <f>IF(原始数据!L203="","",原始数据!L203)</f>
        <v>irohasu</v>
      </c>
      <c r="AG204" s="123" t="str">
        <f>IF(原始数据!AO203="","",原始数据!AO203)</f>
        <v>时空之影</v>
      </c>
      <c r="AH204" s="125">
        <v>9</v>
      </c>
      <c r="AI204" s="125">
        <v>6</v>
      </c>
      <c r="AJ204" s="125">
        <v>9</v>
      </c>
      <c r="AK204" s="127" t="s">
        <v>104</v>
      </c>
      <c r="AL204" s="127" t="s">
        <v>299</v>
      </c>
    </row>
    <row r="205" spans="1:38">
      <c r="A205" s="117">
        <f>输入错误检查!B204</f>
        <v>0</v>
      </c>
      <c r="B205" s="130">
        <f>原始数据!B204</f>
        <v>6</v>
      </c>
      <c r="C205" s="130">
        <f>原始数据!C204</f>
        <v>22</v>
      </c>
      <c r="D205" s="120">
        <f>原始数据!D204</f>
        <v>1500</v>
      </c>
      <c r="E205" s="120" t="str">
        <f>原始数据!E204</f>
        <v>FAV</v>
      </c>
      <c r="F205" s="120" t="str">
        <f>原始数据!F204</f>
        <v>AWG</v>
      </c>
      <c r="G205" s="120">
        <f>原始数据!G204</f>
        <v>2</v>
      </c>
      <c r="H205" s="120" t="str">
        <f>原始数据!H204</f>
        <v>上</v>
      </c>
      <c r="I205" s="120" t="str">
        <f>IF(原始数据!W204="","",原始数据!W204)</f>
        <v>红教堂</v>
      </c>
      <c r="J205" s="120" t="str">
        <f>原始数据!J204</f>
        <v>AWG</v>
      </c>
      <c r="K205" s="127" t="s">
        <v>300</v>
      </c>
      <c r="L205" s="123" t="str">
        <f>IF(原始数据!AI204="","",原始数据!AI204)</f>
        <v>先知</v>
      </c>
      <c r="M205" s="125">
        <v>5</v>
      </c>
      <c r="N205" s="145">
        <v>0</v>
      </c>
      <c r="O205" s="145">
        <v>9</v>
      </c>
      <c r="P205" s="127" t="s">
        <v>302</v>
      </c>
      <c r="Q205" s="123" t="str">
        <f>IF(原始数据!AJ204="","",原始数据!AJ204)</f>
        <v>舞女</v>
      </c>
      <c r="R205" s="125">
        <v>6</v>
      </c>
      <c r="S205" s="125">
        <v>0</v>
      </c>
      <c r="T205" s="125">
        <v>3</v>
      </c>
      <c r="U205" s="127" t="s">
        <v>59</v>
      </c>
      <c r="V205" s="123" t="str">
        <f>IF(原始数据!AL204="","",原始数据!AL204)</f>
        <v>佣兵</v>
      </c>
      <c r="W205" s="125">
        <v>4</v>
      </c>
      <c r="X205" s="125">
        <v>3</v>
      </c>
      <c r="Y205" s="125">
        <v>6</v>
      </c>
      <c r="Z205" s="127" t="s">
        <v>301</v>
      </c>
      <c r="AA205" s="123" t="str">
        <f>IF(原始数据!AN204="","",原始数据!AN204)</f>
        <v>拉拉队员</v>
      </c>
      <c r="AB205" s="125">
        <v>2</v>
      </c>
      <c r="AC205" s="125">
        <v>3</v>
      </c>
      <c r="AD205" s="125">
        <v>9</v>
      </c>
      <c r="AE205" s="123" t="str">
        <f>IF(原始数据!K204="","",原始数据!K204)</f>
        <v>FAV</v>
      </c>
      <c r="AF205" s="123" t="str">
        <f>IF(原始数据!L204="","",原始数据!L204)</f>
        <v>chikin</v>
      </c>
      <c r="AG205" s="123" t="str">
        <f>IF(原始数据!AO204="","",原始数据!AO204)</f>
        <v>歌剧演员</v>
      </c>
      <c r="AH205" s="125">
        <v>9</v>
      </c>
      <c r="AI205" s="125">
        <v>3</v>
      </c>
      <c r="AJ205" s="125">
        <v>6</v>
      </c>
      <c r="AK205" s="127" t="s">
        <v>104</v>
      </c>
      <c r="AL205" s="127" t="s">
        <v>90</v>
      </c>
    </row>
    <row r="206" spans="1:38">
      <c r="A206" s="117">
        <f>输入错误检查!B205</f>
        <v>0</v>
      </c>
      <c r="B206" s="130">
        <f>原始数据!B205</f>
        <v>6</v>
      </c>
      <c r="C206" s="130">
        <f>原始数据!C205</f>
        <v>22</v>
      </c>
      <c r="D206" s="120">
        <f>原始数据!D205</f>
        <v>1500</v>
      </c>
      <c r="E206" s="120" t="str">
        <f>原始数据!E205</f>
        <v>FAV</v>
      </c>
      <c r="F206" s="120" t="str">
        <f>原始数据!F205</f>
        <v>AWG</v>
      </c>
      <c r="G206" s="120">
        <f>原始数据!G205</f>
        <v>2</v>
      </c>
      <c r="H206" s="120" t="str">
        <f>原始数据!H205</f>
        <v>下</v>
      </c>
      <c r="I206" s="120" t="str">
        <f>IF(原始数据!W205="","",原始数据!W205)</f>
        <v>红教堂</v>
      </c>
      <c r="J206" s="120" t="str">
        <f>原始数据!J205</f>
        <v>FAV</v>
      </c>
      <c r="K206" s="127" t="s">
        <v>305</v>
      </c>
      <c r="L206" s="123" t="str">
        <f>IF(原始数据!AI205="","",原始数据!AI205)</f>
        <v>心理学家</v>
      </c>
      <c r="M206" s="125">
        <v>4</v>
      </c>
      <c r="N206" s="145">
        <v>3</v>
      </c>
      <c r="O206" s="145">
        <v>9</v>
      </c>
      <c r="P206" s="127" t="s">
        <v>304</v>
      </c>
      <c r="Q206" s="123" t="str">
        <f>IF(原始数据!AJ205="","",原始数据!AJ205)</f>
        <v>勘探员</v>
      </c>
      <c r="R206" s="125">
        <v>6</v>
      </c>
      <c r="S206" s="125">
        <v>0</v>
      </c>
      <c r="T206" s="125">
        <v>3</v>
      </c>
      <c r="U206" s="127" t="s">
        <v>303</v>
      </c>
      <c r="V206" s="123" t="str">
        <f>IF(原始数据!AL205="","",原始数据!AL205)</f>
        <v>昆虫学者</v>
      </c>
      <c r="W206" s="125">
        <v>5</v>
      </c>
      <c r="X206" s="125">
        <v>3</v>
      </c>
      <c r="Y206" s="125">
        <v>9</v>
      </c>
      <c r="Z206" s="127" t="s">
        <v>306</v>
      </c>
      <c r="AA206" s="123" t="str">
        <f>IF(原始数据!AN205="","",原始数据!AN205)</f>
        <v>佣兵</v>
      </c>
      <c r="AB206" s="125">
        <v>8</v>
      </c>
      <c r="AC206" s="125">
        <v>3</v>
      </c>
      <c r="AD206" s="125">
        <v>6</v>
      </c>
      <c r="AE206" s="123" t="str">
        <f>IF(原始数据!K205="","",原始数据!K205)</f>
        <v>AWG</v>
      </c>
      <c r="AF206" s="123" t="str">
        <f>IF(原始数据!L205="","",原始数据!L205)</f>
        <v>yukakina</v>
      </c>
      <c r="AG206" s="123" t="str">
        <f>IF(原始数据!AO205="","",原始数据!AO205)</f>
        <v>时空之影</v>
      </c>
      <c r="AH206" s="125">
        <v>9</v>
      </c>
      <c r="AI206" s="125">
        <v>6</v>
      </c>
      <c r="AJ206" s="125">
        <v>9</v>
      </c>
      <c r="AK206" s="127" t="s">
        <v>104</v>
      </c>
      <c r="AL206" s="127" t="s">
        <v>299</v>
      </c>
    </row>
    <row r="207" spans="1:38">
      <c r="A207" s="117">
        <f>输入错误检查!B206</f>
        <v>0</v>
      </c>
      <c r="B207" s="130">
        <f>原始数据!B206</f>
        <v>6</v>
      </c>
      <c r="C207" s="130">
        <f>原始数据!C206</f>
        <v>22</v>
      </c>
      <c r="D207" s="120">
        <f>原始数据!D206</f>
        <v>1500</v>
      </c>
      <c r="E207" s="120" t="str">
        <f>原始数据!E206</f>
        <v>FAV</v>
      </c>
      <c r="F207" s="120" t="str">
        <f>原始数据!F206</f>
        <v>AWG</v>
      </c>
      <c r="G207" s="120">
        <f>原始数据!G206</f>
        <v>3</v>
      </c>
      <c r="H207" s="120" t="str">
        <f>原始数据!H206</f>
        <v>上</v>
      </c>
      <c r="I207" s="120" t="str">
        <f>IF(原始数据!W206="","",原始数据!W206)</f>
        <v>唐人街</v>
      </c>
      <c r="J207" s="120" t="str">
        <f>原始数据!J206</f>
        <v>FAV</v>
      </c>
      <c r="K207" s="127" t="s">
        <v>305</v>
      </c>
      <c r="L207" s="123" t="str">
        <f>IF(原始数据!AI206="","",原始数据!AI206)</f>
        <v>飞行家</v>
      </c>
      <c r="M207" s="125">
        <v>4</v>
      </c>
      <c r="N207" s="145">
        <v>3</v>
      </c>
      <c r="O207" s="145">
        <v>6</v>
      </c>
      <c r="P207" s="127" t="s">
        <v>303</v>
      </c>
      <c r="Q207" s="123" t="str">
        <f>IF(原始数据!AJ206="","",原始数据!AJ206)</f>
        <v>昆虫学者</v>
      </c>
      <c r="R207" s="125">
        <v>6</v>
      </c>
      <c r="S207" s="125">
        <v>3</v>
      </c>
      <c r="T207" s="125">
        <v>9</v>
      </c>
      <c r="U207" s="127" t="s">
        <v>306</v>
      </c>
      <c r="V207" s="123" t="str">
        <f>IF(原始数据!AL206="","",原始数据!AL206)</f>
        <v>佣兵</v>
      </c>
      <c r="W207" s="125">
        <v>5</v>
      </c>
      <c r="X207" s="125">
        <v>3</v>
      </c>
      <c r="Y207" s="125">
        <v>6</v>
      </c>
      <c r="Z207" s="127" t="s">
        <v>304</v>
      </c>
      <c r="AA207" s="123" t="str">
        <f>IF(原始数据!AN206="","",原始数据!AN206)</f>
        <v>空军</v>
      </c>
      <c r="AB207" s="125">
        <v>2</v>
      </c>
      <c r="AC207" s="125">
        <v>0</v>
      </c>
      <c r="AD207" s="125">
        <v>3</v>
      </c>
      <c r="AE207" s="123" t="str">
        <f>IF(原始数据!K206="","",原始数据!K206)</f>
        <v>AWG</v>
      </c>
      <c r="AF207" s="123" t="str">
        <f>IF(原始数据!L206="","",原始数据!L206)</f>
        <v>yukakina</v>
      </c>
      <c r="AG207" s="123" t="str">
        <f>IF(原始数据!AO206="","",原始数据!AO206)</f>
        <v>26号守卫</v>
      </c>
      <c r="AH207" s="125">
        <v>8</v>
      </c>
      <c r="AI207" s="125">
        <v>6</v>
      </c>
      <c r="AJ207" s="125"/>
      <c r="AK207" s="127" t="s">
        <v>111</v>
      </c>
      <c r="AL207" s="127" t="s">
        <v>299</v>
      </c>
    </row>
    <row r="208" spans="1:38">
      <c r="A208" s="117">
        <f>输入错误检查!B207</f>
        <v>0</v>
      </c>
      <c r="B208" s="130">
        <f>原始数据!B207</f>
        <v>6</v>
      </c>
      <c r="C208" s="130">
        <f>原始数据!C207</f>
        <v>22</v>
      </c>
      <c r="D208" s="120">
        <f>原始数据!D207</f>
        <v>1500</v>
      </c>
      <c r="E208" s="120" t="str">
        <f>原始数据!E207</f>
        <v>FAV</v>
      </c>
      <c r="F208" s="120" t="str">
        <f>原始数据!F207</f>
        <v>AWG</v>
      </c>
      <c r="G208" s="120">
        <f>原始数据!G207</f>
        <v>3</v>
      </c>
      <c r="H208" s="120" t="str">
        <f>原始数据!H207</f>
        <v>下</v>
      </c>
      <c r="I208" s="120" t="str">
        <f>IF(原始数据!W207="","",原始数据!W207)</f>
        <v>唐人街</v>
      </c>
      <c r="J208" s="120" t="str">
        <f>原始数据!J207</f>
        <v>AWG</v>
      </c>
      <c r="K208" s="127" t="s">
        <v>300</v>
      </c>
      <c r="L208" s="123" t="str">
        <f>IF(原始数据!AI207="","",原始数据!AI207)</f>
        <v>古董商</v>
      </c>
      <c r="M208" s="125">
        <v>6</v>
      </c>
      <c r="N208" s="145">
        <v>0</v>
      </c>
      <c r="O208" s="145">
        <v>3</v>
      </c>
      <c r="P208" s="127" t="s">
        <v>59</v>
      </c>
      <c r="Q208" s="123" t="str">
        <f>IF(原始数据!AJ207="","",原始数据!AJ207)</f>
        <v>佣兵</v>
      </c>
      <c r="R208" s="125">
        <v>2</v>
      </c>
      <c r="S208" s="125">
        <v>3</v>
      </c>
      <c r="T208" s="125">
        <v>6</v>
      </c>
      <c r="U208" s="127" t="s">
        <v>301</v>
      </c>
      <c r="V208" s="123" t="str">
        <f>IF(原始数据!AL207="","",原始数据!AL207)</f>
        <v>拉拉队员</v>
      </c>
      <c r="W208" s="125">
        <v>5</v>
      </c>
      <c r="X208" s="125">
        <v>0</v>
      </c>
      <c r="Y208" s="125">
        <v>3</v>
      </c>
      <c r="Z208" s="127" t="s">
        <v>302</v>
      </c>
      <c r="AA208" s="123" t="str">
        <f>IF(原始数据!AN207="","",原始数据!AN207)</f>
        <v>飞行家</v>
      </c>
      <c r="AB208" s="125">
        <v>4</v>
      </c>
      <c r="AC208" s="125">
        <v>3</v>
      </c>
      <c r="AD208" s="125">
        <v>6</v>
      </c>
      <c r="AE208" s="123" t="str">
        <f>IF(原始数据!K207="","",原始数据!K207)</f>
        <v>FAV</v>
      </c>
      <c r="AF208" s="123" t="str">
        <f>IF(原始数据!L207="","",原始数据!L207)</f>
        <v>chikin</v>
      </c>
      <c r="AG208" s="123" t="str">
        <f>IF(原始数据!AO207="","",原始数据!AO207)</f>
        <v>隐士</v>
      </c>
      <c r="AH208" s="125">
        <v>8</v>
      </c>
      <c r="AI208" s="125">
        <v>6</v>
      </c>
      <c r="AJ208" s="125">
        <v>9</v>
      </c>
      <c r="AK208" s="127" t="s">
        <v>90</v>
      </c>
      <c r="AL208" s="127" t="s">
        <v>299</v>
      </c>
    </row>
    <row r="209" spans="1:38">
      <c r="A209" s="117">
        <f>输入错误检查!B208</f>
        <v>0</v>
      </c>
      <c r="B209" s="130">
        <f>原始数据!B208</f>
        <v>6</v>
      </c>
      <c r="C209" s="130">
        <f>原始数据!C208</f>
        <v>22</v>
      </c>
      <c r="D209" s="120">
        <f>原始数据!D208</f>
        <v>1500</v>
      </c>
      <c r="E209" s="120" t="str">
        <f>原始数据!E208</f>
        <v>FAV</v>
      </c>
      <c r="F209" s="120" t="str">
        <f>原始数据!F208</f>
        <v>AWG</v>
      </c>
      <c r="G209" s="120" t="str">
        <f>原始数据!G208</f>
        <v>加</v>
      </c>
      <c r="H209" s="120" t="str">
        <f>原始数据!H208</f>
        <v>上</v>
      </c>
      <c r="I209" s="120" t="str">
        <f>IF(原始数据!W208="","",原始数据!W208)</f>
        <v/>
      </c>
      <c r="J209" s="120" t="str">
        <f>原始数据!J208</f>
        <v/>
      </c>
      <c r="K209" s="125"/>
      <c r="L209" s="123" t="str">
        <f>IF(原始数据!AI208="","",原始数据!AI208)</f>
        <v/>
      </c>
      <c r="M209" s="125"/>
      <c r="N209" s="145"/>
      <c r="O209" s="145"/>
      <c r="P209" s="125"/>
      <c r="Q209" s="123" t="str">
        <f>IF(原始数据!AJ208="","",原始数据!AJ208)</f>
        <v/>
      </c>
      <c r="R209" s="125"/>
      <c r="S209" s="125"/>
      <c r="T209" s="125"/>
      <c r="U209" s="125"/>
      <c r="V209" s="123" t="str">
        <f>IF(原始数据!AL208="","",原始数据!AL208)</f>
        <v/>
      </c>
      <c r="W209" s="125"/>
      <c r="X209" s="125"/>
      <c r="Y209" s="125"/>
      <c r="Z209" s="125"/>
      <c r="AA209" s="123" t="str">
        <f>IF(原始数据!AN208="","",原始数据!AN208)</f>
        <v/>
      </c>
      <c r="AB209" s="125"/>
      <c r="AC209" s="125"/>
      <c r="AD209" s="125"/>
      <c r="AE209" s="123" t="str">
        <f>IF(原始数据!K208="","",原始数据!K208)</f>
        <v/>
      </c>
      <c r="AF209" s="123" t="str">
        <f>IF(原始数据!L208="","",原始数据!L208)</f>
        <v/>
      </c>
      <c r="AG209" s="123" t="str">
        <f>IF(原始数据!AO208="","",原始数据!AO208)</f>
        <v/>
      </c>
      <c r="AH209" s="125"/>
      <c r="AI209" s="125"/>
      <c r="AJ209" s="125"/>
      <c r="AK209" s="125"/>
      <c r="AL209" s="125"/>
    </row>
    <row r="210" spans="1:38">
      <c r="A210" s="117">
        <f>输入错误检查!B209</f>
        <v>0</v>
      </c>
      <c r="B210" s="130">
        <f>原始数据!B209</f>
        <v>6</v>
      </c>
      <c r="C210" s="130">
        <f>原始数据!C209</f>
        <v>22</v>
      </c>
      <c r="D210" s="120">
        <f>原始数据!D209</f>
        <v>1500</v>
      </c>
      <c r="E210" s="120" t="str">
        <f>原始数据!E209</f>
        <v>FAV</v>
      </c>
      <c r="F210" s="120" t="str">
        <f>原始数据!F209</f>
        <v>AWG</v>
      </c>
      <c r="G210" s="120" t="str">
        <f>原始数据!G209</f>
        <v>加</v>
      </c>
      <c r="H210" s="120" t="str">
        <f>原始数据!H209</f>
        <v>下</v>
      </c>
      <c r="I210" s="120" t="str">
        <f>IF(原始数据!W209="","",原始数据!W209)</f>
        <v/>
      </c>
      <c r="J210" s="120" t="str">
        <f>原始数据!J209</f>
        <v/>
      </c>
      <c r="K210" s="125"/>
      <c r="L210" s="123" t="str">
        <f>IF(原始数据!AI209="","",原始数据!AI209)</f>
        <v/>
      </c>
      <c r="M210" s="125"/>
      <c r="N210" s="145"/>
      <c r="O210" s="145"/>
      <c r="P210" s="125"/>
      <c r="Q210" s="123" t="str">
        <f>IF(原始数据!AJ209="","",原始数据!AJ209)</f>
        <v/>
      </c>
      <c r="R210" s="125"/>
      <c r="S210" s="125"/>
      <c r="T210" s="125"/>
      <c r="U210" s="125"/>
      <c r="V210" s="123" t="str">
        <f>IF(原始数据!AL209="","",原始数据!AL209)</f>
        <v/>
      </c>
      <c r="W210" s="125"/>
      <c r="X210" s="125"/>
      <c r="Y210" s="125"/>
      <c r="Z210" s="125"/>
      <c r="AA210" s="123" t="str">
        <f>IF(原始数据!AN209="","",原始数据!AN209)</f>
        <v/>
      </c>
      <c r="AB210" s="125"/>
      <c r="AC210" s="125"/>
      <c r="AD210" s="125"/>
      <c r="AE210" s="123" t="str">
        <f>IF(原始数据!K209="","",原始数据!K209)</f>
        <v/>
      </c>
      <c r="AF210" s="123" t="str">
        <f>IF(原始数据!L209="","",原始数据!L209)</f>
        <v/>
      </c>
      <c r="AG210" s="123" t="str">
        <f>IF(原始数据!AO209="","",原始数据!AO209)</f>
        <v/>
      </c>
      <c r="AH210" s="125"/>
      <c r="AI210" s="125"/>
      <c r="AJ210" s="125"/>
      <c r="AK210" s="125"/>
      <c r="AL210" s="125"/>
    </row>
    <row r="211" spans="1:38">
      <c r="A211" s="117">
        <f>输入错误检查!B210</f>
        <v>0</v>
      </c>
      <c r="B211" s="130">
        <f>原始数据!B210</f>
        <v>6</v>
      </c>
      <c r="C211" s="130">
        <f>原始数据!C210</f>
        <v>22</v>
      </c>
      <c r="D211" s="120">
        <f>原始数据!D210</f>
        <v>1700</v>
      </c>
      <c r="E211" s="120" t="str">
        <f>原始数据!E210</f>
        <v>SZ</v>
      </c>
      <c r="F211" s="120" t="str">
        <f>原始数据!F210</f>
        <v>ZETA</v>
      </c>
      <c r="G211" s="120">
        <f>原始数据!G210</f>
        <v>1</v>
      </c>
      <c r="H211" s="120" t="str">
        <f>原始数据!H210</f>
        <v>上</v>
      </c>
      <c r="I211" s="120" t="str">
        <f>IF(原始数据!W210="","",原始数据!W210)</f>
        <v>月亮河公园</v>
      </c>
      <c r="J211" s="120" t="str">
        <f>原始数据!J210</f>
        <v>SZ</v>
      </c>
      <c r="K211" s="127" t="s">
        <v>295</v>
      </c>
      <c r="L211" s="123" t="str">
        <f>IF(原始数据!AI210="","",原始数据!AI210)</f>
        <v>园丁</v>
      </c>
      <c r="M211" s="125">
        <v>9</v>
      </c>
      <c r="N211" s="145">
        <v>0</v>
      </c>
      <c r="O211" s="145">
        <v>9</v>
      </c>
      <c r="P211" s="127" t="s">
        <v>297</v>
      </c>
      <c r="Q211" s="123" t="str">
        <f>IF(原始数据!AJ210="","",原始数据!AJ210)</f>
        <v>入殓师</v>
      </c>
      <c r="R211" s="125">
        <v>4</v>
      </c>
      <c r="S211" s="125">
        <v>0</v>
      </c>
      <c r="T211" s="125">
        <v>3</v>
      </c>
      <c r="U211" s="127" t="s">
        <v>298</v>
      </c>
      <c r="V211" s="123" t="str">
        <f>IF(原始数据!AL210="","",原始数据!AL210)</f>
        <v>飞行家</v>
      </c>
      <c r="W211" s="125">
        <v>11</v>
      </c>
      <c r="X211" s="125">
        <v>3</v>
      </c>
      <c r="Y211" s="125">
        <v>6</v>
      </c>
      <c r="Z211" s="127" t="s">
        <v>296</v>
      </c>
      <c r="AA211" s="123" t="str">
        <f>IF(原始数据!AN210="","",原始数据!AN210)</f>
        <v>佣兵</v>
      </c>
      <c r="AB211" s="125">
        <v>2</v>
      </c>
      <c r="AC211" s="125">
        <v>3</v>
      </c>
      <c r="AD211" s="125">
        <v>6</v>
      </c>
      <c r="AE211" s="123" t="str">
        <f>IF(原始数据!K210="","",原始数据!K210)</f>
        <v>ZETA</v>
      </c>
      <c r="AF211" s="123" t="str">
        <f>IF(原始数据!L210="","",原始数据!L210)</f>
        <v>alf</v>
      </c>
      <c r="AG211" s="123" t="str">
        <f>IF(原始数据!AO210="","",原始数据!AO210)</f>
        <v>歌剧演员</v>
      </c>
      <c r="AH211" s="125">
        <v>10</v>
      </c>
      <c r="AI211" s="125">
        <v>3</v>
      </c>
      <c r="AJ211" s="125">
        <v>6</v>
      </c>
      <c r="AK211" s="127" t="s">
        <v>111</v>
      </c>
      <c r="AL211" s="127" t="s">
        <v>66</v>
      </c>
    </row>
    <row r="212" spans="1:38">
      <c r="A212" s="117">
        <f>输入错误检查!B211</f>
        <v>0</v>
      </c>
      <c r="B212" s="130">
        <f>原始数据!B211</f>
        <v>6</v>
      </c>
      <c r="C212" s="130">
        <f>原始数据!C211</f>
        <v>22</v>
      </c>
      <c r="D212" s="120">
        <f>原始数据!D211</f>
        <v>1700</v>
      </c>
      <c r="E212" s="120" t="str">
        <f>原始数据!E211</f>
        <v>SZ</v>
      </c>
      <c r="F212" s="120" t="str">
        <f>原始数据!F211</f>
        <v>ZETA</v>
      </c>
      <c r="G212" s="120">
        <f>原始数据!G211</f>
        <v>1</v>
      </c>
      <c r="H212" s="120" t="str">
        <f>原始数据!H211</f>
        <v>下</v>
      </c>
      <c r="I212" s="120" t="str">
        <f>IF(原始数据!W211="","",原始数据!W211)</f>
        <v>月亮河公园</v>
      </c>
      <c r="J212" s="120" t="str">
        <f>原始数据!J211</f>
        <v>ZETA</v>
      </c>
      <c r="K212" s="127" t="s">
        <v>311</v>
      </c>
      <c r="L212" s="123" t="str">
        <f>IF(原始数据!AI211="","",原始数据!AI211)</f>
        <v>园丁</v>
      </c>
      <c r="M212" s="125">
        <v>5</v>
      </c>
      <c r="N212" s="145">
        <v>0</v>
      </c>
      <c r="O212" s="145">
        <v>9</v>
      </c>
      <c r="P212" s="127" t="s">
        <v>312</v>
      </c>
      <c r="Q212" s="123" t="str">
        <f>IF(原始数据!AJ211="","",原始数据!AJ211)</f>
        <v>幸运儿</v>
      </c>
      <c r="R212" s="125">
        <v>4</v>
      </c>
      <c r="S212" s="125">
        <v>0</v>
      </c>
      <c r="T212" s="125">
        <v>3</v>
      </c>
      <c r="U212" s="127" t="s">
        <v>314</v>
      </c>
      <c r="V212" s="123" t="str">
        <f>IF(原始数据!AL211="","",原始数据!AL211)</f>
        <v>飞行家</v>
      </c>
      <c r="W212" s="125">
        <v>11</v>
      </c>
      <c r="X212" s="125">
        <v>3</v>
      </c>
      <c r="Y212" s="125">
        <v>6</v>
      </c>
      <c r="Z212" s="127" t="s">
        <v>313</v>
      </c>
      <c r="AA212" s="123" t="str">
        <f>IF(原始数据!AN211="","",原始数据!AN211)</f>
        <v>佣兵</v>
      </c>
      <c r="AB212" s="125">
        <v>2</v>
      </c>
      <c r="AC212" s="125">
        <v>3</v>
      </c>
      <c r="AD212" s="125">
        <v>6</v>
      </c>
      <c r="AE212" s="123" t="str">
        <f>IF(原始数据!K211="","",原始数据!K211)</f>
        <v>SZ</v>
      </c>
      <c r="AF212" s="123" t="str">
        <f>IF(原始数据!L211="","",原始数据!L211)</f>
        <v>burio</v>
      </c>
      <c r="AG212" s="123" t="str">
        <f>IF(原始数据!AO211="","",原始数据!AO211)</f>
        <v>歌剧演员</v>
      </c>
      <c r="AH212" s="125">
        <v>3</v>
      </c>
      <c r="AI212" s="125">
        <v>3</v>
      </c>
      <c r="AJ212" s="125">
        <v>6</v>
      </c>
      <c r="AK212" s="127" t="s">
        <v>111</v>
      </c>
      <c r="AL212" s="127" t="s">
        <v>90</v>
      </c>
    </row>
    <row r="213" spans="1:38">
      <c r="A213" s="117">
        <f>输入错误检查!B212</f>
        <v>0</v>
      </c>
      <c r="B213" s="130">
        <f>原始数据!B212</f>
        <v>6</v>
      </c>
      <c r="C213" s="130">
        <f>原始数据!C212</f>
        <v>22</v>
      </c>
      <c r="D213" s="120">
        <f>原始数据!D212</f>
        <v>1700</v>
      </c>
      <c r="E213" s="120" t="str">
        <f>原始数据!E212</f>
        <v>SZ</v>
      </c>
      <c r="F213" s="120" t="str">
        <f>原始数据!F212</f>
        <v>ZETA</v>
      </c>
      <c r="G213" s="120">
        <f>原始数据!G212</f>
        <v>2</v>
      </c>
      <c r="H213" s="120" t="str">
        <f>原始数据!H212</f>
        <v>上</v>
      </c>
      <c r="I213" s="120" t="str">
        <f>IF(原始数据!W212="","",原始数据!W212)</f>
        <v>唐人街</v>
      </c>
      <c r="J213" s="120" t="str">
        <f>原始数据!J212</f>
        <v>SZ</v>
      </c>
      <c r="K213" s="127" t="s">
        <v>295</v>
      </c>
      <c r="L213" s="123" t="str">
        <f>IF(原始数据!AI212="","",原始数据!AI212)</f>
        <v>勘探员</v>
      </c>
      <c r="M213" s="125">
        <v>6</v>
      </c>
      <c r="N213" s="145">
        <v>0</v>
      </c>
      <c r="O213" s="145">
        <v>9</v>
      </c>
      <c r="P213" s="127" t="s">
        <v>298</v>
      </c>
      <c r="Q213" s="123" t="str">
        <f>IF(原始数据!AJ212="","",原始数据!AJ212)</f>
        <v>飞行家</v>
      </c>
      <c r="R213" s="125">
        <v>2</v>
      </c>
      <c r="S213" s="125">
        <v>0</v>
      </c>
      <c r="T213" s="125">
        <v>6</v>
      </c>
      <c r="U213" s="127" t="s">
        <v>296</v>
      </c>
      <c r="V213" s="123" t="str">
        <f>IF(原始数据!AL212="","",原始数据!AL212)</f>
        <v>佣兵</v>
      </c>
      <c r="W213" s="125">
        <v>5</v>
      </c>
      <c r="X213" s="125">
        <v>3</v>
      </c>
      <c r="Y213" s="125">
        <v>6</v>
      </c>
      <c r="Z213" s="127" t="s">
        <v>297</v>
      </c>
      <c r="AA213" s="123" t="str">
        <f>IF(原始数据!AN212="","",原始数据!AN212)</f>
        <v>心理学家</v>
      </c>
      <c r="AB213" s="125">
        <v>4</v>
      </c>
      <c r="AC213" s="125">
        <v>3</v>
      </c>
      <c r="AD213" s="125">
        <v>9</v>
      </c>
      <c r="AE213" s="123" t="str">
        <f>IF(原始数据!K212="","",原始数据!K212)</f>
        <v>ZETA</v>
      </c>
      <c r="AF213" s="123" t="str">
        <f>IF(原始数据!L212="","",原始数据!L212)</f>
        <v>alf</v>
      </c>
      <c r="AG213" s="123" t="str">
        <f>IF(原始数据!AO212="","",原始数据!AO212)</f>
        <v>鹿头</v>
      </c>
      <c r="AH213" s="125">
        <v>1</v>
      </c>
      <c r="AI213" s="125">
        <v>3</v>
      </c>
      <c r="AJ213" s="125">
        <v>6</v>
      </c>
      <c r="AK213" s="127" t="s">
        <v>111</v>
      </c>
      <c r="AL213" s="127" t="s">
        <v>90</v>
      </c>
    </row>
    <row r="214" spans="1:38">
      <c r="A214" s="117">
        <f>输入错误检查!B213</f>
        <v>0</v>
      </c>
      <c r="B214" s="130">
        <f>原始数据!B213</f>
        <v>6</v>
      </c>
      <c r="C214" s="130">
        <f>原始数据!C213</f>
        <v>22</v>
      </c>
      <c r="D214" s="120">
        <f>原始数据!D213</f>
        <v>1700</v>
      </c>
      <c r="E214" s="120" t="str">
        <f>原始数据!E213</f>
        <v>SZ</v>
      </c>
      <c r="F214" s="120" t="str">
        <f>原始数据!F213</f>
        <v>ZETA</v>
      </c>
      <c r="G214" s="120">
        <f>原始数据!G213</f>
        <v>2</v>
      </c>
      <c r="H214" s="120" t="str">
        <f>原始数据!H213</f>
        <v>下</v>
      </c>
      <c r="I214" s="120" t="str">
        <f>IF(原始数据!W213="","",原始数据!W213)</f>
        <v>唐人街</v>
      </c>
      <c r="J214" s="120" t="str">
        <f>原始数据!J213</f>
        <v>ZETA</v>
      </c>
      <c r="K214" s="127" t="s">
        <v>313</v>
      </c>
      <c r="L214" s="123" t="str">
        <f>IF(原始数据!AI213="","",原始数据!AI213)</f>
        <v>大副</v>
      </c>
      <c r="M214" s="125">
        <v>6</v>
      </c>
      <c r="N214" s="145">
        <v>3</v>
      </c>
      <c r="O214" s="145">
        <v>6</v>
      </c>
      <c r="P214" s="127" t="s">
        <v>314</v>
      </c>
      <c r="Q214" s="123" t="str">
        <f>IF(原始数据!AJ213="","",原始数据!AJ213)</f>
        <v>飞行家</v>
      </c>
      <c r="R214" s="125">
        <v>1</v>
      </c>
      <c r="S214" s="125">
        <v>0</v>
      </c>
      <c r="T214" s="125">
        <v>3</v>
      </c>
      <c r="U214" s="127" t="s">
        <v>311</v>
      </c>
      <c r="V214" s="123" t="str">
        <f>IF(原始数据!AL213="","",原始数据!AL213)</f>
        <v>拉拉队员</v>
      </c>
      <c r="W214" s="125">
        <v>9</v>
      </c>
      <c r="X214" s="125">
        <v>0</v>
      </c>
      <c r="Y214" s="125">
        <v>3</v>
      </c>
      <c r="Z214" s="127" t="s">
        <v>312</v>
      </c>
      <c r="AA214" s="123" t="str">
        <f>IF(原始数据!AN213="","",原始数据!AN213)</f>
        <v>舞女</v>
      </c>
      <c r="AB214" s="125">
        <v>8</v>
      </c>
      <c r="AC214" s="125">
        <v>0</v>
      </c>
      <c r="AD214" s="125">
        <v>9</v>
      </c>
      <c r="AE214" s="123" t="str">
        <f>IF(原始数据!K213="","",原始数据!K213)</f>
        <v>SZ</v>
      </c>
      <c r="AF214" s="123" t="str">
        <f>IF(原始数据!L213="","",原始数据!L213)</f>
        <v>miraik</v>
      </c>
      <c r="AG214" s="123" t="str">
        <f>IF(原始数据!AO213="","",原始数据!AO213)</f>
        <v>时空之影</v>
      </c>
      <c r="AH214" s="125">
        <v>5</v>
      </c>
      <c r="AI214" s="125">
        <v>6</v>
      </c>
      <c r="AJ214" s="125">
        <v>9</v>
      </c>
      <c r="AK214" s="127" t="s">
        <v>104</v>
      </c>
      <c r="AL214" s="127" t="s">
        <v>299</v>
      </c>
    </row>
    <row r="215" spans="1:38">
      <c r="A215" s="117">
        <f>输入错误检查!B214</f>
        <v>0</v>
      </c>
      <c r="B215" s="130">
        <f>原始数据!B214</f>
        <v>6</v>
      </c>
      <c r="C215" s="130">
        <f>原始数据!C214</f>
        <v>22</v>
      </c>
      <c r="D215" s="120">
        <f>原始数据!D214</f>
        <v>1700</v>
      </c>
      <c r="E215" s="120" t="str">
        <f>原始数据!E214</f>
        <v>SZ</v>
      </c>
      <c r="F215" s="120" t="str">
        <f>原始数据!F214</f>
        <v>ZETA</v>
      </c>
      <c r="G215" s="120">
        <f>原始数据!G214</f>
        <v>3</v>
      </c>
      <c r="H215" s="120" t="str">
        <f>原始数据!H214</f>
        <v>上</v>
      </c>
      <c r="I215" s="120" t="str">
        <f>IF(原始数据!W214="","",原始数据!W214)</f>
        <v>永眠镇</v>
      </c>
      <c r="J215" s="120" t="str">
        <f>原始数据!J214</f>
        <v>SZ</v>
      </c>
      <c r="K215" s="127" t="s">
        <v>297</v>
      </c>
      <c r="L215" s="123" t="str">
        <f>IF(原始数据!AI214="","",原始数据!AI214)</f>
        <v>舞女</v>
      </c>
      <c r="M215" s="125">
        <v>8</v>
      </c>
      <c r="N215" s="145">
        <v>0</v>
      </c>
      <c r="O215" s="145">
        <v>3</v>
      </c>
      <c r="P215" s="127" t="s">
        <v>296</v>
      </c>
      <c r="Q215" s="123" t="str">
        <f>IF(原始数据!AJ214="","",原始数据!AJ214)</f>
        <v>前锋</v>
      </c>
      <c r="R215" s="125">
        <v>5</v>
      </c>
      <c r="S215" s="125">
        <v>3</v>
      </c>
      <c r="T215" s="125">
        <v>6</v>
      </c>
      <c r="U215" s="127" t="s">
        <v>295</v>
      </c>
      <c r="V215" s="123" t="str">
        <f>IF(原始数据!AL214="","",原始数据!AL214)</f>
        <v>心理学家</v>
      </c>
      <c r="W215" s="125">
        <v>3</v>
      </c>
      <c r="X215" s="125">
        <v>3</v>
      </c>
      <c r="Y215" s="125">
        <v>6</v>
      </c>
      <c r="Z215" s="127" t="s">
        <v>298</v>
      </c>
      <c r="AA215" s="123" t="str">
        <f>IF(原始数据!AN214="","",原始数据!AN214)</f>
        <v>昆虫学者</v>
      </c>
      <c r="AB215" s="125">
        <v>6</v>
      </c>
      <c r="AC215" s="125">
        <v>0</v>
      </c>
      <c r="AD215" s="125">
        <v>9</v>
      </c>
      <c r="AE215" s="123" t="str">
        <f>IF(原始数据!K214="","",原始数据!K214)</f>
        <v>ZETA</v>
      </c>
      <c r="AF215" s="123" t="str">
        <f>IF(原始数据!L214="","",原始数据!L214)</f>
        <v>alf</v>
      </c>
      <c r="AG215" s="123" t="str">
        <f>IF(原始数据!AO214="","",原始数据!AO214)</f>
        <v>26号守卫</v>
      </c>
      <c r="AH215" s="125">
        <v>2</v>
      </c>
      <c r="AI215" s="125">
        <v>0</v>
      </c>
      <c r="AJ215" s="125">
        <v>6</v>
      </c>
      <c r="AK215" s="127" t="s">
        <v>111</v>
      </c>
      <c r="AL215" s="127" t="s">
        <v>299</v>
      </c>
    </row>
    <row r="216" spans="1:38">
      <c r="A216" s="117">
        <f>输入错误检查!B215</f>
        <v>0</v>
      </c>
      <c r="B216" s="130">
        <f>原始数据!B215</f>
        <v>6</v>
      </c>
      <c r="C216" s="130">
        <f>原始数据!C215</f>
        <v>22</v>
      </c>
      <c r="D216" s="120">
        <f>原始数据!D215</f>
        <v>1700</v>
      </c>
      <c r="E216" s="120" t="str">
        <f>原始数据!E215</f>
        <v>SZ</v>
      </c>
      <c r="F216" s="120" t="str">
        <f>原始数据!F215</f>
        <v>ZETA</v>
      </c>
      <c r="G216" s="120">
        <f>原始数据!G215</f>
        <v>3</v>
      </c>
      <c r="H216" s="120" t="str">
        <f>原始数据!H215</f>
        <v>下</v>
      </c>
      <c r="I216" s="120" t="str">
        <f>IF(原始数据!W215="","",原始数据!W215)</f>
        <v>永眠镇</v>
      </c>
      <c r="J216" s="120" t="str">
        <f>原始数据!J215</f>
        <v>ZETA</v>
      </c>
      <c r="K216" s="127" t="s">
        <v>314</v>
      </c>
      <c r="L216" s="123" t="str">
        <f>IF(原始数据!AI215="","",原始数据!AI215)</f>
        <v>前锋</v>
      </c>
      <c r="M216" s="125">
        <v>8</v>
      </c>
      <c r="N216" s="145">
        <v>3</v>
      </c>
      <c r="O216" s="145">
        <v>6</v>
      </c>
      <c r="P216" s="127" t="s">
        <v>313</v>
      </c>
      <c r="Q216" s="123" t="str">
        <f>IF(原始数据!AJ215="","",原始数据!AJ215)</f>
        <v>空军</v>
      </c>
      <c r="R216" s="125">
        <v>3</v>
      </c>
      <c r="S216" s="125">
        <v>0</v>
      </c>
      <c r="T216" s="125">
        <v>3</v>
      </c>
      <c r="U216" s="127" t="s">
        <v>311</v>
      </c>
      <c r="V216" s="123" t="str">
        <f>IF(原始数据!AL215="","",原始数据!AL215)</f>
        <v>病患</v>
      </c>
      <c r="W216" s="125">
        <v>5</v>
      </c>
      <c r="X216" s="125">
        <v>0</v>
      </c>
      <c r="Y216" s="125">
        <v>6</v>
      </c>
      <c r="Z216" s="127" t="s">
        <v>312</v>
      </c>
      <c r="AA216" s="123" t="str">
        <f>IF(原始数据!AN215="","",原始数据!AN215)</f>
        <v>机械师</v>
      </c>
      <c r="AB216" s="125">
        <v>6</v>
      </c>
      <c r="AC216" s="125">
        <v>0</v>
      </c>
      <c r="AD216" s="125">
        <v>3</v>
      </c>
      <c r="AE216" s="123" t="str">
        <f>IF(原始数据!K215="","",原始数据!K215)</f>
        <v>SZ</v>
      </c>
      <c r="AF216" s="123" t="str">
        <f>IF(原始数据!L215="","",原始数据!L215)</f>
        <v>miraik</v>
      </c>
      <c r="AG216" s="123" t="str">
        <f>IF(原始数据!AO215="","",原始数据!AO215)</f>
        <v>守夜人</v>
      </c>
      <c r="AH216" s="125">
        <v>9</v>
      </c>
      <c r="AI216" s="125">
        <v>3</v>
      </c>
      <c r="AJ216" s="125">
        <v>9</v>
      </c>
      <c r="AK216" s="127" t="s">
        <v>111</v>
      </c>
      <c r="AL216" s="127" t="s">
        <v>104</v>
      </c>
    </row>
    <row r="217" spans="1:38">
      <c r="A217" s="117">
        <f>输入错误检查!B216</f>
        <v>0</v>
      </c>
      <c r="B217" s="130">
        <f>原始数据!B216</f>
        <v>6</v>
      </c>
      <c r="C217" s="130">
        <f>原始数据!C216</f>
        <v>22</v>
      </c>
      <c r="D217" s="120">
        <f>原始数据!D216</f>
        <v>1700</v>
      </c>
      <c r="E217" s="120" t="str">
        <f>原始数据!E216</f>
        <v>SZ</v>
      </c>
      <c r="F217" s="120" t="str">
        <f>原始数据!F216</f>
        <v>ZETA</v>
      </c>
      <c r="G217" s="120" t="str">
        <f>原始数据!G216</f>
        <v>加</v>
      </c>
      <c r="H217" s="120" t="str">
        <f>原始数据!H216</f>
        <v>上</v>
      </c>
      <c r="I217" s="120" t="str">
        <f>IF(原始数据!W216="","",原始数据!W216)</f>
        <v/>
      </c>
      <c r="J217" s="120" t="str">
        <f>原始数据!J216</f>
        <v/>
      </c>
      <c r="K217" s="125"/>
      <c r="L217" s="123" t="str">
        <f>IF(原始数据!AI216="","",原始数据!AI216)</f>
        <v/>
      </c>
      <c r="M217" s="125"/>
      <c r="N217" s="145"/>
      <c r="O217" s="145"/>
      <c r="P217" s="125"/>
      <c r="Q217" s="123" t="str">
        <f>IF(原始数据!AJ216="","",原始数据!AJ216)</f>
        <v/>
      </c>
      <c r="R217" s="125"/>
      <c r="S217" s="125"/>
      <c r="T217" s="125"/>
      <c r="U217" s="125"/>
      <c r="V217" s="123" t="str">
        <f>IF(原始数据!AL216="","",原始数据!AL216)</f>
        <v/>
      </c>
      <c r="W217" s="125"/>
      <c r="X217" s="125"/>
      <c r="Y217" s="125"/>
      <c r="Z217" s="125"/>
      <c r="AA217" s="123" t="str">
        <f>IF(原始数据!AN216="","",原始数据!AN216)</f>
        <v/>
      </c>
      <c r="AB217" s="125"/>
      <c r="AC217" s="125"/>
      <c r="AD217" s="125"/>
      <c r="AE217" s="123" t="str">
        <f>IF(原始数据!K216="","",原始数据!K216)</f>
        <v/>
      </c>
      <c r="AF217" s="123" t="str">
        <f>IF(原始数据!L216="","",原始数据!L216)</f>
        <v/>
      </c>
      <c r="AG217" s="123" t="str">
        <f>IF(原始数据!AO216="","",原始数据!AO216)</f>
        <v/>
      </c>
      <c r="AH217" s="125"/>
      <c r="AI217" s="125"/>
      <c r="AJ217" s="125"/>
      <c r="AK217" s="125"/>
      <c r="AL217" s="125"/>
    </row>
    <row r="218" spans="1:38">
      <c r="A218" s="117">
        <f>输入错误检查!B217</f>
        <v>0</v>
      </c>
      <c r="B218" s="130">
        <f>原始数据!B217</f>
        <v>6</v>
      </c>
      <c r="C218" s="130">
        <f>原始数据!C217</f>
        <v>22</v>
      </c>
      <c r="D218" s="120">
        <f>原始数据!D217</f>
        <v>1700</v>
      </c>
      <c r="E218" s="120" t="str">
        <f>原始数据!E217</f>
        <v>SZ</v>
      </c>
      <c r="F218" s="120" t="str">
        <f>原始数据!F217</f>
        <v>ZETA</v>
      </c>
      <c r="G218" s="120" t="str">
        <f>原始数据!G217</f>
        <v>加</v>
      </c>
      <c r="H218" s="120" t="str">
        <f>原始数据!H217</f>
        <v>下</v>
      </c>
      <c r="I218" s="120" t="str">
        <f>IF(原始数据!W217="","",原始数据!W217)</f>
        <v/>
      </c>
      <c r="J218" s="120" t="str">
        <f>原始数据!J217</f>
        <v/>
      </c>
      <c r="K218" s="125"/>
      <c r="L218" s="123" t="str">
        <f>IF(原始数据!AI217="","",原始数据!AI217)</f>
        <v/>
      </c>
      <c r="M218" s="125"/>
      <c r="N218" s="145"/>
      <c r="O218" s="145"/>
      <c r="P218" s="125"/>
      <c r="Q218" s="123" t="str">
        <f>IF(原始数据!AJ217="","",原始数据!AJ217)</f>
        <v/>
      </c>
      <c r="R218" s="125"/>
      <c r="S218" s="125"/>
      <c r="T218" s="125"/>
      <c r="U218" s="125"/>
      <c r="V218" s="123" t="str">
        <f>IF(原始数据!AL217="","",原始数据!AL217)</f>
        <v/>
      </c>
      <c r="W218" s="125"/>
      <c r="X218" s="125"/>
      <c r="Y218" s="125"/>
      <c r="Z218" s="125"/>
      <c r="AA218" s="123" t="str">
        <f>IF(原始数据!AN217="","",原始数据!AN217)</f>
        <v/>
      </c>
      <c r="AB218" s="125"/>
      <c r="AC218" s="125"/>
      <c r="AD218" s="125"/>
      <c r="AE218" s="123" t="str">
        <f>IF(原始数据!K217="","",原始数据!K217)</f>
        <v/>
      </c>
      <c r="AF218" s="123" t="str">
        <f>IF(原始数据!L217="","",原始数据!L217)</f>
        <v/>
      </c>
      <c r="AG218" s="123" t="str">
        <f>IF(原始数据!AO217="","",原始数据!AO217)</f>
        <v/>
      </c>
      <c r="AH218" s="125"/>
      <c r="AI218" s="125"/>
      <c r="AJ218" s="125"/>
      <c r="AK218" s="125"/>
      <c r="AL218" s="125"/>
    </row>
    <row r="219" spans="1:38">
      <c r="A219" s="117">
        <f>输入错误检查!B218</f>
        <v>0</v>
      </c>
      <c r="B219" s="130">
        <f>原始数据!B218</f>
        <v>6</v>
      </c>
      <c r="C219" s="130">
        <f>原始数据!C218</f>
        <v>23</v>
      </c>
      <c r="D219" s="120">
        <f>原始数据!D218</f>
        <v>1300</v>
      </c>
      <c r="E219" s="120" t="str">
        <f>原始数据!E218</f>
        <v>AXIZ</v>
      </c>
      <c r="F219" s="120" t="str">
        <f>原始数据!F218</f>
        <v>FAV</v>
      </c>
      <c r="G219" s="120">
        <f>原始数据!G218</f>
        <v>1</v>
      </c>
      <c r="H219" s="120" t="str">
        <f>原始数据!H218</f>
        <v>上</v>
      </c>
      <c r="I219" s="120" t="str">
        <f>IF(原始数据!W218="","",原始数据!W218)</f>
        <v>唐人街</v>
      </c>
      <c r="J219" s="120" t="str">
        <f>原始数据!J218</f>
        <v>AXIZ</v>
      </c>
      <c r="K219" s="127" t="s">
        <v>309</v>
      </c>
      <c r="L219" s="123" t="str">
        <f>IF(原始数据!AI218="","",原始数据!AI218)</f>
        <v>大副</v>
      </c>
      <c r="M219" s="125">
        <v>4</v>
      </c>
      <c r="N219" s="145">
        <v>3</v>
      </c>
      <c r="O219" s="145">
        <v>6</v>
      </c>
      <c r="P219" s="127" t="s">
        <v>308</v>
      </c>
      <c r="Q219" s="123" t="str">
        <f>IF(原始数据!AJ218="","",原始数据!AJ218)</f>
        <v>先知</v>
      </c>
      <c r="R219" s="125">
        <v>6</v>
      </c>
      <c r="S219" s="125">
        <v>0</v>
      </c>
      <c r="T219" s="125">
        <v>9</v>
      </c>
      <c r="U219" s="127" t="s">
        <v>310</v>
      </c>
      <c r="V219" s="123" t="str">
        <f>IF(原始数据!AL218="","",原始数据!AL218)</f>
        <v>飞行家</v>
      </c>
      <c r="W219" s="125">
        <v>5</v>
      </c>
      <c r="X219" s="125">
        <v>6</v>
      </c>
      <c r="Y219" s="125">
        <v>9</v>
      </c>
      <c r="Z219" s="127" t="s">
        <v>307</v>
      </c>
      <c r="AA219" s="123" t="str">
        <f>IF(原始数据!AN218="","",原始数据!AN218)</f>
        <v>心理学家</v>
      </c>
      <c r="AB219" s="125">
        <v>2</v>
      </c>
      <c r="AC219" s="125">
        <v>0</v>
      </c>
      <c r="AD219" s="125">
        <v>9</v>
      </c>
      <c r="AE219" s="123" t="str">
        <f>IF(原始数据!K218="","",原始数据!K218)</f>
        <v>FAV</v>
      </c>
      <c r="AF219" s="123" t="str">
        <f>IF(原始数据!L218="","",原始数据!L218)</f>
        <v>chikin</v>
      </c>
      <c r="AG219" s="123" t="str">
        <f>IF(原始数据!AO218="","",原始数据!AO218)</f>
        <v>时空之影</v>
      </c>
      <c r="AH219" s="125">
        <v>8</v>
      </c>
      <c r="AI219" s="125">
        <v>6</v>
      </c>
      <c r="AJ219" s="125">
        <v>9</v>
      </c>
      <c r="AK219" s="127" t="s">
        <v>104</v>
      </c>
      <c r="AL219" s="127" t="s">
        <v>299</v>
      </c>
    </row>
    <row r="220" spans="1:38">
      <c r="A220" s="117">
        <f>输入错误检查!B219</f>
        <v>0</v>
      </c>
      <c r="B220" s="130">
        <f>原始数据!B219</f>
        <v>6</v>
      </c>
      <c r="C220" s="130">
        <f>原始数据!C219</f>
        <v>23</v>
      </c>
      <c r="D220" s="120">
        <f>原始数据!D219</f>
        <v>1300</v>
      </c>
      <c r="E220" s="120" t="str">
        <f>原始数据!E219</f>
        <v>AXIZ</v>
      </c>
      <c r="F220" s="120" t="str">
        <f>原始数据!F219</f>
        <v>FAV</v>
      </c>
      <c r="G220" s="120">
        <f>原始数据!G219</f>
        <v>1</v>
      </c>
      <c r="H220" s="120" t="str">
        <f>原始数据!H219</f>
        <v>下</v>
      </c>
      <c r="I220" s="120" t="str">
        <f>IF(原始数据!W219="","",原始数据!W219)</f>
        <v>唐人街</v>
      </c>
      <c r="J220" s="120" t="str">
        <f>原始数据!J219</f>
        <v>FAV</v>
      </c>
      <c r="K220" s="127" t="s">
        <v>305</v>
      </c>
      <c r="L220" s="123" t="str">
        <f>IF(原始数据!AI219="","",原始数据!AI219)</f>
        <v>空军</v>
      </c>
      <c r="M220" s="125">
        <v>8</v>
      </c>
      <c r="N220" s="145">
        <v>3</v>
      </c>
      <c r="O220" s="145">
        <v>9</v>
      </c>
      <c r="P220" s="127" t="s">
        <v>304</v>
      </c>
      <c r="Q220" s="123" t="str">
        <f>IF(原始数据!AJ219="","",原始数据!AJ219)</f>
        <v>园丁</v>
      </c>
      <c r="R220" s="125">
        <v>1</v>
      </c>
      <c r="S220" s="125">
        <v>6</v>
      </c>
      <c r="T220" s="125">
        <v>9</v>
      </c>
      <c r="U220" s="127" t="s">
        <v>303</v>
      </c>
      <c r="V220" s="123" t="str">
        <f>IF(原始数据!AL219="","",原始数据!AL219)</f>
        <v>记者</v>
      </c>
      <c r="W220" s="125">
        <v>9</v>
      </c>
      <c r="X220" s="125">
        <v>3</v>
      </c>
      <c r="Y220" s="125">
        <v>9</v>
      </c>
      <c r="Z220" s="127" t="s">
        <v>306</v>
      </c>
      <c r="AA220" s="123" t="str">
        <f>IF(原始数据!AN219="","",原始数据!AN219)</f>
        <v>佣兵</v>
      </c>
      <c r="AB220" s="125">
        <v>5</v>
      </c>
      <c r="AC220" s="125">
        <v>3</v>
      </c>
      <c r="AD220" s="125">
        <v>6</v>
      </c>
      <c r="AE220" s="123" t="str">
        <f>IF(原始数据!K219="","",原始数据!K219)</f>
        <v>AXIZ</v>
      </c>
      <c r="AF220" s="123" t="str">
        <f>IF(原始数据!L219="","",原始数据!L219)</f>
        <v>kakaka</v>
      </c>
      <c r="AG220" s="123" t="str">
        <f>IF(原始数据!AO219="","",原始数据!AO219)</f>
        <v>歌剧演员</v>
      </c>
      <c r="AH220" s="125">
        <v>6</v>
      </c>
      <c r="AI220" s="125">
        <v>3</v>
      </c>
      <c r="AJ220" s="125">
        <v>6</v>
      </c>
      <c r="AK220" s="127" t="s">
        <v>66</v>
      </c>
      <c r="AL220" s="127" t="s">
        <v>111</v>
      </c>
    </row>
    <row r="221" spans="1:38">
      <c r="A221" s="117">
        <f>输入错误检查!B220</f>
        <v>0</v>
      </c>
      <c r="B221" s="130">
        <f>原始数据!B220</f>
        <v>6</v>
      </c>
      <c r="C221" s="130">
        <f>原始数据!C220</f>
        <v>23</v>
      </c>
      <c r="D221" s="120">
        <f>原始数据!D220</f>
        <v>1300</v>
      </c>
      <c r="E221" s="120" t="str">
        <f>原始数据!E220</f>
        <v>AXIZ</v>
      </c>
      <c r="F221" s="120" t="str">
        <f>原始数据!F220</f>
        <v>FAV</v>
      </c>
      <c r="G221" s="120">
        <f>原始数据!G220</f>
        <v>2</v>
      </c>
      <c r="H221" s="120" t="str">
        <f>原始数据!H220</f>
        <v>上</v>
      </c>
      <c r="I221" s="120" t="str">
        <f>IF(原始数据!W220="","",原始数据!W220)</f>
        <v>里奥的回忆</v>
      </c>
      <c r="J221" s="120" t="str">
        <f>原始数据!J220</f>
        <v>AXIZ</v>
      </c>
      <c r="K221" s="127" t="s">
        <v>309</v>
      </c>
      <c r="L221" s="123" t="str">
        <f>IF(原始数据!AI220="","",原始数据!AI220)</f>
        <v>空军</v>
      </c>
      <c r="M221" s="125">
        <v>5</v>
      </c>
      <c r="N221" s="145">
        <v>3</v>
      </c>
      <c r="O221" s="145">
        <v>9</v>
      </c>
      <c r="P221" s="127" t="s">
        <v>310</v>
      </c>
      <c r="Q221" s="123" t="str">
        <f>IF(原始数据!AJ220="","",原始数据!AJ220)</f>
        <v>律师</v>
      </c>
      <c r="R221" s="127">
        <v>8</v>
      </c>
      <c r="S221" s="125">
        <v>3</v>
      </c>
      <c r="T221" s="125">
        <v>9</v>
      </c>
      <c r="U221" s="127" t="s">
        <v>307</v>
      </c>
      <c r="V221" s="123" t="str">
        <f>IF(原始数据!AL220="","",原始数据!AL220)</f>
        <v>前锋</v>
      </c>
      <c r="W221" s="125">
        <v>2</v>
      </c>
      <c r="X221" s="125">
        <v>6</v>
      </c>
      <c r="Y221" s="125">
        <v>9</v>
      </c>
      <c r="Z221" s="127" t="s">
        <v>308</v>
      </c>
      <c r="AA221" s="123" t="str">
        <f>IF(原始数据!AN220="","",原始数据!AN220)</f>
        <v>木偶师</v>
      </c>
      <c r="AB221" s="125">
        <v>6</v>
      </c>
      <c r="AC221" s="125">
        <v>6</v>
      </c>
      <c r="AD221" s="125">
        <v>9</v>
      </c>
      <c r="AE221" s="123" t="str">
        <f>IF(原始数据!K220="","",原始数据!K220)</f>
        <v>FAV</v>
      </c>
      <c r="AF221" s="123" t="str">
        <f>IF(原始数据!L220="","",原始数据!L220)</f>
        <v>chikin</v>
      </c>
      <c r="AG221" s="123" t="str">
        <f>IF(原始数据!AO220="","",原始数据!AO220)</f>
        <v>歌剧演员</v>
      </c>
      <c r="AH221" s="125">
        <v>4</v>
      </c>
      <c r="AI221" s="125">
        <v>3</v>
      </c>
      <c r="AJ221" s="125">
        <v>6</v>
      </c>
      <c r="AK221" s="127" t="s">
        <v>104</v>
      </c>
      <c r="AL221" s="127" t="s">
        <v>90</v>
      </c>
    </row>
    <row r="222" spans="1:38">
      <c r="A222" s="117">
        <f>输入错误检查!B221</f>
        <v>0</v>
      </c>
      <c r="B222" s="130">
        <f>原始数据!B221</f>
        <v>6</v>
      </c>
      <c r="C222" s="130">
        <f>原始数据!C221</f>
        <v>23</v>
      </c>
      <c r="D222" s="120">
        <f>原始数据!D221</f>
        <v>1300</v>
      </c>
      <c r="E222" s="120" t="str">
        <f>原始数据!E221</f>
        <v>AXIZ</v>
      </c>
      <c r="F222" s="120" t="str">
        <f>原始数据!F221</f>
        <v>FAV</v>
      </c>
      <c r="G222" s="120">
        <f>原始数据!G221</f>
        <v>2</v>
      </c>
      <c r="H222" s="120" t="str">
        <f>原始数据!H221</f>
        <v>下</v>
      </c>
      <c r="I222" s="120" t="str">
        <f>IF(原始数据!W221="","",原始数据!W221)</f>
        <v>里奥的回忆</v>
      </c>
      <c r="J222" s="120" t="str">
        <f>原始数据!J221</f>
        <v>FAV</v>
      </c>
      <c r="K222" s="127" t="s">
        <v>305</v>
      </c>
      <c r="L222" s="123" t="str">
        <f>IF(原始数据!AI221="","",原始数据!AI221)</f>
        <v>心理学家</v>
      </c>
      <c r="M222" s="125">
        <v>5</v>
      </c>
      <c r="N222" s="145">
        <v>3</v>
      </c>
      <c r="O222" s="145">
        <v>9</v>
      </c>
      <c r="P222" s="127" t="s">
        <v>303</v>
      </c>
      <c r="Q222" s="123" t="str">
        <f>IF(原始数据!AJ221="","",原始数据!AJ221)</f>
        <v>杂技演员</v>
      </c>
      <c r="R222" s="125">
        <v>2</v>
      </c>
      <c r="S222" s="125">
        <v>3</v>
      </c>
      <c r="T222" s="125">
        <v>9</v>
      </c>
      <c r="U222" s="127" t="s">
        <v>306</v>
      </c>
      <c r="V222" s="123" t="str">
        <f>IF(原始数据!AL221="","",原始数据!AL221)</f>
        <v>佣兵</v>
      </c>
      <c r="W222" s="125">
        <v>6</v>
      </c>
      <c r="X222" s="125">
        <v>3</v>
      </c>
      <c r="Y222" s="125">
        <v>6</v>
      </c>
      <c r="Z222" s="127" t="s">
        <v>304</v>
      </c>
      <c r="AA222" s="123" t="str">
        <f>IF(原始数据!AN221="","",原始数据!AN221)</f>
        <v>勘探员</v>
      </c>
      <c r="AB222" s="125">
        <v>8</v>
      </c>
      <c r="AC222" s="125">
        <v>3</v>
      </c>
      <c r="AD222" s="125">
        <v>0</v>
      </c>
      <c r="AE222" s="123" t="str">
        <f>IF(原始数据!K221="","",原始数据!K221)</f>
        <v>AXIZ</v>
      </c>
      <c r="AF222" s="123" t="str">
        <f>IF(原始数据!L221="","",原始数据!L221)</f>
        <v>kakaka</v>
      </c>
      <c r="AG222" s="123" t="str">
        <f>IF(原始数据!AO221="","",原始数据!AO221)</f>
        <v>26号守卫</v>
      </c>
      <c r="AH222" s="125">
        <v>4</v>
      </c>
      <c r="AI222" s="125">
        <v>3</v>
      </c>
      <c r="AJ222" s="125">
        <v>6</v>
      </c>
      <c r="AK222" s="127" t="s">
        <v>104</v>
      </c>
      <c r="AL222" s="127" t="s">
        <v>90</v>
      </c>
    </row>
    <row r="223" spans="1:38">
      <c r="A223" s="117">
        <f>输入错误检查!B222</f>
        <v>0</v>
      </c>
      <c r="B223" s="130">
        <f>原始数据!B222</f>
        <v>6</v>
      </c>
      <c r="C223" s="130">
        <f>原始数据!C222</f>
        <v>23</v>
      </c>
      <c r="D223" s="120">
        <f>原始数据!D222</f>
        <v>1300</v>
      </c>
      <c r="E223" s="120" t="str">
        <f>原始数据!E222</f>
        <v>AXIZ</v>
      </c>
      <c r="F223" s="120" t="str">
        <f>原始数据!F222</f>
        <v>FAV</v>
      </c>
      <c r="G223" s="120">
        <f>原始数据!G222</f>
        <v>3</v>
      </c>
      <c r="H223" s="120" t="str">
        <f>原始数据!H222</f>
        <v>上</v>
      </c>
      <c r="I223" s="120" t="str">
        <f>IF(原始数据!W222="","",原始数据!W222)</f>
        <v>圣心医院</v>
      </c>
      <c r="J223" s="120" t="str">
        <f>原始数据!J222</f>
        <v>AXIZ</v>
      </c>
      <c r="K223" s="127" t="s">
        <v>308</v>
      </c>
      <c r="L223" s="123" t="str">
        <f>IF(原始数据!AI222="","",原始数据!AI222)</f>
        <v>祭司</v>
      </c>
      <c r="M223" s="125">
        <v>5</v>
      </c>
      <c r="N223" s="145">
        <v>3</v>
      </c>
      <c r="O223" s="145">
        <v>9</v>
      </c>
      <c r="P223" s="127" t="s">
        <v>307</v>
      </c>
      <c r="Q223" s="123" t="str">
        <f>IF(原始数据!AJ222="","",原始数据!AJ222)</f>
        <v>咒术师</v>
      </c>
      <c r="R223" s="125">
        <v>2</v>
      </c>
      <c r="S223" s="125">
        <v>0</v>
      </c>
      <c r="T223" s="125">
        <v>3</v>
      </c>
      <c r="U223" s="127" t="s">
        <v>309</v>
      </c>
      <c r="V223" s="123" t="str">
        <f>IF(原始数据!AL222="","",原始数据!AL222)</f>
        <v>守墓人</v>
      </c>
      <c r="W223" s="125">
        <v>8</v>
      </c>
      <c r="X223" s="125">
        <v>3</v>
      </c>
      <c r="Y223" s="125">
        <v>6</v>
      </c>
      <c r="Z223" s="127" t="s">
        <v>310</v>
      </c>
      <c r="AA223" s="123" t="str">
        <f>IF(原始数据!AN222="","",原始数据!AN222)</f>
        <v>囚徒</v>
      </c>
      <c r="AB223" s="125">
        <v>6</v>
      </c>
      <c r="AC223" s="125">
        <v>3</v>
      </c>
      <c r="AD223" s="125">
        <v>9</v>
      </c>
      <c r="AE223" s="123" t="str">
        <f>IF(原始数据!K222="","",原始数据!K222)</f>
        <v>FAV</v>
      </c>
      <c r="AF223" s="123" t="str">
        <f>IF(原始数据!L222="","",原始数据!L222)</f>
        <v>yami</v>
      </c>
      <c r="AG223" s="123" t="str">
        <f>IF(原始数据!AO222="","",原始数据!AO222)</f>
        <v>26号守卫</v>
      </c>
      <c r="AH223" s="125">
        <v>4</v>
      </c>
      <c r="AI223" s="125">
        <v>3</v>
      </c>
      <c r="AJ223" s="125">
        <v>6</v>
      </c>
      <c r="AK223" s="127" t="s">
        <v>104</v>
      </c>
      <c r="AL223" s="127" t="s">
        <v>90</v>
      </c>
    </row>
    <row r="224" spans="1:38">
      <c r="A224" s="117">
        <f>输入错误检查!B223</f>
        <v>0</v>
      </c>
      <c r="B224" s="130">
        <f>原始数据!B223</f>
        <v>6</v>
      </c>
      <c r="C224" s="130">
        <f>原始数据!C223</f>
        <v>23</v>
      </c>
      <c r="D224" s="120">
        <f>原始数据!D223</f>
        <v>1300</v>
      </c>
      <c r="E224" s="120" t="str">
        <f>原始数据!E223</f>
        <v>AXIZ</v>
      </c>
      <c r="F224" s="120" t="str">
        <f>原始数据!F223</f>
        <v>FAV</v>
      </c>
      <c r="G224" s="120">
        <f>原始数据!G223</f>
        <v>3</v>
      </c>
      <c r="H224" s="120" t="str">
        <f>原始数据!H223</f>
        <v>下</v>
      </c>
      <c r="I224" s="120" t="str">
        <f>IF(原始数据!W223="","",原始数据!W223)</f>
        <v>圣心医院</v>
      </c>
      <c r="J224" s="120" t="str">
        <f>原始数据!J223</f>
        <v>FAV</v>
      </c>
      <c r="K224" s="127" t="s">
        <v>303</v>
      </c>
      <c r="L224" s="123" t="str">
        <f>IF(原始数据!AI223="","",原始数据!AI223)</f>
        <v>飞行家</v>
      </c>
      <c r="M224" s="125">
        <v>8</v>
      </c>
      <c r="N224" s="145">
        <v>3</v>
      </c>
      <c r="O224" s="145">
        <v>9</v>
      </c>
      <c r="P224" s="127" t="s">
        <v>305</v>
      </c>
      <c r="Q224" s="123" t="str">
        <f>IF(原始数据!AJ223="","",原始数据!AJ223)</f>
        <v>入殓师</v>
      </c>
      <c r="R224" s="125">
        <v>5</v>
      </c>
      <c r="S224" s="125">
        <v>0</v>
      </c>
      <c r="T224" s="125">
        <v>9</v>
      </c>
      <c r="U224" s="127" t="s">
        <v>306</v>
      </c>
      <c r="V224" s="123" t="str">
        <f>IF(原始数据!AL223="","",原始数据!AL223)</f>
        <v>佣兵</v>
      </c>
      <c r="W224" s="125">
        <v>2</v>
      </c>
      <c r="X224" s="125">
        <v>3</v>
      </c>
      <c r="Y224" s="125">
        <v>6</v>
      </c>
      <c r="Z224" s="127" t="s">
        <v>304</v>
      </c>
      <c r="AA224" s="123" t="str">
        <f>IF(原始数据!AN223="","",原始数据!AN223)</f>
        <v>先知</v>
      </c>
      <c r="AB224" s="125">
        <v>6</v>
      </c>
      <c r="AC224" s="125">
        <v>3</v>
      </c>
      <c r="AD224" s="125">
        <v>0</v>
      </c>
      <c r="AE224" s="123" t="str">
        <f>IF(原始数据!K223="","",原始数据!K223)</f>
        <v>AXIZ</v>
      </c>
      <c r="AF224" s="123" t="str">
        <f>IF(原始数据!L223="","",原始数据!L223)</f>
        <v>kakaka</v>
      </c>
      <c r="AG224" s="123" t="str">
        <f>IF(原始数据!AO223="","",原始数据!AO223)</f>
        <v>时空之影</v>
      </c>
      <c r="AH224" s="125">
        <v>7</v>
      </c>
      <c r="AI224" s="125">
        <v>6</v>
      </c>
      <c r="AJ224" s="125">
        <v>9</v>
      </c>
      <c r="AK224" s="127" t="s">
        <v>104</v>
      </c>
      <c r="AL224" s="127" t="s">
        <v>299</v>
      </c>
    </row>
    <row r="225" spans="1:38">
      <c r="A225" s="117">
        <f>输入错误检查!B224</f>
        <v>0</v>
      </c>
      <c r="B225" s="130">
        <f>原始数据!B224</f>
        <v>6</v>
      </c>
      <c r="C225" s="130">
        <f>原始数据!C224</f>
        <v>23</v>
      </c>
      <c r="D225" s="120">
        <f>原始数据!D224</f>
        <v>1300</v>
      </c>
      <c r="E225" s="120" t="str">
        <f>原始数据!E224</f>
        <v>AXIZ</v>
      </c>
      <c r="F225" s="120" t="str">
        <f>原始数据!F224</f>
        <v>FAV</v>
      </c>
      <c r="G225" s="120" t="str">
        <f>原始数据!G224</f>
        <v>加</v>
      </c>
      <c r="H225" s="120" t="str">
        <f>原始数据!H224</f>
        <v>上</v>
      </c>
      <c r="I225" s="120" t="str">
        <f>IF(原始数据!W224="","",原始数据!W224)</f>
        <v/>
      </c>
      <c r="J225" s="120" t="str">
        <f>原始数据!J224</f>
        <v/>
      </c>
      <c r="K225" s="125"/>
      <c r="L225" s="123" t="str">
        <f>IF(原始数据!AI224="","",原始数据!AI224)</f>
        <v/>
      </c>
      <c r="M225" s="125"/>
      <c r="N225" s="145"/>
      <c r="O225" s="145"/>
      <c r="P225" s="125"/>
      <c r="Q225" s="123" t="str">
        <f>IF(原始数据!AJ224="","",原始数据!AJ224)</f>
        <v/>
      </c>
      <c r="R225" s="125"/>
      <c r="S225" s="125"/>
      <c r="T225" s="125"/>
      <c r="U225" s="125"/>
      <c r="V225" s="123" t="str">
        <f>IF(原始数据!AL224="","",原始数据!AL224)</f>
        <v/>
      </c>
      <c r="W225" s="125"/>
      <c r="X225" s="125"/>
      <c r="Y225" s="125"/>
      <c r="Z225" s="125"/>
      <c r="AA225" s="123" t="str">
        <f>IF(原始数据!AN224="","",原始数据!AN224)</f>
        <v/>
      </c>
      <c r="AB225" s="125"/>
      <c r="AC225" s="125"/>
      <c r="AD225" s="125"/>
      <c r="AE225" s="123" t="str">
        <f>IF(原始数据!K224="","",原始数据!K224)</f>
        <v/>
      </c>
      <c r="AF225" s="123" t="str">
        <f>IF(原始数据!L224="","",原始数据!L224)</f>
        <v/>
      </c>
      <c r="AG225" s="123" t="str">
        <f>IF(原始数据!AO224="","",原始数据!AO224)</f>
        <v/>
      </c>
      <c r="AH225" s="125"/>
      <c r="AI225" s="125"/>
      <c r="AJ225" s="125"/>
      <c r="AK225" s="125"/>
      <c r="AL225" s="125"/>
    </row>
    <row r="226" spans="1:38">
      <c r="A226" s="117">
        <f>输入错误检查!B225</f>
        <v>0</v>
      </c>
      <c r="B226" s="130">
        <f>原始数据!B225</f>
        <v>6</v>
      </c>
      <c r="C226" s="130">
        <f>原始数据!C225</f>
        <v>23</v>
      </c>
      <c r="D226" s="120">
        <f>原始数据!D225</f>
        <v>1300</v>
      </c>
      <c r="E226" s="120" t="str">
        <f>原始数据!E225</f>
        <v>AXIZ</v>
      </c>
      <c r="F226" s="120" t="str">
        <f>原始数据!F225</f>
        <v>FAV</v>
      </c>
      <c r="G226" s="120" t="str">
        <f>原始数据!G225</f>
        <v>加</v>
      </c>
      <c r="H226" s="120" t="str">
        <f>原始数据!H225</f>
        <v>下</v>
      </c>
      <c r="I226" s="120" t="str">
        <f>IF(原始数据!W225="","",原始数据!W225)</f>
        <v/>
      </c>
      <c r="J226" s="120" t="str">
        <f>原始数据!J225</f>
        <v/>
      </c>
      <c r="K226" s="125"/>
      <c r="L226" s="123" t="str">
        <f>IF(原始数据!AI225="","",原始数据!AI225)</f>
        <v/>
      </c>
      <c r="M226" s="125"/>
      <c r="N226" s="145"/>
      <c r="O226" s="145"/>
      <c r="P226" s="125"/>
      <c r="Q226" s="123" t="str">
        <f>IF(原始数据!AJ225="","",原始数据!AJ225)</f>
        <v/>
      </c>
      <c r="R226" s="125"/>
      <c r="S226" s="125"/>
      <c r="T226" s="125"/>
      <c r="U226" s="125"/>
      <c r="V226" s="123" t="str">
        <f>IF(原始数据!AL225="","",原始数据!AL225)</f>
        <v/>
      </c>
      <c r="W226" s="125"/>
      <c r="X226" s="125"/>
      <c r="Y226" s="125"/>
      <c r="Z226" s="125"/>
      <c r="AA226" s="123" t="str">
        <f>IF(原始数据!AN225="","",原始数据!AN225)</f>
        <v/>
      </c>
      <c r="AB226" s="125"/>
      <c r="AC226" s="125"/>
      <c r="AD226" s="125"/>
      <c r="AE226" s="123" t="str">
        <f>IF(原始数据!K225="","",原始数据!K225)</f>
        <v/>
      </c>
      <c r="AF226" s="123" t="str">
        <f>IF(原始数据!L225="","",原始数据!L225)</f>
        <v/>
      </c>
      <c r="AG226" s="123" t="str">
        <f>IF(原始数据!AO225="","",原始数据!AO225)</f>
        <v/>
      </c>
      <c r="AH226" s="125"/>
      <c r="AI226" s="125"/>
      <c r="AJ226" s="125"/>
      <c r="AK226" s="125"/>
      <c r="AL226" s="125"/>
    </row>
    <row r="227" spans="1:38">
      <c r="A227" s="117">
        <f>输入错误检查!B226</f>
        <v>0</v>
      </c>
      <c r="B227" s="130">
        <f>原始数据!B226</f>
        <v>6</v>
      </c>
      <c r="C227" s="130">
        <f>原始数据!C226</f>
        <v>23</v>
      </c>
      <c r="D227" s="120">
        <f>原始数据!D226</f>
        <v>1500</v>
      </c>
      <c r="E227" s="120" t="str">
        <f>原始数据!E226</f>
        <v>FL</v>
      </c>
      <c r="F227" s="120" t="str">
        <f>原始数据!F226</f>
        <v>AWG</v>
      </c>
      <c r="G227" s="120">
        <f>原始数据!G226</f>
        <v>1</v>
      </c>
      <c r="H227" s="120" t="str">
        <f>原始数据!H226</f>
        <v>上</v>
      </c>
      <c r="I227" s="120" t="str">
        <f>IF(原始数据!W226="","",原始数据!W226)</f>
        <v>军工厂</v>
      </c>
      <c r="J227" s="120" t="str">
        <f>原始数据!J226</f>
        <v>FL</v>
      </c>
      <c r="K227" s="127" t="s">
        <v>316</v>
      </c>
      <c r="L227" s="123" t="str">
        <f>IF(原始数据!AI226="","",原始数据!AI226)</f>
        <v>魔术师</v>
      </c>
      <c r="M227" s="125">
        <v>8</v>
      </c>
      <c r="N227" s="145">
        <v>3</v>
      </c>
      <c r="O227" s="145">
        <v>9</v>
      </c>
      <c r="P227" s="127" t="s">
        <v>145</v>
      </c>
      <c r="Q227" s="123" t="str">
        <f>IF(原始数据!AJ226="","",原始数据!AJ226)</f>
        <v>画家</v>
      </c>
      <c r="R227" s="125">
        <v>6</v>
      </c>
      <c r="S227" s="125">
        <v>0</v>
      </c>
      <c r="T227" s="125">
        <v>3</v>
      </c>
      <c r="U227" s="127" t="s">
        <v>315</v>
      </c>
      <c r="V227" s="123" t="str">
        <f>IF(原始数据!AL226="","",原始数据!AL226)</f>
        <v>野人</v>
      </c>
      <c r="W227" s="125">
        <v>5</v>
      </c>
      <c r="X227" s="125">
        <v>3</v>
      </c>
      <c r="Y227" s="125">
        <v>6</v>
      </c>
      <c r="Z227" s="127" t="s">
        <v>317</v>
      </c>
      <c r="AA227" s="123" t="str">
        <f>IF(原始数据!AN226="","",原始数据!AN226)</f>
        <v>囚徒</v>
      </c>
      <c r="AB227" s="125">
        <v>2</v>
      </c>
      <c r="AC227" s="125">
        <v>0</v>
      </c>
      <c r="AD227" s="125">
        <v>9</v>
      </c>
      <c r="AE227" s="123" t="str">
        <f>IF(原始数据!K226="","",原始数据!K226)</f>
        <v>AWG</v>
      </c>
      <c r="AF227" s="123" t="str">
        <f>IF(原始数据!L226="","",原始数据!L226)</f>
        <v>irohasu</v>
      </c>
      <c r="AG227" s="123" t="str">
        <f>IF(原始数据!AO226="","",原始数据!AO226)</f>
        <v>歌剧演员</v>
      </c>
      <c r="AH227" s="125">
        <v>3</v>
      </c>
      <c r="AI227" s="125">
        <v>0</v>
      </c>
      <c r="AJ227" s="125">
        <v>6</v>
      </c>
      <c r="AK227" s="127" t="s">
        <v>104</v>
      </c>
      <c r="AL227" s="127" t="s">
        <v>299</v>
      </c>
    </row>
    <row r="228" spans="1:38">
      <c r="A228" s="117">
        <f>输入错误检查!B227</f>
        <v>0</v>
      </c>
      <c r="B228" s="130">
        <f>原始数据!B227</f>
        <v>6</v>
      </c>
      <c r="C228" s="130">
        <f>原始数据!C227</f>
        <v>23</v>
      </c>
      <c r="D228" s="120">
        <f>原始数据!D227</f>
        <v>1500</v>
      </c>
      <c r="E228" s="120" t="str">
        <f>原始数据!E227</f>
        <v>FL</v>
      </c>
      <c r="F228" s="120" t="str">
        <f>原始数据!F227</f>
        <v>AWG</v>
      </c>
      <c r="G228" s="120">
        <f>原始数据!G227</f>
        <v>1</v>
      </c>
      <c r="H228" s="120" t="str">
        <f>原始数据!H227</f>
        <v>下</v>
      </c>
      <c r="I228" s="120" t="str">
        <f>IF(原始数据!W227="","",原始数据!W227)</f>
        <v>军工厂</v>
      </c>
      <c r="J228" s="120" t="str">
        <f>原始数据!J227</f>
        <v>AWG</v>
      </c>
      <c r="K228" s="127" t="s">
        <v>300</v>
      </c>
      <c r="L228" s="123" t="str">
        <f>IF(原始数据!AI227="","",原始数据!AI227)</f>
        <v>魔术师</v>
      </c>
      <c r="M228" s="125">
        <v>7</v>
      </c>
      <c r="N228" s="145">
        <v>3</v>
      </c>
      <c r="O228" s="145">
        <v>6</v>
      </c>
      <c r="P228" s="127" t="s">
        <v>59</v>
      </c>
      <c r="Q228" s="123" t="str">
        <f>IF(原始数据!AJ227="","",原始数据!AJ227)</f>
        <v>飞行家</v>
      </c>
      <c r="R228" s="125">
        <v>2</v>
      </c>
      <c r="S228" s="125">
        <v>3</v>
      </c>
      <c r="T228" s="125">
        <v>6</v>
      </c>
      <c r="U228" s="127" t="s">
        <v>302</v>
      </c>
      <c r="V228" s="123" t="str">
        <f>IF(原始数据!AL227="","",原始数据!AL227)</f>
        <v>先知</v>
      </c>
      <c r="W228" s="125">
        <v>9</v>
      </c>
      <c r="X228" s="125">
        <v>0</v>
      </c>
      <c r="Y228" s="125">
        <v>9</v>
      </c>
      <c r="Z228" s="127" t="s">
        <v>301</v>
      </c>
      <c r="AA228" s="123" t="str">
        <f>IF(原始数据!AN227="","",原始数据!AN227)</f>
        <v>调酒师</v>
      </c>
      <c r="AB228" s="125">
        <v>1</v>
      </c>
      <c r="AC228" s="125">
        <v>3</v>
      </c>
      <c r="AD228" s="125">
        <v>9</v>
      </c>
      <c r="AE228" s="123" t="str">
        <f>IF(原始数据!K227="","",原始数据!K227)</f>
        <v>FL</v>
      </c>
      <c r="AF228" s="123" t="str">
        <f>IF(原始数据!L227="","",原始数据!L227)</f>
        <v>hasha</v>
      </c>
      <c r="AG228" s="123" t="str">
        <f>IF(原始数据!AO227="","",原始数据!AO227)</f>
        <v>时空之影</v>
      </c>
      <c r="AH228" s="125">
        <v>3</v>
      </c>
      <c r="AI228" s="125">
        <v>6</v>
      </c>
      <c r="AJ228" s="125">
        <v>9</v>
      </c>
      <c r="AK228" s="127" t="s">
        <v>104</v>
      </c>
      <c r="AL228" s="127" t="s">
        <v>299</v>
      </c>
    </row>
    <row r="229" spans="1:38">
      <c r="A229" s="117">
        <f>输入错误检查!B228</f>
        <v>0</v>
      </c>
      <c r="B229" s="130">
        <f>原始数据!B228</f>
        <v>6</v>
      </c>
      <c r="C229" s="130">
        <f>原始数据!C228</f>
        <v>23</v>
      </c>
      <c r="D229" s="120">
        <f>原始数据!D228</f>
        <v>1500</v>
      </c>
      <c r="E229" s="120" t="str">
        <f>原始数据!E228</f>
        <v>FL</v>
      </c>
      <c r="F229" s="120" t="str">
        <f>原始数据!F228</f>
        <v>AWG</v>
      </c>
      <c r="G229" s="120">
        <f>原始数据!G228</f>
        <v>2</v>
      </c>
      <c r="H229" s="120" t="str">
        <f>原始数据!H228</f>
        <v>上</v>
      </c>
      <c r="I229" s="120" t="str">
        <f>IF(原始数据!W228="","",原始数据!W228)</f>
        <v>红教堂</v>
      </c>
      <c r="J229" s="120" t="str">
        <f>原始数据!J228</f>
        <v>AWG</v>
      </c>
      <c r="K229" s="127" t="s">
        <v>300</v>
      </c>
      <c r="L229" s="123" t="str">
        <f>IF(原始数据!AI228="","",原始数据!AI228)</f>
        <v>先知</v>
      </c>
      <c r="M229" s="125">
        <v>5</v>
      </c>
      <c r="N229" s="145">
        <v>0</v>
      </c>
      <c r="O229" s="145">
        <v>9</v>
      </c>
      <c r="P229" s="127" t="s">
        <v>302</v>
      </c>
      <c r="Q229" s="123" t="str">
        <f>IF(原始数据!AJ228="","",原始数据!AJ228)</f>
        <v>空军</v>
      </c>
      <c r="R229" s="125">
        <v>6</v>
      </c>
      <c r="S229" s="125">
        <v>3</v>
      </c>
      <c r="T229" s="125">
        <v>9</v>
      </c>
      <c r="U229" s="127" t="s">
        <v>59</v>
      </c>
      <c r="V229" s="123" t="str">
        <f>IF(原始数据!AL228="","",原始数据!AL228)</f>
        <v>大副</v>
      </c>
      <c r="W229" s="125">
        <v>4</v>
      </c>
      <c r="X229" s="125">
        <v>3</v>
      </c>
      <c r="Y229" s="125">
        <v>6</v>
      </c>
      <c r="Z229" s="127" t="s">
        <v>301</v>
      </c>
      <c r="AA229" s="123" t="str">
        <f>IF(原始数据!AN228="","",原始数据!AN228)</f>
        <v>心理学家</v>
      </c>
      <c r="AB229" s="125">
        <v>2</v>
      </c>
      <c r="AC229" s="125">
        <v>3</v>
      </c>
      <c r="AD229" s="125">
        <v>9</v>
      </c>
      <c r="AE229" s="123" t="str">
        <f>IF(原始数据!K228="","",原始数据!K228)</f>
        <v>FL</v>
      </c>
      <c r="AF229" s="123" t="str">
        <f>IF(原始数据!L228="","",原始数据!L228)</f>
        <v>hasha</v>
      </c>
      <c r="AG229" s="123" t="str">
        <f>IF(原始数据!AO228="","",原始数据!AO228)</f>
        <v>歌剧演员</v>
      </c>
      <c r="AH229" s="125">
        <v>8</v>
      </c>
      <c r="AI229" s="125">
        <v>3</v>
      </c>
      <c r="AJ229" s="125">
        <v>6</v>
      </c>
      <c r="AK229" s="127" t="s">
        <v>66</v>
      </c>
      <c r="AL229" s="127" t="s">
        <v>90</v>
      </c>
    </row>
    <row r="230" spans="1:38">
      <c r="A230" s="117">
        <f>输入错误检查!B229</f>
        <v>0</v>
      </c>
      <c r="B230" s="130">
        <f>原始数据!B229</f>
        <v>6</v>
      </c>
      <c r="C230" s="130">
        <f>原始数据!C229</f>
        <v>23</v>
      </c>
      <c r="D230" s="120">
        <f>原始数据!D229</f>
        <v>1500</v>
      </c>
      <c r="E230" s="120" t="str">
        <f>原始数据!E229</f>
        <v>FL</v>
      </c>
      <c r="F230" s="120" t="str">
        <f>原始数据!F229</f>
        <v>AWG</v>
      </c>
      <c r="G230" s="120">
        <f>原始数据!G229</f>
        <v>2</v>
      </c>
      <c r="H230" s="120" t="str">
        <f>原始数据!H229</f>
        <v>下</v>
      </c>
      <c r="I230" s="120" t="str">
        <f>IF(原始数据!W229="","",原始数据!W229)</f>
        <v>红教堂</v>
      </c>
      <c r="J230" s="120" t="str">
        <f>原始数据!J229</f>
        <v>FL</v>
      </c>
      <c r="K230" s="127" t="s">
        <v>317</v>
      </c>
      <c r="L230" s="123" t="str">
        <f>IF(原始数据!AI229="","",原始数据!AI229)</f>
        <v>先知</v>
      </c>
      <c r="M230" s="125">
        <v>6</v>
      </c>
      <c r="N230" s="145">
        <v>0</v>
      </c>
      <c r="O230" s="145">
        <v>9</v>
      </c>
      <c r="P230" s="127" t="s">
        <v>316</v>
      </c>
      <c r="Q230" s="123" t="str">
        <f>IF(原始数据!AJ229="","",原始数据!AJ229)</f>
        <v>勘探员</v>
      </c>
      <c r="R230" s="125">
        <v>2</v>
      </c>
      <c r="S230" s="125">
        <v>0</v>
      </c>
      <c r="T230" s="125">
        <v>3</v>
      </c>
      <c r="U230" s="127" t="s">
        <v>315</v>
      </c>
      <c r="V230" s="123" t="str">
        <f>IF(原始数据!AL229="","",原始数据!AL229)</f>
        <v>佣兵</v>
      </c>
      <c r="W230" s="125">
        <v>8</v>
      </c>
      <c r="X230" s="125">
        <v>3</v>
      </c>
      <c r="Y230" s="125">
        <v>6</v>
      </c>
      <c r="Z230" s="127" t="s">
        <v>145</v>
      </c>
      <c r="AA230" s="123" t="str">
        <f>IF(原始数据!AN229="","",原始数据!AN229)</f>
        <v>舞女</v>
      </c>
      <c r="AB230" s="125">
        <v>4</v>
      </c>
      <c r="AC230" s="125">
        <v>0</v>
      </c>
      <c r="AD230" s="125">
        <v>3</v>
      </c>
      <c r="AE230" s="123" t="str">
        <f>IF(原始数据!K229="","",原始数据!K229)</f>
        <v>AWG</v>
      </c>
      <c r="AF230" s="123" t="str">
        <f>IF(原始数据!L229="","",原始数据!L229)</f>
        <v>yukakina</v>
      </c>
      <c r="AG230" s="123" t="str">
        <f>IF(原始数据!AO229="","",原始数据!AO229)</f>
        <v>时空之影</v>
      </c>
      <c r="AH230" s="125">
        <v>9</v>
      </c>
      <c r="AI230" s="125">
        <v>6</v>
      </c>
      <c r="AJ230" s="125">
        <v>9</v>
      </c>
      <c r="AK230" s="127" t="s">
        <v>104</v>
      </c>
      <c r="AL230" s="127" t="s">
        <v>299</v>
      </c>
    </row>
    <row r="231" spans="1:38">
      <c r="A231" s="117">
        <f>输入错误检查!B230</f>
        <v>0</v>
      </c>
      <c r="B231" s="130">
        <f>原始数据!B230</f>
        <v>6</v>
      </c>
      <c r="C231" s="130">
        <f>原始数据!C230</f>
        <v>23</v>
      </c>
      <c r="D231" s="120">
        <f>原始数据!D230</f>
        <v>1500</v>
      </c>
      <c r="E231" s="120" t="str">
        <f>原始数据!E230</f>
        <v>FL</v>
      </c>
      <c r="F231" s="120" t="str">
        <f>原始数据!F230</f>
        <v>AWG</v>
      </c>
      <c r="G231" s="120">
        <f>原始数据!G230</f>
        <v>3</v>
      </c>
      <c r="H231" s="120" t="str">
        <f>原始数据!H230</f>
        <v>上</v>
      </c>
      <c r="I231" s="120" t="str">
        <f>IF(原始数据!W230="","",原始数据!W230)</f>
        <v>月亮河公园</v>
      </c>
      <c r="J231" s="120" t="str">
        <f>原始数据!J230</f>
        <v>FL</v>
      </c>
      <c r="K231" s="127" t="s">
        <v>315</v>
      </c>
      <c r="L231" s="123" t="str">
        <f>IF(原始数据!AI230="","",原始数据!AI230)</f>
        <v>佣兵</v>
      </c>
      <c r="M231" s="125">
        <v>6</v>
      </c>
      <c r="N231" s="145">
        <v>3</v>
      </c>
      <c r="O231" s="145">
        <v>6</v>
      </c>
      <c r="P231" s="127" t="s">
        <v>145</v>
      </c>
      <c r="Q231" s="123" t="str">
        <f>IF(原始数据!AJ230="","",原始数据!AJ230)</f>
        <v>空军</v>
      </c>
      <c r="R231" s="125">
        <v>2</v>
      </c>
      <c r="S231" s="125">
        <v>0</v>
      </c>
      <c r="T231" s="125">
        <v>3</v>
      </c>
      <c r="U231" s="127" t="s">
        <v>316</v>
      </c>
      <c r="V231" s="123" t="str">
        <f>IF(原始数据!AL230="","",原始数据!AL230)</f>
        <v>拉拉队员</v>
      </c>
      <c r="W231" s="125">
        <v>9</v>
      </c>
      <c r="X231" s="125">
        <v>0</v>
      </c>
      <c r="Y231" s="125">
        <v>3</v>
      </c>
      <c r="Z231" s="127" t="s">
        <v>317</v>
      </c>
      <c r="AA231" s="123" t="str">
        <f>IF(原始数据!AN230="","",原始数据!AN230)</f>
        <v>律师</v>
      </c>
      <c r="AB231" s="125">
        <v>11</v>
      </c>
      <c r="AC231" s="125">
        <v>3</v>
      </c>
      <c r="AD231" s="125">
        <v>9</v>
      </c>
      <c r="AE231" s="123" t="str">
        <f>IF(原始数据!K230="","",原始数据!K230)</f>
        <v>AWG</v>
      </c>
      <c r="AF231" s="123" t="str">
        <f>IF(原始数据!L230="","",原始数据!L230)</f>
        <v>yukakina</v>
      </c>
      <c r="AG231" s="123" t="str">
        <f>IF(原始数据!AO230="","",原始数据!AO230)</f>
        <v>使徒</v>
      </c>
      <c r="AH231" s="125">
        <v>5</v>
      </c>
      <c r="AI231" s="125">
        <v>6</v>
      </c>
      <c r="AJ231" s="125"/>
      <c r="AK231" s="127" t="s">
        <v>111</v>
      </c>
      <c r="AL231" s="127" t="s">
        <v>299</v>
      </c>
    </row>
    <row r="232" spans="1:38">
      <c r="A232" s="117">
        <f>输入错误检查!B231</f>
        <v>0</v>
      </c>
      <c r="B232" s="130">
        <f>原始数据!B231</f>
        <v>6</v>
      </c>
      <c r="C232" s="130">
        <f>原始数据!C231</f>
        <v>23</v>
      </c>
      <c r="D232" s="120">
        <f>原始数据!D231</f>
        <v>1500</v>
      </c>
      <c r="E232" s="120" t="str">
        <f>原始数据!E231</f>
        <v>FL</v>
      </c>
      <c r="F232" s="120" t="str">
        <f>原始数据!F231</f>
        <v>AWG</v>
      </c>
      <c r="G232" s="120">
        <f>原始数据!G231</f>
        <v>3</v>
      </c>
      <c r="H232" s="120" t="str">
        <f>原始数据!H231</f>
        <v>下</v>
      </c>
      <c r="I232" s="120" t="str">
        <f>IF(原始数据!W231="","",原始数据!W231)</f>
        <v>月亮河公园</v>
      </c>
      <c r="J232" s="120" t="str">
        <f>原始数据!J231</f>
        <v>AWG</v>
      </c>
      <c r="K232" s="127" t="s">
        <v>59</v>
      </c>
      <c r="L232" s="123" t="str">
        <f>IF(原始数据!AI231="","",原始数据!AI231)</f>
        <v>佣兵</v>
      </c>
      <c r="M232" s="125">
        <v>4</v>
      </c>
      <c r="N232" s="145">
        <v>3</v>
      </c>
      <c r="O232" s="145">
        <v>6</v>
      </c>
      <c r="P232" s="127" t="s">
        <v>300</v>
      </c>
      <c r="Q232" s="123" t="str">
        <f>IF(原始数据!AJ231="","",原始数据!AJ231)</f>
        <v>古董商</v>
      </c>
      <c r="R232" s="125">
        <v>11</v>
      </c>
      <c r="S232" s="125">
        <v>0</v>
      </c>
      <c r="T232" s="125">
        <v>3</v>
      </c>
      <c r="U232" s="127" t="s">
        <v>302</v>
      </c>
      <c r="V232" s="123" t="str">
        <f>IF(原始数据!AL231="","",原始数据!AL231)</f>
        <v>木偶师</v>
      </c>
      <c r="W232" s="125">
        <v>6</v>
      </c>
      <c r="X232" s="125">
        <v>3</v>
      </c>
      <c r="Y232" s="125">
        <v>6</v>
      </c>
      <c r="Z232" s="127" t="s">
        <v>301</v>
      </c>
      <c r="AA232" s="123" t="str">
        <f>IF(原始数据!AN231="","",原始数据!AN231)</f>
        <v>拉拉队员</v>
      </c>
      <c r="AB232" s="125">
        <v>2</v>
      </c>
      <c r="AC232" s="125">
        <v>0</v>
      </c>
      <c r="AD232" s="125">
        <v>3</v>
      </c>
      <c r="AE232" s="123" t="str">
        <f>IF(原始数据!K231="","",原始数据!K231)</f>
        <v>FL</v>
      </c>
      <c r="AF232" s="123" t="str">
        <f>IF(原始数据!L231="","",原始数据!L231)</f>
        <v>hasha</v>
      </c>
      <c r="AG232" s="123" t="str">
        <f>IF(原始数据!AO231="","",原始数据!AO231)</f>
        <v>红夫人</v>
      </c>
      <c r="AH232" s="125">
        <v>7</v>
      </c>
      <c r="AI232" s="125">
        <v>3</v>
      </c>
      <c r="AJ232" s="125">
        <v>6</v>
      </c>
      <c r="AK232" s="127" t="s">
        <v>104</v>
      </c>
      <c r="AL232" s="127" t="s">
        <v>90</v>
      </c>
    </row>
    <row r="233" spans="1:38">
      <c r="A233" s="117">
        <f>输入错误检查!B232</f>
        <v>0</v>
      </c>
      <c r="B233" s="130">
        <f>原始数据!B232</f>
        <v>6</v>
      </c>
      <c r="C233" s="130">
        <f>原始数据!C232</f>
        <v>23</v>
      </c>
      <c r="D233" s="120">
        <f>原始数据!D232</f>
        <v>1500</v>
      </c>
      <c r="E233" s="120" t="str">
        <f>原始数据!E232</f>
        <v>FL</v>
      </c>
      <c r="F233" s="120" t="str">
        <f>原始数据!F232</f>
        <v>AWG</v>
      </c>
      <c r="G233" s="120" t="str">
        <f>原始数据!G232</f>
        <v>加</v>
      </c>
      <c r="H233" s="120" t="str">
        <f>原始数据!H232</f>
        <v>上</v>
      </c>
      <c r="I233" s="120" t="str">
        <f>IF(原始数据!W232="","",原始数据!W232)</f>
        <v>唐人街</v>
      </c>
      <c r="J233" s="120" t="str">
        <f>原始数据!J232</f>
        <v>AWG</v>
      </c>
      <c r="K233" s="127" t="s">
        <v>300</v>
      </c>
      <c r="L233" s="123" t="str">
        <f>IF(原始数据!AI232="","",原始数据!AI232)</f>
        <v>勘探员</v>
      </c>
      <c r="M233" s="125">
        <v>5</v>
      </c>
      <c r="N233" s="145">
        <v>0</v>
      </c>
      <c r="O233" s="145">
        <v>3</v>
      </c>
      <c r="P233" s="127" t="s">
        <v>302</v>
      </c>
      <c r="Q233" s="123" t="str">
        <f>IF(原始数据!AJ232="","",原始数据!AJ232)</f>
        <v>舞女</v>
      </c>
      <c r="R233" s="125">
        <v>6</v>
      </c>
      <c r="S233" s="125">
        <v>0</v>
      </c>
      <c r="T233" s="125">
        <v>3</v>
      </c>
      <c r="U233" s="127" t="s">
        <v>59</v>
      </c>
      <c r="V233" s="123" t="str">
        <f>IF(原始数据!AL232="","",原始数据!AL232)</f>
        <v>守墓人</v>
      </c>
      <c r="W233" s="125">
        <v>2</v>
      </c>
      <c r="X233" s="125">
        <v>3</v>
      </c>
      <c r="Y233" s="125">
        <v>6</v>
      </c>
      <c r="Z233" s="127" t="s">
        <v>301</v>
      </c>
      <c r="AA233" s="123" t="str">
        <f>IF(原始数据!AN232="","",原始数据!AN232)</f>
        <v>木偶师</v>
      </c>
      <c r="AB233" s="125">
        <v>4</v>
      </c>
      <c r="AC233" s="125">
        <v>6</v>
      </c>
      <c r="AD233" s="125">
        <v>9</v>
      </c>
      <c r="AE233" s="123" t="str">
        <f>IF(原始数据!K232="","",原始数据!K232)</f>
        <v>FL</v>
      </c>
      <c r="AF233" s="123" t="str">
        <f>IF(原始数据!L232="","",原始数据!L232)</f>
        <v>hasha</v>
      </c>
      <c r="AG233" s="123" t="str">
        <f>IF(原始数据!AO232="","",原始数据!AO232)</f>
        <v>蜘蛛</v>
      </c>
      <c r="AH233" s="125">
        <v>1</v>
      </c>
      <c r="AI233" s="125">
        <v>3</v>
      </c>
      <c r="AJ233" s="125">
        <v>6</v>
      </c>
      <c r="AK233" s="127" t="s">
        <v>104</v>
      </c>
      <c r="AL233" s="127" t="s">
        <v>90</v>
      </c>
    </row>
    <row r="234" spans="1:38">
      <c r="A234" s="117">
        <f>输入错误检查!B233</f>
        <v>0</v>
      </c>
      <c r="B234" s="130">
        <f>原始数据!B233</f>
        <v>6</v>
      </c>
      <c r="C234" s="130">
        <f>原始数据!C233</f>
        <v>23</v>
      </c>
      <c r="D234" s="120">
        <f>原始数据!D233</f>
        <v>1500</v>
      </c>
      <c r="E234" s="120" t="str">
        <f>原始数据!E233</f>
        <v>FL</v>
      </c>
      <c r="F234" s="120" t="str">
        <f>原始数据!F233</f>
        <v>AWG</v>
      </c>
      <c r="G234" s="120" t="str">
        <f>原始数据!G233</f>
        <v>加</v>
      </c>
      <c r="H234" s="120" t="str">
        <f>原始数据!H233</f>
        <v>下</v>
      </c>
      <c r="I234" s="120" t="str">
        <f>IF(原始数据!W233="","",原始数据!W233)</f>
        <v>唐人街</v>
      </c>
      <c r="J234" s="120" t="str">
        <f>原始数据!J233</f>
        <v>FL</v>
      </c>
      <c r="K234" s="127" t="s">
        <v>317</v>
      </c>
      <c r="L234" s="123" t="str">
        <f>IF(原始数据!AI233="","",原始数据!AI233)</f>
        <v>昆虫学者</v>
      </c>
      <c r="M234" s="125">
        <v>6</v>
      </c>
      <c r="N234" s="145">
        <v>3</v>
      </c>
      <c r="O234" s="145">
        <v>9</v>
      </c>
      <c r="P234" s="127" t="s">
        <v>316</v>
      </c>
      <c r="Q234" s="123" t="str">
        <f>IF(原始数据!AJ233="","",原始数据!AJ233)</f>
        <v>古董商</v>
      </c>
      <c r="R234" s="125">
        <v>2</v>
      </c>
      <c r="S234" s="125">
        <v>0</v>
      </c>
      <c r="T234" s="125">
        <v>3</v>
      </c>
      <c r="U234" s="127" t="s">
        <v>315</v>
      </c>
      <c r="V234" s="123" t="str">
        <f>IF(原始数据!AL233="","",原始数据!AL233)</f>
        <v>大副</v>
      </c>
      <c r="W234" s="125">
        <v>5</v>
      </c>
      <c r="X234" s="125">
        <v>3</v>
      </c>
      <c r="Y234" s="125">
        <v>6</v>
      </c>
      <c r="Z234" s="127" t="s">
        <v>145</v>
      </c>
      <c r="AA234" s="123" t="str">
        <f>IF(原始数据!AN233="","",原始数据!AN233)</f>
        <v>病患</v>
      </c>
      <c r="AB234" s="125">
        <v>4</v>
      </c>
      <c r="AC234" s="125">
        <v>0</v>
      </c>
      <c r="AD234" s="125">
        <v>3</v>
      </c>
      <c r="AE234" s="123" t="str">
        <f>IF(原始数据!K233="","",原始数据!K233)</f>
        <v>AWG</v>
      </c>
      <c r="AF234" s="123" t="str">
        <f>IF(原始数据!L233="","",原始数据!L233)</f>
        <v>yukakina</v>
      </c>
      <c r="AG234" s="123" t="str">
        <f>IF(原始数据!AO233="","",原始数据!AO233)</f>
        <v>破轮</v>
      </c>
      <c r="AH234" s="125">
        <v>9</v>
      </c>
      <c r="AI234" s="125">
        <v>3</v>
      </c>
      <c r="AJ234" s="125">
        <v>9</v>
      </c>
      <c r="AK234" s="127" t="s">
        <v>104</v>
      </c>
      <c r="AL234" s="127" t="s">
        <v>66</v>
      </c>
    </row>
    <row r="235" spans="1:38">
      <c r="A235" s="117">
        <f>输入错误检查!B234</f>
        <v>0</v>
      </c>
      <c r="B235" s="130">
        <f>原始数据!B234</f>
        <v>6</v>
      </c>
      <c r="C235" s="130">
        <f>原始数据!C234</f>
        <v>23</v>
      </c>
      <c r="D235" s="120">
        <f>原始数据!D234</f>
        <v>1700</v>
      </c>
      <c r="E235" s="120" t="str">
        <f>原始数据!E234</f>
        <v>AXIZ</v>
      </c>
      <c r="F235" s="120" t="str">
        <f>原始数据!F234</f>
        <v>ZETA</v>
      </c>
      <c r="G235" s="120">
        <f>原始数据!G234</f>
        <v>1</v>
      </c>
      <c r="H235" s="120" t="str">
        <f>原始数据!H234</f>
        <v>上</v>
      </c>
      <c r="I235" s="120" t="str">
        <f>IF(原始数据!W234="","",原始数据!W234)</f>
        <v>唐人街</v>
      </c>
      <c r="J235" s="120" t="str">
        <f>原始数据!J234</f>
        <v>ZETA</v>
      </c>
      <c r="K235" s="127" t="s">
        <v>314</v>
      </c>
      <c r="L235" s="123" t="str">
        <f>IF(原始数据!AI234="","",原始数据!AI234)</f>
        <v>园丁</v>
      </c>
      <c r="M235" s="125">
        <v>5</v>
      </c>
      <c r="N235" s="145">
        <v>6</v>
      </c>
      <c r="O235" s="145">
        <v>9</v>
      </c>
      <c r="P235" s="127" t="s">
        <v>312</v>
      </c>
      <c r="Q235" s="123" t="str">
        <f>IF(原始数据!AJ234="","",原始数据!AJ234)</f>
        <v>祭司</v>
      </c>
      <c r="R235" s="125">
        <v>6</v>
      </c>
      <c r="S235" s="125">
        <v>3</v>
      </c>
      <c r="T235" s="125">
        <v>9</v>
      </c>
      <c r="U235" s="127" t="s">
        <v>313</v>
      </c>
      <c r="V235" s="123" t="str">
        <f>IF(原始数据!AL234="","",原始数据!AL234)</f>
        <v>大副</v>
      </c>
      <c r="W235" s="125">
        <v>2</v>
      </c>
      <c r="X235" s="125">
        <v>3</v>
      </c>
      <c r="Y235" s="125">
        <v>6</v>
      </c>
      <c r="Z235" s="127" t="s">
        <v>311</v>
      </c>
      <c r="AA235" s="123" t="str">
        <f>IF(原始数据!AN234="","",原始数据!AN234)</f>
        <v>病患</v>
      </c>
      <c r="AB235" s="125">
        <v>4</v>
      </c>
      <c r="AC235" s="125">
        <v>0</v>
      </c>
      <c r="AD235" s="125">
        <v>9</v>
      </c>
      <c r="AE235" s="123" t="str">
        <f>IF(原始数据!K234="","",原始数据!K234)</f>
        <v>AXIZ</v>
      </c>
      <c r="AF235" s="123" t="str">
        <f>IF(原始数据!L234="","",原始数据!L234)</f>
        <v>kakaka</v>
      </c>
      <c r="AG235" s="123" t="str">
        <f>IF(原始数据!AO234="","",原始数据!AO234)</f>
        <v>歌剧演员</v>
      </c>
      <c r="AH235" s="125">
        <v>3</v>
      </c>
      <c r="AI235" s="125">
        <v>3</v>
      </c>
      <c r="AJ235" s="125">
        <v>6</v>
      </c>
      <c r="AK235" s="127" t="s">
        <v>104</v>
      </c>
      <c r="AL235" s="127" t="s">
        <v>90</v>
      </c>
    </row>
    <row r="236" spans="1:38">
      <c r="A236" s="117">
        <f>输入错误检查!B235</f>
        <v>0</v>
      </c>
      <c r="B236" s="130">
        <f>原始数据!B235</f>
        <v>6</v>
      </c>
      <c r="C236" s="130">
        <f>原始数据!C235</f>
        <v>23</v>
      </c>
      <c r="D236" s="120">
        <f>原始数据!D235</f>
        <v>1700</v>
      </c>
      <c r="E236" s="120" t="str">
        <f>原始数据!E235</f>
        <v>AXIZ</v>
      </c>
      <c r="F236" s="120" t="str">
        <f>原始数据!F235</f>
        <v>ZETA</v>
      </c>
      <c r="G236" s="120">
        <f>原始数据!G235</f>
        <v>1</v>
      </c>
      <c r="H236" s="120" t="str">
        <f>原始数据!H235</f>
        <v>下</v>
      </c>
      <c r="I236" s="120" t="str">
        <f>IF(原始数据!W235="","",原始数据!W235)</f>
        <v>唐人街</v>
      </c>
      <c r="J236" s="120" t="str">
        <f>原始数据!J235</f>
        <v>AXIZ</v>
      </c>
      <c r="K236" s="127" t="s">
        <v>309</v>
      </c>
      <c r="L236" s="123" t="str">
        <f>IF(原始数据!AI235="","",原始数据!AI235)</f>
        <v>野人</v>
      </c>
      <c r="M236" s="125">
        <v>2</v>
      </c>
      <c r="N236" s="145">
        <v>3</v>
      </c>
      <c r="O236" s="145">
        <v>6</v>
      </c>
      <c r="P236" s="127" t="s">
        <v>308</v>
      </c>
      <c r="Q236" s="123" t="str">
        <f>IF(原始数据!AJ235="","",原始数据!AJ235)</f>
        <v>木偶师</v>
      </c>
      <c r="R236" s="125">
        <v>5</v>
      </c>
      <c r="S236" s="125">
        <v>9</v>
      </c>
      <c r="T236" s="125">
        <v>6</v>
      </c>
      <c r="U236" s="127" t="s">
        <v>310</v>
      </c>
      <c r="V236" s="123" t="str">
        <f>IF(原始数据!AL235="","",原始数据!AL235)</f>
        <v>病患</v>
      </c>
      <c r="W236" s="125">
        <v>4</v>
      </c>
      <c r="X236" s="125">
        <v>3</v>
      </c>
      <c r="Y236" s="125">
        <v>9</v>
      </c>
      <c r="Z236" s="127" t="s">
        <v>307</v>
      </c>
      <c r="AA236" s="123" t="str">
        <f>IF(原始数据!AN235="","",原始数据!AN235)</f>
        <v>画家</v>
      </c>
      <c r="AB236" s="125">
        <v>9</v>
      </c>
      <c r="AC236" s="125">
        <v>3</v>
      </c>
      <c r="AD236" s="125">
        <v>9</v>
      </c>
      <c r="AE236" s="123" t="str">
        <f>IF(原始数据!K235="","",原始数据!K235)</f>
        <v>ZETA</v>
      </c>
      <c r="AF236" s="123" t="str">
        <f>IF(原始数据!L235="","",原始数据!L235)</f>
        <v>alf</v>
      </c>
      <c r="AG236" s="123" t="str">
        <f>IF(原始数据!AO235="","",原始数据!AO235)</f>
        <v>歌剧演员</v>
      </c>
      <c r="AH236" s="125">
        <v>8</v>
      </c>
      <c r="AI236" s="125">
        <v>3</v>
      </c>
      <c r="AJ236" s="125">
        <v>6</v>
      </c>
      <c r="AK236" s="127" t="s">
        <v>104</v>
      </c>
      <c r="AL236" s="127" t="s">
        <v>90</v>
      </c>
    </row>
    <row r="237" spans="1:38">
      <c r="A237" s="117">
        <f>输入错误检查!B236</f>
        <v>0</v>
      </c>
      <c r="B237" s="130">
        <f>原始数据!B236</f>
        <v>6</v>
      </c>
      <c r="C237" s="130">
        <f>原始数据!C236</f>
        <v>23</v>
      </c>
      <c r="D237" s="120">
        <f>原始数据!D236</f>
        <v>1700</v>
      </c>
      <c r="E237" s="120" t="str">
        <f>原始数据!E236</f>
        <v>AXIZ</v>
      </c>
      <c r="F237" s="120" t="str">
        <f>原始数据!F236</f>
        <v>ZETA</v>
      </c>
      <c r="G237" s="120">
        <f>原始数据!G236</f>
        <v>2</v>
      </c>
      <c r="H237" s="120" t="str">
        <f>原始数据!H236</f>
        <v>上</v>
      </c>
      <c r="I237" s="120" t="str">
        <f>IF(原始数据!W236="","",原始数据!W236)</f>
        <v>月亮河公园</v>
      </c>
      <c r="J237" s="120" t="str">
        <f>原始数据!J236</f>
        <v>ZETA</v>
      </c>
      <c r="K237" s="127" t="s">
        <v>313</v>
      </c>
      <c r="L237" s="123" t="str">
        <f>IF(原始数据!AI236="","",原始数据!AI236)</f>
        <v>大副</v>
      </c>
      <c r="M237" s="125">
        <v>2</v>
      </c>
      <c r="N237" s="145">
        <v>3</v>
      </c>
      <c r="O237" s="145">
        <v>6</v>
      </c>
      <c r="P237" s="127" t="s">
        <v>311</v>
      </c>
      <c r="Q237" s="123" t="str">
        <f>IF(原始数据!AJ236="","",原始数据!AJ236)</f>
        <v>拉拉队员</v>
      </c>
      <c r="R237" s="125">
        <v>10</v>
      </c>
      <c r="S237" s="125">
        <v>3</v>
      </c>
      <c r="T237" s="125">
        <v>9</v>
      </c>
      <c r="U237" s="127" t="s">
        <v>312</v>
      </c>
      <c r="V237" s="123" t="str">
        <f>IF(原始数据!AL236="","",原始数据!AL236)</f>
        <v>先知</v>
      </c>
      <c r="W237" s="125">
        <v>4</v>
      </c>
      <c r="X237" s="125">
        <v>0</v>
      </c>
      <c r="Y237" s="125">
        <v>9</v>
      </c>
      <c r="Z237" s="127" t="s">
        <v>314</v>
      </c>
      <c r="AA237" s="123" t="str">
        <f>IF(原始数据!AN236="","",原始数据!AN236)</f>
        <v>律师</v>
      </c>
      <c r="AB237" s="125">
        <v>11</v>
      </c>
      <c r="AC237" s="125">
        <v>3</v>
      </c>
      <c r="AD237" s="125">
        <v>9</v>
      </c>
      <c r="AE237" s="123" t="str">
        <f>IF(原始数据!K236="","",原始数据!K236)</f>
        <v>AXIZ</v>
      </c>
      <c r="AF237" s="123" t="str">
        <f>IF(原始数据!L236="","",原始数据!L236)</f>
        <v>kakaka</v>
      </c>
      <c r="AG237" s="123" t="str">
        <f>IF(原始数据!AO236="","",原始数据!AO236)</f>
        <v>时空之影</v>
      </c>
      <c r="AH237" s="125">
        <v>6</v>
      </c>
      <c r="AI237" s="125">
        <v>6</v>
      </c>
      <c r="AJ237" s="125">
        <v>9</v>
      </c>
      <c r="AK237" s="127" t="s">
        <v>104</v>
      </c>
      <c r="AL237" s="127" t="s">
        <v>299</v>
      </c>
    </row>
    <row r="238" spans="1:38">
      <c r="A238" s="117">
        <f>输入错误检查!B237</f>
        <v>0</v>
      </c>
      <c r="B238" s="130">
        <f>原始数据!B237</f>
        <v>6</v>
      </c>
      <c r="C238" s="130">
        <f>原始数据!C237</f>
        <v>23</v>
      </c>
      <c r="D238" s="120">
        <f>原始数据!D237</f>
        <v>1700</v>
      </c>
      <c r="E238" s="120" t="str">
        <f>原始数据!E237</f>
        <v>AXIZ</v>
      </c>
      <c r="F238" s="120" t="str">
        <f>原始数据!F237</f>
        <v>ZETA</v>
      </c>
      <c r="G238" s="120">
        <f>原始数据!G237</f>
        <v>2</v>
      </c>
      <c r="H238" s="120" t="str">
        <f>原始数据!H237</f>
        <v>下</v>
      </c>
      <c r="I238" s="120" t="str">
        <f>IF(原始数据!W237="","",原始数据!W237)</f>
        <v>月亮河公园</v>
      </c>
      <c r="J238" s="120" t="str">
        <f>原始数据!J237</f>
        <v>AXIZ</v>
      </c>
      <c r="K238" s="127" t="s">
        <v>307</v>
      </c>
      <c r="L238" s="123" t="str">
        <f>IF(原始数据!AI237="","",原始数据!AI237)</f>
        <v>空军</v>
      </c>
      <c r="M238" s="125">
        <v>6</v>
      </c>
      <c r="N238" s="145">
        <v>0</v>
      </c>
      <c r="O238" s="145">
        <v>3</v>
      </c>
      <c r="P238" s="127" t="s">
        <v>310</v>
      </c>
      <c r="Q238" s="123" t="str">
        <f>IF(原始数据!AJ237="","",原始数据!AJ237)</f>
        <v>飞行家</v>
      </c>
      <c r="R238" s="125">
        <v>7</v>
      </c>
      <c r="S238" s="125">
        <v>0</v>
      </c>
      <c r="T238" s="125">
        <v>3</v>
      </c>
      <c r="U238" s="127" t="s">
        <v>309</v>
      </c>
      <c r="V238" s="123" t="str">
        <f>IF(原始数据!AL237="","",原始数据!AL237)</f>
        <v>佣兵</v>
      </c>
      <c r="W238" s="125">
        <v>1</v>
      </c>
      <c r="X238" s="125">
        <v>3</v>
      </c>
      <c r="Y238" s="125">
        <v>6</v>
      </c>
      <c r="Z238" s="127" t="s">
        <v>308</v>
      </c>
      <c r="AA238" s="123" t="str">
        <f>IF(原始数据!AN237="","",原始数据!AN237)</f>
        <v>舞女</v>
      </c>
      <c r="AB238" s="125">
        <v>11</v>
      </c>
      <c r="AC238" s="125">
        <v>0</v>
      </c>
      <c r="AD238" s="125">
        <v>3</v>
      </c>
      <c r="AE238" s="123" t="str">
        <f>IF(原始数据!K237="","",原始数据!K237)</f>
        <v>ZETA</v>
      </c>
      <c r="AF238" s="123" t="str">
        <f>IF(原始数据!L237="","",原始数据!L237)</f>
        <v>alf</v>
      </c>
      <c r="AG238" s="123" t="str">
        <f>IF(原始数据!AO237="","",原始数据!AO237)</f>
        <v>时空之影</v>
      </c>
      <c r="AH238" s="125">
        <v>12</v>
      </c>
      <c r="AI238" s="125">
        <v>6</v>
      </c>
      <c r="AJ238" s="125">
        <v>9</v>
      </c>
      <c r="AK238" s="127" t="s">
        <v>111</v>
      </c>
      <c r="AL238" s="127" t="s">
        <v>299</v>
      </c>
    </row>
    <row r="239" spans="1:38">
      <c r="A239" s="117">
        <f>输入错误检查!B238</f>
        <v>0</v>
      </c>
      <c r="B239" s="130">
        <f>原始数据!B238</f>
        <v>6</v>
      </c>
      <c r="C239" s="130">
        <f>原始数据!C238</f>
        <v>23</v>
      </c>
      <c r="D239" s="120">
        <f>原始数据!D238</f>
        <v>1700</v>
      </c>
      <c r="E239" s="120" t="str">
        <f>原始数据!E238</f>
        <v>AXIZ</v>
      </c>
      <c r="F239" s="120" t="str">
        <f>原始数据!F238</f>
        <v>ZETA</v>
      </c>
      <c r="G239" s="120">
        <f>原始数据!G238</f>
        <v>3</v>
      </c>
      <c r="H239" s="120" t="str">
        <f>原始数据!H238</f>
        <v>上</v>
      </c>
      <c r="I239" s="120" t="str">
        <f>IF(原始数据!W238="","",原始数据!W238)</f>
        <v>圣心医院</v>
      </c>
      <c r="J239" s="120" t="str">
        <f>原始数据!J238</f>
        <v>ZETA</v>
      </c>
      <c r="K239" s="127" t="s">
        <v>313</v>
      </c>
      <c r="L239" s="123" t="str">
        <f>IF(原始数据!AI238="","",原始数据!AI238)</f>
        <v>佣兵</v>
      </c>
      <c r="M239" s="125">
        <v>4</v>
      </c>
      <c r="N239" s="145">
        <v>3</v>
      </c>
      <c r="O239" s="145">
        <v>6</v>
      </c>
      <c r="P239" s="127" t="s">
        <v>314</v>
      </c>
      <c r="Q239" s="123" t="str">
        <f>IF(原始数据!AJ238="","",原始数据!AJ238)</f>
        <v>飞行家</v>
      </c>
      <c r="R239" s="125">
        <v>2</v>
      </c>
      <c r="S239" s="125">
        <v>0</v>
      </c>
      <c r="T239" s="125">
        <v>3</v>
      </c>
      <c r="U239" s="127" t="s">
        <v>311</v>
      </c>
      <c r="V239" s="123" t="str">
        <f>IF(原始数据!AL238="","",原始数据!AL238)</f>
        <v>律师</v>
      </c>
      <c r="W239" s="125">
        <v>8</v>
      </c>
      <c r="X239" s="125">
        <v>0</v>
      </c>
      <c r="Y239" s="125">
        <v>9</v>
      </c>
      <c r="Z239" s="127" t="s">
        <v>312</v>
      </c>
      <c r="AA239" s="123" t="str">
        <f>IF(原始数据!AN238="","",原始数据!AN238)</f>
        <v>舞女</v>
      </c>
      <c r="AB239" s="125">
        <v>6</v>
      </c>
      <c r="AC239" s="125">
        <v>0</v>
      </c>
      <c r="AD239" s="125">
        <v>9</v>
      </c>
      <c r="AE239" s="123" t="str">
        <f>IF(原始数据!K238="","",原始数据!K238)</f>
        <v>AXIZ</v>
      </c>
      <c r="AF239" s="123" t="str">
        <f>IF(原始数据!L238="","",原始数据!L238)</f>
        <v>kakaka</v>
      </c>
      <c r="AG239" s="123" t="str">
        <f>IF(原始数据!AO238="","",原始数据!AO238)</f>
        <v>时空之影</v>
      </c>
      <c r="AH239" s="125">
        <v>3</v>
      </c>
      <c r="AI239" s="125">
        <v>6</v>
      </c>
      <c r="AJ239" s="125">
        <v>9</v>
      </c>
      <c r="AK239" s="127" t="s">
        <v>104</v>
      </c>
      <c r="AL239" s="127" t="s">
        <v>299</v>
      </c>
    </row>
    <row r="240" spans="1:38">
      <c r="A240" s="117">
        <f>输入错误检查!B239</f>
        <v>0</v>
      </c>
      <c r="B240" s="130">
        <f>原始数据!B239</f>
        <v>6</v>
      </c>
      <c r="C240" s="130">
        <f>原始数据!C239</f>
        <v>23</v>
      </c>
      <c r="D240" s="120">
        <f>原始数据!D239</f>
        <v>1700</v>
      </c>
      <c r="E240" s="120" t="str">
        <f>原始数据!E239</f>
        <v>AXIZ</v>
      </c>
      <c r="F240" s="120" t="str">
        <f>原始数据!F239</f>
        <v>ZETA</v>
      </c>
      <c r="G240" s="120">
        <f>原始数据!G239</f>
        <v>3</v>
      </c>
      <c r="H240" s="120" t="str">
        <f>原始数据!H239</f>
        <v>下</v>
      </c>
      <c r="I240" s="120" t="str">
        <f>IF(原始数据!W239="","",原始数据!W239)</f>
        <v>圣心医院</v>
      </c>
      <c r="J240" s="120" t="str">
        <f>原始数据!J239</f>
        <v>AXIZ</v>
      </c>
      <c r="K240" s="127" t="s">
        <v>309</v>
      </c>
      <c r="L240" s="123" t="str">
        <f>IF(原始数据!AI239="","",原始数据!AI239)</f>
        <v>佣兵</v>
      </c>
      <c r="M240" s="125">
        <v>6</v>
      </c>
      <c r="N240" s="145">
        <v>3</v>
      </c>
      <c r="O240" s="145">
        <v>6</v>
      </c>
      <c r="P240" s="127" t="s">
        <v>310</v>
      </c>
      <c r="Q240" s="123" t="str">
        <f>IF(原始数据!AJ239="","",原始数据!AJ239)</f>
        <v>勘探员</v>
      </c>
      <c r="R240" s="125">
        <v>2</v>
      </c>
      <c r="S240" s="125">
        <v>3</v>
      </c>
      <c r="T240" s="125">
        <v>9</v>
      </c>
      <c r="U240" s="127" t="s">
        <v>307</v>
      </c>
      <c r="V240" s="123" t="str">
        <f>IF(原始数据!AL239="","",原始数据!AL239)</f>
        <v>古董商</v>
      </c>
      <c r="W240" s="125">
        <v>5</v>
      </c>
      <c r="X240" s="125">
        <v>3</v>
      </c>
      <c r="Y240" s="125">
        <v>6</v>
      </c>
      <c r="Z240" s="127" t="s">
        <v>308</v>
      </c>
      <c r="AA240" s="123" t="str">
        <f>IF(原始数据!AN239="","",原始数据!AN239)</f>
        <v>冒险家</v>
      </c>
      <c r="AB240" s="125">
        <v>8</v>
      </c>
      <c r="AC240" s="125">
        <v>3</v>
      </c>
      <c r="AD240" s="125">
        <v>6</v>
      </c>
      <c r="AE240" s="123" t="str">
        <f>IF(原始数据!K239="","",原始数据!K239)</f>
        <v>ZETA</v>
      </c>
      <c r="AF240" s="123" t="str">
        <f>IF(原始数据!L239="","",原始数据!L239)</f>
        <v>alf</v>
      </c>
      <c r="AG240" s="123" t="str">
        <f>IF(原始数据!AO239="","",原始数据!AO239)</f>
        <v>使徒</v>
      </c>
      <c r="AH240" s="125">
        <v>3</v>
      </c>
      <c r="AI240" s="125">
        <v>0</v>
      </c>
      <c r="AJ240" s="125">
        <v>6</v>
      </c>
      <c r="AK240" s="127" t="s">
        <v>74</v>
      </c>
      <c r="AL240" s="127" t="s">
        <v>299</v>
      </c>
    </row>
    <row r="241" spans="1:38">
      <c r="A241" s="117">
        <f>输入错误检查!B240</f>
        <v>0</v>
      </c>
      <c r="B241" s="130">
        <f>原始数据!B240</f>
        <v>6</v>
      </c>
      <c r="C241" s="130">
        <f>原始数据!C240</f>
        <v>23</v>
      </c>
      <c r="D241" s="120">
        <f>原始数据!D240</f>
        <v>1700</v>
      </c>
      <c r="E241" s="120" t="str">
        <f>原始数据!E240</f>
        <v>AXIZ</v>
      </c>
      <c r="F241" s="120" t="str">
        <f>原始数据!F240</f>
        <v>ZETA</v>
      </c>
      <c r="G241" s="120" t="str">
        <f>原始数据!G240</f>
        <v>加</v>
      </c>
      <c r="H241" s="120" t="str">
        <f>原始数据!H240</f>
        <v>上</v>
      </c>
      <c r="I241" s="120" t="str">
        <f>IF(原始数据!W240="","",原始数据!W240)</f>
        <v/>
      </c>
      <c r="J241" s="120" t="str">
        <f>原始数据!J240</f>
        <v/>
      </c>
      <c r="K241" s="125"/>
      <c r="L241" s="123" t="str">
        <f>IF(原始数据!AI240="","",原始数据!AI240)</f>
        <v/>
      </c>
      <c r="M241" s="125"/>
      <c r="N241" s="145"/>
      <c r="O241" s="145"/>
      <c r="P241" s="125"/>
      <c r="Q241" s="123" t="str">
        <f>IF(原始数据!AJ240="","",原始数据!AJ240)</f>
        <v/>
      </c>
      <c r="R241" s="125"/>
      <c r="S241" s="125"/>
      <c r="T241" s="125"/>
      <c r="U241" s="125"/>
      <c r="V241" s="123" t="str">
        <f>IF(原始数据!AL240="","",原始数据!AL240)</f>
        <v/>
      </c>
      <c r="W241" s="125"/>
      <c r="X241" s="125"/>
      <c r="Y241" s="125"/>
      <c r="Z241" s="125"/>
      <c r="AA241" s="123" t="str">
        <f>IF(原始数据!AN240="","",原始数据!AN240)</f>
        <v/>
      </c>
      <c r="AB241" s="125"/>
      <c r="AC241" s="125"/>
      <c r="AD241" s="125"/>
      <c r="AE241" s="123" t="str">
        <f>IF(原始数据!K240="","",原始数据!K240)</f>
        <v/>
      </c>
      <c r="AF241" s="123" t="str">
        <f>IF(原始数据!L240="","",原始数据!L240)</f>
        <v/>
      </c>
      <c r="AG241" s="123" t="str">
        <f>IF(原始数据!AO240="","",原始数据!AO240)</f>
        <v/>
      </c>
      <c r="AH241" s="125"/>
      <c r="AI241" s="125"/>
      <c r="AJ241" s="125"/>
      <c r="AK241" s="125"/>
      <c r="AL241" s="125"/>
    </row>
    <row r="242" spans="1:38">
      <c r="A242" s="117">
        <f>输入错误检查!B241</f>
        <v>0</v>
      </c>
      <c r="B242" s="130">
        <f>原始数据!B241</f>
        <v>6</v>
      </c>
      <c r="C242" s="130">
        <f>原始数据!C241</f>
        <v>23</v>
      </c>
      <c r="D242" s="120">
        <f>原始数据!D241</f>
        <v>1700</v>
      </c>
      <c r="E242" s="120" t="str">
        <f>原始数据!E241</f>
        <v>AXIZ</v>
      </c>
      <c r="F242" s="120" t="str">
        <f>原始数据!F241</f>
        <v>ZETA</v>
      </c>
      <c r="G242" s="120" t="str">
        <f>原始数据!G241</f>
        <v>加</v>
      </c>
      <c r="H242" s="120" t="str">
        <f>原始数据!H241</f>
        <v>下</v>
      </c>
      <c r="I242" s="120" t="str">
        <f>IF(原始数据!W241="","",原始数据!W241)</f>
        <v/>
      </c>
      <c r="J242" s="120" t="str">
        <f>原始数据!J241</f>
        <v/>
      </c>
      <c r="K242" s="125"/>
      <c r="L242" s="123" t="str">
        <f>IF(原始数据!AI241="","",原始数据!AI241)</f>
        <v/>
      </c>
      <c r="M242" s="125"/>
      <c r="N242" s="145"/>
      <c r="O242" s="145"/>
      <c r="P242" s="125"/>
      <c r="Q242" s="123" t="str">
        <f>IF(原始数据!AJ241="","",原始数据!AJ241)</f>
        <v/>
      </c>
      <c r="R242" s="125"/>
      <c r="S242" s="125"/>
      <c r="T242" s="125"/>
      <c r="U242" s="125"/>
      <c r="V242" s="123" t="str">
        <f>IF(原始数据!AL241="","",原始数据!AL241)</f>
        <v/>
      </c>
      <c r="W242" s="125"/>
      <c r="X242" s="125"/>
      <c r="Y242" s="125"/>
      <c r="Z242" s="125"/>
      <c r="AA242" s="123" t="str">
        <f>IF(原始数据!AN241="","",原始数据!AN241)</f>
        <v/>
      </c>
      <c r="AB242" s="125"/>
      <c r="AC242" s="125"/>
      <c r="AD242" s="125"/>
      <c r="AE242" s="123" t="str">
        <f>IF(原始数据!K241="","",原始数据!K241)</f>
        <v/>
      </c>
      <c r="AF242" s="123" t="str">
        <f>IF(原始数据!L241="","",原始数据!L241)</f>
        <v/>
      </c>
      <c r="AG242" s="123" t="str">
        <f>IF(原始数据!AO241="","",原始数据!AO241)</f>
        <v/>
      </c>
      <c r="AH242" s="125"/>
      <c r="AI242" s="125"/>
      <c r="AJ242" s="125"/>
      <c r="AK242" s="125"/>
      <c r="AL242" s="125"/>
    </row>
    <row r="243" spans="1:38">
      <c r="A243" s="117">
        <f>输入错误检查!B242</f>
        <v>0</v>
      </c>
      <c r="B243" s="130">
        <f>原始数据!B242</f>
        <v>6</v>
      </c>
      <c r="C243" s="130">
        <f>原始数据!C242</f>
        <v>29</v>
      </c>
      <c r="D243" s="120">
        <f>原始数据!D242</f>
        <v>1300</v>
      </c>
      <c r="E243" s="120" t="str">
        <f>原始数据!E242</f>
        <v>AWG</v>
      </c>
      <c r="F243" s="120" t="str">
        <f>原始数据!F242</f>
        <v>SZ</v>
      </c>
      <c r="G243" s="120">
        <f>原始数据!G242</f>
        <v>1</v>
      </c>
      <c r="H243" s="120" t="str">
        <f>原始数据!H242</f>
        <v>上</v>
      </c>
      <c r="I243" s="120" t="str">
        <f>IF(原始数据!W242="","",原始数据!W242)</f>
        <v>永眠镇</v>
      </c>
      <c r="J243" s="120" t="str">
        <f>原始数据!J242</f>
        <v>AWG</v>
      </c>
      <c r="K243" s="125" t="s">
        <v>301</v>
      </c>
      <c r="L243" s="123" t="str">
        <f>IF(原始数据!AI242="","",原始数据!AI242)</f>
        <v>杂技演员</v>
      </c>
      <c r="M243" s="125">
        <v>6</v>
      </c>
      <c r="N243" s="145">
        <v>3</v>
      </c>
      <c r="O243" s="145">
        <v>9</v>
      </c>
      <c r="P243" s="125" t="s">
        <v>300</v>
      </c>
      <c r="Q243" s="123" t="str">
        <f>IF(原始数据!AJ242="","",原始数据!AJ242)</f>
        <v>木偶师</v>
      </c>
      <c r="R243" s="125">
        <v>3</v>
      </c>
      <c r="S243" s="125">
        <v>6</v>
      </c>
      <c r="T243" s="125">
        <v>9</v>
      </c>
      <c r="U243" s="125" t="s">
        <v>302</v>
      </c>
      <c r="V243" s="123" t="str">
        <f>IF(原始数据!AL242="","",原始数据!AL242)</f>
        <v>舞女</v>
      </c>
      <c r="W243" s="125">
        <v>1</v>
      </c>
      <c r="X243" s="125">
        <v>3</v>
      </c>
      <c r="Y243" s="125">
        <v>9</v>
      </c>
      <c r="Z243" s="125" t="s">
        <v>59</v>
      </c>
      <c r="AA243" s="123" t="str">
        <f>IF(原始数据!AN242="","",原始数据!AN242)</f>
        <v>佣兵</v>
      </c>
      <c r="AB243" s="125">
        <v>5</v>
      </c>
      <c r="AC243" s="125">
        <v>3</v>
      </c>
      <c r="AD243" s="125">
        <v>6</v>
      </c>
      <c r="AE243" s="123" t="str">
        <f>IF(原始数据!K242="","",原始数据!K242)</f>
        <v>SZ</v>
      </c>
      <c r="AF243" s="123" t="str">
        <f>IF(原始数据!L242="","",原始数据!L242)</f>
        <v>burio</v>
      </c>
      <c r="AG243" s="123" t="str">
        <f>IF(原始数据!AO242="","",原始数据!AO242)</f>
        <v>歌剧演员</v>
      </c>
      <c r="AH243" s="125">
        <v>4</v>
      </c>
      <c r="AI243" s="125">
        <v>3</v>
      </c>
      <c r="AJ243" s="125">
        <v>6</v>
      </c>
      <c r="AK243" s="125" t="s">
        <v>111</v>
      </c>
      <c r="AL243" s="125" t="s">
        <v>90</v>
      </c>
    </row>
    <row r="244" spans="1:38">
      <c r="A244" s="117">
        <f>输入错误检查!B243</f>
        <v>0</v>
      </c>
      <c r="B244" s="130">
        <f>原始数据!B243</f>
        <v>6</v>
      </c>
      <c r="C244" s="130">
        <f>原始数据!C243</f>
        <v>29</v>
      </c>
      <c r="D244" s="120">
        <f>原始数据!D243</f>
        <v>1300</v>
      </c>
      <c r="E244" s="120" t="str">
        <f>原始数据!E243</f>
        <v>AWG</v>
      </c>
      <c r="F244" s="120" t="str">
        <f>原始数据!F243</f>
        <v>SZ</v>
      </c>
      <c r="G244" s="120">
        <f>原始数据!G243</f>
        <v>1</v>
      </c>
      <c r="H244" s="120" t="str">
        <f>原始数据!H243</f>
        <v>下</v>
      </c>
      <c r="I244" s="120" t="str">
        <f>IF(原始数据!W243="","",原始数据!W243)</f>
        <v>永眠镇</v>
      </c>
      <c r="J244" s="120" t="str">
        <f>原始数据!J243</f>
        <v>SZ</v>
      </c>
      <c r="K244" s="125" t="s">
        <v>297</v>
      </c>
      <c r="L244" s="123" t="str">
        <f>IF(原始数据!AI243="","",原始数据!AI243)</f>
        <v>舞女</v>
      </c>
      <c r="M244" s="125">
        <v>1</v>
      </c>
      <c r="N244" s="145">
        <v>0</v>
      </c>
      <c r="O244" s="145">
        <v>9</v>
      </c>
      <c r="P244" s="125" t="s">
        <v>298</v>
      </c>
      <c r="Q244" s="123" t="str">
        <f>IF(原始数据!AJ243="","",原始数据!AJ243)</f>
        <v>杂技演员</v>
      </c>
      <c r="R244" s="125">
        <v>3</v>
      </c>
      <c r="S244" s="125">
        <v>6</v>
      </c>
      <c r="T244" s="125">
        <v>9</v>
      </c>
      <c r="U244" s="125" t="s">
        <v>295</v>
      </c>
      <c r="V244" s="123" t="str">
        <f>IF(原始数据!AL243="","",原始数据!AL243)</f>
        <v>祭司</v>
      </c>
      <c r="W244" s="125">
        <v>6</v>
      </c>
      <c r="X244" s="125">
        <v>3</v>
      </c>
      <c r="Y244" s="125">
        <v>9</v>
      </c>
      <c r="Z244" s="125" t="s">
        <v>319</v>
      </c>
      <c r="AA244" s="123" t="str">
        <f>IF(原始数据!AN243="","",原始数据!AN243)</f>
        <v>佣兵</v>
      </c>
      <c r="AB244" s="125">
        <v>5</v>
      </c>
      <c r="AC244" s="125">
        <v>3</v>
      </c>
      <c r="AD244" s="125">
        <v>6</v>
      </c>
      <c r="AE244" s="123" t="str">
        <f>IF(原始数据!K243="","",原始数据!K243)</f>
        <v>AWG</v>
      </c>
      <c r="AF244" s="123" t="str">
        <f>IF(原始数据!L243="","",原始数据!L243)</f>
        <v>irohasu</v>
      </c>
      <c r="AG244" s="123" t="str">
        <f>IF(原始数据!AO243="","",原始数据!AO243)</f>
        <v>歌剧演员</v>
      </c>
      <c r="AH244" s="125">
        <v>4</v>
      </c>
      <c r="AI244" s="125">
        <v>3</v>
      </c>
      <c r="AJ244" s="125">
        <v>6</v>
      </c>
      <c r="AK244" s="125" t="s">
        <v>104</v>
      </c>
      <c r="AL244" s="125" t="s">
        <v>90</v>
      </c>
    </row>
    <row r="245" spans="1:38">
      <c r="A245" s="117">
        <f>输入错误检查!B244</f>
        <v>0</v>
      </c>
      <c r="B245" s="130">
        <f>原始数据!B244</f>
        <v>6</v>
      </c>
      <c r="C245" s="130">
        <f>原始数据!C244</f>
        <v>29</v>
      </c>
      <c r="D245" s="120">
        <f>原始数据!D244</f>
        <v>1300</v>
      </c>
      <c r="E245" s="120" t="str">
        <f>原始数据!E244</f>
        <v>AWG</v>
      </c>
      <c r="F245" s="120" t="str">
        <f>原始数据!F244</f>
        <v>SZ</v>
      </c>
      <c r="G245" s="120">
        <f>原始数据!G244</f>
        <v>2</v>
      </c>
      <c r="H245" s="120" t="str">
        <f>原始数据!H244</f>
        <v>上</v>
      </c>
      <c r="I245" s="120" t="str">
        <f>IF(原始数据!W244="","",原始数据!W244)</f>
        <v>月亮河公园</v>
      </c>
      <c r="J245" s="120" t="str">
        <f>原始数据!J244</f>
        <v>SZ</v>
      </c>
      <c r="K245" s="125" t="s">
        <v>295</v>
      </c>
      <c r="L245" s="123" t="str">
        <f>IF(原始数据!AI244="","",原始数据!AI244)</f>
        <v>空军</v>
      </c>
      <c r="M245" s="125">
        <v>11</v>
      </c>
      <c r="N245" s="145">
        <v>0</v>
      </c>
      <c r="O245" s="145">
        <v>3</v>
      </c>
      <c r="P245" s="125" t="s">
        <v>297</v>
      </c>
      <c r="Q245" s="123" t="str">
        <f>IF(原始数据!AJ244="","",原始数据!AJ244)</f>
        <v>心理学家</v>
      </c>
      <c r="R245" s="125">
        <v>2</v>
      </c>
      <c r="S245" s="125">
        <v>0</v>
      </c>
      <c r="T245" s="125">
        <v>3</v>
      </c>
      <c r="U245" s="125" t="s">
        <v>298</v>
      </c>
      <c r="V245" s="123" t="str">
        <f>IF(原始数据!AL244="","",原始数据!AL244)</f>
        <v>飞行家</v>
      </c>
      <c r="W245" s="125">
        <v>9</v>
      </c>
      <c r="X245" s="125">
        <v>0</v>
      </c>
      <c r="Y245" s="125">
        <v>3</v>
      </c>
      <c r="Z245" s="125" t="s">
        <v>319</v>
      </c>
      <c r="AA245" s="123" t="str">
        <f>IF(原始数据!AN244="","",原始数据!AN244)</f>
        <v>佣兵</v>
      </c>
      <c r="AB245" s="125">
        <v>7</v>
      </c>
      <c r="AC245" s="125">
        <v>3</v>
      </c>
      <c r="AD245" s="125">
        <v>6</v>
      </c>
      <c r="AE245" s="123" t="str">
        <f>IF(原始数据!K244="","",原始数据!K244)</f>
        <v>AWG</v>
      </c>
      <c r="AF245" s="123" t="str">
        <f>IF(原始数据!L244="","",原始数据!L244)</f>
        <v>yukakina</v>
      </c>
      <c r="AG245" s="123" t="str">
        <f>IF(原始数据!AO244="","",原始数据!AO244)</f>
        <v>隐士</v>
      </c>
      <c r="AH245" s="125">
        <v>10</v>
      </c>
      <c r="AI245" s="125">
        <v>6</v>
      </c>
      <c r="AJ245" s="125">
        <v>9</v>
      </c>
      <c r="AK245" s="125" t="s">
        <v>111</v>
      </c>
      <c r="AL245" s="125" t="s">
        <v>299</v>
      </c>
    </row>
    <row r="246" spans="1:38">
      <c r="A246" s="117">
        <f>输入错误检查!B245</f>
        <v>0</v>
      </c>
      <c r="B246" s="130">
        <f>原始数据!B245</f>
        <v>6</v>
      </c>
      <c r="C246" s="130">
        <f>原始数据!C245</f>
        <v>29</v>
      </c>
      <c r="D246" s="120">
        <f>原始数据!D245</f>
        <v>1300</v>
      </c>
      <c r="E246" s="120" t="str">
        <f>原始数据!E245</f>
        <v>AWG</v>
      </c>
      <c r="F246" s="120" t="str">
        <f>原始数据!F245</f>
        <v>SZ</v>
      </c>
      <c r="G246" s="120">
        <f>原始数据!G245</f>
        <v>2</v>
      </c>
      <c r="H246" s="120" t="str">
        <f>原始数据!H245</f>
        <v>下</v>
      </c>
      <c r="I246" s="120" t="str">
        <f>IF(原始数据!W245="","",原始数据!W245)</f>
        <v>月亮河公园</v>
      </c>
      <c r="J246" s="120" t="str">
        <f>原始数据!J245</f>
        <v>AWG</v>
      </c>
      <c r="K246" s="125" t="s">
        <v>300</v>
      </c>
      <c r="L246" s="123" t="str">
        <f>IF(原始数据!AI245="","",原始数据!AI245)</f>
        <v>勘探员</v>
      </c>
      <c r="M246" s="125">
        <v>8</v>
      </c>
      <c r="N246" s="145">
        <v>0</v>
      </c>
      <c r="O246" s="145">
        <v>3</v>
      </c>
      <c r="P246" s="125" t="s">
        <v>59</v>
      </c>
      <c r="Q246" s="123" t="str">
        <f>IF(原始数据!AJ245="","",原始数据!AJ245)</f>
        <v>大副</v>
      </c>
      <c r="R246" s="125">
        <v>5</v>
      </c>
      <c r="S246" s="125">
        <v>3</v>
      </c>
      <c r="T246" s="125">
        <v>6</v>
      </c>
      <c r="U246" s="125" t="s">
        <v>302</v>
      </c>
      <c r="V246" s="123" t="str">
        <f>IF(原始数据!AL245="","",原始数据!AL245)</f>
        <v>舞女</v>
      </c>
      <c r="W246" s="125">
        <v>11</v>
      </c>
      <c r="X246" s="125">
        <v>0</v>
      </c>
      <c r="Y246" s="125">
        <v>3</v>
      </c>
      <c r="Z246" s="125" t="s">
        <v>301</v>
      </c>
      <c r="AA246" s="123" t="str">
        <f>IF(原始数据!AN245="","",原始数据!AN245)</f>
        <v>拉拉队员</v>
      </c>
      <c r="AB246" s="125">
        <v>6</v>
      </c>
      <c r="AC246" s="125">
        <v>0</v>
      </c>
      <c r="AD246" s="125">
        <v>3</v>
      </c>
      <c r="AE246" s="123" t="str">
        <f>IF(原始数据!K245="","",原始数据!K245)</f>
        <v>SZ</v>
      </c>
      <c r="AF246" s="123" t="str">
        <f>IF(原始数据!L245="","",原始数据!L245)</f>
        <v>miraik</v>
      </c>
      <c r="AG246" s="123" t="str">
        <f>IF(原始数据!AO245="","",原始数据!AO245)</f>
        <v>时空之影</v>
      </c>
      <c r="AH246" s="125">
        <v>10</v>
      </c>
      <c r="AI246" s="125">
        <v>6</v>
      </c>
      <c r="AJ246" s="125">
        <v>9</v>
      </c>
      <c r="AK246" s="125" t="s">
        <v>104</v>
      </c>
      <c r="AL246" s="125" t="s">
        <v>299</v>
      </c>
    </row>
    <row r="247" spans="1:38">
      <c r="A247" s="117">
        <f>输入错误检查!B246</f>
        <v>0</v>
      </c>
      <c r="B247" s="130">
        <f>原始数据!B246</f>
        <v>6</v>
      </c>
      <c r="C247" s="130">
        <f>原始数据!C246</f>
        <v>29</v>
      </c>
      <c r="D247" s="120">
        <f>原始数据!D246</f>
        <v>1300</v>
      </c>
      <c r="E247" s="120" t="str">
        <f>原始数据!E246</f>
        <v>AWG</v>
      </c>
      <c r="F247" s="120" t="str">
        <f>原始数据!F246</f>
        <v>SZ</v>
      </c>
      <c r="G247" s="120">
        <f>原始数据!G246</f>
        <v>3</v>
      </c>
      <c r="H247" s="120" t="str">
        <f>原始数据!H246</f>
        <v>上</v>
      </c>
      <c r="I247" s="120" t="str">
        <f>IF(原始数据!W246="","",原始数据!W246)</f>
        <v/>
      </c>
      <c r="J247" s="120" t="str">
        <f>原始数据!J246</f>
        <v/>
      </c>
      <c r="K247" s="125"/>
      <c r="L247" s="123" t="str">
        <f>IF(原始数据!AI246="","",原始数据!AI246)</f>
        <v/>
      </c>
      <c r="M247" s="125"/>
      <c r="N247" s="145"/>
      <c r="O247" s="145"/>
      <c r="P247" s="125"/>
      <c r="Q247" s="123" t="str">
        <f>IF(原始数据!AJ246="","",原始数据!AJ246)</f>
        <v/>
      </c>
      <c r="R247" s="125"/>
      <c r="S247" s="125"/>
      <c r="T247" s="125"/>
      <c r="U247" s="125"/>
      <c r="V247" s="123" t="str">
        <f>IF(原始数据!AL246="","",原始数据!AL246)</f>
        <v/>
      </c>
      <c r="W247" s="125"/>
      <c r="X247" s="125"/>
      <c r="Y247" s="125"/>
      <c r="Z247" s="125"/>
      <c r="AA247" s="123" t="str">
        <f>IF(原始数据!AN246="","",原始数据!AN246)</f>
        <v/>
      </c>
      <c r="AB247" s="125"/>
      <c r="AC247" s="125"/>
      <c r="AD247" s="125"/>
      <c r="AE247" s="123" t="str">
        <f>IF(原始数据!K246="","",原始数据!K246)</f>
        <v/>
      </c>
      <c r="AF247" s="123" t="str">
        <f>IF(原始数据!L246="","",原始数据!L246)</f>
        <v/>
      </c>
      <c r="AG247" s="123" t="str">
        <f>IF(原始数据!AO246="","",原始数据!AO246)</f>
        <v/>
      </c>
      <c r="AH247" s="125"/>
      <c r="AI247" s="125"/>
      <c r="AJ247" s="125"/>
      <c r="AK247" s="125"/>
      <c r="AL247" s="125"/>
    </row>
    <row r="248" spans="1:38">
      <c r="A248" s="117">
        <f>输入错误检查!B247</f>
        <v>0</v>
      </c>
      <c r="B248" s="130">
        <f>原始数据!B247</f>
        <v>6</v>
      </c>
      <c r="C248" s="130">
        <f>原始数据!C247</f>
        <v>29</v>
      </c>
      <c r="D248" s="120">
        <f>原始数据!D247</f>
        <v>1300</v>
      </c>
      <c r="E248" s="120" t="str">
        <f>原始数据!E247</f>
        <v>AWG</v>
      </c>
      <c r="F248" s="120" t="str">
        <f>原始数据!F247</f>
        <v>SZ</v>
      </c>
      <c r="G248" s="120">
        <f>原始数据!G247</f>
        <v>3</v>
      </c>
      <c r="H248" s="120" t="str">
        <f>原始数据!H247</f>
        <v>下</v>
      </c>
      <c r="I248" s="120" t="str">
        <f>IF(原始数据!W247="","",原始数据!W247)</f>
        <v/>
      </c>
      <c r="J248" s="120" t="str">
        <f>原始数据!J247</f>
        <v/>
      </c>
      <c r="K248" s="125"/>
      <c r="L248" s="123" t="str">
        <f>IF(原始数据!AI247="","",原始数据!AI247)</f>
        <v/>
      </c>
      <c r="M248" s="125"/>
      <c r="N248" s="145"/>
      <c r="O248" s="145"/>
      <c r="P248" s="125"/>
      <c r="Q248" s="123" t="str">
        <f>IF(原始数据!AJ247="","",原始数据!AJ247)</f>
        <v/>
      </c>
      <c r="R248" s="125"/>
      <c r="S248" s="125"/>
      <c r="T248" s="125"/>
      <c r="U248" s="125"/>
      <c r="V248" s="123" t="str">
        <f>IF(原始数据!AL247="","",原始数据!AL247)</f>
        <v/>
      </c>
      <c r="W248" s="125"/>
      <c r="X248" s="125"/>
      <c r="Y248" s="125"/>
      <c r="Z248" s="125"/>
      <c r="AA248" s="123" t="str">
        <f>IF(原始数据!AN247="","",原始数据!AN247)</f>
        <v/>
      </c>
      <c r="AB248" s="125"/>
      <c r="AC248" s="125"/>
      <c r="AD248" s="125"/>
      <c r="AE248" s="123" t="str">
        <f>IF(原始数据!K247="","",原始数据!K247)</f>
        <v/>
      </c>
      <c r="AF248" s="123" t="str">
        <f>IF(原始数据!L247="","",原始数据!L247)</f>
        <v/>
      </c>
      <c r="AG248" s="123" t="str">
        <f>IF(原始数据!AO247="","",原始数据!AO247)</f>
        <v/>
      </c>
      <c r="AH248" s="125"/>
      <c r="AI248" s="125"/>
      <c r="AJ248" s="125"/>
      <c r="AK248" s="125"/>
      <c r="AL248" s="125"/>
    </row>
    <row r="249" spans="1:38">
      <c r="A249" s="117">
        <f>输入错误检查!B248</f>
        <v>0</v>
      </c>
      <c r="B249" s="130">
        <f>原始数据!B248</f>
        <v>6</v>
      </c>
      <c r="C249" s="130">
        <f>原始数据!C248</f>
        <v>29</v>
      </c>
      <c r="D249" s="120">
        <f>原始数据!D248</f>
        <v>1300</v>
      </c>
      <c r="E249" s="120" t="str">
        <f>原始数据!E248</f>
        <v>AWG</v>
      </c>
      <c r="F249" s="120" t="str">
        <f>原始数据!F248</f>
        <v>SZ</v>
      </c>
      <c r="G249" s="120" t="str">
        <f>原始数据!G248</f>
        <v>加</v>
      </c>
      <c r="H249" s="120" t="str">
        <f>原始数据!H248</f>
        <v>上</v>
      </c>
      <c r="I249" s="120" t="str">
        <f>IF(原始数据!W248="","",原始数据!W248)</f>
        <v/>
      </c>
      <c r="J249" s="120" t="str">
        <f>原始数据!J248</f>
        <v/>
      </c>
      <c r="K249" s="125"/>
      <c r="L249" s="123" t="str">
        <f>IF(原始数据!AI248="","",原始数据!AI248)</f>
        <v/>
      </c>
      <c r="M249" s="125"/>
      <c r="N249" s="145"/>
      <c r="O249" s="145"/>
      <c r="P249" s="125"/>
      <c r="Q249" s="123" t="str">
        <f>IF(原始数据!AJ248="","",原始数据!AJ248)</f>
        <v/>
      </c>
      <c r="R249" s="125"/>
      <c r="S249" s="125"/>
      <c r="T249" s="125"/>
      <c r="U249" s="125"/>
      <c r="V249" s="123" t="str">
        <f>IF(原始数据!AL248="","",原始数据!AL248)</f>
        <v/>
      </c>
      <c r="W249" s="125"/>
      <c r="X249" s="125"/>
      <c r="Y249" s="125"/>
      <c r="Z249" s="125"/>
      <c r="AA249" s="123" t="str">
        <f>IF(原始数据!AN248="","",原始数据!AN248)</f>
        <v/>
      </c>
      <c r="AB249" s="125"/>
      <c r="AC249" s="125"/>
      <c r="AD249" s="125"/>
      <c r="AE249" s="123" t="str">
        <f>IF(原始数据!K248="","",原始数据!K248)</f>
        <v/>
      </c>
      <c r="AF249" s="123" t="str">
        <f>IF(原始数据!L248="","",原始数据!L248)</f>
        <v/>
      </c>
      <c r="AG249" s="123" t="str">
        <f>IF(原始数据!AO248="","",原始数据!AO248)</f>
        <v/>
      </c>
      <c r="AH249" s="125"/>
      <c r="AI249" s="125"/>
      <c r="AJ249" s="125"/>
      <c r="AK249" s="125"/>
      <c r="AL249" s="125"/>
    </row>
    <row r="250" spans="1:38">
      <c r="A250" s="117">
        <f>输入错误检查!B249</f>
        <v>0</v>
      </c>
      <c r="B250" s="130">
        <f>原始数据!B249</f>
        <v>6</v>
      </c>
      <c r="C250" s="130">
        <f>原始数据!C249</f>
        <v>29</v>
      </c>
      <c r="D250" s="120">
        <f>原始数据!D249</f>
        <v>1300</v>
      </c>
      <c r="E250" s="120" t="str">
        <f>原始数据!E249</f>
        <v>AWG</v>
      </c>
      <c r="F250" s="120" t="str">
        <f>原始数据!F249</f>
        <v>SZ</v>
      </c>
      <c r="G250" s="120" t="str">
        <f>原始数据!G249</f>
        <v>加</v>
      </c>
      <c r="H250" s="120" t="str">
        <f>原始数据!H249</f>
        <v>下</v>
      </c>
      <c r="I250" s="120" t="str">
        <f>IF(原始数据!W249="","",原始数据!W249)</f>
        <v/>
      </c>
      <c r="J250" s="120" t="str">
        <f>原始数据!J249</f>
        <v/>
      </c>
      <c r="K250" s="125"/>
      <c r="L250" s="123" t="str">
        <f>IF(原始数据!AI249="","",原始数据!AI249)</f>
        <v/>
      </c>
      <c r="M250" s="125"/>
      <c r="N250" s="145"/>
      <c r="O250" s="145"/>
      <c r="P250" s="125"/>
      <c r="Q250" s="123" t="str">
        <f>IF(原始数据!AJ249="","",原始数据!AJ249)</f>
        <v/>
      </c>
      <c r="R250" s="125"/>
      <c r="S250" s="125"/>
      <c r="T250" s="125"/>
      <c r="U250" s="125"/>
      <c r="V250" s="123" t="str">
        <f>IF(原始数据!AL249="","",原始数据!AL249)</f>
        <v/>
      </c>
      <c r="W250" s="125"/>
      <c r="X250" s="125"/>
      <c r="Y250" s="125"/>
      <c r="Z250" s="125"/>
      <c r="AA250" s="123" t="str">
        <f>IF(原始数据!AN249="","",原始数据!AN249)</f>
        <v/>
      </c>
      <c r="AB250" s="125"/>
      <c r="AC250" s="125"/>
      <c r="AD250" s="125"/>
      <c r="AE250" s="123" t="str">
        <f>IF(原始数据!K249="","",原始数据!K249)</f>
        <v/>
      </c>
      <c r="AF250" s="123" t="str">
        <f>IF(原始数据!L249="","",原始数据!L249)</f>
        <v/>
      </c>
      <c r="AG250" s="123" t="str">
        <f>IF(原始数据!AO249="","",原始数据!AO249)</f>
        <v/>
      </c>
      <c r="AH250" s="125"/>
      <c r="AI250" s="125"/>
      <c r="AJ250" s="125"/>
      <c r="AK250" s="125"/>
      <c r="AL250" s="125"/>
    </row>
    <row r="251" spans="1:38">
      <c r="A251" s="117">
        <f>输入错误检查!B250</f>
        <v>0</v>
      </c>
      <c r="B251" s="130">
        <f>原始数据!B250</f>
        <v>6</v>
      </c>
      <c r="C251" s="130">
        <f>原始数据!C250</f>
        <v>29</v>
      </c>
      <c r="D251" s="120">
        <f>原始数据!D250</f>
        <v>1500</v>
      </c>
      <c r="E251" s="120" t="str">
        <f>原始数据!E250</f>
        <v>RC</v>
      </c>
      <c r="F251" s="120" t="str">
        <f>原始数据!F250</f>
        <v>FL</v>
      </c>
      <c r="G251" s="120">
        <f>原始数据!G250</f>
        <v>1</v>
      </c>
      <c r="H251" s="120" t="str">
        <f>原始数据!H250</f>
        <v>上</v>
      </c>
      <c r="I251" s="120" t="str">
        <f>IF(原始数据!W250="","",原始数据!W250)</f>
        <v>红教堂</v>
      </c>
      <c r="J251" s="120" t="str">
        <f>原始数据!J250</f>
        <v>RC</v>
      </c>
      <c r="K251" s="127" t="s">
        <v>293</v>
      </c>
      <c r="L251" s="123" t="str">
        <f>IF(原始数据!AI250="","",原始数据!AI250)</f>
        <v>勘探员</v>
      </c>
      <c r="M251" s="125">
        <v>5</v>
      </c>
      <c r="N251" s="145">
        <v>0</v>
      </c>
      <c r="O251" s="145">
        <v>9</v>
      </c>
      <c r="P251" s="127" t="s">
        <v>291</v>
      </c>
      <c r="Q251" s="123" t="str">
        <f>IF(原始数据!AJ250="","",原始数据!AJ250)</f>
        <v>调酒师</v>
      </c>
      <c r="R251" s="125">
        <v>4</v>
      </c>
      <c r="S251" s="125">
        <v>0</v>
      </c>
      <c r="T251" s="125">
        <v>3</v>
      </c>
      <c r="U251" s="127" t="s">
        <v>294</v>
      </c>
      <c r="V251" s="123" t="str">
        <f>IF(原始数据!AL250="","",原始数据!AL250)</f>
        <v>大副</v>
      </c>
      <c r="W251" s="125">
        <v>8</v>
      </c>
      <c r="X251" s="125">
        <v>3</v>
      </c>
      <c r="Y251" s="125">
        <v>6</v>
      </c>
      <c r="Z251" s="127" t="s">
        <v>292</v>
      </c>
      <c r="AA251" s="123" t="str">
        <f>IF(原始数据!AN250="","",原始数据!AN250)</f>
        <v>飞行家</v>
      </c>
      <c r="AB251" s="125">
        <v>6</v>
      </c>
      <c r="AC251" s="125">
        <v>3</v>
      </c>
      <c r="AD251" s="125">
        <v>9</v>
      </c>
      <c r="AE251" s="123" t="str">
        <f>IF(原始数据!K250="","",原始数据!K250)</f>
        <v>FL</v>
      </c>
      <c r="AF251" s="123" t="str">
        <f>IF(原始数据!L250="","",原始数据!L250)</f>
        <v>hasha</v>
      </c>
      <c r="AG251" s="123" t="str">
        <f>IF(原始数据!AO250="","",原始数据!AO250)</f>
        <v>歌剧演员</v>
      </c>
      <c r="AH251" s="125">
        <v>9</v>
      </c>
      <c r="AI251" s="125">
        <v>3</v>
      </c>
      <c r="AJ251" s="125">
        <v>6</v>
      </c>
      <c r="AK251" s="127" t="s">
        <v>104</v>
      </c>
      <c r="AL251" s="127" t="s">
        <v>90</v>
      </c>
    </row>
    <row r="252" spans="1:38">
      <c r="A252" s="117">
        <f>输入错误检查!B251</f>
        <v>0</v>
      </c>
      <c r="B252" s="130">
        <f>原始数据!B251</f>
        <v>6</v>
      </c>
      <c r="C252" s="130">
        <f>原始数据!C251</f>
        <v>29</v>
      </c>
      <c r="D252" s="120">
        <f>原始数据!D251</f>
        <v>1500</v>
      </c>
      <c r="E252" s="120" t="str">
        <f>原始数据!E251</f>
        <v>RC</v>
      </c>
      <c r="F252" s="120" t="str">
        <f>原始数据!F251</f>
        <v>FL</v>
      </c>
      <c r="G252" s="120">
        <f>原始数据!G251</f>
        <v>1</v>
      </c>
      <c r="H252" s="120" t="str">
        <f>原始数据!H251</f>
        <v>下</v>
      </c>
      <c r="I252" s="120" t="str">
        <f>IF(原始数据!W251="","",原始数据!W251)</f>
        <v>红教堂</v>
      </c>
      <c r="J252" s="120" t="str">
        <f>原始数据!J251</f>
        <v>FL</v>
      </c>
      <c r="K252" s="127" t="s">
        <v>317</v>
      </c>
      <c r="L252" s="123" t="str">
        <f>IF(原始数据!AI251="","",原始数据!AI251)</f>
        <v>先知</v>
      </c>
      <c r="M252" s="125">
        <v>5</v>
      </c>
      <c r="N252" s="145">
        <v>0</v>
      </c>
      <c r="O252" s="145">
        <v>9</v>
      </c>
      <c r="P252" s="127" t="s">
        <v>316</v>
      </c>
      <c r="Q252" s="123" t="str">
        <f>IF(原始数据!AJ251="","",原始数据!AJ251)</f>
        <v>木偶师</v>
      </c>
      <c r="R252" s="125">
        <v>2</v>
      </c>
      <c r="S252" s="125">
        <v>6</v>
      </c>
      <c r="T252" s="125">
        <v>9</v>
      </c>
      <c r="U252" s="127" t="s">
        <v>145</v>
      </c>
      <c r="V252" s="123" t="str">
        <f>IF(原始数据!AL251="","",原始数据!AL251)</f>
        <v>飞行家</v>
      </c>
      <c r="W252" s="125">
        <v>6</v>
      </c>
      <c r="X252" s="125">
        <v>3</v>
      </c>
      <c r="Y252" s="125">
        <v>9</v>
      </c>
      <c r="Z252" s="127" t="s">
        <v>315</v>
      </c>
      <c r="AA252" s="123" t="str">
        <f>IF(原始数据!AN251="","",原始数据!AN251)</f>
        <v>野人</v>
      </c>
      <c r="AB252" s="125">
        <v>8</v>
      </c>
      <c r="AC252" s="125">
        <v>3</v>
      </c>
      <c r="AD252" s="125">
        <v>6</v>
      </c>
      <c r="AE252" s="123" t="str">
        <f>IF(原始数据!K251="","",原始数据!K251)</f>
        <v>RC</v>
      </c>
      <c r="AF252" s="123" t="str">
        <f>IF(原始数据!L251="","",原始数据!L251)</f>
        <v>peter</v>
      </c>
      <c r="AG252" s="123" t="str">
        <f>IF(原始数据!AO251="","",原始数据!AO251)</f>
        <v>歌剧演员</v>
      </c>
      <c r="AH252" s="125">
        <v>1</v>
      </c>
      <c r="AI252" s="125">
        <v>3</v>
      </c>
      <c r="AJ252" s="125">
        <v>6</v>
      </c>
      <c r="AK252" s="127" t="s">
        <v>104</v>
      </c>
      <c r="AL252" s="127" t="s">
        <v>66</v>
      </c>
    </row>
    <row r="253" spans="1:38">
      <c r="A253" s="117">
        <f>输入错误检查!B252</f>
        <v>0</v>
      </c>
      <c r="B253" s="130">
        <f>原始数据!B252</f>
        <v>6</v>
      </c>
      <c r="C253" s="130">
        <f>原始数据!C252</f>
        <v>29</v>
      </c>
      <c r="D253" s="120">
        <f>原始数据!D252</f>
        <v>1500</v>
      </c>
      <c r="E253" s="120" t="str">
        <f>原始数据!E252</f>
        <v>RC</v>
      </c>
      <c r="F253" s="120" t="str">
        <f>原始数据!F252</f>
        <v>FL</v>
      </c>
      <c r="G253" s="120">
        <f>原始数据!G252</f>
        <v>2</v>
      </c>
      <c r="H253" s="120" t="str">
        <f>原始数据!H252</f>
        <v>上</v>
      </c>
      <c r="I253" s="120" t="str">
        <f>IF(原始数据!W252="","",原始数据!W252)</f>
        <v>唐人街</v>
      </c>
      <c r="J253" s="120" t="str">
        <f>原始数据!J252</f>
        <v>RC</v>
      </c>
      <c r="K253" s="127" t="s">
        <v>292</v>
      </c>
      <c r="L253" s="123" t="str">
        <f>IF(原始数据!AI252="","",原始数据!AI252)</f>
        <v>古董商</v>
      </c>
      <c r="M253" s="125">
        <v>2</v>
      </c>
      <c r="N253" s="145">
        <v>3</v>
      </c>
      <c r="O253" s="145">
        <v>9</v>
      </c>
      <c r="P253" s="127" t="s">
        <v>293</v>
      </c>
      <c r="Q253" s="123" t="str">
        <f>IF(原始数据!AJ252="","",原始数据!AJ252)</f>
        <v>先知</v>
      </c>
      <c r="R253" s="125">
        <v>8</v>
      </c>
      <c r="S253" s="125">
        <v>0</v>
      </c>
      <c r="T253" s="125">
        <v>9</v>
      </c>
      <c r="U253" s="127" t="s">
        <v>291</v>
      </c>
      <c r="V253" s="123" t="str">
        <f>IF(原始数据!AL252="","",原始数据!AL252)</f>
        <v>入殓师</v>
      </c>
      <c r="W253" s="125">
        <v>9</v>
      </c>
      <c r="X253" s="125">
        <v>3</v>
      </c>
      <c r="Y253" s="125">
        <v>9</v>
      </c>
      <c r="Z253" s="127" t="s">
        <v>294</v>
      </c>
      <c r="AA253" s="123" t="str">
        <f>IF(原始数据!AN252="","",原始数据!AN252)</f>
        <v>佣兵</v>
      </c>
      <c r="AB253" s="125">
        <v>5</v>
      </c>
      <c r="AC253" s="125">
        <v>3</v>
      </c>
      <c r="AD253" s="125">
        <v>6</v>
      </c>
      <c r="AE253" s="123" t="str">
        <f>IF(原始数据!K252="","",原始数据!K252)</f>
        <v>FL</v>
      </c>
      <c r="AF253" s="123" t="str">
        <f>IF(原始数据!L252="","",原始数据!L252)</f>
        <v>hasha</v>
      </c>
      <c r="AG253" s="123" t="str">
        <f>IF(原始数据!AO252="","",原始数据!AO252)</f>
        <v>歌剧演员</v>
      </c>
      <c r="AH253" s="125">
        <v>6</v>
      </c>
      <c r="AI253" s="125">
        <v>3</v>
      </c>
      <c r="AJ253" s="125">
        <v>6</v>
      </c>
      <c r="AK253" s="127" t="s">
        <v>104</v>
      </c>
      <c r="AL253" s="127" t="s">
        <v>90</v>
      </c>
    </row>
    <row r="254" spans="1:38">
      <c r="A254" s="117">
        <f>输入错误检查!B253</f>
        <v>0</v>
      </c>
      <c r="B254" s="130">
        <f>原始数据!B253</f>
        <v>6</v>
      </c>
      <c r="C254" s="130">
        <f>原始数据!C253</f>
        <v>29</v>
      </c>
      <c r="D254" s="120">
        <f>原始数据!D253</f>
        <v>1500</v>
      </c>
      <c r="E254" s="120" t="str">
        <f>原始数据!E253</f>
        <v>RC</v>
      </c>
      <c r="F254" s="120" t="str">
        <f>原始数据!F253</f>
        <v>FL</v>
      </c>
      <c r="G254" s="120">
        <f>原始数据!G253</f>
        <v>2</v>
      </c>
      <c r="H254" s="120" t="str">
        <f>原始数据!H253</f>
        <v>下</v>
      </c>
      <c r="I254" s="120" t="str">
        <f>IF(原始数据!W253="","",原始数据!W253)</f>
        <v>唐人街</v>
      </c>
      <c r="J254" s="120" t="str">
        <f>原始数据!J253</f>
        <v>FL</v>
      </c>
      <c r="K254" s="127" t="s">
        <v>317</v>
      </c>
      <c r="L254" s="123" t="str">
        <f>IF(原始数据!AI253="","",原始数据!AI253)</f>
        <v>囚徒</v>
      </c>
      <c r="M254" s="125">
        <v>6</v>
      </c>
      <c r="N254" s="145">
        <v>0</v>
      </c>
      <c r="O254" s="145">
        <v>9</v>
      </c>
      <c r="P254" s="127" t="s">
        <v>145</v>
      </c>
      <c r="Q254" s="123" t="str">
        <f>IF(原始数据!AJ253="","",原始数据!AJ253)</f>
        <v>飞行家</v>
      </c>
      <c r="R254" s="125">
        <v>2</v>
      </c>
      <c r="S254" s="125">
        <v>0</v>
      </c>
      <c r="T254" s="125">
        <v>3</v>
      </c>
      <c r="U254" s="127" t="s">
        <v>315</v>
      </c>
      <c r="V254" s="123" t="str">
        <f>IF(原始数据!AL253="","",原始数据!AL253)</f>
        <v>佣兵</v>
      </c>
      <c r="W254" s="125">
        <v>5</v>
      </c>
      <c r="X254" s="125">
        <v>3</v>
      </c>
      <c r="Y254" s="125">
        <v>6</v>
      </c>
      <c r="Z254" s="127" t="s">
        <v>316</v>
      </c>
      <c r="AA254" s="123" t="str">
        <f>IF(原始数据!AN253="","",原始数据!AN253)</f>
        <v>勘探员</v>
      </c>
      <c r="AB254" s="125">
        <v>8</v>
      </c>
      <c r="AC254" s="125">
        <v>0</v>
      </c>
      <c r="AD254" s="125">
        <v>3</v>
      </c>
      <c r="AE254" s="123" t="str">
        <f>IF(原始数据!K253="","",原始数据!K253)</f>
        <v>RC</v>
      </c>
      <c r="AF254" s="123" t="str">
        <f>IF(原始数据!L253="","",原始数据!L253)</f>
        <v>aka</v>
      </c>
      <c r="AG254" s="123" t="str">
        <f>IF(原始数据!AO253="","",原始数据!AO253)</f>
        <v>隐士</v>
      </c>
      <c r="AH254" s="125">
        <v>9</v>
      </c>
      <c r="AI254" s="125">
        <v>6</v>
      </c>
      <c r="AJ254" s="125">
        <v>9</v>
      </c>
      <c r="AK254" s="127" t="s">
        <v>111</v>
      </c>
      <c r="AL254" s="127" t="s">
        <v>299</v>
      </c>
    </row>
    <row r="255" spans="1:38">
      <c r="A255" s="117">
        <f>输入错误检查!B254</f>
        <v>0</v>
      </c>
      <c r="B255" s="130">
        <f>原始数据!B254</f>
        <v>6</v>
      </c>
      <c r="C255" s="130">
        <f>原始数据!C254</f>
        <v>29</v>
      </c>
      <c r="D255" s="120">
        <f>原始数据!D254</f>
        <v>1500</v>
      </c>
      <c r="E255" s="120" t="str">
        <f>原始数据!E254</f>
        <v>RC</v>
      </c>
      <c r="F255" s="120" t="str">
        <f>原始数据!F254</f>
        <v>FL</v>
      </c>
      <c r="G255" s="120">
        <f>原始数据!G254</f>
        <v>3</v>
      </c>
      <c r="H255" s="120" t="str">
        <f>原始数据!H254</f>
        <v>上</v>
      </c>
      <c r="I255" s="120" t="str">
        <f>IF(原始数据!W254="","",原始数据!W254)</f>
        <v>永眠镇</v>
      </c>
      <c r="J255" s="120" t="str">
        <f>原始数据!J254</f>
        <v>FL</v>
      </c>
      <c r="K255" s="127" t="s">
        <v>316</v>
      </c>
      <c r="L255" s="123" t="str">
        <f>IF(原始数据!AI254="","",原始数据!AI254)</f>
        <v>古董商</v>
      </c>
      <c r="M255" s="125">
        <v>2</v>
      </c>
      <c r="N255" s="145">
        <v>0</v>
      </c>
      <c r="O255" s="145">
        <v>3</v>
      </c>
      <c r="P255" s="127" t="s">
        <v>315</v>
      </c>
      <c r="Q255" s="123" t="str">
        <f>IF(原始数据!AJ254="","",原始数据!AJ254)</f>
        <v>佣兵</v>
      </c>
      <c r="R255" s="125">
        <v>5</v>
      </c>
      <c r="S255" s="125">
        <v>3</v>
      </c>
      <c r="T255" s="125">
        <v>6</v>
      </c>
      <c r="U255" s="127" t="s">
        <v>145</v>
      </c>
      <c r="V255" s="123" t="str">
        <f>IF(原始数据!AL254="","",原始数据!AL254)</f>
        <v>病患</v>
      </c>
      <c r="W255" s="125">
        <v>6</v>
      </c>
      <c r="X255" s="125">
        <v>0</v>
      </c>
      <c r="Y255" s="125">
        <v>3</v>
      </c>
      <c r="Z255" s="127" t="s">
        <v>317</v>
      </c>
      <c r="AA255" s="123" t="str">
        <f>IF(原始数据!AN254="","",原始数据!AN254)</f>
        <v>律师</v>
      </c>
      <c r="AB255" s="125">
        <v>8</v>
      </c>
      <c r="AC255" s="125">
        <v>3</v>
      </c>
      <c r="AD255" s="125">
        <v>9</v>
      </c>
      <c r="AE255" s="123" t="str">
        <f>IF(原始数据!K254="","",原始数据!K254)</f>
        <v>RC</v>
      </c>
      <c r="AF255" s="123" t="str">
        <f>IF(原始数据!L254="","",原始数据!L254)</f>
        <v>aka</v>
      </c>
      <c r="AG255" s="123" t="str">
        <f>IF(原始数据!AO254="","",原始数据!AO254)</f>
        <v>鹿头</v>
      </c>
      <c r="AH255" s="125">
        <v>9</v>
      </c>
      <c r="AI255" s="125">
        <v>6</v>
      </c>
      <c r="AJ255" s="125">
        <v>9</v>
      </c>
      <c r="AK255" s="127" t="s">
        <v>111</v>
      </c>
      <c r="AL255" s="127" t="s">
        <v>299</v>
      </c>
    </row>
    <row r="256" spans="1:38">
      <c r="A256" s="117">
        <f>输入错误检查!B255</f>
        <v>0</v>
      </c>
      <c r="B256" s="130">
        <f>原始数据!B255</f>
        <v>6</v>
      </c>
      <c r="C256" s="130">
        <f>原始数据!C255</f>
        <v>29</v>
      </c>
      <c r="D256" s="120">
        <f>原始数据!D255</f>
        <v>1500</v>
      </c>
      <c r="E256" s="120" t="str">
        <f>原始数据!E255</f>
        <v>RC</v>
      </c>
      <c r="F256" s="120" t="str">
        <f>原始数据!F255</f>
        <v>FL</v>
      </c>
      <c r="G256" s="120">
        <f>原始数据!G255</f>
        <v>3</v>
      </c>
      <c r="H256" s="120" t="str">
        <f>原始数据!H255</f>
        <v>下</v>
      </c>
      <c r="I256" s="120" t="str">
        <f>IF(原始数据!W255="","",原始数据!W255)</f>
        <v>永眠镇</v>
      </c>
      <c r="J256" s="120" t="str">
        <f>原始数据!J255</f>
        <v>RC</v>
      </c>
      <c r="K256" s="127" t="s">
        <v>294</v>
      </c>
      <c r="L256" s="123" t="str">
        <f>IF(原始数据!AI255="","",原始数据!AI255)</f>
        <v>佣兵</v>
      </c>
      <c r="M256" s="125">
        <v>5</v>
      </c>
      <c r="N256" s="145">
        <v>3</v>
      </c>
      <c r="O256" s="145">
        <v>6</v>
      </c>
      <c r="P256" s="127" t="s">
        <v>291</v>
      </c>
      <c r="Q256" s="123" t="str">
        <f>IF(原始数据!AJ255="","",原始数据!AJ255)</f>
        <v>囚徒</v>
      </c>
      <c r="R256" s="125">
        <v>6</v>
      </c>
      <c r="S256" s="125">
        <v>0</v>
      </c>
      <c r="T256" s="125">
        <v>9</v>
      </c>
      <c r="U256" s="127" t="s">
        <v>292</v>
      </c>
      <c r="V256" s="123" t="str">
        <f>IF(原始数据!AL255="","",原始数据!AL255)</f>
        <v>木偶师</v>
      </c>
      <c r="W256" s="125">
        <v>8</v>
      </c>
      <c r="X256" s="125">
        <v>0</v>
      </c>
      <c r="Y256" s="125">
        <v>9</v>
      </c>
      <c r="Z256" s="127" t="s">
        <v>293</v>
      </c>
      <c r="AA256" s="123" t="str">
        <f>IF(原始数据!AN255="","",原始数据!AN255)</f>
        <v>心理学家</v>
      </c>
      <c r="AB256" s="125">
        <v>3</v>
      </c>
      <c r="AC256" s="125">
        <v>3</v>
      </c>
      <c r="AD256" s="125">
        <v>9</v>
      </c>
      <c r="AE256" s="123" t="str">
        <f>IF(原始数据!K255="","",原始数据!K255)</f>
        <v>FL</v>
      </c>
      <c r="AF256" s="123" t="str">
        <f>IF(原始数据!L255="","",原始数据!L255)</f>
        <v>hasha</v>
      </c>
      <c r="AG256" s="123" t="str">
        <f>IF(原始数据!AO255="","",原始数据!AO255)</f>
        <v>歌剧演员</v>
      </c>
      <c r="AH256" s="125">
        <v>9</v>
      </c>
      <c r="AI256" s="125">
        <v>3</v>
      </c>
      <c r="AJ256" s="125">
        <v>6</v>
      </c>
      <c r="AK256" s="127" t="s">
        <v>111</v>
      </c>
      <c r="AL256" s="127" t="s">
        <v>90</v>
      </c>
    </row>
    <row r="257" spans="1:38">
      <c r="A257" s="117">
        <f>输入错误检查!B256</f>
        <v>0</v>
      </c>
      <c r="B257" s="130">
        <f>原始数据!B256</f>
        <v>6</v>
      </c>
      <c r="C257" s="130">
        <f>原始数据!C256</f>
        <v>29</v>
      </c>
      <c r="D257" s="120">
        <f>原始数据!D256</f>
        <v>1500</v>
      </c>
      <c r="E257" s="120" t="str">
        <f>原始数据!E256</f>
        <v>RC</v>
      </c>
      <c r="F257" s="120" t="str">
        <f>原始数据!F256</f>
        <v>FL</v>
      </c>
      <c r="G257" s="120" t="str">
        <f>原始数据!G256</f>
        <v>加</v>
      </c>
      <c r="H257" s="120" t="str">
        <f>原始数据!H256</f>
        <v>上</v>
      </c>
      <c r="I257" s="120" t="str">
        <f>IF(原始数据!W256="","",原始数据!W256)</f>
        <v/>
      </c>
      <c r="J257" s="120" t="str">
        <f>原始数据!J256</f>
        <v/>
      </c>
      <c r="K257" s="125"/>
      <c r="L257" s="123" t="str">
        <f>IF(原始数据!AI256="","",原始数据!AI256)</f>
        <v/>
      </c>
      <c r="M257" s="125"/>
      <c r="N257" s="145"/>
      <c r="O257" s="145"/>
      <c r="P257" s="125"/>
      <c r="Q257" s="123" t="str">
        <f>IF(原始数据!AJ256="","",原始数据!AJ256)</f>
        <v/>
      </c>
      <c r="R257" s="125"/>
      <c r="S257" s="125"/>
      <c r="T257" s="125"/>
      <c r="U257" s="125"/>
      <c r="V257" s="123" t="str">
        <f>IF(原始数据!AL256="","",原始数据!AL256)</f>
        <v/>
      </c>
      <c r="W257" s="125"/>
      <c r="X257" s="125"/>
      <c r="Y257" s="125"/>
      <c r="Z257" s="125"/>
      <c r="AA257" s="123" t="str">
        <f>IF(原始数据!AN256="","",原始数据!AN256)</f>
        <v/>
      </c>
      <c r="AB257" s="125"/>
      <c r="AC257" s="125"/>
      <c r="AD257" s="125"/>
      <c r="AE257" s="123" t="str">
        <f>IF(原始数据!K256="","",原始数据!K256)</f>
        <v/>
      </c>
      <c r="AF257" s="123" t="str">
        <f>IF(原始数据!L256="","",原始数据!L256)</f>
        <v/>
      </c>
      <c r="AG257" s="123" t="str">
        <f>IF(原始数据!AO256="","",原始数据!AO256)</f>
        <v/>
      </c>
      <c r="AH257" s="125"/>
      <c r="AI257" s="125"/>
      <c r="AJ257" s="125"/>
      <c r="AK257" s="125"/>
      <c r="AL257" s="125"/>
    </row>
    <row r="258" spans="1:38">
      <c r="A258" s="117">
        <f>输入错误检查!B257</f>
        <v>0</v>
      </c>
      <c r="B258" s="130">
        <f>原始数据!B257</f>
        <v>6</v>
      </c>
      <c r="C258" s="130">
        <f>原始数据!C257</f>
        <v>29</v>
      </c>
      <c r="D258" s="120">
        <f>原始数据!D257</f>
        <v>1500</v>
      </c>
      <c r="E258" s="120" t="str">
        <f>原始数据!E257</f>
        <v>RC</v>
      </c>
      <c r="F258" s="120" t="str">
        <f>原始数据!F257</f>
        <v>FL</v>
      </c>
      <c r="G258" s="120" t="str">
        <f>原始数据!G257</f>
        <v>加</v>
      </c>
      <c r="H258" s="120" t="str">
        <f>原始数据!H257</f>
        <v>下</v>
      </c>
      <c r="I258" s="120" t="str">
        <f>IF(原始数据!W257="","",原始数据!W257)</f>
        <v/>
      </c>
      <c r="J258" s="120" t="str">
        <f>原始数据!J257</f>
        <v/>
      </c>
      <c r="K258" s="125"/>
      <c r="L258" s="123" t="str">
        <f>IF(原始数据!AI257="","",原始数据!AI257)</f>
        <v/>
      </c>
      <c r="M258" s="125"/>
      <c r="N258" s="145"/>
      <c r="O258" s="145"/>
      <c r="P258" s="125"/>
      <c r="Q258" s="123" t="str">
        <f>IF(原始数据!AJ257="","",原始数据!AJ257)</f>
        <v/>
      </c>
      <c r="R258" s="125"/>
      <c r="S258" s="125"/>
      <c r="T258" s="125"/>
      <c r="U258" s="125"/>
      <c r="V258" s="123" t="str">
        <f>IF(原始数据!AL257="","",原始数据!AL257)</f>
        <v/>
      </c>
      <c r="W258" s="125"/>
      <c r="X258" s="125"/>
      <c r="Y258" s="125"/>
      <c r="Z258" s="125"/>
      <c r="AA258" s="123" t="str">
        <f>IF(原始数据!AN257="","",原始数据!AN257)</f>
        <v/>
      </c>
      <c r="AB258" s="125"/>
      <c r="AC258" s="125"/>
      <c r="AD258" s="125"/>
      <c r="AE258" s="123" t="str">
        <f>IF(原始数据!K257="","",原始数据!K257)</f>
        <v/>
      </c>
      <c r="AF258" s="123" t="str">
        <f>IF(原始数据!L257="","",原始数据!L257)</f>
        <v/>
      </c>
      <c r="AG258" s="123" t="str">
        <f>IF(原始数据!AO257="","",原始数据!AO257)</f>
        <v/>
      </c>
      <c r="AH258" s="125"/>
      <c r="AI258" s="125"/>
      <c r="AJ258" s="125"/>
      <c r="AK258" s="125"/>
      <c r="AL258" s="125"/>
    </row>
    <row r="259" spans="1:38">
      <c r="A259" s="117">
        <f>输入错误检查!B258</f>
        <v>0</v>
      </c>
      <c r="B259" s="130">
        <f>原始数据!B258</f>
        <v>6</v>
      </c>
      <c r="C259" s="130">
        <f>原始数据!C258</f>
        <v>29</v>
      </c>
      <c r="D259" s="120">
        <f>原始数据!D258</f>
        <v>1700</v>
      </c>
      <c r="E259" s="120" t="str">
        <f>原始数据!E258</f>
        <v>AWG</v>
      </c>
      <c r="F259" s="120" t="str">
        <f>原始数据!F258</f>
        <v>AXIZ</v>
      </c>
      <c r="G259" s="120">
        <f>原始数据!G258</f>
        <v>1</v>
      </c>
      <c r="H259" s="120" t="str">
        <f>原始数据!H258</f>
        <v>上</v>
      </c>
      <c r="I259" s="120" t="str">
        <f>IF(原始数据!W258="","",原始数据!W258)</f>
        <v>月亮河公园</v>
      </c>
      <c r="J259" s="120" t="str">
        <f>原始数据!J258</f>
        <v>AXIZ</v>
      </c>
      <c r="K259" s="127" t="s">
        <v>309</v>
      </c>
      <c r="L259" s="123" t="str">
        <f>IF(原始数据!AI258="","",原始数据!AI258)</f>
        <v>野人</v>
      </c>
      <c r="M259" s="125">
        <v>2</v>
      </c>
      <c r="N259" s="145">
        <v>3</v>
      </c>
      <c r="O259" s="145">
        <v>6</v>
      </c>
      <c r="P259" s="127" t="s">
        <v>308</v>
      </c>
      <c r="Q259" s="123" t="str">
        <f>IF(原始数据!AJ258="","",原始数据!AJ258)</f>
        <v>木偶师</v>
      </c>
      <c r="R259" s="125">
        <v>9</v>
      </c>
      <c r="S259" s="125">
        <v>0</v>
      </c>
      <c r="T259" s="125">
        <v>3</v>
      </c>
      <c r="U259" s="127" t="s">
        <v>310</v>
      </c>
      <c r="V259" s="123" t="str">
        <f>IF(原始数据!AL258="","",原始数据!AL258)</f>
        <v>园丁</v>
      </c>
      <c r="W259" s="125">
        <v>4</v>
      </c>
      <c r="X259" s="125">
        <v>3</v>
      </c>
      <c r="Y259" s="125">
        <v>6</v>
      </c>
      <c r="Z259" s="127" t="s">
        <v>307</v>
      </c>
      <c r="AA259" s="123" t="str">
        <f>IF(原始数据!AN258="","",原始数据!AN258)</f>
        <v>画家</v>
      </c>
      <c r="AB259" s="125">
        <v>11</v>
      </c>
      <c r="AC259" s="125">
        <v>3</v>
      </c>
      <c r="AD259" s="125">
        <v>9</v>
      </c>
      <c r="AE259" s="123" t="str">
        <f>IF(原始数据!K258="","",原始数据!K258)</f>
        <v>AWG</v>
      </c>
      <c r="AF259" s="123" t="str">
        <f>IF(原始数据!L258="","",原始数据!L258)</f>
        <v>irohasu</v>
      </c>
      <c r="AG259" s="123" t="str">
        <f>IF(原始数据!AO258="","",原始数据!AO258)</f>
        <v>歌剧演员</v>
      </c>
      <c r="AH259" s="125">
        <v>10</v>
      </c>
      <c r="AI259" s="125">
        <v>3</v>
      </c>
      <c r="AJ259" s="125">
        <v>6</v>
      </c>
      <c r="AK259" s="127" t="s">
        <v>111</v>
      </c>
      <c r="AL259" s="127" t="s">
        <v>90</v>
      </c>
    </row>
    <row r="260" spans="1:38">
      <c r="A260" s="117">
        <f>输入错误检查!B259</f>
        <v>0</v>
      </c>
      <c r="B260" s="130">
        <f>原始数据!B259</f>
        <v>6</v>
      </c>
      <c r="C260" s="130">
        <f>原始数据!C259</f>
        <v>29</v>
      </c>
      <c r="D260" s="120">
        <f>原始数据!D259</f>
        <v>1700</v>
      </c>
      <c r="E260" s="120" t="str">
        <f>原始数据!E259</f>
        <v>AWG</v>
      </c>
      <c r="F260" s="120" t="str">
        <f>原始数据!F259</f>
        <v>AXIZ</v>
      </c>
      <c r="G260" s="120">
        <f>原始数据!G259</f>
        <v>1</v>
      </c>
      <c r="H260" s="120" t="str">
        <f>原始数据!H259</f>
        <v>下</v>
      </c>
      <c r="I260" s="120" t="str">
        <f>IF(原始数据!W259="","",原始数据!W259)</f>
        <v>月亮河公园</v>
      </c>
      <c r="J260" s="120" t="str">
        <f>原始数据!J259</f>
        <v>AWG</v>
      </c>
      <c r="K260" s="127" t="s">
        <v>302</v>
      </c>
      <c r="L260" s="123" t="str">
        <f>IF(原始数据!AI259="","",原始数据!AI259)</f>
        <v>空军</v>
      </c>
      <c r="M260" s="125">
        <v>5</v>
      </c>
      <c r="N260" s="145">
        <v>3</v>
      </c>
      <c r="O260" s="145">
        <v>9</v>
      </c>
      <c r="P260" s="127" t="s">
        <v>300</v>
      </c>
      <c r="Q260" s="123" t="str">
        <f>IF(原始数据!AJ259="","",原始数据!AJ259)</f>
        <v>木偶师</v>
      </c>
      <c r="R260" s="125">
        <v>8</v>
      </c>
      <c r="S260" s="131">
        <v>9</v>
      </c>
      <c r="T260" s="125">
        <v>6</v>
      </c>
      <c r="U260" s="127" t="s">
        <v>301</v>
      </c>
      <c r="V260" s="123" t="str">
        <f>IF(原始数据!AL259="","",原始数据!AL259)</f>
        <v>入殓师</v>
      </c>
      <c r="W260" s="125">
        <v>11</v>
      </c>
      <c r="X260" s="125">
        <v>3</v>
      </c>
      <c r="Y260" s="125">
        <v>9</v>
      </c>
      <c r="Z260" s="127" t="s">
        <v>59</v>
      </c>
      <c r="AA260" s="123" t="str">
        <f>IF(原始数据!AN259="","",原始数据!AN259)</f>
        <v>飞行家</v>
      </c>
      <c r="AB260" s="125">
        <v>6</v>
      </c>
      <c r="AC260" s="125">
        <v>0</v>
      </c>
      <c r="AD260" s="125">
        <v>6</v>
      </c>
      <c r="AE260" s="123" t="str">
        <f>IF(原始数据!K259="","",原始数据!K259)</f>
        <v>AXIZ</v>
      </c>
      <c r="AF260" s="123" t="str">
        <f>IF(原始数据!L259="","",原始数据!L259)</f>
        <v>ryz</v>
      </c>
      <c r="AG260" s="123" t="str">
        <f>IF(原始数据!AO259="","",原始数据!AO259)</f>
        <v>时空之影</v>
      </c>
      <c r="AH260" s="125">
        <v>10</v>
      </c>
      <c r="AI260" s="125">
        <v>6</v>
      </c>
      <c r="AJ260" s="125">
        <v>9</v>
      </c>
      <c r="AK260" s="127" t="s">
        <v>104</v>
      </c>
      <c r="AL260" s="127" t="s">
        <v>299</v>
      </c>
    </row>
    <row r="261" spans="1:38">
      <c r="A261" s="117">
        <f>输入错误检查!B260</f>
        <v>0</v>
      </c>
      <c r="B261" s="130">
        <f>原始数据!B260</f>
        <v>6</v>
      </c>
      <c r="C261" s="130">
        <f>原始数据!C260</f>
        <v>29</v>
      </c>
      <c r="D261" s="120">
        <f>原始数据!D260</f>
        <v>1700</v>
      </c>
      <c r="E261" s="120" t="str">
        <f>原始数据!E260</f>
        <v>AWG</v>
      </c>
      <c r="F261" s="120" t="str">
        <f>原始数据!F260</f>
        <v>AXIZ</v>
      </c>
      <c r="G261" s="120">
        <f>原始数据!G260</f>
        <v>2</v>
      </c>
      <c r="H261" s="120" t="str">
        <f>原始数据!H260</f>
        <v>上</v>
      </c>
      <c r="I261" s="120" t="str">
        <f>IF(原始数据!W260="","",原始数据!W260)</f>
        <v>永眠镇</v>
      </c>
      <c r="J261" s="120" t="str">
        <f>原始数据!J260</f>
        <v>AXIZ</v>
      </c>
      <c r="K261" s="127" t="s">
        <v>307</v>
      </c>
      <c r="L261" s="123" t="str">
        <f>IF(原始数据!AI260="","",原始数据!AI260)</f>
        <v>先知</v>
      </c>
      <c r="M261" s="125">
        <v>6</v>
      </c>
      <c r="N261" s="145">
        <v>0</v>
      </c>
      <c r="O261" s="145">
        <v>9</v>
      </c>
      <c r="P261" s="127" t="s">
        <v>308</v>
      </c>
      <c r="Q261" s="123" t="str">
        <f>IF(原始数据!AJ260="","",原始数据!AJ260)</f>
        <v>舞女</v>
      </c>
      <c r="R261" s="125">
        <v>1</v>
      </c>
      <c r="S261" s="125">
        <v>3</v>
      </c>
      <c r="T261" s="125">
        <v>9</v>
      </c>
      <c r="U261" s="127" t="s">
        <v>310</v>
      </c>
      <c r="V261" s="123" t="str">
        <f>IF(原始数据!AL260="","",原始数据!AL260)</f>
        <v>飞行家</v>
      </c>
      <c r="W261" s="125">
        <v>3</v>
      </c>
      <c r="X261" s="125">
        <v>3</v>
      </c>
      <c r="Y261" s="125">
        <v>6</v>
      </c>
      <c r="Z261" s="127" t="s">
        <v>309</v>
      </c>
      <c r="AA261" s="123" t="str">
        <f>IF(原始数据!AN260="","",原始数据!AN260)</f>
        <v>佣兵</v>
      </c>
      <c r="AB261" s="125">
        <v>5</v>
      </c>
      <c r="AC261" s="125">
        <v>3</v>
      </c>
      <c r="AD261" s="125">
        <v>6</v>
      </c>
      <c r="AE261" s="123" t="str">
        <f>IF(原始数据!K260="","",原始数据!K260)</f>
        <v>AWG</v>
      </c>
      <c r="AF261" s="123" t="str">
        <f>IF(原始数据!L260="","",原始数据!L260)</f>
        <v>yukakina</v>
      </c>
      <c r="AG261" s="123" t="str">
        <f>IF(原始数据!AO260="","",原始数据!AO260)</f>
        <v>歌剧演员</v>
      </c>
      <c r="AH261" s="125">
        <v>2</v>
      </c>
      <c r="AI261" s="125">
        <v>0</v>
      </c>
      <c r="AJ261" s="125">
        <v>6</v>
      </c>
      <c r="AK261" s="127" t="s">
        <v>111</v>
      </c>
      <c r="AL261" s="127" t="s">
        <v>299</v>
      </c>
    </row>
    <row r="262" spans="1:38">
      <c r="A262" s="117">
        <f>输入错误检查!B261</f>
        <v>0</v>
      </c>
      <c r="B262" s="130">
        <f>原始数据!B261</f>
        <v>6</v>
      </c>
      <c r="C262" s="130">
        <f>原始数据!C261</f>
        <v>29</v>
      </c>
      <c r="D262" s="120">
        <f>原始数据!D261</f>
        <v>1700</v>
      </c>
      <c r="E262" s="120" t="str">
        <f>原始数据!E261</f>
        <v>AWG</v>
      </c>
      <c r="F262" s="120" t="str">
        <f>原始数据!F261</f>
        <v>AXIZ</v>
      </c>
      <c r="G262" s="120">
        <f>原始数据!G261</f>
        <v>2</v>
      </c>
      <c r="H262" s="120" t="str">
        <f>原始数据!H261</f>
        <v>下</v>
      </c>
      <c r="I262" s="120" t="str">
        <f>IF(原始数据!W261="","",原始数据!W261)</f>
        <v>永眠镇</v>
      </c>
      <c r="J262" s="120" t="str">
        <f>原始数据!J261</f>
        <v>AWG</v>
      </c>
      <c r="K262" s="127" t="s">
        <v>300</v>
      </c>
      <c r="L262" s="123" t="str">
        <f>IF(原始数据!AI261="","",原始数据!AI261)</f>
        <v>勘探员</v>
      </c>
      <c r="M262" s="125">
        <v>6</v>
      </c>
      <c r="N262" s="145">
        <v>0</v>
      </c>
      <c r="O262" s="145">
        <v>3</v>
      </c>
      <c r="P262" s="127" t="s">
        <v>301</v>
      </c>
      <c r="Q262" s="123" t="str">
        <f>IF(原始数据!AJ261="","",原始数据!AJ261)</f>
        <v>心理学家</v>
      </c>
      <c r="R262" s="125">
        <v>2</v>
      </c>
      <c r="S262" s="125">
        <v>3</v>
      </c>
      <c r="T262" s="125">
        <v>9</v>
      </c>
      <c r="U262" s="127" t="s">
        <v>59</v>
      </c>
      <c r="V262" s="123" t="str">
        <f>IF(原始数据!AL261="","",原始数据!AL261)</f>
        <v>佣兵</v>
      </c>
      <c r="W262" s="125">
        <v>5</v>
      </c>
      <c r="X262" s="125">
        <v>3</v>
      </c>
      <c r="Y262" s="125">
        <v>6</v>
      </c>
      <c r="Z262" s="127" t="s">
        <v>302</v>
      </c>
      <c r="AA262" s="123" t="str">
        <f>IF(原始数据!AN261="","",原始数据!AN261)</f>
        <v>杂技演员</v>
      </c>
      <c r="AB262" s="125">
        <v>8</v>
      </c>
      <c r="AC262" s="125">
        <v>3</v>
      </c>
      <c r="AD262" s="125">
        <v>9</v>
      </c>
      <c r="AE262" s="123" t="str">
        <f>IF(原始数据!K261="","",原始数据!K261)</f>
        <v>AXIZ</v>
      </c>
      <c r="AF262" s="123" t="str">
        <f>IF(原始数据!L261="","",原始数据!L261)</f>
        <v>kakaka</v>
      </c>
      <c r="AG262" s="123" t="str">
        <f>IF(原始数据!AO261="","",原始数据!AO261)</f>
        <v>隐士</v>
      </c>
      <c r="AH262" s="125">
        <v>9</v>
      </c>
      <c r="AI262" s="125">
        <v>6</v>
      </c>
      <c r="AJ262" s="125">
        <v>9</v>
      </c>
      <c r="AK262" s="127" t="s">
        <v>111</v>
      </c>
      <c r="AL262" s="127" t="s">
        <v>299</v>
      </c>
    </row>
    <row r="263" spans="1:38">
      <c r="A263" s="117">
        <f>输入错误检查!B262</f>
        <v>0</v>
      </c>
      <c r="B263" s="130">
        <f>原始数据!B262</f>
        <v>6</v>
      </c>
      <c r="C263" s="130">
        <f>原始数据!C262</f>
        <v>29</v>
      </c>
      <c r="D263" s="120">
        <f>原始数据!D262</f>
        <v>1700</v>
      </c>
      <c r="E263" s="120" t="str">
        <f>原始数据!E262</f>
        <v>AWG</v>
      </c>
      <c r="F263" s="120" t="str">
        <f>原始数据!F262</f>
        <v>AXIZ</v>
      </c>
      <c r="G263" s="120">
        <f>原始数据!G262</f>
        <v>3</v>
      </c>
      <c r="H263" s="120" t="str">
        <f>原始数据!H262</f>
        <v>上</v>
      </c>
      <c r="I263" s="120" t="str">
        <f>IF(原始数据!W262="","",原始数据!W262)</f>
        <v/>
      </c>
      <c r="J263" s="120" t="str">
        <f>原始数据!J262</f>
        <v/>
      </c>
      <c r="K263" s="125"/>
      <c r="L263" s="123" t="str">
        <f>IF(原始数据!AI262="","",原始数据!AI262)</f>
        <v/>
      </c>
      <c r="M263" s="125"/>
      <c r="N263" s="145"/>
      <c r="O263" s="145"/>
      <c r="P263" s="125"/>
      <c r="Q263" s="123" t="str">
        <f>IF(原始数据!AJ262="","",原始数据!AJ262)</f>
        <v/>
      </c>
      <c r="R263" s="125"/>
      <c r="S263" s="125"/>
      <c r="T263" s="125"/>
      <c r="U263" s="125"/>
      <c r="V263" s="123" t="str">
        <f>IF(原始数据!AL262="","",原始数据!AL262)</f>
        <v/>
      </c>
      <c r="W263" s="125"/>
      <c r="X263" s="125"/>
      <c r="Y263" s="125"/>
      <c r="Z263" s="125"/>
      <c r="AA263" s="123" t="str">
        <f>IF(原始数据!AN262="","",原始数据!AN262)</f>
        <v/>
      </c>
      <c r="AB263" s="125"/>
      <c r="AC263" s="125"/>
      <c r="AD263" s="125"/>
      <c r="AE263" s="123" t="str">
        <f>IF(原始数据!K262="","",原始数据!K262)</f>
        <v/>
      </c>
      <c r="AF263" s="123" t="str">
        <f>IF(原始数据!L262="","",原始数据!L262)</f>
        <v/>
      </c>
      <c r="AG263" s="123" t="str">
        <f>IF(原始数据!AO262="","",原始数据!AO262)</f>
        <v/>
      </c>
      <c r="AH263" s="125"/>
      <c r="AI263" s="125"/>
      <c r="AJ263" s="125"/>
      <c r="AK263" s="125"/>
      <c r="AL263" s="125"/>
    </row>
    <row r="264" spans="1:38">
      <c r="A264" s="117">
        <f>输入错误检查!B263</f>
        <v>0</v>
      </c>
      <c r="B264" s="130">
        <f>原始数据!B263</f>
        <v>6</v>
      </c>
      <c r="C264" s="130">
        <f>原始数据!C263</f>
        <v>29</v>
      </c>
      <c r="D264" s="120">
        <f>原始数据!D263</f>
        <v>1700</v>
      </c>
      <c r="E264" s="120" t="str">
        <f>原始数据!E263</f>
        <v>AWG</v>
      </c>
      <c r="F264" s="120" t="str">
        <f>原始数据!F263</f>
        <v>AXIZ</v>
      </c>
      <c r="G264" s="120">
        <f>原始数据!G263</f>
        <v>3</v>
      </c>
      <c r="H264" s="120" t="str">
        <f>原始数据!H263</f>
        <v>下</v>
      </c>
      <c r="I264" s="120" t="str">
        <f>IF(原始数据!W263="","",原始数据!W263)</f>
        <v/>
      </c>
      <c r="J264" s="120" t="str">
        <f>原始数据!J263</f>
        <v/>
      </c>
      <c r="K264" s="125"/>
      <c r="L264" s="123" t="str">
        <f>IF(原始数据!AI263="","",原始数据!AI263)</f>
        <v/>
      </c>
      <c r="M264" s="125"/>
      <c r="N264" s="145"/>
      <c r="O264" s="145"/>
      <c r="P264" s="125"/>
      <c r="Q264" s="123" t="str">
        <f>IF(原始数据!AJ263="","",原始数据!AJ263)</f>
        <v/>
      </c>
      <c r="R264" s="125"/>
      <c r="S264" s="125"/>
      <c r="T264" s="125"/>
      <c r="U264" s="125"/>
      <c r="V264" s="123" t="str">
        <f>IF(原始数据!AL263="","",原始数据!AL263)</f>
        <v/>
      </c>
      <c r="W264" s="125"/>
      <c r="X264" s="125"/>
      <c r="Y264" s="125"/>
      <c r="Z264" s="125"/>
      <c r="AA264" s="123" t="str">
        <f>IF(原始数据!AN263="","",原始数据!AN263)</f>
        <v/>
      </c>
      <c r="AB264" s="125"/>
      <c r="AC264" s="125"/>
      <c r="AD264" s="125"/>
      <c r="AE264" s="123" t="str">
        <f>IF(原始数据!K263="","",原始数据!K263)</f>
        <v/>
      </c>
      <c r="AF264" s="123" t="str">
        <f>IF(原始数据!L263="","",原始数据!L263)</f>
        <v/>
      </c>
      <c r="AG264" s="123" t="str">
        <f>IF(原始数据!AO263="","",原始数据!AO263)</f>
        <v/>
      </c>
      <c r="AH264" s="125"/>
      <c r="AI264" s="125"/>
      <c r="AJ264" s="125"/>
      <c r="AK264" s="125"/>
      <c r="AL264" s="125"/>
    </row>
    <row r="265" spans="1:38">
      <c r="A265" s="117">
        <f>输入错误检查!B264</f>
        <v>0</v>
      </c>
      <c r="B265" s="130">
        <f>原始数据!B264</f>
        <v>6</v>
      </c>
      <c r="C265" s="130">
        <f>原始数据!C264</f>
        <v>29</v>
      </c>
      <c r="D265" s="120">
        <f>原始数据!D264</f>
        <v>1700</v>
      </c>
      <c r="E265" s="120" t="str">
        <f>原始数据!E264</f>
        <v>AWG</v>
      </c>
      <c r="F265" s="120" t="str">
        <f>原始数据!F264</f>
        <v>AXIZ</v>
      </c>
      <c r="G265" s="120" t="str">
        <f>原始数据!G264</f>
        <v>加</v>
      </c>
      <c r="H265" s="120" t="str">
        <f>原始数据!H264</f>
        <v>上</v>
      </c>
      <c r="I265" s="120" t="str">
        <f>IF(原始数据!W264="","",原始数据!W264)</f>
        <v/>
      </c>
      <c r="J265" s="120" t="str">
        <f>原始数据!J264</f>
        <v/>
      </c>
      <c r="K265" s="125"/>
      <c r="L265" s="123" t="str">
        <f>IF(原始数据!AI264="","",原始数据!AI264)</f>
        <v/>
      </c>
      <c r="M265" s="125"/>
      <c r="N265" s="145"/>
      <c r="O265" s="145"/>
      <c r="P265" s="125"/>
      <c r="Q265" s="123" t="str">
        <f>IF(原始数据!AJ264="","",原始数据!AJ264)</f>
        <v/>
      </c>
      <c r="R265" s="125"/>
      <c r="S265" s="125"/>
      <c r="T265" s="125"/>
      <c r="U265" s="125"/>
      <c r="V265" s="123" t="str">
        <f>IF(原始数据!AL264="","",原始数据!AL264)</f>
        <v/>
      </c>
      <c r="W265" s="125"/>
      <c r="X265" s="125"/>
      <c r="Y265" s="125"/>
      <c r="Z265" s="125"/>
      <c r="AA265" s="123" t="str">
        <f>IF(原始数据!AN264="","",原始数据!AN264)</f>
        <v/>
      </c>
      <c r="AB265" s="125"/>
      <c r="AC265" s="125"/>
      <c r="AD265" s="125"/>
      <c r="AE265" s="123" t="str">
        <f>IF(原始数据!K264="","",原始数据!K264)</f>
        <v/>
      </c>
      <c r="AF265" s="123" t="str">
        <f>IF(原始数据!L264="","",原始数据!L264)</f>
        <v/>
      </c>
      <c r="AG265" s="123" t="str">
        <f>IF(原始数据!AO264="","",原始数据!AO264)</f>
        <v/>
      </c>
      <c r="AH265" s="125"/>
      <c r="AI265" s="125"/>
      <c r="AJ265" s="125"/>
      <c r="AK265" s="125"/>
      <c r="AL265" s="125"/>
    </row>
    <row r="266" spans="1:38">
      <c r="A266" s="117">
        <f>输入错误检查!B265</f>
        <v>0</v>
      </c>
      <c r="B266" s="130">
        <f>原始数据!B265</f>
        <v>6</v>
      </c>
      <c r="C266" s="130">
        <f>原始数据!C265</f>
        <v>29</v>
      </c>
      <c r="D266" s="120">
        <f>原始数据!D265</f>
        <v>1700</v>
      </c>
      <c r="E266" s="120" t="str">
        <f>原始数据!E265</f>
        <v>AWG</v>
      </c>
      <c r="F266" s="120" t="str">
        <f>原始数据!F265</f>
        <v>AXIZ</v>
      </c>
      <c r="G266" s="120" t="str">
        <f>原始数据!G265</f>
        <v>加</v>
      </c>
      <c r="H266" s="120" t="str">
        <f>原始数据!H265</f>
        <v>下</v>
      </c>
      <c r="I266" s="120" t="str">
        <f>IF(原始数据!W265="","",原始数据!W265)</f>
        <v/>
      </c>
      <c r="J266" s="120" t="str">
        <f>原始数据!J265</f>
        <v/>
      </c>
      <c r="K266" s="125"/>
      <c r="L266" s="123" t="str">
        <f>IF(原始数据!AI265="","",原始数据!AI265)</f>
        <v/>
      </c>
      <c r="M266" s="125"/>
      <c r="N266" s="145"/>
      <c r="O266" s="145"/>
      <c r="P266" s="125"/>
      <c r="Q266" s="123" t="str">
        <f>IF(原始数据!AJ265="","",原始数据!AJ265)</f>
        <v/>
      </c>
      <c r="R266" s="125"/>
      <c r="S266" s="125"/>
      <c r="T266" s="125"/>
      <c r="U266" s="125"/>
      <c r="V266" s="123" t="str">
        <f>IF(原始数据!AL265="","",原始数据!AL265)</f>
        <v/>
      </c>
      <c r="W266" s="125"/>
      <c r="X266" s="125"/>
      <c r="Y266" s="125"/>
      <c r="Z266" s="125"/>
      <c r="AA266" s="123" t="str">
        <f>IF(原始数据!AN265="","",原始数据!AN265)</f>
        <v/>
      </c>
      <c r="AB266" s="125"/>
      <c r="AC266" s="125"/>
      <c r="AD266" s="125"/>
      <c r="AE266" s="123" t="str">
        <f>IF(原始数据!K265="","",原始数据!K265)</f>
        <v/>
      </c>
      <c r="AF266" s="123" t="str">
        <f>IF(原始数据!L265="","",原始数据!L265)</f>
        <v/>
      </c>
      <c r="AG266" s="123" t="str">
        <f>IF(原始数据!AO265="","",原始数据!AO265)</f>
        <v/>
      </c>
      <c r="AH266" s="125"/>
      <c r="AI266" s="125"/>
      <c r="AJ266" s="125"/>
      <c r="AK266" s="125"/>
      <c r="AL266" s="125"/>
    </row>
    <row r="267" spans="1:38">
      <c r="A267" s="117">
        <f>输入错误检查!B266</f>
        <v>0</v>
      </c>
      <c r="B267" s="130">
        <f>原始数据!B266</f>
        <v>6</v>
      </c>
      <c r="C267" s="130">
        <f>原始数据!C266</f>
        <v>30</v>
      </c>
      <c r="D267" s="120">
        <f>原始数据!D266</f>
        <v>1300</v>
      </c>
      <c r="E267" s="120" t="str">
        <f>原始数据!E266</f>
        <v>RC</v>
      </c>
      <c r="F267" s="120" t="str">
        <f>原始数据!F266</f>
        <v>SZ</v>
      </c>
      <c r="G267" s="120">
        <f>原始数据!G266</f>
        <v>1</v>
      </c>
      <c r="H267" s="120" t="str">
        <f>原始数据!H266</f>
        <v>上</v>
      </c>
      <c r="I267" s="120" t="str">
        <f>IF(原始数据!W266="","",原始数据!W266)</f>
        <v>军工厂</v>
      </c>
      <c r="J267" s="120" t="str">
        <f>原始数据!J266</f>
        <v>RC</v>
      </c>
      <c r="K267" s="127" t="s">
        <v>293</v>
      </c>
      <c r="L267" s="123" t="str">
        <f>IF(原始数据!AI266="","",原始数据!AI266)</f>
        <v>画家</v>
      </c>
      <c r="M267" s="125">
        <v>9</v>
      </c>
      <c r="N267" s="145">
        <v>3</v>
      </c>
      <c r="O267" s="145">
        <v>9</v>
      </c>
      <c r="P267" s="127" t="s">
        <v>291</v>
      </c>
      <c r="Q267" s="123" t="str">
        <f>IF(原始数据!AJ266="","",原始数据!AJ266)</f>
        <v>杂技演员</v>
      </c>
      <c r="R267" s="125">
        <v>7</v>
      </c>
      <c r="S267" s="125">
        <v>3</v>
      </c>
      <c r="T267" s="125">
        <v>9</v>
      </c>
      <c r="U267" s="127" t="s">
        <v>292</v>
      </c>
      <c r="V267" s="123" t="str">
        <f>IF(原始数据!AL266="","",原始数据!AL266)</f>
        <v>木偶师</v>
      </c>
      <c r="W267" s="125">
        <v>2</v>
      </c>
      <c r="X267" s="125">
        <v>0</v>
      </c>
      <c r="Y267" s="125">
        <v>9</v>
      </c>
      <c r="Z267" s="127" t="s">
        <v>294</v>
      </c>
      <c r="AA267" s="123" t="str">
        <f>IF(原始数据!AN266="","",原始数据!AN266)</f>
        <v>野人</v>
      </c>
      <c r="AB267" s="125">
        <v>1</v>
      </c>
      <c r="AC267" s="125">
        <v>3</v>
      </c>
      <c r="AD267" s="125">
        <v>6</v>
      </c>
      <c r="AE267" s="123" t="str">
        <f>IF(原始数据!K266="","",原始数据!K266)</f>
        <v>SZ</v>
      </c>
      <c r="AF267" s="123" t="str">
        <f>IF(原始数据!L266="","",原始数据!L266)</f>
        <v>burio</v>
      </c>
      <c r="AG267" s="123" t="str">
        <f>IF(原始数据!AO266="","",原始数据!AO266)</f>
        <v>时空之影</v>
      </c>
      <c r="AH267" s="125">
        <v>3</v>
      </c>
      <c r="AI267" s="125">
        <v>6</v>
      </c>
      <c r="AJ267" s="125">
        <v>9</v>
      </c>
      <c r="AK267" s="127" t="s">
        <v>104</v>
      </c>
      <c r="AL267" s="127" t="s">
        <v>299</v>
      </c>
    </row>
    <row r="268" spans="1:38">
      <c r="A268" s="117">
        <f>输入错误检查!B267</f>
        <v>0</v>
      </c>
      <c r="B268" s="130">
        <f>原始数据!B267</f>
        <v>6</v>
      </c>
      <c r="C268" s="130">
        <f>原始数据!C267</f>
        <v>30</v>
      </c>
      <c r="D268" s="120">
        <f>原始数据!D267</f>
        <v>1300</v>
      </c>
      <c r="E268" s="120" t="str">
        <f>原始数据!E267</f>
        <v>RC</v>
      </c>
      <c r="F268" s="120" t="str">
        <f>原始数据!F267</f>
        <v>SZ</v>
      </c>
      <c r="G268" s="120">
        <f>原始数据!G267</f>
        <v>1</v>
      </c>
      <c r="H268" s="120" t="str">
        <f>原始数据!H267</f>
        <v>下</v>
      </c>
      <c r="I268" s="120" t="str">
        <f>IF(原始数据!W267="","",原始数据!W267)</f>
        <v>军工厂</v>
      </c>
      <c r="J268" s="120" t="str">
        <f>原始数据!J267</f>
        <v>SZ</v>
      </c>
      <c r="K268" s="127" t="s">
        <v>295</v>
      </c>
      <c r="L268" s="123" t="str">
        <f>IF(原始数据!AI267="","",原始数据!AI267)</f>
        <v>园丁</v>
      </c>
      <c r="M268" s="125">
        <v>9</v>
      </c>
      <c r="N268" s="145">
        <v>0</v>
      </c>
      <c r="O268" s="145">
        <v>6</v>
      </c>
      <c r="P268" s="127" t="s">
        <v>298</v>
      </c>
      <c r="Q268" s="123" t="str">
        <f>IF(原始数据!AJ267="","",原始数据!AJ267)</f>
        <v>古董商</v>
      </c>
      <c r="R268" s="125">
        <v>2</v>
      </c>
      <c r="S268" s="125">
        <v>0</v>
      </c>
      <c r="T268" s="125">
        <v>3</v>
      </c>
      <c r="U268" s="127" t="s">
        <v>296</v>
      </c>
      <c r="V268" s="123" t="str">
        <f>IF(原始数据!AL267="","",原始数据!AL267)</f>
        <v>佣兵</v>
      </c>
      <c r="W268" s="125">
        <v>1</v>
      </c>
      <c r="X268" s="125">
        <v>3</v>
      </c>
      <c r="Y268" s="125">
        <v>6</v>
      </c>
      <c r="Z268" s="127" t="s">
        <v>297</v>
      </c>
      <c r="AA268" s="123" t="str">
        <f>IF(原始数据!AN267="","",原始数据!AN267)</f>
        <v>魔术师</v>
      </c>
      <c r="AB268" s="125">
        <v>7</v>
      </c>
      <c r="AC268" s="125">
        <v>3</v>
      </c>
      <c r="AD268" s="125">
        <v>9</v>
      </c>
      <c r="AE268" s="123" t="str">
        <f>IF(原始数据!K267="","",原始数据!K267)</f>
        <v>RC</v>
      </c>
      <c r="AF268" s="123" t="str">
        <f>IF(原始数据!L267="","",原始数据!L267)</f>
        <v>peter</v>
      </c>
      <c r="AG268" s="123" t="str">
        <f>IF(原始数据!AO267="","",原始数据!AO267)</f>
        <v>时空之影</v>
      </c>
      <c r="AH268" s="125">
        <v>8</v>
      </c>
      <c r="AI268" s="125">
        <v>6</v>
      </c>
      <c r="AJ268" s="125">
        <v>9</v>
      </c>
      <c r="AK268" s="127" t="s">
        <v>104</v>
      </c>
      <c r="AL268" s="127" t="s">
        <v>299</v>
      </c>
    </row>
    <row r="269" spans="1:38">
      <c r="A269" s="117">
        <f>输入错误检查!B268</f>
        <v>0</v>
      </c>
      <c r="B269" s="130">
        <f>原始数据!B268</f>
        <v>6</v>
      </c>
      <c r="C269" s="130">
        <f>原始数据!C268</f>
        <v>30</v>
      </c>
      <c r="D269" s="120">
        <f>原始数据!D268</f>
        <v>1300</v>
      </c>
      <c r="E269" s="120" t="str">
        <f>原始数据!E268</f>
        <v>RC</v>
      </c>
      <c r="F269" s="120" t="str">
        <f>原始数据!F268</f>
        <v>SZ</v>
      </c>
      <c r="G269" s="120">
        <f>原始数据!G268</f>
        <v>2</v>
      </c>
      <c r="H269" s="120" t="str">
        <f>原始数据!H268</f>
        <v>上</v>
      </c>
      <c r="I269" s="120" t="str">
        <f>IF(原始数据!W268="","",原始数据!W268)</f>
        <v>月亮河公园</v>
      </c>
      <c r="J269" s="120" t="str">
        <f>原始数据!J268</f>
        <v>RC</v>
      </c>
      <c r="K269" s="127" t="s">
        <v>293</v>
      </c>
      <c r="L269" s="123" t="str">
        <f>IF(原始数据!AI268="","",原始数据!AI268)</f>
        <v>调香师</v>
      </c>
      <c r="M269" s="125">
        <v>9</v>
      </c>
      <c r="N269" s="145">
        <v>0</v>
      </c>
      <c r="O269" s="145">
        <v>9</v>
      </c>
      <c r="P269" s="127" t="s">
        <v>292</v>
      </c>
      <c r="Q269" s="123" t="str">
        <f>IF(原始数据!AJ268="","",原始数据!AJ268)</f>
        <v>古董商</v>
      </c>
      <c r="R269" s="125">
        <v>4</v>
      </c>
      <c r="S269" s="125">
        <v>0</v>
      </c>
      <c r="T269" s="125">
        <v>3</v>
      </c>
      <c r="U269" s="127" t="s">
        <v>291</v>
      </c>
      <c r="V269" s="123" t="str">
        <f>IF(原始数据!AL268="","",原始数据!AL268)</f>
        <v>空军</v>
      </c>
      <c r="W269" s="125">
        <v>11</v>
      </c>
      <c r="X269" s="125">
        <v>0</v>
      </c>
      <c r="Y269" s="125">
        <v>3</v>
      </c>
      <c r="Z269" s="127" t="s">
        <v>294</v>
      </c>
      <c r="AA269" s="123" t="str">
        <f>IF(原始数据!AN268="","",原始数据!AN268)</f>
        <v>大副</v>
      </c>
      <c r="AB269" s="125">
        <v>1</v>
      </c>
      <c r="AC269" s="125">
        <v>3</v>
      </c>
      <c r="AD269" s="125">
        <v>6</v>
      </c>
      <c r="AE269" s="123" t="str">
        <f>IF(原始数据!K268="","",原始数据!K268)</f>
        <v>SZ</v>
      </c>
      <c r="AF269" s="123" t="str">
        <f>IF(原始数据!L268="","",原始数据!L268)</f>
        <v>miraik</v>
      </c>
      <c r="AG269" s="123" t="str">
        <f>IF(原始数据!AO268="","",原始数据!AO268)</f>
        <v>歌剧演员</v>
      </c>
      <c r="AH269" s="125">
        <v>10</v>
      </c>
      <c r="AI269" s="125">
        <v>3</v>
      </c>
      <c r="AJ269" s="125">
        <v>6</v>
      </c>
      <c r="AK269" s="127" t="s">
        <v>74</v>
      </c>
      <c r="AL269" s="127" t="s">
        <v>66</v>
      </c>
    </row>
    <row r="270" spans="1:38">
      <c r="A270" s="117">
        <f>输入错误检查!B269</f>
        <v>0</v>
      </c>
      <c r="B270" s="130">
        <f>原始数据!B269</f>
        <v>6</v>
      </c>
      <c r="C270" s="130">
        <f>原始数据!C269</f>
        <v>30</v>
      </c>
      <c r="D270" s="120">
        <f>原始数据!D269</f>
        <v>1300</v>
      </c>
      <c r="E270" s="120" t="str">
        <f>原始数据!E269</f>
        <v>RC</v>
      </c>
      <c r="F270" s="120" t="str">
        <f>原始数据!F269</f>
        <v>SZ</v>
      </c>
      <c r="G270" s="120">
        <f>原始数据!G269</f>
        <v>2</v>
      </c>
      <c r="H270" s="120" t="str">
        <f>原始数据!H269</f>
        <v>下</v>
      </c>
      <c r="I270" s="120" t="str">
        <f>IF(原始数据!W269="","",原始数据!W269)</f>
        <v>月亮河公园</v>
      </c>
      <c r="J270" s="120" t="str">
        <f>原始数据!J269</f>
        <v>SZ</v>
      </c>
      <c r="K270" s="127" t="s">
        <v>295</v>
      </c>
      <c r="L270" s="123" t="str">
        <f>IF(原始数据!AI269="","",原始数据!AI269)</f>
        <v>空军</v>
      </c>
      <c r="M270" s="125">
        <v>11</v>
      </c>
      <c r="N270" s="145">
        <v>0</v>
      </c>
      <c r="O270" s="145">
        <v>3</v>
      </c>
      <c r="P270" s="127" t="s">
        <v>297</v>
      </c>
      <c r="Q270" s="123" t="str">
        <f>IF(原始数据!AJ269="","",原始数据!AJ269)</f>
        <v>心理学家</v>
      </c>
      <c r="R270" s="125">
        <v>6</v>
      </c>
      <c r="S270" s="125">
        <v>0</v>
      </c>
      <c r="T270" s="125">
        <v>3</v>
      </c>
      <c r="U270" s="127" t="s">
        <v>298</v>
      </c>
      <c r="V270" s="123" t="str">
        <f>IF(原始数据!AL269="","",原始数据!AL269)</f>
        <v>飞行家</v>
      </c>
      <c r="W270" s="125">
        <v>5</v>
      </c>
      <c r="X270" s="125">
        <v>0</v>
      </c>
      <c r="Y270" s="125">
        <v>3</v>
      </c>
      <c r="Z270" s="127" t="s">
        <v>296</v>
      </c>
      <c r="AA270" s="123" t="str">
        <f>IF(原始数据!AN269="","",原始数据!AN269)</f>
        <v>佣兵</v>
      </c>
      <c r="AB270" s="125">
        <v>8</v>
      </c>
      <c r="AC270" s="125">
        <v>3</v>
      </c>
      <c r="AD270" s="125">
        <v>6</v>
      </c>
      <c r="AE270" s="123" t="str">
        <f>IF(原始数据!K269="","",原始数据!K269)</f>
        <v>RC</v>
      </c>
      <c r="AF270" s="123" t="str">
        <f>IF(原始数据!L269="","",原始数据!L269)</f>
        <v>aka</v>
      </c>
      <c r="AG270" s="123" t="str">
        <f>IF(原始数据!AO269="","",原始数据!AO269)</f>
        <v>时空之影</v>
      </c>
      <c r="AH270" s="125">
        <v>10</v>
      </c>
      <c r="AI270" s="125">
        <v>6</v>
      </c>
      <c r="AJ270" s="125">
        <v>9</v>
      </c>
      <c r="AK270" s="127" t="s">
        <v>111</v>
      </c>
      <c r="AL270" s="127" t="s">
        <v>299</v>
      </c>
    </row>
    <row r="271" spans="1:38">
      <c r="A271" s="117">
        <f>输入错误检查!B270</f>
        <v>0</v>
      </c>
      <c r="B271" s="130">
        <f>原始数据!B270</f>
        <v>6</v>
      </c>
      <c r="C271" s="130">
        <f>原始数据!C270</f>
        <v>30</v>
      </c>
      <c r="D271" s="120">
        <f>原始数据!D270</f>
        <v>1300</v>
      </c>
      <c r="E271" s="120" t="str">
        <f>原始数据!E270</f>
        <v>RC</v>
      </c>
      <c r="F271" s="120" t="str">
        <f>原始数据!F270</f>
        <v>SZ</v>
      </c>
      <c r="G271" s="120">
        <f>原始数据!G270</f>
        <v>3</v>
      </c>
      <c r="H271" s="120" t="str">
        <f>原始数据!H270</f>
        <v>上</v>
      </c>
      <c r="I271" s="120" t="str">
        <f>IF(原始数据!W270="","",原始数据!W270)</f>
        <v>永眠镇</v>
      </c>
      <c r="J271" s="120" t="str">
        <f>原始数据!J270</f>
        <v>RC</v>
      </c>
      <c r="K271" s="127" t="s">
        <v>292</v>
      </c>
      <c r="L271" s="123" t="str">
        <f>IF(原始数据!AI270="","",原始数据!AI270)</f>
        <v>飞行家</v>
      </c>
      <c r="M271" s="125">
        <v>3</v>
      </c>
      <c r="N271" s="145">
        <v>3</v>
      </c>
      <c r="O271" s="145">
        <v>9</v>
      </c>
      <c r="P271" s="127" t="s">
        <v>291</v>
      </c>
      <c r="Q271" s="123" t="str">
        <f>IF(原始数据!AJ270="","",原始数据!AJ270)</f>
        <v>舞女</v>
      </c>
      <c r="R271" s="125">
        <v>6</v>
      </c>
      <c r="S271" s="125">
        <v>0</v>
      </c>
      <c r="T271" s="125">
        <v>3</v>
      </c>
      <c r="U271" s="127" t="s">
        <v>294</v>
      </c>
      <c r="V271" s="123" t="str">
        <f>IF(原始数据!AL270="","",原始数据!AL270)</f>
        <v>大副</v>
      </c>
      <c r="W271" s="125">
        <v>5</v>
      </c>
      <c r="X271" s="125">
        <v>3</v>
      </c>
      <c r="Y271" s="125">
        <v>6</v>
      </c>
      <c r="Z271" s="127" t="s">
        <v>293</v>
      </c>
      <c r="AA271" s="123" t="str">
        <f>IF(原始数据!AN270="","",原始数据!AN270)</f>
        <v>空军</v>
      </c>
      <c r="AB271" s="125">
        <v>1</v>
      </c>
      <c r="AC271" s="125">
        <v>0</v>
      </c>
      <c r="AD271" s="125">
        <v>9</v>
      </c>
      <c r="AE271" s="123" t="str">
        <f>IF(原始数据!K270="","",原始数据!K270)</f>
        <v>SZ</v>
      </c>
      <c r="AF271" s="123" t="str">
        <f>IF(原始数据!L270="","",原始数据!L270)</f>
        <v>miraik</v>
      </c>
      <c r="AG271" s="123" t="str">
        <f>IF(原始数据!AO270="","",原始数据!AO270)</f>
        <v>渔女</v>
      </c>
      <c r="AH271" s="125">
        <v>9</v>
      </c>
      <c r="AI271" s="125">
        <v>3</v>
      </c>
      <c r="AJ271" s="125">
        <v>9</v>
      </c>
      <c r="AK271" s="127" t="s">
        <v>111</v>
      </c>
      <c r="AL271" s="127" t="s">
        <v>104</v>
      </c>
    </row>
    <row r="272" spans="1:38">
      <c r="A272" s="117">
        <f>输入错误检查!B271</f>
        <v>0</v>
      </c>
      <c r="B272" s="130">
        <f>原始数据!B271</f>
        <v>6</v>
      </c>
      <c r="C272" s="130">
        <f>原始数据!C271</f>
        <v>30</v>
      </c>
      <c r="D272" s="120">
        <f>原始数据!D271</f>
        <v>1300</v>
      </c>
      <c r="E272" s="120" t="str">
        <f>原始数据!E271</f>
        <v>RC</v>
      </c>
      <c r="F272" s="120" t="str">
        <f>原始数据!F271</f>
        <v>SZ</v>
      </c>
      <c r="G272" s="120">
        <f>原始数据!G271</f>
        <v>3</v>
      </c>
      <c r="H272" s="120" t="str">
        <f>原始数据!H271</f>
        <v>下</v>
      </c>
      <c r="I272" s="120" t="str">
        <f>IF(原始数据!W271="","",原始数据!W271)</f>
        <v>永眠镇</v>
      </c>
      <c r="J272" s="120" t="str">
        <f>原始数据!J271</f>
        <v>SZ</v>
      </c>
      <c r="K272" s="127" t="s">
        <v>297</v>
      </c>
      <c r="L272" s="123" t="str">
        <f>IF(原始数据!AI271="","",原始数据!AI271)</f>
        <v>先知</v>
      </c>
      <c r="M272" s="125">
        <v>3</v>
      </c>
      <c r="N272" s="145">
        <v>0</v>
      </c>
      <c r="O272" s="145">
        <v>9</v>
      </c>
      <c r="P272" s="127" t="s">
        <v>296</v>
      </c>
      <c r="Q272" s="123" t="str">
        <f>IF(原始数据!AJ271="","",原始数据!AJ271)</f>
        <v>前锋</v>
      </c>
      <c r="R272" s="125">
        <v>8</v>
      </c>
      <c r="S272" s="125">
        <v>0</v>
      </c>
      <c r="T272" s="125">
        <v>9</v>
      </c>
      <c r="U272" s="127" t="s">
        <v>295</v>
      </c>
      <c r="V272" s="123" t="str">
        <f>IF(原始数据!AL271="","",原始数据!AL271)</f>
        <v>勘探员</v>
      </c>
      <c r="W272" s="125">
        <v>6</v>
      </c>
      <c r="X272" s="125">
        <v>3</v>
      </c>
      <c r="Y272" s="125">
        <v>6</v>
      </c>
      <c r="Z272" s="127" t="s">
        <v>298</v>
      </c>
      <c r="AA272" s="123" t="str">
        <f>IF(原始数据!AN271="","",原始数据!AN271)</f>
        <v>小说家</v>
      </c>
      <c r="AB272" s="125">
        <v>5</v>
      </c>
      <c r="AC272" s="125">
        <v>0</v>
      </c>
      <c r="AD272" s="125">
        <v>6</v>
      </c>
      <c r="AE272" s="123" t="str">
        <f>IF(原始数据!K271="","",原始数据!K271)</f>
        <v>RC</v>
      </c>
      <c r="AF272" s="123" t="str">
        <f>IF(原始数据!L271="","",原始数据!L271)</f>
        <v>aka</v>
      </c>
      <c r="AG272" s="123" t="str">
        <f>IF(原始数据!AO271="","",原始数据!AO271)</f>
        <v>26号守卫</v>
      </c>
      <c r="AH272" s="125">
        <v>2</v>
      </c>
      <c r="AI272" s="125">
        <v>6</v>
      </c>
      <c r="AJ272" s="125">
        <v>9</v>
      </c>
      <c r="AK272" s="127" t="s">
        <v>111</v>
      </c>
      <c r="AL272" s="127" t="s">
        <v>299</v>
      </c>
    </row>
    <row r="273" spans="1:38">
      <c r="A273" s="117">
        <f>输入错误检查!B272</f>
        <v>0</v>
      </c>
      <c r="B273" s="130">
        <f>原始数据!B272</f>
        <v>6</v>
      </c>
      <c r="C273" s="130">
        <f>原始数据!C272</f>
        <v>30</v>
      </c>
      <c r="D273" s="120">
        <f>原始数据!D272</f>
        <v>1300</v>
      </c>
      <c r="E273" s="120" t="str">
        <f>原始数据!E272</f>
        <v>RC</v>
      </c>
      <c r="F273" s="120" t="str">
        <f>原始数据!F272</f>
        <v>SZ</v>
      </c>
      <c r="G273" s="120" t="str">
        <f>原始数据!G272</f>
        <v>加</v>
      </c>
      <c r="H273" s="120" t="str">
        <f>原始数据!H272</f>
        <v>上</v>
      </c>
      <c r="I273" s="120" t="str">
        <f>IF(原始数据!W272="","",原始数据!W272)</f>
        <v/>
      </c>
      <c r="J273" s="120" t="str">
        <f>原始数据!J272</f>
        <v/>
      </c>
      <c r="K273" s="125"/>
      <c r="L273" s="123" t="str">
        <f>IF(原始数据!AI272="","",原始数据!AI272)</f>
        <v/>
      </c>
      <c r="M273" s="125"/>
      <c r="N273" s="145"/>
      <c r="O273" s="145"/>
      <c r="P273" s="125"/>
      <c r="Q273" s="123" t="str">
        <f>IF(原始数据!AJ272="","",原始数据!AJ272)</f>
        <v/>
      </c>
      <c r="R273" s="125"/>
      <c r="S273" s="125"/>
      <c r="T273" s="125"/>
      <c r="U273" s="125"/>
      <c r="V273" s="123" t="str">
        <f>IF(原始数据!AL272="","",原始数据!AL272)</f>
        <v/>
      </c>
      <c r="W273" s="125"/>
      <c r="X273" s="125"/>
      <c r="Y273" s="125"/>
      <c r="Z273" s="125"/>
      <c r="AA273" s="123" t="str">
        <f>IF(原始数据!AN272="","",原始数据!AN272)</f>
        <v/>
      </c>
      <c r="AB273" s="125"/>
      <c r="AC273" s="125"/>
      <c r="AD273" s="125"/>
      <c r="AE273" s="123" t="str">
        <f>IF(原始数据!K272="","",原始数据!K272)</f>
        <v/>
      </c>
      <c r="AF273" s="123" t="str">
        <f>IF(原始数据!L272="","",原始数据!L272)</f>
        <v/>
      </c>
      <c r="AG273" s="123" t="str">
        <f>IF(原始数据!AO272="","",原始数据!AO272)</f>
        <v/>
      </c>
      <c r="AH273" s="125"/>
      <c r="AI273" s="125"/>
      <c r="AJ273" s="125"/>
      <c r="AK273" s="125"/>
      <c r="AL273" s="125"/>
    </row>
    <row r="274" spans="1:38">
      <c r="A274" s="117">
        <f>输入错误检查!B273</f>
        <v>0</v>
      </c>
      <c r="B274" s="130">
        <f>原始数据!B273</f>
        <v>6</v>
      </c>
      <c r="C274" s="130">
        <f>原始数据!C273</f>
        <v>30</v>
      </c>
      <c r="D274" s="120">
        <f>原始数据!D273</f>
        <v>1300</v>
      </c>
      <c r="E274" s="120" t="str">
        <f>原始数据!E273</f>
        <v>RC</v>
      </c>
      <c r="F274" s="120" t="str">
        <f>原始数据!F273</f>
        <v>SZ</v>
      </c>
      <c r="G274" s="120" t="str">
        <f>原始数据!G273</f>
        <v>加</v>
      </c>
      <c r="H274" s="120" t="str">
        <f>原始数据!H273</f>
        <v>下</v>
      </c>
      <c r="I274" s="120" t="str">
        <f>IF(原始数据!W273="","",原始数据!W273)</f>
        <v/>
      </c>
      <c r="J274" s="120" t="str">
        <f>原始数据!J273</f>
        <v/>
      </c>
      <c r="K274" s="125"/>
      <c r="L274" s="123" t="str">
        <f>IF(原始数据!AI273="","",原始数据!AI273)</f>
        <v/>
      </c>
      <c r="M274" s="125"/>
      <c r="N274" s="145"/>
      <c r="O274" s="145"/>
      <c r="P274" s="125"/>
      <c r="Q274" s="123" t="str">
        <f>IF(原始数据!AJ273="","",原始数据!AJ273)</f>
        <v/>
      </c>
      <c r="R274" s="125"/>
      <c r="S274" s="125"/>
      <c r="T274" s="125"/>
      <c r="U274" s="125"/>
      <c r="V274" s="123" t="str">
        <f>IF(原始数据!AL273="","",原始数据!AL273)</f>
        <v/>
      </c>
      <c r="W274" s="125"/>
      <c r="X274" s="125"/>
      <c r="Y274" s="125"/>
      <c r="Z274" s="125"/>
      <c r="AA274" s="123" t="str">
        <f>IF(原始数据!AN273="","",原始数据!AN273)</f>
        <v/>
      </c>
      <c r="AB274" s="125"/>
      <c r="AC274" s="125"/>
      <c r="AD274" s="125"/>
      <c r="AE274" s="123" t="str">
        <f>IF(原始数据!K273="","",原始数据!K273)</f>
        <v/>
      </c>
      <c r="AF274" s="123" t="str">
        <f>IF(原始数据!L273="","",原始数据!L273)</f>
        <v/>
      </c>
      <c r="AG274" s="123" t="str">
        <f>IF(原始数据!AO273="","",原始数据!AO273)</f>
        <v/>
      </c>
      <c r="AH274" s="125"/>
      <c r="AI274" s="125"/>
      <c r="AJ274" s="125"/>
      <c r="AK274" s="125"/>
      <c r="AL274" s="125"/>
    </row>
    <row r="275" spans="1:38">
      <c r="A275" s="117">
        <f>输入错误检查!B274</f>
        <v>0</v>
      </c>
      <c r="B275" s="130">
        <f>原始数据!B274</f>
        <v>6</v>
      </c>
      <c r="C275" s="130">
        <f>原始数据!C274</f>
        <v>30</v>
      </c>
      <c r="D275" s="120">
        <f>原始数据!D274</f>
        <v>1500</v>
      </c>
      <c r="E275" s="120" t="str">
        <f>原始数据!E274</f>
        <v>FL</v>
      </c>
      <c r="F275" s="120" t="str">
        <f>原始数据!F274</f>
        <v>AXIZ</v>
      </c>
      <c r="G275" s="120">
        <f>原始数据!G274</f>
        <v>1</v>
      </c>
      <c r="H275" s="120" t="str">
        <f>原始数据!H274</f>
        <v>上</v>
      </c>
      <c r="I275" s="120" t="str">
        <f>IF(原始数据!W274="","",原始数据!W274)</f>
        <v>红教堂</v>
      </c>
      <c r="J275" s="120" t="str">
        <f>原始数据!J274</f>
        <v>AXIZ</v>
      </c>
      <c r="K275" s="127" t="s">
        <v>307</v>
      </c>
      <c r="L275" s="123" t="str">
        <f>IF(原始数据!AI274="","",原始数据!AI274)</f>
        <v>拉拉队员</v>
      </c>
      <c r="M275" s="125">
        <v>2</v>
      </c>
      <c r="N275" s="145">
        <v>0</v>
      </c>
      <c r="O275" s="145">
        <v>9</v>
      </c>
      <c r="P275" s="127" t="s">
        <v>308</v>
      </c>
      <c r="Q275" s="123" t="str">
        <f>IF(原始数据!AJ274="","",原始数据!AJ274)</f>
        <v>杂技演员</v>
      </c>
      <c r="R275" s="125">
        <v>6</v>
      </c>
      <c r="S275" s="125">
        <v>3</v>
      </c>
      <c r="T275" s="125">
        <v>6</v>
      </c>
      <c r="U275" s="127" t="s">
        <v>309</v>
      </c>
      <c r="V275" s="123" t="str">
        <f>IF(原始数据!AL274="","",原始数据!AL274)</f>
        <v>佣兵</v>
      </c>
      <c r="W275" s="125">
        <v>8</v>
      </c>
      <c r="X275" s="125">
        <v>3</v>
      </c>
      <c r="Y275" s="125">
        <v>6</v>
      </c>
      <c r="Z275" s="127" t="s">
        <v>310</v>
      </c>
      <c r="AA275" s="123" t="str">
        <f>IF(原始数据!AN274="","",原始数据!AN274)</f>
        <v>魔术师</v>
      </c>
      <c r="AB275" s="125">
        <v>4</v>
      </c>
      <c r="AC275" s="125">
        <v>6</v>
      </c>
      <c r="AD275" s="125">
        <v>9</v>
      </c>
      <c r="AE275" s="123" t="str">
        <f>IF(原始数据!K274="","",原始数据!K274)</f>
        <v>FL</v>
      </c>
      <c r="AF275" s="123" t="str">
        <f>IF(原始数据!L274="","",原始数据!L274)</f>
        <v>hasha</v>
      </c>
      <c r="AG275" s="123" t="str">
        <f>IF(原始数据!AO274="","",原始数据!AO274)</f>
        <v>时空之影</v>
      </c>
      <c r="AH275" s="125">
        <v>1</v>
      </c>
      <c r="AI275" s="125">
        <v>3</v>
      </c>
      <c r="AJ275" s="125">
        <v>6</v>
      </c>
      <c r="AK275" s="127" t="s">
        <v>104</v>
      </c>
      <c r="AL275" s="127" t="s">
        <v>90</v>
      </c>
    </row>
    <row r="276" spans="1:38">
      <c r="A276" s="117">
        <f>输入错误检查!B275</f>
        <v>0</v>
      </c>
      <c r="B276" s="130">
        <f>原始数据!B275</f>
        <v>6</v>
      </c>
      <c r="C276" s="130">
        <f>原始数据!C275</f>
        <v>30</v>
      </c>
      <c r="D276" s="120">
        <f>原始数据!D275</f>
        <v>1500</v>
      </c>
      <c r="E276" s="120" t="str">
        <f>原始数据!E275</f>
        <v>FL</v>
      </c>
      <c r="F276" s="120" t="str">
        <f>原始数据!F275</f>
        <v>AXIZ</v>
      </c>
      <c r="G276" s="120">
        <f>原始数据!G275</f>
        <v>1</v>
      </c>
      <c r="H276" s="120" t="str">
        <f>原始数据!H275</f>
        <v>下</v>
      </c>
      <c r="I276" s="120" t="str">
        <f>IF(原始数据!W275="","",原始数据!W275)</f>
        <v>红教堂</v>
      </c>
      <c r="J276" s="120" t="str">
        <f>原始数据!J275</f>
        <v>FL</v>
      </c>
      <c r="K276" s="127" t="s">
        <v>316</v>
      </c>
      <c r="L276" s="123" t="str">
        <f>IF(原始数据!AI275="","",原始数据!AI275)</f>
        <v>魔术师</v>
      </c>
      <c r="M276" s="125">
        <v>4</v>
      </c>
      <c r="N276" s="145">
        <v>3</v>
      </c>
      <c r="O276" s="145">
        <v>9</v>
      </c>
      <c r="P276" s="127" t="s">
        <v>145</v>
      </c>
      <c r="Q276" s="123" t="str">
        <f>IF(原始数据!AJ275="","",原始数据!AJ275)</f>
        <v>飞行家</v>
      </c>
      <c r="R276" s="125">
        <v>2</v>
      </c>
      <c r="S276" s="125">
        <v>3</v>
      </c>
      <c r="T276" s="125">
        <v>9</v>
      </c>
      <c r="U276" s="127" t="s">
        <v>315</v>
      </c>
      <c r="V276" s="123" t="str">
        <f>IF(原始数据!AL275="","",原始数据!AL275)</f>
        <v>佣兵</v>
      </c>
      <c r="W276" s="125">
        <v>8</v>
      </c>
      <c r="X276" s="125">
        <v>3</v>
      </c>
      <c r="Y276" s="125">
        <v>6</v>
      </c>
      <c r="Z276" s="127" t="s">
        <v>317</v>
      </c>
      <c r="AA276" s="123" t="str">
        <f>IF(原始数据!AN275="","",原始数据!AN275)</f>
        <v>心理学家</v>
      </c>
      <c r="AB276" s="125">
        <v>5</v>
      </c>
      <c r="AC276" s="127">
        <v>0</v>
      </c>
      <c r="AD276" s="125">
        <v>3</v>
      </c>
      <c r="AE276" s="123" t="str">
        <f>IF(原始数据!K275="","",原始数据!K275)</f>
        <v>AXIZ</v>
      </c>
      <c r="AF276" s="123" t="str">
        <f>IF(原始数据!L275="","",原始数据!L275)</f>
        <v>ryz</v>
      </c>
      <c r="AG276" s="123" t="str">
        <f>IF(原始数据!AO275="","",原始数据!AO275)</f>
        <v>时空之影</v>
      </c>
      <c r="AH276" s="125">
        <v>6</v>
      </c>
      <c r="AI276" s="125">
        <v>6</v>
      </c>
      <c r="AJ276" s="125">
        <v>9</v>
      </c>
      <c r="AK276" s="127" t="s">
        <v>104</v>
      </c>
      <c r="AL276" s="127" t="s">
        <v>299</v>
      </c>
    </row>
    <row r="277" spans="1:38">
      <c r="A277" s="117">
        <f>输入错误检查!B276</f>
        <v>0</v>
      </c>
      <c r="B277" s="130">
        <f>原始数据!B276</f>
        <v>6</v>
      </c>
      <c r="C277" s="130">
        <f>原始数据!C276</f>
        <v>30</v>
      </c>
      <c r="D277" s="120">
        <f>原始数据!D276</f>
        <v>1500</v>
      </c>
      <c r="E277" s="120" t="str">
        <f>原始数据!E276</f>
        <v>FL</v>
      </c>
      <c r="F277" s="120" t="str">
        <f>原始数据!F276</f>
        <v>AXIZ</v>
      </c>
      <c r="G277" s="120">
        <f>原始数据!G276</f>
        <v>2</v>
      </c>
      <c r="H277" s="120" t="str">
        <f>原始数据!H276</f>
        <v>上</v>
      </c>
      <c r="I277" s="120" t="str">
        <f>IF(原始数据!W276="","",原始数据!W276)</f>
        <v>军工厂</v>
      </c>
      <c r="J277" s="120" t="str">
        <f>原始数据!J276</f>
        <v>AXIZ</v>
      </c>
      <c r="K277" s="127" t="s">
        <v>308</v>
      </c>
      <c r="L277" s="123" t="str">
        <f>IF(原始数据!AI276="","",原始数据!AI276)</f>
        <v>木偶师</v>
      </c>
      <c r="M277" s="125">
        <v>2</v>
      </c>
      <c r="N277" s="145">
        <v>6</v>
      </c>
      <c r="O277" s="145">
        <v>9</v>
      </c>
      <c r="P277" s="127" t="s">
        <v>307</v>
      </c>
      <c r="Q277" s="123" t="str">
        <f>IF(原始数据!AJ276="","",原始数据!AJ276)</f>
        <v>空军</v>
      </c>
      <c r="R277" s="125">
        <v>9</v>
      </c>
      <c r="S277" s="125">
        <v>3</v>
      </c>
      <c r="T277" s="125">
        <v>9</v>
      </c>
      <c r="U277" s="127" t="s">
        <v>309</v>
      </c>
      <c r="V277" s="123" t="str">
        <f>IF(原始数据!AL276="","",原始数据!AL276)</f>
        <v>野人</v>
      </c>
      <c r="W277" s="125">
        <v>5</v>
      </c>
      <c r="X277" s="125">
        <v>3</v>
      </c>
      <c r="Y277" s="125">
        <v>6</v>
      </c>
      <c r="Z277" s="127" t="s">
        <v>310</v>
      </c>
      <c r="AA277" s="123" t="str">
        <f>IF(原始数据!AN276="","",原始数据!AN276)</f>
        <v>园丁</v>
      </c>
      <c r="AB277" s="125">
        <v>7</v>
      </c>
      <c r="AC277" s="125">
        <v>3</v>
      </c>
      <c r="AD277" s="125">
        <v>9</v>
      </c>
      <c r="AE277" s="123" t="str">
        <f>IF(原始数据!K276="","",原始数据!K276)</f>
        <v>FL</v>
      </c>
      <c r="AF277" s="123" t="str">
        <f>IF(原始数据!L276="","",原始数据!L276)</f>
        <v>hasha</v>
      </c>
      <c r="AG277" s="123" t="str">
        <f>IF(原始数据!AO276="","",原始数据!AO276)</f>
        <v>歌剧演员</v>
      </c>
      <c r="AH277" s="125">
        <v>1</v>
      </c>
      <c r="AI277" s="125">
        <v>0</v>
      </c>
      <c r="AJ277" s="125">
        <v>6</v>
      </c>
      <c r="AK277" s="127" t="s">
        <v>104</v>
      </c>
      <c r="AL277" s="127" t="s">
        <v>299</v>
      </c>
    </row>
    <row r="278" spans="1:38">
      <c r="A278" s="117">
        <f>输入错误检查!B277</f>
        <v>0</v>
      </c>
      <c r="B278" s="130">
        <f>原始数据!B277</f>
        <v>6</v>
      </c>
      <c r="C278" s="130">
        <f>原始数据!C277</f>
        <v>30</v>
      </c>
      <c r="D278" s="120">
        <f>原始数据!D277</f>
        <v>1500</v>
      </c>
      <c r="E278" s="120" t="str">
        <f>原始数据!E277</f>
        <v>FL</v>
      </c>
      <c r="F278" s="120" t="str">
        <f>原始数据!F277</f>
        <v>AXIZ</v>
      </c>
      <c r="G278" s="120">
        <f>原始数据!G277</f>
        <v>2</v>
      </c>
      <c r="H278" s="120" t="str">
        <f>原始数据!H277</f>
        <v>下</v>
      </c>
      <c r="I278" s="120" t="str">
        <f>IF(原始数据!W277="","",原始数据!W277)</f>
        <v>军工厂</v>
      </c>
      <c r="J278" s="120" t="str">
        <f>原始数据!J277</f>
        <v>FL</v>
      </c>
      <c r="K278" s="127" t="s">
        <v>145</v>
      </c>
      <c r="L278" s="123" t="str">
        <f>IF(原始数据!AI277="","",原始数据!AI277)</f>
        <v>心理学家</v>
      </c>
      <c r="M278" s="125">
        <v>6</v>
      </c>
      <c r="N278" s="145">
        <v>0</v>
      </c>
      <c r="O278" s="145">
        <v>3</v>
      </c>
      <c r="P278" s="127" t="s">
        <v>316</v>
      </c>
      <c r="Q278" s="123" t="str">
        <f>IF(原始数据!AJ277="","",原始数据!AJ277)</f>
        <v>古董商</v>
      </c>
      <c r="R278" s="125">
        <v>8</v>
      </c>
      <c r="S278" s="125">
        <v>0</v>
      </c>
      <c r="T278" s="125">
        <v>3</v>
      </c>
      <c r="U278" s="127" t="s">
        <v>315</v>
      </c>
      <c r="V278" s="123" t="str">
        <f>IF(原始数据!AL277="","",原始数据!AL277)</f>
        <v>野人</v>
      </c>
      <c r="W278" s="125">
        <v>2</v>
      </c>
      <c r="X278" s="125">
        <v>3</v>
      </c>
      <c r="Y278" s="125">
        <v>6</v>
      </c>
      <c r="Z278" s="127" t="s">
        <v>317</v>
      </c>
      <c r="AA278" s="123" t="str">
        <f>IF(原始数据!AN277="","",原始数据!AN277)</f>
        <v>先知</v>
      </c>
      <c r="AB278" s="125">
        <v>5</v>
      </c>
      <c r="AC278" s="125">
        <v>3</v>
      </c>
      <c r="AD278" s="125">
        <v>9</v>
      </c>
      <c r="AE278" s="123" t="str">
        <f>IF(原始数据!K277="","",原始数据!K277)</f>
        <v>AXIZ</v>
      </c>
      <c r="AF278" s="123" t="str">
        <f>IF(原始数据!L277="","",原始数据!L277)</f>
        <v>kakaka</v>
      </c>
      <c r="AG278" s="123" t="str">
        <f>IF(原始数据!AO277="","",原始数据!AO277)</f>
        <v>26号守卫</v>
      </c>
      <c r="AH278" s="125">
        <v>4</v>
      </c>
      <c r="AI278" s="125">
        <v>3</v>
      </c>
      <c r="AJ278" s="125">
        <v>6</v>
      </c>
      <c r="AK278" s="127" t="s">
        <v>104</v>
      </c>
      <c r="AL278" s="127" t="s">
        <v>90</v>
      </c>
    </row>
    <row r="279" spans="1:38">
      <c r="A279" s="117">
        <f>输入错误检查!B278</f>
        <v>0</v>
      </c>
      <c r="B279" s="130">
        <f>原始数据!B278</f>
        <v>6</v>
      </c>
      <c r="C279" s="130">
        <f>原始数据!C278</f>
        <v>30</v>
      </c>
      <c r="D279" s="120">
        <f>原始数据!D278</f>
        <v>1500</v>
      </c>
      <c r="E279" s="120" t="str">
        <f>原始数据!E278</f>
        <v>FL</v>
      </c>
      <c r="F279" s="120" t="str">
        <f>原始数据!F278</f>
        <v>AXIZ</v>
      </c>
      <c r="G279" s="120">
        <f>原始数据!G278</f>
        <v>3</v>
      </c>
      <c r="H279" s="120" t="str">
        <f>原始数据!H278</f>
        <v>上</v>
      </c>
      <c r="I279" s="120" t="str">
        <f>IF(原始数据!W278="","",原始数据!W278)</f>
        <v>里奥的回忆</v>
      </c>
      <c r="J279" s="120" t="str">
        <f>原始数据!J278</f>
        <v>AXIZ</v>
      </c>
      <c r="K279" s="127" t="s">
        <v>309</v>
      </c>
      <c r="L279" s="123" t="str">
        <f>IF(原始数据!AI278="","",原始数据!AI278)</f>
        <v>佣兵</v>
      </c>
      <c r="M279" s="125">
        <v>5</v>
      </c>
      <c r="N279" s="145">
        <v>3</v>
      </c>
      <c r="O279" s="145">
        <v>6</v>
      </c>
      <c r="P279" s="127" t="s">
        <v>308</v>
      </c>
      <c r="Q279" s="123" t="str">
        <f>IF(原始数据!AJ278="","",原始数据!AJ278)</f>
        <v>飞行家</v>
      </c>
      <c r="R279" s="125">
        <v>2</v>
      </c>
      <c r="S279" s="125">
        <v>3</v>
      </c>
      <c r="T279" s="125">
        <v>6</v>
      </c>
      <c r="U279" s="127" t="s">
        <v>307</v>
      </c>
      <c r="V279" s="123" t="str">
        <f>IF(原始数据!AL278="","",原始数据!AL278)</f>
        <v>调酒师</v>
      </c>
      <c r="W279" s="125">
        <v>8</v>
      </c>
      <c r="X279" s="125">
        <v>3</v>
      </c>
      <c r="Y279" s="125">
        <v>9</v>
      </c>
      <c r="Z279" s="127" t="s">
        <v>310</v>
      </c>
      <c r="AA279" s="123" t="str">
        <f>IF(原始数据!AN278="","",原始数据!AN278)</f>
        <v>勘探员</v>
      </c>
      <c r="AB279" s="125">
        <v>6</v>
      </c>
      <c r="AC279" s="125">
        <v>0</v>
      </c>
      <c r="AD279" s="125">
        <v>9</v>
      </c>
      <c r="AE279" s="123" t="str">
        <f>IF(原始数据!K278="","",原始数据!K278)</f>
        <v>FL</v>
      </c>
      <c r="AF279" s="123" t="str">
        <f>IF(原始数据!L278="","",原始数据!L278)</f>
        <v>hasha</v>
      </c>
      <c r="AG279" s="123" t="str">
        <f>IF(原始数据!AO278="","",原始数据!AO278)</f>
        <v>蜘蛛</v>
      </c>
      <c r="AH279" s="125">
        <v>4</v>
      </c>
      <c r="AI279" s="125">
        <v>3</v>
      </c>
      <c r="AJ279" s="125">
        <v>6</v>
      </c>
      <c r="AK279" s="127" t="s">
        <v>104</v>
      </c>
      <c r="AL279" s="127" t="s">
        <v>90</v>
      </c>
    </row>
    <row r="280" spans="1:38">
      <c r="A280" s="117">
        <f>输入错误检查!B279</f>
        <v>0</v>
      </c>
      <c r="B280" s="130">
        <f>原始数据!B279</f>
        <v>6</v>
      </c>
      <c r="C280" s="130">
        <f>原始数据!C279</f>
        <v>30</v>
      </c>
      <c r="D280" s="120">
        <f>原始数据!D279</f>
        <v>1500</v>
      </c>
      <c r="E280" s="120" t="str">
        <f>原始数据!E279</f>
        <v>FL</v>
      </c>
      <c r="F280" s="120" t="str">
        <f>原始数据!F279</f>
        <v>AXIZ</v>
      </c>
      <c r="G280" s="120">
        <f>原始数据!G279</f>
        <v>3</v>
      </c>
      <c r="H280" s="120" t="str">
        <f>原始数据!H279</f>
        <v>下</v>
      </c>
      <c r="I280" s="120" t="str">
        <f>IF(原始数据!W279="","",原始数据!W279)</f>
        <v>里奥的回忆</v>
      </c>
      <c r="J280" s="120" t="str">
        <f>原始数据!J279</f>
        <v>FL</v>
      </c>
      <c r="K280" s="127" t="s">
        <v>317</v>
      </c>
      <c r="L280" s="123" t="str">
        <f>IF(原始数据!AI279="","",原始数据!AI279)</f>
        <v>先知</v>
      </c>
      <c r="M280" s="125">
        <v>8</v>
      </c>
      <c r="N280" s="145">
        <v>0</v>
      </c>
      <c r="O280" s="145">
        <v>3</v>
      </c>
      <c r="P280" s="127" t="s">
        <v>316</v>
      </c>
      <c r="Q280" s="123" t="str">
        <f>IF(原始数据!AJ279="","",原始数据!AJ279)</f>
        <v>勘探员</v>
      </c>
      <c r="R280" s="125">
        <v>4</v>
      </c>
      <c r="S280" s="125">
        <v>0</v>
      </c>
      <c r="T280" s="125">
        <v>3</v>
      </c>
      <c r="U280" s="127" t="s">
        <v>145</v>
      </c>
      <c r="V280" s="123" t="str">
        <f>IF(原始数据!AL279="","",原始数据!AL279)</f>
        <v>拉拉队员</v>
      </c>
      <c r="W280" s="125">
        <v>2</v>
      </c>
      <c r="X280" s="125">
        <v>3</v>
      </c>
      <c r="Y280" s="125">
        <v>6</v>
      </c>
      <c r="Z280" s="127" t="s">
        <v>315</v>
      </c>
      <c r="AA280" s="123" t="str">
        <f>IF(原始数据!AN279="","",原始数据!AN279)</f>
        <v>佣兵</v>
      </c>
      <c r="AB280" s="125">
        <v>5</v>
      </c>
      <c r="AC280" s="125">
        <v>3</v>
      </c>
      <c r="AD280" s="125">
        <v>6</v>
      </c>
      <c r="AE280" s="123" t="str">
        <f>IF(原始数据!K279="","",原始数据!K279)</f>
        <v>AXIZ</v>
      </c>
      <c r="AF280" s="123" t="str">
        <f>IF(原始数据!L279="","",原始数据!L279)</f>
        <v>kakaka</v>
      </c>
      <c r="AG280" s="123" t="str">
        <f>IF(原始数据!AO279="","",原始数据!AO279)</f>
        <v>隐士</v>
      </c>
      <c r="AH280" s="125">
        <v>7</v>
      </c>
      <c r="AI280" s="125">
        <v>6</v>
      </c>
      <c r="AJ280" s="125">
        <v>9</v>
      </c>
      <c r="AK280" s="127" t="s">
        <v>90</v>
      </c>
      <c r="AL280" s="127" t="s">
        <v>299</v>
      </c>
    </row>
    <row r="281" spans="1:38">
      <c r="A281" s="117">
        <f>输入错误检查!B280</f>
        <v>0</v>
      </c>
      <c r="B281" s="130">
        <f>原始数据!B280</f>
        <v>6</v>
      </c>
      <c r="C281" s="130">
        <f>原始数据!C280</f>
        <v>30</v>
      </c>
      <c r="D281" s="120">
        <f>原始数据!D280</f>
        <v>1500</v>
      </c>
      <c r="E281" s="120" t="str">
        <f>原始数据!E280</f>
        <v>FL</v>
      </c>
      <c r="F281" s="120" t="str">
        <f>原始数据!F280</f>
        <v>AXIZ</v>
      </c>
      <c r="G281" s="120" t="str">
        <f>原始数据!G280</f>
        <v>加</v>
      </c>
      <c r="H281" s="120" t="str">
        <f>原始数据!H280</f>
        <v>上</v>
      </c>
      <c r="I281" s="120" t="str">
        <f>IF(原始数据!W280="","",原始数据!W280)</f>
        <v>永眠镇</v>
      </c>
      <c r="J281" s="120" t="str">
        <f>原始数据!J280</f>
        <v>AXIZ</v>
      </c>
      <c r="K281" s="127" t="s">
        <v>307</v>
      </c>
      <c r="L281" s="123" t="str">
        <f>IF(原始数据!AI280="","",原始数据!AI280)</f>
        <v>古董商</v>
      </c>
      <c r="M281" s="125">
        <v>6</v>
      </c>
      <c r="N281" s="145">
        <v>0</v>
      </c>
      <c r="O281" s="145">
        <v>3</v>
      </c>
      <c r="P281" s="127" t="s">
        <v>310</v>
      </c>
      <c r="Q281" s="123" t="str">
        <f>IF(原始数据!AJ280="","",原始数据!AJ280)</f>
        <v>心理学家</v>
      </c>
      <c r="R281" s="125">
        <v>2</v>
      </c>
      <c r="S281" s="125">
        <v>0</v>
      </c>
      <c r="T281" s="125">
        <v>3</v>
      </c>
      <c r="U281" s="127" t="s">
        <v>308</v>
      </c>
      <c r="V281" s="123" t="str">
        <f>IF(原始数据!AL280="","",原始数据!AL280)</f>
        <v>昆虫学者</v>
      </c>
      <c r="W281" s="125">
        <v>8</v>
      </c>
      <c r="X281" s="125">
        <v>3</v>
      </c>
      <c r="Y281" s="125">
        <v>9</v>
      </c>
      <c r="Z281" s="127" t="s">
        <v>309</v>
      </c>
      <c r="AA281" s="123" t="str">
        <f>IF(原始数据!AN280="","",原始数据!AN280)</f>
        <v>大副</v>
      </c>
      <c r="AB281" s="125">
        <v>5</v>
      </c>
      <c r="AC281" s="125">
        <v>3</v>
      </c>
      <c r="AD281" s="125">
        <v>6</v>
      </c>
      <c r="AE281" s="123" t="str">
        <f>IF(原始数据!K280="","",原始数据!K280)</f>
        <v>FL</v>
      </c>
      <c r="AF281" s="123" t="str">
        <f>IF(原始数据!L280="","",原始数据!L280)</f>
        <v>hasha</v>
      </c>
      <c r="AG281" s="123" t="str">
        <f>IF(原始数据!AO280="","",原始数据!AO280)</f>
        <v>使徒</v>
      </c>
      <c r="AH281" s="125">
        <v>4</v>
      </c>
      <c r="AI281" s="125">
        <v>6</v>
      </c>
      <c r="AJ281" s="125">
        <v>9</v>
      </c>
      <c r="AK281" s="127" t="s">
        <v>111</v>
      </c>
      <c r="AL281" s="127" t="s">
        <v>299</v>
      </c>
    </row>
    <row r="282" spans="1:38">
      <c r="A282" s="117">
        <f>输入错误检查!B281</f>
        <v>0</v>
      </c>
      <c r="B282" s="130">
        <f>原始数据!B281</f>
        <v>6</v>
      </c>
      <c r="C282" s="130">
        <f>原始数据!C281</f>
        <v>30</v>
      </c>
      <c r="D282" s="120">
        <f>原始数据!D281</f>
        <v>1500</v>
      </c>
      <c r="E282" s="120" t="str">
        <f>原始数据!E281</f>
        <v>FL</v>
      </c>
      <c r="F282" s="120" t="str">
        <f>原始数据!F281</f>
        <v>AXIZ</v>
      </c>
      <c r="G282" s="120" t="str">
        <f>原始数据!G281</f>
        <v>加</v>
      </c>
      <c r="H282" s="120" t="str">
        <f>原始数据!H281</f>
        <v>下</v>
      </c>
      <c r="I282" s="120" t="str">
        <f>IF(原始数据!W281="","",原始数据!W281)</f>
        <v>永眠镇</v>
      </c>
      <c r="J282" s="120" t="str">
        <f>原始数据!J281</f>
        <v>FL</v>
      </c>
      <c r="K282" s="127" t="s">
        <v>145</v>
      </c>
      <c r="L282" s="123" t="str">
        <f>IF(原始数据!AI281="","",原始数据!AI281)</f>
        <v>机械师</v>
      </c>
      <c r="M282" s="125">
        <v>2</v>
      </c>
      <c r="N282" s="145">
        <v>0</v>
      </c>
      <c r="O282" s="145">
        <v>6</v>
      </c>
      <c r="P282" s="127" t="s">
        <v>315</v>
      </c>
      <c r="Q282" s="123" t="str">
        <f>IF(原始数据!AJ281="","",原始数据!AJ281)</f>
        <v>佣兵</v>
      </c>
      <c r="R282" s="125">
        <v>5</v>
      </c>
      <c r="S282" s="125">
        <v>3</v>
      </c>
      <c r="T282" s="125">
        <v>6</v>
      </c>
      <c r="U282" s="127" t="s">
        <v>317</v>
      </c>
      <c r="V282" s="123" t="str">
        <f>IF(原始数据!AL281="","",原始数据!AL281)</f>
        <v>昆虫学者</v>
      </c>
      <c r="W282" s="125">
        <v>6</v>
      </c>
      <c r="X282" s="125">
        <v>3</v>
      </c>
      <c r="Y282" s="125">
        <v>9</v>
      </c>
      <c r="Z282" s="127" t="s">
        <v>316</v>
      </c>
      <c r="AA282" s="123" t="str">
        <f>IF(原始数据!AN281="","",原始数据!AN281)</f>
        <v>杂技演员</v>
      </c>
      <c r="AB282" s="125">
        <v>8</v>
      </c>
      <c r="AC282" s="125">
        <v>3</v>
      </c>
      <c r="AD282" s="125">
        <v>9</v>
      </c>
      <c r="AE282" s="123" t="str">
        <f>IF(原始数据!K281="","",原始数据!K281)</f>
        <v>AXIZ</v>
      </c>
      <c r="AF282" s="123" t="str">
        <f>IF(原始数据!L281="","",原始数据!L281)</f>
        <v>kakaka</v>
      </c>
      <c r="AG282" s="123" t="str">
        <f>IF(原始数据!AO281="","",原始数据!AO281)</f>
        <v>蜘蛛</v>
      </c>
      <c r="AH282" s="125">
        <v>9</v>
      </c>
      <c r="AI282" s="125">
        <v>3</v>
      </c>
      <c r="AJ282" s="125">
        <v>6</v>
      </c>
      <c r="AK282" s="127" t="s">
        <v>104</v>
      </c>
      <c r="AL282" s="127" t="s">
        <v>111</v>
      </c>
    </row>
    <row r="283" spans="1:38">
      <c r="A283" s="117">
        <f>输入错误检查!B282</f>
        <v>0</v>
      </c>
      <c r="B283" s="130">
        <f>原始数据!B282</f>
        <v>6</v>
      </c>
      <c r="C283" s="130">
        <f>原始数据!C282</f>
        <v>30</v>
      </c>
      <c r="D283" s="120">
        <f>原始数据!D282</f>
        <v>1700</v>
      </c>
      <c r="E283" s="120" t="str">
        <f>原始数据!E282</f>
        <v>RC</v>
      </c>
      <c r="F283" s="120" t="str">
        <f>原始数据!F282</f>
        <v>AWG</v>
      </c>
      <c r="G283" s="120">
        <f>原始数据!G282</f>
        <v>1</v>
      </c>
      <c r="H283" s="120" t="str">
        <f>原始数据!H282</f>
        <v>上</v>
      </c>
      <c r="I283" s="120" t="str">
        <f>IF(原始数据!W282="","",原始数据!W282)</f>
        <v>红教堂</v>
      </c>
      <c r="J283" s="120" t="str">
        <f>原始数据!J282</f>
        <v>RC</v>
      </c>
      <c r="K283" s="127" t="s">
        <v>292</v>
      </c>
      <c r="L283" s="123" t="str">
        <f>IF(原始数据!AI282="","",原始数据!AI282)</f>
        <v>木偶师</v>
      </c>
      <c r="M283" s="125">
        <v>4</v>
      </c>
      <c r="N283" s="145">
        <v>3</v>
      </c>
      <c r="O283" s="145">
        <v>9</v>
      </c>
      <c r="P283" s="127" t="s">
        <v>294</v>
      </c>
      <c r="Q283" s="123" t="str">
        <f>IF(原始数据!AJ282="","",原始数据!AJ282)</f>
        <v>野人</v>
      </c>
      <c r="R283" s="125">
        <v>8</v>
      </c>
      <c r="S283" s="125">
        <v>3</v>
      </c>
      <c r="T283" s="125">
        <v>6</v>
      </c>
      <c r="U283" s="127" t="s">
        <v>291</v>
      </c>
      <c r="V283" s="123" t="str">
        <f>IF(原始数据!AL282="","",原始数据!AL282)</f>
        <v>舞女</v>
      </c>
      <c r="W283" s="125">
        <v>6</v>
      </c>
      <c r="X283" s="125">
        <v>3</v>
      </c>
      <c r="Y283" s="125">
        <v>9</v>
      </c>
      <c r="Z283" s="127" t="s">
        <v>293</v>
      </c>
      <c r="AA283" s="123" t="str">
        <f>IF(原始数据!AN282="","",原始数据!AN282)</f>
        <v>勘探员</v>
      </c>
      <c r="AB283" s="125">
        <v>5</v>
      </c>
      <c r="AC283" s="125">
        <v>0</v>
      </c>
      <c r="AD283" s="125">
        <v>9</v>
      </c>
      <c r="AE283" s="123" t="str">
        <f>IF(原始数据!K282="","",原始数据!K282)</f>
        <v>AWG</v>
      </c>
      <c r="AF283" s="123" t="str">
        <f>IF(原始数据!L282="","",原始数据!L282)</f>
        <v>irohasu</v>
      </c>
      <c r="AG283" s="123" t="str">
        <f>IF(原始数据!AO282="","",原始数据!AO282)</f>
        <v>歌剧演员</v>
      </c>
      <c r="AH283" s="125">
        <v>3</v>
      </c>
      <c r="AI283" s="125">
        <v>3</v>
      </c>
      <c r="AJ283" s="125">
        <v>6</v>
      </c>
      <c r="AK283" s="127" t="s">
        <v>104</v>
      </c>
      <c r="AL283" s="127" t="s">
        <v>320</v>
      </c>
    </row>
    <row r="284" spans="1:38">
      <c r="A284" s="117">
        <f>输入错误检查!B283</f>
        <v>0</v>
      </c>
      <c r="B284" s="130">
        <f>原始数据!B283</f>
        <v>6</v>
      </c>
      <c r="C284" s="130">
        <f>原始数据!C283</f>
        <v>30</v>
      </c>
      <c r="D284" s="120">
        <f>原始数据!D283</f>
        <v>1700</v>
      </c>
      <c r="E284" s="120" t="str">
        <f>原始数据!E283</f>
        <v>RC</v>
      </c>
      <c r="F284" s="120" t="str">
        <f>原始数据!F283</f>
        <v>AWG</v>
      </c>
      <c r="G284" s="120">
        <f>原始数据!G283</f>
        <v>1</v>
      </c>
      <c r="H284" s="120" t="str">
        <f>原始数据!H283</f>
        <v>下</v>
      </c>
      <c r="I284" s="120" t="str">
        <f>IF(原始数据!W283="","",原始数据!W283)</f>
        <v>红教堂</v>
      </c>
      <c r="J284" s="120" t="str">
        <f>原始数据!J283</f>
        <v>AWG</v>
      </c>
      <c r="K284" s="127" t="s">
        <v>300</v>
      </c>
      <c r="L284" s="123" t="str">
        <f>IF(原始数据!AI283="","",原始数据!AI283)</f>
        <v>古董商</v>
      </c>
      <c r="M284" s="125">
        <v>2</v>
      </c>
      <c r="N284" s="145">
        <v>0</v>
      </c>
      <c r="O284" s="145">
        <v>3</v>
      </c>
      <c r="P284" s="127" t="s">
        <v>301</v>
      </c>
      <c r="Q284" s="123" t="str">
        <f>IF(原始数据!AJ283="","",原始数据!AJ283)</f>
        <v>心理学家</v>
      </c>
      <c r="R284" s="125">
        <v>8</v>
      </c>
      <c r="S284" s="125">
        <v>3</v>
      </c>
      <c r="T284" s="125">
        <v>9</v>
      </c>
      <c r="U284" s="127" t="s">
        <v>59</v>
      </c>
      <c r="V284" s="123" t="str">
        <f>IF(原始数据!AL283="","",原始数据!AL283)</f>
        <v>佣兵</v>
      </c>
      <c r="W284" s="125">
        <v>4</v>
      </c>
      <c r="X284" s="125">
        <v>3</v>
      </c>
      <c r="Y284" s="125">
        <v>6</v>
      </c>
      <c r="Z284" s="127" t="s">
        <v>302</v>
      </c>
      <c r="AA284" s="123" t="str">
        <f>IF(原始数据!AN283="","",原始数据!AN283)</f>
        <v>舞女</v>
      </c>
      <c r="AB284" s="125">
        <v>6</v>
      </c>
      <c r="AC284" s="125">
        <v>3</v>
      </c>
      <c r="AD284" s="125">
        <v>9</v>
      </c>
      <c r="AE284" s="123" t="str">
        <f>IF(原始数据!K283="","",原始数据!K283)</f>
        <v>RC</v>
      </c>
      <c r="AF284" s="123" t="str">
        <f>IF(原始数据!L283="","",原始数据!L283)</f>
        <v>peter</v>
      </c>
      <c r="AG284" s="123" t="str">
        <f>IF(原始数据!AO283="","",原始数据!AO283)</f>
        <v>时空之影</v>
      </c>
      <c r="AH284" s="125">
        <v>1</v>
      </c>
      <c r="AI284" s="125">
        <v>6</v>
      </c>
      <c r="AJ284" s="125">
        <v>9</v>
      </c>
      <c r="AK284" s="127" t="s">
        <v>104</v>
      </c>
      <c r="AL284" s="127" t="s">
        <v>299</v>
      </c>
    </row>
    <row r="285" spans="1:38">
      <c r="A285" s="117">
        <f>输入错误检查!B284</f>
        <v>0</v>
      </c>
      <c r="B285" s="130">
        <f>原始数据!B284</f>
        <v>6</v>
      </c>
      <c r="C285" s="130">
        <f>原始数据!C284</f>
        <v>30</v>
      </c>
      <c r="D285" s="120">
        <f>原始数据!D284</f>
        <v>1700</v>
      </c>
      <c r="E285" s="120" t="str">
        <f>原始数据!E284</f>
        <v>RC</v>
      </c>
      <c r="F285" s="120" t="str">
        <f>原始数据!F284</f>
        <v>AWG</v>
      </c>
      <c r="G285" s="120">
        <f>原始数据!G284</f>
        <v>2</v>
      </c>
      <c r="H285" s="120" t="str">
        <f>原始数据!H284</f>
        <v>上</v>
      </c>
      <c r="I285" s="120" t="str">
        <f>IF(原始数据!W284="","",原始数据!W284)</f>
        <v>军工厂</v>
      </c>
      <c r="J285" s="120" t="str">
        <f>原始数据!J284</f>
        <v>RC</v>
      </c>
      <c r="K285" s="127" t="s">
        <v>292</v>
      </c>
      <c r="L285" s="123" t="str">
        <f>IF(原始数据!AI284="","",原始数据!AI284)</f>
        <v>先知</v>
      </c>
      <c r="M285" s="125">
        <v>6</v>
      </c>
      <c r="N285" s="145">
        <v>0</v>
      </c>
      <c r="O285" s="145">
        <v>9</v>
      </c>
      <c r="P285" s="127" t="s">
        <v>291</v>
      </c>
      <c r="Q285" s="123" t="str">
        <f>IF(原始数据!AJ284="","",原始数据!AJ284)</f>
        <v>杂技演员</v>
      </c>
      <c r="R285" s="125">
        <v>7</v>
      </c>
      <c r="S285" s="125">
        <v>3</v>
      </c>
      <c r="T285" s="125">
        <v>6</v>
      </c>
      <c r="U285" s="127" t="s">
        <v>293</v>
      </c>
      <c r="V285" s="123" t="str">
        <f>IF(原始数据!AL284="","",原始数据!AL284)</f>
        <v>勘探员</v>
      </c>
      <c r="W285" s="125">
        <v>2</v>
      </c>
      <c r="X285" s="125">
        <v>3</v>
      </c>
      <c r="Y285" s="125">
        <v>9</v>
      </c>
      <c r="Z285" s="127" t="s">
        <v>294</v>
      </c>
      <c r="AA285" s="123" t="str">
        <f>IF(原始数据!AN284="","",原始数据!AN284)</f>
        <v>佣兵</v>
      </c>
      <c r="AB285" s="125">
        <v>5</v>
      </c>
      <c r="AC285" s="125">
        <v>3</v>
      </c>
      <c r="AD285" s="125">
        <v>6</v>
      </c>
      <c r="AE285" s="123" t="str">
        <f>IF(原始数据!K284="","",原始数据!K284)</f>
        <v>AWG</v>
      </c>
      <c r="AF285" s="123" t="str">
        <f>IF(原始数据!L284="","",原始数据!L284)</f>
        <v>yukakina</v>
      </c>
      <c r="AG285" s="123" t="str">
        <f>IF(原始数据!AO284="","",原始数据!AO284)</f>
        <v>26号守卫</v>
      </c>
      <c r="AH285" s="125">
        <v>1</v>
      </c>
      <c r="AI285" s="125">
        <v>3</v>
      </c>
      <c r="AJ285" s="125">
        <v>6</v>
      </c>
      <c r="AK285" s="127" t="s">
        <v>104</v>
      </c>
      <c r="AL285" s="125" t="s">
        <v>90</v>
      </c>
    </row>
    <row r="286" spans="1:38">
      <c r="A286" s="117">
        <f>输入错误检查!B285</f>
        <v>0</v>
      </c>
      <c r="B286" s="130">
        <f>原始数据!B285</f>
        <v>6</v>
      </c>
      <c r="C286" s="130">
        <f>原始数据!C285</f>
        <v>30</v>
      </c>
      <c r="D286" s="120">
        <f>原始数据!D285</f>
        <v>1700</v>
      </c>
      <c r="E286" s="120" t="str">
        <f>原始数据!E285</f>
        <v>RC</v>
      </c>
      <c r="F286" s="120" t="str">
        <f>原始数据!F285</f>
        <v>AWG</v>
      </c>
      <c r="G286" s="120">
        <f>原始数据!G285</f>
        <v>2</v>
      </c>
      <c r="H286" s="120" t="str">
        <f>原始数据!H285</f>
        <v>下</v>
      </c>
      <c r="I286" s="120" t="str">
        <f>IF(原始数据!W285="","",原始数据!W285)</f>
        <v>军工厂</v>
      </c>
      <c r="J286" s="120" t="str">
        <f>原始数据!J285</f>
        <v>AWG</v>
      </c>
      <c r="K286" s="127" t="s">
        <v>302</v>
      </c>
      <c r="L286" s="123" t="str">
        <f>IF(原始数据!AI285="","",原始数据!AI285)</f>
        <v>舞女</v>
      </c>
      <c r="M286" s="125">
        <v>5</v>
      </c>
      <c r="N286" s="145">
        <v>3</v>
      </c>
      <c r="O286" s="145">
        <v>9</v>
      </c>
      <c r="P286" s="127" t="s">
        <v>301</v>
      </c>
      <c r="Q286" s="123" t="str">
        <f>IF(原始数据!AJ285="","",原始数据!AJ285)</f>
        <v>先知</v>
      </c>
      <c r="R286" s="125">
        <v>2</v>
      </c>
      <c r="S286" s="125">
        <v>0</v>
      </c>
      <c r="T286" s="125">
        <v>9</v>
      </c>
      <c r="U286" s="127" t="s">
        <v>300</v>
      </c>
      <c r="V286" s="123" t="str">
        <f>IF(原始数据!AL285="","",原始数据!AL285)</f>
        <v>木偶师</v>
      </c>
      <c r="W286" s="125">
        <v>6</v>
      </c>
      <c r="X286" s="125">
        <v>6</v>
      </c>
      <c r="Y286" s="125">
        <v>9</v>
      </c>
      <c r="Z286" s="127" t="s">
        <v>59</v>
      </c>
      <c r="AA286" s="123" t="str">
        <f>IF(原始数据!AN285="","",原始数据!AN285)</f>
        <v>大副</v>
      </c>
      <c r="AB286" s="125">
        <v>8</v>
      </c>
      <c r="AC286" s="125">
        <v>3</v>
      </c>
      <c r="AD286" s="125">
        <v>6</v>
      </c>
      <c r="AE286" s="123" t="str">
        <f>IF(原始数据!K285="","",原始数据!K285)</f>
        <v>RC</v>
      </c>
      <c r="AF286" s="123" t="str">
        <f>IF(原始数据!L285="","",原始数据!L285)</f>
        <v>aka</v>
      </c>
      <c r="AG286" s="123" t="str">
        <f>IF(原始数据!AO285="","",原始数据!AO285)</f>
        <v>26号守卫</v>
      </c>
      <c r="AH286" s="125">
        <v>4</v>
      </c>
      <c r="AI286" s="125">
        <v>6</v>
      </c>
      <c r="AJ286" s="125">
        <v>9</v>
      </c>
      <c r="AK286" s="127" t="s">
        <v>111</v>
      </c>
      <c r="AL286" s="127" t="s">
        <v>299</v>
      </c>
    </row>
    <row r="287" spans="1:38">
      <c r="A287" s="117">
        <f>输入错误检查!B286</f>
        <v>0</v>
      </c>
      <c r="B287" s="130">
        <f>原始数据!B286</f>
        <v>6</v>
      </c>
      <c r="C287" s="130">
        <f>原始数据!C286</f>
        <v>30</v>
      </c>
      <c r="D287" s="120">
        <f>原始数据!D286</f>
        <v>1700</v>
      </c>
      <c r="E287" s="120" t="str">
        <f>原始数据!E286</f>
        <v>RC</v>
      </c>
      <c r="F287" s="120" t="str">
        <f>原始数据!F286</f>
        <v>AWG</v>
      </c>
      <c r="G287" s="120">
        <f>原始数据!G286</f>
        <v>3</v>
      </c>
      <c r="H287" s="120" t="str">
        <f>原始数据!H286</f>
        <v>上</v>
      </c>
      <c r="I287" s="120" t="str">
        <f>IF(原始数据!W286="","",原始数据!W286)</f>
        <v>永眠镇</v>
      </c>
      <c r="J287" s="120" t="str">
        <f>原始数据!J286</f>
        <v>RC</v>
      </c>
      <c r="K287" s="127" t="s">
        <v>291</v>
      </c>
      <c r="L287" s="123" t="str">
        <f>IF(原始数据!AI286="","",原始数据!AI286)</f>
        <v>舞女</v>
      </c>
      <c r="M287" s="125">
        <v>3</v>
      </c>
      <c r="N287" s="145">
        <v>0</v>
      </c>
      <c r="O287" s="145">
        <v>3</v>
      </c>
      <c r="P287" s="127" t="s">
        <v>293</v>
      </c>
      <c r="Q287" s="123" t="str">
        <f>IF(原始数据!AJ286="","",原始数据!AJ286)</f>
        <v>勘探员</v>
      </c>
      <c r="R287" s="125">
        <v>6</v>
      </c>
      <c r="S287" s="125">
        <v>0</v>
      </c>
      <c r="T287" s="125">
        <v>9</v>
      </c>
      <c r="U287" s="127" t="s">
        <v>294</v>
      </c>
      <c r="V287" s="123" t="str">
        <f>IF(原始数据!AL286="","",原始数据!AL286)</f>
        <v>佣兵</v>
      </c>
      <c r="W287" s="125">
        <v>5</v>
      </c>
      <c r="X287" s="125">
        <v>3</v>
      </c>
      <c r="Y287" s="125">
        <v>6</v>
      </c>
      <c r="Z287" s="127" t="s">
        <v>292</v>
      </c>
      <c r="AA287" s="123" t="str">
        <f>IF(原始数据!AN286="","",原始数据!AN286)</f>
        <v>昆虫学者</v>
      </c>
      <c r="AB287" s="125">
        <v>1</v>
      </c>
      <c r="AC287" s="125">
        <v>3</v>
      </c>
      <c r="AD287" s="125">
        <v>9</v>
      </c>
      <c r="AE287" s="123" t="str">
        <f>IF(原始数据!K286="","",原始数据!K286)</f>
        <v>AWG</v>
      </c>
      <c r="AF287" s="123" t="str">
        <f>IF(原始数据!L286="","",原始数据!L286)</f>
        <v>yukakina</v>
      </c>
      <c r="AG287" s="123" t="str">
        <f>IF(原始数据!AO286="","",原始数据!AO286)</f>
        <v>26号守卫</v>
      </c>
      <c r="AH287" s="125">
        <v>9</v>
      </c>
      <c r="AI287" s="125">
        <v>0</v>
      </c>
      <c r="AJ287" s="125">
        <v>6</v>
      </c>
      <c r="AK287" s="127" t="s">
        <v>111</v>
      </c>
      <c r="AL287" s="127" t="s">
        <v>299</v>
      </c>
    </row>
    <row r="288" spans="1:38">
      <c r="A288" s="117">
        <f>输入错误检查!B287</f>
        <v>0</v>
      </c>
      <c r="B288" s="130">
        <f>原始数据!B287</f>
        <v>6</v>
      </c>
      <c r="C288" s="130">
        <f>原始数据!C287</f>
        <v>30</v>
      </c>
      <c r="D288" s="120">
        <f>原始数据!D287</f>
        <v>1700</v>
      </c>
      <c r="E288" s="120" t="str">
        <f>原始数据!E287</f>
        <v>RC</v>
      </c>
      <c r="F288" s="120" t="str">
        <f>原始数据!F287</f>
        <v>AWG</v>
      </c>
      <c r="G288" s="120">
        <f>原始数据!G287</f>
        <v>3</v>
      </c>
      <c r="H288" s="120" t="str">
        <f>原始数据!H287</f>
        <v>下</v>
      </c>
      <c r="I288" s="120" t="str">
        <f>IF(原始数据!W287="","",原始数据!W287)</f>
        <v>永眠镇</v>
      </c>
      <c r="J288" s="120" t="str">
        <f>原始数据!J287</f>
        <v>AWG</v>
      </c>
      <c r="K288" s="127" t="s">
        <v>300</v>
      </c>
      <c r="L288" s="123" t="str">
        <f>IF(原始数据!AI287="","",原始数据!AI287)</f>
        <v>勘探员</v>
      </c>
      <c r="M288" s="125">
        <v>2</v>
      </c>
      <c r="N288" s="145">
        <v>0</v>
      </c>
      <c r="O288" s="145">
        <v>3</v>
      </c>
      <c r="P288" s="127" t="s">
        <v>59</v>
      </c>
      <c r="Q288" s="123" t="str">
        <f>IF(原始数据!AJ287="","",原始数据!AJ287)</f>
        <v>前锋</v>
      </c>
      <c r="R288" s="125">
        <v>5</v>
      </c>
      <c r="S288" s="125">
        <v>3</v>
      </c>
      <c r="T288" s="125">
        <v>6</v>
      </c>
      <c r="U288" s="127" t="s">
        <v>301</v>
      </c>
      <c r="V288" s="123" t="str">
        <f>IF(原始数据!AL287="","",原始数据!AL287)</f>
        <v>调酒师</v>
      </c>
      <c r="W288" s="125">
        <v>6</v>
      </c>
      <c r="X288" s="125">
        <v>3</v>
      </c>
      <c r="Y288" s="125">
        <v>9</v>
      </c>
      <c r="Z288" s="127" t="s">
        <v>302</v>
      </c>
      <c r="AA288" s="123" t="str">
        <f>IF(原始数据!AN287="","",原始数据!AN287)</f>
        <v>杂技演员</v>
      </c>
      <c r="AB288" s="125">
        <v>8</v>
      </c>
      <c r="AC288" s="125">
        <v>0</v>
      </c>
      <c r="AD288" s="125">
        <v>3</v>
      </c>
      <c r="AE288" s="123" t="str">
        <f>IF(原始数据!K287="","",原始数据!K287)</f>
        <v>RC</v>
      </c>
      <c r="AF288" s="123" t="str">
        <f>IF(原始数据!L287="","",原始数据!L287)</f>
        <v>aka</v>
      </c>
      <c r="AG288" s="123" t="str">
        <f>IF(原始数据!AO287="","",原始数据!AO287)</f>
        <v>隐士</v>
      </c>
      <c r="AH288" s="125">
        <v>3</v>
      </c>
      <c r="AI288" s="125">
        <v>6</v>
      </c>
      <c r="AJ288" s="125">
        <v>9</v>
      </c>
      <c r="AK288" s="127" t="s">
        <v>111</v>
      </c>
      <c r="AL288" s="127" t="s">
        <v>299</v>
      </c>
    </row>
    <row r="289" spans="1:38">
      <c r="A289" s="117">
        <f>输入错误检查!B288</f>
        <v>0</v>
      </c>
      <c r="B289" s="130">
        <f>原始数据!B288</f>
        <v>6</v>
      </c>
      <c r="C289" s="130">
        <f>原始数据!C288</f>
        <v>30</v>
      </c>
      <c r="D289" s="120">
        <f>原始数据!D288</f>
        <v>1700</v>
      </c>
      <c r="E289" s="120" t="str">
        <f>原始数据!E288</f>
        <v>RC</v>
      </c>
      <c r="F289" s="120" t="str">
        <f>原始数据!F288</f>
        <v>AWG</v>
      </c>
      <c r="G289" s="120" t="str">
        <f>原始数据!G288</f>
        <v>加</v>
      </c>
      <c r="H289" s="120" t="str">
        <f>原始数据!H288</f>
        <v>上</v>
      </c>
      <c r="I289" s="120" t="str">
        <f>IF(原始数据!W288="","",原始数据!W288)</f>
        <v/>
      </c>
      <c r="J289" s="120" t="str">
        <f>原始数据!J288</f>
        <v/>
      </c>
      <c r="K289" s="125"/>
      <c r="L289" s="123" t="str">
        <f>IF(原始数据!AI288="","",原始数据!AI288)</f>
        <v/>
      </c>
      <c r="M289" s="125"/>
      <c r="N289" s="145"/>
      <c r="O289" s="145"/>
      <c r="P289" s="125"/>
      <c r="Q289" s="123" t="str">
        <f>IF(原始数据!AJ288="","",原始数据!AJ288)</f>
        <v/>
      </c>
      <c r="R289" s="125"/>
      <c r="S289" s="125"/>
      <c r="T289" s="125"/>
      <c r="U289" s="125"/>
      <c r="V289" s="123" t="str">
        <f>IF(原始数据!AL288="","",原始数据!AL288)</f>
        <v/>
      </c>
      <c r="W289" s="125"/>
      <c r="X289" s="125"/>
      <c r="Y289" s="125"/>
      <c r="Z289" s="125"/>
      <c r="AA289" s="123" t="str">
        <f>IF(原始数据!AN288="","",原始数据!AN288)</f>
        <v/>
      </c>
      <c r="AB289" s="125"/>
      <c r="AC289" s="125"/>
      <c r="AD289" s="125"/>
      <c r="AE289" s="123" t="str">
        <f>IF(原始数据!K288="","",原始数据!K288)</f>
        <v/>
      </c>
      <c r="AF289" s="123" t="str">
        <f>IF(原始数据!L288="","",原始数据!L288)</f>
        <v/>
      </c>
      <c r="AG289" s="123" t="str">
        <f>IF(原始数据!AO288="","",原始数据!AO288)</f>
        <v/>
      </c>
      <c r="AH289" s="125"/>
      <c r="AI289" s="125"/>
      <c r="AJ289" s="125"/>
      <c r="AK289" s="125"/>
      <c r="AL289" s="125"/>
    </row>
    <row r="290" spans="1:38">
      <c r="A290" s="117">
        <f>输入错误检查!B289</f>
        <v>0</v>
      </c>
      <c r="B290" s="130">
        <f>原始数据!B289</f>
        <v>6</v>
      </c>
      <c r="C290" s="130">
        <f>原始数据!C289</f>
        <v>30</v>
      </c>
      <c r="D290" s="120">
        <f>原始数据!D289</f>
        <v>1700</v>
      </c>
      <c r="E290" s="120" t="str">
        <f>原始数据!E289</f>
        <v>RC</v>
      </c>
      <c r="F290" s="120" t="str">
        <f>原始数据!F289</f>
        <v>AWG</v>
      </c>
      <c r="G290" s="120" t="str">
        <f>原始数据!G289</f>
        <v>加</v>
      </c>
      <c r="H290" s="120" t="str">
        <f>原始数据!H289</f>
        <v>下</v>
      </c>
      <c r="I290" s="120" t="str">
        <f>IF(原始数据!W289="","",原始数据!W289)</f>
        <v/>
      </c>
      <c r="J290" s="120" t="str">
        <f>原始数据!J289</f>
        <v/>
      </c>
      <c r="K290" s="125"/>
      <c r="L290" s="123" t="str">
        <f>IF(原始数据!AI289="","",原始数据!AI289)</f>
        <v/>
      </c>
      <c r="M290" s="125"/>
      <c r="N290" s="145"/>
      <c r="O290" s="145"/>
      <c r="P290" s="125"/>
      <c r="Q290" s="123" t="str">
        <f>IF(原始数据!AJ289="","",原始数据!AJ289)</f>
        <v/>
      </c>
      <c r="R290" s="125"/>
      <c r="S290" s="125"/>
      <c r="T290" s="125"/>
      <c r="U290" s="125"/>
      <c r="V290" s="123" t="str">
        <f>IF(原始数据!AL289="","",原始数据!AL289)</f>
        <v/>
      </c>
      <c r="W290" s="125"/>
      <c r="X290" s="125"/>
      <c r="Y290" s="125"/>
      <c r="Z290" s="125"/>
      <c r="AA290" s="123" t="str">
        <f>IF(原始数据!AN289="","",原始数据!AN289)</f>
        <v/>
      </c>
      <c r="AB290" s="125"/>
      <c r="AC290" s="125"/>
      <c r="AD290" s="125"/>
      <c r="AE290" s="123" t="str">
        <f>IF(原始数据!K289="","",原始数据!K289)</f>
        <v/>
      </c>
      <c r="AF290" s="123" t="str">
        <f>IF(原始数据!L289="","",原始数据!L289)</f>
        <v/>
      </c>
      <c r="AG290" s="123" t="str">
        <f>IF(原始数据!AO289="","",原始数据!AO289)</f>
        <v/>
      </c>
      <c r="AH290" s="125"/>
      <c r="AI290" s="125"/>
      <c r="AJ290" s="125"/>
      <c r="AK290" s="125"/>
      <c r="AL290" s="125"/>
    </row>
    <row r="291" spans="1:38">
      <c r="A291" s="117">
        <f>输入错误检查!B290</f>
        <v>0</v>
      </c>
      <c r="B291" s="130">
        <f>原始数据!B290</f>
        <v>7</v>
      </c>
      <c r="C291" s="130">
        <f>原始数据!C290</f>
        <v>6</v>
      </c>
      <c r="D291" s="120">
        <f>原始数据!D290</f>
        <v>1300</v>
      </c>
      <c r="E291" s="120" t="str">
        <f>原始数据!E290</f>
        <v>FAV</v>
      </c>
      <c r="F291" s="120" t="str">
        <f>原始数据!F290</f>
        <v>RC</v>
      </c>
      <c r="G291" s="120">
        <f>原始数据!G290</f>
        <v>1</v>
      </c>
      <c r="H291" s="120" t="str">
        <f>原始数据!H290</f>
        <v>上</v>
      </c>
      <c r="I291" s="120" t="str">
        <f>IF(原始数据!W290="","",原始数据!W290)</f>
        <v>里奥的回忆</v>
      </c>
      <c r="J291" s="120" t="str">
        <f>原始数据!J290</f>
        <v>FAV</v>
      </c>
      <c r="K291" s="127" t="s">
        <v>304</v>
      </c>
      <c r="L291" s="123" t="str">
        <f>IF(原始数据!AI290="","",原始数据!AI290)</f>
        <v>古董商</v>
      </c>
      <c r="M291" s="125">
        <v>8</v>
      </c>
      <c r="N291" s="145">
        <v>0</v>
      </c>
      <c r="O291" s="145">
        <v>3</v>
      </c>
      <c r="P291" s="127" t="s">
        <v>305</v>
      </c>
      <c r="Q291" s="123" t="str">
        <f>IF(原始数据!AJ290="","",原始数据!AJ290)</f>
        <v>病患</v>
      </c>
      <c r="R291" s="125">
        <v>5</v>
      </c>
      <c r="S291" s="125">
        <v>3</v>
      </c>
      <c r="T291" s="125">
        <v>6</v>
      </c>
      <c r="U291" s="127" t="s">
        <v>303</v>
      </c>
      <c r="V291" s="123" t="str">
        <f>IF(原始数据!AL290="","",原始数据!AL290)</f>
        <v>飞行家</v>
      </c>
      <c r="W291" s="125">
        <v>4</v>
      </c>
      <c r="X291" s="125">
        <v>3</v>
      </c>
      <c r="Y291" s="125">
        <v>9</v>
      </c>
      <c r="Z291" s="127" t="s">
        <v>306</v>
      </c>
      <c r="AA291" s="123" t="str">
        <f>IF(原始数据!AN290="","",原始数据!AN290)</f>
        <v>野人</v>
      </c>
      <c r="AB291" s="125">
        <v>6</v>
      </c>
      <c r="AC291" s="125">
        <v>3</v>
      </c>
      <c r="AD291" s="125">
        <v>6</v>
      </c>
      <c r="AE291" s="123" t="str">
        <f>IF(原始数据!K290="","",原始数据!K290)</f>
        <v>RC</v>
      </c>
      <c r="AF291" s="123" t="str">
        <f>IF(原始数据!L290="","",原始数据!L290)</f>
        <v>peter</v>
      </c>
      <c r="AG291" s="123" t="str">
        <f>IF(原始数据!AO290="","",原始数据!AO290)</f>
        <v>时空之影</v>
      </c>
      <c r="AH291" s="125">
        <v>3</v>
      </c>
      <c r="AI291" s="125">
        <v>6</v>
      </c>
      <c r="AJ291" s="125">
        <v>9</v>
      </c>
      <c r="AK291" s="127" t="s">
        <v>104</v>
      </c>
      <c r="AL291" s="127" t="s">
        <v>299</v>
      </c>
    </row>
    <row r="292" spans="1:38">
      <c r="A292" s="117">
        <f>输入错误检查!B291</f>
        <v>0</v>
      </c>
      <c r="B292" s="130">
        <f>原始数据!B291</f>
        <v>7</v>
      </c>
      <c r="C292" s="130">
        <f>原始数据!C291</f>
        <v>6</v>
      </c>
      <c r="D292" s="120">
        <f>原始数据!D291</f>
        <v>1300</v>
      </c>
      <c r="E292" s="120" t="str">
        <f>原始数据!E291</f>
        <v>FAV</v>
      </c>
      <c r="F292" s="120" t="str">
        <f>原始数据!F291</f>
        <v>RC</v>
      </c>
      <c r="G292" s="120">
        <f>原始数据!G291</f>
        <v>1</v>
      </c>
      <c r="H292" s="120" t="str">
        <f>原始数据!H291</f>
        <v>下</v>
      </c>
      <c r="I292" s="120" t="str">
        <f>IF(原始数据!W291="","",原始数据!W291)</f>
        <v>里奥的回忆</v>
      </c>
      <c r="J292" s="120" t="str">
        <f>原始数据!J291</f>
        <v>RC</v>
      </c>
      <c r="K292" s="127" t="s">
        <v>293</v>
      </c>
      <c r="L292" s="123" t="str">
        <f>IF(原始数据!AI291="","",原始数据!AI291)</f>
        <v>勘探员</v>
      </c>
      <c r="M292" s="125">
        <v>8</v>
      </c>
      <c r="N292" s="145">
        <v>0</v>
      </c>
      <c r="O292" s="145">
        <v>3</v>
      </c>
      <c r="P292" s="127" t="s">
        <v>291</v>
      </c>
      <c r="Q292" s="123" t="str">
        <f>IF(原始数据!AJ291="","",原始数据!AJ291)</f>
        <v>医生</v>
      </c>
      <c r="R292" s="125">
        <v>6</v>
      </c>
      <c r="S292" s="125">
        <v>0</v>
      </c>
      <c r="T292" s="125">
        <v>9</v>
      </c>
      <c r="U292" s="127" t="s">
        <v>294</v>
      </c>
      <c r="V292" s="123" t="str">
        <f>IF(原始数据!AL291="","",原始数据!AL291)</f>
        <v>野人</v>
      </c>
      <c r="W292" s="125">
        <v>5</v>
      </c>
      <c r="X292" s="125">
        <v>3</v>
      </c>
      <c r="Y292" s="125">
        <v>6</v>
      </c>
      <c r="Z292" s="127" t="s">
        <v>292</v>
      </c>
      <c r="AA292" s="123" t="str">
        <f>IF(原始数据!AN291="","",原始数据!AN291)</f>
        <v>魔术师</v>
      </c>
      <c r="AB292" s="125">
        <v>4</v>
      </c>
      <c r="AC292" s="125">
        <v>3</v>
      </c>
      <c r="AD292" s="125">
        <v>6</v>
      </c>
      <c r="AE292" s="123" t="str">
        <f>IF(原始数据!K291="","",原始数据!K291)</f>
        <v>FAV</v>
      </c>
      <c r="AF292" s="123" t="str">
        <f>IF(原始数据!L291="","",原始数据!L291)</f>
        <v>chikin</v>
      </c>
      <c r="AG292" s="123" t="str">
        <f>IF(原始数据!AO291="","",原始数据!AO291)</f>
        <v>时空之影</v>
      </c>
      <c r="AH292" s="125">
        <v>9</v>
      </c>
      <c r="AI292" s="125">
        <v>6</v>
      </c>
      <c r="AJ292" s="125">
        <v>9</v>
      </c>
      <c r="AK292" s="127" t="s">
        <v>104</v>
      </c>
      <c r="AL292" s="127" t="s">
        <v>299</v>
      </c>
    </row>
    <row r="293" spans="1:38">
      <c r="A293" s="117">
        <f>输入错误检查!B292</f>
        <v>0</v>
      </c>
      <c r="B293" s="130">
        <f>原始数据!B292</f>
        <v>7</v>
      </c>
      <c r="C293" s="130">
        <f>原始数据!C292</f>
        <v>6</v>
      </c>
      <c r="D293" s="120">
        <f>原始数据!D292</f>
        <v>1300</v>
      </c>
      <c r="E293" s="120" t="str">
        <f>原始数据!E292</f>
        <v>FAV</v>
      </c>
      <c r="F293" s="120" t="str">
        <f>原始数据!F292</f>
        <v>RC</v>
      </c>
      <c r="G293" s="120">
        <f>原始数据!G292</f>
        <v>2</v>
      </c>
      <c r="H293" s="120" t="str">
        <f>原始数据!H292</f>
        <v>上</v>
      </c>
      <c r="I293" s="120" t="str">
        <f>IF(原始数据!W292="","",原始数据!W292)</f>
        <v>永眠镇</v>
      </c>
      <c r="J293" s="120" t="str">
        <f>原始数据!J292</f>
        <v>RC</v>
      </c>
      <c r="K293" s="127" t="s">
        <v>292</v>
      </c>
      <c r="L293" s="123" t="str">
        <f>IF(原始数据!AI292="","",原始数据!AI292)</f>
        <v>调酒师</v>
      </c>
      <c r="M293" s="125">
        <v>1</v>
      </c>
      <c r="N293" s="145">
        <v>0</v>
      </c>
      <c r="O293" s="145">
        <v>9</v>
      </c>
      <c r="P293" s="127" t="s">
        <v>293</v>
      </c>
      <c r="Q293" s="123" t="str">
        <f>IF(原始数据!AJ292="","",原始数据!AJ292)</f>
        <v>入殓师</v>
      </c>
      <c r="R293" s="125">
        <v>6</v>
      </c>
      <c r="S293" s="125">
        <v>0</v>
      </c>
      <c r="T293" s="125">
        <v>3</v>
      </c>
      <c r="U293" s="127" t="s">
        <v>291</v>
      </c>
      <c r="V293" s="123" t="str">
        <f>IF(原始数据!AL292="","",原始数据!AL292)</f>
        <v>舞女</v>
      </c>
      <c r="W293" s="125">
        <v>3</v>
      </c>
      <c r="X293" s="125">
        <v>3</v>
      </c>
      <c r="Y293" s="125">
        <v>9</v>
      </c>
      <c r="Z293" s="127" t="s">
        <v>294</v>
      </c>
      <c r="AA293" s="123" t="str">
        <f>IF(原始数据!AN292="","",原始数据!AN292)</f>
        <v>大副</v>
      </c>
      <c r="AB293" s="125">
        <v>5</v>
      </c>
      <c r="AC293" s="125">
        <v>3</v>
      </c>
      <c r="AD293" s="125">
        <v>6</v>
      </c>
      <c r="AE293" s="123" t="str">
        <f>IF(原始数据!K292="","",原始数据!K292)</f>
        <v>FAV</v>
      </c>
      <c r="AF293" s="123" t="str">
        <f>IF(原始数据!L292="","",原始数据!L292)</f>
        <v>chikin</v>
      </c>
      <c r="AG293" s="123" t="str">
        <f>IF(原始数据!AO292="","",原始数据!AO292)</f>
        <v>歌剧演员</v>
      </c>
      <c r="AH293" s="125">
        <v>9</v>
      </c>
      <c r="AI293" s="125">
        <v>0</v>
      </c>
      <c r="AJ293" s="125">
        <v>6</v>
      </c>
      <c r="AK293" s="127" t="s">
        <v>111</v>
      </c>
      <c r="AL293" s="127" t="s">
        <v>299</v>
      </c>
    </row>
    <row r="294" spans="1:38">
      <c r="A294" s="117">
        <f>输入错误检查!B293</f>
        <v>0</v>
      </c>
      <c r="B294" s="130">
        <f>原始数据!B293</f>
        <v>7</v>
      </c>
      <c r="C294" s="130">
        <f>原始数据!C293</f>
        <v>6</v>
      </c>
      <c r="D294" s="120">
        <f>原始数据!D293</f>
        <v>1300</v>
      </c>
      <c r="E294" s="120" t="str">
        <f>原始数据!E293</f>
        <v>FAV</v>
      </c>
      <c r="F294" s="120" t="str">
        <f>原始数据!F293</f>
        <v>RC</v>
      </c>
      <c r="G294" s="120">
        <f>原始数据!G293</f>
        <v>2</v>
      </c>
      <c r="H294" s="120" t="str">
        <f>原始数据!H293</f>
        <v>下</v>
      </c>
      <c r="I294" s="120" t="str">
        <f>IF(原始数据!W293="","",原始数据!W293)</f>
        <v>永眠镇</v>
      </c>
      <c r="J294" s="120" t="str">
        <f>原始数据!J293</f>
        <v>FAV</v>
      </c>
      <c r="K294" s="127" t="s">
        <v>303</v>
      </c>
      <c r="L294" s="123" t="str">
        <f>IF(原始数据!AI293="","",原始数据!AI293)</f>
        <v>飞行家</v>
      </c>
      <c r="M294" s="125">
        <v>2</v>
      </c>
      <c r="N294" s="145">
        <v>3</v>
      </c>
      <c r="O294" s="145">
        <v>6</v>
      </c>
      <c r="P294" s="127" t="s">
        <v>305</v>
      </c>
      <c r="Q294" s="123" t="str">
        <f>IF(原始数据!AJ293="","",原始数据!AJ293)</f>
        <v>入殓师</v>
      </c>
      <c r="R294" s="125">
        <v>6</v>
      </c>
      <c r="S294" s="125">
        <v>0</v>
      </c>
      <c r="T294" s="125">
        <v>9</v>
      </c>
      <c r="U294" s="127" t="s">
        <v>306</v>
      </c>
      <c r="V294" s="123" t="str">
        <f>IF(原始数据!AL293="","",原始数据!AL293)</f>
        <v>佣兵</v>
      </c>
      <c r="W294" s="125">
        <v>5</v>
      </c>
      <c r="X294" s="125">
        <v>3</v>
      </c>
      <c r="Y294" s="125">
        <v>6</v>
      </c>
      <c r="Z294" s="127" t="s">
        <v>304</v>
      </c>
      <c r="AA294" s="123" t="str">
        <f>IF(原始数据!AN293="","",原始数据!AN293)</f>
        <v>勘探员</v>
      </c>
      <c r="AB294" s="125">
        <v>8</v>
      </c>
      <c r="AC294" s="125">
        <v>0</v>
      </c>
      <c r="AD294" s="125">
        <v>3</v>
      </c>
      <c r="AE294" s="123" t="str">
        <f>IF(原始数据!K293="","",原始数据!K293)</f>
        <v>RC</v>
      </c>
      <c r="AF294" s="123" t="str">
        <f>IF(原始数据!L293="","",原始数据!L293)</f>
        <v>aka</v>
      </c>
      <c r="AG294" s="123" t="str">
        <f>IF(原始数据!AO293="","",原始数据!AO293)</f>
        <v>隐士</v>
      </c>
      <c r="AH294" s="125">
        <v>3</v>
      </c>
      <c r="AI294" s="125">
        <v>6</v>
      </c>
      <c r="AJ294" s="125">
        <v>9</v>
      </c>
      <c r="AK294" s="127" t="s">
        <v>111</v>
      </c>
      <c r="AL294" s="127" t="s">
        <v>299</v>
      </c>
    </row>
    <row r="295" spans="1:38">
      <c r="A295" s="117">
        <f>输入错误检查!B294</f>
        <v>0</v>
      </c>
      <c r="B295" s="130">
        <f>原始数据!B294</f>
        <v>7</v>
      </c>
      <c r="C295" s="130">
        <f>原始数据!C294</f>
        <v>6</v>
      </c>
      <c r="D295" s="120">
        <f>原始数据!D294</f>
        <v>1300</v>
      </c>
      <c r="E295" s="120" t="str">
        <f>原始数据!E294</f>
        <v>FAV</v>
      </c>
      <c r="F295" s="120" t="str">
        <f>原始数据!F294</f>
        <v>RC</v>
      </c>
      <c r="G295" s="120">
        <f>原始数据!G294</f>
        <v>3</v>
      </c>
      <c r="H295" s="120" t="str">
        <f>原始数据!H294</f>
        <v>上</v>
      </c>
      <c r="I295" s="120" t="str">
        <f>IF(原始数据!W294="","",原始数据!W294)</f>
        <v>月亮河公园</v>
      </c>
      <c r="J295" s="120" t="str">
        <f>原始数据!J294</f>
        <v>FAV</v>
      </c>
      <c r="K295" s="127" t="s">
        <v>303</v>
      </c>
      <c r="L295" s="123" t="str">
        <f>IF(原始数据!AI294="","",原始数据!AI294)</f>
        <v>昆虫学者</v>
      </c>
      <c r="M295" s="125">
        <v>7</v>
      </c>
      <c r="N295" s="145">
        <v>0</v>
      </c>
      <c r="O295" s="145">
        <v>3</v>
      </c>
      <c r="P295" s="127" t="s">
        <v>304</v>
      </c>
      <c r="Q295" s="123" t="str">
        <f>IF(原始数据!AJ294="","",原始数据!AJ294)</f>
        <v>空军</v>
      </c>
      <c r="R295" s="125">
        <v>2</v>
      </c>
      <c r="S295" s="125">
        <v>0</v>
      </c>
      <c r="T295" s="125">
        <v>3</v>
      </c>
      <c r="U295" s="127" t="s">
        <v>306</v>
      </c>
      <c r="V295" s="123" t="str">
        <f>IF(原始数据!AL294="","",原始数据!AL294)</f>
        <v>佣兵</v>
      </c>
      <c r="W295" s="125">
        <v>6</v>
      </c>
      <c r="X295" s="125">
        <v>3</v>
      </c>
      <c r="Y295" s="125">
        <v>6</v>
      </c>
      <c r="Z295" s="127" t="s">
        <v>305</v>
      </c>
      <c r="AA295" s="123" t="str">
        <f>IF(原始数据!AN294="","",原始数据!AN294)</f>
        <v>机械师</v>
      </c>
      <c r="AB295" s="125">
        <v>11</v>
      </c>
      <c r="AC295" s="125">
        <v>0</v>
      </c>
      <c r="AD295" s="125">
        <v>3</v>
      </c>
      <c r="AE295" s="123" t="str">
        <f>IF(原始数据!K294="","",原始数据!K294)</f>
        <v>RC</v>
      </c>
      <c r="AF295" s="123" t="str">
        <f>IF(原始数据!L294="","",原始数据!L294)</f>
        <v>aka</v>
      </c>
      <c r="AG295" s="123" t="str">
        <f>IF(原始数据!AO294="","",原始数据!AO294)</f>
        <v>隐士</v>
      </c>
      <c r="AH295" s="125">
        <v>3</v>
      </c>
      <c r="AI295" s="125">
        <v>6</v>
      </c>
      <c r="AJ295" s="125">
        <v>9</v>
      </c>
      <c r="AK295" s="127" t="s">
        <v>90</v>
      </c>
      <c r="AL295" s="127" t="s">
        <v>299</v>
      </c>
    </row>
    <row r="296" spans="1:38">
      <c r="A296" s="117">
        <f>输入错误检查!B295</f>
        <v>0</v>
      </c>
      <c r="B296" s="130">
        <f>原始数据!B295</f>
        <v>7</v>
      </c>
      <c r="C296" s="130">
        <f>原始数据!C295</f>
        <v>6</v>
      </c>
      <c r="D296" s="120">
        <f>原始数据!D295</f>
        <v>1300</v>
      </c>
      <c r="E296" s="120" t="str">
        <f>原始数据!E295</f>
        <v>FAV</v>
      </c>
      <c r="F296" s="120" t="str">
        <f>原始数据!F295</f>
        <v>RC</v>
      </c>
      <c r="G296" s="120">
        <f>原始数据!G295</f>
        <v>3</v>
      </c>
      <c r="H296" s="120" t="str">
        <f>原始数据!H295</f>
        <v>下</v>
      </c>
      <c r="I296" s="120" t="str">
        <f>IF(原始数据!W295="","",原始数据!W295)</f>
        <v>月亮河公园</v>
      </c>
      <c r="J296" s="120" t="str">
        <f>原始数据!J295</f>
        <v>RC</v>
      </c>
      <c r="K296" s="127" t="s">
        <v>293</v>
      </c>
      <c r="L296" s="123" t="str">
        <f>IF(原始数据!AI295="","",原始数据!AI295)</f>
        <v>心理学家</v>
      </c>
      <c r="M296" s="125">
        <v>11</v>
      </c>
      <c r="N296" s="145">
        <v>0</v>
      </c>
      <c r="O296" s="145">
        <v>3</v>
      </c>
      <c r="P296" s="127" t="s">
        <v>292</v>
      </c>
      <c r="Q296" s="123" t="str">
        <f>IF(原始数据!AJ295="","",原始数据!AJ295)</f>
        <v>飞行家</v>
      </c>
      <c r="R296" s="125">
        <v>9</v>
      </c>
      <c r="S296" s="125">
        <v>0</v>
      </c>
      <c r="T296" s="125">
        <v>3</v>
      </c>
      <c r="U296" s="127" t="s">
        <v>294</v>
      </c>
      <c r="V296" s="123" t="str">
        <f>IF(原始数据!AL295="","",原始数据!AL295)</f>
        <v>佣兵</v>
      </c>
      <c r="W296" s="125">
        <v>4</v>
      </c>
      <c r="X296" s="125">
        <v>3</v>
      </c>
      <c r="Y296" s="125">
        <v>6</v>
      </c>
      <c r="Z296" s="127" t="s">
        <v>291</v>
      </c>
      <c r="AA296" s="123" t="str">
        <f>IF(原始数据!AN295="","",原始数据!AN295)</f>
        <v>囚徒</v>
      </c>
      <c r="AB296" s="125">
        <v>1</v>
      </c>
      <c r="AC296" s="125">
        <v>0</v>
      </c>
      <c r="AD296" s="125">
        <v>9</v>
      </c>
      <c r="AE296" s="123" t="str">
        <f>IF(原始数据!K295="","",原始数据!K295)</f>
        <v>FAV</v>
      </c>
      <c r="AF296" s="123" t="str">
        <f>IF(原始数据!L295="","",原始数据!L295)</f>
        <v>chikin</v>
      </c>
      <c r="AG296" s="123" t="str">
        <f>IF(原始数据!AO295="","",原始数据!AO295)</f>
        <v>鹿头</v>
      </c>
      <c r="AH296" s="125">
        <v>10</v>
      </c>
      <c r="AI296" s="125">
        <v>3</v>
      </c>
      <c r="AJ296" s="125">
        <v>6</v>
      </c>
      <c r="AK296" s="127" t="s">
        <v>104</v>
      </c>
      <c r="AL296" s="127" t="s">
        <v>90</v>
      </c>
    </row>
    <row r="297" spans="1:38">
      <c r="A297" s="117">
        <f>输入错误检查!B296</f>
        <v>0</v>
      </c>
      <c r="B297" s="130">
        <f>原始数据!B296</f>
        <v>7</v>
      </c>
      <c r="C297" s="130">
        <f>原始数据!C296</f>
        <v>6</v>
      </c>
      <c r="D297" s="120">
        <f>原始数据!D296</f>
        <v>1300</v>
      </c>
      <c r="E297" s="120" t="str">
        <f>原始数据!E296</f>
        <v>FAV</v>
      </c>
      <c r="F297" s="120" t="str">
        <f>原始数据!F296</f>
        <v>RC</v>
      </c>
      <c r="G297" s="120" t="str">
        <f>原始数据!G296</f>
        <v>加</v>
      </c>
      <c r="H297" s="120" t="str">
        <f>原始数据!H296</f>
        <v>上</v>
      </c>
      <c r="I297" s="120" t="str">
        <f>IF(原始数据!W296="","",原始数据!W296)</f>
        <v/>
      </c>
      <c r="J297" s="120" t="str">
        <f>原始数据!J296</f>
        <v/>
      </c>
      <c r="K297" s="125"/>
      <c r="L297" s="123" t="str">
        <f>IF(原始数据!AI296="","",原始数据!AI296)</f>
        <v/>
      </c>
      <c r="M297" s="125"/>
      <c r="N297" s="145"/>
      <c r="O297" s="145"/>
      <c r="P297" s="125"/>
      <c r="Q297" s="123" t="str">
        <f>IF(原始数据!AJ296="","",原始数据!AJ296)</f>
        <v/>
      </c>
      <c r="R297" s="125"/>
      <c r="S297" s="125"/>
      <c r="T297" s="125"/>
      <c r="U297" s="125"/>
      <c r="V297" s="123" t="str">
        <f>IF(原始数据!AL296="","",原始数据!AL296)</f>
        <v/>
      </c>
      <c r="W297" s="125"/>
      <c r="X297" s="125"/>
      <c r="Y297" s="125"/>
      <c r="Z297" s="125"/>
      <c r="AA297" s="123" t="str">
        <f>IF(原始数据!AN296="","",原始数据!AN296)</f>
        <v/>
      </c>
      <c r="AB297" s="125"/>
      <c r="AC297" s="125"/>
      <c r="AD297" s="125"/>
      <c r="AE297" s="123" t="str">
        <f>IF(原始数据!K296="","",原始数据!K296)</f>
        <v/>
      </c>
      <c r="AF297" s="123" t="str">
        <f>IF(原始数据!L296="","",原始数据!L296)</f>
        <v/>
      </c>
      <c r="AG297" s="123" t="str">
        <f>IF(原始数据!AO296="","",原始数据!AO296)</f>
        <v/>
      </c>
      <c r="AH297" s="125"/>
      <c r="AI297" s="125"/>
      <c r="AJ297" s="125"/>
      <c r="AK297" s="125"/>
      <c r="AL297" s="125"/>
    </row>
    <row r="298" spans="1:38">
      <c r="A298" s="117">
        <f>输入错误检查!B297</f>
        <v>0</v>
      </c>
      <c r="B298" s="130">
        <f>原始数据!B297</f>
        <v>7</v>
      </c>
      <c r="C298" s="130">
        <f>原始数据!C297</f>
        <v>6</v>
      </c>
      <c r="D298" s="120">
        <f>原始数据!D297</f>
        <v>1300</v>
      </c>
      <c r="E298" s="120" t="str">
        <f>原始数据!E297</f>
        <v>FAV</v>
      </c>
      <c r="F298" s="120" t="str">
        <f>原始数据!F297</f>
        <v>RC</v>
      </c>
      <c r="G298" s="120" t="str">
        <f>原始数据!G297</f>
        <v>加</v>
      </c>
      <c r="H298" s="120" t="str">
        <f>原始数据!H297</f>
        <v>下</v>
      </c>
      <c r="I298" s="120" t="str">
        <f>IF(原始数据!W297="","",原始数据!W297)</f>
        <v/>
      </c>
      <c r="J298" s="120" t="str">
        <f>原始数据!J297</f>
        <v/>
      </c>
      <c r="K298" s="125"/>
      <c r="L298" s="123" t="str">
        <f>IF(原始数据!AI297="","",原始数据!AI297)</f>
        <v/>
      </c>
      <c r="M298" s="125"/>
      <c r="N298" s="145"/>
      <c r="O298" s="145"/>
      <c r="P298" s="125"/>
      <c r="Q298" s="123" t="str">
        <f>IF(原始数据!AJ297="","",原始数据!AJ297)</f>
        <v/>
      </c>
      <c r="R298" s="125"/>
      <c r="S298" s="125"/>
      <c r="T298" s="125"/>
      <c r="U298" s="125"/>
      <c r="V298" s="123" t="str">
        <f>IF(原始数据!AL297="","",原始数据!AL297)</f>
        <v/>
      </c>
      <c r="W298" s="125"/>
      <c r="X298" s="125"/>
      <c r="Y298" s="125"/>
      <c r="Z298" s="125"/>
      <c r="AA298" s="123" t="str">
        <f>IF(原始数据!AN297="","",原始数据!AN297)</f>
        <v/>
      </c>
      <c r="AB298" s="125"/>
      <c r="AC298" s="125"/>
      <c r="AD298" s="125"/>
      <c r="AE298" s="123" t="str">
        <f>IF(原始数据!K297="","",原始数据!K297)</f>
        <v/>
      </c>
      <c r="AF298" s="123" t="str">
        <f>IF(原始数据!L297="","",原始数据!L297)</f>
        <v/>
      </c>
      <c r="AG298" s="123" t="str">
        <f>IF(原始数据!AO297="","",原始数据!AO297)</f>
        <v/>
      </c>
      <c r="AH298" s="125"/>
      <c r="AI298" s="125"/>
      <c r="AJ298" s="125"/>
      <c r="AK298" s="125"/>
      <c r="AL298" s="125"/>
    </row>
    <row r="299" spans="1:38">
      <c r="A299" s="117">
        <f>输入错误检查!B298</f>
        <v>0</v>
      </c>
      <c r="B299" s="130">
        <f>原始数据!B298</f>
        <v>7</v>
      </c>
      <c r="C299" s="130">
        <f>原始数据!C298</f>
        <v>6</v>
      </c>
      <c r="D299" s="120">
        <f>原始数据!D298</f>
        <v>1500</v>
      </c>
      <c r="E299" s="120" t="str">
        <f>原始数据!E298</f>
        <v>ZETA</v>
      </c>
      <c r="F299" s="120" t="str">
        <f>原始数据!F298</f>
        <v>FL</v>
      </c>
      <c r="G299" s="120">
        <f>原始数据!G298</f>
        <v>1</v>
      </c>
      <c r="H299" s="120" t="str">
        <f>原始数据!H298</f>
        <v>上</v>
      </c>
      <c r="I299" s="120" t="str">
        <f>IF(原始数据!W298="","",原始数据!W298)</f>
        <v>湖景村</v>
      </c>
      <c r="J299" s="120" t="str">
        <f>原始数据!J298</f>
        <v>ZETA</v>
      </c>
      <c r="K299" s="127" t="s">
        <v>313</v>
      </c>
      <c r="L299" s="123" t="str">
        <f>IF(原始数据!AI298="","",原始数据!AI298)</f>
        <v>佣兵</v>
      </c>
      <c r="M299" s="125">
        <v>11</v>
      </c>
      <c r="N299" s="145">
        <v>3</v>
      </c>
      <c r="O299" s="145">
        <v>6</v>
      </c>
      <c r="P299" s="127" t="s">
        <v>311</v>
      </c>
      <c r="Q299" s="123" t="str">
        <f>IF(原始数据!AJ298="","",原始数据!AJ298)</f>
        <v>古董商</v>
      </c>
      <c r="R299" s="125">
        <v>6</v>
      </c>
      <c r="S299" s="125">
        <v>0</v>
      </c>
      <c r="T299" s="125">
        <v>9</v>
      </c>
      <c r="U299" s="127" t="s">
        <v>314</v>
      </c>
      <c r="V299" s="123" t="str">
        <f>IF(原始数据!AL298="","",原始数据!AL298)</f>
        <v>飞行家</v>
      </c>
      <c r="W299" s="125">
        <v>3</v>
      </c>
      <c r="X299" s="125">
        <v>0</v>
      </c>
      <c r="Y299" s="125">
        <v>3</v>
      </c>
      <c r="Z299" s="127" t="s">
        <v>312</v>
      </c>
      <c r="AA299" s="123" t="str">
        <f>IF(原始数据!AN298="","",原始数据!AN298)</f>
        <v>祭司</v>
      </c>
      <c r="AB299" s="125">
        <v>8</v>
      </c>
      <c r="AC299" s="125">
        <v>3</v>
      </c>
      <c r="AD299" s="125">
        <v>9</v>
      </c>
      <c r="AE299" s="123" t="str">
        <f>IF(原始数据!K298="","",原始数据!K298)</f>
        <v>FL</v>
      </c>
      <c r="AF299" s="123" t="str">
        <f>IF(原始数据!L298="","",原始数据!L298)</f>
        <v>hasha</v>
      </c>
      <c r="AG299" s="123" t="str">
        <f>IF(原始数据!AO298="","",原始数据!AO298)</f>
        <v>时空之影</v>
      </c>
      <c r="AH299" s="125">
        <v>7</v>
      </c>
      <c r="AI299" s="125">
        <v>3</v>
      </c>
      <c r="AJ299" s="125">
        <v>6</v>
      </c>
      <c r="AK299" s="127" t="s">
        <v>104</v>
      </c>
      <c r="AL299" s="127" t="s">
        <v>320</v>
      </c>
    </row>
    <row r="300" spans="1:38">
      <c r="A300" s="117">
        <f>输入错误检查!B299</f>
        <v>0</v>
      </c>
      <c r="B300" s="130">
        <f>原始数据!B299</f>
        <v>7</v>
      </c>
      <c r="C300" s="130">
        <f>原始数据!C299</f>
        <v>6</v>
      </c>
      <c r="D300" s="120">
        <f>原始数据!D299</f>
        <v>1500</v>
      </c>
      <c r="E300" s="120" t="str">
        <f>原始数据!E299</f>
        <v>ZETA</v>
      </c>
      <c r="F300" s="120" t="str">
        <f>原始数据!F299</f>
        <v>FL</v>
      </c>
      <c r="G300" s="120">
        <f>原始数据!G299</f>
        <v>1</v>
      </c>
      <c r="H300" s="120" t="str">
        <f>原始数据!H299</f>
        <v>下</v>
      </c>
      <c r="I300" s="120" t="str">
        <f>IF(原始数据!W299="","",原始数据!W299)</f>
        <v>湖景村</v>
      </c>
      <c r="J300" s="120" t="str">
        <f>原始数据!J299</f>
        <v>FL</v>
      </c>
      <c r="K300" s="127" t="s">
        <v>317</v>
      </c>
      <c r="L300" s="123" t="str">
        <f>IF(原始数据!AI299="","",原始数据!AI299)</f>
        <v>杂技演员</v>
      </c>
      <c r="M300" s="125">
        <v>8</v>
      </c>
      <c r="N300" s="145">
        <v>3</v>
      </c>
      <c r="O300" s="145">
        <v>9</v>
      </c>
      <c r="P300" s="127" t="s">
        <v>316</v>
      </c>
      <c r="Q300" s="123" t="str">
        <f>IF(原始数据!AJ299="","",原始数据!AJ299)</f>
        <v>木偶师</v>
      </c>
      <c r="R300" s="125">
        <v>5</v>
      </c>
      <c r="S300" s="125">
        <v>6</v>
      </c>
      <c r="T300" s="125">
        <v>9</v>
      </c>
      <c r="U300" s="127" t="s">
        <v>315</v>
      </c>
      <c r="V300" s="123" t="str">
        <f>IF(原始数据!AL299="","",原始数据!AL299)</f>
        <v>野人</v>
      </c>
      <c r="W300" s="125">
        <v>6</v>
      </c>
      <c r="X300" s="125">
        <v>3</v>
      </c>
      <c r="Y300" s="125">
        <v>6</v>
      </c>
      <c r="Z300" s="127" t="s">
        <v>145</v>
      </c>
      <c r="AA300" s="123" t="str">
        <f>IF(原始数据!AN299="","",原始数据!AN299)</f>
        <v>园丁</v>
      </c>
      <c r="AB300" s="125">
        <v>2</v>
      </c>
      <c r="AC300" s="125">
        <v>3</v>
      </c>
      <c r="AD300" s="125">
        <v>9</v>
      </c>
      <c r="AE300" s="123" t="str">
        <f>IF(原始数据!K299="","",原始数据!K299)</f>
        <v>ZETA</v>
      </c>
      <c r="AF300" s="123" t="str">
        <f>IF(原始数据!L299="","",原始数据!L299)</f>
        <v>alf</v>
      </c>
      <c r="AG300" s="123" t="str">
        <f>IF(原始数据!AO299="","",原始数据!AO299)</f>
        <v>歌剧演员</v>
      </c>
      <c r="AH300" s="125">
        <v>7</v>
      </c>
      <c r="AI300" s="125">
        <v>3</v>
      </c>
      <c r="AJ300" s="125">
        <v>6</v>
      </c>
      <c r="AK300" s="127" t="s">
        <v>104</v>
      </c>
      <c r="AL300" s="127" t="s">
        <v>90</v>
      </c>
    </row>
    <row r="301" spans="1:38">
      <c r="A301" s="117">
        <f>输入错误检查!B300</f>
        <v>0</v>
      </c>
      <c r="B301" s="130">
        <f>原始数据!B300</f>
        <v>7</v>
      </c>
      <c r="C301" s="130">
        <f>原始数据!C300</f>
        <v>6</v>
      </c>
      <c r="D301" s="120">
        <f>原始数据!D300</f>
        <v>1500</v>
      </c>
      <c r="E301" s="120" t="str">
        <f>原始数据!E300</f>
        <v>ZETA</v>
      </c>
      <c r="F301" s="120" t="str">
        <f>原始数据!F300</f>
        <v>FL</v>
      </c>
      <c r="G301" s="120">
        <f>原始数据!G300</f>
        <v>2</v>
      </c>
      <c r="H301" s="120" t="str">
        <f>原始数据!H300</f>
        <v>上</v>
      </c>
      <c r="I301" s="120" t="str">
        <f>IF(原始数据!W300="","",原始数据!W300)</f>
        <v>军工厂</v>
      </c>
      <c r="J301" s="120" t="str">
        <f>原始数据!J300</f>
        <v>ZETA</v>
      </c>
      <c r="K301" s="125" t="s">
        <v>313</v>
      </c>
      <c r="L301" s="123" t="str">
        <f>IF(原始数据!AI300="","",原始数据!AI300)</f>
        <v>大副</v>
      </c>
      <c r="M301" s="125">
        <v>5</v>
      </c>
      <c r="N301" s="145">
        <v>3</v>
      </c>
      <c r="O301" s="145">
        <v>6</v>
      </c>
      <c r="P301" s="125" t="s">
        <v>311</v>
      </c>
      <c r="Q301" s="123" t="str">
        <f>IF(原始数据!AJ300="","",原始数据!AJ300)</f>
        <v>拉拉队员</v>
      </c>
      <c r="R301" s="125">
        <v>2</v>
      </c>
      <c r="S301" s="125">
        <v>0</v>
      </c>
      <c r="T301" s="125">
        <v>3</v>
      </c>
      <c r="U301" s="125" t="s">
        <v>314</v>
      </c>
      <c r="V301" s="123" t="str">
        <f>IF(原始数据!AL300="","",原始数据!AL300)</f>
        <v>勘探员</v>
      </c>
      <c r="W301" s="125">
        <v>1</v>
      </c>
      <c r="X301" s="125">
        <v>0</v>
      </c>
      <c r="Y301" s="125">
        <v>9</v>
      </c>
      <c r="Z301" s="125" t="s">
        <v>312</v>
      </c>
      <c r="AA301" s="123" t="str">
        <f>IF(原始数据!AN300="","",原始数据!AN300)</f>
        <v>作曲家</v>
      </c>
      <c r="AB301" s="125">
        <v>9</v>
      </c>
      <c r="AC301" s="125">
        <v>0</v>
      </c>
      <c r="AD301" s="125">
        <v>9</v>
      </c>
      <c r="AE301" s="123" t="str">
        <f>IF(原始数据!K300="","",原始数据!K300)</f>
        <v>FL</v>
      </c>
      <c r="AF301" s="123" t="str">
        <f>IF(原始数据!L300="","",原始数据!L300)</f>
        <v>hasha</v>
      </c>
      <c r="AG301" s="123" t="str">
        <f>IF(原始数据!AO300="","",原始数据!AO300)</f>
        <v>时空之影</v>
      </c>
      <c r="AH301" s="125">
        <v>3</v>
      </c>
      <c r="AI301" s="125">
        <v>3</v>
      </c>
      <c r="AJ301" s="125">
        <v>6</v>
      </c>
      <c r="AK301" s="127" t="s">
        <v>104</v>
      </c>
      <c r="AL301" s="127" t="s">
        <v>320</v>
      </c>
    </row>
    <row r="302" spans="1:38">
      <c r="A302" s="117">
        <f>输入错误检查!B301</f>
        <v>0</v>
      </c>
      <c r="B302" s="130">
        <f>原始数据!B301</f>
        <v>7</v>
      </c>
      <c r="C302" s="130">
        <f>原始数据!C301</f>
        <v>6</v>
      </c>
      <c r="D302" s="120">
        <f>原始数据!D301</f>
        <v>1500</v>
      </c>
      <c r="E302" s="120" t="str">
        <f>原始数据!E301</f>
        <v>ZETA</v>
      </c>
      <c r="F302" s="120" t="str">
        <f>原始数据!F301</f>
        <v>FL</v>
      </c>
      <c r="G302" s="120">
        <f>原始数据!G301</f>
        <v>2</v>
      </c>
      <c r="H302" s="120" t="str">
        <f>原始数据!H301</f>
        <v>下</v>
      </c>
      <c r="I302" s="120" t="str">
        <f>IF(原始数据!W301="","",原始数据!W301)</f>
        <v>军工厂</v>
      </c>
      <c r="J302" s="120" t="s">
        <v>72</v>
      </c>
      <c r="K302" s="127" t="s">
        <v>145</v>
      </c>
      <c r="L302" s="123" t="str">
        <f>IF(原始数据!AI301="","",原始数据!AI301)</f>
        <v>空军</v>
      </c>
      <c r="M302" s="125">
        <v>8</v>
      </c>
      <c r="N302" s="145">
        <v>3</v>
      </c>
      <c r="O302" s="145">
        <v>9</v>
      </c>
      <c r="P302" s="127" t="s">
        <v>317</v>
      </c>
      <c r="Q302" s="123" t="str">
        <f>IF(原始数据!AJ301="","",原始数据!AJ301)</f>
        <v>昆虫学者</v>
      </c>
      <c r="R302" s="125">
        <v>6</v>
      </c>
      <c r="S302" s="125">
        <v>3</v>
      </c>
      <c r="T302" s="125">
        <v>9</v>
      </c>
      <c r="U302" s="127" t="s">
        <v>315</v>
      </c>
      <c r="V302" s="123" t="str">
        <f>IF(原始数据!AL301="","",原始数据!AL301)</f>
        <v>野人</v>
      </c>
      <c r="W302" s="125">
        <v>5</v>
      </c>
      <c r="X302" s="125">
        <v>3</v>
      </c>
      <c r="Y302" s="125">
        <v>6</v>
      </c>
      <c r="Z302" s="127" t="s">
        <v>316</v>
      </c>
      <c r="AA302" s="123" t="str">
        <f>IF(原始数据!AN301="","",原始数据!AN301)</f>
        <v>心理学家</v>
      </c>
      <c r="AB302" s="125">
        <v>2</v>
      </c>
      <c r="AC302" s="125">
        <v>3</v>
      </c>
      <c r="AD302" s="125">
        <v>9</v>
      </c>
      <c r="AE302" s="123" t="str">
        <f>IF(原始数据!K301="","",原始数据!K301)</f>
        <v>ZETA</v>
      </c>
      <c r="AF302" s="123" t="str">
        <f>IF(原始数据!L301="","",原始数据!L301)</f>
        <v>alf</v>
      </c>
      <c r="AG302" s="123" t="str">
        <f>IF(原始数据!AO301="","",原始数据!AO301)</f>
        <v>歌剧演员</v>
      </c>
      <c r="AH302" s="125">
        <v>1</v>
      </c>
      <c r="AI302" s="125">
        <v>0</v>
      </c>
      <c r="AJ302" s="125">
        <v>6</v>
      </c>
      <c r="AK302" s="127" t="s">
        <v>104</v>
      </c>
      <c r="AL302" s="127" t="s">
        <v>299</v>
      </c>
    </row>
    <row r="303" spans="1:38">
      <c r="A303" s="117">
        <f>输入错误检查!B302</f>
        <v>0</v>
      </c>
      <c r="B303" s="130">
        <f>原始数据!B302</f>
        <v>7</v>
      </c>
      <c r="C303" s="130">
        <f>原始数据!C302</f>
        <v>6</v>
      </c>
      <c r="D303" s="120">
        <f>原始数据!D302</f>
        <v>1500</v>
      </c>
      <c r="E303" s="120" t="str">
        <f>原始数据!E302</f>
        <v>ZETA</v>
      </c>
      <c r="F303" s="120" t="str">
        <f>原始数据!F302</f>
        <v>FL</v>
      </c>
      <c r="G303" s="120">
        <f>原始数据!G302</f>
        <v>3</v>
      </c>
      <c r="H303" s="120" t="str">
        <f>原始数据!H302</f>
        <v>上</v>
      </c>
      <c r="I303" s="120" t="str">
        <f>IF(原始数据!W302="","",原始数据!W302)</f>
        <v/>
      </c>
      <c r="J303" s="120"/>
      <c r="K303" s="125"/>
      <c r="L303" s="123" t="str">
        <f>IF(原始数据!AI302="","",原始数据!AI302)</f>
        <v/>
      </c>
      <c r="M303" s="125"/>
      <c r="N303" s="145"/>
      <c r="O303" s="145"/>
      <c r="P303" s="125"/>
      <c r="Q303" s="123" t="str">
        <f>IF(原始数据!AJ302="","",原始数据!AJ302)</f>
        <v/>
      </c>
      <c r="R303" s="125"/>
      <c r="S303" s="125"/>
      <c r="T303" s="125"/>
      <c r="U303" s="125"/>
      <c r="V303" s="123" t="str">
        <f>IF(原始数据!AL302="","",原始数据!AL302)</f>
        <v/>
      </c>
      <c r="W303" s="125"/>
      <c r="X303" s="125"/>
      <c r="Y303" s="125"/>
      <c r="Z303" s="125"/>
      <c r="AA303" s="123" t="str">
        <f>IF(原始数据!AN302="","",原始数据!AN302)</f>
        <v/>
      </c>
      <c r="AB303" s="125"/>
      <c r="AC303" s="125"/>
      <c r="AD303" s="125"/>
      <c r="AE303" s="123" t="str">
        <f>IF(原始数据!K302="","",原始数据!K302)</f>
        <v/>
      </c>
      <c r="AF303" s="123" t="str">
        <f>IF(原始数据!L302="","",原始数据!L302)</f>
        <v/>
      </c>
      <c r="AG303" s="123" t="str">
        <f>IF(原始数据!AO302="","",原始数据!AO302)</f>
        <v/>
      </c>
      <c r="AH303" s="125"/>
      <c r="AI303" s="125"/>
      <c r="AJ303" s="125"/>
      <c r="AK303" s="125"/>
      <c r="AL303" s="125"/>
    </row>
    <row r="304" spans="1:38">
      <c r="A304" s="117">
        <f>输入错误检查!B303</f>
        <v>0</v>
      </c>
      <c r="B304" s="130">
        <f>原始数据!B303</f>
        <v>7</v>
      </c>
      <c r="C304" s="130">
        <f>原始数据!C303</f>
        <v>6</v>
      </c>
      <c r="D304" s="120">
        <f>原始数据!D303</f>
        <v>1500</v>
      </c>
      <c r="E304" s="120" t="str">
        <f>原始数据!E303</f>
        <v>ZETA</v>
      </c>
      <c r="F304" s="120" t="str">
        <f>原始数据!F303</f>
        <v>FL</v>
      </c>
      <c r="G304" s="120">
        <f>原始数据!G303</f>
        <v>3</v>
      </c>
      <c r="H304" s="120" t="str">
        <f>原始数据!H303</f>
        <v>下</v>
      </c>
      <c r="I304" s="120" t="str">
        <f>IF(原始数据!W303="","",原始数据!W303)</f>
        <v/>
      </c>
      <c r="J304" s="120" t="str">
        <f>原始数据!J303</f>
        <v/>
      </c>
      <c r="K304" s="125"/>
      <c r="L304" s="123" t="str">
        <f>IF(原始数据!AI303="","",原始数据!AI303)</f>
        <v/>
      </c>
      <c r="M304" s="125"/>
      <c r="N304" s="145"/>
      <c r="O304" s="145"/>
      <c r="P304" s="125"/>
      <c r="Q304" s="123" t="str">
        <f>IF(原始数据!AJ303="","",原始数据!AJ303)</f>
        <v/>
      </c>
      <c r="R304" s="125"/>
      <c r="S304" s="125"/>
      <c r="T304" s="125"/>
      <c r="U304" s="125"/>
      <c r="V304" s="123" t="str">
        <f>IF(原始数据!AL303="","",原始数据!AL303)</f>
        <v/>
      </c>
      <c r="W304" s="125"/>
      <c r="X304" s="125"/>
      <c r="Y304" s="125"/>
      <c r="Z304" s="125"/>
      <c r="AA304" s="123" t="str">
        <f>IF(原始数据!AN303="","",原始数据!AN303)</f>
        <v/>
      </c>
      <c r="AB304" s="125"/>
      <c r="AC304" s="125"/>
      <c r="AD304" s="125"/>
      <c r="AE304" s="123" t="str">
        <f>IF(原始数据!K303="","",原始数据!K303)</f>
        <v/>
      </c>
      <c r="AF304" s="123" t="str">
        <f>IF(原始数据!L303="","",原始数据!L303)</f>
        <v/>
      </c>
      <c r="AG304" s="123" t="str">
        <f>IF(原始数据!AO303="","",原始数据!AO303)</f>
        <v/>
      </c>
      <c r="AH304" s="125"/>
      <c r="AI304" s="125"/>
      <c r="AJ304" s="125"/>
      <c r="AK304" s="125"/>
      <c r="AL304" s="125"/>
    </row>
    <row r="305" spans="1:38">
      <c r="A305" s="117">
        <f>输入错误检查!B304</f>
        <v>0</v>
      </c>
      <c r="B305" s="130">
        <f>原始数据!B304</f>
        <v>7</v>
      </c>
      <c r="C305" s="130">
        <f>原始数据!C304</f>
        <v>6</v>
      </c>
      <c r="D305" s="120">
        <f>原始数据!D304</f>
        <v>1500</v>
      </c>
      <c r="E305" s="120" t="str">
        <f>原始数据!E304</f>
        <v>ZETA</v>
      </c>
      <c r="F305" s="120" t="str">
        <f>原始数据!F304</f>
        <v>FL</v>
      </c>
      <c r="G305" s="120" t="str">
        <f>原始数据!G304</f>
        <v>加</v>
      </c>
      <c r="H305" s="120" t="str">
        <f>原始数据!H304</f>
        <v>上</v>
      </c>
      <c r="I305" s="120" t="str">
        <f>IF(原始数据!W304="","",原始数据!W304)</f>
        <v/>
      </c>
      <c r="J305" s="120" t="str">
        <f>原始数据!J304</f>
        <v/>
      </c>
      <c r="K305" s="125"/>
      <c r="L305" s="123" t="str">
        <f>IF(原始数据!AI304="","",原始数据!AI304)</f>
        <v/>
      </c>
      <c r="M305" s="125"/>
      <c r="N305" s="145"/>
      <c r="O305" s="145"/>
      <c r="P305" s="125"/>
      <c r="Q305" s="123" t="str">
        <f>IF(原始数据!AJ304="","",原始数据!AJ304)</f>
        <v/>
      </c>
      <c r="R305" s="125"/>
      <c r="S305" s="125"/>
      <c r="T305" s="125"/>
      <c r="U305" s="125"/>
      <c r="V305" s="123" t="str">
        <f>IF(原始数据!AL304="","",原始数据!AL304)</f>
        <v/>
      </c>
      <c r="W305" s="125"/>
      <c r="X305" s="125"/>
      <c r="Y305" s="125"/>
      <c r="Z305" s="125"/>
      <c r="AA305" s="123" t="str">
        <f>IF(原始数据!AN304="","",原始数据!AN304)</f>
        <v/>
      </c>
      <c r="AB305" s="125"/>
      <c r="AC305" s="125"/>
      <c r="AD305" s="125"/>
      <c r="AE305" s="123" t="str">
        <f>IF(原始数据!K304="","",原始数据!K304)</f>
        <v/>
      </c>
      <c r="AF305" s="123" t="str">
        <f>IF(原始数据!L304="","",原始数据!L304)</f>
        <v/>
      </c>
      <c r="AG305" s="123" t="str">
        <f>IF(原始数据!AO304="","",原始数据!AO304)</f>
        <v/>
      </c>
      <c r="AH305" s="125"/>
      <c r="AI305" s="125"/>
      <c r="AJ305" s="125"/>
      <c r="AK305" s="125"/>
      <c r="AL305" s="125"/>
    </row>
    <row r="306" spans="1:38">
      <c r="A306" s="117">
        <f>输入错误检查!B305</f>
        <v>0</v>
      </c>
      <c r="B306" s="130">
        <f>原始数据!B305</f>
        <v>7</v>
      </c>
      <c r="C306" s="130">
        <f>原始数据!C305</f>
        <v>6</v>
      </c>
      <c r="D306" s="120">
        <f>原始数据!D305</f>
        <v>1500</v>
      </c>
      <c r="E306" s="120" t="str">
        <f>原始数据!E305</f>
        <v>ZETA</v>
      </c>
      <c r="F306" s="120" t="str">
        <f>原始数据!F305</f>
        <v>FL</v>
      </c>
      <c r="G306" s="120" t="str">
        <f>原始数据!G305</f>
        <v>加</v>
      </c>
      <c r="H306" s="120" t="str">
        <f>原始数据!H305</f>
        <v>下</v>
      </c>
      <c r="I306" s="120" t="str">
        <f>IF(原始数据!W305="","",原始数据!W305)</f>
        <v/>
      </c>
      <c r="J306" s="120" t="str">
        <f>原始数据!J305</f>
        <v/>
      </c>
      <c r="K306" s="125"/>
      <c r="L306" s="123" t="str">
        <f>IF(原始数据!AI305="","",原始数据!AI305)</f>
        <v/>
      </c>
      <c r="M306" s="125"/>
      <c r="N306" s="145"/>
      <c r="O306" s="145"/>
      <c r="P306" s="125"/>
      <c r="Q306" s="123" t="str">
        <f>IF(原始数据!AJ305="","",原始数据!AJ305)</f>
        <v/>
      </c>
      <c r="R306" s="125"/>
      <c r="S306" s="125"/>
      <c r="T306" s="125"/>
      <c r="U306" s="125"/>
      <c r="V306" s="123" t="str">
        <f>IF(原始数据!AL305="","",原始数据!AL305)</f>
        <v/>
      </c>
      <c r="W306" s="125"/>
      <c r="X306" s="125"/>
      <c r="Y306" s="125"/>
      <c r="Z306" s="125"/>
      <c r="AA306" s="123" t="str">
        <f>IF(原始数据!AN305="","",原始数据!AN305)</f>
        <v/>
      </c>
      <c r="AB306" s="125"/>
      <c r="AC306" s="125"/>
      <c r="AD306" s="125"/>
      <c r="AE306" s="123" t="str">
        <f>IF(原始数据!K305="","",原始数据!K305)</f>
        <v/>
      </c>
      <c r="AF306" s="123" t="str">
        <f>IF(原始数据!L305="","",原始数据!L305)</f>
        <v/>
      </c>
      <c r="AG306" s="123" t="str">
        <f>IF(原始数据!AO305="","",原始数据!AO305)</f>
        <v/>
      </c>
      <c r="AH306" s="125"/>
      <c r="AI306" s="125"/>
      <c r="AJ306" s="125"/>
      <c r="AK306" s="125"/>
      <c r="AL306" s="125"/>
    </row>
    <row r="307" spans="1:38">
      <c r="A307" s="117">
        <f>输入错误检查!B306</f>
        <v>0</v>
      </c>
      <c r="B307" s="130">
        <f>原始数据!B306</f>
        <v>7</v>
      </c>
      <c r="C307" s="130">
        <f>原始数据!C306</f>
        <v>6</v>
      </c>
      <c r="D307" s="120">
        <f>原始数据!D306</f>
        <v>1700</v>
      </c>
      <c r="E307" s="120" t="str">
        <f>原始数据!E306</f>
        <v>FAV</v>
      </c>
      <c r="F307" s="120" t="str">
        <f>原始数据!F306</f>
        <v>SZ</v>
      </c>
      <c r="G307" s="120">
        <f>原始数据!G306</f>
        <v>1</v>
      </c>
      <c r="H307" s="120" t="str">
        <f>原始数据!H306</f>
        <v>上</v>
      </c>
      <c r="I307" s="120" t="str">
        <f>IF(原始数据!W306="","",原始数据!W306)</f>
        <v>里奥的回忆</v>
      </c>
      <c r="J307" s="120" t="str">
        <f>原始数据!J306</f>
        <v>FAV</v>
      </c>
      <c r="K307" s="127" t="s">
        <v>304</v>
      </c>
      <c r="L307" s="123" t="str">
        <f>IF(原始数据!AI306="","",原始数据!AI306)</f>
        <v>木偶师</v>
      </c>
      <c r="M307" s="125">
        <v>2</v>
      </c>
      <c r="N307" s="145">
        <v>3</v>
      </c>
      <c r="O307" s="145">
        <v>9</v>
      </c>
      <c r="P307" s="127" t="s">
        <v>306</v>
      </c>
      <c r="Q307" s="123" t="str">
        <f>IF(原始数据!AJ306="","",原始数据!AJ306)</f>
        <v>野人</v>
      </c>
      <c r="R307" s="125">
        <v>9</v>
      </c>
      <c r="S307" s="131">
        <v>6</v>
      </c>
      <c r="T307" s="125">
        <v>3</v>
      </c>
      <c r="U307" s="127" t="s">
        <v>305</v>
      </c>
      <c r="V307" s="123" t="str">
        <f>IF(原始数据!AL306="","",原始数据!AL306)</f>
        <v>先知</v>
      </c>
      <c r="W307" s="125">
        <v>8</v>
      </c>
      <c r="X307" s="125">
        <v>0</v>
      </c>
      <c r="Y307" s="125">
        <v>9</v>
      </c>
      <c r="Z307" s="127" t="s">
        <v>303</v>
      </c>
      <c r="AA307" s="123" t="str">
        <f>IF(原始数据!AN306="","",原始数据!AN306)</f>
        <v>飞行家</v>
      </c>
      <c r="AB307" s="125">
        <v>5</v>
      </c>
      <c r="AC307" s="125">
        <v>3</v>
      </c>
      <c r="AD307" s="125">
        <v>6</v>
      </c>
      <c r="AE307" s="123" t="str">
        <f>IF(原始数据!K306="","",原始数据!K306)</f>
        <v>SZ</v>
      </c>
      <c r="AF307" s="123" t="str">
        <f>IF(原始数据!L306="","",原始数据!L306)</f>
        <v>burio</v>
      </c>
      <c r="AG307" s="123" t="str">
        <f>IF(原始数据!AO306="","",原始数据!AO306)</f>
        <v>歌剧演员</v>
      </c>
      <c r="AH307" s="125">
        <v>4</v>
      </c>
      <c r="AI307" s="125">
        <v>0</v>
      </c>
      <c r="AJ307" s="125">
        <v>3</v>
      </c>
      <c r="AK307" s="127" t="s">
        <v>66</v>
      </c>
      <c r="AL307" s="127" t="s">
        <v>320</v>
      </c>
    </row>
    <row r="308" spans="1:38">
      <c r="A308" s="117">
        <f>输入错误检查!B307</f>
        <v>0</v>
      </c>
      <c r="B308" s="130">
        <f>原始数据!B307</f>
        <v>7</v>
      </c>
      <c r="C308" s="130">
        <f>原始数据!C307</f>
        <v>6</v>
      </c>
      <c r="D308" s="120">
        <f>原始数据!D307</f>
        <v>1700</v>
      </c>
      <c r="E308" s="120" t="str">
        <f>原始数据!E307</f>
        <v>FAV</v>
      </c>
      <c r="F308" s="120" t="str">
        <f>原始数据!F307</f>
        <v>SZ</v>
      </c>
      <c r="G308" s="120">
        <f>原始数据!G307</f>
        <v>1</v>
      </c>
      <c r="H308" s="120" t="str">
        <f>原始数据!H307</f>
        <v>下</v>
      </c>
      <c r="I308" s="120" t="str">
        <f>IF(原始数据!W307="","",原始数据!W307)</f>
        <v>里奥的回忆</v>
      </c>
      <c r="J308" s="120" t="str">
        <f>原始数据!J307</f>
        <v>SZ</v>
      </c>
      <c r="K308" s="127" t="s">
        <v>295</v>
      </c>
      <c r="L308" s="123" t="str">
        <f>IF(原始数据!AI307="","",原始数据!AI307)</f>
        <v>囚徒</v>
      </c>
      <c r="M308" s="125">
        <v>8</v>
      </c>
      <c r="N308" s="145">
        <v>0</v>
      </c>
      <c r="O308" s="145">
        <v>9</v>
      </c>
      <c r="P308" s="127" t="s">
        <v>297</v>
      </c>
      <c r="Q308" s="123" t="str">
        <f>IF(原始数据!AJ307="","",原始数据!AJ307)</f>
        <v>拉拉队员</v>
      </c>
      <c r="R308" s="125">
        <v>5</v>
      </c>
      <c r="S308" s="125">
        <v>0</v>
      </c>
      <c r="T308" s="125">
        <v>9</v>
      </c>
      <c r="U308" s="127" t="s">
        <v>298</v>
      </c>
      <c r="V308" s="123" t="str">
        <f>IF(原始数据!AL307="","",原始数据!AL307)</f>
        <v>古董商</v>
      </c>
      <c r="W308" s="125">
        <v>4</v>
      </c>
      <c r="X308" s="125">
        <v>0</v>
      </c>
      <c r="Y308" s="125">
        <v>3</v>
      </c>
      <c r="Z308" s="127" t="s">
        <v>296</v>
      </c>
      <c r="AA308" s="123" t="str">
        <f>IF(原始数据!AN307="","",原始数据!AN307)</f>
        <v>佣兵</v>
      </c>
      <c r="AB308" s="125">
        <v>6</v>
      </c>
      <c r="AC308" s="125">
        <v>3</v>
      </c>
      <c r="AD308" s="125">
        <v>6</v>
      </c>
      <c r="AE308" s="123" t="str">
        <f>IF(原始数据!K307="","",原始数据!K307)</f>
        <v>FAV</v>
      </c>
      <c r="AF308" s="123" t="str">
        <f>IF(原始数据!L307="","",原始数据!L307)</f>
        <v>chikin</v>
      </c>
      <c r="AG308" s="123" t="str">
        <f>IF(原始数据!AO307="","",原始数据!AO307)</f>
        <v>时空之影</v>
      </c>
      <c r="AH308" s="125">
        <v>9</v>
      </c>
      <c r="AI308" s="125">
        <v>6</v>
      </c>
      <c r="AJ308" s="125">
        <v>9</v>
      </c>
      <c r="AK308" s="127" t="s">
        <v>104</v>
      </c>
      <c r="AL308" s="127" t="s">
        <v>299</v>
      </c>
    </row>
    <row r="309" spans="1:38">
      <c r="A309" s="117">
        <f>输入错误检查!B308</f>
        <v>0</v>
      </c>
      <c r="B309" s="130">
        <f>原始数据!B308</f>
        <v>7</v>
      </c>
      <c r="C309" s="130">
        <f>原始数据!C308</f>
        <v>6</v>
      </c>
      <c r="D309" s="120">
        <f>原始数据!D308</f>
        <v>1700</v>
      </c>
      <c r="E309" s="120" t="str">
        <f>原始数据!E308</f>
        <v>FAV</v>
      </c>
      <c r="F309" s="120" t="str">
        <f>原始数据!F308</f>
        <v>SZ</v>
      </c>
      <c r="G309" s="120">
        <f>原始数据!G308</f>
        <v>2</v>
      </c>
      <c r="H309" s="120" t="str">
        <f>原始数据!H308</f>
        <v>上</v>
      </c>
      <c r="I309" s="120" t="str">
        <f>IF(原始数据!W308="","",原始数据!W308)</f>
        <v>圣心医院</v>
      </c>
      <c r="J309" s="120" t="str">
        <f>原始数据!J308</f>
        <v>SZ</v>
      </c>
      <c r="K309" s="127" t="s">
        <v>295</v>
      </c>
      <c r="L309" s="123" t="str">
        <f>IF(原始数据!AI308="","",原始数据!AI308)</f>
        <v>律师</v>
      </c>
      <c r="M309" s="125">
        <v>5</v>
      </c>
      <c r="N309" s="145">
        <v>3</v>
      </c>
      <c r="O309" s="145">
        <v>6</v>
      </c>
      <c r="P309" s="127" t="s">
        <v>298</v>
      </c>
      <c r="Q309" s="123" t="str">
        <f>IF(原始数据!AJ308="","",原始数据!AJ308)</f>
        <v>古董商</v>
      </c>
      <c r="R309" s="125">
        <v>2</v>
      </c>
      <c r="S309" s="125">
        <v>0</v>
      </c>
      <c r="T309" s="125">
        <v>3</v>
      </c>
      <c r="U309" s="127" t="s">
        <v>297</v>
      </c>
      <c r="V309" s="123" t="str">
        <f>IF(原始数据!AL308="","",原始数据!AL308)</f>
        <v>舞女</v>
      </c>
      <c r="W309" s="125">
        <v>3</v>
      </c>
      <c r="X309" s="125">
        <v>3</v>
      </c>
      <c r="Y309" s="125">
        <v>9</v>
      </c>
      <c r="Z309" s="127" t="s">
        <v>296</v>
      </c>
      <c r="AA309" s="123" t="str">
        <f>IF(原始数据!AN308="","",原始数据!AN308)</f>
        <v>前锋</v>
      </c>
      <c r="AB309" s="125">
        <v>8</v>
      </c>
      <c r="AC309" s="125">
        <v>0</v>
      </c>
      <c r="AD309" s="125">
        <v>6</v>
      </c>
      <c r="AE309" s="123" t="str">
        <f>IF(原始数据!K308="","",原始数据!K308)</f>
        <v>FAV</v>
      </c>
      <c r="AF309" s="123" t="str">
        <f>IF(原始数据!L308="","",原始数据!L308)</f>
        <v>chikin</v>
      </c>
      <c r="AG309" s="123" t="str">
        <f>IF(原始数据!AO308="","",原始数据!AO308)</f>
        <v>隐士</v>
      </c>
      <c r="AH309" s="125">
        <v>6</v>
      </c>
      <c r="AI309" s="125">
        <v>6</v>
      </c>
      <c r="AJ309" s="125">
        <v>9</v>
      </c>
      <c r="AK309" s="127" t="s">
        <v>104</v>
      </c>
      <c r="AL309" s="127" t="s">
        <v>299</v>
      </c>
    </row>
    <row r="310" spans="1:38">
      <c r="A310" s="117">
        <f>输入错误检查!B309</f>
        <v>0</v>
      </c>
      <c r="B310" s="130">
        <f>原始数据!B309</f>
        <v>7</v>
      </c>
      <c r="C310" s="130">
        <f>原始数据!C309</f>
        <v>6</v>
      </c>
      <c r="D310" s="120">
        <f>原始数据!D309</f>
        <v>1700</v>
      </c>
      <c r="E310" s="120" t="str">
        <f>原始数据!E309</f>
        <v>FAV</v>
      </c>
      <c r="F310" s="120" t="str">
        <f>原始数据!F309</f>
        <v>SZ</v>
      </c>
      <c r="G310" s="120">
        <f>原始数据!G309</f>
        <v>2</v>
      </c>
      <c r="H310" s="120" t="str">
        <f>原始数据!H309</f>
        <v>下</v>
      </c>
      <c r="I310" s="120" t="str">
        <f>IF(原始数据!W309="","",原始数据!W309)</f>
        <v>圣心医院</v>
      </c>
      <c r="J310" s="120" t="str">
        <f>原始数据!J309</f>
        <v>FAV</v>
      </c>
      <c r="K310" s="127" t="s">
        <v>304</v>
      </c>
      <c r="L310" s="123" t="str">
        <f>IF(原始数据!AI309="","",原始数据!AI309)</f>
        <v>勘探员</v>
      </c>
      <c r="M310" s="125">
        <v>5</v>
      </c>
      <c r="N310" s="145">
        <v>0</v>
      </c>
      <c r="O310" s="145">
        <v>3</v>
      </c>
      <c r="P310" s="127" t="s">
        <v>303</v>
      </c>
      <c r="Q310" s="123" t="str">
        <f>IF(原始数据!AJ309="","",原始数据!AJ309)</f>
        <v>飞行家</v>
      </c>
      <c r="R310" s="125">
        <v>8</v>
      </c>
      <c r="S310" s="125">
        <v>3</v>
      </c>
      <c r="T310" s="125">
        <v>6</v>
      </c>
      <c r="U310" s="127" t="s">
        <v>305</v>
      </c>
      <c r="V310" s="123" t="str">
        <f>IF(原始数据!AL309="","",原始数据!AL309)</f>
        <v>拉拉队员</v>
      </c>
      <c r="W310" s="125">
        <v>6</v>
      </c>
      <c r="X310" s="125">
        <v>0</v>
      </c>
      <c r="Y310" s="125">
        <v>6</v>
      </c>
      <c r="Z310" s="127" t="s">
        <v>306</v>
      </c>
      <c r="AA310" s="123" t="str">
        <f>IF(原始数据!AN309="","",原始数据!AN309)</f>
        <v>佣兵</v>
      </c>
      <c r="AB310" s="125">
        <v>2</v>
      </c>
      <c r="AC310" s="125">
        <v>3</v>
      </c>
      <c r="AD310" s="125">
        <v>6</v>
      </c>
      <c r="AE310" s="123" t="str">
        <f>IF(原始数据!K309="","",原始数据!K309)</f>
        <v>SZ</v>
      </c>
      <c r="AF310" s="123" t="str">
        <f>IF(原始数据!L309="","",原始数据!L309)</f>
        <v>miraik</v>
      </c>
      <c r="AG310" s="123" t="str">
        <f>IF(原始数据!AO309="","",原始数据!AO309)</f>
        <v>时空之影</v>
      </c>
      <c r="AH310" s="125">
        <v>7</v>
      </c>
      <c r="AI310" s="125">
        <v>6</v>
      </c>
      <c r="AJ310" s="125">
        <v>9</v>
      </c>
      <c r="AK310" s="127" t="s">
        <v>104</v>
      </c>
      <c r="AL310" s="127" t="s">
        <v>299</v>
      </c>
    </row>
    <row r="311" spans="1:38">
      <c r="A311" s="117">
        <f>输入错误检查!B310</f>
        <v>0</v>
      </c>
      <c r="B311" s="130">
        <f>原始数据!B310</f>
        <v>7</v>
      </c>
      <c r="C311" s="130">
        <f>原始数据!C310</f>
        <v>6</v>
      </c>
      <c r="D311" s="120">
        <f>原始数据!D310</f>
        <v>1700</v>
      </c>
      <c r="E311" s="120" t="str">
        <f>原始数据!E310</f>
        <v>FAV</v>
      </c>
      <c r="F311" s="120" t="str">
        <f>原始数据!F310</f>
        <v>SZ</v>
      </c>
      <c r="G311" s="120">
        <f>原始数据!G310</f>
        <v>3</v>
      </c>
      <c r="H311" s="120" t="str">
        <f>原始数据!H310</f>
        <v>上</v>
      </c>
      <c r="I311" s="120" t="str">
        <f>IF(原始数据!W310="","",原始数据!W310)</f>
        <v/>
      </c>
      <c r="J311" s="120" t="str">
        <f>原始数据!J310</f>
        <v/>
      </c>
      <c r="K311" s="125"/>
      <c r="L311" s="123" t="str">
        <f>IF(原始数据!AI310="","",原始数据!AI310)</f>
        <v/>
      </c>
      <c r="M311" s="125"/>
      <c r="N311" s="145"/>
      <c r="O311" s="145"/>
      <c r="P311" s="125"/>
      <c r="Q311" s="123" t="str">
        <f>IF(原始数据!AJ310="","",原始数据!AJ310)</f>
        <v/>
      </c>
      <c r="R311" s="125"/>
      <c r="S311" s="125"/>
      <c r="T311" s="125"/>
      <c r="U311" s="125"/>
      <c r="V311" s="123" t="str">
        <f>IF(原始数据!AL310="","",原始数据!AL310)</f>
        <v/>
      </c>
      <c r="W311" s="125"/>
      <c r="X311" s="125"/>
      <c r="Y311" s="125"/>
      <c r="Z311" s="125"/>
      <c r="AA311" s="123" t="str">
        <f>IF(原始数据!AN310="","",原始数据!AN310)</f>
        <v/>
      </c>
      <c r="AB311" s="125"/>
      <c r="AC311" s="125"/>
      <c r="AD311" s="125"/>
      <c r="AE311" s="123" t="str">
        <f>IF(原始数据!K310="","",原始数据!K310)</f>
        <v/>
      </c>
      <c r="AF311" s="123" t="str">
        <f>IF(原始数据!L310="","",原始数据!L310)</f>
        <v/>
      </c>
      <c r="AG311" s="123" t="str">
        <f>IF(原始数据!AO310="","",原始数据!AO310)</f>
        <v/>
      </c>
      <c r="AH311" s="125"/>
      <c r="AI311" s="125"/>
      <c r="AJ311" s="125"/>
      <c r="AK311" s="125"/>
      <c r="AL311" s="125"/>
    </row>
    <row r="312" spans="1:38">
      <c r="A312" s="117">
        <f>输入错误检查!B311</f>
        <v>0</v>
      </c>
      <c r="B312" s="130">
        <f>原始数据!B311</f>
        <v>7</v>
      </c>
      <c r="C312" s="130">
        <f>原始数据!C311</f>
        <v>6</v>
      </c>
      <c r="D312" s="120">
        <f>原始数据!D311</f>
        <v>1700</v>
      </c>
      <c r="E312" s="120" t="str">
        <f>原始数据!E311</f>
        <v>FAV</v>
      </c>
      <c r="F312" s="120" t="str">
        <f>原始数据!F311</f>
        <v>SZ</v>
      </c>
      <c r="G312" s="120">
        <f>原始数据!G311</f>
        <v>3</v>
      </c>
      <c r="H312" s="120" t="str">
        <f>原始数据!H311</f>
        <v>下</v>
      </c>
      <c r="I312" s="120" t="str">
        <f>IF(原始数据!W311="","",原始数据!W311)</f>
        <v/>
      </c>
      <c r="J312" s="120" t="str">
        <f>原始数据!J311</f>
        <v/>
      </c>
      <c r="K312" s="125"/>
      <c r="L312" s="123" t="str">
        <f>IF(原始数据!AI311="","",原始数据!AI311)</f>
        <v/>
      </c>
      <c r="M312" s="125"/>
      <c r="N312" s="145"/>
      <c r="O312" s="145"/>
      <c r="P312" s="125"/>
      <c r="Q312" s="123" t="str">
        <f>IF(原始数据!AJ311="","",原始数据!AJ311)</f>
        <v/>
      </c>
      <c r="R312" s="125"/>
      <c r="S312" s="125"/>
      <c r="T312" s="125"/>
      <c r="U312" s="125"/>
      <c r="V312" s="123" t="str">
        <f>IF(原始数据!AL311="","",原始数据!AL311)</f>
        <v/>
      </c>
      <c r="W312" s="125"/>
      <c r="X312" s="125"/>
      <c r="Y312" s="125"/>
      <c r="Z312" s="125"/>
      <c r="AA312" s="123" t="str">
        <f>IF(原始数据!AN311="","",原始数据!AN311)</f>
        <v/>
      </c>
      <c r="AB312" s="125"/>
      <c r="AC312" s="125"/>
      <c r="AD312" s="125"/>
      <c r="AE312" s="123" t="str">
        <f>IF(原始数据!K311="","",原始数据!K311)</f>
        <v/>
      </c>
      <c r="AF312" s="123" t="str">
        <f>IF(原始数据!L311="","",原始数据!L311)</f>
        <v/>
      </c>
      <c r="AG312" s="123" t="str">
        <f>IF(原始数据!AO311="","",原始数据!AO311)</f>
        <v/>
      </c>
      <c r="AH312" s="125"/>
      <c r="AI312" s="125"/>
      <c r="AJ312" s="125"/>
      <c r="AK312" s="125"/>
      <c r="AL312" s="125"/>
    </row>
    <row r="313" spans="1:38">
      <c r="A313" s="117">
        <f>输入错误检查!B312</f>
        <v>0</v>
      </c>
      <c r="B313" s="130">
        <f>原始数据!B312</f>
        <v>7</v>
      </c>
      <c r="C313" s="130">
        <f>原始数据!C312</f>
        <v>6</v>
      </c>
      <c r="D313" s="120">
        <f>原始数据!D312</f>
        <v>1700</v>
      </c>
      <c r="E313" s="120" t="str">
        <f>原始数据!E312</f>
        <v>FAV</v>
      </c>
      <c r="F313" s="120" t="str">
        <f>原始数据!F312</f>
        <v>SZ</v>
      </c>
      <c r="G313" s="120" t="str">
        <f>原始数据!G312</f>
        <v>加</v>
      </c>
      <c r="H313" s="120" t="str">
        <f>原始数据!H312</f>
        <v>上</v>
      </c>
      <c r="I313" s="120" t="str">
        <f>IF(原始数据!W312="","",原始数据!W312)</f>
        <v/>
      </c>
      <c r="J313" s="120" t="str">
        <f>原始数据!J312</f>
        <v/>
      </c>
      <c r="K313" s="125"/>
      <c r="L313" s="123" t="str">
        <f>IF(原始数据!AI312="","",原始数据!AI312)</f>
        <v/>
      </c>
      <c r="M313" s="125"/>
      <c r="N313" s="145"/>
      <c r="O313" s="145"/>
      <c r="P313" s="125"/>
      <c r="Q313" s="123" t="str">
        <f>IF(原始数据!AJ312="","",原始数据!AJ312)</f>
        <v/>
      </c>
      <c r="R313" s="125"/>
      <c r="S313" s="125"/>
      <c r="T313" s="125"/>
      <c r="U313" s="125"/>
      <c r="V313" s="123" t="str">
        <f>IF(原始数据!AL312="","",原始数据!AL312)</f>
        <v/>
      </c>
      <c r="W313" s="125"/>
      <c r="X313" s="125"/>
      <c r="Y313" s="125"/>
      <c r="Z313" s="125"/>
      <c r="AA313" s="123" t="str">
        <f>IF(原始数据!AN312="","",原始数据!AN312)</f>
        <v/>
      </c>
      <c r="AB313" s="125"/>
      <c r="AC313" s="125"/>
      <c r="AD313" s="125"/>
      <c r="AE313" s="123" t="str">
        <f>IF(原始数据!K312="","",原始数据!K312)</f>
        <v/>
      </c>
      <c r="AF313" s="123" t="str">
        <f>IF(原始数据!L312="","",原始数据!L312)</f>
        <v/>
      </c>
      <c r="AG313" s="123" t="str">
        <f>IF(原始数据!AO312="","",原始数据!AO312)</f>
        <v/>
      </c>
      <c r="AH313" s="125"/>
      <c r="AI313" s="125"/>
      <c r="AJ313" s="125"/>
      <c r="AK313" s="125"/>
      <c r="AL313" s="125"/>
    </row>
    <row r="314" spans="1:38">
      <c r="A314" s="117">
        <f>输入错误检查!B313</f>
        <v>0</v>
      </c>
      <c r="B314" s="130">
        <f>原始数据!B313</f>
        <v>7</v>
      </c>
      <c r="C314" s="130">
        <f>原始数据!C313</f>
        <v>6</v>
      </c>
      <c r="D314" s="120">
        <f>原始数据!D313</f>
        <v>1700</v>
      </c>
      <c r="E314" s="120" t="str">
        <f>原始数据!E313</f>
        <v>FAV</v>
      </c>
      <c r="F314" s="120" t="str">
        <f>原始数据!F313</f>
        <v>SZ</v>
      </c>
      <c r="G314" s="120" t="str">
        <f>原始数据!G313</f>
        <v>加</v>
      </c>
      <c r="H314" s="120" t="str">
        <f>原始数据!H313</f>
        <v>下</v>
      </c>
      <c r="I314" s="120" t="str">
        <f>IF(原始数据!W313="","",原始数据!W313)</f>
        <v/>
      </c>
      <c r="J314" s="120" t="str">
        <f>原始数据!J313</f>
        <v/>
      </c>
      <c r="K314" s="125"/>
      <c r="L314" s="123" t="str">
        <f>IF(原始数据!AI313="","",原始数据!AI313)</f>
        <v/>
      </c>
      <c r="M314" s="125"/>
      <c r="N314" s="145"/>
      <c r="O314" s="145"/>
      <c r="P314" s="125"/>
      <c r="Q314" s="123" t="str">
        <f>IF(原始数据!AJ313="","",原始数据!AJ313)</f>
        <v/>
      </c>
      <c r="R314" s="125"/>
      <c r="S314" s="125"/>
      <c r="T314" s="125"/>
      <c r="U314" s="125"/>
      <c r="V314" s="123" t="str">
        <f>IF(原始数据!AL313="","",原始数据!AL313)</f>
        <v/>
      </c>
      <c r="W314" s="125"/>
      <c r="X314" s="125"/>
      <c r="Y314" s="125"/>
      <c r="Z314" s="125"/>
      <c r="AA314" s="123" t="str">
        <f>IF(原始数据!AN313="","",原始数据!AN313)</f>
        <v/>
      </c>
      <c r="AB314" s="125"/>
      <c r="AC314" s="125"/>
      <c r="AD314" s="125"/>
      <c r="AE314" s="123" t="str">
        <f>IF(原始数据!K313="","",原始数据!K313)</f>
        <v/>
      </c>
      <c r="AF314" s="123" t="str">
        <f>IF(原始数据!L313="","",原始数据!L313)</f>
        <v/>
      </c>
      <c r="AG314" s="123" t="str">
        <f>IF(原始数据!AO313="","",原始数据!AO313)</f>
        <v/>
      </c>
      <c r="AH314" s="125"/>
      <c r="AI314" s="125"/>
      <c r="AJ314" s="125"/>
      <c r="AK314" s="125"/>
      <c r="AL314" s="125"/>
    </row>
    <row r="315" spans="1:38">
      <c r="A315" s="117">
        <f>输入错误检查!B314</f>
        <v>0</v>
      </c>
      <c r="B315" s="130">
        <f>原始数据!B314</f>
        <v>7</v>
      </c>
      <c r="C315" s="130">
        <f>原始数据!C314</f>
        <v>7</v>
      </c>
      <c r="D315" s="120">
        <f>原始数据!D314</f>
        <v>1300</v>
      </c>
      <c r="E315" s="120" t="str">
        <f>原始数据!E314</f>
        <v>ZETA</v>
      </c>
      <c r="F315" s="120" t="str">
        <f>原始数据!F314</f>
        <v>RC</v>
      </c>
      <c r="G315" s="120">
        <f>原始数据!G314</f>
        <v>1</v>
      </c>
      <c r="H315" s="120" t="str">
        <f>原始数据!H314</f>
        <v>上</v>
      </c>
      <c r="I315" s="120" t="str">
        <f>IF(原始数据!W314="","",原始数据!W314)</f>
        <v>湖景村</v>
      </c>
      <c r="J315" s="120" t="str">
        <f>原始数据!J314</f>
        <v>RC</v>
      </c>
      <c r="K315" s="127" t="s">
        <v>292</v>
      </c>
      <c r="L315" s="123" t="str">
        <f>IF(原始数据!AI314="","",原始数据!AI314)</f>
        <v>空军</v>
      </c>
      <c r="M315" s="125">
        <v>2</v>
      </c>
      <c r="N315" s="145">
        <v>3</v>
      </c>
      <c r="O315" s="145">
        <v>9</v>
      </c>
      <c r="P315" s="127" t="s">
        <v>293</v>
      </c>
      <c r="Q315" s="123" t="str">
        <f>IF(原始数据!AJ314="","",原始数据!AJ314)</f>
        <v>调香师</v>
      </c>
      <c r="R315" s="125">
        <v>8</v>
      </c>
      <c r="S315" s="125">
        <v>3</v>
      </c>
      <c r="T315" s="125">
        <v>9</v>
      </c>
      <c r="U315" s="127" t="s">
        <v>294</v>
      </c>
      <c r="V315" s="123" t="str">
        <f>IF(原始数据!AL314="","",原始数据!AL314)</f>
        <v>野人</v>
      </c>
      <c r="W315" s="125">
        <v>6</v>
      </c>
      <c r="X315" s="125">
        <v>3</v>
      </c>
      <c r="Y315" s="125">
        <v>6</v>
      </c>
      <c r="Z315" s="127" t="s">
        <v>291</v>
      </c>
      <c r="AA315" s="123" t="str">
        <f>IF(原始数据!AN314="","",原始数据!AN314)</f>
        <v>心理学家</v>
      </c>
      <c r="AB315" s="125">
        <v>5</v>
      </c>
      <c r="AC315" s="125">
        <v>3</v>
      </c>
      <c r="AD315" s="125">
        <v>9</v>
      </c>
      <c r="AE315" s="123" t="str">
        <f>IF(原始数据!K314="","",原始数据!K314)</f>
        <v>ZETA</v>
      </c>
      <c r="AF315" s="123" t="str">
        <f>IF(原始数据!L314="","",原始数据!L314)</f>
        <v>alf</v>
      </c>
      <c r="AG315" s="123" t="str">
        <f>IF(原始数据!AO314="","",原始数据!AO314)</f>
        <v>歌剧演员</v>
      </c>
      <c r="AH315" s="125">
        <v>7</v>
      </c>
      <c r="AI315" s="125">
        <v>3</v>
      </c>
      <c r="AJ315" s="125">
        <v>6</v>
      </c>
      <c r="AK315" s="127" t="s">
        <v>104</v>
      </c>
      <c r="AL315" s="127" t="s">
        <v>90</v>
      </c>
    </row>
    <row r="316" spans="1:38">
      <c r="A316" s="117">
        <f>输入错误检查!B315</f>
        <v>0</v>
      </c>
      <c r="B316" s="130">
        <f>原始数据!B315</f>
        <v>7</v>
      </c>
      <c r="C316" s="130">
        <f>原始数据!C315</f>
        <v>7</v>
      </c>
      <c r="D316" s="120">
        <f>原始数据!D315</f>
        <v>1300</v>
      </c>
      <c r="E316" s="120" t="str">
        <f>原始数据!E315</f>
        <v>ZETA</v>
      </c>
      <c r="F316" s="120" t="str">
        <f>原始数据!F315</f>
        <v>RC</v>
      </c>
      <c r="G316" s="120">
        <f>原始数据!G315</f>
        <v>1</v>
      </c>
      <c r="H316" s="120" t="str">
        <f>原始数据!H315</f>
        <v>下</v>
      </c>
      <c r="I316" s="120" t="str">
        <f>IF(原始数据!W315="","",原始数据!W315)</f>
        <v>湖景村</v>
      </c>
      <c r="J316" s="120" t="str">
        <f>原始数据!J315</f>
        <v>ZETA</v>
      </c>
      <c r="K316" s="127" t="s">
        <v>311</v>
      </c>
      <c r="L316" s="123" t="str">
        <f>IF(原始数据!AI315="","",原始数据!AI315)</f>
        <v>园丁</v>
      </c>
      <c r="M316" s="125">
        <v>5</v>
      </c>
      <c r="N316" s="145">
        <v>3</v>
      </c>
      <c r="O316" s="145">
        <v>6</v>
      </c>
      <c r="P316" s="127" t="s">
        <v>312</v>
      </c>
      <c r="Q316" s="123" t="str">
        <f>IF(原始数据!AJ315="","",原始数据!AJ315)</f>
        <v>魔术师</v>
      </c>
      <c r="R316" s="125">
        <v>2</v>
      </c>
      <c r="S316" s="125">
        <v>0</v>
      </c>
      <c r="T316" s="125">
        <v>9</v>
      </c>
      <c r="U316" s="127" t="s">
        <v>313</v>
      </c>
      <c r="V316" s="123" t="str">
        <f>IF(原始数据!AL315="","",原始数据!AL315)</f>
        <v>大副</v>
      </c>
      <c r="W316" s="125">
        <v>11</v>
      </c>
      <c r="X316" s="125">
        <v>3</v>
      </c>
      <c r="Y316" s="125">
        <v>6</v>
      </c>
      <c r="Z316" s="127" t="s">
        <v>314</v>
      </c>
      <c r="AA316" s="123" t="str">
        <f>IF(原始数据!AN315="","",原始数据!AN315)</f>
        <v>杂技演员</v>
      </c>
      <c r="AB316" s="125">
        <v>8</v>
      </c>
      <c r="AC316" s="125">
        <v>3</v>
      </c>
      <c r="AD316" s="125">
        <v>9</v>
      </c>
      <c r="AE316" s="123" t="str">
        <f>IF(原始数据!K315="","",原始数据!K315)</f>
        <v>RC</v>
      </c>
      <c r="AF316" s="123" t="str">
        <f>IF(原始数据!L315="","",原始数据!L315)</f>
        <v>peter</v>
      </c>
      <c r="AG316" s="123" t="str">
        <f>IF(原始数据!AO315="","",原始数据!AO315)</f>
        <v>歌剧演员</v>
      </c>
      <c r="AH316" s="125">
        <v>7</v>
      </c>
      <c r="AI316" s="125">
        <v>3</v>
      </c>
      <c r="AJ316" s="125">
        <v>6</v>
      </c>
      <c r="AK316" s="127" t="s">
        <v>104</v>
      </c>
      <c r="AL316" s="127" t="s">
        <v>90</v>
      </c>
    </row>
    <row r="317" spans="1:38">
      <c r="A317" s="117">
        <f>输入错误检查!B316</f>
        <v>0</v>
      </c>
      <c r="B317" s="130">
        <f>原始数据!B316</f>
        <v>7</v>
      </c>
      <c r="C317" s="130">
        <f>原始数据!C316</f>
        <v>7</v>
      </c>
      <c r="D317" s="120">
        <f>原始数据!D316</f>
        <v>1300</v>
      </c>
      <c r="E317" s="120" t="str">
        <f>原始数据!E316</f>
        <v>ZETA</v>
      </c>
      <c r="F317" s="120" t="str">
        <f>原始数据!F316</f>
        <v>RC</v>
      </c>
      <c r="G317" s="120">
        <f>原始数据!G316</f>
        <v>2</v>
      </c>
      <c r="H317" s="120" t="str">
        <f>原始数据!H316</f>
        <v>上</v>
      </c>
      <c r="I317" s="120" t="str">
        <f>IF(原始数据!W316="","",原始数据!W316)</f>
        <v>军工厂</v>
      </c>
      <c r="J317" s="120" t="str">
        <f>原始数据!J316</f>
        <v>ZETA</v>
      </c>
      <c r="K317" s="127" t="s">
        <v>313</v>
      </c>
      <c r="L317" s="123" t="str">
        <f>IF(原始数据!AI316="","",原始数据!AI316)</f>
        <v>大副</v>
      </c>
      <c r="M317" s="125">
        <v>5</v>
      </c>
      <c r="N317" s="145">
        <v>3</v>
      </c>
      <c r="O317" s="145">
        <v>6</v>
      </c>
      <c r="P317" s="127" t="s">
        <v>311</v>
      </c>
      <c r="Q317" s="123" t="str">
        <f>IF(原始数据!AJ316="","",原始数据!AJ316)</f>
        <v>拉拉队员</v>
      </c>
      <c r="R317" s="125">
        <v>9</v>
      </c>
      <c r="S317" s="125">
        <v>0</v>
      </c>
      <c r="T317" s="125">
        <v>9</v>
      </c>
      <c r="U317" s="127" t="s">
        <v>314</v>
      </c>
      <c r="V317" s="123" t="str">
        <f>IF(原始数据!AL316="","",原始数据!AL316)</f>
        <v>飞行家</v>
      </c>
      <c r="W317" s="125">
        <v>1</v>
      </c>
      <c r="X317" s="125">
        <v>0</v>
      </c>
      <c r="Y317" s="125">
        <v>3</v>
      </c>
      <c r="Z317" s="127" t="s">
        <v>312</v>
      </c>
      <c r="AA317" s="123" t="str">
        <f>IF(原始数据!AN316="","",原始数据!AN316)</f>
        <v>作曲家</v>
      </c>
      <c r="AB317" s="125">
        <v>2</v>
      </c>
      <c r="AC317" s="125">
        <v>0</v>
      </c>
      <c r="AD317" s="125">
        <v>9</v>
      </c>
      <c r="AE317" s="123" t="str">
        <f>IF(原始数据!K316="","",原始数据!K316)</f>
        <v>RC</v>
      </c>
      <c r="AF317" s="123" t="str">
        <f>IF(原始数据!L316="","",原始数据!L316)</f>
        <v>aka</v>
      </c>
      <c r="AG317" s="123" t="str">
        <f>IF(原始数据!AO316="","",原始数据!AO316)</f>
        <v>时空之影</v>
      </c>
      <c r="AH317" s="125">
        <v>8</v>
      </c>
      <c r="AI317" s="125">
        <v>6</v>
      </c>
      <c r="AJ317" s="125">
        <v>9</v>
      </c>
      <c r="AK317" s="127" t="s">
        <v>104</v>
      </c>
      <c r="AL317" s="127" t="s">
        <v>299</v>
      </c>
    </row>
    <row r="318" spans="1:38">
      <c r="A318" s="117">
        <f>输入错误检查!B317</f>
        <v>0</v>
      </c>
      <c r="B318" s="130">
        <f>原始数据!B317</f>
        <v>7</v>
      </c>
      <c r="C318" s="130">
        <f>原始数据!C317</f>
        <v>7</v>
      </c>
      <c r="D318" s="120">
        <f>原始数据!D317</f>
        <v>1300</v>
      </c>
      <c r="E318" s="120" t="str">
        <f>原始数据!E317</f>
        <v>ZETA</v>
      </c>
      <c r="F318" s="120" t="str">
        <f>原始数据!F317</f>
        <v>RC</v>
      </c>
      <c r="G318" s="120">
        <f>原始数据!G317</f>
        <v>2</v>
      </c>
      <c r="H318" s="120" t="str">
        <f>原始数据!H317</f>
        <v>下</v>
      </c>
      <c r="I318" s="120" t="str">
        <f>IF(原始数据!W317="","",原始数据!W317)</f>
        <v>军工厂</v>
      </c>
      <c r="J318" s="120" t="str">
        <f>原始数据!J317</f>
        <v>RC</v>
      </c>
      <c r="K318" s="127" t="s">
        <v>291</v>
      </c>
      <c r="L318" s="123" t="str">
        <f>IF(原始数据!AI317="","",原始数据!AI317)</f>
        <v>杂技演员</v>
      </c>
      <c r="M318" s="125">
        <v>7</v>
      </c>
      <c r="N318" s="145">
        <v>3</v>
      </c>
      <c r="O318" s="145">
        <v>9</v>
      </c>
      <c r="P318" s="127" t="s">
        <v>293</v>
      </c>
      <c r="Q318" s="123" t="str">
        <f>IF(原始数据!AJ317="","",原始数据!AJ317)</f>
        <v>画家</v>
      </c>
      <c r="R318" s="125">
        <v>6</v>
      </c>
      <c r="S318" s="125">
        <v>3</v>
      </c>
      <c r="T318" s="125">
        <v>9</v>
      </c>
      <c r="U318" s="127" t="s">
        <v>292</v>
      </c>
      <c r="V318" s="123" t="str">
        <f>IF(原始数据!AL317="","",原始数据!AL317)</f>
        <v>病患</v>
      </c>
      <c r="W318" s="125">
        <v>2</v>
      </c>
      <c r="X318" s="125">
        <v>3</v>
      </c>
      <c r="Y318" s="125">
        <v>9</v>
      </c>
      <c r="Z318" s="127" t="s">
        <v>294</v>
      </c>
      <c r="AA318" s="123" t="str">
        <f>IF(原始数据!AN317="","",原始数据!AN317)</f>
        <v>大副</v>
      </c>
      <c r="AB318" s="125">
        <v>5</v>
      </c>
      <c r="AC318" s="125">
        <v>3</v>
      </c>
      <c r="AD318" s="125">
        <v>6</v>
      </c>
      <c r="AE318" s="123" t="str">
        <f>IF(原始数据!K317="","",原始数据!K317)</f>
        <v>ZETA</v>
      </c>
      <c r="AF318" s="123" t="str">
        <f>IF(原始数据!L317="","",原始数据!L317)</f>
        <v>alf</v>
      </c>
      <c r="AG318" s="123" t="str">
        <f>IF(原始数据!AO317="","",原始数据!AO317)</f>
        <v>歌剧演员</v>
      </c>
      <c r="AH318" s="125">
        <v>1</v>
      </c>
      <c r="AI318" s="125">
        <v>0</v>
      </c>
      <c r="AJ318" s="125">
        <v>6</v>
      </c>
      <c r="AK318" s="127" t="s">
        <v>104</v>
      </c>
      <c r="AL318" s="127" t="s">
        <v>299</v>
      </c>
    </row>
    <row r="319" spans="1:38">
      <c r="A319" s="117">
        <f>输入错误检查!B318</f>
        <v>0</v>
      </c>
      <c r="B319" s="130">
        <f>原始数据!B318</f>
        <v>7</v>
      </c>
      <c r="C319" s="130">
        <f>原始数据!C318</f>
        <v>7</v>
      </c>
      <c r="D319" s="120">
        <f>原始数据!D318</f>
        <v>1300</v>
      </c>
      <c r="E319" s="120" t="str">
        <f>原始数据!E318</f>
        <v>ZETA</v>
      </c>
      <c r="F319" s="120" t="str">
        <f>原始数据!F318</f>
        <v>RC</v>
      </c>
      <c r="G319" s="120">
        <f>原始数据!G318</f>
        <v>3</v>
      </c>
      <c r="H319" s="120" t="str">
        <f>原始数据!H318</f>
        <v>上</v>
      </c>
      <c r="I319" s="120" t="str">
        <f>IF(原始数据!W318="","",原始数据!W318)</f>
        <v>里奥的回忆</v>
      </c>
      <c r="J319" s="120" t="str">
        <f>原始数据!J318</f>
        <v>RC</v>
      </c>
      <c r="K319" s="127" t="s">
        <v>293</v>
      </c>
      <c r="L319" s="123" t="str">
        <f>IF(原始数据!AI318="","",原始数据!AI318)</f>
        <v>勘探员</v>
      </c>
      <c r="M319" s="125">
        <v>8</v>
      </c>
      <c r="N319" s="145">
        <v>0</v>
      </c>
      <c r="O319" s="145">
        <v>9</v>
      </c>
      <c r="P319" s="127" t="s">
        <v>292</v>
      </c>
      <c r="Q319" s="123" t="str">
        <f>IF(原始数据!AJ318="","",原始数据!AJ318)</f>
        <v>飞行家</v>
      </c>
      <c r="R319" s="125">
        <v>6</v>
      </c>
      <c r="S319" s="125">
        <v>0</v>
      </c>
      <c r="T319" s="125">
        <v>3</v>
      </c>
      <c r="U319" s="127" t="s">
        <v>294</v>
      </c>
      <c r="V319" s="123" t="str">
        <f>IF(原始数据!AL318="","",原始数据!AL318)</f>
        <v>大副</v>
      </c>
      <c r="W319" s="125">
        <v>5</v>
      </c>
      <c r="X319" s="125">
        <v>3</v>
      </c>
      <c r="Y319" s="125">
        <v>6</v>
      </c>
      <c r="Z319" s="127" t="s">
        <v>291</v>
      </c>
      <c r="AA319" s="123" t="str">
        <f>IF(原始数据!AN318="","",原始数据!AN318)</f>
        <v>心理学家</v>
      </c>
      <c r="AB319" s="125">
        <v>4</v>
      </c>
      <c r="AC319" s="125">
        <v>3</v>
      </c>
      <c r="AD319" s="125">
        <v>9</v>
      </c>
      <c r="AE319" s="123" t="str">
        <f>IF(原始数据!K318="","",原始数据!K318)</f>
        <v>ZETA</v>
      </c>
      <c r="AF319" s="123" t="str">
        <f>IF(原始数据!L318="","",原始数据!L318)</f>
        <v>alf</v>
      </c>
      <c r="AG319" s="123" t="str">
        <f>IF(原始数据!AO318="","",原始数据!AO318)</f>
        <v>使徒</v>
      </c>
      <c r="AH319" s="125">
        <v>7</v>
      </c>
      <c r="AI319" s="125">
        <v>3</v>
      </c>
      <c r="AJ319" s="125">
        <v>6</v>
      </c>
      <c r="AK319" s="127" t="s">
        <v>111</v>
      </c>
      <c r="AL319" s="127" t="s">
        <v>90</v>
      </c>
    </row>
    <row r="320" spans="1:38">
      <c r="A320" s="117">
        <f>输入错误检查!B319</f>
        <v>0</v>
      </c>
      <c r="B320" s="130">
        <f>原始数据!B319</f>
        <v>7</v>
      </c>
      <c r="C320" s="130">
        <f>原始数据!C319</f>
        <v>7</v>
      </c>
      <c r="D320" s="120">
        <f>原始数据!D319</f>
        <v>1300</v>
      </c>
      <c r="E320" s="120" t="str">
        <f>原始数据!E319</f>
        <v>ZETA</v>
      </c>
      <c r="F320" s="120" t="str">
        <f>原始数据!F319</f>
        <v>RC</v>
      </c>
      <c r="G320" s="120">
        <f>原始数据!G319</f>
        <v>3</v>
      </c>
      <c r="H320" s="120" t="str">
        <f>原始数据!H319</f>
        <v>下</v>
      </c>
      <c r="I320" s="120" t="str">
        <f>IF(原始数据!W319="","",原始数据!W319)</f>
        <v>里奥的回忆</v>
      </c>
      <c r="J320" s="120" t="str">
        <f>原始数据!J319</f>
        <v>ZETA</v>
      </c>
      <c r="K320" s="127" t="s">
        <v>313</v>
      </c>
      <c r="L320" s="123" t="str">
        <f>IF(原始数据!AI319="","",原始数据!AI319)</f>
        <v>佣兵</v>
      </c>
      <c r="M320" s="125">
        <v>6</v>
      </c>
      <c r="N320" s="145">
        <v>3</v>
      </c>
      <c r="O320" s="145">
        <v>6</v>
      </c>
      <c r="P320" s="127" t="s">
        <v>314</v>
      </c>
      <c r="Q320" s="123" t="str">
        <f>IF(原始数据!AJ319="","",原始数据!AJ319)</f>
        <v>飞行家</v>
      </c>
      <c r="R320" s="125">
        <v>2</v>
      </c>
      <c r="S320" s="125">
        <v>3</v>
      </c>
      <c r="T320" s="125">
        <v>9</v>
      </c>
      <c r="U320" s="127" t="s">
        <v>311</v>
      </c>
      <c r="V320" s="123" t="str">
        <f>IF(原始数据!AL319="","",原始数据!AL319)</f>
        <v>古董商</v>
      </c>
      <c r="W320" s="125">
        <v>8</v>
      </c>
      <c r="X320" s="125">
        <v>0</v>
      </c>
      <c r="Y320" s="125">
        <v>3</v>
      </c>
      <c r="Z320" s="127" t="s">
        <v>312</v>
      </c>
      <c r="AA320" s="123" t="str">
        <f>IF(原始数据!AN319="","",原始数据!AN319)</f>
        <v>昆虫学者</v>
      </c>
      <c r="AB320" s="125">
        <v>5</v>
      </c>
      <c r="AC320" s="125">
        <v>3</v>
      </c>
      <c r="AD320" s="125">
        <v>9</v>
      </c>
      <c r="AE320" s="123" t="str">
        <f>IF(原始数据!K319="","",原始数据!K319)</f>
        <v>RC</v>
      </c>
      <c r="AF320" s="123" t="str">
        <f>IF(原始数据!L319="","",原始数据!L319)</f>
        <v>aka</v>
      </c>
      <c r="AG320" s="123" t="str">
        <f>IF(原始数据!AO319="","",原始数据!AO319)</f>
        <v>使徒</v>
      </c>
      <c r="AH320" s="125">
        <v>3</v>
      </c>
      <c r="AI320" s="125">
        <v>6</v>
      </c>
      <c r="AJ320" s="125">
        <v>9</v>
      </c>
      <c r="AK320" s="127" t="s">
        <v>111</v>
      </c>
      <c r="AL320" s="127" t="s">
        <v>299</v>
      </c>
    </row>
    <row r="321" spans="1:38">
      <c r="A321" s="117">
        <f>输入错误检查!B320</f>
        <v>0</v>
      </c>
      <c r="B321" s="130">
        <f>原始数据!B320</f>
        <v>7</v>
      </c>
      <c r="C321" s="130">
        <f>原始数据!C320</f>
        <v>7</v>
      </c>
      <c r="D321" s="120">
        <f>原始数据!D320</f>
        <v>1300</v>
      </c>
      <c r="E321" s="120" t="str">
        <f>原始数据!E320</f>
        <v>ZETA</v>
      </c>
      <c r="F321" s="120" t="str">
        <f>原始数据!F320</f>
        <v>RC</v>
      </c>
      <c r="G321" s="120" t="str">
        <f>原始数据!G320</f>
        <v>加</v>
      </c>
      <c r="H321" s="120" t="str">
        <f>原始数据!H320</f>
        <v>上</v>
      </c>
      <c r="I321" s="120" t="str">
        <f>IF(原始数据!W320="","",原始数据!W320)</f>
        <v/>
      </c>
      <c r="J321" s="120" t="str">
        <f>原始数据!J320</f>
        <v/>
      </c>
      <c r="K321" s="125"/>
      <c r="L321" s="123" t="str">
        <f>IF(原始数据!AI320="","",原始数据!AI320)</f>
        <v/>
      </c>
      <c r="M321" s="125"/>
      <c r="N321" s="145"/>
      <c r="O321" s="145"/>
      <c r="P321" s="125"/>
      <c r="Q321" s="123" t="str">
        <f>IF(原始数据!AJ320="","",原始数据!AJ320)</f>
        <v/>
      </c>
      <c r="R321" s="125"/>
      <c r="S321" s="125"/>
      <c r="T321" s="125"/>
      <c r="U321" s="125"/>
      <c r="V321" s="123" t="str">
        <f>IF(原始数据!AL320="","",原始数据!AL320)</f>
        <v/>
      </c>
      <c r="W321" s="125"/>
      <c r="X321" s="125"/>
      <c r="Y321" s="125"/>
      <c r="Z321" s="125"/>
      <c r="AA321" s="123" t="str">
        <f>IF(原始数据!AN320="","",原始数据!AN320)</f>
        <v/>
      </c>
      <c r="AB321" s="125"/>
      <c r="AC321" s="125"/>
      <c r="AD321" s="125"/>
      <c r="AE321" s="123" t="str">
        <f>IF(原始数据!K320="","",原始数据!K320)</f>
        <v/>
      </c>
      <c r="AF321" s="123" t="str">
        <f>IF(原始数据!L320="","",原始数据!L320)</f>
        <v/>
      </c>
      <c r="AG321" s="123" t="str">
        <f>IF(原始数据!AO320="","",原始数据!AO320)</f>
        <v/>
      </c>
      <c r="AH321" s="125"/>
      <c r="AI321" s="125"/>
      <c r="AJ321" s="125"/>
      <c r="AK321" s="125"/>
      <c r="AL321" s="125"/>
    </row>
    <row r="322" spans="1:38">
      <c r="A322" s="117">
        <f>输入错误检查!B321</f>
        <v>0</v>
      </c>
      <c r="B322" s="130">
        <f>原始数据!B321</f>
        <v>7</v>
      </c>
      <c r="C322" s="130">
        <f>原始数据!C321</f>
        <v>7</v>
      </c>
      <c r="D322" s="120">
        <f>原始数据!D321</f>
        <v>1300</v>
      </c>
      <c r="E322" s="120" t="str">
        <f>原始数据!E321</f>
        <v>ZETA</v>
      </c>
      <c r="F322" s="120" t="str">
        <f>原始数据!F321</f>
        <v>RC</v>
      </c>
      <c r="G322" s="120" t="str">
        <f>原始数据!G321</f>
        <v>加</v>
      </c>
      <c r="H322" s="120" t="str">
        <f>原始数据!H321</f>
        <v>下</v>
      </c>
      <c r="I322" s="120" t="str">
        <f>IF(原始数据!W321="","",原始数据!W321)</f>
        <v/>
      </c>
      <c r="J322" s="120" t="str">
        <f>原始数据!J321</f>
        <v/>
      </c>
      <c r="K322" s="125"/>
      <c r="L322" s="123" t="str">
        <f>IF(原始数据!AI321="","",原始数据!AI321)</f>
        <v/>
      </c>
      <c r="M322" s="125"/>
      <c r="N322" s="145"/>
      <c r="O322" s="145"/>
      <c r="P322" s="125"/>
      <c r="Q322" s="123" t="str">
        <f>IF(原始数据!AJ321="","",原始数据!AJ321)</f>
        <v/>
      </c>
      <c r="R322" s="125"/>
      <c r="S322" s="125"/>
      <c r="T322" s="125"/>
      <c r="U322" s="125"/>
      <c r="V322" s="123" t="str">
        <f>IF(原始数据!AL321="","",原始数据!AL321)</f>
        <v/>
      </c>
      <c r="W322" s="125"/>
      <c r="X322" s="125"/>
      <c r="Y322" s="125"/>
      <c r="Z322" s="125"/>
      <c r="AA322" s="123" t="str">
        <f>IF(原始数据!AN321="","",原始数据!AN321)</f>
        <v/>
      </c>
      <c r="AB322" s="125"/>
      <c r="AC322" s="125"/>
      <c r="AD322" s="125"/>
      <c r="AE322" s="123" t="str">
        <f>IF(原始数据!K321="","",原始数据!K321)</f>
        <v/>
      </c>
      <c r="AF322" s="123" t="str">
        <f>IF(原始数据!L321="","",原始数据!L321)</f>
        <v/>
      </c>
      <c r="AG322" s="123" t="str">
        <f>IF(原始数据!AO321="","",原始数据!AO321)</f>
        <v/>
      </c>
      <c r="AH322" s="125"/>
      <c r="AI322" s="125"/>
      <c r="AJ322" s="125"/>
      <c r="AK322" s="125"/>
      <c r="AL322" s="125"/>
    </row>
    <row r="323" spans="1:38">
      <c r="A323" s="117">
        <f>输入错误检查!B322</f>
        <v>0</v>
      </c>
      <c r="B323" s="130">
        <f>原始数据!B322</f>
        <v>7</v>
      </c>
      <c r="C323" s="130">
        <f>原始数据!C322</f>
        <v>7</v>
      </c>
      <c r="D323" s="120">
        <f>原始数据!D322</f>
        <v>1500</v>
      </c>
      <c r="E323" s="120" t="str">
        <f>原始数据!E322</f>
        <v>SZ</v>
      </c>
      <c r="F323" s="120" t="str">
        <f>原始数据!F322</f>
        <v>FL</v>
      </c>
      <c r="G323" s="120">
        <f>原始数据!G322</f>
        <v>1</v>
      </c>
      <c r="H323" s="120" t="str">
        <f>原始数据!H322</f>
        <v>上</v>
      </c>
      <c r="I323" s="120" t="str">
        <f>IF(原始数据!W322="","",原始数据!W322)</f>
        <v>里奥的回忆</v>
      </c>
      <c r="J323" s="120" t="str">
        <f>原始数据!J322</f>
        <v>SZ</v>
      </c>
      <c r="K323" s="127" t="s">
        <v>295</v>
      </c>
      <c r="L323" s="123" t="str">
        <f>IF(原始数据!AI322="","",原始数据!AI322)</f>
        <v>画家</v>
      </c>
      <c r="M323" s="125">
        <v>8</v>
      </c>
      <c r="N323" s="145">
        <v>0</v>
      </c>
      <c r="O323" s="145">
        <v>9</v>
      </c>
      <c r="P323" s="127" t="s">
        <v>297</v>
      </c>
      <c r="Q323" s="123" t="str">
        <f>IF(原始数据!AJ322="","",原始数据!AJ322)</f>
        <v>拉拉队员</v>
      </c>
      <c r="R323" s="125">
        <v>5</v>
      </c>
      <c r="S323" s="125">
        <v>0</v>
      </c>
      <c r="T323" s="125">
        <v>9</v>
      </c>
      <c r="U323" s="127" t="s">
        <v>296</v>
      </c>
      <c r="V323" s="123" t="str">
        <f>IF(原始数据!AL322="","",原始数据!AL322)</f>
        <v>佣兵</v>
      </c>
      <c r="W323" s="125">
        <v>6</v>
      </c>
      <c r="X323" s="125">
        <v>3</v>
      </c>
      <c r="Y323" s="125">
        <v>6</v>
      </c>
      <c r="Z323" s="127" t="s">
        <v>298</v>
      </c>
      <c r="AA323" s="123" t="str">
        <f>IF(原始数据!AN322="","",原始数据!AN322)</f>
        <v>古董商</v>
      </c>
      <c r="AB323" s="125">
        <v>4</v>
      </c>
      <c r="AC323" s="125">
        <v>0</v>
      </c>
      <c r="AD323" s="125">
        <v>3</v>
      </c>
      <c r="AE323" s="123" t="str">
        <f>IF(原始数据!K322="","",原始数据!K322)</f>
        <v>FL</v>
      </c>
      <c r="AF323" s="123" t="str">
        <f>IF(原始数据!L322="","",原始数据!L322)</f>
        <v>hasha</v>
      </c>
      <c r="AG323" s="123" t="str">
        <f>IF(原始数据!AO322="","",原始数据!AO322)</f>
        <v>时空之影</v>
      </c>
      <c r="AH323" s="125">
        <v>7</v>
      </c>
      <c r="AI323" s="125">
        <v>6</v>
      </c>
      <c r="AJ323" s="125">
        <v>9</v>
      </c>
      <c r="AK323" s="127" t="s">
        <v>104</v>
      </c>
      <c r="AL323" s="127" t="s">
        <v>299</v>
      </c>
    </row>
    <row r="324" spans="1:38">
      <c r="A324" s="117">
        <f>输入错误检查!B323</f>
        <v>0</v>
      </c>
      <c r="B324" s="130">
        <f>原始数据!B323</f>
        <v>7</v>
      </c>
      <c r="C324" s="130">
        <f>原始数据!C323</f>
        <v>7</v>
      </c>
      <c r="D324" s="120">
        <f>原始数据!D323</f>
        <v>1500</v>
      </c>
      <c r="E324" s="120" t="str">
        <f>原始数据!E323</f>
        <v>SZ</v>
      </c>
      <c r="F324" s="120" t="str">
        <f>原始数据!F323</f>
        <v>FL</v>
      </c>
      <c r="G324" s="120">
        <f>原始数据!G323</f>
        <v>1</v>
      </c>
      <c r="H324" s="120" t="str">
        <f>原始数据!H323</f>
        <v>下</v>
      </c>
      <c r="I324" s="120" t="str">
        <f>IF(原始数据!W323="","",原始数据!W323)</f>
        <v>里奥的回忆</v>
      </c>
      <c r="J324" s="120" t="str">
        <f>原始数据!J323</f>
        <v>FL</v>
      </c>
      <c r="K324" s="127" t="s">
        <v>316</v>
      </c>
      <c r="L324" s="123" t="str">
        <f>IF(原始数据!AI323="","",原始数据!AI323)</f>
        <v>木偶师</v>
      </c>
      <c r="M324" s="125">
        <v>8</v>
      </c>
      <c r="N324" s="145">
        <v>6</v>
      </c>
      <c r="O324" s="145">
        <v>9</v>
      </c>
      <c r="P324" s="127" t="s">
        <v>315</v>
      </c>
      <c r="Q324" s="123" t="str">
        <f>IF(原始数据!AJ323="","",原始数据!AJ323)</f>
        <v>野人</v>
      </c>
      <c r="R324" s="125">
        <v>5</v>
      </c>
      <c r="S324" s="125">
        <v>3</v>
      </c>
      <c r="T324" s="125">
        <v>6</v>
      </c>
      <c r="U324" s="127" t="s">
        <v>317</v>
      </c>
      <c r="V324" s="123" t="str">
        <f>IF(原始数据!AL323="","",原始数据!AL323)</f>
        <v>病患</v>
      </c>
      <c r="W324" s="125">
        <v>6</v>
      </c>
      <c r="X324" s="125">
        <v>3</v>
      </c>
      <c r="Y324" s="125">
        <v>9</v>
      </c>
      <c r="Z324" s="127" t="s">
        <v>145</v>
      </c>
      <c r="AA324" s="123" t="str">
        <f>IF(原始数据!AN323="","",原始数据!AN323)</f>
        <v>园丁</v>
      </c>
      <c r="AB324" s="125">
        <v>2</v>
      </c>
      <c r="AC324" s="125">
        <v>3</v>
      </c>
      <c r="AD324" s="125">
        <v>9</v>
      </c>
      <c r="AE324" s="123" t="str">
        <f>IF(原始数据!K323="","",原始数据!K323)</f>
        <v>SZ</v>
      </c>
      <c r="AF324" s="123" t="str">
        <f>IF(原始数据!L323="","",原始数据!L323)</f>
        <v>burio</v>
      </c>
      <c r="AG324" s="123" t="str">
        <f>IF(原始数据!AO323="","",原始数据!AO323)</f>
        <v>歌剧演员</v>
      </c>
      <c r="AH324" s="125">
        <v>9</v>
      </c>
      <c r="AI324" s="125">
        <v>3</v>
      </c>
      <c r="AJ324" s="125">
        <v>6</v>
      </c>
      <c r="AK324" s="127" t="s">
        <v>104</v>
      </c>
      <c r="AL324" s="127" t="s">
        <v>90</v>
      </c>
    </row>
    <row r="325" spans="1:38">
      <c r="A325" s="117">
        <f>输入错误检查!B324</f>
        <v>0</v>
      </c>
      <c r="B325" s="130">
        <f>原始数据!B324</f>
        <v>7</v>
      </c>
      <c r="C325" s="130">
        <f>原始数据!C324</f>
        <v>7</v>
      </c>
      <c r="D325" s="120">
        <f>原始数据!D324</f>
        <v>1500</v>
      </c>
      <c r="E325" s="120" t="str">
        <f>原始数据!E324</f>
        <v>SZ</v>
      </c>
      <c r="F325" s="120" t="str">
        <f>原始数据!F324</f>
        <v>FL</v>
      </c>
      <c r="G325" s="120">
        <f>原始数据!G324</f>
        <v>2</v>
      </c>
      <c r="H325" s="120" t="str">
        <f>原始数据!H324</f>
        <v>上</v>
      </c>
      <c r="I325" s="120" t="str">
        <f>IF(原始数据!W324="","",原始数据!W324)</f>
        <v>湖景村</v>
      </c>
      <c r="J325" s="120" t="str">
        <f>原始数据!J324</f>
        <v>FL</v>
      </c>
      <c r="K325" s="127" t="s">
        <v>316</v>
      </c>
      <c r="L325" s="123" t="str">
        <f>IF(原始数据!AI324="","",原始数据!AI324)</f>
        <v>勘探员</v>
      </c>
      <c r="M325" s="125">
        <v>5</v>
      </c>
      <c r="N325" s="145">
        <v>0</v>
      </c>
      <c r="O325" s="145">
        <v>3</v>
      </c>
      <c r="P325" s="127" t="s">
        <v>317</v>
      </c>
      <c r="Q325" s="123" t="str">
        <f>IF(原始数据!AJ324="","",原始数据!AJ324)</f>
        <v>心理学家</v>
      </c>
      <c r="R325" s="125">
        <v>2</v>
      </c>
      <c r="S325" s="125">
        <v>0</v>
      </c>
      <c r="T325" s="125">
        <v>3</v>
      </c>
      <c r="U325" s="127" t="s">
        <v>145</v>
      </c>
      <c r="V325" s="123" t="str">
        <f>IF(原始数据!AL324="","",原始数据!AL324)</f>
        <v>祭司</v>
      </c>
      <c r="W325" s="125">
        <v>7</v>
      </c>
      <c r="X325" s="125">
        <v>0</v>
      </c>
      <c r="Y325" s="125">
        <v>3</v>
      </c>
      <c r="Z325" s="127" t="s">
        <v>315</v>
      </c>
      <c r="AA325" s="123" t="str">
        <f>IF(原始数据!AN324="","",原始数据!AN324)</f>
        <v>佣兵</v>
      </c>
      <c r="AB325" s="125">
        <v>11</v>
      </c>
      <c r="AC325" s="125">
        <v>3</v>
      </c>
      <c r="AD325" s="125">
        <v>6</v>
      </c>
      <c r="AE325" s="123" t="str">
        <f>IF(原始数据!K324="","",原始数据!K324)</f>
        <v>SZ</v>
      </c>
      <c r="AF325" s="123" t="str">
        <f>IF(原始数据!L324="","",原始数据!L324)</f>
        <v>miraik</v>
      </c>
      <c r="AG325" s="123" t="str">
        <f>IF(原始数据!AO324="","",原始数据!AO324)</f>
        <v>时空之影</v>
      </c>
      <c r="AH325" s="125">
        <v>12</v>
      </c>
      <c r="AI325" s="125">
        <v>6</v>
      </c>
      <c r="AJ325" s="125">
        <v>9</v>
      </c>
      <c r="AK325" s="127" t="s">
        <v>104</v>
      </c>
      <c r="AL325" s="127" t="s">
        <v>299</v>
      </c>
    </row>
    <row r="326" spans="1:38">
      <c r="A326" s="117">
        <f>输入错误检查!B325</f>
        <v>0</v>
      </c>
      <c r="B326" s="130">
        <f>原始数据!B325</f>
        <v>7</v>
      </c>
      <c r="C326" s="130">
        <f>原始数据!C325</f>
        <v>7</v>
      </c>
      <c r="D326" s="120">
        <f>原始数据!D325</f>
        <v>1500</v>
      </c>
      <c r="E326" s="120" t="str">
        <f>原始数据!E325</f>
        <v>SZ</v>
      </c>
      <c r="F326" s="120" t="str">
        <f>原始数据!F325</f>
        <v>FL</v>
      </c>
      <c r="G326" s="120">
        <f>原始数据!G325</f>
        <v>2</v>
      </c>
      <c r="H326" s="120" t="str">
        <f>原始数据!H325</f>
        <v>下</v>
      </c>
      <c r="I326" s="120" t="str">
        <f>IF(原始数据!W325="","",原始数据!W325)</f>
        <v>湖景村</v>
      </c>
      <c r="J326" s="120" t="str">
        <f>原始数据!J325</f>
        <v>SZ</v>
      </c>
      <c r="K326" s="127" t="s">
        <v>297</v>
      </c>
      <c r="L326" s="123" t="str">
        <f>IF(原始数据!AI325="","",原始数据!AI325)</f>
        <v>入殓师</v>
      </c>
      <c r="M326" s="125">
        <v>8</v>
      </c>
      <c r="N326" s="145">
        <v>0</v>
      </c>
      <c r="O326" s="145">
        <v>9</v>
      </c>
      <c r="P326" s="127" t="s">
        <v>298</v>
      </c>
      <c r="Q326" s="123" t="str">
        <f>IF(原始数据!AJ325="","",原始数据!AJ325)</f>
        <v>杂技演员</v>
      </c>
      <c r="R326" s="125">
        <v>5</v>
      </c>
      <c r="S326" s="125">
        <v>0</v>
      </c>
      <c r="T326" s="125">
        <v>3</v>
      </c>
      <c r="U326" s="127" t="s">
        <v>296</v>
      </c>
      <c r="V326" s="123" t="str">
        <f>IF(原始数据!AL325="","",原始数据!AL325)</f>
        <v>佣兵</v>
      </c>
      <c r="W326" s="125">
        <v>7</v>
      </c>
      <c r="X326" s="125">
        <v>3</v>
      </c>
      <c r="Y326" s="125">
        <v>6</v>
      </c>
      <c r="Z326" s="127" t="s">
        <v>295</v>
      </c>
      <c r="AA326" s="123" t="str">
        <f>IF(原始数据!AN325="","",原始数据!AN325)</f>
        <v>祭司</v>
      </c>
      <c r="AB326" s="125">
        <v>3</v>
      </c>
      <c r="AC326" s="125">
        <v>0</v>
      </c>
      <c r="AD326" s="125">
        <v>3</v>
      </c>
      <c r="AE326" s="123" t="str">
        <f>IF(原始数据!K325="","",原始数据!K325)</f>
        <v>FL</v>
      </c>
      <c r="AF326" s="123" t="str">
        <f>IF(原始数据!L325="","",原始数据!L325)</f>
        <v>hasha</v>
      </c>
      <c r="AG326" s="123" t="str">
        <f>IF(原始数据!AO325="","",原始数据!AO325)</f>
        <v>时空之影</v>
      </c>
      <c r="AH326" s="125">
        <v>12</v>
      </c>
      <c r="AI326" s="125">
        <v>6</v>
      </c>
      <c r="AJ326" s="125">
        <v>9</v>
      </c>
      <c r="AK326" s="127" t="s">
        <v>104</v>
      </c>
      <c r="AL326" s="127" t="s">
        <v>299</v>
      </c>
    </row>
    <row r="327" spans="1:38">
      <c r="A327" s="117">
        <f>输入错误检查!B326</f>
        <v>0</v>
      </c>
      <c r="B327" s="130">
        <f>原始数据!B326</f>
        <v>7</v>
      </c>
      <c r="C327" s="130">
        <f>原始数据!C326</f>
        <v>7</v>
      </c>
      <c r="D327" s="120">
        <f>原始数据!D326</f>
        <v>1500</v>
      </c>
      <c r="E327" s="120" t="str">
        <f>原始数据!E326</f>
        <v>SZ</v>
      </c>
      <c r="F327" s="120" t="str">
        <f>原始数据!F326</f>
        <v>FL</v>
      </c>
      <c r="G327" s="120">
        <f>原始数据!G326</f>
        <v>3</v>
      </c>
      <c r="H327" s="120" t="str">
        <f>原始数据!H326</f>
        <v>上</v>
      </c>
      <c r="I327" s="120" t="str">
        <f>IF(原始数据!W326="","",原始数据!W326)</f>
        <v>唐人街</v>
      </c>
      <c r="J327" s="120" t="str">
        <f>原始数据!J326</f>
        <v>SZ</v>
      </c>
      <c r="K327" s="127" t="s">
        <v>297</v>
      </c>
      <c r="L327" s="123" t="str">
        <f>IF(原始数据!AI326="","",原始数据!AI326)</f>
        <v>心理学家</v>
      </c>
      <c r="M327" s="125">
        <v>2</v>
      </c>
      <c r="N327" s="145">
        <v>3</v>
      </c>
      <c r="O327" s="145">
        <v>9</v>
      </c>
      <c r="P327" s="127" t="s">
        <v>298</v>
      </c>
      <c r="Q327" s="123" t="str">
        <f>IF(原始数据!AJ326="","",原始数据!AJ326)</f>
        <v>古董商</v>
      </c>
      <c r="R327" s="125">
        <v>9</v>
      </c>
      <c r="S327" s="125">
        <v>0</v>
      </c>
      <c r="T327" s="125">
        <v>3</v>
      </c>
      <c r="U327" s="127" t="s">
        <v>296</v>
      </c>
      <c r="V327" s="123" t="str">
        <f>IF(原始数据!AL326="","",原始数据!AL326)</f>
        <v>佣兵</v>
      </c>
      <c r="W327" s="125">
        <v>5</v>
      </c>
      <c r="X327" s="125">
        <v>3</v>
      </c>
      <c r="Y327" s="125">
        <v>6</v>
      </c>
      <c r="Z327" s="127" t="s">
        <v>295</v>
      </c>
      <c r="AA327" s="123" t="str">
        <f>IF(原始数据!AN326="","",原始数据!AN326)</f>
        <v>机械师</v>
      </c>
      <c r="AB327" s="125">
        <v>4</v>
      </c>
      <c r="AC327" s="125">
        <v>0</v>
      </c>
      <c r="AD327" s="125">
        <v>9</v>
      </c>
      <c r="AE327" s="123" t="str">
        <f>IF(原始数据!K326="","",原始数据!K326)</f>
        <v>FL</v>
      </c>
      <c r="AF327" s="123" t="str">
        <f>IF(原始数据!L326="","",原始数据!L326)</f>
        <v>hasha</v>
      </c>
      <c r="AG327" s="123" t="str">
        <f>IF(原始数据!AO326="","",原始数据!AO326)</f>
        <v>红夫人</v>
      </c>
      <c r="AH327" s="125">
        <v>8</v>
      </c>
      <c r="AI327" s="125">
        <v>3</v>
      </c>
      <c r="AJ327" s="125">
        <v>6</v>
      </c>
      <c r="AK327" s="127" t="s">
        <v>74</v>
      </c>
      <c r="AL327" s="127" t="s">
        <v>104</v>
      </c>
    </row>
    <row r="328" spans="1:38">
      <c r="A328" s="117">
        <f>输入错误检查!B327</f>
        <v>0</v>
      </c>
      <c r="B328" s="130">
        <f>原始数据!B327</f>
        <v>7</v>
      </c>
      <c r="C328" s="130">
        <f>原始数据!C327</f>
        <v>7</v>
      </c>
      <c r="D328" s="120">
        <f>原始数据!D327</f>
        <v>1500</v>
      </c>
      <c r="E328" s="120" t="str">
        <f>原始数据!E327</f>
        <v>SZ</v>
      </c>
      <c r="F328" s="120" t="str">
        <f>原始数据!F327</f>
        <v>FL</v>
      </c>
      <c r="G328" s="120">
        <f>原始数据!G327</f>
        <v>3</v>
      </c>
      <c r="H328" s="120" t="str">
        <f>原始数据!H327</f>
        <v>下</v>
      </c>
      <c r="I328" s="120" t="str">
        <f>IF(原始数据!W327="","",原始数据!W327)</f>
        <v>唐人街</v>
      </c>
      <c r="J328" s="120" t="str">
        <f>原始数据!J327</f>
        <v>FL</v>
      </c>
      <c r="K328" s="127" t="s">
        <v>145</v>
      </c>
      <c r="L328" s="123" t="str">
        <f>IF(原始数据!AI327="","",原始数据!AI327)</f>
        <v>空军</v>
      </c>
      <c r="M328" s="125">
        <v>8</v>
      </c>
      <c r="N328" s="145">
        <v>0</v>
      </c>
      <c r="O328" s="145">
        <v>3</v>
      </c>
      <c r="P328" s="127" t="s">
        <v>317</v>
      </c>
      <c r="Q328" s="123" t="str">
        <f>IF(原始数据!AJ327="","",原始数据!AJ327)</f>
        <v>昆虫学者</v>
      </c>
      <c r="R328" s="125">
        <v>6</v>
      </c>
      <c r="S328" s="125">
        <v>3</v>
      </c>
      <c r="T328" s="125">
        <v>9</v>
      </c>
      <c r="U328" s="127" t="s">
        <v>315</v>
      </c>
      <c r="V328" s="123" t="str">
        <f>IF(原始数据!AL327="","",原始数据!AL327)</f>
        <v>佣兵</v>
      </c>
      <c r="W328" s="125">
        <v>5</v>
      </c>
      <c r="X328" s="125">
        <v>3</v>
      </c>
      <c r="Y328" s="125">
        <v>6</v>
      </c>
      <c r="Z328" s="127" t="s">
        <v>316</v>
      </c>
      <c r="AA328" s="123" t="str">
        <f>IF(原始数据!AN327="","",原始数据!AN327)</f>
        <v>园丁</v>
      </c>
      <c r="AB328" s="125">
        <v>2</v>
      </c>
      <c r="AC328" s="125">
        <v>3</v>
      </c>
      <c r="AD328" s="125">
        <v>9</v>
      </c>
      <c r="AE328" s="123" t="str">
        <f>IF(原始数据!K327="","",原始数据!K327)</f>
        <v>SZ</v>
      </c>
      <c r="AF328" s="123" t="str">
        <f>IF(原始数据!L327="","",原始数据!L327)</f>
        <v>miraik</v>
      </c>
      <c r="AG328" s="123" t="str">
        <f>IF(原始数据!AO327="","",原始数据!AO327)</f>
        <v>守夜人</v>
      </c>
      <c r="AH328" s="125">
        <v>9</v>
      </c>
      <c r="AI328" s="125">
        <v>6</v>
      </c>
      <c r="AJ328" s="125">
        <v>9</v>
      </c>
      <c r="AK328" s="127" t="s">
        <v>111</v>
      </c>
      <c r="AL328" s="127" t="s">
        <v>299</v>
      </c>
    </row>
    <row r="329" spans="1:38">
      <c r="A329" s="117">
        <f>输入错误检查!B328</f>
        <v>0</v>
      </c>
      <c r="B329" s="130">
        <f>原始数据!B328</f>
        <v>7</v>
      </c>
      <c r="C329" s="130">
        <f>原始数据!C328</f>
        <v>7</v>
      </c>
      <c r="D329" s="120">
        <f>原始数据!D328</f>
        <v>1500</v>
      </c>
      <c r="E329" s="120" t="str">
        <f>原始数据!E328</f>
        <v>SZ</v>
      </c>
      <c r="F329" s="120" t="str">
        <f>原始数据!F328</f>
        <v>FL</v>
      </c>
      <c r="G329" s="120" t="str">
        <f>原始数据!G328</f>
        <v>加</v>
      </c>
      <c r="H329" s="120" t="str">
        <f>原始数据!H328</f>
        <v>上</v>
      </c>
      <c r="I329" s="120" t="str">
        <f>IF(原始数据!W328="","",原始数据!W328)</f>
        <v/>
      </c>
      <c r="J329" s="120" t="str">
        <f>原始数据!J328</f>
        <v/>
      </c>
      <c r="K329" s="125"/>
      <c r="L329" s="123" t="str">
        <f>IF(原始数据!AI328="","",原始数据!AI328)</f>
        <v/>
      </c>
      <c r="M329" s="125"/>
      <c r="N329" s="145"/>
      <c r="O329" s="145"/>
      <c r="P329" s="125"/>
      <c r="Q329" s="123" t="str">
        <f>IF(原始数据!AJ328="","",原始数据!AJ328)</f>
        <v/>
      </c>
      <c r="R329" s="125"/>
      <c r="S329" s="125"/>
      <c r="T329" s="125"/>
      <c r="U329" s="125"/>
      <c r="V329" s="123" t="str">
        <f>IF(原始数据!AL328="","",原始数据!AL328)</f>
        <v/>
      </c>
      <c r="W329" s="125"/>
      <c r="X329" s="125"/>
      <c r="Y329" s="125"/>
      <c r="Z329" s="125"/>
      <c r="AA329" s="123" t="str">
        <f>IF(原始数据!AN328="","",原始数据!AN328)</f>
        <v/>
      </c>
      <c r="AB329" s="125"/>
      <c r="AC329" s="125"/>
      <c r="AD329" s="125"/>
      <c r="AE329" s="123" t="str">
        <f>IF(原始数据!K328="","",原始数据!K328)</f>
        <v/>
      </c>
      <c r="AF329" s="123" t="str">
        <f>IF(原始数据!L328="","",原始数据!L328)</f>
        <v/>
      </c>
      <c r="AG329" s="123" t="str">
        <f>IF(原始数据!AO328="","",原始数据!AO328)</f>
        <v/>
      </c>
      <c r="AH329" s="125"/>
      <c r="AI329" s="125"/>
      <c r="AJ329" s="125"/>
      <c r="AK329" s="125"/>
      <c r="AL329" s="125"/>
    </row>
    <row r="330" spans="1:38">
      <c r="A330" s="117">
        <f>输入错误检查!B329</f>
        <v>0</v>
      </c>
      <c r="B330" s="130">
        <f>原始数据!B329</f>
        <v>7</v>
      </c>
      <c r="C330" s="130">
        <f>原始数据!C329</f>
        <v>7</v>
      </c>
      <c r="D330" s="120">
        <f>原始数据!D329</f>
        <v>1500</v>
      </c>
      <c r="E330" s="120" t="str">
        <f>原始数据!E329</f>
        <v>SZ</v>
      </c>
      <c r="F330" s="120" t="str">
        <f>原始数据!F329</f>
        <v>FL</v>
      </c>
      <c r="G330" s="120" t="str">
        <f>原始数据!G329</f>
        <v>加</v>
      </c>
      <c r="H330" s="120" t="str">
        <f>原始数据!H329</f>
        <v>下</v>
      </c>
      <c r="I330" s="120" t="str">
        <f>IF(原始数据!W329="","",原始数据!W329)</f>
        <v/>
      </c>
      <c r="J330" s="120" t="str">
        <f>原始数据!J329</f>
        <v/>
      </c>
      <c r="K330" s="125"/>
      <c r="L330" s="123" t="str">
        <f>IF(原始数据!AI329="","",原始数据!AI329)</f>
        <v/>
      </c>
      <c r="M330" s="125"/>
      <c r="N330" s="145"/>
      <c r="O330" s="145"/>
      <c r="P330" s="125"/>
      <c r="Q330" s="123" t="str">
        <f>IF(原始数据!AJ329="","",原始数据!AJ329)</f>
        <v/>
      </c>
      <c r="R330" s="125"/>
      <c r="S330" s="125"/>
      <c r="T330" s="125"/>
      <c r="U330" s="125"/>
      <c r="V330" s="123" t="str">
        <f>IF(原始数据!AL329="","",原始数据!AL329)</f>
        <v/>
      </c>
      <c r="W330" s="125"/>
      <c r="X330" s="125"/>
      <c r="Y330" s="125"/>
      <c r="Z330" s="125"/>
      <c r="AA330" s="123" t="str">
        <f>IF(原始数据!AN329="","",原始数据!AN329)</f>
        <v/>
      </c>
      <c r="AB330" s="125"/>
      <c r="AC330" s="125"/>
      <c r="AD330" s="125"/>
      <c r="AE330" s="123" t="str">
        <f>IF(原始数据!K329="","",原始数据!K329)</f>
        <v/>
      </c>
      <c r="AF330" s="123" t="str">
        <f>IF(原始数据!L329="","",原始数据!L329)</f>
        <v/>
      </c>
      <c r="AG330" s="123" t="str">
        <f>IF(原始数据!AO329="","",原始数据!AO329)</f>
        <v/>
      </c>
      <c r="AH330" s="125"/>
      <c r="AI330" s="125"/>
      <c r="AJ330" s="125"/>
      <c r="AK330" s="125"/>
      <c r="AL330" s="125"/>
    </row>
    <row r="331" spans="1:38">
      <c r="A331" s="117">
        <f>输入错误检查!B330</f>
        <v>0</v>
      </c>
      <c r="B331" s="130">
        <f>原始数据!B330</f>
        <v>7</v>
      </c>
      <c r="C331" s="130">
        <f>原始数据!C330</f>
        <v>7</v>
      </c>
      <c r="D331" s="120">
        <f>原始数据!D330</f>
        <v>1700</v>
      </c>
      <c r="E331" s="120" t="str">
        <f>原始数据!E330</f>
        <v>ZETA</v>
      </c>
      <c r="F331" s="120" t="str">
        <f>原始数据!F330</f>
        <v>FAV</v>
      </c>
      <c r="G331" s="120">
        <f>原始数据!G330</f>
        <v>1</v>
      </c>
      <c r="H331" s="120" t="str">
        <f>原始数据!H330</f>
        <v>上</v>
      </c>
      <c r="I331" s="120" t="str">
        <f>IF(原始数据!W330="","",原始数据!W330)</f>
        <v>湖景村</v>
      </c>
      <c r="J331" s="120" t="str">
        <f>原始数据!J330</f>
        <v>ZETA</v>
      </c>
      <c r="K331" s="127" t="s">
        <v>313</v>
      </c>
      <c r="L331" s="123" t="str">
        <f>IF(原始数据!AI330="","",原始数据!AI330)</f>
        <v>佣兵</v>
      </c>
      <c r="M331" s="125">
        <v>11</v>
      </c>
      <c r="N331" s="145">
        <v>3</v>
      </c>
      <c r="O331" s="145">
        <v>6</v>
      </c>
      <c r="P331" s="127" t="s">
        <v>314</v>
      </c>
      <c r="Q331" s="123" t="str">
        <f>IF(原始数据!AJ330="","",原始数据!AJ330)</f>
        <v>古董商</v>
      </c>
      <c r="R331" s="125">
        <v>3</v>
      </c>
      <c r="S331" s="125">
        <v>0</v>
      </c>
      <c r="T331" s="125">
        <v>3</v>
      </c>
      <c r="U331" s="127" t="s">
        <v>312</v>
      </c>
      <c r="V331" s="123" t="str">
        <f>IF(原始数据!AL330="","",原始数据!AL330)</f>
        <v>祭司</v>
      </c>
      <c r="W331" s="125">
        <v>8</v>
      </c>
      <c r="X331" s="125">
        <v>0</v>
      </c>
      <c r="Y331" s="125">
        <v>3</v>
      </c>
      <c r="Z331" s="127" t="s">
        <v>311</v>
      </c>
      <c r="AA331" s="123" t="str">
        <f>IF(原始数据!AN330="","",原始数据!AN330)</f>
        <v>先知</v>
      </c>
      <c r="AB331" s="125">
        <v>6</v>
      </c>
      <c r="AC331" s="131">
        <v>0</v>
      </c>
      <c r="AD331" s="125">
        <v>9</v>
      </c>
      <c r="AE331" s="123" t="str">
        <f>IF(原始数据!K330="","",原始数据!K330)</f>
        <v>FAV</v>
      </c>
      <c r="AF331" s="123" t="str">
        <f>IF(原始数据!L330="","",原始数据!L330)</f>
        <v>chikin</v>
      </c>
      <c r="AG331" s="123" t="str">
        <f>IF(原始数据!AO330="","",原始数据!AO330)</f>
        <v>时空之影</v>
      </c>
      <c r="AH331" s="125">
        <v>5</v>
      </c>
      <c r="AI331" s="125">
        <v>6</v>
      </c>
      <c r="AJ331" s="125">
        <v>9</v>
      </c>
      <c r="AK331" s="127" t="s">
        <v>104</v>
      </c>
      <c r="AL331" s="127" t="s">
        <v>299</v>
      </c>
    </row>
    <row r="332" spans="1:38">
      <c r="A332" s="117">
        <f>输入错误检查!B331</f>
        <v>0</v>
      </c>
      <c r="B332" s="130">
        <f>原始数据!B331</f>
        <v>7</v>
      </c>
      <c r="C332" s="130">
        <f>原始数据!C331</f>
        <v>7</v>
      </c>
      <c r="D332" s="120">
        <f>原始数据!D331</f>
        <v>1700</v>
      </c>
      <c r="E332" s="120" t="str">
        <f>原始数据!E331</f>
        <v>ZETA</v>
      </c>
      <c r="F332" s="120" t="str">
        <f>原始数据!F331</f>
        <v>FAV</v>
      </c>
      <c r="G332" s="120">
        <f>原始数据!G331</f>
        <v>1</v>
      </c>
      <c r="H332" s="120" t="str">
        <f>原始数据!H331</f>
        <v>下</v>
      </c>
      <c r="I332" s="120" t="str">
        <f>IF(原始数据!W331="","",原始数据!W331)</f>
        <v>湖景村</v>
      </c>
      <c r="J332" s="120" t="str">
        <f>原始数据!J331</f>
        <v>FAV</v>
      </c>
      <c r="K332" s="127" t="s">
        <v>304</v>
      </c>
      <c r="L332" s="123" t="str">
        <f>IF(原始数据!AI331="","",原始数据!AI331)</f>
        <v>园丁</v>
      </c>
      <c r="M332" s="125">
        <v>5</v>
      </c>
      <c r="N332" s="145">
        <v>0</v>
      </c>
      <c r="O332" s="145">
        <v>9</v>
      </c>
      <c r="P332" s="127" t="s">
        <v>303</v>
      </c>
      <c r="Q332" s="123" t="str">
        <f>IF(原始数据!AJ331="","",原始数据!AJ331)</f>
        <v>记者</v>
      </c>
      <c r="R332" s="125">
        <v>2</v>
      </c>
      <c r="S332" s="125">
        <v>0</v>
      </c>
      <c r="T332" s="125">
        <v>9</v>
      </c>
      <c r="U332" s="127" t="s">
        <v>305</v>
      </c>
      <c r="V332" s="123" t="str">
        <f>IF(原始数据!AL331="","",原始数据!AL331)</f>
        <v>野人</v>
      </c>
      <c r="W332" s="125">
        <v>6</v>
      </c>
      <c r="X332" s="125">
        <v>3</v>
      </c>
      <c r="Y332" s="125">
        <v>6</v>
      </c>
      <c r="Z332" s="127" t="s">
        <v>306</v>
      </c>
      <c r="AA332" s="123" t="str">
        <f>IF(原始数据!AN331="","",原始数据!AN331)</f>
        <v>大副</v>
      </c>
      <c r="AB332" s="125">
        <v>8</v>
      </c>
      <c r="AC332" s="125">
        <v>3</v>
      </c>
      <c r="AD332" s="125">
        <v>6</v>
      </c>
      <c r="AE332" s="123" t="str">
        <f>IF(原始数据!K331="","",原始数据!K331)</f>
        <v>ZETA</v>
      </c>
      <c r="AF332" s="123" t="str">
        <f>IF(原始数据!L331="","",原始数据!L331)</f>
        <v>alf</v>
      </c>
      <c r="AG332" s="123" t="str">
        <f>IF(原始数据!AO331="","",原始数据!AO331)</f>
        <v>歌剧演员</v>
      </c>
      <c r="AH332" s="125">
        <v>1</v>
      </c>
      <c r="AI332" s="125">
        <v>0</v>
      </c>
      <c r="AJ332" s="125">
        <v>6</v>
      </c>
      <c r="AK332" s="127" t="s">
        <v>104</v>
      </c>
      <c r="AL332" s="127" t="s">
        <v>299</v>
      </c>
    </row>
    <row r="333" spans="1:38">
      <c r="A333" s="117">
        <f>输入错误检查!B332</f>
        <v>0</v>
      </c>
      <c r="B333" s="130">
        <f>原始数据!B332</f>
        <v>7</v>
      </c>
      <c r="C333" s="130">
        <f>原始数据!C332</f>
        <v>7</v>
      </c>
      <c r="D333" s="120">
        <f>原始数据!D332</f>
        <v>1700</v>
      </c>
      <c r="E333" s="120" t="str">
        <f>原始数据!E332</f>
        <v>ZETA</v>
      </c>
      <c r="F333" s="120" t="str">
        <f>原始数据!F332</f>
        <v>FAV</v>
      </c>
      <c r="G333" s="120">
        <f>原始数据!G332</f>
        <v>2</v>
      </c>
      <c r="H333" s="120" t="str">
        <f>原始数据!H332</f>
        <v>上</v>
      </c>
      <c r="I333" s="120" t="str">
        <f>IF(原始数据!W332="","",原始数据!W332)</f>
        <v>唐人街</v>
      </c>
      <c r="J333" s="120" t="str">
        <f>原始数据!J332</f>
        <v>ZETA</v>
      </c>
      <c r="K333" s="127" t="s">
        <v>312</v>
      </c>
      <c r="L333" s="123" t="str">
        <f>IF(原始数据!AI332="","",原始数据!AI332)</f>
        <v>先知</v>
      </c>
      <c r="M333" s="125">
        <v>1</v>
      </c>
      <c r="N333" s="145">
        <v>0</v>
      </c>
      <c r="O333" s="145">
        <v>9</v>
      </c>
      <c r="P333" s="127" t="s">
        <v>313</v>
      </c>
      <c r="Q333" s="123" t="str">
        <f>IF(原始数据!AJ332="","",原始数据!AJ332)</f>
        <v>空军</v>
      </c>
      <c r="R333" s="125">
        <v>4</v>
      </c>
      <c r="S333" s="125">
        <v>0</v>
      </c>
      <c r="T333" s="125">
        <v>3</v>
      </c>
      <c r="U333" s="127" t="s">
        <v>314</v>
      </c>
      <c r="V333" s="123" t="str">
        <f>IF(原始数据!AL332="","",原始数据!AL332)</f>
        <v>飞行家</v>
      </c>
      <c r="W333" s="125">
        <v>9</v>
      </c>
      <c r="X333" s="125">
        <v>3</v>
      </c>
      <c r="Y333" s="125">
        <v>6</v>
      </c>
      <c r="Z333" s="127" t="s">
        <v>311</v>
      </c>
      <c r="AA333" s="123" t="str">
        <f>IF(原始数据!AN332="","",原始数据!AN332)</f>
        <v>调酒师</v>
      </c>
      <c r="AB333" s="125">
        <v>2</v>
      </c>
      <c r="AC333" s="125">
        <v>0</v>
      </c>
      <c r="AD333" s="125">
        <v>3</v>
      </c>
      <c r="AE333" s="123" t="str">
        <f>IF(原始数据!K332="","",原始数据!K332)</f>
        <v>FAV</v>
      </c>
      <c r="AF333" s="123" t="str">
        <f>IF(原始数据!L332="","",原始数据!L332)</f>
        <v>chikin</v>
      </c>
      <c r="AG333" s="123" t="str">
        <f>IF(原始数据!AO332="","",原始数据!AO332)</f>
        <v>时空之影</v>
      </c>
      <c r="AH333" s="125">
        <v>8</v>
      </c>
      <c r="AI333" s="125">
        <v>6</v>
      </c>
      <c r="AJ333" s="125">
        <v>9</v>
      </c>
      <c r="AK333" s="127" t="s">
        <v>104</v>
      </c>
      <c r="AL333" s="127" t="s">
        <v>299</v>
      </c>
    </row>
    <row r="334" spans="1:38">
      <c r="A334" s="117">
        <f>输入错误检查!B333</f>
        <v>0</v>
      </c>
      <c r="B334" s="130">
        <f>原始数据!B333</f>
        <v>7</v>
      </c>
      <c r="C334" s="130">
        <f>原始数据!C333</f>
        <v>7</v>
      </c>
      <c r="D334" s="120">
        <f>原始数据!D333</f>
        <v>1700</v>
      </c>
      <c r="E334" s="120" t="str">
        <f>原始数据!E333</f>
        <v>ZETA</v>
      </c>
      <c r="F334" s="120" t="str">
        <f>原始数据!F333</f>
        <v>FAV</v>
      </c>
      <c r="G334" s="120">
        <f>原始数据!G333</f>
        <v>2</v>
      </c>
      <c r="H334" s="120" t="str">
        <f>原始数据!H333</f>
        <v>下</v>
      </c>
      <c r="I334" s="120" t="str">
        <f>IF(原始数据!W333="","",原始数据!W333)</f>
        <v>唐人街</v>
      </c>
      <c r="J334" s="120" t="str">
        <f>原始数据!J333</f>
        <v>FAV</v>
      </c>
      <c r="K334" s="127" t="s">
        <v>303</v>
      </c>
      <c r="L334" s="123" t="str">
        <f>IF(原始数据!AI333="","",原始数据!AI333)</f>
        <v>飞行家</v>
      </c>
      <c r="M334" s="125">
        <v>2</v>
      </c>
      <c r="N334" s="145">
        <v>3</v>
      </c>
      <c r="O334" s="145">
        <v>9</v>
      </c>
      <c r="P334" s="127" t="s">
        <v>305</v>
      </c>
      <c r="Q334" s="123" t="str">
        <f>IF(原始数据!AJ333="","",原始数据!AJ333)</f>
        <v>入殓师</v>
      </c>
      <c r="R334" s="125">
        <v>9</v>
      </c>
      <c r="S334" s="125">
        <v>0</v>
      </c>
      <c r="T334" s="125">
        <v>9</v>
      </c>
      <c r="U334" s="127" t="s">
        <v>304</v>
      </c>
      <c r="V334" s="123" t="str">
        <f>IF(原始数据!AL333="","",原始数据!AL333)</f>
        <v>勘探员</v>
      </c>
      <c r="W334" s="125">
        <v>8</v>
      </c>
      <c r="X334" s="125">
        <v>0</v>
      </c>
      <c r="Y334" s="125">
        <v>3</v>
      </c>
      <c r="Z334" s="127" t="s">
        <v>306</v>
      </c>
      <c r="AA334" s="123" t="str">
        <f>IF(原始数据!AN333="","",原始数据!AN333)</f>
        <v>佣兵</v>
      </c>
      <c r="AB334" s="125">
        <v>5</v>
      </c>
      <c r="AC334" s="125">
        <v>3</v>
      </c>
      <c r="AD334" s="125">
        <v>6</v>
      </c>
      <c r="AE334" s="123" t="str">
        <f>IF(原始数据!K333="","",原始数据!K333)</f>
        <v>ZETA</v>
      </c>
      <c r="AF334" s="123" t="str">
        <f>IF(原始数据!L333="","",原始数据!L333)</f>
        <v>alf</v>
      </c>
      <c r="AG334" s="123" t="str">
        <f>IF(原始数据!AO333="","",原始数据!AO333)</f>
        <v>鹿头</v>
      </c>
      <c r="AH334" s="125">
        <v>1</v>
      </c>
      <c r="AI334" s="125">
        <v>6</v>
      </c>
      <c r="AJ334" s="125">
        <v>9</v>
      </c>
      <c r="AK334" s="127" t="s">
        <v>111</v>
      </c>
      <c r="AL334" s="127" t="s">
        <v>299</v>
      </c>
    </row>
    <row r="335" spans="1:38">
      <c r="A335" s="117">
        <f>输入错误检查!B334</f>
        <v>0</v>
      </c>
      <c r="B335" s="130">
        <f>原始数据!B334</f>
        <v>7</v>
      </c>
      <c r="C335" s="130">
        <f>原始数据!C334</f>
        <v>7</v>
      </c>
      <c r="D335" s="120">
        <f>原始数据!D334</f>
        <v>1700</v>
      </c>
      <c r="E335" s="120" t="str">
        <f>原始数据!E334</f>
        <v>ZETA</v>
      </c>
      <c r="F335" s="120" t="str">
        <f>原始数据!F334</f>
        <v>FAV</v>
      </c>
      <c r="G335" s="120">
        <f>原始数据!G334</f>
        <v>3</v>
      </c>
      <c r="H335" s="120" t="str">
        <f>原始数据!H334</f>
        <v>上</v>
      </c>
      <c r="I335" s="120" t="str">
        <f>IF(原始数据!W334="","",原始数据!W334)</f>
        <v>里奥的回忆</v>
      </c>
      <c r="J335" s="120" t="str">
        <f>原始数据!J334</f>
        <v>ZETA</v>
      </c>
      <c r="K335" s="127" t="s">
        <v>311</v>
      </c>
      <c r="L335" s="123" t="str">
        <f>IF(原始数据!AI334="","",原始数据!AI334)</f>
        <v>飞行家</v>
      </c>
      <c r="M335" s="125">
        <v>2</v>
      </c>
      <c r="N335" s="145">
        <v>3</v>
      </c>
      <c r="O335" s="145">
        <v>9</v>
      </c>
      <c r="P335" s="127" t="s">
        <v>312</v>
      </c>
      <c r="Q335" s="123" t="str">
        <f>IF(原始数据!AJ334="","",原始数据!AJ334)</f>
        <v>祭司</v>
      </c>
      <c r="R335" s="125">
        <v>5</v>
      </c>
      <c r="S335" s="125">
        <v>0</v>
      </c>
      <c r="T335" s="125">
        <v>3</v>
      </c>
      <c r="U335" s="127" t="s">
        <v>314</v>
      </c>
      <c r="V335" s="123" t="str">
        <f>IF(原始数据!AL334="","",原始数据!AL334)</f>
        <v>前锋</v>
      </c>
      <c r="W335" s="125">
        <v>6</v>
      </c>
      <c r="X335" s="125">
        <v>3</v>
      </c>
      <c r="Y335" s="125">
        <v>6</v>
      </c>
      <c r="Z335" s="127" t="s">
        <v>313</v>
      </c>
      <c r="AA335" s="123" t="str">
        <f>IF(原始数据!AN334="","",原始数据!AN334)</f>
        <v>律师</v>
      </c>
      <c r="AB335" s="125">
        <v>8</v>
      </c>
      <c r="AC335" s="125">
        <v>3</v>
      </c>
      <c r="AD335" s="125">
        <v>9</v>
      </c>
      <c r="AE335" s="123" t="str">
        <f>IF(原始数据!K334="","",原始数据!K334)</f>
        <v>FAV</v>
      </c>
      <c r="AF335" s="123" t="str">
        <f>IF(原始数据!L334="","",原始数据!L334)</f>
        <v>yami</v>
      </c>
      <c r="AG335" s="123" t="str">
        <f>IF(原始数据!AO334="","",原始数据!AO334)</f>
        <v>鹿头</v>
      </c>
      <c r="AH335" s="125">
        <v>4</v>
      </c>
      <c r="AI335" s="125">
        <v>3</v>
      </c>
      <c r="AJ335" s="125">
        <v>6</v>
      </c>
      <c r="AK335" s="127" t="s">
        <v>111</v>
      </c>
      <c r="AL335" s="127" t="s">
        <v>320</v>
      </c>
    </row>
    <row r="336" spans="1:38">
      <c r="A336" s="117">
        <f>输入错误检查!B335</f>
        <v>0</v>
      </c>
      <c r="B336" s="130">
        <f>原始数据!B335</f>
        <v>7</v>
      </c>
      <c r="C336" s="130">
        <f>原始数据!C335</f>
        <v>7</v>
      </c>
      <c r="D336" s="120">
        <f>原始数据!D335</f>
        <v>1700</v>
      </c>
      <c r="E336" s="120" t="str">
        <f>原始数据!E335</f>
        <v>ZETA</v>
      </c>
      <c r="F336" s="120" t="str">
        <f>原始数据!F335</f>
        <v>FAV</v>
      </c>
      <c r="G336" s="120">
        <f>原始数据!G335</f>
        <v>3</v>
      </c>
      <c r="H336" s="120" t="str">
        <f>原始数据!H335</f>
        <v>下</v>
      </c>
      <c r="I336" s="120" t="str">
        <f>IF(原始数据!W335="","",原始数据!W335)</f>
        <v>里奥的回忆</v>
      </c>
      <c r="J336" s="120" t="str">
        <f>原始数据!J335</f>
        <v>FAV</v>
      </c>
      <c r="K336" s="127" t="s">
        <v>304</v>
      </c>
      <c r="L336" s="123" t="str">
        <f>IF(原始数据!AI335="","",原始数据!AI335)</f>
        <v>前锋</v>
      </c>
      <c r="M336" s="125">
        <v>6</v>
      </c>
      <c r="N336" s="145">
        <v>0</v>
      </c>
      <c r="O336" s="145">
        <v>6</v>
      </c>
      <c r="P336" s="127" t="s">
        <v>303</v>
      </c>
      <c r="Q336" s="123" t="str">
        <f>IF(原始数据!AJ335="","",原始数据!AJ335)</f>
        <v>杂技演员</v>
      </c>
      <c r="R336" s="125">
        <v>2</v>
      </c>
      <c r="S336" s="125">
        <v>3</v>
      </c>
      <c r="T336" s="125">
        <v>9</v>
      </c>
      <c r="U336" s="127" t="s">
        <v>306</v>
      </c>
      <c r="V336" s="123" t="str">
        <f>IF(原始数据!AL335="","",原始数据!AL335)</f>
        <v>病患</v>
      </c>
      <c r="W336" s="125">
        <v>8</v>
      </c>
      <c r="X336" s="125">
        <v>3</v>
      </c>
      <c r="Y336" s="125">
        <v>6</v>
      </c>
      <c r="Z336" s="127" t="s">
        <v>305</v>
      </c>
      <c r="AA336" s="123" t="str">
        <f>IF(原始数据!AN335="","",原始数据!AN335)</f>
        <v>咒术师</v>
      </c>
      <c r="AB336" s="125">
        <v>5</v>
      </c>
      <c r="AC336" s="125">
        <v>0</v>
      </c>
      <c r="AD336" s="125">
        <v>3</v>
      </c>
      <c r="AE336" s="123" t="str">
        <f>IF(原始数据!K335="","",原始数据!K335)</f>
        <v>ZETA</v>
      </c>
      <c r="AF336" s="123" t="str">
        <f>IF(原始数据!L335="","",原始数据!L335)</f>
        <v>alf</v>
      </c>
      <c r="AG336" s="123" t="str">
        <f>IF(原始数据!AO335="","",原始数据!AO335)</f>
        <v>蜡像师</v>
      </c>
      <c r="AH336" s="125">
        <v>3</v>
      </c>
      <c r="AI336" s="125">
        <v>3</v>
      </c>
      <c r="AJ336" s="125">
        <v>6</v>
      </c>
      <c r="AK336" s="127" t="s">
        <v>111</v>
      </c>
      <c r="AL336" s="127" t="s">
        <v>90</v>
      </c>
    </row>
    <row r="337" spans="1:38">
      <c r="A337" s="117">
        <f>输入错误检查!B336</f>
        <v>0</v>
      </c>
      <c r="B337" s="130">
        <f>原始数据!B336</f>
        <v>7</v>
      </c>
      <c r="C337" s="130">
        <f>原始数据!C336</f>
        <v>7</v>
      </c>
      <c r="D337" s="120">
        <f>原始数据!D336</f>
        <v>1700</v>
      </c>
      <c r="E337" s="120" t="str">
        <f>原始数据!E336</f>
        <v>ZETA</v>
      </c>
      <c r="F337" s="120" t="str">
        <f>原始数据!F336</f>
        <v>FAV</v>
      </c>
      <c r="G337" s="120" t="str">
        <f>原始数据!G336</f>
        <v>加</v>
      </c>
      <c r="H337" s="120" t="str">
        <f>原始数据!H336</f>
        <v>上</v>
      </c>
      <c r="I337" s="120" t="str">
        <f>IF(原始数据!W336="","",原始数据!W336)</f>
        <v/>
      </c>
      <c r="J337" s="120" t="str">
        <f>原始数据!J336</f>
        <v/>
      </c>
      <c r="K337" s="125"/>
      <c r="L337" s="123" t="str">
        <f>IF(原始数据!AI336="","",原始数据!AI336)</f>
        <v/>
      </c>
      <c r="M337" s="125"/>
      <c r="N337" s="145"/>
      <c r="O337" s="145"/>
      <c r="P337" s="125"/>
      <c r="Q337" s="123" t="str">
        <f>IF(原始数据!AJ336="","",原始数据!AJ336)</f>
        <v/>
      </c>
      <c r="R337" s="125"/>
      <c r="S337" s="125"/>
      <c r="T337" s="125"/>
      <c r="U337" s="125"/>
      <c r="V337" s="123" t="str">
        <f>IF(原始数据!AL336="","",原始数据!AL336)</f>
        <v/>
      </c>
      <c r="W337" s="125"/>
      <c r="X337" s="125"/>
      <c r="Y337" s="125"/>
      <c r="Z337" s="125"/>
      <c r="AA337" s="123" t="str">
        <f>IF(原始数据!AN336="","",原始数据!AN336)</f>
        <v/>
      </c>
      <c r="AB337" s="125"/>
      <c r="AC337" s="125"/>
      <c r="AD337" s="125"/>
      <c r="AE337" s="123" t="str">
        <f>IF(原始数据!K336="","",原始数据!K336)</f>
        <v/>
      </c>
      <c r="AF337" s="123" t="str">
        <f>IF(原始数据!L336="","",原始数据!L336)</f>
        <v/>
      </c>
      <c r="AG337" s="123" t="str">
        <f>IF(原始数据!AO336="","",原始数据!AO336)</f>
        <v/>
      </c>
      <c r="AH337" s="125"/>
      <c r="AI337" s="125"/>
      <c r="AJ337" s="125"/>
      <c r="AK337" s="125"/>
      <c r="AL337" s="125"/>
    </row>
    <row r="338" spans="1:38">
      <c r="A338" s="117">
        <f>输入错误检查!B337</f>
        <v>0</v>
      </c>
      <c r="B338" s="130">
        <f>原始数据!B337</f>
        <v>7</v>
      </c>
      <c r="C338" s="130">
        <f>原始数据!C337</f>
        <v>7</v>
      </c>
      <c r="D338" s="120">
        <f>原始数据!D337</f>
        <v>1700</v>
      </c>
      <c r="E338" s="120" t="str">
        <f>原始数据!E337</f>
        <v>ZETA</v>
      </c>
      <c r="F338" s="120" t="str">
        <f>原始数据!F337</f>
        <v>FAV</v>
      </c>
      <c r="G338" s="120" t="str">
        <f>原始数据!G337</f>
        <v>加</v>
      </c>
      <c r="H338" s="120" t="str">
        <f>原始数据!H337</f>
        <v>下</v>
      </c>
      <c r="I338" s="120" t="str">
        <f>IF(原始数据!W337="","",原始数据!W337)</f>
        <v/>
      </c>
      <c r="J338" s="120" t="str">
        <f>原始数据!J337</f>
        <v/>
      </c>
      <c r="K338" s="125"/>
      <c r="L338" s="123" t="str">
        <f>IF(原始数据!AI337="","",原始数据!AI337)</f>
        <v/>
      </c>
      <c r="M338" s="125"/>
      <c r="N338" s="145"/>
      <c r="O338" s="145"/>
      <c r="P338" s="125"/>
      <c r="Q338" s="123" t="str">
        <f>IF(原始数据!AJ337="","",原始数据!AJ337)</f>
        <v/>
      </c>
      <c r="R338" s="125"/>
      <c r="S338" s="125"/>
      <c r="T338" s="125"/>
      <c r="U338" s="125"/>
      <c r="V338" s="123" t="str">
        <f>IF(原始数据!AL337="","",原始数据!AL337)</f>
        <v/>
      </c>
      <c r="W338" s="125"/>
      <c r="X338" s="125"/>
      <c r="Y338" s="125"/>
      <c r="Z338" s="125"/>
      <c r="AA338" s="123" t="str">
        <f>IF(原始数据!AN337="","",原始数据!AN337)</f>
        <v/>
      </c>
      <c r="AB338" s="125"/>
      <c r="AC338" s="125"/>
      <c r="AD338" s="125"/>
      <c r="AE338" s="123" t="str">
        <f>IF(原始数据!K337="","",原始数据!K337)</f>
        <v/>
      </c>
      <c r="AF338" s="123" t="str">
        <f>IF(原始数据!L337="","",原始数据!L337)</f>
        <v/>
      </c>
      <c r="AG338" s="123" t="str">
        <f>IF(原始数据!AO337="","",原始数据!AO337)</f>
        <v/>
      </c>
      <c r="AH338" s="125"/>
      <c r="AI338" s="125"/>
      <c r="AJ338" s="125"/>
      <c r="AK338" s="125"/>
      <c r="AL338" s="125"/>
    </row>
    <row r="339" spans="1:38">
      <c r="A339" s="117">
        <f>输入错误检查!B338</f>
        <v>0</v>
      </c>
      <c r="B339" s="130" t="str">
        <f>原始数据!B338</f>
        <v/>
      </c>
      <c r="C339" s="130" t="str">
        <f>原始数据!C338</f>
        <v/>
      </c>
      <c r="D339" s="120" t="str">
        <f>原始数据!D338</f>
        <v/>
      </c>
      <c r="E339" s="120" t="str">
        <f>原始数据!E338</f>
        <v/>
      </c>
      <c r="F339" s="120" t="str">
        <f>原始数据!F338</f>
        <v/>
      </c>
      <c r="G339" s="120">
        <f>原始数据!G338</f>
        <v>1</v>
      </c>
      <c r="H339" s="120" t="str">
        <f>原始数据!H338</f>
        <v>上</v>
      </c>
      <c r="I339" s="120" t="str">
        <f>IF(原始数据!W338="","",原始数据!W338)</f>
        <v/>
      </c>
      <c r="J339" s="120" t="str">
        <f>原始数据!J338</f>
        <v/>
      </c>
      <c r="K339" s="125"/>
      <c r="L339" s="123" t="str">
        <f>IF(原始数据!AI338="","",原始数据!AI338)</f>
        <v/>
      </c>
      <c r="M339" s="125"/>
      <c r="N339" s="145"/>
      <c r="O339" s="145"/>
      <c r="P339" s="125"/>
      <c r="Q339" s="123" t="str">
        <f>IF(原始数据!AJ338="","",原始数据!AJ338)</f>
        <v/>
      </c>
      <c r="R339" s="125"/>
      <c r="S339" s="125"/>
      <c r="T339" s="125"/>
      <c r="U339" s="125"/>
      <c r="V339" s="123" t="str">
        <f>IF(原始数据!AL338="","",原始数据!AL338)</f>
        <v/>
      </c>
      <c r="W339" s="125"/>
      <c r="X339" s="125"/>
      <c r="Y339" s="125"/>
      <c r="Z339" s="125"/>
      <c r="AA339" s="123" t="str">
        <f>IF(原始数据!AN338="","",原始数据!AN338)</f>
        <v/>
      </c>
      <c r="AB339" s="125"/>
      <c r="AC339" s="125"/>
      <c r="AD339" s="125"/>
      <c r="AE339" s="123" t="str">
        <f>IF(原始数据!K338="","",原始数据!K338)</f>
        <v/>
      </c>
      <c r="AF339" s="123" t="str">
        <f>IF(原始数据!L338="","",原始数据!L338)</f>
        <v/>
      </c>
      <c r="AG339" s="123" t="str">
        <f>IF(原始数据!AO338="","",原始数据!AO338)</f>
        <v/>
      </c>
      <c r="AH339" s="125"/>
      <c r="AI339" s="125"/>
      <c r="AJ339" s="125"/>
      <c r="AK339" s="125"/>
      <c r="AL339" s="125"/>
    </row>
    <row r="340" spans="1:38">
      <c r="A340" s="117">
        <f>输入错误检查!B339</f>
        <v>0</v>
      </c>
      <c r="B340" s="130" t="str">
        <f>原始数据!B339</f>
        <v/>
      </c>
      <c r="C340" s="130" t="str">
        <f>原始数据!C339</f>
        <v/>
      </c>
      <c r="D340" s="120" t="str">
        <f>原始数据!D339</f>
        <v/>
      </c>
      <c r="E340" s="120" t="str">
        <f>原始数据!E339</f>
        <v/>
      </c>
      <c r="F340" s="120" t="str">
        <f>原始数据!F339</f>
        <v/>
      </c>
      <c r="G340" s="120">
        <f>原始数据!G339</f>
        <v>1</v>
      </c>
      <c r="H340" s="120" t="str">
        <f>原始数据!H339</f>
        <v>下</v>
      </c>
      <c r="I340" s="120" t="str">
        <f>IF(原始数据!W339="","",原始数据!W339)</f>
        <v/>
      </c>
      <c r="J340" s="120" t="str">
        <f>原始数据!J339</f>
        <v/>
      </c>
      <c r="K340" s="125"/>
      <c r="L340" s="123" t="str">
        <f>IF(原始数据!AI339="","",原始数据!AI339)</f>
        <v/>
      </c>
      <c r="M340" s="125"/>
      <c r="N340" s="145"/>
      <c r="O340" s="145"/>
      <c r="P340" s="125"/>
      <c r="Q340" s="123" t="str">
        <f>IF(原始数据!AJ339="","",原始数据!AJ339)</f>
        <v/>
      </c>
      <c r="R340" s="125"/>
      <c r="S340" s="125"/>
      <c r="T340" s="125"/>
      <c r="U340" s="125"/>
      <c r="V340" s="123" t="str">
        <f>IF(原始数据!AL339="","",原始数据!AL339)</f>
        <v/>
      </c>
      <c r="W340" s="125"/>
      <c r="X340" s="125"/>
      <c r="Y340" s="125"/>
      <c r="Z340" s="125"/>
      <c r="AA340" s="123" t="str">
        <f>IF(原始数据!AN339="","",原始数据!AN339)</f>
        <v/>
      </c>
      <c r="AB340" s="125"/>
      <c r="AC340" s="125"/>
      <c r="AD340" s="125"/>
      <c r="AE340" s="123" t="str">
        <f>IF(原始数据!K339="","",原始数据!K339)</f>
        <v/>
      </c>
      <c r="AF340" s="123" t="str">
        <f>IF(原始数据!L339="","",原始数据!L339)</f>
        <v/>
      </c>
      <c r="AG340" s="123" t="str">
        <f>IF(原始数据!AO339="","",原始数据!AO339)</f>
        <v/>
      </c>
      <c r="AH340" s="125"/>
      <c r="AI340" s="125"/>
      <c r="AJ340" s="125"/>
      <c r="AK340" s="125"/>
      <c r="AL340" s="125"/>
    </row>
    <row r="341" spans="1:38">
      <c r="A341" s="117">
        <f>输入错误检查!B340</f>
        <v>0</v>
      </c>
      <c r="B341" s="130" t="str">
        <f>原始数据!B340</f>
        <v/>
      </c>
      <c r="C341" s="130" t="str">
        <f>原始数据!C340</f>
        <v/>
      </c>
      <c r="D341" s="120" t="str">
        <f>原始数据!D340</f>
        <v/>
      </c>
      <c r="E341" s="120" t="str">
        <f>原始数据!E340</f>
        <v/>
      </c>
      <c r="F341" s="120" t="str">
        <f>原始数据!F340</f>
        <v/>
      </c>
      <c r="G341" s="120">
        <f>原始数据!G340</f>
        <v>2</v>
      </c>
      <c r="H341" s="120" t="str">
        <f>原始数据!H340</f>
        <v>上</v>
      </c>
      <c r="I341" s="120" t="str">
        <f>IF(原始数据!W340="","",原始数据!W340)</f>
        <v/>
      </c>
      <c r="J341" s="120" t="str">
        <f>原始数据!J340</f>
        <v/>
      </c>
      <c r="K341" s="125"/>
      <c r="L341" s="123" t="str">
        <f>IF(原始数据!AI340="","",原始数据!AI340)</f>
        <v/>
      </c>
      <c r="M341" s="125"/>
      <c r="N341" s="145"/>
      <c r="O341" s="145"/>
      <c r="P341" s="125"/>
      <c r="Q341" s="123" t="str">
        <f>IF(原始数据!AJ340="","",原始数据!AJ340)</f>
        <v/>
      </c>
      <c r="R341" s="125"/>
      <c r="S341" s="125"/>
      <c r="T341" s="125"/>
      <c r="U341" s="125"/>
      <c r="V341" s="123" t="str">
        <f>IF(原始数据!AL340="","",原始数据!AL340)</f>
        <v/>
      </c>
      <c r="W341" s="125"/>
      <c r="X341" s="125"/>
      <c r="Y341" s="125"/>
      <c r="Z341" s="125"/>
      <c r="AA341" s="123" t="str">
        <f>IF(原始数据!AN340="","",原始数据!AN340)</f>
        <v/>
      </c>
      <c r="AB341" s="125"/>
      <c r="AC341" s="125"/>
      <c r="AD341" s="125"/>
      <c r="AE341" s="123" t="str">
        <f>IF(原始数据!K340="","",原始数据!K340)</f>
        <v/>
      </c>
      <c r="AF341" s="123" t="str">
        <f>IF(原始数据!L340="","",原始数据!L340)</f>
        <v/>
      </c>
      <c r="AG341" s="123" t="str">
        <f>IF(原始数据!AO340="","",原始数据!AO340)</f>
        <v/>
      </c>
      <c r="AH341" s="125"/>
      <c r="AI341" s="125"/>
      <c r="AJ341" s="125"/>
      <c r="AK341" s="125"/>
      <c r="AL341" s="125"/>
    </row>
    <row r="342" spans="1:38">
      <c r="A342" s="117">
        <f>输入错误检查!B341</f>
        <v>0</v>
      </c>
      <c r="B342" s="130" t="str">
        <f>原始数据!B341</f>
        <v/>
      </c>
      <c r="C342" s="130" t="str">
        <f>原始数据!C341</f>
        <v/>
      </c>
      <c r="D342" s="120" t="str">
        <f>原始数据!D341</f>
        <v/>
      </c>
      <c r="E342" s="120" t="str">
        <f>原始数据!E341</f>
        <v/>
      </c>
      <c r="F342" s="120" t="str">
        <f>原始数据!F341</f>
        <v/>
      </c>
      <c r="G342" s="120">
        <f>原始数据!G341</f>
        <v>2</v>
      </c>
      <c r="H342" s="120" t="str">
        <f>原始数据!H341</f>
        <v>下</v>
      </c>
      <c r="I342" s="120" t="str">
        <f>IF(原始数据!W341="","",原始数据!W341)</f>
        <v/>
      </c>
      <c r="J342" s="120" t="str">
        <f>原始数据!J341</f>
        <v/>
      </c>
      <c r="K342" s="125"/>
      <c r="L342" s="123" t="str">
        <f>IF(原始数据!AI341="","",原始数据!AI341)</f>
        <v/>
      </c>
      <c r="M342" s="125"/>
      <c r="N342" s="145"/>
      <c r="O342" s="145"/>
      <c r="P342" s="125"/>
      <c r="Q342" s="123" t="str">
        <f>IF(原始数据!AJ341="","",原始数据!AJ341)</f>
        <v/>
      </c>
      <c r="R342" s="125"/>
      <c r="S342" s="125"/>
      <c r="T342" s="125"/>
      <c r="U342" s="125"/>
      <c r="V342" s="123" t="str">
        <f>IF(原始数据!AL341="","",原始数据!AL341)</f>
        <v/>
      </c>
      <c r="W342" s="125"/>
      <c r="X342" s="125"/>
      <c r="Y342" s="125"/>
      <c r="Z342" s="125"/>
      <c r="AA342" s="123" t="str">
        <f>IF(原始数据!AN341="","",原始数据!AN341)</f>
        <v/>
      </c>
      <c r="AB342" s="125"/>
      <c r="AC342" s="125"/>
      <c r="AD342" s="125"/>
      <c r="AE342" s="123" t="str">
        <f>IF(原始数据!K341="","",原始数据!K341)</f>
        <v/>
      </c>
      <c r="AF342" s="123" t="str">
        <f>IF(原始数据!L341="","",原始数据!L341)</f>
        <v/>
      </c>
      <c r="AG342" s="123" t="str">
        <f>IF(原始数据!AO341="","",原始数据!AO341)</f>
        <v/>
      </c>
      <c r="AH342" s="125"/>
      <c r="AI342" s="125"/>
      <c r="AJ342" s="125"/>
      <c r="AK342" s="125"/>
      <c r="AL342" s="125"/>
    </row>
    <row r="343" spans="1:38">
      <c r="A343" s="117">
        <f>输入错误检查!B342</f>
        <v>0</v>
      </c>
      <c r="B343" s="130" t="str">
        <f>原始数据!B342</f>
        <v/>
      </c>
      <c r="C343" s="130" t="str">
        <f>原始数据!C342</f>
        <v/>
      </c>
      <c r="D343" s="120" t="str">
        <f>原始数据!D342</f>
        <v/>
      </c>
      <c r="E343" s="120" t="str">
        <f>原始数据!E342</f>
        <v/>
      </c>
      <c r="F343" s="120" t="str">
        <f>原始数据!F342</f>
        <v/>
      </c>
      <c r="G343" s="120">
        <f>原始数据!G342</f>
        <v>3</v>
      </c>
      <c r="H343" s="120" t="str">
        <f>原始数据!H342</f>
        <v>上</v>
      </c>
      <c r="I343" s="120" t="str">
        <f>IF(原始数据!W342="","",原始数据!W342)</f>
        <v/>
      </c>
      <c r="J343" s="120" t="str">
        <f>原始数据!J342</f>
        <v/>
      </c>
      <c r="K343" s="125"/>
      <c r="L343" s="123" t="str">
        <f>IF(原始数据!AI342="","",原始数据!AI342)</f>
        <v/>
      </c>
      <c r="M343" s="125"/>
      <c r="N343" s="145"/>
      <c r="O343" s="145"/>
      <c r="P343" s="125"/>
      <c r="Q343" s="123" t="str">
        <f>IF(原始数据!AJ342="","",原始数据!AJ342)</f>
        <v/>
      </c>
      <c r="R343" s="125"/>
      <c r="S343" s="125"/>
      <c r="T343" s="125"/>
      <c r="U343" s="125"/>
      <c r="V343" s="123" t="str">
        <f>IF(原始数据!AL342="","",原始数据!AL342)</f>
        <v/>
      </c>
      <c r="W343" s="125"/>
      <c r="X343" s="125"/>
      <c r="Y343" s="125"/>
      <c r="Z343" s="125"/>
      <c r="AA343" s="123" t="str">
        <f>IF(原始数据!AN342="","",原始数据!AN342)</f>
        <v/>
      </c>
      <c r="AB343" s="125"/>
      <c r="AC343" s="125"/>
      <c r="AD343" s="125"/>
      <c r="AE343" s="123" t="str">
        <f>IF(原始数据!K342="","",原始数据!K342)</f>
        <v/>
      </c>
      <c r="AF343" s="123" t="str">
        <f>IF(原始数据!L342="","",原始数据!L342)</f>
        <v/>
      </c>
      <c r="AG343" s="123" t="str">
        <f>IF(原始数据!AO342="","",原始数据!AO342)</f>
        <v/>
      </c>
      <c r="AH343" s="125"/>
      <c r="AI343" s="125"/>
      <c r="AJ343" s="125"/>
      <c r="AK343" s="125"/>
      <c r="AL343" s="125"/>
    </row>
    <row r="344" spans="1:38">
      <c r="A344" s="117">
        <f>输入错误检查!B343</f>
        <v>0</v>
      </c>
      <c r="B344" s="130" t="str">
        <f>原始数据!B343</f>
        <v/>
      </c>
      <c r="C344" s="130" t="str">
        <f>原始数据!C343</f>
        <v/>
      </c>
      <c r="D344" s="120" t="str">
        <f>原始数据!D343</f>
        <v/>
      </c>
      <c r="E344" s="120" t="str">
        <f>原始数据!E343</f>
        <v/>
      </c>
      <c r="F344" s="120" t="str">
        <f>原始数据!F343</f>
        <v/>
      </c>
      <c r="G344" s="120">
        <f>原始数据!G343</f>
        <v>3</v>
      </c>
      <c r="H344" s="120" t="str">
        <f>原始数据!H343</f>
        <v>下</v>
      </c>
      <c r="I344" s="120" t="str">
        <f>IF(原始数据!W343="","",原始数据!W343)</f>
        <v/>
      </c>
      <c r="J344" s="120" t="str">
        <f>原始数据!J343</f>
        <v/>
      </c>
      <c r="K344" s="125"/>
      <c r="L344" s="123" t="str">
        <f>IF(原始数据!AI343="","",原始数据!AI343)</f>
        <v/>
      </c>
      <c r="M344" s="125"/>
      <c r="N344" s="145"/>
      <c r="O344" s="145"/>
      <c r="P344" s="125"/>
      <c r="Q344" s="123" t="str">
        <f>IF(原始数据!AJ343="","",原始数据!AJ343)</f>
        <v/>
      </c>
      <c r="R344" s="125"/>
      <c r="S344" s="125"/>
      <c r="T344" s="125"/>
      <c r="U344" s="125"/>
      <c r="V344" s="123" t="str">
        <f>IF(原始数据!AL343="","",原始数据!AL343)</f>
        <v/>
      </c>
      <c r="W344" s="125"/>
      <c r="X344" s="125"/>
      <c r="Y344" s="125"/>
      <c r="Z344" s="125"/>
      <c r="AA344" s="123" t="str">
        <f>IF(原始数据!AN343="","",原始数据!AN343)</f>
        <v/>
      </c>
      <c r="AB344" s="125"/>
      <c r="AC344" s="125"/>
      <c r="AD344" s="125"/>
      <c r="AE344" s="123" t="str">
        <f>IF(原始数据!K343="","",原始数据!K343)</f>
        <v/>
      </c>
      <c r="AF344" s="123" t="str">
        <f>IF(原始数据!L343="","",原始数据!L343)</f>
        <v/>
      </c>
      <c r="AG344" s="123" t="str">
        <f>IF(原始数据!AO343="","",原始数据!AO343)</f>
        <v/>
      </c>
      <c r="AH344" s="125"/>
      <c r="AI344" s="125"/>
      <c r="AJ344" s="125"/>
      <c r="AK344" s="125"/>
      <c r="AL344" s="125"/>
    </row>
    <row r="345" spans="1:38">
      <c r="A345" s="117">
        <f>输入错误检查!B344</f>
        <v>0</v>
      </c>
      <c r="B345" s="130" t="str">
        <f>原始数据!B344</f>
        <v/>
      </c>
      <c r="C345" s="130" t="str">
        <f>原始数据!C344</f>
        <v/>
      </c>
      <c r="D345" s="120" t="str">
        <f>原始数据!D344</f>
        <v/>
      </c>
      <c r="E345" s="120" t="str">
        <f>原始数据!E344</f>
        <v/>
      </c>
      <c r="F345" s="120" t="str">
        <f>原始数据!F344</f>
        <v/>
      </c>
      <c r="G345" s="120" t="str">
        <f>原始数据!G344</f>
        <v>加</v>
      </c>
      <c r="H345" s="120" t="str">
        <f>原始数据!H344</f>
        <v>上</v>
      </c>
      <c r="I345" s="120" t="str">
        <f>IF(原始数据!W344="","",原始数据!W344)</f>
        <v/>
      </c>
      <c r="J345" s="120" t="str">
        <f>原始数据!J344</f>
        <v/>
      </c>
      <c r="K345" s="125"/>
      <c r="L345" s="123" t="str">
        <f>IF(原始数据!AI344="","",原始数据!AI344)</f>
        <v/>
      </c>
      <c r="M345" s="125"/>
      <c r="N345" s="145"/>
      <c r="O345" s="145"/>
      <c r="P345" s="125"/>
      <c r="Q345" s="123" t="str">
        <f>IF(原始数据!AJ344="","",原始数据!AJ344)</f>
        <v/>
      </c>
      <c r="R345" s="125"/>
      <c r="S345" s="125"/>
      <c r="T345" s="125"/>
      <c r="U345" s="125"/>
      <c r="V345" s="123" t="str">
        <f>IF(原始数据!AL344="","",原始数据!AL344)</f>
        <v/>
      </c>
      <c r="W345" s="125"/>
      <c r="X345" s="125"/>
      <c r="Y345" s="125"/>
      <c r="Z345" s="125"/>
      <c r="AA345" s="123" t="str">
        <f>IF(原始数据!AN344="","",原始数据!AN344)</f>
        <v/>
      </c>
      <c r="AB345" s="125"/>
      <c r="AC345" s="125"/>
      <c r="AD345" s="125"/>
      <c r="AE345" s="123" t="str">
        <f>IF(原始数据!K344="","",原始数据!K344)</f>
        <v/>
      </c>
      <c r="AF345" s="123" t="str">
        <f>IF(原始数据!L344="","",原始数据!L344)</f>
        <v/>
      </c>
      <c r="AG345" s="123" t="str">
        <f>IF(原始数据!AO344="","",原始数据!AO344)</f>
        <v/>
      </c>
      <c r="AH345" s="125"/>
      <c r="AI345" s="125"/>
      <c r="AJ345" s="125"/>
      <c r="AK345" s="125"/>
      <c r="AL345" s="125"/>
    </row>
    <row r="346" spans="1:38">
      <c r="A346" s="117">
        <f>输入错误检查!B345</f>
        <v>0</v>
      </c>
      <c r="B346" s="130" t="str">
        <f>原始数据!B345</f>
        <v/>
      </c>
      <c r="C346" s="130" t="str">
        <f>原始数据!C345</f>
        <v/>
      </c>
      <c r="D346" s="120" t="str">
        <f>原始数据!D345</f>
        <v/>
      </c>
      <c r="E346" s="120" t="str">
        <f>原始数据!E345</f>
        <v/>
      </c>
      <c r="F346" s="120" t="str">
        <f>原始数据!F345</f>
        <v/>
      </c>
      <c r="G346" s="120" t="str">
        <f>原始数据!G345</f>
        <v>加</v>
      </c>
      <c r="H346" s="120" t="str">
        <f>原始数据!H345</f>
        <v>下</v>
      </c>
      <c r="I346" s="120" t="str">
        <f>IF(原始数据!W345="","",原始数据!W345)</f>
        <v/>
      </c>
      <c r="J346" s="120" t="str">
        <f>原始数据!J345</f>
        <v/>
      </c>
      <c r="K346" s="125"/>
      <c r="L346" s="123" t="str">
        <f>IF(原始数据!AI345="","",原始数据!AI345)</f>
        <v/>
      </c>
      <c r="M346" s="125"/>
      <c r="N346" s="145"/>
      <c r="O346" s="145"/>
      <c r="P346" s="125"/>
      <c r="Q346" s="123" t="str">
        <f>IF(原始数据!AJ345="","",原始数据!AJ345)</f>
        <v/>
      </c>
      <c r="R346" s="125"/>
      <c r="S346" s="125"/>
      <c r="T346" s="125"/>
      <c r="U346" s="125"/>
      <c r="V346" s="123" t="str">
        <f>IF(原始数据!AL345="","",原始数据!AL345)</f>
        <v/>
      </c>
      <c r="W346" s="125"/>
      <c r="X346" s="125"/>
      <c r="Y346" s="125"/>
      <c r="Z346" s="125"/>
      <c r="AA346" s="123" t="str">
        <f>IF(原始数据!AN345="","",原始数据!AN345)</f>
        <v/>
      </c>
      <c r="AB346" s="125"/>
      <c r="AC346" s="125"/>
      <c r="AD346" s="125"/>
      <c r="AE346" s="123" t="str">
        <f>IF(原始数据!K345="","",原始数据!K345)</f>
        <v/>
      </c>
      <c r="AF346" s="123" t="str">
        <f>IF(原始数据!L345="","",原始数据!L345)</f>
        <v/>
      </c>
      <c r="AG346" s="123" t="str">
        <f>IF(原始数据!AO345="","",原始数据!AO345)</f>
        <v/>
      </c>
      <c r="AH346" s="125"/>
      <c r="AI346" s="125"/>
      <c r="AJ346" s="125"/>
      <c r="AK346" s="125"/>
      <c r="AL346" s="125"/>
    </row>
    <row r="347" spans="1:38">
      <c r="A347" s="117">
        <f>输入错误检查!B346</f>
        <v>0</v>
      </c>
      <c r="B347" s="130" t="str">
        <f>原始数据!B346</f>
        <v/>
      </c>
      <c r="C347" s="130" t="str">
        <f>原始数据!C346</f>
        <v/>
      </c>
      <c r="D347" s="120" t="str">
        <f>原始数据!D346</f>
        <v/>
      </c>
      <c r="E347" s="120" t="str">
        <f>原始数据!E346</f>
        <v/>
      </c>
      <c r="F347" s="120" t="str">
        <f>原始数据!F346</f>
        <v/>
      </c>
      <c r="G347" s="120">
        <f>原始数据!G346</f>
        <v>1</v>
      </c>
      <c r="H347" s="120" t="str">
        <f>原始数据!H346</f>
        <v>上</v>
      </c>
      <c r="I347" s="120" t="str">
        <f>IF(原始数据!W346="","",原始数据!W346)</f>
        <v/>
      </c>
      <c r="J347" s="120" t="str">
        <f>原始数据!J346</f>
        <v/>
      </c>
      <c r="K347" s="125"/>
      <c r="L347" s="123" t="str">
        <f>IF(原始数据!AI346="","",原始数据!AI346)</f>
        <v/>
      </c>
      <c r="M347" s="125"/>
      <c r="N347" s="145"/>
      <c r="O347" s="145"/>
      <c r="P347" s="125"/>
      <c r="Q347" s="123" t="str">
        <f>IF(原始数据!AJ346="","",原始数据!AJ346)</f>
        <v/>
      </c>
      <c r="R347" s="125"/>
      <c r="S347" s="125"/>
      <c r="T347" s="125"/>
      <c r="U347" s="125"/>
      <c r="V347" s="123" t="str">
        <f>IF(原始数据!AL346="","",原始数据!AL346)</f>
        <v/>
      </c>
      <c r="W347" s="125"/>
      <c r="X347" s="125"/>
      <c r="Y347" s="125"/>
      <c r="Z347" s="125"/>
      <c r="AA347" s="123" t="str">
        <f>IF(原始数据!AN346="","",原始数据!AN346)</f>
        <v/>
      </c>
      <c r="AB347" s="125"/>
      <c r="AC347" s="125"/>
      <c r="AD347" s="125"/>
      <c r="AE347" s="123" t="str">
        <f>IF(原始数据!K346="","",原始数据!K346)</f>
        <v/>
      </c>
      <c r="AF347" s="123" t="str">
        <f>IF(原始数据!L346="","",原始数据!L346)</f>
        <v/>
      </c>
      <c r="AG347" s="123" t="str">
        <f>IF(原始数据!AO346="","",原始数据!AO346)</f>
        <v/>
      </c>
      <c r="AH347" s="125"/>
      <c r="AI347" s="125"/>
      <c r="AJ347" s="125"/>
      <c r="AK347" s="125"/>
      <c r="AL347" s="125"/>
    </row>
    <row r="348" spans="1:38">
      <c r="A348" s="117">
        <f>输入错误检查!B347</f>
        <v>0</v>
      </c>
      <c r="B348" s="130" t="str">
        <f>原始数据!B347</f>
        <v/>
      </c>
      <c r="C348" s="130" t="str">
        <f>原始数据!C347</f>
        <v/>
      </c>
      <c r="D348" s="120" t="str">
        <f>原始数据!D347</f>
        <v/>
      </c>
      <c r="E348" s="120" t="str">
        <f>原始数据!E347</f>
        <v/>
      </c>
      <c r="F348" s="120" t="str">
        <f>原始数据!F347</f>
        <v/>
      </c>
      <c r="G348" s="120">
        <f>原始数据!G347</f>
        <v>1</v>
      </c>
      <c r="H348" s="120" t="str">
        <f>原始数据!H347</f>
        <v>下</v>
      </c>
      <c r="I348" s="120" t="str">
        <f>IF(原始数据!W347="","",原始数据!W347)</f>
        <v/>
      </c>
      <c r="J348" s="120" t="str">
        <f>原始数据!J347</f>
        <v/>
      </c>
      <c r="K348" s="125"/>
      <c r="L348" s="123" t="str">
        <f>IF(原始数据!AI347="","",原始数据!AI347)</f>
        <v/>
      </c>
      <c r="M348" s="125"/>
      <c r="N348" s="145"/>
      <c r="O348" s="145"/>
      <c r="P348" s="125"/>
      <c r="Q348" s="123" t="str">
        <f>IF(原始数据!AJ347="","",原始数据!AJ347)</f>
        <v/>
      </c>
      <c r="R348" s="125"/>
      <c r="S348" s="125"/>
      <c r="T348" s="125"/>
      <c r="U348" s="125"/>
      <c r="V348" s="123" t="str">
        <f>IF(原始数据!AL347="","",原始数据!AL347)</f>
        <v/>
      </c>
      <c r="W348" s="125"/>
      <c r="X348" s="125"/>
      <c r="Y348" s="125"/>
      <c r="Z348" s="125"/>
      <c r="AA348" s="123" t="str">
        <f>IF(原始数据!AN347="","",原始数据!AN347)</f>
        <v/>
      </c>
      <c r="AB348" s="125"/>
      <c r="AC348" s="125"/>
      <c r="AD348" s="125"/>
      <c r="AE348" s="123" t="str">
        <f>IF(原始数据!K347="","",原始数据!K347)</f>
        <v/>
      </c>
      <c r="AF348" s="123" t="str">
        <f>IF(原始数据!L347="","",原始数据!L347)</f>
        <v/>
      </c>
      <c r="AG348" s="123" t="str">
        <f>IF(原始数据!AO347="","",原始数据!AO347)</f>
        <v/>
      </c>
      <c r="AH348" s="125"/>
      <c r="AI348" s="125"/>
      <c r="AJ348" s="125"/>
      <c r="AK348" s="125"/>
      <c r="AL348" s="125"/>
    </row>
    <row r="349" spans="1:38">
      <c r="A349" s="117">
        <f>输入错误检查!B348</f>
        <v>0</v>
      </c>
      <c r="B349" s="130" t="str">
        <f>原始数据!B348</f>
        <v/>
      </c>
      <c r="C349" s="130" t="str">
        <f>原始数据!C348</f>
        <v/>
      </c>
      <c r="D349" s="120" t="str">
        <f>原始数据!D348</f>
        <v/>
      </c>
      <c r="E349" s="120" t="str">
        <f>原始数据!E348</f>
        <v/>
      </c>
      <c r="F349" s="120" t="str">
        <f>原始数据!F348</f>
        <v/>
      </c>
      <c r="G349" s="120">
        <f>原始数据!G348</f>
        <v>2</v>
      </c>
      <c r="H349" s="120" t="str">
        <f>原始数据!H348</f>
        <v>上</v>
      </c>
      <c r="I349" s="120" t="str">
        <f>IF(原始数据!W348="","",原始数据!W348)</f>
        <v/>
      </c>
      <c r="J349" s="120" t="str">
        <f>原始数据!J348</f>
        <v/>
      </c>
      <c r="K349" s="125"/>
      <c r="L349" s="123" t="str">
        <f>IF(原始数据!AI348="","",原始数据!AI348)</f>
        <v/>
      </c>
      <c r="M349" s="125"/>
      <c r="N349" s="145"/>
      <c r="O349" s="145"/>
      <c r="P349" s="125"/>
      <c r="Q349" s="123" t="str">
        <f>IF(原始数据!AJ348="","",原始数据!AJ348)</f>
        <v/>
      </c>
      <c r="R349" s="125"/>
      <c r="S349" s="125"/>
      <c r="T349" s="125"/>
      <c r="U349" s="125"/>
      <c r="V349" s="123" t="str">
        <f>IF(原始数据!AL348="","",原始数据!AL348)</f>
        <v/>
      </c>
      <c r="W349" s="125"/>
      <c r="X349" s="125"/>
      <c r="Y349" s="125"/>
      <c r="Z349" s="125"/>
      <c r="AA349" s="123" t="str">
        <f>IF(原始数据!AN348="","",原始数据!AN348)</f>
        <v/>
      </c>
      <c r="AB349" s="125"/>
      <c r="AC349" s="125"/>
      <c r="AD349" s="125"/>
      <c r="AE349" s="123" t="str">
        <f>IF(原始数据!K348="","",原始数据!K348)</f>
        <v/>
      </c>
      <c r="AF349" s="123" t="str">
        <f>IF(原始数据!L348="","",原始数据!L348)</f>
        <v/>
      </c>
      <c r="AG349" s="123" t="str">
        <f>IF(原始数据!AO348="","",原始数据!AO348)</f>
        <v/>
      </c>
      <c r="AH349" s="125"/>
      <c r="AI349" s="125"/>
      <c r="AJ349" s="125"/>
      <c r="AK349" s="125"/>
      <c r="AL349" s="125"/>
    </row>
    <row r="350" spans="1:38">
      <c r="A350" s="117">
        <f>输入错误检查!B349</f>
        <v>0</v>
      </c>
      <c r="B350" s="130" t="str">
        <f>原始数据!B349</f>
        <v/>
      </c>
      <c r="C350" s="130" t="str">
        <f>原始数据!C349</f>
        <v/>
      </c>
      <c r="D350" s="120" t="str">
        <f>原始数据!D349</f>
        <v/>
      </c>
      <c r="E350" s="120" t="str">
        <f>原始数据!E349</f>
        <v/>
      </c>
      <c r="F350" s="120" t="str">
        <f>原始数据!F349</f>
        <v/>
      </c>
      <c r="G350" s="120">
        <f>原始数据!G349</f>
        <v>2</v>
      </c>
      <c r="H350" s="120" t="str">
        <f>原始数据!H349</f>
        <v>下</v>
      </c>
      <c r="I350" s="120" t="str">
        <f>IF(原始数据!W349="","",原始数据!W349)</f>
        <v/>
      </c>
      <c r="J350" s="120" t="str">
        <f>原始数据!J349</f>
        <v/>
      </c>
      <c r="K350" s="125"/>
      <c r="L350" s="123" t="str">
        <f>IF(原始数据!AI349="","",原始数据!AI349)</f>
        <v/>
      </c>
      <c r="M350" s="125"/>
      <c r="N350" s="145"/>
      <c r="O350" s="145"/>
      <c r="P350" s="125"/>
      <c r="Q350" s="123" t="str">
        <f>IF(原始数据!AJ349="","",原始数据!AJ349)</f>
        <v/>
      </c>
      <c r="R350" s="125"/>
      <c r="S350" s="125"/>
      <c r="T350" s="125"/>
      <c r="U350" s="125"/>
      <c r="V350" s="123" t="str">
        <f>IF(原始数据!AL349="","",原始数据!AL349)</f>
        <v/>
      </c>
      <c r="W350" s="125"/>
      <c r="X350" s="125"/>
      <c r="Y350" s="125"/>
      <c r="Z350" s="125"/>
      <c r="AA350" s="123" t="str">
        <f>IF(原始数据!AN349="","",原始数据!AN349)</f>
        <v/>
      </c>
      <c r="AB350" s="125"/>
      <c r="AC350" s="125"/>
      <c r="AD350" s="125"/>
      <c r="AE350" s="123" t="str">
        <f>IF(原始数据!K349="","",原始数据!K349)</f>
        <v/>
      </c>
      <c r="AF350" s="123" t="str">
        <f>IF(原始数据!L349="","",原始数据!L349)</f>
        <v/>
      </c>
      <c r="AG350" s="123" t="str">
        <f>IF(原始数据!AO349="","",原始数据!AO349)</f>
        <v/>
      </c>
      <c r="AH350" s="125"/>
      <c r="AI350" s="125"/>
      <c r="AJ350" s="125"/>
      <c r="AK350" s="125"/>
      <c r="AL350" s="125"/>
    </row>
    <row r="351" spans="1:38">
      <c r="A351" s="117">
        <f>输入错误检查!B350</f>
        <v>0</v>
      </c>
      <c r="B351" s="130" t="str">
        <f>原始数据!B350</f>
        <v/>
      </c>
      <c r="C351" s="130" t="str">
        <f>原始数据!C350</f>
        <v/>
      </c>
      <c r="D351" s="120" t="str">
        <f>原始数据!D350</f>
        <v/>
      </c>
      <c r="E351" s="120" t="str">
        <f>原始数据!E350</f>
        <v/>
      </c>
      <c r="F351" s="120" t="str">
        <f>原始数据!F350</f>
        <v/>
      </c>
      <c r="G351" s="120">
        <f>原始数据!G350</f>
        <v>3</v>
      </c>
      <c r="H351" s="120" t="str">
        <f>原始数据!H350</f>
        <v>上</v>
      </c>
      <c r="I351" s="120" t="str">
        <f>IF(原始数据!W350="","",原始数据!W350)</f>
        <v/>
      </c>
      <c r="J351" s="120" t="str">
        <f>原始数据!J350</f>
        <v/>
      </c>
      <c r="K351" s="125"/>
      <c r="L351" s="123" t="str">
        <f>IF(原始数据!AI350="","",原始数据!AI350)</f>
        <v/>
      </c>
      <c r="M351" s="125"/>
      <c r="N351" s="145"/>
      <c r="O351" s="145"/>
      <c r="P351" s="125"/>
      <c r="Q351" s="123" t="str">
        <f>IF(原始数据!AJ350="","",原始数据!AJ350)</f>
        <v/>
      </c>
      <c r="R351" s="125"/>
      <c r="S351" s="125"/>
      <c r="T351" s="125"/>
      <c r="U351" s="125"/>
      <c r="V351" s="123" t="str">
        <f>IF(原始数据!AL350="","",原始数据!AL350)</f>
        <v/>
      </c>
      <c r="W351" s="125"/>
      <c r="X351" s="125"/>
      <c r="Y351" s="125"/>
      <c r="Z351" s="125"/>
      <c r="AA351" s="123" t="str">
        <f>IF(原始数据!AN350="","",原始数据!AN350)</f>
        <v/>
      </c>
      <c r="AB351" s="125"/>
      <c r="AC351" s="125"/>
      <c r="AD351" s="125"/>
      <c r="AE351" s="123" t="str">
        <f>IF(原始数据!K350="","",原始数据!K350)</f>
        <v/>
      </c>
      <c r="AF351" s="123" t="str">
        <f>IF(原始数据!L350="","",原始数据!L350)</f>
        <v/>
      </c>
      <c r="AG351" s="123" t="str">
        <f>IF(原始数据!AO350="","",原始数据!AO350)</f>
        <v/>
      </c>
      <c r="AH351" s="125"/>
      <c r="AI351" s="125"/>
      <c r="AJ351" s="125"/>
      <c r="AK351" s="125"/>
      <c r="AL351" s="125"/>
    </row>
    <row r="352" spans="1:38">
      <c r="A352" s="117">
        <f>输入错误检查!B351</f>
        <v>0</v>
      </c>
      <c r="B352" s="130" t="str">
        <f>原始数据!B351</f>
        <v/>
      </c>
      <c r="C352" s="130" t="str">
        <f>原始数据!C351</f>
        <v/>
      </c>
      <c r="D352" s="120" t="str">
        <f>原始数据!D351</f>
        <v/>
      </c>
      <c r="E352" s="120" t="str">
        <f>原始数据!E351</f>
        <v/>
      </c>
      <c r="F352" s="120" t="str">
        <f>原始数据!F351</f>
        <v/>
      </c>
      <c r="G352" s="120">
        <f>原始数据!G351</f>
        <v>3</v>
      </c>
      <c r="H352" s="120" t="str">
        <f>原始数据!H351</f>
        <v>下</v>
      </c>
      <c r="I352" s="120" t="str">
        <f>IF(原始数据!W351="","",原始数据!W351)</f>
        <v/>
      </c>
      <c r="J352" s="120" t="str">
        <f>原始数据!J351</f>
        <v/>
      </c>
      <c r="K352" s="125"/>
      <c r="L352" s="123" t="str">
        <f>IF(原始数据!AI351="","",原始数据!AI351)</f>
        <v/>
      </c>
      <c r="M352" s="125"/>
      <c r="N352" s="145"/>
      <c r="O352" s="145"/>
      <c r="P352" s="125"/>
      <c r="Q352" s="123" t="str">
        <f>IF(原始数据!AJ351="","",原始数据!AJ351)</f>
        <v/>
      </c>
      <c r="R352" s="125"/>
      <c r="S352" s="125"/>
      <c r="T352" s="125"/>
      <c r="U352" s="125"/>
      <c r="V352" s="123" t="str">
        <f>IF(原始数据!AL351="","",原始数据!AL351)</f>
        <v/>
      </c>
      <c r="W352" s="125"/>
      <c r="X352" s="125"/>
      <c r="Y352" s="125"/>
      <c r="Z352" s="125"/>
      <c r="AA352" s="123" t="str">
        <f>IF(原始数据!AN351="","",原始数据!AN351)</f>
        <v/>
      </c>
      <c r="AB352" s="125"/>
      <c r="AC352" s="125"/>
      <c r="AD352" s="125"/>
      <c r="AE352" s="123" t="str">
        <f>IF(原始数据!K351="","",原始数据!K351)</f>
        <v/>
      </c>
      <c r="AF352" s="123" t="str">
        <f>IF(原始数据!L351="","",原始数据!L351)</f>
        <v/>
      </c>
      <c r="AG352" s="123" t="str">
        <f>IF(原始数据!AO351="","",原始数据!AO351)</f>
        <v/>
      </c>
      <c r="AH352" s="125"/>
      <c r="AI352" s="125"/>
      <c r="AJ352" s="125"/>
      <c r="AK352" s="125"/>
      <c r="AL352" s="125"/>
    </row>
    <row r="353" spans="1:38">
      <c r="A353" s="117">
        <f>输入错误检查!B352</f>
        <v>0</v>
      </c>
      <c r="B353" s="130" t="str">
        <f>原始数据!B352</f>
        <v/>
      </c>
      <c r="C353" s="130" t="str">
        <f>原始数据!C352</f>
        <v/>
      </c>
      <c r="D353" s="120" t="str">
        <f>原始数据!D352</f>
        <v/>
      </c>
      <c r="E353" s="120" t="str">
        <f>原始数据!E352</f>
        <v/>
      </c>
      <c r="F353" s="120" t="str">
        <f>原始数据!F352</f>
        <v/>
      </c>
      <c r="G353" s="120" t="str">
        <f>原始数据!G352</f>
        <v>加</v>
      </c>
      <c r="H353" s="120" t="str">
        <f>原始数据!H352</f>
        <v>上</v>
      </c>
      <c r="I353" s="120" t="str">
        <f>IF(原始数据!W352="","",原始数据!W352)</f>
        <v/>
      </c>
      <c r="J353" s="120" t="str">
        <f>原始数据!J352</f>
        <v/>
      </c>
      <c r="K353" s="125"/>
      <c r="L353" s="123" t="str">
        <f>IF(原始数据!AI352="","",原始数据!AI352)</f>
        <v/>
      </c>
      <c r="M353" s="125"/>
      <c r="N353" s="145"/>
      <c r="O353" s="145"/>
      <c r="P353" s="125"/>
      <c r="Q353" s="123" t="str">
        <f>IF(原始数据!AJ352="","",原始数据!AJ352)</f>
        <v/>
      </c>
      <c r="R353" s="125"/>
      <c r="S353" s="125"/>
      <c r="T353" s="125"/>
      <c r="U353" s="125"/>
      <c r="V353" s="123" t="str">
        <f>IF(原始数据!AL352="","",原始数据!AL352)</f>
        <v/>
      </c>
      <c r="W353" s="125"/>
      <c r="X353" s="125"/>
      <c r="Y353" s="125"/>
      <c r="Z353" s="125"/>
      <c r="AA353" s="123" t="str">
        <f>IF(原始数据!AN352="","",原始数据!AN352)</f>
        <v/>
      </c>
      <c r="AB353" s="125"/>
      <c r="AC353" s="125"/>
      <c r="AD353" s="125"/>
      <c r="AE353" s="123" t="str">
        <f>IF(原始数据!K352="","",原始数据!K352)</f>
        <v/>
      </c>
      <c r="AF353" s="123" t="str">
        <f>IF(原始数据!L352="","",原始数据!L352)</f>
        <v/>
      </c>
      <c r="AG353" s="123" t="str">
        <f>IF(原始数据!AO352="","",原始数据!AO352)</f>
        <v/>
      </c>
      <c r="AH353" s="125"/>
      <c r="AI353" s="125"/>
      <c r="AJ353" s="125"/>
      <c r="AK353" s="125"/>
      <c r="AL353" s="125"/>
    </row>
    <row r="354" spans="1:38">
      <c r="A354" s="117">
        <f>输入错误检查!B353</f>
        <v>0</v>
      </c>
      <c r="B354" s="130" t="str">
        <f>原始数据!B353</f>
        <v/>
      </c>
      <c r="C354" s="130" t="str">
        <f>原始数据!C353</f>
        <v/>
      </c>
      <c r="D354" s="120" t="str">
        <f>原始数据!D353</f>
        <v/>
      </c>
      <c r="E354" s="120" t="str">
        <f>原始数据!E353</f>
        <v/>
      </c>
      <c r="F354" s="120" t="str">
        <f>原始数据!F353</f>
        <v/>
      </c>
      <c r="G354" s="120" t="str">
        <f>原始数据!G353</f>
        <v>加</v>
      </c>
      <c r="H354" s="120" t="str">
        <f>原始数据!H353</f>
        <v>下</v>
      </c>
      <c r="I354" s="120" t="str">
        <f>IF(原始数据!W353="","",原始数据!W353)</f>
        <v/>
      </c>
      <c r="J354" s="120" t="str">
        <f>原始数据!J353</f>
        <v/>
      </c>
      <c r="K354" s="125"/>
      <c r="L354" s="123" t="str">
        <f>IF(原始数据!AI353="","",原始数据!AI353)</f>
        <v/>
      </c>
      <c r="M354" s="125"/>
      <c r="N354" s="145"/>
      <c r="O354" s="145"/>
      <c r="P354" s="125"/>
      <c r="Q354" s="123" t="str">
        <f>IF(原始数据!AJ353="","",原始数据!AJ353)</f>
        <v/>
      </c>
      <c r="R354" s="125"/>
      <c r="S354" s="125"/>
      <c r="T354" s="125"/>
      <c r="U354" s="125"/>
      <c r="V354" s="123" t="str">
        <f>IF(原始数据!AL353="","",原始数据!AL353)</f>
        <v/>
      </c>
      <c r="W354" s="125"/>
      <c r="X354" s="125"/>
      <c r="Y354" s="125"/>
      <c r="Z354" s="125"/>
      <c r="AA354" s="123" t="str">
        <f>IF(原始数据!AN353="","",原始数据!AN353)</f>
        <v/>
      </c>
      <c r="AB354" s="125"/>
      <c r="AC354" s="125"/>
      <c r="AD354" s="125"/>
      <c r="AE354" s="123" t="str">
        <f>IF(原始数据!K353="","",原始数据!K353)</f>
        <v/>
      </c>
      <c r="AF354" s="123" t="str">
        <f>IF(原始数据!L353="","",原始数据!L353)</f>
        <v/>
      </c>
      <c r="AG354" s="123" t="str">
        <f>IF(原始数据!AO353="","",原始数据!AO353)</f>
        <v/>
      </c>
      <c r="AH354" s="125"/>
      <c r="AI354" s="125"/>
      <c r="AJ354" s="125"/>
      <c r="AK354" s="125"/>
      <c r="AL354" s="125"/>
    </row>
    <row r="355" spans="1:38">
      <c r="A355" s="117">
        <f>输入错误检查!B354</f>
        <v>0</v>
      </c>
      <c r="B355" s="130" t="str">
        <f>原始数据!B354</f>
        <v/>
      </c>
      <c r="C355" s="130" t="str">
        <f>原始数据!C354</f>
        <v/>
      </c>
      <c r="D355" s="120" t="str">
        <f>原始数据!D354</f>
        <v/>
      </c>
      <c r="E355" s="120" t="str">
        <f>原始数据!E354</f>
        <v/>
      </c>
      <c r="F355" s="120" t="str">
        <f>原始数据!F354</f>
        <v/>
      </c>
      <c r="G355" s="120">
        <f>原始数据!G354</f>
        <v>1</v>
      </c>
      <c r="H355" s="120" t="str">
        <f>原始数据!H354</f>
        <v>上</v>
      </c>
      <c r="I355" s="120" t="str">
        <f>IF(原始数据!W354="","",原始数据!W354)</f>
        <v/>
      </c>
      <c r="J355" s="120" t="str">
        <f>原始数据!J354</f>
        <v/>
      </c>
      <c r="K355" s="125"/>
      <c r="L355" s="123" t="str">
        <f>IF(原始数据!AI354="","",原始数据!AI354)</f>
        <v/>
      </c>
      <c r="M355" s="125"/>
      <c r="N355" s="145"/>
      <c r="O355" s="145"/>
      <c r="P355" s="125"/>
      <c r="Q355" s="123" t="str">
        <f>IF(原始数据!AJ354="","",原始数据!AJ354)</f>
        <v/>
      </c>
      <c r="R355" s="125"/>
      <c r="S355" s="125"/>
      <c r="T355" s="125"/>
      <c r="U355" s="125"/>
      <c r="V355" s="123" t="str">
        <f>IF(原始数据!AL354="","",原始数据!AL354)</f>
        <v/>
      </c>
      <c r="W355" s="125"/>
      <c r="X355" s="125"/>
      <c r="Y355" s="125"/>
      <c r="Z355" s="125"/>
      <c r="AA355" s="123" t="str">
        <f>IF(原始数据!AN354="","",原始数据!AN354)</f>
        <v/>
      </c>
      <c r="AB355" s="125"/>
      <c r="AC355" s="125"/>
      <c r="AD355" s="125"/>
      <c r="AE355" s="123" t="str">
        <f>IF(原始数据!K354="","",原始数据!K354)</f>
        <v/>
      </c>
      <c r="AF355" s="123" t="str">
        <f>IF(原始数据!L354="","",原始数据!L354)</f>
        <v/>
      </c>
      <c r="AG355" s="123" t="str">
        <f>IF(原始数据!AO354="","",原始数据!AO354)</f>
        <v/>
      </c>
      <c r="AH355" s="125"/>
      <c r="AI355" s="125"/>
      <c r="AJ355" s="125"/>
      <c r="AK355" s="125"/>
      <c r="AL355" s="125"/>
    </row>
    <row r="356" spans="1:38">
      <c r="A356" s="117">
        <f>输入错误检查!B355</f>
        <v>0</v>
      </c>
      <c r="B356" s="130" t="str">
        <f>原始数据!B355</f>
        <v/>
      </c>
      <c r="C356" s="130" t="str">
        <f>原始数据!C355</f>
        <v/>
      </c>
      <c r="D356" s="120" t="str">
        <f>原始数据!D355</f>
        <v/>
      </c>
      <c r="E356" s="120" t="str">
        <f>原始数据!E355</f>
        <v/>
      </c>
      <c r="F356" s="120" t="str">
        <f>原始数据!F355</f>
        <v/>
      </c>
      <c r="G356" s="120">
        <f>原始数据!G355</f>
        <v>1</v>
      </c>
      <c r="H356" s="120" t="str">
        <f>原始数据!H355</f>
        <v>下</v>
      </c>
      <c r="I356" s="120" t="str">
        <f>IF(原始数据!W355="","",原始数据!W355)</f>
        <v/>
      </c>
      <c r="J356" s="120" t="str">
        <f>原始数据!J355</f>
        <v/>
      </c>
      <c r="K356" s="125"/>
      <c r="L356" s="123" t="str">
        <f>IF(原始数据!AI355="","",原始数据!AI355)</f>
        <v/>
      </c>
      <c r="M356" s="125"/>
      <c r="N356" s="145"/>
      <c r="O356" s="145"/>
      <c r="P356" s="125"/>
      <c r="Q356" s="123" t="str">
        <f>IF(原始数据!AJ355="","",原始数据!AJ355)</f>
        <v/>
      </c>
      <c r="R356" s="125"/>
      <c r="S356" s="125"/>
      <c r="T356" s="125"/>
      <c r="U356" s="125"/>
      <c r="V356" s="123" t="str">
        <f>IF(原始数据!AL355="","",原始数据!AL355)</f>
        <v/>
      </c>
      <c r="W356" s="125"/>
      <c r="X356" s="125"/>
      <c r="Y356" s="125"/>
      <c r="Z356" s="125"/>
      <c r="AA356" s="123" t="str">
        <f>IF(原始数据!AN355="","",原始数据!AN355)</f>
        <v/>
      </c>
      <c r="AB356" s="125"/>
      <c r="AC356" s="125"/>
      <c r="AD356" s="125"/>
      <c r="AE356" s="123" t="str">
        <f>IF(原始数据!K355="","",原始数据!K355)</f>
        <v/>
      </c>
      <c r="AF356" s="123" t="str">
        <f>IF(原始数据!L355="","",原始数据!L355)</f>
        <v/>
      </c>
      <c r="AG356" s="123" t="str">
        <f>IF(原始数据!AO355="","",原始数据!AO355)</f>
        <v/>
      </c>
      <c r="AH356" s="125"/>
      <c r="AI356" s="125"/>
      <c r="AJ356" s="125"/>
      <c r="AK356" s="125"/>
      <c r="AL356" s="125"/>
    </row>
    <row r="357" spans="1:38">
      <c r="A357" s="117">
        <f>输入错误检查!B356</f>
        <v>0</v>
      </c>
      <c r="B357" s="130" t="str">
        <f>原始数据!B356</f>
        <v/>
      </c>
      <c r="C357" s="130" t="str">
        <f>原始数据!C356</f>
        <v/>
      </c>
      <c r="D357" s="120" t="str">
        <f>原始数据!D356</f>
        <v/>
      </c>
      <c r="E357" s="120" t="str">
        <f>原始数据!E356</f>
        <v/>
      </c>
      <c r="F357" s="120" t="str">
        <f>原始数据!F356</f>
        <v/>
      </c>
      <c r="G357" s="120">
        <f>原始数据!G356</f>
        <v>2</v>
      </c>
      <c r="H357" s="120" t="str">
        <f>原始数据!H356</f>
        <v>上</v>
      </c>
      <c r="I357" s="120" t="str">
        <f>IF(原始数据!W356="","",原始数据!W356)</f>
        <v/>
      </c>
      <c r="J357" s="120" t="str">
        <f>原始数据!J356</f>
        <v/>
      </c>
      <c r="K357" s="125"/>
      <c r="L357" s="123" t="str">
        <f>IF(原始数据!AI356="","",原始数据!AI356)</f>
        <v/>
      </c>
      <c r="M357" s="125"/>
      <c r="N357" s="145"/>
      <c r="O357" s="145"/>
      <c r="P357" s="125"/>
      <c r="Q357" s="123" t="str">
        <f>IF(原始数据!AJ356="","",原始数据!AJ356)</f>
        <v/>
      </c>
      <c r="R357" s="125"/>
      <c r="S357" s="125"/>
      <c r="T357" s="125"/>
      <c r="U357" s="125"/>
      <c r="V357" s="123" t="str">
        <f>IF(原始数据!AL356="","",原始数据!AL356)</f>
        <v/>
      </c>
      <c r="W357" s="125"/>
      <c r="X357" s="125"/>
      <c r="Y357" s="125"/>
      <c r="Z357" s="125"/>
      <c r="AA357" s="123" t="str">
        <f>IF(原始数据!AN356="","",原始数据!AN356)</f>
        <v/>
      </c>
      <c r="AB357" s="125"/>
      <c r="AC357" s="125"/>
      <c r="AD357" s="125"/>
      <c r="AE357" s="123" t="str">
        <f>IF(原始数据!K356="","",原始数据!K356)</f>
        <v/>
      </c>
      <c r="AF357" s="123" t="str">
        <f>IF(原始数据!L356="","",原始数据!L356)</f>
        <v/>
      </c>
      <c r="AG357" s="123" t="str">
        <f>IF(原始数据!AO356="","",原始数据!AO356)</f>
        <v/>
      </c>
      <c r="AH357" s="125"/>
      <c r="AI357" s="125"/>
      <c r="AJ357" s="125"/>
      <c r="AK357" s="125"/>
      <c r="AL357" s="125"/>
    </row>
    <row r="358" spans="1:38">
      <c r="A358" s="117">
        <f>输入错误检查!B357</f>
        <v>0</v>
      </c>
      <c r="B358" s="130" t="str">
        <f>原始数据!B357</f>
        <v/>
      </c>
      <c r="C358" s="130" t="str">
        <f>原始数据!C357</f>
        <v/>
      </c>
      <c r="D358" s="120" t="str">
        <f>原始数据!D357</f>
        <v/>
      </c>
      <c r="E358" s="120" t="str">
        <f>原始数据!E357</f>
        <v/>
      </c>
      <c r="F358" s="120" t="str">
        <f>原始数据!F357</f>
        <v/>
      </c>
      <c r="G358" s="120">
        <f>原始数据!G357</f>
        <v>2</v>
      </c>
      <c r="H358" s="120" t="str">
        <f>原始数据!H357</f>
        <v>下</v>
      </c>
      <c r="I358" s="120" t="str">
        <f>IF(原始数据!W357="","",原始数据!W357)</f>
        <v/>
      </c>
      <c r="J358" s="120" t="str">
        <f>原始数据!J357</f>
        <v/>
      </c>
      <c r="K358" s="125"/>
      <c r="L358" s="123" t="str">
        <f>IF(原始数据!AI357="","",原始数据!AI357)</f>
        <v/>
      </c>
      <c r="M358" s="125"/>
      <c r="N358" s="145"/>
      <c r="O358" s="145"/>
      <c r="P358" s="125"/>
      <c r="Q358" s="123" t="str">
        <f>IF(原始数据!AJ357="","",原始数据!AJ357)</f>
        <v/>
      </c>
      <c r="R358" s="125"/>
      <c r="S358" s="125"/>
      <c r="T358" s="125"/>
      <c r="U358" s="125"/>
      <c r="V358" s="123" t="str">
        <f>IF(原始数据!AL357="","",原始数据!AL357)</f>
        <v/>
      </c>
      <c r="W358" s="125"/>
      <c r="X358" s="125"/>
      <c r="Y358" s="125"/>
      <c r="Z358" s="125"/>
      <c r="AA358" s="123" t="str">
        <f>IF(原始数据!AN357="","",原始数据!AN357)</f>
        <v/>
      </c>
      <c r="AB358" s="125"/>
      <c r="AC358" s="125"/>
      <c r="AD358" s="125"/>
      <c r="AE358" s="123" t="str">
        <f>IF(原始数据!K357="","",原始数据!K357)</f>
        <v/>
      </c>
      <c r="AF358" s="123" t="str">
        <f>IF(原始数据!L357="","",原始数据!L357)</f>
        <v/>
      </c>
      <c r="AG358" s="123" t="str">
        <f>IF(原始数据!AO357="","",原始数据!AO357)</f>
        <v/>
      </c>
      <c r="AH358" s="125"/>
      <c r="AI358" s="125"/>
      <c r="AJ358" s="125"/>
      <c r="AK358" s="125"/>
      <c r="AL358" s="125"/>
    </row>
    <row r="359" spans="1:38">
      <c r="A359" s="117">
        <f>输入错误检查!B358</f>
        <v>0</v>
      </c>
      <c r="B359" s="130" t="str">
        <f>原始数据!B358</f>
        <v/>
      </c>
      <c r="C359" s="130" t="str">
        <f>原始数据!C358</f>
        <v/>
      </c>
      <c r="D359" s="120" t="str">
        <f>原始数据!D358</f>
        <v/>
      </c>
      <c r="E359" s="120" t="str">
        <f>原始数据!E358</f>
        <v/>
      </c>
      <c r="F359" s="120" t="str">
        <f>原始数据!F358</f>
        <v/>
      </c>
      <c r="G359" s="120">
        <f>原始数据!G358</f>
        <v>3</v>
      </c>
      <c r="H359" s="120" t="str">
        <f>原始数据!H358</f>
        <v>上</v>
      </c>
      <c r="I359" s="120" t="str">
        <f>IF(原始数据!W358="","",原始数据!W358)</f>
        <v/>
      </c>
      <c r="J359" s="120" t="str">
        <f>原始数据!J358</f>
        <v/>
      </c>
      <c r="K359" s="125"/>
      <c r="L359" s="123" t="str">
        <f>IF(原始数据!AI358="","",原始数据!AI358)</f>
        <v/>
      </c>
      <c r="M359" s="125"/>
      <c r="N359" s="145"/>
      <c r="O359" s="145"/>
      <c r="P359" s="125"/>
      <c r="Q359" s="123" t="str">
        <f>IF(原始数据!AJ358="","",原始数据!AJ358)</f>
        <v/>
      </c>
      <c r="R359" s="125"/>
      <c r="S359" s="125"/>
      <c r="T359" s="125"/>
      <c r="U359" s="125"/>
      <c r="V359" s="123" t="str">
        <f>IF(原始数据!AL358="","",原始数据!AL358)</f>
        <v/>
      </c>
      <c r="W359" s="125"/>
      <c r="X359" s="125"/>
      <c r="Y359" s="125"/>
      <c r="Z359" s="125"/>
      <c r="AA359" s="123" t="str">
        <f>IF(原始数据!AN358="","",原始数据!AN358)</f>
        <v/>
      </c>
      <c r="AB359" s="125"/>
      <c r="AC359" s="125"/>
      <c r="AD359" s="125"/>
      <c r="AE359" s="123" t="str">
        <f>IF(原始数据!K358="","",原始数据!K358)</f>
        <v/>
      </c>
      <c r="AF359" s="123" t="str">
        <f>IF(原始数据!L358="","",原始数据!L358)</f>
        <v/>
      </c>
      <c r="AG359" s="123" t="str">
        <f>IF(原始数据!AO358="","",原始数据!AO358)</f>
        <v/>
      </c>
      <c r="AH359" s="125"/>
      <c r="AI359" s="125"/>
      <c r="AJ359" s="125"/>
      <c r="AK359" s="125"/>
      <c r="AL359" s="125"/>
    </row>
    <row r="360" spans="1:38">
      <c r="A360" s="117">
        <f>输入错误检查!B359</f>
        <v>0</v>
      </c>
      <c r="B360" s="130" t="str">
        <f>原始数据!B359</f>
        <v/>
      </c>
      <c r="C360" s="130" t="str">
        <f>原始数据!C359</f>
        <v/>
      </c>
      <c r="D360" s="120" t="str">
        <f>原始数据!D359</f>
        <v/>
      </c>
      <c r="E360" s="120" t="str">
        <f>原始数据!E359</f>
        <v/>
      </c>
      <c r="F360" s="120" t="str">
        <f>原始数据!F359</f>
        <v/>
      </c>
      <c r="G360" s="120">
        <f>原始数据!G359</f>
        <v>3</v>
      </c>
      <c r="H360" s="120" t="str">
        <f>原始数据!H359</f>
        <v>下</v>
      </c>
      <c r="I360" s="120" t="str">
        <f>IF(原始数据!W359="","",原始数据!W359)</f>
        <v/>
      </c>
      <c r="J360" s="120" t="str">
        <f>原始数据!J359</f>
        <v/>
      </c>
      <c r="K360" s="125"/>
      <c r="L360" s="123" t="str">
        <f>IF(原始数据!AI359="","",原始数据!AI359)</f>
        <v/>
      </c>
      <c r="M360" s="125"/>
      <c r="N360" s="145"/>
      <c r="O360" s="145"/>
      <c r="P360" s="125"/>
      <c r="Q360" s="123" t="str">
        <f>IF(原始数据!AJ359="","",原始数据!AJ359)</f>
        <v/>
      </c>
      <c r="R360" s="125"/>
      <c r="S360" s="125"/>
      <c r="T360" s="125"/>
      <c r="U360" s="125"/>
      <c r="V360" s="123" t="str">
        <f>IF(原始数据!AL359="","",原始数据!AL359)</f>
        <v/>
      </c>
      <c r="W360" s="125"/>
      <c r="X360" s="125"/>
      <c r="Y360" s="125"/>
      <c r="Z360" s="125"/>
      <c r="AA360" s="123" t="str">
        <f>IF(原始数据!AN359="","",原始数据!AN359)</f>
        <v/>
      </c>
      <c r="AB360" s="125"/>
      <c r="AC360" s="125"/>
      <c r="AD360" s="125"/>
      <c r="AE360" s="123" t="str">
        <f>IF(原始数据!K359="","",原始数据!K359)</f>
        <v/>
      </c>
      <c r="AF360" s="123" t="str">
        <f>IF(原始数据!L359="","",原始数据!L359)</f>
        <v/>
      </c>
      <c r="AG360" s="123" t="str">
        <f>IF(原始数据!AO359="","",原始数据!AO359)</f>
        <v/>
      </c>
      <c r="AH360" s="125"/>
      <c r="AI360" s="125"/>
      <c r="AJ360" s="125"/>
      <c r="AK360" s="125"/>
      <c r="AL360" s="125"/>
    </row>
    <row r="361" spans="1:38">
      <c r="A361" s="117">
        <f>输入错误检查!B360</f>
        <v>0</v>
      </c>
      <c r="B361" s="130" t="str">
        <f>原始数据!B360</f>
        <v/>
      </c>
      <c r="C361" s="130" t="str">
        <f>原始数据!C360</f>
        <v/>
      </c>
      <c r="D361" s="120" t="str">
        <f>原始数据!D360</f>
        <v/>
      </c>
      <c r="E361" s="120" t="str">
        <f>原始数据!E360</f>
        <v/>
      </c>
      <c r="F361" s="120" t="str">
        <f>原始数据!F360</f>
        <v/>
      </c>
      <c r="G361" s="120" t="str">
        <f>原始数据!G360</f>
        <v>加</v>
      </c>
      <c r="H361" s="120" t="str">
        <f>原始数据!H360</f>
        <v>上</v>
      </c>
      <c r="I361" s="120" t="str">
        <f>IF(原始数据!W360="","",原始数据!W360)</f>
        <v/>
      </c>
      <c r="J361" s="120" t="str">
        <f>原始数据!J360</f>
        <v/>
      </c>
      <c r="K361" s="125"/>
      <c r="L361" s="123" t="str">
        <f>IF(原始数据!AI360="","",原始数据!AI360)</f>
        <v/>
      </c>
      <c r="M361" s="125"/>
      <c r="N361" s="145"/>
      <c r="O361" s="145"/>
      <c r="P361" s="125"/>
      <c r="Q361" s="123" t="str">
        <f>IF(原始数据!AJ360="","",原始数据!AJ360)</f>
        <v/>
      </c>
      <c r="R361" s="125"/>
      <c r="S361" s="125"/>
      <c r="T361" s="125"/>
      <c r="U361" s="125"/>
      <c r="V361" s="123" t="str">
        <f>IF(原始数据!AL360="","",原始数据!AL360)</f>
        <v/>
      </c>
      <c r="W361" s="125"/>
      <c r="X361" s="125"/>
      <c r="Y361" s="125"/>
      <c r="Z361" s="125"/>
      <c r="AA361" s="123" t="str">
        <f>IF(原始数据!AN360="","",原始数据!AN360)</f>
        <v/>
      </c>
      <c r="AB361" s="125"/>
      <c r="AC361" s="125"/>
      <c r="AD361" s="125"/>
      <c r="AE361" s="123" t="str">
        <f>IF(原始数据!K360="","",原始数据!K360)</f>
        <v/>
      </c>
      <c r="AF361" s="123" t="str">
        <f>IF(原始数据!L360="","",原始数据!L360)</f>
        <v/>
      </c>
      <c r="AG361" s="123" t="str">
        <f>IF(原始数据!AO360="","",原始数据!AO360)</f>
        <v/>
      </c>
      <c r="AH361" s="125"/>
      <c r="AI361" s="125"/>
      <c r="AJ361" s="125"/>
      <c r="AK361" s="125"/>
      <c r="AL361" s="125"/>
    </row>
    <row r="362" spans="1:38">
      <c r="A362" s="117">
        <f>输入错误检查!B361</f>
        <v>0</v>
      </c>
      <c r="B362" s="130" t="str">
        <f>原始数据!B361</f>
        <v/>
      </c>
      <c r="C362" s="130" t="str">
        <f>原始数据!C361</f>
        <v/>
      </c>
      <c r="D362" s="120" t="str">
        <f>原始数据!D361</f>
        <v/>
      </c>
      <c r="E362" s="120" t="str">
        <f>原始数据!E361</f>
        <v/>
      </c>
      <c r="F362" s="120" t="str">
        <f>原始数据!F361</f>
        <v/>
      </c>
      <c r="G362" s="120" t="str">
        <f>原始数据!G361</f>
        <v>加</v>
      </c>
      <c r="H362" s="120" t="str">
        <f>原始数据!H361</f>
        <v>下</v>
      </c>
      <c r="I362" s="120" t="str">
        <f>IF(原始数据!W361="","",原始数据!W361)</f>
        <v/>
      </c>
      <c r="J362" s="120" t="str">
        <f>原始数据!J361</f>
        <v/>
      </c>
      <c r="K362" s="125"/>
      <c r="L362" s="123" t="str">
        <f>IF(原始数据!AI361="","",原始数据!AI361)</f>
        <v/>
      </c>
      <c r="M362" s="125"/>
      <c r="N362" s="145"/>
      <c r="O362" s="145"/>
      <c r="P362" s="125"/>
      <c r="Q362" s="123" t="str">
        <f>IF(原始数据!AJ361="","",原始数据!AJ361)</f>
        <v/>
      </c>
      <c r="R362" s="125"/>
      <c r="S362" s="125"/>
      <c r="T362" s="125"/>
      <c r="U362" s="125"/>
      <c r="V362" s="123" t="str">
        <f>IF(原始数据!AL361="","",原始数据!AL361)</f>
        <v/>
      </c>
      <c r="W362" s="125"/>
      <c r="X362" s="125"/>
      <c r="Y362" s="125"/>
      <c r="Z362" s="125"/>
      <c r="AA362" s="123" t="str">
        <f>IF(原始数据!AN361="","",原始数据!AN361)</f>
        <v/>
      </c>
      <c r="AB362" s="125"/>
      <c r="AC362" s="125"/>
      <c r="AD362" s="125"/>
      <c r="AE362" s="123" t="str">
        <f>IF(原始数据!K361="","",原始数据!K361)</f>
        <v/>
      </c>
      <c r="AF362" s="123" t="str">
        <f>IF(原始数据!L361="","",原始数据!L361)</f>
        <v/>
      </c>
      <c r="AG362" s="123" t="str">
        <f>IF(原始数据!AO361="","",原始数据!AO361)</f>
        <v/>
      </c>
      <c r="AH362" s="125"/>
      <c r="AI362" s="125"/>
      <c r="AJ362" s="125"/>
      <c r="AK362" s="125"/>
      <c r="AL362" s="125"/>
    </row>
    <row r="363" spans="1:38">
      <c r="A363" s="117">
        <f>输入错误检查!B362</f>
        <v>0</v>
      </c>
      <c r="B363" s="130" t="str">
        <f>原始数据!B362</f>
        <v/>
      </c>
      <c r="C363" s="130" t="str">
        <f>原始数据!C362</f>
        <v/>
      </c>
      <c r="D363" s="120" t="str">
        <f>原始数据!D362</f>
        <v/>
      </c>
      <c r="E363" s="120" t="str">
        <f>原始数据!E362</f>
        <v/>
      </c>
      <c r="F363" s="120" t="str">
        <f>原始数据!F362</f>
        <v/>
      </c>
      <c r="G363" s="120">
        <f>原始数据!G362</f>
        <v>1</v>
      </c>
      <c r="H363" s="120" t="str">
        <f>原始数据!H362</f>
        <v>上</v>
      </c>
      <c r="I363" s="120" t="str">
        <f>IF(原始数据!W362="","",原始数据!W362)</f>
        <v/>
      </c>
      <c r="J363" s="120" t="str">
        <f>原始数据!J362</f>
        <v/>
      </c>
      <c r="K363" s="125"/>
      <c r="L363" s="123" t="str">
        <f>IF(原始数据!AI362="","",原始数据!AI362)</f>
        <v/>
      </c>
      <c r="M363" s="125"/>
      <c r="N363" s="145"/>
      <c r="O363" s="145"/>
      <c r="P363" s="125"/>
      <c r="Q363" s="123" t="str">
        <f>IF(原始数据!AJ362="","",原始数据!AJ362)</f>
        <v/>
      </c>
      <c r="R363" s="125"/>
      <c r="S363" s="125"/>
      <c r="T363" s="125"/>
      <c r="U363" s="125"/>
      <c r="V363" s="123" t="str">
        <f>IF(原始数据!AL362="","",原始数据!AL362)</f>
        <v/>
      </c>
      <c r="W363" s="125"/>
      <c r="X363" s="125"/>
      <c r="Y363" s="125"/>
      <c r="Z363" s="125"/>
      <c r="AA363" s="123" t="str">
        <f>IF(原始数据!AN362="","",原始数据!AN362)</f>
        <v/>
      </c>
      <c r="AB363" s="125"/>
      <c r="AC363" s="125"/>
      <c r="AD363" s="125"/>
      <c r="AE363" s="123" t="str">
        <f>IF(原始数据!K362="","",原始数据!K362)</f>
        <v/>
      </c>
      <c r="AF363" s="123" t="str">
        <f>IF(原始数据!L362="","",原始数据!L362)</f>
        <v/>
      </c>
      <c r="AG363" s="123" t="str">
        <f>IF(原始数据!AO362="","",原始数据!AO362)</f>
        <v/>
      </c>
      <c r="AH363" s="125"/>
      <c r="AI363" s="125"/>
      <c r="AJ363" s="125"/>
      <c r="AK363" s="125"/>
      <c r="AL363" s="125"/>
    </row>
    <row r="364" spans="1:38">
      <c r="A364" s="117">
        <f>输入错误检查!B363</f>
        <v>0</v>
      </c>
      <c r="B364" s="130" t="str">
        <f>原始数据!B363</f>
        <v/>
      </c>
      <c r="C364" s="130" t="str">
        <f>原始数据!C363</f>
        <v/>
      </c>
      <c r="D364" s="120" t="str">
        <f>原始数据!D363</f>
        <v/>
      </c>
      <c r="E364" s="120" t="str">
        <f>原始数据!E363</f>
        <v/>
      </c>
      <c r="F364" s="120" t="str">
        <f>原始数据!F363</f>
        <v/>
      </c>
      <c r="G364" s="120">
        <f>原始数据!G363</f>
        <v>1</v>
      </c>
      <c r="H364" s="120" t="str">
        <f>原始数据!H363</f>
        <v>下</v>
      </c>
      <c r="I364" s="120" t="str">
        <f>IF(原始数据!W363="","",原始数据!W363)</f>
        <v/>
      </c>
      <c r="J364" s="120" t="str">
        <f>原始数据!J363</f>
        <v/>
      </c>
      <c r="K364" s="125"/>
      <c r="L364" s="123" t="str">
        <f>IF(原始数据!AI363="","",原始数据!AI363)</f>
        <v/>
      </c>
      <c r="M364" s="125"/>
      <c r="N364" s="145"/>
      <c r="O364" s="145"/>
      <c r="P364" s="125"/>
      <c r="Q364" s="123" t="str">
        <f>IF(原始数据!AJ363="","",原始数据!AJ363)</f>
        <v/>
      </c>
      <c r="R364" s="125"/>
      <c r="S364" s="125"/>
      <c r="T364" s="125"/>
      <c r="U364" s="125"/>
      <c r="V364" s="123" t="str">
        <f>IF(原始数据!AL363="","",原始数据!AL363)</f>
        <v/>
      </c>
      <c r="W364" s="125"/>
      <c r="X364" s="125"/>
      <c r="Y364" s="125"/>
      <c r="Z364" s="125"/>
      <c r="AA364" s="123" t="str">
        <f>IF(原始数据!AN363="","",原始数据!AN363)</f>
        <v/>
      </c>
      <c r="AB364" s="125"/>
      <c r="AC364" s="125"/>
      <c r="AD364" s="125"/>
      <c r="AE364" s="123" t="str">
        <f>IF(原始数据!K363="","",原始数据!K363)</f>
        <v/>
      </c>
      <c r="AF364" s="123" t="str">
        <f>IF(原始数据!L363="","",原始数据!L363)</f>
        <v/>
      </c>
      <c r="AG364" s="123" t="str">
        <f>IF(原始数据!AO363="","",原始数据!AO363)</f>
        <v/>
      </c>
      <c r="AH364" s="125"/>
      <c r="AI364" s="125"/>
      <c r="AJ364" s="125"/>
      <c r="AK364" s="125"/>
      <c r="AL364" s="125"/>
    </row>
    <row r="365" spans="1:38">
      <c r="A365" s="117">
        <f>输入错误检查!B364</f>
        <v>0</v>
      </c>
      <c r="B365" s="130" t="str">
        <f>原始数据!B364</f>
        <v/>
      </c>
      <c r="C365" s="130" t="str">
        <f>原始数据!C364</f>
        <v/>
      </c>
      <c r="D365" s="120" t="str">
        <f>原始数据!D364</f>
        <v/>
      </c>
      <c r="E365" s="120" t="str">
        <f>原始数据!E364</f>
        <v/>
      </c>
      <c r="F365" s="120" t="str">
        <f>原始数据!F364</f>
        <v/>
      </c>
      <c r="G365" s="120">
        <f>原始数据!G364</f>
        <v>2</v>
      </c>
      <c r="H365" s="120" t="str">
        <f>原始数据!H364</f>
        <v>上</v>
      </c>
      <c r="I365" s="120" t="str">
        <f>IF(原始数据!W364="","",原始数据!W364)</f>
        <v/>
      </c>
      <c r="J365" s="120" t="str">
        <f>原始数据!J364</f>
        <v/>
      </c>
      <c r="K365" s="125"/>
      <c r="L365" s="123" t="str">
        <f>IF(原始数据!AI364="","",原始数据!AI364)</f>
        <v/>
      </c>
      <c r="M365" s="125"/>
      <c r="N365" s="145"/>
      <c r="O365" s="145"/>
      <c r="P365" s="125"/>
      <c r="Q365" s="123" t="str">
        <f>IF(原始数据!AJ364="","",原始数据!AJ364)</f>
        <v/>
      </c>
      <c r="R365" s="125"/>
      <c r="S365" s="125"/>
      <c r="T365" s="125"/>
      <c r="U365" s="125"/>
      <c r="V365" s="123" t="str">
        <f>IF(原始数据!AL364="","",原始数据!AL364)</f>
        <v/>
      </c>
      <c r="W365" s="125"/>
      <c r="X365" s="125"/>
      <c r="Y365" s="125"/>
      <c r="Z365" s="125"/>
      <c r="AA365" s="123" t="str">
        <f>IF(原始数据!AN364="","",原始数据!AN364)</f>
        <v/>
      </c>
      <c r="AB365" s="125"/>
      <c r="AC365" s="125"/>
      <c r="AD365" s="125"/>
      <c r="AE365" s="123" t="str">
        <f>IF(原始数据!K364="","",原始数据!K364)</f>
        <v/>
      </c>
      <c r="AF365" s="123" t="str">
        <f>IF(原始数据!L364="","",原始数据!L364)</f>
        <v/>
      </c>
      <c r="AG365" s="123" t="str">
        <f>IF(原始数据!AO364="","",原始数据!AO364)</f>
        <v/>
      </c>
      <c r="AH365" s="125"/>
      <c r="AI365" s="125"/>
      <c r="AJ365" s="125"/>
      <c r="AK365" s="125"/>
      <c r="AL365" s="125"/>
    </row>
    <row r="366" spans="1:38">
      <c r="A366" s="117">
        <f>输入错误检查!B365</f>
        <v>0</v>
      </c>
      <c r="B366" s="130" t="str">
        <f>原始数据!B365</f>
        <v/>
      </c>
      <c r="C366" s="130" t="str">
        <f>原始数据!C365</f>
        <v/>
      </c>
      <c r="D366" s="120" t="str">
        <f>原始数据!D365</f>
        <v/>
      </c>
      <c r="E366" s="120" t="str">
        <f>原始数据!E365</f>
        <v/>
      </c>
      <c r="F366" s="120" t="str">
        <f>原始数据!F365</f>
        <v/>
      </c>
      <c r="G366" s="120">
        <f>原始数据!G365</f>
        <v>2</v>
      </c>
      <c r="H366" s="120" t="str">
        <f>原始数据!H365</f>
        <v>下</v>
      </c>
      <c r="I366" s="120" t="str">
        <f>IF(原始数据!W365="","",原始数据!W365)</f>
        <v/>
      </c>
      <c r="J366" s="120" t="str">
        <f>原始数据!J365</f>
        <v/>
      </c>
      <c r="K366" s="125"/>
      <c r="L366" s="123" t="str">
        <f>IF(原始数据!AI365="","",原始数据!AI365)</f>
        <v/>
      </c>
      <c r="M366" s="125"/>
      <c r="N366" s="145"/>
      <c r="O366" s="145"/>
      <c r="P366" s="125"/>
      <c r="Q366" s="123" t="str">
        <f>IF(原始数据!AJ365="","",原始数据!AJ365)</f>
        <v/>
      </c>
      <c r="R366" s="125"/>
      <c r="S366" s="125"/>
      <c r="T366" s="125"/>
      <c r="U366" s="125"/>
      <c r="V366" s="123" t="str">
        <f>IF(原始数据!AL365="","",原始数据!AL365)</f>
        <v/>
      </c>
      <c r="W366" s="125"/>
      <c r="X366" s="125"/>
      <c r="Y366" s="125"/>
      <c r="Z366" s="125"/>
      <c r="AA366" s="123" t="str">
        <f>IF(原始数据!AN365="","",原始数据!AN365)</f>
        <v/>
      </c>
      <c r="AB366" s="125"/>
      <c r="AC366" s="125"/>
      <c r="AD366" s="125"/>
      <c r="AE366" s="123" t="str">
        <f>IF(原始数据!K365="","",原始数据!K365)</f>
        <v/>
      </c>
      <c r="AF366" s="123" t="str">
        <f>IF(原始数据!L365="","",原始数据!L365)</f>
        <v/>
      </c>
      <c r="AG366" s="123" t="str">
        <f>IF(原始数据!AO365="","",原始数据!AO365)</f>
        <v/>
      </c>
      <c r="AH366" s="125"/>
      <c r="AI366" s="125"/>
      <c r="AJ366" s="125"/>
      <c r="AK366" s="125"/>
      <c r="AL366" s="125"/>
    </row>
    <row r="367" spans="1:38">
      <c r="A367" s="117">
        <f>输入错误检查!B366</f>
        <v>0</v>
      </c>
      <c r="B367" s="130" t="str">
        <f>原始数据!B366</f>
        <v/>
      </c>
      <c r="C367" s="130" t="str">
        <f>原始数据!C366</f>
        <v/>
      </c>
      <c r="D367" s="120" t="str">
        <f>原始数据!D366</f>
        <v/>
      </c>
      <c r="E367" s="120" t="str">
        <f>原始数据!E366</f>
        <v/>
      </c>
      <c r="F367" s="120" t="str">
        <f>原始数据!F366</f>
        <v/>
      </c>
      <c r="G367" s="120">
        <f>原始数据!G366</f>
        <v>3</v>
      </c>
      <c r="H367" s="120" t="str">
        <f>原始数据!H366</f>
        <v>上</v>
      </c>
      <c r="I367" s="120" t="str">
        <f>IF(原始数据!W366="","",原始数据!W366)</f>
        <v/>
      </c>
      <c r="J367" s="120" t="str">
        <f>原始数据!J366</f>
        <v/>
      </c>
      <c r="K367" s="125"/>
      <c r="L367" s="123" t="str">
        <f>IF(原始数据!AI366="","",原始数据!AI366)</f>
        <v/>
      </c>
      <c r="M367" s="125"/>
      <c r="N367" s="145"/>
      <c r="O367" s="145"/>
      <c r="P367" s="125"/>
      <c r="Q367" s="123" t="str">
        <f>IF(原始数据!AJ366="","",原始数据!AJ366)</f>
        <v/>
      </c>
      <c r="R367" s="125"/>
      <c r="S367" s="125"/>
      <c r="T367" s="125"/>
      <c r="U367" s="125"/>
      <c r="V367" s="123" t="str">
        <f>IF(原始数据!AL366="","",原始数据!AL366)</f>
        <v/>
      </c>
      <c r="W367" s="125"/>
      <c r="X367" s="125"/>
      <c r="Y367" s="125"/>
      <c r="Z367" s="125"/>
      <c r="AA367" s="123" t="str">
        <f>IF(原始数据!AN366="","",原始数据!AN366)</f>
        <v/>
      </c>
      <c r="AB367" s="125"/>
      <c r="AC367" s="125"/>
      <c r="AD367" s="125"/>
      <c r="AE367" s="123" t="str">
        <f>IF(原始数据!K366="","",原始数据!K366)</f>
        <v/>
      </c>
      <c r="AF367" s="123" t="str">
        <f>IF(原始数据!L366="","",原始数据!L366)</f>
        <v/>
      </c>
      <c r="AG367" s="123" t="str">
        <f>IF(原始数据!AO366="","",原始数据!AO366)</f>
        <v/>
      </c>
      <c r="AH367" s="125"/>
      <c r="AI367" s="125"/>
      <c r="AJ367" s="125"/>
      <c r="AK367" s="125"/>
      <c r="AL367" s="125"/>
    </row>
    <row r="368" spans="1:38">
      <c r="A368" s="117">
        <f>输入错误检查!B367</f>
        <v>0</v>
      </c>
      <c r="B368" s="130" t="str">
        <f>原始数据!B367</f>
        <v/>
      </c>
      <c r="C368" s="130" t="str">
        <f>原始数据!C367</f>
        <v/>
      </c>
      <c r="D368" s="120" t="str">
        <f>原始数据!D367</f>
        <v/>
      </c>
      <c r="E368" s="120" t="str">
        <f>原始数据!E367</f>
        <v/>
      </c>
      <c r="F368" s="120" t="str">
        <f>原始数据!F367</f>
        <v/>
      </c>
      <c r="G368" s="120">
        <f>原始数据!G367</f>
        <v>3</v>
      </c>
      <c r="H368" s="120" t="str">
        <f>原始数据!H367</f>
        <v>下</v>
      </c>
      <c r="I368" s="120" t="str">
        <f>IF(原始数据!W367="","",原始数据!W367)</f>
        <v/>
      </c>
      <c r="J368" s="120" t="str">
        <f>原始数据!J367</f>
        <v/>
      </c>
      <c r="K368" s="125"/>
      <c r="L368" s="123" t="str">
        <f>IF(原始数据!AI367="","",原始数据!AI367)</f>
        <v/>
      </c>
      <c r="M368" s="125"/>
      <c r="N368" s="145"/>
      <c r="O368" s="145"/>
      <c r="P368" s="125"/>
      <c r="Q368" s="123" t="str">
        <f>IF(原始数据!AJ367="","",原始数据!AJ367)</f>
        <v/>
      </c>
      <c r="R368" s="125"/>
      <c r="S368" s="125"/>
      <c r="T368" s="125"/>
      <c r="U368" s="125"/>
      <c r="V368" s="123" t="str">
        <f>IF(原始数据!AL367="","",原始数据!AL367)</f>
        <v/>
      </c>
      <c r="W368" s="125"/>
      <c r="X368" s="125"/>
      <c r="Y368" s="125"/>
      <c r="Z368" s="125"/>
      <c r="AA368" s="123" t="str">
        <f>IF(原始数据!AN367="","",原始数据!AN367)</f>
        <v/>
      </c>
      <c r="AB368" s="125"/>
      <c r="AC368" s="125"/>
      <c r="AD368" s="125"/>
      <c r="AE368" s="123" t="str">
        <f>IF(原始数据!K367="","",原始数据!K367)</f>
        <v/>
      </c>
      <c r="AF368" s="123" t="str">
        <f>IF(原始数据!L367="","",原始数据!L367)</f>
        <v/>
      </c>
      <c r="AG368" s="123" t="str">
        <f>IF(原始数据!AO367="","",原始数据!AO367)</f>
        <v/>
      </c>
      <c r="AH368" s="125"/>
      <c r="AI368" s="125"/>
      <c r="AJ368" s="125"/>
      <c r="AK368" s="125"/>
      <c r="AL368" s="125"/>
    </row>
    <row r="369" spans="1:38">
      <c r="A369" s="117">
        <f>输入错误检查!B368</f>
        <v>0</v>
      </c>
      <c r="B369" s="130" t="str">
        <f>原始数据!B368</f>
        <v/>
      </c>
      <c r="C369" s="130" t="str">
        <f>原始数据!C368</f>
        <v/>
      </c>
      <c r="D369" s="120" t="str">
        <f>原始数据!D368</f>
        <v/>
      </c>
      <c r="E369" s="120" t="str">
        <f>原始数据!E368</f>
        <v/>
      </c>
      <c r="F369" s="120" t="str">
        <f>原始数据!F368</f>
        <v/>
      </c>
      <c r="G369" s="120" t="str">
        <f>原始数据!G368</f>
        <v>加</v>
      </c>
      <c r="H369" s="120" t="str">
        <f>原始数据!H368</f>
        <v>上</v>
      </c>
      <c r="I369" s="120" t="str">
        <f>IF(原始数据!W368="","",原始数据!W368)</f>
        <v/>
      </c>
      <c r="J369" s="120" t="str">
        <f>原始数据!J368</f>
        <v/>
      </c>
      <c r="K369" s="125"/>
      <c r="L369" s="123" t="str">
        <f>IF(原始数据!AI368="","",原始数据!AI368)</f>
        <v/>
      </c>
      <c r="M369" s="125"/>
      <c r="N369" s="145"/>
      <c r="O369" s="145"/>
      <c r="P369" s="125"/>
      <c r="Q369" s="123" t="str">
        <f>IF(原始数据!AJ368="","",原始数据!AJ368)</f>
        <v/>
      </c>
      <c r="R369" s="125"/>
      <c r="S369" s="125"/>
      <c r="T369" s="125"/>
      <c r="U369" s="125"/>
      <c r="V369" s="123" t="str">
        <f>IF(原始数据!AL368="","",原始数据!AL368)</f>
        <v/>
      </c>
      <c r="W369" s="125"/>
      <c r="X369" s="125"/>
      <c r="Y369" s="125"/>
      <c r="Z369" s="125"/>
      <c r="AA369" s="123" t="str">
        <f>IF(原始数据!AN368="","",原始数据!AN368)</f>
        <v/>
      </c>
      <c r="AB369" s="125"/>
      <c r="AC369" s="125"/>
      <c r="AD369" s="125"/>
      <c r="AE369" s="123" t="str">
        <f>IF(原始数据!K368="","",原始数据!K368)</f>
        <v/>
      </c>
      <c r="AF369" s="123" t="str">
        <f>IF(原始数据!L368="","",原始数据!L368)</f>
        <v/>
      </c>
      <c r="AG369" s="123" t="str">
        <f>IF(原始数据!AO368="","",原始数据!AO368)</f>
        <v/>
      </c>
      <c r="AH369" s="125"/>
      <c r="AI369" s="125"/>
      <c r="AJ369" s="125"/>
      <c r="AK369" s="125"/>
      <c r="AL369" s="125"/>
    </row>
    <row r="370" spans="1:38">
      <c r="A370" s="117">
        <f>输入错误检查!B369</f>
        <v>0</v>
      </c>
      <c r="B370" s="130" t="str">
        <f>原始数据!B369</f>
        <v/>
      </c>
      <c r="C370" s="130" t="str">
        <f>原始数据!C369</f>
        <v/>
      </c>
      <c r="D370" s="120" t="str">
        <f>原始数据!D369</f>
        <v/>
      </c>
      <c r="E370" s="120" t="str">
        <f>原始数据!E369</f>
        <v/>
      </c>
      <c r="F370" s="120" t="str">
        <f>原始数据!F369</f>
        <v/>
      </c>
      <c r="G370" s="120" t="str">
        <f>原始数据!G369</f>
        <v>加</v>
      </c>
      <c r="H370" s="120" t="str">
        <f>原始数据!H369</f>
        <v>下</v>
      </c>
      <c r="I370" s="120" t="str">
        <f>IF(原始数据!W369="","",原始数据!W369)</f>
        <v/>
      </c>
      <c r="J370" s="120" t="str">
        <f>原始数据!J369</f>
        <v/>
      </c>
      <c r="K370" s="125"/>
      <c r="L370" s="123" t="str">
        <f>IF(原始数据!AI369="","",原始数据!AI369)</f>
        <v/>
      </c>
      <c r="M370" s="125"/>
      <c r="N370" s="145"/>
      <c r="O370" s="145"/>
      <c r="P370" s="125"/>
      <c r="Q370" s="123" t="str">
        <f>IF(原始数据!AJ369="","",原始数据!AJ369)</f>
        <v/>
      </c>
      <c r="R370" s="125"/>
      <c r="S370" s="125"/>
      <c r="T370" s="125"/>
      <c r="U370" s="125"/>
      <c r="V370" s="123" t="str">
        <f>IF(原始数据!AL369="","",原始数据!AL369)</f>
        <v/>
      </c>
      <c r="W370" s="125"/>
      <c r="X370" s="125"/>
      <c r="Y370" s="125"/>
      <c r="Z370" s="125"/>
      <c r="AA370" s="123" t="str">
        <f>IF(原始数据!AN369="","",原始数据!AN369)</f>
        <v/>
      </c>
      <c r="AB370" s="125"/>
      <c r="AC370" s="125"/>
      <c r="AD370" s="125"/>
      <c r="AE370" s="123" t="str">
        <f>IF(原始数据!K369="","",原始数据!K369)</f>
        <v/>
      </c>
      <c r="AF370" s="123" t="str">
        <f>IF(原始数据!L369="","",原始数据!L369)</f>
        <v/>
      </c>
      <c r="AG370" s="123" t="str">
        <f>IF(原始数据!AO369="","",原始数据!AO369)</f>
        <v/>
      </c>
      <c r="AH370" s="125"/>
      <c r="AI370" s="125"/>
      <c r="AJ370" s="125"/>
      <c r="AK370" s="125"/>
      <c r="AL370" s="125"/>
    </row>
    <row r="371" spans="1:38">
      <c r="A371" s="117">
        <f>输入错误检查!B370</f>
        <v>0</v>
      </c>
      <c r="B371" s="130" t="str">
        <f>原始数据!B370</f>
        <v/>
      </c>
      <c r="C371" s="130" t="str">
        <f>原始数据!C370</f>
        <v/>
      </c>
      <c r="D371" s="120" t="str">
        <f>原始数据!D370</f>
        <v/>
      </c>
      <c r="E371" s="120" t="str">
        <f>原始数据!E370</f>
        <v/>
      </c>
      <c r="F371" s="120" t="str">
        <f>原始数据!F370</f>
        <v/>
      </c>
      <c r="G371" s="120">
        <f>原始数据!G370</f>
        <v>1</v>
      </c>
      <c r="H371" s="120" t="str">
        <f>原始数据!H370</f>
        <v>上</v>
      </c>
      <c r="I371" s="120" t="str">
        <f>IF(原始数据!W370="","",原始数据!W370)</f>
        <v/>
      </c>
      <c r="J371" s="120" t="str">
        <f>原始数据!J370</f>
        <v/>
      </c>
      <c r="K371" s="125"/>
      <c r="L371" s="123" t="str">
        <f>IF(原始数据!AI370="","",原始数据!AI370)</f>
        <v/>
      </c>
      <c r="M371" s="125"/>
      <c r="N371" s="145"/>
      <c r="O371" s="145"/>
      <c r="P371" s="125"/>
      <c r="Q371" s="123" t="str">
        <f>IF(原始数据!AJ370="","",原始数据!AJ370)</f>
        <v/>
      </c>
      <c r="R371" s="125"/>
      <c r="S371" s="125"/>
      <c r="T371" s="125"/>
      <c r="U371" s="125"/>
      <c r="V371" s="123" t="str">
        <f>IF(原始数据!AL370="","",原始数据!AL370)</f>
        <v/>
      </c>
      <c r="W371" s="125"/>
      <c r="X371" s="125"/>
      <c r="Y371" s="125"/>
      <c r="Z371" s="125"/>
      <c r="AA371" s="123" t="str">
        <f>IF(原始数据!AN370="","",原始数据!AN370)</f>
        <v/>
      </c>
      <c r="AB371" s="125"/>
      <c r="AC371" s="125"/>
      <c r="AD371" s="125"/>
      <c r="AE371" s="123" t="str">
        <f>IF(原始数据!K370="","",原始数据!K370)</f>
        <v/>
      </c>
      <c r="AF371" s="123" t="str">
        <f>IF(原始数据!L370="","",原始数据!L370)</f>
        <v/>
      </c>
      <c r="AG371" s="123" t="str">
        <f>IF(原始数据!AO370="","",原始数据!AO370)</f>
        <v/>
      </c>
      <c r="AH371" s="125"/>
      <c r="AI371" s="125"/>
      <c r="AJ371" s="125"/>
      <c r="AK371" s="125"/>
      <c r="AL371" s="125"/>
    </row>
    <row r="372" spans="1:38">
      <c r="A372" s="117">
        <f>输入错误检查!B371</f>
        <v>0</v>
      </c>
      <c r="B372" s="130" t="str">
        <f>原始数据!B371</f>
        <v/>
      </c>
      <c r="C372" s="130" t="str">
        <f>原始数据!C371</f>
        <v/>
      </c>
      <c r="D372" s="120" t="str">
        <f>原始数据!D371</f>
        <v/>
      </c>
      <c r="E372" s="120" t="str">
        <f>原始数据!E371</f>
        <v/>
      </c>
      <c r="F372" s="120" t="str">
        <f>原始数据!F371</f>
        <v/>
      </c>
      <c r="G372" s="120">
        <f>原始数据!G371</f>
        <v>1</v>
      </c>
      <c r="H372" s="120" t="str">
        <f>原始数据!H371</f>
        <v>下</v>
      </c>
      <c r="I372" s="120" t="str">
        <f>IF(原始数据!W371="","",原始数据!W371)</f>
        <v/>
      </c>
      <c r="J372" s="120" t="str">
        <f>原始数据!J371</f>
        <v/>
      </c>
      <c r="K372" s="125"/>
      <c r="L372" s="123" t="str">
        <f>IF(原始数据!AI371="","",原始数据!AI371)</f>
        <v/>
      </c>
      <c r="M372" s="125"/>
      <c r="N372" s="145"/>
      <c r="O372" s="145"/>
      <c r="P372" s="125"/>
      <c r="Q372" s="123" t="str">
        <f>IF(原始数据!AJ371="","",原始数据!AJ371)</f>
        <v/>
      </c>
      <c r="R372" s="125"/>
      <c r="S372" s="125"/>
      <c r="T372" s="125"/>
      <c r="U372" s="125"/>
      <c r="V372" s="123" t="str">
        <f>IF(原始数据!AL371="","",原始数据!AL371)</f>
        <v/>
      </c>
      <c r="W372" s="125"/>
      <c r="X372" s="125"/>
      <c r="Y372" s="125"/>
      <c r="Z372" s="125"/>
      <c r="AA372" s="123" t="str">
        <f>IF(原始数据!AN371="","",原始数据!AN371)</f>
        <v/>
      </c>
      <c r="AB372" s="125"/>
      <c r="AC372" s="125"/>
      <c r="AD372" s="125"/>
      <c r="AE372" s="123" t="str">
        <f>IF(原始数据!K371="","",原始数据!K371)</f>
        <v/>
      </c>
      <c r="AF372" s="123" t="str">
        <f>IF(原始数据!L371="","",原始数据!L371)</f>
        <v/>
      </c>
      <c r="AG372" s="123" t="str">
        <f>IF(原始数据!AO371="","",原始数据!AO371)</f>
        <v/>
      </c>
      <c r="AH372" s="125"/>
      <c r="AI372" s="125"/>
      <c r="AJ372" s="125"/>
      <c r="AK372" s="125"/>
      <c r="AL372" s="125"/>
    </row>
    <row r="373" spans="1:38">
      <c r="A373" s="117">
        <f>输入错误检查!B372</f>
        <v>0</v>
      </c>
      <c r="B373" s="130" t="str">
        <f>原始数据!B372</f>
        <v/>
      </c>
      <c r="C373" s="130" t="str">
        <f>原始数据!C372</f>
        <v/>
      </c>
      <c r="D373" s="120" t="str">
        <f>原始数据!D372</f>
        <v/>
      </c>
      <c r="E373" s="120" t="str">
        <f>原始数据!E372</f>
        <v/>
      </c>
      <c r="F373" s="120" t="str">
        <f>原始数据!F372</f>
        <v/>
      </c>
      <c r="G373" s="120">
        <f>原始数据!G372</f>
        <v>2</v>
      </c>
      <c r="H373" s="120" t="str">
        <f>原始数据!H372</f>
        <v>上</v>
      </c>
      <c r="I373" s="120" t="str">
        <f>IF(原始数据!W372="","",原始数据!W372)</f>
        <v/>
      </c>
      <c r="J373" s="120" t="str">
        <f>原始数据!J372</f>
        <v/>
      </c>
      <c r="K373" s="125"/>
      <c r="L373" s="123" t="str">
        <f>IF(原始数据!AI372="","",原始数据!AI372)</f>
        <v/>
      </c>
      <c r="M373" s="125"/>
      <c r="N373" s="145"/>
      <c r="O373" s="145"/>
      <c r="P373" s="125"/>
      <c r="Q373" s="123" t="str">
        <f>IF(原始数据!AJ372="","",原始数据!AJ372)</f>
        <v/>
      </c>
      <c r="R373" s="125"/>
      <c r="S373" s="125"/>
      <c r="T373" s="125"/>
      <c r="U373" s="125"/>
      <c r="V373" s="123" t="str">
        <f>IF(原始数据!AL372="","",原始数据!AL372)</f>
        <v/>
      </c>
      <c r="W373" s="125"/>
      <c r="X373" s="125"/>
      <c r="Y373" s="125"/>
      <c r="Z373" s="125"/>
      <c r="AA373" s="123" t="str">
        <f>IF(原始数据!AN372="","",原始数据!AN372)</f>
        <v/>
      </c>
      <c r="AB373" s="125"/>
      <c r="AC373" s="125"/>
      <c r="AD373" s="125"/>
      <c r="AE373" s="123" t="str">
        <f>IF(原始数据!K372="","",原始数据!K372)</f>
        <v/>
      </c>
      <c r="AF373" s="123" t="str">
        <f>IF(原始数据!L372="","",原始数据!L372)</f>
        <v/>
      </c>
      <c r="AG373" s="123" t="str">
        <f>IF(原始数据!AO372="","",原始数据!AO372)</f>
        <v/>
      </c>
      <c r="AH373" s="125"/>
      <c r="AI373" s="125"/>
      <c r="AJ373" s="125"/>
      <c r="AK373" s="125"/>
      <c r="AL373" s="125"/>
    </row>
    <row r="374" spans="1:38">
      <c r="A374" s="117">
        <f>输入错误检查!B373</f>
        <v>0</v>
      </c>
      <c r="B374" s="130" t="str">
        <f>原始数据!B373</f>
        <v/>
      </c>
      <c r="C374" s="130" t="str">
        <f>原始数据!C373</f>
        <v/>
      </c>
      <c r="D374" s="120" t="str">
        <f>原始数据!D373</f>
        <v/>
      </c>
      <c r="E374" s="120" t="str">
        <f>原始数据!E373</f>
        <v/>
      </c>
      <c r="F374" s="120" t="str">
        <f>原始数据!F373</f>
        <v/>
      </c>
      <c r="G374" s="120">
        <f>原始数据!G373</f>
        <v>2</v>
      </c>
      <c r="H374" s="120" t="str">
        <f>原始数据!H373</f>
        <v>下</v>
      </c>
      <c r="I374" s="120" t="str">
        <f>IF(原始数据!W373="","",原始数据!W373)</f>
        <v/>
      </c>
      <c r="J374" s="120" t="str">
        <f>原始数据!J373</f>
        <v/>
      </c>
      <c r="K374" s="125"/>
      <c r="L374" s="123" t="str">
        <f>IF(原始数据!AI373="","",原始数据!AI373)</f>
        <v/>
      </c>
      <c r="M374" s="125"/>
      <c r="N374" s="145"/>
      <c r="O374" s="145"/>
      <c r="P374" s="125"/>
      <c r="Q374" s="123" t="str">
        <f>IF(原始数据!AJ373="","",原始数据!AJ373)</f>
        <v/>
      </c>
      <c r="R374" s="125"/>
      <c r="S374" s="125"/>
      <c r="T374" s="125"/>
      <c r="U374" s="125"/>
      <c r="V374" s="123" t="str">
        <f>IF(原始数据!AL373="","",原始数据!AL373)</f>
        <v/>
      </c>
      <c r="W374" s="125"/>
      <c r="X374" s="125"/>
      <c r="Y374" s="125"/>
      <c r="Z374" s="125"/>
      <c r="AA374" s="123" t="str">
        <f>IF(原始数据!AN373="","",原始数据!AN373)</f>
        <v/>
      </c>
      <c r="AB374" s="125"/>
      <c r="AC374" s="125"/>
      <c r="AD374" s="125"/>
      <c r="AE374" s="123" t="str">
        <f>IF(原始数据!K373="","",原始数据!K373)</f>
        <v/>
      </c>
      <c r="AF374" s="123" t="str">
        <f>IF(原始数据!L373="","",原始数据!L373)</f>
        <v/>
      </c>
      <c r="AG374" s="123" t="str">
        <f>IF(原始数据!AO373="","",原始数据!AO373)</f>
        <v/>
      </c>
      <c r="AH374" s="125"/>
      <c r="AI374" s="125"/>
      <c r="AJ374" s="125"/>
      <c r="AK374" s="125"/>
      <c r="AL374" s="125"/>
    </row>
    <row r="375" spans="1:38">
      <c r="A375" s="117">
        <f>输入错误检查!B374</f>
        <v>0</v>
      </c>
      <c r="B375" s="130" t="str">
        <f>原始数据!B374</f>
        <v/>
      </c>
      <c r="C375" s="130" t="str">
        <f>原始数据!C374</f>
        <v/>
      </c>
      <c r="D375" s="120" t="str">
        <f>原始数据!D374</f>
        <v/>
      </c>
      <c r="E375" s="120" t="str">
        <f>原始数据!E374</f>
        <v/>
      </c>
      <c r="F375" s="120" t="str">
        <f>原始数据!F374</f>
        <v/>
      </c>
      <c r="G375" s="120">
        <f>原始数据!G374</f>
        <v>3</v>
      </c>
      <c r="H375" s="120" t="str">
        <f>原始数据!H374</f>
        <v>上</v>
      </c>
      <c r="I375" s="120" t="str">
        <f>IF(原始数据!W374="","",原始数据!W374)</f>
        <v/>
      </c>
      <c r="J375" s="120" t="str">
        <f>原始数据!J374</f>
        <v/>
      </c>
      <c r="K375" s="125"/>
      <c r="L375" s="123" t="str">
        <f>IF(原始数据!AI374="","",原始数据!AI374)</f>
        <v/>
      </c>
      <c r="M375" s="125"/>
      <c r="N375" s="145"/>
      <c r="O375" s="145"/>
      <c r="P375" s="125"/>
      <c r="Q375" s="123" t="str">
        <f>IF(原始数据!AJ374="","",原始数据!AJ374)</f>
        <v/>
      </c>
      <c r="R375" s="125"/>
      <c r="S375" s="125"/>
      <c r="T375" s="125"/>
      <c r="U375" s="125"/>
      <c r="V375" s="123" t="str">
        <f>IF(原始数据!AL374="","",原始数据!AL374)</f>
        <v/>
      </c>
      <c r="W375" s="125"/>
      <c r="X375" s="125"/>
      <c r="Y375" s="125"/>
      <c r="Z375" s="125"/>
      <c r="AA375" s="123" t="str">
        <f>IF(原始数据!AN374="","",原始数据!AN374)</f>
        <v/>
      </c>
      <c r="AB375" s="125"/>
      <c r="AC375" s="125"/>
      <c r="AD375" s="125"/>
      <c r="AE375" s="123" t="str">
        <f>IF(原始数据!K374="","",原始数据!K374)</f>
        <v/>
      </c>
      <c r="AF375" s="123" t="str">
        <f>IF(原始数据!L374="","",原始数据!L374)</f>
        <v/>
      </c>
      <c r="AG375" s="123" t="str">
        <f>IF(原始数据!AO374="","",原始数据!AO374)</f>
        <v/>
      </c>
      <c r="AH375" s="125"/>
      <c r="AI375" s="125"/>
      <c r="AJ375" s="125"/>
      <c r="AK375" s="125"/>
      <c r="AL375" s="125"/>
    </row>
    <row r="376" spans="1:38">
      <c r="A376" s="117">
        <f>输入错误检查!B375</f>
        <v>0</v>
      </c>
      <c r="B376" s="130" t="str">
        <f>原始数据!B375</f>
        <v/>
      </c>
      <c r="C376" s="130" t="str">
        <f>原始数据!C375</f>
        <v/>
      </c>
      <c r="D376" s="120" t="str">
        <f>原始数据!D375</f>
        <v/>
      </c>
      <c r="E376" s="120" t="str">
        <f>原始数据!E375</f>
        <v/>
      </c>
      <c r="F376" s="120" t="str">
        <f>原始数据!F375</f>
        <v/>
      </c>
      <c r="G376" s="120">
        <f>原始数据!G375</f>
        <v>3</v>
      </c>
      <c r="H376" s="120" t="str">
        <f>原始数据!H375</f>
        <v>下</v>
      </c>
      <c r="I376" s="120" t="str">
        <f>IF(原始数据!W375="","",原始数据!W375)</f>
        <v/>
      </c>
      <c r="J376" s="120" t="str">
        <f>原始数据!J375</f>
        <v/>
      </c>
      <c r="K376" s="125"/>
      <c r="L376" s="123" t="str">
        <f>IF(原始数据!AI375="","",原始数据!AI375)</f>
        <v/>
      </c>
      <c r="M376" s="125"/>
      <c r="N376" s="145"/>
      <c r="O376" s="145"/>
      <c r="P376" s="125"/>
      <c r="Q376" s="123" t="str">
        <f>IF(原始数据!AJ375="","",原始数据!AJ375)</f>
        <v/>
      </c>
      <c r="R376" s="125"/>
      <c r="S376" s="125"/>
      <c r="T376" s="125"/>
      <c r="U376" s="125"/>
      <c r="V376" s="123" t="str">
        <f>IF(原始数据!AL375="","",原始数据!AL375)</f>
        <v/>
      </c>
      <c r="W376" s="125"/>
      <c r="X376" s="125"/>
      <c r="Y376" s="125"/>
      <c r="Z376" s="125"/>
      <c r="AA376" s="123" t="str">
        <f>IF(原始数据!AN375="","",原始数据!AN375)</f>
        <v/>
      </c>
      <c r="AB376" s="125"/>
      <c r="AC376" s="125"/>
      <c r="AD376" s="125"/>
      <c r="AE376" s="123" t="str">
        <f>IF(原始数据!K375="","",原始数据!K375)</f>
        <v/>
      </c>
      <c r="AF376" s="123" t="str">
        <f>IF(原始数据!L375="","",原始数据!L375)</f>
        <v/>
      </c>
      <c r="AG376" s="123" t="str">
        <f>IF(原始数据!AO375="","",原始数据!AO375)</f>
        <v/>
      </c>
      <c r="AH376" s="125"/>
      <c r="AI376" s="125"/>
      <c r="AJ376" s="125"/>
      <c r="AK376" s="125"/>
      <c r="AL376" s="125"/>
    </row>
    <row r="377" spans="1:38">
      <c r="A377" s="117">
        <f>输入错误检查!B376</f>
        <v>0</v>
      </c>
      <c r="B377" s="130" t="str">
        <f>原始数据!B376</f>
        <v/>
      </c>
      <c r="C377" s="130" t="str">
        <f>原始数据!C376</f>
        <v/>
      </c>
      <c r="D377" s="120" t="str">
        <f>原始数据!D376</f>
        <v/>
      </c>
      <c r="E377" s="120" t="str">
        <f>原始数据!E376</f>
        <v/>
      </c>
      <c r="F377" s="120" t="str">
        <f>原始数据!F376</f>
        <v/>
      </c>
      <c r="G377" s="120" t="str">
        <f>原始数据!G376</f>
        <v>加</v>
      </c>
      <c r="H377" s="120" t="str">
        <f>原始数据!H376</f>
        <v>上</v>
      </c>
      <c r="I377" s="120" t="str">
        <f>IF(原始数据!W376="","",原始数据!W376)</f>
        <v/>
      </c>
      <c r="J377" s="120" t="str">
        <f>原始数据!J376</f>
        <v/>
      </c>
      <c r="K377" s="125"/>
      <c r="L377" s="123" t="str">
        <f>IF(原始数据!AI376="","",原始数据!AI376)</f>
        <v/>
      </c>
      <c r="M377" s="125"/>
      <c r="N377" s="145"/>
      <c r="O377" s="145"/>
      <c r="P377" s="125"/>
      <c r="Q377" s="123" t="str">
        <f>IF(原始数据!AJ376="","",原始数据!AJ376)</f>
        <v/>
      </c>
      <c r="R377" s="125"/>
      <c r="S377" s="125"/>
      <c r="T377" s="125"/>
      <c r="U377" s="125"/>
      <c r="V377" s="123" t="str">
        <f>IF(原始数据!AL376="","",原始数据!AL376)</f>
        <v/>
      </c>
      <c r="W377" s="125"/>
      <c r="X377" s="125"/>
      <c r="Y377" s="125"/>
      <c r="Z377" s="125"/>
      <c r="AA377" s="123" t="str">
        <f>IF(原始数据!AN376="","",原始数据!AN376)</f>
        <v/>
      </c>
      <c r="AB377" s="125"/>
      <c r="AC377" s="125"/>
      <c r="AD377" s="125"/>
      <c r="AE377" s="123" t="str">
        <f>IF(原始数据!K376="","",原始数据!K376)</f>
        <v/>
      </c>
      <c r="AF377" s="123" t="str">
        <f>IF(原始数据!L376="","",原始数据!L376)</f>
        <v/>
      </c>
      <c r="AG377" s="123" t="str">
        <f>IF(原始数据!AO376="","",原始数据!AO376)</f>
        <v/>
      </c>
      <c r="AH377" s="125"/>
      <c r="AI377" s="125"/>
      <c r="AJ377" s="125"/>
      <c r="AK377" s="125"/>
      <c r="AL377" s="125"/>
    </row>
    <row r="378" spans="1:38">
      <c r="A378" s="117">
        <f>输入错误检查!B377</f>
        <v>0</v>
      </c>
      <c r="B378" s="130" t="str">
        <f>原始数据!B377</f>
        <v/>
      </c>
      <c r="C378" s="130" t="str">
        <f>原始数据!C377</f>
        <v/>
      </c>
      <c r="D378" s="120" t="str">
        <f>原始数据!D377</f>
        <v/>
      </c>
      <c r="E378" s="120" t="str">
        <f>原始数据!E377</f>
        <v/>
      </c>
      <c r="F378" s="120" t="str">
        <f>原始数据!F377</f>
        <v/>
      </c>
      <c r="G378" s="120" t="str">
        <f>原始数据!G377</f>
        <v>加</v>
      </c>
      <c r="H378" s="120" t="str">
        <f>原始数据!H377</f>
        <v>下</v>
      </c>
      <c r="I378" s="120" t="str">
        <f>IF(原始数据!W377="","",原始数据!W377)</f>
        <v/>
      </c>
      <c r="J378" s="120" t="str">
        <f>原始数据!J377</f>
        <v/>
      </c>
      <c r="K378" s="125"/>
      <c r="L378" s="123" t="str">
        <f>IF(原始数据!AI377="","",原始数据!AI377)</f>
        <v/>
      </c>
      <c r="M378" s="125"/>
      <c r="N378" s="145"/>
      <c r="O378" s="145"/>
      <c r="P378" s="125"/>
      <c r="Q378" s="123" t="str">
        <f>IF(原始数据!AJ377="","",原始数据!AJ377)</f>
        <v/>
      </c>
      <c r="R378" s="125"/>
      <c r="S378" s="125"/>
      <c r="T378" s="125"/>
      <c r="U378" s="125"/>
      <c r="V378" s="123" t="str">
        <f>IF(原始数据!AL377="","",原始数据!AL377)</f>
        <v/>
      </c>
      <c r="W378" s="125"/>
      <c r="X378" s="125"/>
      <c r="Y378" s="125"/>
      <c r="Z378" s="125"/>
      <c r="AA378" s="123" t="str">
        <f>IF(原始数据!AN377="","",原始数据!AN377)</f>
        <v/>
      </c>
      <c r="AB378" s="125"/>
      <c r="AC378" s="125"/>
      <c r="AD378" s="125"/>
      <c r="AE378" s="123" t="str">
        <f>IF(原始数据!K377="","",原始数据!K377)</f>
        <v/>
      </c>
      <c r="AF378" s="123" t="str">
        <f>IF(原始数据!L377="","",原始数据!L377)</f>
        <v/>
      </c>
      <c r="AG378" s="123" t="str">
        <f>IF(原始数据!AO377="","",原始数据!AO377)</f>
        <v/>
      </c>
      <c r="AH378" s="125"/>
      <c r="AI378" s="125"/>
      <c r="AJ378" s="125"/>
      <c r="AK378" s="125"/>
      <c r="AL378" s="125"/>
    </row>
    <row r="379" spans="1:38">
      <c r="A379" s="117">
        <f>输入错误检查!B378</f>
        <v>0</v>
      </c>
      <c r="B379" s="130" t="str">
        <f>原始数据!B378</f>
        <v/>
      </c>
      <c r="C379" s="130" t="str">
        <f>原始数据!C378</f>
        <v/>
      </c>
      <c r="D379" s="120" t="str">
        <f>原始数据!D378</f>
        <v/>
      </c>
      <c r="E379" s="120" t="str">
        <f>原始数据!E378</f>
        <v/>
      </c>
      <c r="F379" s="120" t="str">
        <f>原始数据!F378</f>
        <v/>
      </c>
      <c r="G379" s="120">
        <f>原始数据!G378</f>
        <v>1</v>
      </c>
      <c r="H379" s="120" t="str">
        <f>原始数据!H378</f>
        <v>上</v>
      </c>
      <c r="I379" s="120" t="str">
        <f>IF(原始数据!W378="","",原始数据!W378)</f>
        <v/>
      </c>
      <c r="J379" s="120" t="str">
        <f>原始数据!J378</f>
        <v/>
      </c>
      <c r="K379" s="125"/>
      <c r="L379" s="123" t="str">
        <f>IF(原始数据!AI378="","",原始数据!AI378)</f>
        <v/>
      </c>
      <c r="M379" s="125"/>
      <c r="N379" s="145"/>
      <c r="O379" s="145"/>
      <c r="P379" s="125"/>
      <c r="Q379" s="123" t="str">
        <f>IF(原始数据!AJ378="","",原始数据!AJ378)</f>
        <v/>
      </c>
      <c r="R379" s="125"/>
      <c r="S379" s="125"/>
      <c r="T379" s="125"/>
      <c r="U379" s="125"/>
      <c r="V379" s="123" t="str">
        <f>IF(原始数据!AL378="","",原始数据!AL378)</f>
        <v/>
      </c>
      <c r="W379" s="125"/>
      <c r="X379" s="125"/>
      <c r="Y379" s="125"/>
      <c r="Z379" s="125"/>
      <c r="AA379" s="123" t="str">
        <f>IF(原始数据!AN378="","",原始数据!AN378)</f>
        <v/>
      </c>
      <c r="AB379" s="125"/>
      <c r="AC379" s="125"/>
      <c r="AD379" s="125"/>
      <c r="AE379" s="123" t="str">
        <f>IF(原始数据!K378="","",原始数据!K378)</f>
        <v/>
      </c>
      <c r="AF379" s="123" t="str">
        <f>IF(原始数据!L378="","",原始数据!L378)</f>
        <v/>
      </c>
      <c r="AG379" s="123" t="str">
        <f>IF(原始数据!AO378="","",原始数据!AO378)</f>
        <v/>
      </c>
      <c r="AH379" s="125"/>
      <c r="AI379" s="125"/>
      <c r="AJ379" s="125"/>
      <c r="AK379" s="125"/>
      <c r="AL379" s="125"/>
    </row>
    <row r="380" spans="1:38">
      <c r="A380" s="117">
        <f>输入错误检查!B379</f>
        <v>0</v>
      </c>
      <c r="B380" s="130" t="str">
        <f>原始数据!B379</f>
        <v/>
      </c>
      <c r="C380" s="130" t="str">
        <f>原始数据!C379</f>
        <v/>
      </c>
      <c r="D380" s="120" t="str">
        <f>原始数据!D379</f>
        <v/>
      </c>
      <c r="E380" s="120" t="str">
        <f>原始数据!E379</f>
        <v/>
      </c>
      <c r="F380" s="120" t="str">
        <f>原始数据!F379</f>
        <v/>
      </c>
      <c r="G380" s="120">
        <f>原始数据!G379</f>
        <v>1</v>
      </c>
      <c r="H380" s="120" t="str">
        <f>原始数据!H379</f>
        <v>下</v>
      </c>
      <c r="I380" s="120" t="str">
        <f>IF(原始数据!W379="","",原始数据!W379)</f>
        <v/>
      </c>
      <c r="J380" s="120" t="str">
        <f>原始数据!J379</f>
        <v/>
      </c>
      <c r="K380" s="125"/>
      <c r="L380" s="123" t="str">
        <f>IF(原始数据!AI379="","",原始数据!AI379)</f>
        <v/>
      </c>
      <c r="M380" s="125"/>
      <c r="N380" s="145"/>
      <c r="O380" s="145"/>
      <c r="P380" s="125"/>
      <c r="Q380" s="123" t="str">
        <f>IF(原始数据!AJ379="","",原始数据!AJ379)</f>
        <v/>
      </c>
      <c r="R380" s="125"/>
      <c r="S380" s="125"/>
      <c r="T380" s="125"/>
      <c r="U380" s="125"/>
      <c r="V380" s="123" t="str">
        <f>IF(原始数据!AL379="","",原始数据!AL379)</f>
        <v/>
      </c>
      <c r="W380" s="125"/>
      <c r="X380" s="125"/>
      <c r="Y380" s="125"/>
      <c r="Z380" s="125"/>
      <c r="AA380" s="123" t="str">
        <f>IF(原始数据!AN379="","",原始数据!AN379)</f>
        <v/>
      </c>
      <c r="AB380" s="125"/>
      <c r="AC380" s="125"/>
      <c r="AD380" s="125"/>
      <c r="AE380" s="123" t="str">
        <f>IF(原始数据!K379="","",原始数据!K379)</f>
        <v/>
      </c>
      <c r="AF380" s="123" t="str">
        <f>IF(原始数据!L379="","",原始数据!L379)</f>
        <v/>
      </c>
      <c r="AG380" s="123" t="str">
        <f>IF(原始数据!AO379="","",原始数据!AO379)</f>
        <v/>
      </c>
      <c r="AH380" s="125"/>
      <c r="AI380" s="125"/>
      <c r="AJ380" s="125"/>
      <c r="AK380" s="125"/>
      <c r="AL380" s="125"/>
    </row>
    <row r="381" spans="1:38">
      <c r="A381" s="117">
        <f>输入错误检查!B380</f>
        <v>0</v>
      </c>
      <c r="B381" s="130" t="str">
        <f>原始数据!B380</f>
        <v/>
      </c>
      <c r="C381" s="130" t="str">
        <f>原始数据!C380</f>
        <v/>
      </c>
      <c r="D381" s="120" t="str">
        <f>原始数据!D380</f>
        <v/>
      </c>
      <c r="E381" s="120" t="str">
        <f>原始数据!E380</f>
        <v/>
      </c>
      <c r="F381" s="120" t="str">
        <f>原始数据!F380</f>
        <v/>
      </c>
      <c r="G381" s="120">
        <f>原始数据!G380</f>
        <v>2</v>
      </c>
      <c r="H381" s="120" t="str">
        <f>原始数据!H380</f>
        <v>上</v>
      </c>
      <c r="I381" s="120" t="str">
        <f>IF(原始数据!W380="","",原始数据!W380)</f>
        <v/>
      </c>
      <c r="J381" s="120" t="str">
        <f>原始数据!J380</f>
        <v/>
      </c>
      <c r="K381" s="125"/>
      <c r="L381" s="123" t="str">
        <f>IF(原始数据!AI380="","",原始数据!AI380)</f>
        <v/>
      </c>
      <c r="M381" s="125"/>
      <c r="N381" s="145"/>
      <c r="O381" s="145"/>
      <c r="P381" s="125"/>
      <c r="Q381" s="123" t="str">
        <f>IF(原始数据!AJ380="","",原始数据!AJ380)</f>
        <v/>
      </c>
      <c r="R381" s="125"/>
      <c r="S381" s="125"/>
      <c r="T381" s="125"/>
      <c r="U381" s="125"/>
      <c r="V381" s="123" t="str">
        <f>IF(原始数据!AL380="","",原始数据!AL380)</f>
        <v/>
      </c>
      <c r="W381" s="125"/>
      <c r="X381" s="125"/>
      <c r="Y381" s="125"/>
      <c r="Z381" s="125"/>
      <c r="AA381" s="123" t="str">
        <f>IF(原始数据!AN380="","",原始数据!AN380)</f>
        <v/>
      </c>
      <c r="AB381" s="125"/>
      <c r="AC381" s="125"/>
      <c r="AD381" s="125"/>
      <c r="AE381" s="123" t="str">
        <f>IF(原始数据!K380="","",原始数据!K380)</f>
        <v/>
      </c>
      <c r="AF381" s="123" t="str">
        <f>IF(原始数据!L380="","",原始数据!L380)</f>
        <v/>
      </c>
      <c r="AG381" s="123" t="str">
        <f>IF(原始数据!AO380="","",原始数据!AO380)</f>
        <v/>
      </c>
      <c r="AH381" s="125"/>
      <c r="AI381" s="125"/>
      <c r="AJ381" s="125"/>
      <c r="AK381" s="125"/>
      <c r="AL381" s="125"/>
    </row>
    <row r="382" spans="1:38">
      <c r="A382" s="117">
        <f>输入错误检查!B381</f>
        <v>0</v>
      </c>
      <c r="B382" s="130" t="str">
        <f>原始数据!B381</f>
        <v/>
      </c>
      <c r="C382" s="130" t="str">
        <f>原始数据!C381</f>
        <v/>
      </c>
      <c r="D382" s="120" t="str">
        <f>原始数据!D381</f>
        <v/>
      </c>
      <c r="E382" s="120" t="str">
        <f>原始数据!E381</f>
        <v/>
      </c>
      <c r="F382" s="120" t="str">
        <f>原始数据!F381</f>
        <v/>
      </c>
      <c r="G382" s="120">
        <f>原始数据!G381</f>
        <v>2</v>
      </c>
      <c r="H382" s="120" t="str">
        <f>原始数据!H381</f>
        <v>下</v>
      </c>
      <c r="I382" s="120" t="str">
        <f>IF(原始数据!W381="","",原始数据!W381)</f>
        <v/>
      </c>
      <c r="J382" s="120" t="str">
        <f>原始数据!J381</f>
        <v/>
      </c>
      <c r="K382" s="125"/>
      <c r="L382" s="123" t="str">
        <f>IF(原始数据!AI381="","",原始数据!AI381)</f>
        <v/>
      </c>
      <c r="M382" s="125"/>
      <c r="N382" s="145"/>
      <c r="O382" s="145"/>
      <c r="P382" s="125"/>
      <c r="Q382" s="123" t="str">
        <f>IF(原始数据!AJ381="","",原始数据!AJ381)</f>
        <v/>
      </c>
      <c r="R382" s="125"/>
      <c r="S382" s="125"/>
      <c r="T382" s="125"/>
      <c r="U382" s="125"/>
      <c r="V382" s="123" t="str">
        <f>IF(原始数据!AL381="","",原始数据!AL381)</f>
        <v/>
      </c>
      <c r="W382" s="125"/>
      <c r="X382" s="125"/>
      <c r="Y382" s="125"/>
      <c r="Z382" s="125"/>
      <c r="AA382" s="123" t="str">
        <f>IF(原始数据!AN381="","",原始数据!AN381)</f>
        <v/>
      </c>
      <c r="AB382" s="125"/>
      <c r="AC382" s="125"/>
      <c r="AD382" s="125"/>
      <c r="AE382" s="123" t="str">
        <f>IF(原始数据!K381="","",原始数据!K381)</f>
        <v/>
      </c>
      <c r="AF382" s="123" t="str">
        <f>IF(原始数据!L381="","",原始数据!L381)</f>
        <v/>
      </c>
      <c r="AG382" s="123" t="str">
        <f>IF(原始数据!AO381="","",原始数据!AO381)</f>
        <v/>
      </c>
      <c r="AH382" s="125"/>
      <c r="AI382" s="125"/>
      <c r="AJ382" s="125"/>
      <c r="AK382" s="125"/>
      <c r="AL382" s="125"/>
    </row>
    <row r="383" spans="1:38">
      <c r="A383" s="117">
        <f>输入错误检查!B382</f>
        <v>0</v>
      </c>
      <c r="B383" s="130" t="str">
        <f>原始数据!B382</f>
        <v/>
      </c>
      <c r="C383" s="130" t="str">
        <f>原始数据!C382</f>
        <v/>
      </c>
      <c r="D383" s="120" t="str">
        <f>原始数据!D382</f>
        <v/>
      </c>
      <c r="E383" s="120" t="str">
        <f>原始数据!E382</f>
        <v/>
      </c>
      <c r="F383" s="120" t="str">
        <f>原始数据!F382</f>
        <v/>
      </c>
      <c r="G383" s="120">
        <f>原始数据!G382</f>
        <v>3</v>
      </c>
      <c r="H383" s="120" t="str">
        <f>原始数据!H382</f>
        <v>上</v>
      </c>
      <c r="I383" s="120" t="str">
        <f>IF(原始数据!W382="","",原始数据!W382)</f>
        <v/>
      </c>
      <c r="J383" s="120" t="str">
        <f>原始数据!J382</f>
        <v/>
      </c>
      <c r="K383" s="125"/>
      <c r="L383" s="123" t="str">
        <f>IF(原始数据!AI382="","",原始数据!AI382)</f>
        <v/>
      </c>
      <c r="M383" s="125"/>
      <c r="N383" s="145"/>
      <c r="O383" s="145"/>
      <c r="P383" s="125"/>
      <c r="Q383" s="123" t="str">
        <f>IF(原始数据!AJ382="","",原始数据!AJ382)</f>
        <v/>
      </c>
      <c r="R383" s="125"/>
      <c r="S383" s="125"/>
      <c r="T383" s="125"/>
      <c r="U383" s="125"/>
      <c r="V383" s="123" t="str">
        <f>IF(原始数据!AL382="","",原始数据!AL382)</f>
        <v/>
      </c>
      <c r="W383" s="125"/>
      <c r="X383" s="125"/>
      <c r="Y383" s="125"/>
      <c r="Z383" s="125"/>
      <c r="AA383" s="123" t="str">
        <f>IF(原始数据!AN382="","",原始数据!AN382)</f>
        <v/>
      </c>
      <c r="AB383" s="125"/>
      <c r="AC383" s="125"/>
      <c r="AD383" s="125"/>
      <c r="AE383" s="123" t="str">
        <f>IF(原始数据!K382="","",原始数据!K382)</f>
        <v/>
      </c>
      <c r="AF383" s="123" t="str">
        <f>IF(原始数据!L382="","",原始数据!L382)</f>
        <v/>
      </c>
      <c r="AG383" s="123" t="str">
        <f>IF(原始数据!AO382="","",原始数据!AO382)</f>
        <v/>
      </c>
      <c r="AH383" s="125"/>
      <c r="AI383" s="125"/>
      <c r="AJ383" s="125"/>
      <c r="AK383" s="125"/>
      <c r="AL383" s="125"/>
    </row>
    <row r="384" spans="1:38">
      <c r="A384" s="117">
        <f>输入错误检查!B383</f>
        <v>0</v>
      </c>
      <c r="B384" s="130" t="str">
        <f>原始数据!B383</f>
        <v/>
      </c>
      <c r="C384" s="130" t="str">
        <f>原始数据!C383</f>
        <v/>
      </c>
      <c r="D384" s="120" t="str">
        <f>原始数据!D383</f>
        <v/>
      </c>
      <c r="E384" s="120" t="str">
        <f>原始数据!E383</f>
        <v/>
      </c>
      <c r="F384" s="120" t="str">
        <f>原始数据!F383</f>
        <v/>
      </c>
      <c r="G384" s="120">
        <f>原始数据!G383</f>
        <v>3</v>
      </c>
      <c r="H384" s="120" t="str">
        <f>原始数据!H383</f>
        <v>下</v>
      </c>
      <c r="I384" s="120" t="str">
        <f>IF(原始数据!W383="","",原始数据!W383)</f>
        <v/>
      </c>
      <c r="J384" s="120" t="str">
        <f>原始数据!J383</f>
        <v/>
      </c>
      <c r="K384" s="125"/>
      <c r="L384" s="123" t="str">
        <f>IF(原始数据!AI383="","",原始数据!AI383)</f>
        <v/>
      </c>
      <c r="M384" s="125"/>
      <c r="N384" s="145"/>
      <c r="O384" s="145"/>
      <c r="P384" s="125"/>
      <c r="Q384" s="123" t="str">
        <f>IF(原始数据!AJ383="","",原始数据!AJ383)</f>
        <v/>
      </c>
      <c r="R384" s="125"/>
      <c r="S384" s="125"/>
      <c r="T384" s="125"/>
      <c r="U384" s="125"/>
      <c r="V384" s="123" t="str">
        <f>IF(原始数据!AL383="","",原始数据!AL383)</f>
        <v/>
      </c>
      <c r="W384" s="125"/>
      <c r="X384" s="125"/>
      <c r="Y384" s="125"/>
      <c r="Z384" s="125"/>
      <c r="AA384" s="123" t="str">
        <f>IF(原始数据!AN383="","",原始数据!AN383)</f>
        <v/>
      </c>
      <c r="AB384" s="125"/>
      <c r="AC384" s="125"/>
      <c r="AD384" s="125"/>
      <c r="AE384" s="123" t="str">
        <f>IF(原始数据!K383="","",原始数据!K383)</f>
        <v/>
      </c>
      <c r="AF384" s="123" t="str">
        <f>IF(原始数据!L383="","",原始数据!L383)</f>
        <v/>
      </c>
      <c r="AG384" s="123" t="str">
        <f>IF(原始数据!AO383="","",原始数据!AO383)</f>
        <v/>
      </c>
      <c r="AH384" s="125"/>
      <c r="AI384" s="125"/>
      <c r="AJ384" s="125"/>
      <c r="AK384" s="125"/>
      <c r="AL384" s="125"/>
    </row>
    <row r="385" spans="1:38">
      <c r="A385" s="117">
        <f>输入错误检查!B384</f>
        <v>0</v>
      </c>
      <c r="B385" s="130" t="str">
        <f>原始数据!B384</f>
        <v/>
      </c>
      <c r="C385" s="130" t="str">
        <f>原始数据!C384</f>
        <v/>
      </c>
      <c r="D385" s="120" t="str">
        <f>原始数据!D384</f>
        <v/>
      </c>
      <c r="E385" s="120" t="str">
        <f>原始数据!E384</f>
        <v/>
      </c>
      <c r="F385" s="120" t="str">
        <f>原始数据!F384</f>
        <v/>
      </c>
      <c r="G385" s="120" t="str">
        <f>原始数据!G384</f>
        <v>加</v>
      </c>
      <c r="H385" s="120" t="str">
        <f>原始数据!H384</f>
        <v>上</v>
      </c>
      <c r="I385" s="120" t="str">
        <f>IF(原始数据!W384="","",原始数据!W384)</f>
        <v/>
      </c>
      <c r="J385" s="120" t="str">
        <f>原始数据!J384</f>
        <v/>
      </c>
      <c r="K385" s="125"/>
      <c r="L385" s="123" t="str">
        <f>IF(原始数据!AI384="","",原始数据!AI384)</f>
        <v/>
      </c>
      <c r="M385" s="125"/>
      <c r="N385" s="145"/>
      <c r="O385" s="145"/>
      <c r="P385" s="125"/>
      <c r="Q385" s="123" t="str">
        <f>IF(原始数据!AJ384="","",原始数据!AJ384)</f>
        <v/>
      </c>
      <c r="R385" s="125"/>
      <c r="S385" s="125"/>
      <c r="T385" s="125"/>
      <c r="U385" s="125"/>
      <c r="V385" s="123" t="str">
        <f>IF(原始数据!AL384="","",原始数据!AL384)</f>
        <v/>
      </c>
      <c r="W385" s="125"/>
      <c r="X385" s="125"/>
      <c r="Y385" s="125"/>
      <c r="Z385" s="125"/>
      <c r="AA385" s="123" t="str">
        <f>IF(原始数据!AN384="","",原始数据!AN384)</f>
        <v/>
      </c>
      <c r="AB385" s="125"/>
      <c r="AC385" s="125"/>
      <c r="AD385" s="125"/>
      <c r="AE385" s="123" t="str">
        <f>IF(原始数据!K384="","",原始数据!K384)</f>
        <v/>
      </c>
      <c r="AF385" s="123" t="str">
        <f>IF(原始数据!L384="","",原始数据!L384)</f>
        <v/>
      </c>
      <c r="AG385" s="123" t="str">
        <f>IF(原始数据!AO384="","",原始数据!AO384)</f>
        <v/>
      </c>
      <c r="AH385" s="125"/>
      <c r="AI385" s="125"/>
      <c r="AJ385" s="125"/>
      <c r="AK385" s="125"/>
      <c r="AL385" s="125"/>
    </row>
    <row r="386" spans="1:38">
      <c r="A386" s="117">
        <f>输入错误检查!B385</f>
        <v>0</v>
      </c>
      <c r="B386" s="130" t="str">
        <f>原始数据!B385</f>
        <v/>
      </c>
      <c r="C386" s="130" t="str">
        <f>原始数据!C385</f>
        <v/>
      </c>
      <c r="D386" s="120" t="str">
        <f>原始数据!D385</f>
        <v/>
      </c>
      <c r="E386" s="120" t="str">
        <f>原始数据!E385</f>
        <v/>
      </c>
      <c r="F386" s="120" t="str">
        <f>原始数据!F385</f>
        <v/>
      </c>
      <c r="G386" s="120" t="str">
        <f>原始数据!G385</f>
        <v>加</v>
      </c>
      <c r="H386" s="120" t="str">
        <f>原始数据!H385</f>
        <v>下</v>
      </c>
      <c r="I386" s="120" t="str">
        <f>IF(原始数据!W385="","",原始数据!W385)</f>
        <v/>
      </c>
      <c r="J386" s="120" t="str">
        <f>原始数据!J385</f>
        <v/>
      </c>
      <c r="K386" s="125"/>
      <c r="L386" s="123" t="str">
        <f>IF(原始数据!AI385="","",原始数据!AI385)</f>
        <v/>
      </c>
      <c r="M386" s="125"/>
      <c r="N386" s="145"/>
      <c r="O386" s="145"/>
      <c r="P386" s="125"/>
      <c r="Q386" s="123" t="str">
        <f>IF(原始数据!AJ385="","",原始数据!AJ385)</f>
        <v/>
      </c>
      <c r="R386" s="125"/>
      <c r="S386" s="125"/>
      <c r="T386" s="125"/>
      <c r="U386" s="125"/>
      <c r="V386" s="123" t="str">
        <f>IF(原始数据!AL385="","",原始数据!AL385)</f>
        <v/>
      </c>
      <c r="W386" s="125"/>
      <c r="X386" s="125"/>
      <c r="Y386" s="125"/>
      <c r="Z386" s="125"/>
      <c r="AA386" s="123" t="str">
        <f>IF(原始数据!AN385="","",原始数据!AN385)</f>
        <v/>
      </c>
      <c r="AB386" s="125"/>
      <c r="AC386" s="125"/>
      <c r="AD386" s="125"/>
      <c r="AE386" s="123" t="str">
        <f>IF(原始数据!K385="","",原始数据!K385)</f>
        <v/>
      </c>
      <c r="AF386" s="123" t="str">
        <f>IF(原始数据!L385="","",原始数据!L385)</f>
        <v/>
      </c>
      <c r="AG386" s="123" t="str">
        <f>IF(原始数据!AO385="","",原始数据!AO385)</f>
        <v/>
      </c>
      <c r="AH386" s="125"/>
      <c r="AI386" s="125"/>
      <c r="AJ386" s="125"/>
      <c r="AK386" s="125"/>
      <c r="AL386" s="125"/>
    </row>
    <row r="387" spans="1:38">
      <c r="A387" s="117">
        <f>输入错误检查!B386</f>
        <v>0</v>
      </c>
      <c r="B387" s="130" t="str">
        <f>原始数据!B386</f>
        <v/>
      </c>
      <c r="C387" s="130" t="str">
        <f>原始数据!C386</f>
        <v/>
      </c>
      <c r="D387" s="120" t="str">
        <f>原始数据!D386</f>
        <v/>
      </c>
      <c r="E387" s="120" t="str">
        <f>原始数据!E386</f>
        <v/>
      </c>
      <c r="F387" s="120" t="str">
        <f>原始数据!F386</f>
        <v/>
      </c>
      <c r="G387" s="120">
        <f>原始数据!G386</f>
        <v>1</v>
      </c>
      <c r="H387" s="120" t="str">
        <f>原始数据!H386</f>
        <v>上</v>
      </c>
      <c r="I387" s="120" t="str">
        <f>IF(原始数据!W386="","",原始数据!W386)</f>
        <v/>
      </c>
      <c r="J387" s="120" t="str">
        <f>原始数据!J386</f>
        <v/>
      </c>
      <c r="K387" s="125"/>
      <c r="L387" s="123" t="str">
        <f>IF(原始数据!AI386="","",原始数据!AI386)</f>
        <v/>
      </c>
      <c r="M387" s="125"/>
      <c r="N387" s="145"/>
      <c r="O387" s="145"/>
      <c r="P387" s="125"/>
      <c r="Q387" s="123" t="str">
        <f>IF(原始数据!AJ386="","",原始数据!AJ386)</f>
        <v/>
      </c>
      <c r="R387" s="125"/>
      <c r="S387" s="125"/>
      <c r="T387" s="125"/>
      <c r="U387" s="125"/>
      <c r="V387" s="123" t="str">
        <f>IF(原始数据!AL386="","",原始数据!AL386)</f>
        <v/>
      </c>
      <c r="W387" s="125"/>
      <c r="X387" s="125"/>
      <c r="Y387" s="125"/>
      <c r="Z387" s="125"/>
      <c r="AA387" s="123" t="str">
        <f>IF(原始数据!AN386="","",原始数据!AN386)</f>
        <v/>
      </c>
      <c r="AB387" s="125"/>
      <c r="AC387" s="125"/>
      <c r="AD387" s="125"/>
      <c r="AE387" s="123" t="str">
        <f>IF(原始数据!K386="","",原始数据!K386)</f>
        <v/>
      </c>
      <c r="AF387" s="123" t="str">
        <f>IF(原始数据!L386="","",原始数据!L386)</f>
        <v/>
      </c>
      <c r="AG387" s="123" t="str">
        <f>IF(原始数据!AO386="","",原始数据!AO386)</f>
        <v/>
      </c>
      <c r="AH387" s="125"/>
      <c r="AI387" s="125"/>
      <c r="AJ387" s="125"/>
      <c r="AK387" s="125"/>
      <c r="AL387" s="125"/>
    </row>
    <row r="388" spans="1:38">
      <c r="A388" s="117">
        <f>输入错误检查!B387</f>
        <v>0</v>
      </c>
      <c r="B388" s="130" t="str">
        <f>原始数据!B387</f>
        <v/>
      </c>
      <c r="C388" s="130" t="str">
        <f>原始数据!C387</f>
        <v/>
      </c>
      <c r="D388" s="120" t="str">
        <f>原始数据!D387</f>
        <v/>
      </c>
      <c r="E388" s="120" t="str">
        <f>原始数据!E387</f>
        <v/>
      </c>
      <c r="F388" s="120" t="str">
        <f>原始数据!F387</f>
        <v/>
      </c>
      <c r="G388" s="120">
        <f>原始数据!G387</f>
        <v>1</v>
      </c>
      <c r="H388" s="120" t="str">
        <f>原始数据!H387</f>
        <v>下</v>
      </c>
      <c r="I388" s="120" t="str">
        <f>IF(原始数据!W387="","",原始数据!W387)</f>
        <v/>
      </c>
      <c r="J388" s="120" t="str">
        <f>原始数据!J387</f>
        <v/>
      </c>
      <c r="K388" s="125"/>
      <c r="L388" s="123" t="str">
        <f>IF(原始数据!AI387="","",原始数据!AI387)</f>
        <v/>
      </c>
      <c r="M388" s="125"/>
      <c r="N388" s="145"/>
      <c r="O388" s="145"/>
      <c r="P388" s="125"/>
      <c r="Q388" s="123" t="str">
        <f>IF(原始数据!AJ387="","",原始数据!AJ387)</f>
        <v/>
      </c>
      <c r="R388" s="125"/>
      <c r="S388" s="125"/>
      <c r="T388" s="125"/>
      <c r="U388" s="125"/>
      <c r="V388" s="123" t="str">
        <f>IF(原始数据!AL387="","",原始数据!AL387)</f>
        <v/>
      </c>
      <c r="W388" s="125"/>
      <c r="X388" s="125"/>
      <c r="Y388" s="125"/>
      <c r="Z388" s="125"/>
      <c r="AA388" s="123" t="str">
        <f>IF(原始数据!AN387="","",原始数据!AN387)</f>
        <v/>
      </c>
      <c r="AB388" s="125"/>
      <c r="AC388" s="125"/>
      <c r="AD388" s="125"/>
      <c r="AE388" s="123" t="str">
        <f>IF(原始数据!K387="","",原始数据!K387)</f>
        <v/>
      </c>
      <c r="AF388" s="123" t="str">
        <f>IF(原始数据!L387="","",原始数据!L387)</f>
        <v/>
      </c>
      <c r="AG388" s="123" t="str">
        <f>IF(原始数据!AO387="","",原始数据!AO387)</f>
        <v/>
      </c>
      <c r="AH388" s="125"/>
      <c r="AI388" s="125"/>
      <c r="AJ388" s="125"/>
      <c r="AK388" s="125"/>
      <c r="AL388" s="125"/>
    </row>
    <row r="389" spans="1:38">
      <c r="A389" s="117">
        <f>输入错误检查!B388</f>
        <v>0</v>
      </c>
      <c r="B389" s="130" t="str">
        <f>原始数据!B388</f>
        <v/>
      </c>
      <c r="C389" s="130" t="str">
        <f>原始数据!C388</f>
        <v/>
      </c>
      <c r="D389" s="120" t="str">
        <f>原始数据!D388</f>
        <v/>
      </c>
      <c r="E389" s="120" t="str">
        <f>原始数据!E388</f>
        <v/>
      </c>
      <c r="F389" s="120" t="str">
        <f>原始数据!F388</f>
        <v/>
      </c>
      <c r="G389" s="120">
        <f>原始数据!G388</f>
        <v>2</v>
      </c>
      <c r="H389" s="120" t="str">
        <f>原始数据!H388</f>
        <v>上</v>
      </c>
      <c r="I389" s="120" t="str">
        <f>IF(原始数据!W388="","",原始数据!W388)</f>
        <v/>
      </c>
      <c r="J389" s="120" t="str">
        <f>原始数据!J388</f>
        <v/>
      </c>
      <c r="K389" s="125"/>
      <c r="L389" s="123" t="str">
        <f>IF(原始数据!AI388="","",原始数据!AI388)</f>
        <v/>
      </c>
      <c r="M389" s="125"/>
      <c r="N389" s="145"/>
      <c r="O389" s="145"/>
      <c r="P389" s="125"/>
      <c r="Q389" s="123" t="str">
        <f>IF(原始数据!AJ388="","",原始数据!AJ388)</f>
        <v/>
      </c>
      <c r="R389" s="125"/>
      <c r="S389" s="125"/>
      <c r="T389" s="125"/>
      <c r="U389" s="125"/>
      <c r="V389" s="123" t="str">
        <f>IF(原始数据!AL388="","",原始数据!AL388)</f>
        <v/>
      </c>
      <c r="W389" s="125"/>
      <c r="X389" s="125"/>
      <c r="Y389" s="125"/>
      <c r="Z389" s="125"/>
      <c r="AA389" s="123" t="str">
        <f>IF(原始数据!AN388="","",原始数据!AN388)</f>
        <v/>
      </c>
      <c r="AB389" s="125"/>
      <c r="AC389" s="125"/>
      <c r="AD389" s="125"/>
      <c r="AE389" s="123" t="str">
        <f>IF(原始数据!K388="","",原始数据!K388)</f>
        <v/>
      </c>
      <c r="AF389" s="123" t="str">
        <f>IF(原始数据!L388="","",原始数据!L388)</f>
        <v/>
      </c>
      <c r="AG389" s="123" t="str">
        <f>IF(原始数据!AO388="","",原始数据!AO388)</f>
        <v/>
      </c>
      <c r="AH389" s="125"/>
      <c r="AI389" s="125"/>
      <c r="AJ389" s="125"/>
      <c r="AK389" s="125"/>
      <c r="AL389" s="125"/>
    </row>
    <row r="390" spans="1:38">
      <c r="A390" s="117">
        <f>输入错误检查!B389</f>
        <v>0</v>
      </c>
      <c r="B390" s="130" t="str">
        <f>原始数据!B389</f>
        <v/>
      </c>
      <c r="C390" s="130" t="str">
        <f>原始数据!C389</f>
        <v/>
      </c>
      <c r="D390" s="120" t="str">
        <f>原始数据!D389</f>
        <v/>
      </c>
      <c r="E390" s="120" t="str">
        <f>原始数据!E389</f>
        <v/>
      </c>
      <c r="F390" s="120" t="str">
        <f>原始数据!F389</f>
        <v/>
      </c>
      <c r="G390" s="120">
        <f>原始数据!G389</f>
        <v>2</v>
      </c>
      <c r="H390" s="120" t="str">
        <f>原始数据!H389</f>
        <v>下</v>
      </c>
      <c r="I390" s="120" t="str">
        <f>IF(原始数据!W389="","",原始数据!W389)</f>
        <v/>
      </c>
      <c r="J390" s="120" t="str">
        <f>原始数据!J389</f>
        <v/>
      </c>
      <c r="K390" s="125"/>
      <c r="L390" s="123" t="str">
        <f>IF(原始数据!AI389="","",原始数据!AI389)</f>
        <v/>
      </c>
      <c r="M390" s="125"/>
      <c r="N390" s="145"/>
      <c r="O390" s="145"/>
      <c r="P390" s="125"/>
      <c r="Q390" s="123" t="str">
        <f>IF(原始数据!AJ389="","",原始数据!AJ389)</f>
        <v/>
      </c>
      <c r="R390" s="125"/>
      <c r="S390" s="125"/>
      <c r="T390" s="125"/>
      <c r="U390" s="125"/>
      <c r="V390" s="123" t="str">
        <f>IF(原始数据!AL389="","",原始数据!AL389)</f>
        <v/>
      </c>
      <c r="W390" s="125"/>
      <c r="X390" s="125"/>
      <c r="Y390" s="125"/>
      <c r="Z390" s="125"/>
      <c r="AA390" s="123" t="str">
        <f>IF(原始数据!AN389="","",原始数据!AN389)</f>
        <v/>
      </c>
      <c r="AB390" s="125"/>
      <c r="AC390" s="125"/>
      <c r="AD390" s="125"/>
      <c r="AE390" s="123" t="str">
        <f>IF(原始数据!K389="","",原始数据!K389)</f>
        <v/>
      </c>
      <c r="AF390" s="123" t="str">
        <f>IF(原始数据!L389="","",原始数据!L389)</f>
        <v/>
      </c>
      <c r="AG390" s="123" t="str">
        <f>IF(原始数据!AO389="","",原始数据!AO389)</f>
        <v/>
      </c>
      <c r="AH390" s="125"/>
      <c r="AI390" s="125"/>
      <c r="AJ390" s="125"/>
      <c r="AK390" s="125"/>
      <c r="AL390" s="125"/>
    </row>
    <row r="391" spans="1:38">
      <c r="A391" s="117">
        <f>输入错误检查!B390</f>
        <v>0</v>
      </c>
      <c r="B391" s="130" t="str">
        <f>原始数据!B390</f>
        <v/>
      </c>
      <c r="C391" s="130" t="str">
        <f>原始数据!C390</f>
        <v/>
      </c>
      <c r="D391" s="120" t="str">
        <f>原始数据!D390</f>
        <v/>
      </c>
      <c r="E391" s="120" t="str">
        <f>原始数据!E390</f>
        <v/>
      </c>
      <c r="F391" s="120" t="str">
        <f>原始数据!F390</f>
        <v/>
      </c>
      <c r="G391" s="120">
        <f>原始数据!G390</f>
        <v>3</v>
      </c>
      <c r="H391" s="120" t="str">
        <f>原始数据!H390</f>
        <v>上</v>
      </c>
      <c r="I391" s="120" t="str">
        <f>IF(原始数据!W390="","",原始数据!W390)</f>
        <v/>
      </c>
      <c r="J391" s="120" t="str">
        <f>原始数据!J390</f>
        <v/>
      </c>
      <c r="K391" s="125"/>
      <c r="L391" s="123" t="str">
        <f>IF(原始数据!AI390="","",原始数据!AI390)</f>
        <v/>
      </c>
      <c r="M391" s="125"/>
      <c r="N391" s="145"/>
      <c r="O391" s="145"/>
      <c r="P391" s="125"/>
      <c r="Q391" s="123" t="str">
        <f>IF(原始数据!AJ390="","",原始数据!AJ390)</f>
        <v/>
      </c>
      <c r="R391" s="125"/>
      <c r="S391" s="125"/>
      <c r="T391" s="125"/>
      <c r="U391" s="125"/>
      <c r="V391" s="123" t="str">
        <f>IF(原始数据!AL390="","",原始数据!AL390)</f>
        <v/>
      </c>
      <c r="W391" s="125"/>
      <c r="X391" s="125"/>
      <c r="Y391" s="125"/>
      <c r="Z391" s="125"/>
      <c r="AA391" s="123" t="str">
        <f>IF(原始数据!AN390="","",原始数据!AN390)</f>
        <v/>
      </c>
      <c r="AB391" s="125"/>
      <c r="AC391" s="125"/>
      <c r="AD391" s="125"/>
      <c r="AE391" s="123" t="str">
        <f>IF(原始数据!K390="","",原始数据!K390)</f>
        <v/>
      </c>
      <c r="AF391" s="123" t="str">
        <f>IF(原始数据!L390="","",原始数据!L390)</f>
        <v/>
      </c>
      <c r="AG391" s="123" t="str">
        <f>IF(原始数据!AO390="","",原始数据!AO390)</f>
        <v/>
      </c>
      <c r="AH391" s="125"/>
      <c r="AI391" s="125"/>
      <c r="AJ391" s="125"/>
      <c r="AK391" s="125"/>
      <c r="AL391" s="125"/>
    </row>
    <row r="392" spans="1:38">
      <c r="A392" s="117">
        <f>输入错误检查!B391</f>
        <v>0</v>
      </c>
      <c r="B392" s="130" t="str">
        <f>原始数据!B391</f>
        <v/>
      </c>
      <c r="C392" s="130" t="str">
        <f>原始数据!C391</f>
        <v/>
      </c>
      <c r="D392" s="120" t="str">
        <f>原始数据!D391</f>
        <v/>
      </c>
      <c r="E392" s="120" t="str">
        <f>原始数据!E391</f>
        <v/>
      </c>
      <c r="F392" s="120" t="str">
        <f>原始数据!F391</f>
        <v/>
      </c>
      <c r="G392" s="120">
        <f>原始数据!G391</f>
        <v>3</v>
      </c>
      <c r="H392" s="120" t="str">
        <f>原始数据!H391</f>
        <v>下</v>
      </c>
      <c r="I392" s="120" t="str">
        <f>IF(原始数据!W391="","",原始数据!W391)</f>
        <v/>
      </c>
      <c r="J392" s="120" t="str">
        <f>原始数据!J391</f>
        <v/>
      </c>
      <c r="K392" s="125"/>
      <c r="L392" s="123" t="str">
        <f>IF(原始数据!AI391="","",原始数据!AI391)</f>
        <v/>
      </c>
      <c r="M392" s="125"/>
      <c r="N392" s="145"/>
      <c r="O392" s="145"/>
      <c r="P392" s="125"/>
      <c r="Q392" s="123" t="str">
        <f>IF(原始数据!AJ391="","",原始数据!AJ391)</f>
        <v/>
      </c>
      <c r="R392" s="125"/>
      <c r="S392" s="125"/>
      <c r="T392" s="125"/>
      <c r="U392" s="125"/>
      <c r="V392" s="123" t="str">
        <f>IF(原始数据!AL391="","",原始数据!AL391)</f>
        <v/>
      </c>
      <c r="W392" s="125"/>
      <c r="X392" s="125"/>
      <c r="Y392" s="125"/>
      <c r="Z392" s="125"/>
      <c r="AA392" s="123" t="str">
        <f>IF(原始数据!AN391="","",原始数据!AN391)</f>
        <v/>
      </c>
      <c r="AB392" s="125"/>
      <c r="AC392" s="125"/>
      <c r="AD392" s="125"/>
      <c r="AE392" s="123" t="str">
        <f>IF(原始数据!K391="","",原始数据!K391)</f>
        <v/>
      </c>
      <c r="AF392" s="123" t="str">
        <f>IF(原始数据!L391="","",原始数据!L391)</f>
        <v/>
      </c>
      <c r="AG392" s="123" t="str">
        <f>IF(原始数据!AO391="","",原始数据!AO391)</f>
        <v/>
      </c>
      <c r="AH392" s="125"/>
      <c r="AI392" s="125"/>
      <c r="AJ392" s="125"/>
      <c r="AK392" s="125"/>
      <c r="AL392" s="125"/>
    </row>
    <row r="393" spans="1:38">
      <c r="A393" s="117">
        <f>输入错误检查!B392</f>
        <v>0</v>
      </c>
      <c r="B393" s="130" t="str">
        <f>原始数据!B392</f>
        <v/>
      </c>
      <c r="C393" s="130" t="str">
        <f>原始数据!C392</f>
        <v/>
      </c>
      <c r="D393" s="120" t="str">
        <f>原始数据!D392</f>
        <v/>
      </c>
      <c r="E393" s="120" t="str">
        <f>原始数据!E392</f>
        <v/>
      </c>
      <c r="F393" s="120" t="str">
        <f>原始数据!F392</f>
        <v/>
      </c>
      <c r="G393" s="120" t="str">
        <f>原始数据!G392</f>
        <v>加</v>
      </c>
      <c r="H393" s="120" t="str">
        <f>原始数据!H392</f>
        <v>上</v>
      </c>
      <c r="I393" s="120" t="str">
        <f>IF(原始数据!W392="","",原始数据!W392)</f>
        <v/>
      </c>
      <c r="J393" s="120" t="str">
        <f>原始数据!J392</f>
        <v/>
      </c>
      <c r="K393" s="125"/>
      <c r="L393" s="123" t="str">
        <f>IF(原始数据!AI392="","",原始数据!AI392)</f>
        <v/>
      </c>
      <c r="M393" s="125"/>
      <c r="N393" s="145"/>
      <c r="O393" s="145"/>
      <c r="P393" s="125"/>
      <c r="Q393" s="123" t="str">
        <f>IF(原始数据!AJ392="","",原始数据!AJ392)</f>
        <v/>
      </c>
      <c r="R393" s="125"/>
      <c r="S393" s="125"/>
      <c r="T393" s="125"/>
      <c r="U393" s="125"/>
      <c r="V393" s="123" t="str">
        <f>IF(原始数据!AL392="","",原始数据!AL392)</f>
        <v/>
      </c>
      <c r="W393" s="125"/>
      <c r="X393" s="125"/>
      <c r="Y393" s="125"/>
      <c r="Z393" s="125"/>
      <c r="AA393" s="123" t="str">
        <f>IF(原始数据!AN392="","",原始数据!AN392)</f>
        <v/>
      </c>
      <c r="AB393" s="125"/>
      <c r="AC393" s="125"/>
      <c r="AD393" s="125"/>
      <c r="AE393" s="123" t="str">
        <f>IF(原始数据!K392="","",原始数据!K392)</f>
        <v/>
      </c>
      <c r="AF393" s="123" t="str">
        <f>IF(原始数据!L392="","",原始数据!L392)</f>
        <v/>
      </c>
      <c r="AG393" s="123" t="str">
        <f>IF(原始数据!AO392="","",原始数据!AO392)</f>
        <v/>
      </c>
      <c r="AH393" s="125"/>
      <c r="AI393" s="125"/>
      <c r="AJ393" s="125"/>
      <c r="AK393" s="125"/>
      <c r="AL393" s="125"/>
    </row>
    <row r="394" spans="1:38">
      <c r="A394" s="117">
        <f>输入错误检查!B393</f>
        <v>0</v>
      </c>
      <c r="B394" s="130" t="str">
        <f>原始数据!B393</f>
        <v/>
      </c>
      <c r="C394" s="130" t="str">
        <f>原始数据!C393</f>
        <v/>
      </c>
      <c r="D394" s="120" t="str">
        <f>原始数据!D393</f>
        <v/>
      </c>
      <c r="E394" s="120" t="str">
        <f>原始数据!E393</f>
        <v/>
      </c>
      <c r="F394" s="120" t="str">
        <f>原始数据!F393</f>
        <v/>
      </c>
      <c r="G394" s="120" t="str">
        <f>原始数据!G393</f>
        <v>加</v>
      </c>
      <c r="H394" s="120" t="str">
        <f>原始数据!H393</f>
        <v>下</v>
      </c>
      <c r="I394" s="120" t="str">
        <f>IF(原始数据!W393="","",原始数据!W393)</f>
        <v/>
      </c>
      <c r="J394" s="120" t="str">
        <f>原始数据!J393</f>
        <v/>
      </c>
      <c r="K394" s="125"/>
      <c r="L394" s="123" t="str">
        <f>IF(原始数据!AI393="","",原始数据!AI393)</f>
        <v/>
      </c>
      <c r="M394" s="125"/>
      <c r="N394" s="145"/>
      <c r="O394" s="145"/>
      <c r="P394" s="125"/>
      <c r="Q394" s="123" t="str">
        <f>IF(原始数据!AJ393="","",原始数据!AJ393)</f>
        <v/>
      </c>
      <c r="R394" s="125"/>
      <c r="S394" s="125"/>
      <c r="T394" s="125"/>
      <c r="U394" s="125"/>
      <c r="V394" s="123" t="str">
        <f>IF(原始数据!AL393="","",原始数据!AL393)</f>
        <v/>
      </c>
      <c r="W394" s="125"/>
      <c r="X394" s="125"/>
      <c r="Y394" s="125"/>
      <c r="Z394" s="125"/>
      <c r="AA394" s="123" t="str">
        <f>IF(原始数据!AN393="","",原始数据!AN393)</f>
        <v/>
      </c>
      <c r="AB394" s="125"/>
      <c r="AC394" s="125"/>
      <c r="AD394" s="125"/>
      <c r="AE394" s="123" t="str">
        <f>IF(原始数据!K393="","",原始数据!K393)</f>
        <v/>
      </c>
      <c r="AF394" s="123" t="str">
        <f>IF(原始数据!L393="","",原始数据!L393)</f>
        <v/>
      </c>
      <c r="AG394" s="123" t="str">
        <f>IF(原始数据!AO393="","",原始数据!AO393)</f>
        <v/>
      </c>
      <c r="AH394" s="125"/>
      <c r="AI394" s="125"/>
      <c r="AJ394" s="125"/>
      <c r="AK394" s="125"/>
      <c r="AL394" s="125"/>
    </row>
    <row r="395" spans="1:38">
      <c r="A395" s="117">
        <f>输入错误检查!B394</f>
        <v>0</v>
      </c>
      <c r="B395" s="130" t="str">
        <f>原始数据!B394</f>
        <v/>
      </c>
      <c r="C395" s="130" t="str">
        <f>原始数据!C394</f>
        <v/>
      </c>
      <c r="D395" s="120" t="str">
        <f>原始数据!D394</f>
        <v/>
      </c>
      <c r="E395" s="120" t="str">
        <f>原始数据!E394</f>
        <v/>
      </c>
      <c r="F395" s="120" t="str">
        <f>原始数据!F394</f>
        <v/>
      </c>
      <c r="G395" s="120">
        <f>原始数据!G394</f>
        <v>1</v>
      </c>
      <c r="H395" s="120" t="str">
        <f>原始数据!H394</f>
        <v>上</v>
      </c>
      <c r="I395" s="120" t="str">
        <f>IF(原始数据!W394="","",原始数据!W394)</f>
        <v/>
      </c>
      <c r="J395" s="120" t="str">
        <f>原始数据!J394</f>
        <v/>
      </c>
      <c r="K395" s="125"/>
      <c r="L395" s="123" t="str">
        <f>IF(原始数据!AI394="","",原始数据!AI394)</f>
        <v/>
      </c>
      <c r="M395" s="125"/>
      <c r="N395" s="145"/>
      <c r="O395" s="145"/>
      <c r="P395" s="125"/>
      <c r="Q395" s="123" t="str">
        <f>IF(原始数据!AJ394="","",原始数据!AJ394)</f>
        <v/>
      </c>
      <c r="R395" s="125"/>
      <c r="S395" s="125"/>
      <c r="T395" s="125"/>
      <c r="U395" s="125"/>
      <c r="V395" s="123" t="str">
        <f>IF(原始数据!AL394="","",原始数据!AL394)</f>
        <v/>
      </c>
      <c r="W395" s="125"/>
      <c r="X395" s="125"/>
      <c r="Y395" s="125"/>
      <c r="Z395" s="125"/>
      <c r="AA395" s="123" t="str">
        <f>IF(原始数据!AN394="","",原始数据!AN394)</f>
        <v/>
      </c>
      <c r="AB395" s="125"/>
      <c r="AC395" s="125"/>
      <c r="AD395" s="125"/>
      <c r="AE395" s="123" t="str">
        <f>IF(原始数据!K394="","",原始数据!K394)</f>
        <v/>
      </c>
      <c r="AF395" s="123" t="str">
        <f>IF(原始数据!L394="","",原始数据!L394)</f>
        <v/>
      </c>
      <c r="AG395" s="123" t="str">
        <f>IF(原始数据!AO394="","",原始数据!AO394)</f>
        <v/>
      </c>
      <c r="AH395" s="125"/>
      <c r="AI395" s="125"/>
      <c r="AJ395" s="125"/>
      <c r="AK395" s="125"/>
      <c r="AL395" s="125"/>
    </row>
    <row r="396" spans="1:38">
      <c r="A396" s="117">
        <f>输入错误检查!B395</f>
        <v>0</v>
      </c>
      <c r="B396" s="130" t="str">
        <f>原始数据!B395</f>
        <v/>
      </c>
      <c r="C396" s="130" t="str">
        <f>原始数据!C395</f>
        <v/>
      </c>
      <c r="D396" s="120" t="str">
        <f>原始数据!D395</f>
        <v/>
      </c>
      <c r="E396" s="120" t="str">
        <f>原始数据!E395</f>
        <v/>
      </c>
      <c r="F396" s="120" t="str">
        <f>原始数据!F395</f>
        <v/>
      </c>
      <c r="G396" s="120">
        <f>原始数据!G395</f>
        <v>1</v>
      </c>
      <c r="H396" s="120" t="str">
        <f>原始数据!H395</f>
        <v>下</v>
      </c>
      <c r="I396" s="120" t="str">
        <f>IF(原始数据!W395="","",原始数据!W395)</f>
        <v/>
      </c>
      <c r="J396" s="120" t="str">
        <f>原始数据!J395</f>
        <v/>
      </c>
      <c r="K396" s="125"/>
      <c r="L396" s="123" t="str">
        <f>IF(原始数据!AI395="","",原始数据!AI395)</f>
        <v/>
      </c>
      <c r="M396" s="125"/>
      <c r="N396" s="145"/>
      <c r="O396" s="145"/>
      <c r="P396" s="125"/>
      <c r="Q396" s="123" t="str">
        <f>IF(原始数据!AJ395="","",原始数据!AJ395)</f>
        <v/>
      </c>
      <c r="R396" s="125"/>
      <c r="S396" s="125"/>
      <c r="T396" s="125"/>
      <c r="U396" s="125"/>
      <c r="V396" s="123" t="str">
        <f>IF(原始数据!AL395="","",原始数据!AL395)</f>
        <v/>
      </c>
      <c r="W396" s="125"/>
      <c r="X396" s="125"/>
      <c r="Y396" s="125"/>
      <c r="Z396" s="125"/>
      <c r="AA396" s="123" t="str">
        <f>IF(原始数据!AN395="","",原始数据!AN395)</f>
        <v/>
      </c>
      <c r="AB396" s="125"/>
      <c r="AC396" s="125"/>
      <c r="AD396" s="125"/>
      <c r="AE396" s="123" t="str">
        <f>IF(原始数据!K395="","",原始数据!K395)</f>
        <v/>
      </c>
      <c r="AF396" s="123" t="str">
        <f>IF(原始数据!L395="","",原始数据!L395)</f>
        <v/>
      </c>
      <c r="AG396" s="123" t="str">
        <f>IF(原始数据!AO395="","",原始数据!AO395)</f>
        <v/>
      </c>
      <c r="AH396" s="125"/>
      <c r="AI396" s="125"/>
      <c r="AJ396" s="125"/>
      <c r="AK396" s="125"/>
      <c r="AL396" s="125"/>
    </row>
    <row r="397" spans="1:38">
      <c r="A397" s="117">
        <f>输入错误检查!B396</f>
        <v>0</v>
      </c>
      <c r="B397" s="130" t="str">
        <f>原始数据!B396</f>
        <v/>
      </c>
      <c r="C397" s="130" t="str">
        <f>原始数据!C396</f>
        <v/>
      </c>
      <c r="D397" s="120" t="str">
        <f>原始数据!D396</f>
        <v/>
      </c>
      <c r="E397" s="120" t="str">
        <f>原始数据!E396</f>
        <v/>
      </c>
      <c r="F397" s="120" t="str">
        <f>原始数据!F396</f>
        <v/>
      </c>
      <c r="G397" s="120">
        <f>原始数据!G396</f>
        <v>2</v>
      </c>
      <c r="H397" s="120" t="str">
        <f>原始数据!H396</f>
        <v>上</v>
      </c>
      <c r="I397" s="120" t="str">
        <f>IF(原始数据!W396="","",原始数据!W396)</f>
        <v/>
      </c>
      <c r="J397" s="120" t="str">
        <f>原始数据!J396</f>
        <v/>
      </c>
      <c r="K397" s="125"/>
      <c r="L397" s="123" t="str">
        <f>IF(原始数据!AI396="","",原始数据!AI396)</f>
        <v/>
      </c>
      <c r="M397" s="125"/>
      <c r="N397" s="145"/>
      <c r="O397" s="145"/>
      <c r="P397" s="125"/>
      <c r="Q397" s="123" t="str">
        <f>IF(原始数据!AJ396="","",原始数据!AJ396)</f>
        <v/>
      </c>
      <c r="R397" s="125"/>
      <c r="S397" s="125"/>
      <c r="T397" s="125"/>
      <c r="U397" s="125"/>
      <c r="V397" s="123" t="str">
        <f>IF(原始数据!AL396="","",原始数据!AL396)</f>
        <v/>
      </c>
      <c r="W397" s="125"/>
      <c r="X397" s="125"/>
      <c r="Y397" s="125"/>
      <c r="Z397" s="125"/>
      <c r="AA397" s="123" t="str">
        <f>IF(原始数据!AN396="","",原始数据!AN396)</f>
        <v/>
      </c>
      <c r="AB397" s="125"/>
      <c r="AC397" s="125"/>
      <c r="AD397" s="125"/>
      <c r="AE397" s="123" t="str">
        <f>IF(原始数据!K396="","",原始数据!K396)</f>
        <v/>
      </c>
      <c r="AF397" s="123" t="str">
        <f>IF(原始数据!L396="","",原始数据!L396)</f>
        <v/>
      </c>
      <c r="AG397" s="123" t="str">
        <f>IF(原始数据!AO396="","",原始数据!AO396)</f>
        <v/>
      </c>
      <c r="AH397" s="125"/>
      <c r="AI397" s="125"/>
      <c r="AJ397" s="125"/>
      <c r="AK397" s="125"/>
      <c r="AL397" s="125"/>
    </row>
    <row r="398" spans="1:38">
      <c r="A398" s="117">
        <f>输入错误检查!B397</f>
        <v>0</v>
      </c>
      <c r="B398" s="130" t="str">
        <f>原始数据!B397</f>
        <v/>
      </c>
      <c r="C398" s="130" t="str">
        <f>原始数据!C397</f>
        <v/>
      </c>
      <c r="D398" s="120" t="str">
        <f>原始数据!D397</f>
        <v/>
      </c>
      <c r="E398" s="120" t="str">
        <f>原始数据!E397</f>
        <v/>
      </c>
      <c r="F398" s="120" t="str">
        <f>原始数据!F397</f>
        <v/>
      </c>
      <c r="G398" s="120">
        <f>原始数据!G397</f>
        <v>2</v>
      </c>
      <c r="H398" s="120" t="str">
        <f>原始数据!H397</f>
        <v>下</v>
      </c>
      <c r="I398" s="120" t="str">
        <f>IF(原始数据!W397="","",原始数据!W397)</f>
        <v/>
      </c>
      <c r="J398" s="120" t="str">
        <f>原始数据!J397</f>
        <v/>
      </c>
      <c r="K398" s="125"/>
      <c r="L398" s="123" t="str">
        <f>IF(原始数据!AI397="","",原始数据!AI397)</f>
        <v/>
      </c>
      <c r="M398" s="125"/>
      <c r="N398" s="145"/>
      <c r="O398" s="145"/>
      <c r="P398" s="125"/>
      <c r="Q398" s="123" t="str">
        <f>IF(原始数据!AJ397="","",原始数据!AJ397)</f>
        <v/>
      </c>
      <c r="R398" s="125"/>
      <c r="S398" s="125"/>
      <c r="T398" s="125"/>
      <c r="U398" s="125"/>
      <c r="V398" s="123" t="str">
        <f>IF(原始数据!AL397="","",原始数据!AL397)</f>
        <v/>
      </c>
      <c r="W398" s="125"/>
      <c r="X398" s="125"/>
      <c r="Y398" s="125"/>
      <c r="Z398" s="125"/>
      <c r="AA398" s="123" t="str">
        <f>IF(原始数据!AN397="","",原始数据!AN397)</f>
        <v/>
      </c>
      <c r="AB398" s="125"/>
      <c r="AC398" s="125"/>
      <c r="AD398" s="125"/>
      <c r="AE398" s="123" t="str">
        <f>IF(原始数据!K397="","",原始数据!K397)</f>
        <v/>
      </c>
      <c r="AF398" s="123" t="str">
        <f>IF(原始数据!L397="","",原始数据!L397)</f>
        <v/>
      </c>
      <c r="AG398" s="123" t="str">
        <f>IF(原始数据!AO397="","",原始数据!AO397)</f>
        <v/>
      </c>
      <c r="AH398" s="125"/>
      <c r="AI398" s="125"/>
      <c r="AJ398" s="125"/>
      <c r="AK398" s="125"/>
      <c r="AL398" s="125"/>
    </row>
    <row r="399" spans="1:38">
      <c r="A399" s="117">
        <f>输入错误检查!B398</f>
        <v>0</v>
      </c>
      <c r="B399" s="130" t="str">
        <f>原始数据!B398</f>
        <v/>
      </c>
      <c r="C399" s="130" t="str">
        <f>原始数据!C398</f>
        <v/>
      </c>
      <c r="D399" s="120" t="str">
        <f>原始数据!D398</f>
        <v/>
      </c>
      <c r="E399" s="120" t="str">
        <f>原始数据!E398</f>
        <v/>
      </c>
      <c r="F399" s="120" t="str">
        <f>原始数据!F398</f>
        <v/>
      </c>
      <c r="G399" s="120">
        <f>原始数据!G398</f>
        <v>3</v>
      </c>
      <c r="H399" s="120" t="str">
        <f>原始数据!H398</f>
        <v>上</v>
      </c>
      <c r="I399" s="120" t="str">
        <f>IF(原始数据!W398="","",原始数据!W398)</f>
        <v/>
      </c>
      <c r="J399" s="120" t="str">
        <f>原始数据!J398</f>
        <v/>
      </c>
      <c r="K399" s="125"/>
      <c r="L399" s="123" t="str">
        <f>IF(原始数据!AI398="","",原始数据!AI398)</f>
        <v/>
      </c>
      <c r="M399" s="125"/>
      <c r="N399" s="145"/>
      <c r="O399" s="145"/>
      <c r="P399" s="125"/>
      <c r="Q399" s="123" t="str">
        <f>IF(原始数据!AJ398="","",原始数据!AJ398)</f>
        <v/>
      </c>
      <c r="R399" s="125"/>
      <c r="S399" s="125"/>
      <c r="T399" s="125"/>
      <c r="U399" s="125"/>
      <c r="V399" s="123" t="str">
        <f>IF(原始数据!AL398="","",原始数据!AL398)</f>
        <v/>
      </c>
      <c r="W399" s="125"/>
      <c r="X399" s="125"/>
      <c r="Y399" s="125"/>
      <c r="Z399" s="125"/>
      <c r="AA399" s="123" t="str">
        <f>IF(原始数据!AN398="","",原始数据!AN398)</f>
        <v/>
      </c>
      <c r="AB399" s="125"/>
      <c r="AC399" s="125"/>
      <c r="AD399" s="125"/>
      <c r="AE399" s="123" t="str">
        <f>IF(原始数据!K398="","",原始数据!K398)</f>
        <v/>
      </c>
      <c r="AF399" s="123" t="str">
        <f>IF(原始数据!L398="","",原始数据!L398)</f>
        <v/>
      </c>
      <c r="AG399" s="123" t="str">
        <f>IF(原始数据!AO398="","",原始数据!AO398)</f>
        <v/>
      </c>
      <c r="AH399" s="125"/>
      <c r="AI399" s="125"/>
      <c r="AJ399" s="125"/>
      <c r="AK399" s="125"/>
      <c r="AL399" s="125"/>
    </row>
    <row r="400" spans="1:38">
      <c r="A400" s="117">
        <f>输入错误检查!B399</f>
        <v>0</v>
      </c>
      <c r="B400" s="130" t="str">
        <f>原始数据!B399</f>
        <v/>
      </c>
      <c r="C400" s="130" t="str">
        <f>原始数据!C399</f>
        <v/>
      </c>
      <c r="D400" s="120" t="str">
        <f>原始数据!D399</f>
        <v/>
      </c>
      <c r="E400" s="120" t="str">
        <f>原始数据!E399</f>
        <v/>
      </c>
      <c r="F400" s="120" t="str">
        <f>原始数据!F399</f>
        <v/>
      </c>
      <c r="G400" s="120">
        <f>原始数据!G399</f>
        <v>3</v>
      </c>
      <c r="H400" s="120" t="str">
        <f>原始数据!H399</f>
        <v>下</v>
      </c>
      <c r="I400" s="120" t="str">
        <f>IF(原始数据!W399="","",原始数据!W399)</f>
        <v/>
      </c>
      <c r="J400" s="120" t="str">
        <f>原始数据!J399</f>
        <v/>
      </c>
      <c r="K400" s="125"/>
      <c r="L400" s="123" t="str">
        <f>IF(原始数据!AI399="","",原始数据!AI399)</f>
        <v/>
      </c>
      <c r="M400" s="125"/>
      <c r="N400" s="145"/>
      <c r="O400" s="145"/>
      <c r="P400" s="125"/>
      <c r="Q400" s="123" t="str">
        <f>IF(原始数据!AJ399="","",原始数据!AJ399)</f>
        <v/>
      </c>
      <c r="R400" s="125"/>
      <c r="S400" s="125"/>
      <c r="T400" s="125"/>
      <c r="U400" s="125"/>
      <c r="V400" s="123" t="str">
        <f>IF(原始数据!AL399="","",原始数据!AL399)</f>
        <v/>
      </c>
      <c r="W400" s="125"/>
      <c r="X400" s="125"/>
      <c r="Y400" s="125"/>
      <c r="Z400" s="125"/>
      <c r="AA400" s="123" t="str">
        <f>IF(原始数据!AN399="","",原始数据!AN399)</f>
        <v/>
      </c>
      <c r="AB400" s="125"/>
      <c r="AC400" s="125"/>
      <c r="AD400" s="125"/>
      <c r="AE400" s="123" t="str">
        <f>IF(原始数据!K399="","",原始数据!K399)</f>
        <v/>
      </c>
      <c r="AF400" s="123" t="str">
        <f>IF(原始数据!L399="","",原始数据!L399)</f>
        <v/>
      </c>
      <c r="AG400" s="123" t="str">
        <f>IF(原始数据!AO399="","",原始数据!AO399)</f>
        <v/>
      </c>
      <c r="AH400" s="125"/>
      <c r="AI400" s="125"/>
      <c r="AJ400" s="125"/>
      <c r="AK400" s="125"/>
      <c r="AL400" s="125"/>
    </row>
    <row r="401" spans="1:38">
      <c r="A401" s="117">
        <f>输入错误检查!B400</f>
        <v>0</v>
      </c>
      <c r="B401" s="130" t="str">
        <f>原始数据!B400</f>
        <v/>
      </c>
      <c r="C401" s="130" t="str">
        <f>原始数据!C400</f>
        <v/>
      </c>
      <c r="D401" s="120" t="str">
        <f>原始数据!D400</f>
        <v/>
      </c>
      <c r="E401" s="120" t="str">
        <f>原始数据!E400</f>
        <v/>
      </c>
      <c r="F401" s="120" t="str">
        <f>原始数据!F400</f>
        <v/>
      </c>
      <c r="G401" s="120" t="str">
        <f>原始数据!G400</f>
        <v>加</v>
      </c>
      <c r="H401" s="120" t="str">
        <f>原始数据!H400</f>
        <v>上</v>
      </c>
      <c r="I401" s="120" t="str">
        <f>IF(原始数据!W400="","",原始数据!W400)</f>
        <v/>
      </c>
      <c r="J401" s="120" t="str">
        <f>原始数据!J400</f>
        <v/>
      </c>
      <c r="K401" s="125"/>
      <c r="L401" s="123" t="str">
        <f>IF(原始数据!AI400="","",原始数据!AI400)</f>
        <v/>
      </c>
      <c r="M401" s="125"/>
      <c r="N401" s="145"/>
      <c r="O401" s="145"/>
      <c r="P401" s="125"/>
      <c r="Q401" s="123" t="str">
        <f>IF(原始数据!AJ400="","",原始数据!AJ400)</f>
        <v/>
      </c>
      <c r="R401" s="125"/>
      <c r="S401" s="125"/>
      <c r="T401" s="125"/>
      <c r="U401" s="125"/>
      <c r="V401" s="123" t="str">
        <f>IF(原始数据!AL400="","",原始数据!AL400)</f>
        <v/>
      </c>
      <c r="W401" s="125"/>
      <c r="X401" s="125"/>
      <c r="Y401" s="125"/>
      <c r="Z401" s="125"/>
      <c r="AA401" s="123" t="str">
        <f>IF(原始数据!AN400="","",原始数据!AN400)</f>
        <v/>
      </c>
      <c r="AB401" s="125"/>
      <c r="AC401" s="125"/>
      <c r="AD401" s="125"/>
      <c r="AE401" s="123" t="str">
        <f>IF(原始数据!K400="","",原始数据!K400)</f>
        <v/>
      </c>
      <c r="AF401" s="123" t="str">
        <f>IF(原始数据!L400="","",原始数据!L400)</f>
        <v/>
      </c>
      <c r="AG401" s="123" t="str">
        <f>IF(原始数据!AO400="","",原始数据!AO400)</f>
        <v/>
      </c>
      <c r="AH401" s="125"/>
      <c r="AI401" s="125"/>
      <c r="AJ401" s="125"/>
      <c r="AK401" s="125"/>
      <c r="AL401" s="125"/>
    </row>
    <row r="402" spans="1:38">
      <c r="A402" s="117">
        <f>输入错误检查!B401</f>
        <v>0</v>
      </c>
      <c r="B402" s="130" t="str">
        <f>原始数据!B401</f>
        <v/>
      </c>
      <c r="C402" s="130" t="str">
        <f>原始数据!C401</f>
        <v/>
      </c>
      <c r="D402" s="120" t="str">
        <f>原始数据!D401</f>
        <v/>
      </c>
      <c r="E402" s="120" t="str">
        <f>原始数据!E401</f>
        <v/>
      </c>
      <c r="F402" s="120" t="str">
        <f>原始数据!F401</f>
        <v/>
      </c>
      <c r="G402" s="120" t="str">
        <f>原始数据!G401</f>
        <v>加</v>
      </c>
      <c r="H402" s="120" t="str">
        <f>原始数据!H401</f>
        <v>下</v>
      </c>
      <c r="I402" s="120" t="str">
        <f>IF(原始数据!W401="","",原始数据!W401)</f>
        <v/>
      </c>
      <c r="J402" s="120" t="str">
        <f>原始数据!J401</f>
        <v/>
      </c>
      <c r="K402" s="125"/>
      <c r="L402" s="123" t="str">
        <f>IF(原始数据!AI401="","",原始数据!AI401)</f>
        <v/>
      </c>
      <c r="M402" s="125"/>
      <c r="N402" s="145"/>
      <c r="O402" s="145"/>
      <c r="P402" s="125"/>
      <c r="Q402" s="123" t="str">
        <f>IF(原始数据!AJ401="","",原始数据!AJ401)</f>
        <v/>
      </c>
      <c r="R402" s="125"/>
      <c r="S402" s="125"/>
      <c r="T402" s="125"/>
      <c r="U402" s="125"/>
      <c r="V402" s="123" t="str">
        <f>IF(原始数据!AL401="","",原始数据!AL401)</f>
        <v/>
      </c>
      <c r="W402" s="125"/>
      <c r="X402" s="125"/>
      <c r="Y402" s="125"/>
      <c r="Z402" s="125"/>
      <c r="AA402" s="123" t="str">
        <f>IF(原始数据!AN401="","",原始数据!AN401)</f>
        <v/>
      </c>
      <c r="AB402" s="125"/>
      <c r="AC402" s="125"/>
      <c r="AD402" s="125"/>
      <c r="AE402" s="123" t="str">
        <f>IF(原始数据!K401="","",原始数据!K401)</f>
        <v/>
      </c>
      <c r="AF402" s="123" t="str">
        <f>IF(原始数据!L401="","",原始数据!L401)</f>
        <v/>
      </c>
      <c r="AG402" s="123" t="str">
        <f>IF(原始数据!AO401="","",原始数据!AO401)</f>
        <v/>
      </c>
      <c r="AH402" s="125"/>
      <c r="AI402" s="125"/>
      <c r="AJ402" s="125"/>
      <c r="AK402" s="125"/>
      <c r="AL402" s="125"/>
    </row>
    <row r="403" spans="1:38">
      <c r="A403" s="117">
        <f>输入错误检查!B402</f>
        <v>0</v>
      </c>
      <c r="B403" s="130" t="str">
        <f>原始数据!B402</f>
        <v/>
      </c>
      <c r="C403" s="130" t="str">
        <f>原始数据!C402</f>
        <v/>
      </c>
      <c r="D403" s="120" t="str">
        <f>原始数据!D402</f>
        <v/>
      </c>
      <c r="E403" s="120" t="str">
        <f>原始数据!E402</f>
        <v/>
      </c>
      <c r="F403" s="120" t="str">
        <f>原始数据!F402</f>
        <v/>
      </c>
      <c r="G403" s="120">
        <f>原始数据!G402</f>
        <v>1</v>
      </c>
      <c r="H403" s="120" t="str">
        <f>原始数据!H402</f>
        <v>上</v>
      </c>
      <c r="I403" s="120" t="str">
        <f>IF(原始数据!W402="","",原始数据!W402)</f>
        <v/>
      </c>
      <c r="J403" s="120" t="str">
        <f>原始数据!J402</f>
        <v/>
      </c>
      <c r="K403" s="125"/>
      <c r="L403" s="123" t="str">
        <f>IF(原始数据!AI402="","",原始数据!AI402)</f>
        <v/>
      </c>
      <c r="M403" s="125"/>
      <c r="N403" s="145"/>
      <c r="O403" s="145"/>
      <c r="P403" s="125"/>
      <c r="Q403" s="123" t="str">
        <f>IF(原始数据!AJ402="","",原始数据!AJ402)</f>
        <v/>
      </c>
      <c r="R403" s="125"/>
      <c r="S403" s="125"/>
      <c r="T403" s="125"/>
      <c r="U403" s="125"/>
      <c r="V403" s="123" t="str">
        <f>IF(原始数据!AL402="","",原始数据!AL402)</f>
        <v/>
      </c>
      <c r="W403" s="125"/>
      <c r="X403" s="125"/>
      <c r="Y403" s="125"/>
      <c r="Z403" s="125"/>
      <c r="AA403" s="123" t="str">
        <f>IF(原始数据!AN402="","",原始数据!AN402)</f>
        <v/>
      </c>
      <c r="AB403" s="125"/>
      <c r="AC403" s="125"/>
      <c r="AD403" s="125"/>
      <c r="AE403" s="123" t="str">
        <f>IF(原始数据!K402="","",原始数据!K402)</f>
        <v/>
      </c>
      <c r="AF403" s="123" t="str">
        <f>IF(原始数据!L402="","",原始数据!L402)</f>
        <v/>
      </c>
      <c r="AG403" s="123" t="str">
        <f>IF(原始数据!AO402="","",原始数据!AO402)</f>
        <v/>
      </c>
      <c r="AH403" s="125"/>
      <c r="AI403" s="125"/>
      <c r="AJ403" s="125"/>
      <c r="AK403" s="125"/>
      <c r="AL403" s="125"/>
    </row>
    <row r="404" spans="1:38">
      <c r="A404" s="117">
        <f>输入错误检查!B403</f>
        <v>0</v>
      </c>
      <c r="B404" s="130" t="str">
        <f>原始数据!B403</f>
        <v/>
      </c>
      <c r="C404" s="130" t="str">
        <f>原始数据!C403</f>
        <v/>
      </c>
      <c r="D404" s="120" t="str">
        <f>原始数据!D403</f>
        <v/>
      </c>
      <c r="E404" s="120" t="str">
        <f>原始数据!E403</f>
        <v/>
      </c>
      <c r="F404" s="120" t="str">
        <f>原始数据!F403</f>
        <v/>
      </c>
      <c r="G404" s="120">
        <f>原始数据!G403</f>
        <v>1</v>
      </c>
      <c r="H404" s="120" t="str">
        <f>原始数据!H403</f>
        <v>下</v>
      </c>
      <c r="I404" s="120" t="str">
        <f>IF(原始数据!W403="","",原始数据!W403)</f>
        <v/>
      </c>
      <c r="J404" s="120" t="str">
        <f>原始数据!J403</f>
        <v/>
      </c>
      <c r="K404" s="125"/>
      <c r="L404" s="123" t="str">
        <f>IF(原始数据!AI403="","",原始数据!AI403)</f>
        <v/>
      </c>
      <c r="M404" s="125"/>
      <c r="N404" s="145"/>
      <c r="O404" s="145"/>
      <c r="P404" s="125"/>
      <c r="Q404" s="123" t="str">
        <f>IF(原始数据!AJ403="","",原始数据!AJ403)</f>
        <v/>
      </c>
      <c r="R404" s="125"/>
      <c r="S404" s="125"/>
      <c r="T404" s="125"/>
      <c r="U404" s="125"/>
      <c r="V404" s="123" t="str">
        <f>IF(原始数据!AL403="","",原始数据!AL403)</f>
        <v/>
      </c>
      <c r="W404" s="125"/>
      <c r="X404" s="125"/>
      <c r="Y404" s="125"/>
      <c r="Z404" s="125"/>
      <c r="AA404" s="123" t="str">
        <f>IF(原始数据!AN403="","",原始数据!AN403)</f>
        <v/>
      </c>
      <c r="AB404" s="125"/>
      <c r="AC404" s="125"/>
      <c r="AD404" s="125"/>
      <c r="AE404" s="123" t="str">
        <f>IF(原始数据!K403="","",原始数据!K403)</f>
        <v/>
      </c>
      <c r="AF404" s="123" t="str">
        <f>IF(原始数据!L403="","",原始数据!L403)</f>
        <v/>
      </c>
      <c r="AG404" s="123" t="str">
        <f>IF(原始数据!AO403="","",原始数据!AO403)</f>
        <v/>
      </c>
      <c r="AH404" s="125"/>
      <c r="AI404" s="125"/>
      <c r="AJ404" s="125"/>
      <c r="AK404" s="125"/>
      <c r="AL404" s="125"/>
    </row>
    <row r="405" spans="1:38">
      <c r="A405" s="117">
        <f>输入错误检查!B404</f>
        <v>0</v>
      </c>
      <c r="B405" s="130" t="str">
        <f>原始数据!B404</f>
        <v/>
      </c>
      <c r="C405" s="130" t="str">
        <f>原始数据!C404</f>
        <v/>
      </c>
      <c r="D405" s="120" t="str">
        <f>原始数据!D404</f>
        <v/>
      </c>
      <c r="E405" s="120" t="str">
        <f>原始数据!E404</f>
        <v/>
      </c>
      <c r="F405" s="120" t="str">
        <f>原始数据!F404</f>
        <v/>
      </c>
      <c r="G405" s="120">
        <f>原始数据!G404</f>
        <v>2</v>
      </c>
      <c r="H405" s="120" t="str">
        <f>原始数据!H404</f>
        <v>上</v>
      </c>
      <c r="I405" s="120" t="str">
        <f>IF(原始数据!W404="","",原始数据!W404)</f>
        <v/>
      </c>
      <c r="J405" s="120" t="str">
        <f>原始数据!J404</f>
        <v/>
      </c>
      <c r="K405" s="125"/>
      <c r="L405" s="123" t="str">
        <f>IF(原始数据!AI404="","",原始数据!AI404)</f>
        <v/>
      </c>
      <c r="M405" s="125"/>
      <c r="N405" s="145"/>
      <c r="O405" s="145"/>
      <c r="P405" s="125"/>
      <c r="Q405" s="123" t="str">
        <f>IF(原始数据!AJ404="","",原始数据!AJ404)</f>
        <v/>
      </c>
      <c r="R405" s="125"/>
      <c r="S405" s="125"/>
      <c r="T405" s="125"/>
      <c r="U405" s="125"/>
      <c r="V405" s="123" t="str">
        <f>IF(原始数据!AL404="","",原始数据!AL404)</f>
        <v/>
      </c>
      <c r="W405" s="125"/>
      <c r="X405" s="125"/>
      <c r="Y405" s="125"/>
      <c r="Z405" s="125"/>
      <c r="AA405" s="123" t="str">
        <f>IF(原始数据!AN404="","",原始数据!AN404)</f>
        <v/>
      </c>
      <c r="AB405" s="125"/>
      <c r="AC405" s="125"/>
      <c r="AD405" s="125"/>
      <c r="AE405" s="123" t="str">
        <f>IF(原始数据!K404="","",原始数据!K404)</f>
        <v/>
      </c>
      <c r="AF405" s="123" t="str">
        <f>IF(原始数据!L404="","",原始数据!L404)</f>
        <v/>
      </c>
      <c r="AG405" s="123" t="str">
        <f>IF(原始数据!AO404="","",原始数据!AO404)</f>
        <v/>
      </c>
      <c r="AH405" s="125"/>
      <c r="AI405" s="125"/>
      <c r="AJ405" s="125"/>
      <c r="AK405" s="125"/>
      <c r="AL405" s="125"/>
    </row>
    <row r="406" spans="1:38">
      <c r="A406" s="117">
        <f>输入错误检查!B405</f>
        <v>0</v>
      </c>
      <c r="B406" s="130" t="str">
        <f>原始数据!B405</f>
        <v/>
      </c>
      <c r="C406" s="130" t="str">
        <f>原始数据!C405</f>
        <v/>
      </c>
      <c r="D406" s="120" t="str">
        <f>原始数据!D405</f>
        <v/>
      </c>
      <c r="E406" s="120" t="str">
        <f>原始数据!E405</f>
        <v/>
      </c>
      <c r="F406" s="120" t="str">
        <f>原始数据!F405</f>
        <v/>
      </c>
      <c r="G406" s="120">
        <f>原始数据!G405</f>
        <v>2</v>
      </c>
      <c r="H406" s="120" t="str">
        <f>原始数据!H405</f>
        <v>下</v>
      </c>
      <c r="I406" s="120" t="str">
        <f>IF(原始数据!W405="","",原始数据!W405)</f>
        <v/>
      </c>
      <c r="J406" s="120" t="str">
        <f>原始数据!J405</f>
        <v/>
      </c>
      <c r="K406" s="125"/>
      <c r="L406" s="123" t="str">
        <f>IF(原始数据!AI405="","",原始数据!AI405)</f>
        <v/>
      </c>
      <c r="M406" s="125"/>
      <c r="N406" s="145"/>
      <c r="O406" s="145"/>
      <c r="P406" s="125"/>
      <c r="Q406" s="123" t="str">
        <f>IF(原始数据!AJ405="","",原始数据!AJ405)</f>
        <v/>
      </c>
      <c r="R406" s="125"/>
      <c r="S406" s="125"/>
      <c r="T406" s="125"/>
      <c r="U406" s="125"/>
      <c r="V406" s="123" t="str">
        <f>IF(原始数据!AL405="","",原始数据!AL405)</f>
        <v/>
      </c>
      <c r="W406" s="125"/>
      <c r="X406" s="125"/>
      <c r="Y406" s="125"/>
      <c r="Z406" s="125"/>
      <c r="AA406" s="123" t="str">
        <f>IF(原始数据!AN405="","",原始数据!AN405)</f>
        <v/>
      </c>
      <c r="AB406" s="125"/>
      <c r="AC406" s="125"/>
      <c r="AD406" s="125"/>
      <c r="AE406" s="123" t="str">
        <f>IF(原始数据!K405="","",原始数据!K405)</f>
        <v/>
      </c>
      <c r="AF406" s="123" t="str">
        <f>IF(原始数据!L405="","",原始数据!L405)</f>
        <v/>
      </c>
      <c r="AG406" s="123" t="str">
        <f>IF(原始数据!AO405="","",原始数据!AO405)</f>
        <v/>
      </c>
      <c r="AH406" s="125"/>
      <c r="AI406" s="125"/>
      <c r="AJ406" s="125"/>
      <c r="AK406" s="125"/>
      <c r="AL406" s="125"/>
    </row>
    <row r="407" spans="1:38">
      <c r="A407" s="117">
        <f>输入错误检查!B406</f>
        <v>0</v>
      </c>
      <c r="B407" s="130" t="str">
        <f>原始数据!B406</f>
        <v/>
      </c>
      <c r="C407" s="130" t="str">
        <f>原始数据!C406</f>
        <v/>
      </c>
      <c r="D407" s="120" t="str">
        <f>原始数据!D406</f>
        <v/>
      </c>
      <c r="E407" s="120" t="str">
        <f>原始数据!E406</f>
        <v/>
      </c>
      <c r="F407" s="120" t="str">
        <f>原始数据!F406</f>
        <v/>
      </c>
      <c r="G407" s="120">
        <f>原始数据!G406</f>
        <v>3</v>
      </c>
      <c r="H407" s="120" t="str">
        <f>原始数据!H406</f>
        <v>上</v>
      </c>
      <c r="I407" s="120" t="str">
        <f>IF(原始数据!W406="","",原始数据!W406)</f>
        <v/>
      </c>
      <c r="J407" s="120" t="str">
        <f>原始数据!J406</f>
        <v/>
      </c>
      <c r="K407" s="125"/>
      <c r="L407" s="123" t="str">
        <f>IF(原始数据!AI406="","",原始数据!AI406)</f>
        <v/>
      </c>
      <c r="M407" s="125"/>
      <c r="N407" s="145"/>
      <c r="O407" s="145"/>
      <c r="P407" s="125"/>
      <c r="Q407" s="123" t="str">
        <f>IF(原始数据!AJ406="","",原始数据!AJ406)</f>
        <v/>
      </c>
      <c r="R407" s="125"/>
      <c r="S407" s="125"/>
      <c r="T407" s="125"/>
      <c r="U407" s="125"/>
      <c r="V407" s="123" t="str">
        <f>IF(原始数据!AL406="","",原始数据!AL406)</f>
        <v/>
      </c>
      <c r="W407" s="125"/>
      <c r="X407" s="125"/>
      <c r="Y407" s="125"/>
      <c r="Z407" s="125"/>
      <c r="AA407" s="123" t="str">
        <f>IF(原始数据!AN406="","",原始数据!AN406)</f>
        <v/>
      </c>
      <c r="AB407" s="125"/>
      <c r="AC407" s="125"/>
      <c r="AD407" s="125"/>
      <c r="AE407" s="123" t="str">
        <f>IF(原始数据!K406="","",原始数据!K406)</f>
        <v/>
      </c>
      <c r="AF407" s="123" t="str">
        <f>IF(原始数据!L406="","",原始数据!L406)</f>
        <v/>
      </c>
      <c r="AG407" s="123" t="str">
        <f>IF(原始数据!AO406="","",原始数据!AO406)</f>
        <v/>
      </c>
      <c r="AH407" s="125"/>
      <c r="AI407" s="125"/>
      <c r="AJ407" s="125"/>
      <c r="AK407" s="125"/>
      <c r="AL407" s="125"/>
    </row>
    <row r="408" spans="1:38">
      <c r="A408" s="117">
        <f>输入错误检查!B407</f>
        <v>0</v>
      </c>
      <c r="B408" s="130" t="str">
        <f>原始数据!B407</f>
        <v/>
      </c>
      <c r="C408" s="130" t="str">
        <f>原始数据!C407</f>
        <v/>
      </c>
      <c r="D408" s="120" t="str">
        <f>原始数据!D407</f>
        <v/>
      </c>
      <c r="E408" s="120" t="str">
        <f>原始数据!E407</f>
        <v/>
      </c>
      <c r="F408" s="120" t="str">
        <f>原始数据!F407</f>
        <v/>
      </c>
      <c r="G408" s="120">
        <f>原始数据!G407</f>
        <v>3</v>
      </c>
      <c r="H408" s="120" t="str">
        <f>原始数据!H407</f>
        <v>下</v>
      </c>
      <c r="I408" s="120" t="str">
        <f>IF(原始数据!W407="","",原始数据!W407)</f>
        <v/>
      </c>
      <c r="J408" s="120" t="str">
        <f>原始数据!J407</f>
        <v/>
      </c>
      <c r="K408" s="125"/>
      <c r="L408" s="123" t="str">
        <f>IF(原始数据!AI407="","",原始数据!AI407)</f>
        <v/>
      </c>
      <c r="M408" s="125"/>
      <c r="N408" s="145"/>
      <c r="O408" s="145"/>
      <c r="P408" s="125"/>
      <c r="Q408" s="123" t="str">
        <f>IF(原始数据!AJ407="","",原始数据!AJ407)</f>
        <v/>
      </c>
      <c r="R408" s="125"/>
      <c r="S408" s="125"/>
      <c r="T408" s="125"/>
      <c r="U408" s="125"/>
      <c r="V408" s="123" t="str">
        <f>IF(原始数据!AL407="","",原始数据!AL407)</f>
        <v/>
      </c>
      <c r="W408" s="125"/>
      <c r="X408" s="125"/>
      <c r="Y408" s="125"/>
      <c r="Z408" s="125"/>
      <c r="AA408" s="123" t="str">
        <f>IF(原始数据!AN407="","",原始数据!AN407)</f>
        <v/>
      </c>
      <c r="AB408" s="125"/>
      <c r="AC408" s="125"/>
      <c r="AD408" s="125"/>
      <c r="AE408" s="123" t="str">
        <f>IF(原始数据!K407="","",原始数据!K407)</f>
        <v/>
      </c>
      <c r="AF408" s="123" t="str">
        <f>IF(原始数据!L407="","",原始数据!L407)</f>
        <v/>
      </c>
      <c r="AG408" s="123" t="str">
        <f>IF(原始数据!AO407="","",原始数据!AO407)</f>
        <v/>
      </c>
      <c r="AH408" s="125"/>
      <c r="AI408" s="125"/>
      <c r="AJ408" s="125"/>
      <c r="AK408" s="125"/>
      <c r="AL408" s="125"/>
    </row>
    <row r="409" spans="1:38">
      <c r="A409" s="117">
        <f>输入错误检查!B408</f>
        <v>0</v>
      </c>
      <c r="B409" s="130" t="str">
        <f>原始数据!B408</f>
        <v/>
      </c>
      <c r="C409" s="130" t="str">
        <f>原始数据!C408</f>
        <v/>
      </c>
      <c r="D409" s="120" t="str">
        <f>原始数据!D408</f>
        <v/>
      </c>
      <c r="E409" s="120" t="str">
        <f>原始数据!E408</f>
        <v/>
      </c>
      <c r="F409" s="120" t="str">
        <f>原始数据!F408</f>
        <v/>
      </c>
      <c r="G409" s="120" t="str">
        <f>原始数据!G408</f>
        <v>加</v>
      </c>
      <c r="H409" s="120" t="str">
        <f>原始数据!H408</f>
        <v>上</v>
      </c>
      <c r="I409" s="120" t="str">
        <f>IF(原始数据!W408="","",原始数据!W408)</f>
        <v/>
      </c>
      <c r="J409" s="120" t="str">
        <f>原始数据!J408</f>
        <v/>
      </c>
      <c r="K409" s="125"/>
      <c r="L409" s="123" t="str">
        <f>IF(原始数据!AI408="","",原始数据!AI408)</f>
        <v/>
      </c>
      <c r="M409" s="125"/>
      <c r="N409" s="145"/>
      <c r="O409" s="145"/>
      <c r="P409" s="125"/>
      <c r="Q409" s="123" t="str">
        <f>IF(原始数据!AJ408="","",原始数据!AJ408)</f>
        <v/>
      </c>
      <c r="R409" s="125"/>
      <c r="S409" s="125"/>
      <c r="T409" s="125"/>
      <c r="U409" s="125"/>
      <c r="V409" s="123" t="str">
        <f>IF(原始数据!AL408="","",原始数据!AL408)</f>
        <v/>
      </c>
      <c r="W409" s="125"/>
      <c r="X409" s="125"/>
      <c r="Y409" s="125"/>
      <c r="Z409" s="125"/>
      <c r="AA409" s="123" t="str">
        <f>IF(原始数据!AN408="","",原始数据!AN408)</f>
        <v/>
      </c>
      <c r="AB409" s="125"/>
      <c r="AC409" s="125"/>
      <c r="AD409" s="125"/>
      <c r="AE409" s="123" t="str">
        <f>IF(原始数据!K408="","",原始数据!K408)</f>
        <v/>
      </c>
      <c r="AF409" s="123" t="str">
        <f>IF(原始数据!L408="","",原始数据!L408)</f>
        <v/>
      </c>
      <c r="AG409" s="123" t="str">
        <f>IF(原始数据!AO408="","",原始数据!AO408)</f>
        <v/>
      </c>
      <c r="AH409" s="125"/>
      <c r="AI409" s="125"/>
      <c r="AJ409" s="125"/>
      <c r="AK409" s="125"/>
      <c r="AL409" s="125"/>
    </row>
    <row r="410" spans="1:38">
      <c r="A410" s="117">
        <f>输入错误检查!B409</f>
        <v>0</v>
      </c>
      <c r="B410" s="130" t="str">
        <f>原始数据!B409</f>
        <v/>
      </c>
      <c r="C410" s="130" t="str">
        <f>原始数据!C409</f>
        <v/>
      </c>
      <c r="D410" s="120" t="str">
        <f>原始数据!D409</f>
        <v/>
      </c>
      <c r="E410" s="120" t="str">
        <f>原始数据!E409</f>
        <v/>
      </c>
      <c r="F410" s="120" t="str">
        <f>原始数据!F409</f>
        <v/>
      </c>
      <c r="G410" s="120" t="str">
        <f>原始数据!G409</f>
        <v>加</v>
      </c>
      <c r="H410" s="120" t="str">
        <f>原始数据!H409</f>
        <v>下</v>
      </c>
      <c r="I410" s="120" t="str">
        <f>IF(原始数据!W409="","",原始数据!W409)</f>
        <v/>
      </c>
      <c r="J410" s="120" t="str">
        <f>原始数据!J409</f>
        <v/>
      </c>
      <c r="K410" s="125"/>
      <c r="L410" s="123" t="str">
        <f>IF(原始数据!AI409="","",原始数据!AI409)</f>
        <v/>
      </c>
      <c r="M410" s="125"/>
      <c r="N410" s="145"/>
      <c r="O410" s="145"/>
      <c r="P410" s="125"/>
      <c r="Q410" s="123" t="str">
        <f>IF(原始数据!AJ409="","",原始数据!AJ409)</f>
        <v/>
      </c>
      <c r="R410" s="125"/>
      <c r="S410" s="125"/>
      <c r="T410" s="125"/>
      <c r="U410" s="125"/>
      <c r="V410" s="123" t="str">
        <f>IF(原始数据!AL409="","",原始数据!AL409)</f>
        <v/>
      </c>
      <c r="W410" s="125"/>
      <c r="X410" s="125"/>
      <c r="Y410" s="125"/>
      <c r="Z410" s="125"/>
      <c r="AA410" s="123" t="str">
        <f>IF(原始数据!AN409="","",原始数据!AN409)</f>
        <v/>
      </c>
      <c r="AB410" s="125"/>
      <c r="AC410" s="125"/>
      <c r="AD410" s="125"/>
      <c r="AE410" s="123" t="str">
        <f>IF(原始数据!K409="","",原始数据!K409)</f>
        <v/>
      </c>
      <c r="AF410" s="123" t="str">
        <f>IF(原始数据!L409="","",原始数据!L409)</f>
        <v/>
      </c>
      <c r="AG410" s="123" t="str">
        <f>IF(原始数据!AO409="","",原始数据!AO409)</f>
        <v/>
      </c>
      <c r="AH410" s="125"/>
      <c r="AI410" s="125"/>
      <c r="AJ410" s="125"/>
      <c r="AK410" s="125"/>
      <c r="AL410" s="125"/>
    </row>
    <row r="411" spans="1:38">
      <c r="A411" s="117">
        <f>输入错误检查!B410</f>
        <v>0</v>
      </c>
      <c r="B411" s="130" t="str">
        <f>原始数据!B410</f>
        <v/>
      </c>
      <c r="C411" s="130" t="str">
        <f>原始数据!C410</f>
        <v/>
      </c>
      <c r="D411" s="120" t="str">
        <f>原始数据!D410</f>
        <v/>
      </c>
      <c r="E411" s="120" t="str">
        <f>原始数据!E410</f>
        <v/>
      </c>
      <c r="F411" s="120" t="str">
        <f>原始数据!F410</f>
        <v/>
      </c>
      <c r="G411" s="120">
        <f>原始数据!G410</f>
        <v>1</v>
      </c>
      <c r="H411" s="120" t="str">
        <f>原始数据!H410</f>
        <v>上</v>
      </c>
      <c r="I411" s="120" t="str">
        <f>IF(原始数据!W410="","",原始数据!W410)</f>
        <v/>
      </c>
      <c r="J411" s="120" t="str">
        <f>原始数据!J410</f>
        <v/>
      </c>
      <c r="K411" s="125"/>
      <c r="L411" s="123" t="str">
        <f>IF(原始数据!AI410="","",原始数据!AI410)</f>
        <v/>
      </c>
      <c r="M411" s="125"/>
      <c r="N411" s="145"/>
      <c r="O411" s="145"/>
      <c r="P411" s="125"/>
      <c r="Q411" s="123" t="str">
        <f>IF(原始数据!AJ410="","",原始数据!AJ410)</f>
        <v/>
      </c>
      <c r="R411" s="125"/>
      <c r="S411" s="125"/>
      <c r="T411" s="125"/>
      <c r="U411" s="125"/>
      <c r="V411" s="123" t="str">
        <f>IF(原始数据!AL410="","",原始数据!AL410)</f>
        <v/>
      </c>
      <c r="W411" s="125"/>
      <c r="X411" s="125"/>
      <c r="Y411" s="125"/>
      <c r="Z411" s="125"/>
      <c r="AA411" s="123" t="str">
        <f>IF(原始数据!AN410="","",原始数据!AN410)</f>
        <v/>
      </c>
      <c r="AB411" s="125"/>
      <c r="AC411" s="125"/>
      <c r="AD411" s="125"/>
      <c r="AE411" s="123" t="str">
        <f>IF(原始数据!K410="","",原始数据!K410)</f>
        <v/>
      </c>
      <c r="AF411" s="123" t="str">
        <f>IF(原始数据!L410="","",原始数据!L410)</f>
        <v/>
      </c>
      <c r="AG411" s="123" t="str">
        <f>IF(原始数据!AO410="","",原始数据!AO410)</f>
        <v/>
      </c>
      <c r="AH411" s="125"/>
      <c r="AI411" s="125"/>
      <c r="AJ411" s="125"/>
      <c r="AK411" s="125"/>
      <c r="AL411" s="125"/>
    </row>
    <row r="412" spans="1:38">
      <c r="A412" s="117">
        <f>输入错误检查!B411</f>
        <v>0</v>
      </c>
      <c r="B412" s="130" t="str">
        <f>原始数据!B411</f>
        <v/>
      </c>
      <c r="C412" s="130" t="str">
        <f>原始数据!C411</f>
        <v/>
      </c>
      <c r="D412" s="120" t="str">
        <f>原始数据!D411</f>
        <v/>
      </c>
      <c r="E412" s="120" t="str">
        <f>原始数据!E411</f>
        <v/>
      </c>
      <c r="F412" s="120" t="str">
        <f>原始数据!F411</f>
        <v/>
      </c>
      <c r="G412" s="120">
        <f>原始数据!G411</f>
        <v>1</v>
      </c>
      <c r="H412" s="120" t="str">
        <f>原始数据!H411</f>
        <v>下</v>
      </c>
      <c r="I412" s="120" t="str">
        <f>IF(原始数据!W411="","",原始数据!W411)</f>
        <v/>
      </c>
      <c r="J412" s="120" t="str">
        <f>原始数据!J411</f>
        <v/>
      </c>
      <c r="K412" s="125"/>
      <c r="L412" s="123" t="str">
        <f>IF(原始数据!AI411="","",原始数据!AI411)</f>
        <v/>
      </c>
      <c r="M412" s="125"/>
      <c r="N412" s="145"/>
      <c r="O412" s="145"/>
      <c r="P412" s="125"/>
      <c r="Q412" s="123" t="str">
        <f>IF(原始数据!AJ411="","",原始数据!AJ411)</f>
        <v/>
      </c>
      <c r="R412" s="125"/>
      <c r="S412" s="125"/>
      <c r="T412" s="125"/>
      <c r="U412" s="125"/>
      <c r="V412" s="123" t="str">
        <f>IF(原始数据!AL411="","",原始数据!AL411)</f>
        <v/>
      </c>
      <c r="W412" s="125"/>
      <c r="X412" s="125"/>
      <c r="Y412" s="125"/>
      <c r="Z412" s="125"/>
      <c r="AA412" s="123" t="str">
        <f>IF(原始数据!AN411="","",原始数据!AN411)</f>
        <v/>
      </c>
      <c r="AB412" s="125"/>
      <c r="AC412" s="125"/>
      <c r="AD412" s="125"/>
      <c r="AE412" s="123" t="str">
        <f>IF(原始数据!K411="","",原始数据!K411)</f>
        <v/>
      </c>
      <c r="AF412" s="123" t="str">
        <f>IF(原始数据!L411="","",原始数据!L411)</f>
        <v/>
      </c>
      <c r="AG412" s="123" t="str">
        <f>IF(原始数据!AO411="","",原始数据!AO411)</f>
        <v/>
      </c>
      <c r="AH412" s="125"/>
      <c r="AI412" s="125"/>
      <c r="AJ412" s="125"/>
      <c r="AK412" s="125"/>
      <c r="AL412" s="125"/>
    </row>
    <row r="413" spans="1:38">
      <c r="A413" s="117">
        <f>输入错误检查!B412</f>
        <v>0</v>
      </c>
      <c r="B413" s="130" t="str">
        <f>原始数据!B412</f>
        <v/>
      </c>
      <c r="C413" s="130" t="str">
        <f>原始数据!C412</f>
        <v/>
      </c>
      <c r="D413" s="120" t="str">
        <f>原始数据!D412</f>
        <v/>
      </c>
      <c r="E413" s="120" t="str">
        <f>原始数据!E412</f>
        <v/>
      </c>
      <c r="F413" s="120" t="str">
        <f>原始数据!F412</f>
        <v/>
      </c>
      <c r="G413" s="120">
        <f>原始数据!G412</f>
        <v>2</v>
      </c>
      <c r="H413" s="120" t="str">
        <f>原始数据!H412</f>
        <v>上</v>
      </c>
      <c r="I413" s="120" t="str">
        <f>IF(原始数据!W412="","",原始数据!W412)</f>
        <v/>
      </c>
      <c r="J413" s="120" t="str">
        <f>原始数据!J412</f>
        <v/>
      </c>
      <c r="K413" s="125"/>
      <c r="L413" s="123" t="str">
        <f>IF(原始数据!AI412="","",原始数据!AI412)</f>
        <v/>
      </c>
      <c r="M413" s="125"/>
      <c r="N413" s="145"/>
      <c r="O413" s="145"/>
      <c r="P413" s="125"/>
      <c r="Q413" s="123" t="str">
        <f>IF(原始数据!AJ412="","",原始数据!AJ412)</f>
        <v/>
      </c>
      <c r="R413" s="125"/>
      <c r="S413" s="125"/>
      <c r="T413" s="125"/>
      <c r="U413" s="125"/>
      <c r="V413" s="123" t="str">
        <f>IF(原始数据!AL412="","",原始数据!AL412)</f>
        <v/>
      </c>
      <c r="W413" s="125"/>
      <c r="X413" s="125"/>
      <c r="Y413" s="125"/>
      <c r="Z413" s="125"/>
      <c r="AA413" s="123" t="str">
        <f>IF(原始数据!AN412="","",原始数据!AN412)</f>
        <v/>
      </c>
      <c r="AB413" s="125"/>
      <c r="AC413" s="125"/>
      <c r="AD413" s="125"/>
      <c r="AE413" s="123" t="str">
        <f>IF(原始数据!K412="","",原始数据!K412)</f>
        <v/>
      </c>
      <c r="AF413" s="123" t="str">
        <f>IF(原始数据!L412="","",原始数据!L412)</f>
        <v/>
      </c>
      <c r="AG413" s="123" t="str">
        <f>IF(原始数据!AO412="","",原始数据!AO412)</f>
        <v/>
      </c>
      <c r="AH413" s="125"/>
      <c r="AI413" s="125"/>
      <c r="AJ413" s="125"/>
      <c r="AK413" s="125"/>
      <c r="AL413" s="125"/>
    </row>
    <row r="414" spans="1:38">
      <c r="A414" s="117">
        <f>输入错误检查!B413</f>
        <v>0</v>
      </c>
      <c r="B414" s="130" t="str">
        <f>原始数据!B413</f>
        <v/>
      </c>
      <c r="C414" s="130" t="str">
        <f>原始数据!C413</f>
        <v/>
      </c>
      <c r="D414" s="120" t="str">
        <f>原始数据!D413</f>
        <v/>
      </c>
      <c r="E414" s="120" t="str">
        <f>原始数据!E413</f>
        <v/>
      </c>
      <c r="F414" s="120" t="str">
        <f>原始数据!F413</f>
        <v/>
      </c>
      <c r="G414" s="120">
        <f>原始数据!G413</f>
        <v>2</v>
      </c>
      <c r="H414" s="120" t="str">
        <f>原始数据!H413</f>
        <v>下</v>
      </c>
      <c r="I414" s="120" t="str">
        <f>IF(原始数据!W413="","",原始数据!W413)</f>
        <v/>
      </c>
      <c r="J414" s="120" t="str">
        <f>原始数据!J413</f>
        <v/>
      </c>
      <c r="K414" s="125"/>
      <c r="L414" s="123" t="str">
        <f>IF(原始数据!AI413="","",原始数据!AI413)</f>
        <v/>
      </c>
      <c r="M414" s="125"/>
      <c r="N414" s="145"/>
      <c r="O414" s="145"/>
      <c r="P414" s="125"/>
      <c r="Q414" s="123" t="str">
        <f>IF(原始数据!AJ413="","",原始数据!AJ413)</f>
        <v/>
      </c>
      <c r="R414" s="125"/>
      <c r="S414" s="125"/>
      <c r="T414" s="125"/>
      <c r="U414" s="125"/>
      <c r="V414" s="123" t="str">
        <f>IF(原始数据!AL413="","",原始数据!AL413)</f>
        <v/>
      </c>
      <c r="W414" s="125"/>
      <c r="X414" s="125"/>
      <c r="Y414" s="125"/>
      <c r="Z414" s="125"/>
      <c r="AA414" s="123" t="str">
        <f>IF(原始数据!AN413="","",原始数据!AN413)</f>
        <v/>
      </c>
      <c r="AB414" s="125"/>
      <c r="AC414" s="125"/>
      <c r="AD414" s="125"/>
      <c r="AE414" s="123" t="str">
        <f>IF(原始数据!K413="","",原始数据!K413)</f>
        <v/>
      </c>
      <c r="AF414" s="123" t="str">
        <f>IF(原始数据!L413="","",原始数据!L413)</f>
        <v/>
      </c>
      <c r="AG414" s="123" t="str">
        <f>IF(原始数据!AO413="","",原始数据!AO413)</f>
        <v/>
      </c>
      <c r="AH414" s="125"/>
      <c r="AI414" s="125"/>
      <c r="AJ414" s="125"/>
      <c r="AK414" s="125"/>
      <c r="AL414" s="125"/>
    </row>
    <row r="415" spans="1:38">
      <c r="A415" s="117">
        <f>输入错误检查!B414</f>
        <v>0</v>
      </c>
      <c r="B415" s="130" t="str">
        <f>原始数据!B414</f>
        <v/>
      </c>
      <c r="C415" s="130" t="str">
        <f>原始数据!C414</f>
        <v/>
      </c>
      <c r="D415" s="120" t="str">
        <f>原始数据!D414</f>
        <v/>
      </c>
      <c r="E415" s="120" t="str">
        <f>原始数据!E414</f>
        <v/>
      </c>
      <c r="F415" s="120" t="str">
        <f>原始数据!F414</f>
        <v/>
      </c>
      <c r="G415" s="120">
        <f>原始数据!G414</f>
        <v>3</v>
      </c>
      <c r="H415" s="120" t="str">
        <f>原始数据!H414</f>
        <v>上</v>
      </c>
      <c r="I415" s="120" t="str">
        <f>IF(原始数据!W414="","",原始数据!W414)</f>
        <v/>
      </c>
      <c r="J415" s="120" t="str">
        <f>原始数据!J414</f>
        <v/>
      </c>
      <c r="K415" s="125"/>
      <c r="L415" s="123" t="str">
        <f>IF(原始数据!AI414="","",原始数据!AI414)</f>
        <v/>
      </c>
      <c r="M415" s="125"/>
      <c r="N415" s="145"/>
      <c r="O415" s="145"/>
      <c r="P415" s="125"/>
      <c r="Q415" s="123" t="str">
        <f>IF(原始数据!AJ414="","",原始数据!AJ414)</f>
        <v/>
      </c>
      <c r="R415" s="125"/>
      <c r="S415" s="125"/>
      <c r="T415" s="125"/>
      <c r="U415" s="125"/>
      <c r="V415" s="123" t="str">
        <f>IF(原始数据!AL414="","",原始数据!AL414)</f>
        <v/>
      </c>
      <c r="W415" s="125"/>
      <c r="X415" s="125"/>
      <c r="Y415" s="125"/>
      <c r="Z415" s="125"/>
      <c r="AA415" s="123" t="str">
        <f>IF(原始数据!AN414="","",原始数据!AN414)</f>
        <v/>
      </c>
      <c r="AB415" s="125"/>
      <c r="AC415" s="125"/>
      <c r="AD415" s="125"/>
      <c r="AE415" s="123" t="str">
        <f>IF(原始数据!K414="","",原始数据!K414)</f>
        <v/>
      </c>
      <c r="AF415" s="123" t="str">
        <f>IF(原始数据!L414="","",原始数据!L414)</f>
        <v/>
      </c>
      <c r="AG415" s="123" t="str">
        <f>IF(原始数据!AO414="","",原始数据!AO414)</f>
        <v/>
      </c>
      <c r="AH415" s="125"/>
      <c r="AI415" s="125"/>
      <c r="AJ415" s="125"/>
      <c r="AK415" s="125"/>
      <c r="AL415" s="125"/>
    </row>
    <row r="416" spans="1:38">
      <c r="A416" s="117">
        <f>输入错误检查!B415</f>
        <v>0</v>
      </c>
      <c r="B416" s="130" t="str">
        <f>原始数据!B415</f>
        <v/>
      </c>
      <c r="C416" s="130" t="str">
        <f>原始数据!C415</f>
        <v/>
      </c>
      <c r="D416" s="120" t="str">
        <f>原始数据!D415</f>
        <v/>
      </c>
      <c r="E416" s="120" t="str">
        <f>原始数据!E415</f>
        <v/>
      </c>
      <c r="F416" s="120" t="str">
        <f>原始数据!F415</f>
        <v/>
      </c>
      <c r="G416" s="120">
        <f>原始数据!G415</f>
        <v>3</v>
      </c>
      <c r="H416" s="120" t="str">
        <f>原始数据!H415</f>
        <v>下</v>
      </c>
      <c r="I416" s="120" t="str">
        <f>IF(原始数据!W415="","",原始数据!W415)</f>
        <v/>
      </c>
      <c r="J416" s="120" t="str">
        <f>原始数据!J415</f>
        <v/>
      </c>
      <c r="K416" s="125"/>
      <c r="L416" s="123" t="str">
        <f>IF(原始数据!AI415="","",原始数据!AI415)</f>
        <v/>
      </c>
      <c r="M416" s="125"/>
      <c r="N416" s="145"/>
      <c r="O416" s="145"/>
      <c r="P416" s="125"/>
      <c r="Q416" s="123" t="str">
        <f>IF(原始数据!AJ415="","",原始数据!AJ415)</f>
        <v/>
      </c>
      <c r="R416" s="125"/>
      <c r="S416" s="125"/>
      <c r="T416" s="125"/>
      <c r="U416" s="125"/>
      <c r="V416" s="123" t="str">
        <f>IF(原始数据!AL415="","",原始数据!AL415)</f>
        <v/>
      </c>
      <c r="W416" s="125"/>
      <c r="X416" s="125"/>
      <c r="Y416" s="125"/>
      <c r="Z416" s="125"/>
      <c r="AA416" s="123" t="str">
        <f>IF(原始数据!AN415="","",原始数据!AN415)</f>
        <v/>
      </c>
      <c r="AB416" s="125"/>
      <c r="AC416" s="125"/>
      <c r="AD416" s="125"/>
      <c r="AE416" s="123" t="str">
        <f>IF(原始数据!K415="","",原始数据!K415)</f>
        <v/>
      </c>
      <c r="AF416" s="123" t="str">
        <f>IF(原始数据!L415="","",原始数据!L415)</f>
        <v/>
      </c>
      <c r="AG416" s="123" t="str">
        <f>IF(原始数据!AO415="","",原始数据!AO415)</f>
        <v/>
      </c>
      <c r="AH416" s="125"/>
      <c r="AI416" s="125"/>
      <c r="AJ416" s="125"/>
      <c r="AK416" s="125"/>
      <c r="AL416" s="125"/>
    </row>
    <row r="417" spans="1:38">
      <c r="A417" s="117">
        <f>输入错误检查!B416</f>
        <v>0</v>
      </c>
      <c r="B417" s="130" t="str">
        <f>原始数据!B416</f>
        <v/>
      </c>
      <c r="C417" s="130" t="str">
        <f>原始数据!C416</f>
        <v/>
      </c>
      <c r="D417" s="120" t="str">
        <f>原始数据!D416</f>
        <v/>
      </c>
      <c r="E417" s="120" t="str">
        <f>原始数据!E416</f>
        <v/>
      </c>
      <c r="F417" s="120" t="str">
        <f>原始数据!F416</f>
        <v/>
      </c>
      <c r="G417" s="120" t="str">
        <f>原始数据!G416</f>
        <v>加</v>
      </c>
      <c r="H417" s="120" t="str">
        <f>原始数据!H416</f>
        <v>上</v>
      </c>
      <c r="I417" s="120" t="str">
        <f>IF(原始数据!W416="","",原始数据!W416)</f>
        <v/>
      </c>
      <c r="J417" s="120" t="str">
        <f>原始数据!J416</f>
        <v/>
      </c>
      <c r="K417" s="125"/>
      <c r="L417" s="123" t="str">
        <f>IF(原始数据!AI416="","",原始数据!AI416)</f>
        <v/>
      </c>
      <c r="M417" s="125"/>
      <c r="N417" s="145"/>
      <c r="O417" s="145"/>
      <c r="P417" s="125"/>
      <c r="Q417" s="123" t="str">
        <f>IF(原始数据!AJ416="","",原始数据!AJ416)</f>
        <v/>
      </c>
      <c r="R417" s="125"/>
      <c r="S417" s="125"/>
      <c r="T417" s="125"/>
      <c r="U417" s="125"/>
      <c r="V417" s="123" t="str">
        <f>IF(原始数据!AL416="","",原始数据!AL416)</f>
        <v/>
      </c>
      <c r="W417" s="125"/>
      <c r="X417" s="125"/>
      <c r="Y417" s="125"/>
      <c r="Z417" s="125"/>
      <c r="AA417" s="123" t="str">
        <f>IF(原始数据!AN416="","",原始数据!AN416)</f>
        <v/>
      </c>
      <c r="AB417" s="125"/>
      <c r="AC417" s="125"/>
      <c r="AD417" s="125"/>
      <c r="AE417" s="123" t="str">
        <f>IF(原始数据!K416="","",原始数据!K416)</f>
        <v/>
      </c>
      <c r="AF417" s="123" t="str">
        <f>IF(原始数据!L416="","",原始数据!L416)</f>
        <v/>
      </c>
      <c r="AG417" s="123" t="str">
        <f>IF(原始数据!AO416="","",原始数据!AO416)</f>
        <v/>
      </c>
      <c r="AH417" s="125"/>
      <c r="AI417" s="125"/>
      <c r="AJ417" s="125"/>
      <c r="AK417" s="125"/>
      <c r="AL417" s="125"/>
    </row>
    <row r="418" spans="1:38">
      <c r="A418" s="117">
        <f>输入错误检查!B417</f>
        <v>0</v>
      </c>
      <c r="B418" s="130" t="str">
        <f>原始数据!B417</f>
        <v/>
      </c>
      <c r="C418" s="130" t="str">
        <f>原始数据!C417</f>
        <v/>
      </c>
      <c r="D418" s="120" t="str">
        <f>原始数据!D417</f>
        <v/>
      </c>
      <c r="E418" s="120" t="str">
        <f>原始数据!E417</f>
        <v/>
      </c>
      <c r="F418" s="120" t="str">
        <f>原始数据!F417</f>
        <v/>
      </c>
      <c r="G418" s="120" t="str">
        <f>原始数据!G417</f>
        <v>加</v>
      </c>
      <c r="H418" s="120" t="str">
        <f>原始数据!H417</f>
        <v>下</v>
      </c>
      <c r="I418" s="120" t="str">
        <f>IF(原始数据!W417="","",原始数据!W417)</f>
        <v/>
      </c>
      <c r="J418" s="120" t="str">
        <f>原始数据!J417</f>
        <v/>
      </c>
      <c r="K418" s="125"/>
      <c r="L418" s="123" t="str">
        <f>IF(原始数据!AI417="","",原始数据!AI417)</f>
        <v/>
      </c>
      <c r="M418" s="125"/>
      <c r="N418" s="145"/>
      <c r="O418" s="145"/>
      <c r="P418" s="125"/>
      <c r="Q418" s="123" t="str">
        <f>IF(原始数据!AJ417="","",原始数据!AJ417)</f>
        <v/>
      </c>
      <c r="R418" s="125"/>
      <c r="S418" s="125"/>
      <c r="T418" s="125"/>
      <c r="U418" s="125"/>
      <c r="V418" s="123" t="str">
        <f>IF(原始数据!AL417="","",原始数据!AL417)</f>
        <v/>
      </c>
      <c r="W418" s="125"/>
      <c r="X418" s="125"/>
      <c r="Y418" s="125"/>
      <c r="Z418" s="125"/>
      <c r="AA418" s="123" t="str">
        <f>IF(原始数据!AN417="","",原始数据!AN417)</f>
        <v/>
      </c>
      <c r="AB418" s="125"/>
      <c r="AC418" s="125"/>
      <c r="AD418" s="125"/>
      <c r="AE418" s="123" t="str">
        <f>IF(原始数据!K417="","",原始数据!K417)</f>
        <v/>
      </c>
      <c r="AF418" s="123" t="str">
        <f>IF(原始数据!L417="","",原始数据!L417)</f>
        <v/>
      </c>
      <c r="AG418" s="123" t="str">
        <f>IF(原始数据!AO417="","",原始数据!AO417)</f>
        <v/>
      </c>
      <c r="AH418" s="125"/>
      <c r="AI418" s="125"/>
      <c r="AJ418" s="125"/>
      <c r="AK418" s="125"/>
      <c r="AL418" s="125"/>
    </row>
    <row r="419" spans="1:38">
      <c r="A419" s="117">
        <f>输入错误检查!B418</f>
        <v>0</v>
      </c>
      <c r="B419" s="130" t="str">
        <f>原始数据!B418</f>
        <v/>
      </c>
      <c r="C419" s="130" t="str">
        <f>原始数据!C418</f>
        <v/>
      </c>
      <c r="D419" s="120" t="str">
        <f>原始数据!D418</f>
        <v/>
      </c>
      <c r="E419" s="120" t="str">
        <f>原始数据!E418</f>
        <v/>
      </c>
      <c r="F419" s="120" t="str">
        <f>原始数据!F418</f>
        <v/>
      </c>
      <c r="G419" s="120">
        <f>原始数据!G418</f>
        <v>1</v>
      </c>
      <c r="H419" s="120" t="str">
        <f>原始数据!H418</f>
        <v>上</v>
      </c>
      <c r="I419" s="120" t="str">
        <f>IF(原始数据!W418="","",原始数据!W418)</f>
        <v/>
      </c>
      <c r="J419" s="120" t="str">
        <f>原始数据!J418</f>
        <v/>
      </c>
      <c r="K419" s="125"/>
      <c r="L419" s="123" t="str">
        <f>IF(原始数据!AI418="","",原始数据!AI418)</f>
        <v/>
      </c>
      <c r="M419" s="125"/>
      <c r="N419" s="145"/>
      <c r="O419" s="145"/>
      <c r="P419" s="125"/>
      <c r="Q419" s="123" t="str">
        <f>IF(原始数据!AJ418="","",原始数据!AJ418)</f>
        <v/>
      </c>
      <c r="R419" s="125"/>
      <c r="S419" s="125"/>
      <c r="T419" s="125"/>
      <c r="U419" s="125"/>
      <c r="V419" s="123" t="str">
        <f>IF(原始数据!AL418="","",原始数据!AL418)</f>
        <v/>
      </c>
      <c r="W419" s="125"/>
      <c r="X419" s="125"/>
      <c r="Y419" s="125"/>
      <c r="Z419" s="125"/>
      <c r="AA419" s="123" t="str">
        <f>IF(原始数据!AN418="","",原始数据!AN418)</f>
        <v/>
      </c>
      <c r="AB419" s="125"/>
      <c r="AC419" s="125"/>
      <c r="AD419" s="125"/>
      <c r="AE419" s="123" t="str">
        <f>IF(原始数据!K418="","",原始数据!K418)</f>
        <v/>
      </c>
      <c r="AF419" s="123" t="str">
        <f>IF(原始数据!L418="","",原始数据!L418)</f>
        <v/>
      </c>
      <c r="AG419" s="123" t="str">
        <f>IF(原始数据!AO418="","",原始数据!AO418)</f>
        <v/>
      </c>
      <c r="AH419" s="125"/>
      <c r="AI419" s="125"/>
      <c r="AJ419" s="125"/>
      <c r="AK419" s="125"/>
      <c r="AL419" s="125"/>
    </row>
    <row r="420" spans="1:38">
      <c r="A420" s="117">
        <f>输入错误检查!B419</f>
        <v>0</v>
      </c>
      <c r="B420" s="130" t="str">
        <f>原始数据!B419</f>
        <v/>
      </c>
      <c r="C420" s="130" t="str">
        <f>原始数据!C419</f>
        <v/>
      </c>
      <c r="D420" s="120" t="str">
        <f>原始数据!D419</f>
        <v/>
      </c>
      <c r="E420" s="120" t="str">
        <f>原始数据!E419</f>
        <v/>
      </c>
      <c r="F420" s="120" t="str">
        <f>原始数据!F419</f>
        <v/>
      </c>
      <c r="G420" s="120">
        <f>原始数据!G419</f>
        <v>1</v>
      </c>
      <c r="H420" s="120" t="str">
        <f>原始数据!H419</f>
        <v>下</v>
      </c>
      <c r="I420" s="120" t="str">
        <f>IF(原始数据!W419="","",原始数据!W419)</f>
        <v/>
      </c>
      <c r="J420" s="120" t="str">
        <f>原始数据!J419</f>
        <v/>
      </c>
      <c r="K420" s="125"/>
      <c r="L420" s="123" t="str">
        <f>IF(原始数据!AI419="","",原始数据!AI419)</f>
        <v/>
      </c>
      <c r="M420" s="125"/>
      <c r="N420" s="145"/>
      <c r="O420" s="145"/>
      <c r="P420" s="125"/>
      <c r="Q420" s="123" t="str">
        <f>IF(原始数据!AJ419="","",原始数据!AJ419)</f>
        <v/>
      </c>
      <c r="R420" s="125"/>
      <c r="S420" s="125"/>
      <c r="T420" s="125"/>
      <c r="U420" s="125"/>
      <c r="V420" s="123" t="str">
        <f>IF(原始数据!AL419="","",原始数据!AL419)</f>
        <v/>
      </c>
      <c r="W420" s="125"/>
      <c r="X420" s="125"/>
      <c r="Y420" s="125"/>
      <c r="Z420" s="125"/>
      <c r="AA420" s="123" t="str">
        <f>IF(原始数据!AN419="","",原始数据!AN419)</f>
        <v/>
      </c>
      <c r="AB420" s="125"/>
      <c r="AC420" s="125"/>
      <c r="AD420" s="125"/>
      <c r="AE420" s="123" t="str">
        <f>IF(原始数据!K419="","",原始数据!K419)</f>
        <v/>
      </c>
      <c r="AF420" s="123" t="str">
        <f>IF(原始数据!L419="","",原始数据!L419)</f>
        <v/>
      </c>
      <c r="AG420" s="123" t="str">
        <f>IF(原始数据!AO419="","",原始数据!AO419)</f>
        <v/>
      </c>
      <c r="AH420" s="125"/>
      <c r="AI420" s="125"/>
      <c r="AJ420" s="125"/>
      <c r="AK420" s="125"/>
      <c r="AL420" s="125"/>
    </row>
    <row r="421" spans="1:38">
      <c r="A421" s="117">
        <f>输入错误检查!B420</f>
        <v>0</v>
      </c>
      <c r="B421" s="130" t="str">
        <f>原始数据!B420</f>
        <v/>
      </c>
      <c r="C421" s="130" t="str">
        <f>原始数据!C420</f>
        <v/>
      </c>
      <c r="D421" s="120" t="str">
        <f>原始数据!D420</f>
        <v/>
      </c>
      <c r="E421" s="120" t="str">
        <f>原始数据!E420</f>
        <v/>
      </c>
      <c r="F421" s="120" t="str">
        <f>原始数据!F420</f>
        <v/>
      </c>
      <c r="G421" s="120">
        <f>原始数据!G420</f>
        <v>2</v>
      </c>
      <c r="H421" s="120" t="str">
        <f>原始数据!H420</f>
        <v>上</v>
      </c>
      <c r="I421" s="120" t="str">
        <f>IF(原始数据!W420="","",原始数据!W420)</f>
        <v/>
      </c>
      <c r="J421" s="120" t="str">
        <f>原始数据!J420</f>
        <v/>
      </c>
      <c r="K421" s="125"/>
      <c r="L421" s="123" t="str">
        <f>IF(原始数据!AI420="","",原始数据!AI420)</f>
        <v/>
      </c>
      <c r="M421" s="125"/>
      <c r="N421" s="145"/>
      <c r="O421" s="145"/>
      <c r="P421" s="125"/>
      <c r="Q421" s="123" t="str">
        <f>IF(原始数据!AJ420="","",原始数据!AJ420)</f>
        <v/>
      </c>
      <c r="R421" s="125"/>
      <c r="S421" s="125"/>
      <c r="T421" s="125"/>
      <c r="U421" s="125"/>
      <c r="V421" s="123" t="str">
        <f>IF(原始数据!AL420="","",原始数据!AL420)</f>
        <v/>
      </c>
      <c r="W421" s="125"/>
      <c r="X421" s="125"/>
      <c r="Y421" s="125"/>
      <c r="Z421" s="125"/>
      <c r="AA421" s="123" t="str">
        <f>IF(原始数据!AN420="","",原始数据!AN420)</f>
        <v/>
      </c>
      <c r="AB421" s="125"/>
      <c r="AC421" s="125"/>
      <c r="AD421" s="125"/>
      <c r="AE421" s="123" t="str">
        <f>IF(原始数据!K420="","",原始数据!K420)</f>
        <v/>
      </c>
      <c r="AF421" s="123" t="str">
        <f>IF(原始数据!L420="","",原始数据!L420)</f>
        <v/>
      </c>
      <c r="AG421" s="123" t="str">
        <f>IF(原始数据!AO420="","",原始数据!AO420)</f>
        <v/>
      </c>
      <c r="AH421" s="125"/>
      <c r="AI421" s="125"/>
      <c r="AJ421" s="125"/>
      <c r="AK421" s="125"/>
      <c r="AL421" s="125"/>
    </row>
    <row r="422" spans="1:38">
      <c r="A422" s="117">
        <f>输入错误检查!B421</f>
        <v>0</v>
      </c>
      <c r="B422" s="130" t="str">
        <f>原始数据!B421</f>
        <v/>
      </c>
      <c r="C422" s="130" t="str">
        <f>原始数据!C421</f>
        <v/>
      </c>
      <c r="D422" s="120" t="str">
        <f>原始数据!D421</f>
        <v/>
      </c>
      <c r="E422" s="120" t="str">
        <f>原始数据!E421</f>
        <v/>
      </c>
      <c r="F422" s="120" t="str">
        <f>原始数据!F421</f>
        <v/>
      </c>
      <c r="G422" s="120">
        <f>原始数据!G421</f>
        <v>2</v>
      </c>
      <c r="H422" s="120" t="str">
        <f>原始数据!H421</f>
        <v>下</v>
      </c>
      <c r="I422" s="120" t="str">
        <f>IF(原始数据!W421="","",原始数据!W421)</f>
        <v/>
      </c>
      <c r="J422" s="120" t="str">
        <f>原始数据!J421</f>
        <v/>
      </c>
      <c r="K422" s="125"/>
      <c r="L422" s="123" t="str">
        <f>IF(原始数据!AI421="","",原始数据!AI421)</f>
        <v/>
      </c>
      <c r="M422" s="125"/>
      <c r="N422" s="145"/>
      <c r="O422" s="145"/>
      <c r="P422" s="125"/>
      <c r="Q422" s="123" t="str">
        <f>IF(原始数据!AJ421="","",原始数据!AJ421)</f>
        <v/>
      </c>
      <c r="R422" s="125"/>
      <c r="S422" s="125"/>
      <c r="T422" s="125"/>
      <c r="U422" s="125"/>
      <c r="V422" s="123" t="str">
        <f>IF(原始数据!AL421="","",原始数据!AL421)</f>
        <v/>
      </c>
      <c r="W422" s="125"/>
      <c r="X422" s="125"/>
      <c r="Y422" s="125"/>
      <c r="Z422" s="125"/>
      <c r="AA422" s="123" t="str">
        <f>IF(原始数据!AN421="","",原始数据!AN421)</f>
        <v/>
      </c>
      <c r="AB422" s="125"/>
      <c r="AC422" s="125"/>
      <c r="AD422" s="125"/>
      <c r="AE422" s="123" t="str">
        <f>IF(原始数据!K421="","",原始数据!K421)</f>
        <v/>
      </c>
      <c r="AF422" s="123" t="str">
        <f>IF(原始数据!L421="","",原始数据!L421)</f>
        <v/>
      </c>
      <c r="AG422" s="123" t="str">
        <f>IF(原始数据!AO421="","",原始数据!AO421)</f>
        <v/>
      </c>
      <c r="AH422" s="125"/>
      <c r="AI422" s="125"/>
      <c r="AJ422" s="125"/>
      <c r="AK422" s="125"/>
      <c r="AL422" s="125"/>
    </row>
    <row r="423" spans="1:38">
      <c r="A423" s="117">
        <f>输入错误检查!B422</f>
        <v>0</v>
      </c>
      <c r="B423" s="130" t="str">
        <f>原始数据!B422</f>
        <v/>
      </c>
      <c r="C423" s="130" t="str">
        <f>原始数据!C422</f>
        <v/>
      </c>
      <c r="D423" s="120" t="str">
        <f>原始数据!D422</f>
        <v/>
      </c>
      <c r="E423" s="120" t="str">
        <f>原始数据!E422</f>
        <v/>
      </c>
      <c r="F423" s="120" t="str">
        <f>原始数据!F422</f>
        <v/>
      </c>
      <c r="G423" s="120">
        <f>原始数据!G422</f>
        <v>3</v>
      </c>
      <c r="H423" s="120" t="str">
        <f>原始数据!H422</f>
        <v>上</v>
      </c>
      <c r="I423" s="120" t="str">
        <f>IF(原始数据!W422="","",原始数据!W422)</f>
        <v/>
      </c>
      <c r="J423" s="120" t="str">
        <f>原始数据!J422</f>
        <v/>
      </c>
      <c r="K423" s="125"/>
      <c r="L423" s="123" t="str">
        <f>IF(原始数据!AI422="","",原始数据!AI422)</f>
        <v/>
      </c>
      <c r="M423" s="125"/>
      <c r="N423" s="145"/>
      <c r="O423" s="145"/>
      <c r="P423" s="125"/>
      <c r="Q423" s="123" t="str">
        <f>IF(原始数据!AJ422="","",原始数据!AJ422)</f>
        <v/>
      </c>
      <c r="R423" s="125"/>
      <c r="S423" s="125"/>
      <c r="T423" s="125"/>
      <c r="U423" s="125"/>
      <c r="V423" s="123" t="str">
        <f>IF(原始数据!AL422="","",原始数据!AL422)</f>
        <v/>
      </c>
      <c r="W423" s="125"/>
      <c r="X423" s="125"/>
      <c r="Y423" s="125"/>
      <c r="Z423" s="125"/>
      <c r="AA423" s="123" t="str">
        <f>IF(原始数据!AN422="","",原始数据!AN422)</f>
        <v/>
      </c>
      <c r="AB423" s="125"/>
      <c r="AC423" s="125"/>
      <c r="AD423" s="125"/>
      <c r="AE423" s="123" t="str">
        <f>IF(原始数据!K422="","",原始数据!K422)</f>
        <v/>
      </c>
      <c r="AF423" s="123" t="str">
        <f>IF(原始数据!L422="","",原始数据!L422)</f>
        <v/>
      </c>
      <c r="AG423" s="123" t="str">
        <f>IF(原始数据!AO422="","",原始数据!AO422)</f>
        <v/>
      </c>
      <c r="AH423" s="125"/>
      <c r="AI423" s="125"/>
      <c r="AJ423" s="125"/>
      <c r="AK423" s="125"/>
      <c r="AL423" s="125"/>
    </row>
    <row r="424" spans="1:38">
      <c r="A424" s="117">
        <f>输入错误检查!B423</f>
        <v>0</v>
      </c>
      <c r="B424" s="130" t="str">
        <f>原始数据!B423</f>
        <v/>
      </c>
      <c r="C424" s="130" t="str">
        <f>原始数据!C423</f>
        <v/>
      </c>
      <c r="D424" s="120" t="str">
        <f>原始数据!D423</f>
        <v/>
      </c>
      <c r="E424" s="120" t="str">
        <f>原始数据!E423</f>
        <v/>
      </c>
      <c r="F424" s="120" t="str">
        <f>原始数据!F423</f>
        <v/>
      </c>
      <c r="G424" s="120">
        <f>原始数据!G423</f>
        <v>3</v>
      </c>
      <c r="H424" s="120" t="str">
        <f>原始数据!H423</f>
        <v>下</v>
      </c>
      <c r="I424" s="120" t="str">
        <f>IF(原始数据!W423="","",原始数据!W423)</f>
        <v/>
      </c>
      <c r="J424" s="120" t="str">
        <f>原始数据!J423</f>
        <v/>
      </c>
      <c r="K424" s="125"/>
      <c r="L424" s="123" t="str">
        <f>IF(原始数据!AI423="","",原始数据!AI423)</f>
        <v/>
      </c>
      <c r="M424" s="125"/>
      <c r="N424" s="145"/>
      <c r="O424" s="145"/>
      <c r="P424" s="125"/>
      <c r="Q424" s="123" t="str">
        <f>IF(原始数据!AJ423="","",原始数据!AJ423)</f>
        <v/>
      </c>
      <c r="R424" s="125"/>
      <c r="S424" s="125"/>
      <c r="T424" s="125"/>
      <c r="U424" s="125"/>
      <c r="V424" s="123" t="str">
        <f>IF(原始数据!AL423="","",原始数据!AL423)</f>
        <v/>
      </c>
      <c r="W424" s="125"/>
      <c r="X424" s="125"/>
      <c r="Y424" s="125"/>
      <c r="Z424" s="125"/>
      <c r="AA424" s="123" t="str">
        <f>IF(原始数据!AN423="","",原始数据!AN423)</f>
        <v/>
      </c>
      <c r="AB424" s="125"/>
      <c r="AC424" s="125"/>
      <c r="AD424" s="125"/>
      <c r="AE424" s="123" t="str">
        <f>IF(原始数据!K423="","",原始数据!K423)</f>
        <v/>
      </c>
      <c r="AF424" s="123" t="str">
        <f>IF(原始数据!L423="","",原始数据!L423)</f>
        <v/>
      </c>
      <c r="AG424" s="123" t="str">
        <f>IF(原始数据!AO423="","",原始数据!AO423)</f>
        <v/>
      </c>
      <c r="AH424" s="125"/>
      <c r="AI424" s="125"/>
      <c r="AJ424" s="125"/>
      <c r="AK424" s="125"/>
      <c r="AL424" s="125"/>
    </row>
    <row r="425" spans="1:38">
      <c r="A425" s="117">
        <f>输入错误检查!B424</f>
        <v>0</v>
      </c>
      <c r="B425" s="130" t="str">
        <f>原始数据!B424</f>
        <v/>
      </c>
      <c r="C425" s="130" t="str">
        <f>原始数据!C424</f>
        <v/>
      </c>
      <c r="D425" s="120" t="str">
        <f>原始数据!D424</f>
        <v/>
      </c>
      <c r="E425" s="120" t="str">
        <f>原始数据!E424</f>
        <v/>
      </c>
      <c r="F425" s="120" t="str">
        <f>原始数据!F424</f>
        <v/>
      </c>
      <c r="G425" s="120" t="str">
        <f>原始数据!G424</f>
        <v>加</v>
      </c>
      <c r="H425" s="120" t="str">
        <f>原始数据!H424</f>
        <v>上</v>
      </c>
      <c r="I425" s="120" t="str">
        <f>IF(原始数据!W424="","",原始数据!W424)</f>
        <v/>
      </c>
      <c r="J425" s="120" t="str">
        <f>原始数据!J424</f>
        <v/>
      </c>
      <c r="K425" s="125"/>
      <c r="L425" s="123" t="str">
        <f>IF(原始数据!AI424="","",原始数据!AI424)</f>
        <v/>
      </c>
      <c r="M425" s="125"/>
      <c r="N425" s="145"/>
      <c r="O425" s="145"/>
      <c r="P425" s="125"/>
      <c r="Q425" s="123" t="str">
        <f>IF(原始数据!AJ424="","",原始数据!AJ424)</f>
        <v/>
      </c>
      <c r="R425" s="125"/>
      <c r="S425" s="125"/>
      <c r="T425" s="125"/>
      <c r="U425" s="125"/>
      <c r="V425" s="123" t="str">
        <f>IF(原始数据!AL424="","",原始数据!AL424)</f>
        <v/>
      </c>
      <c r="W425" s="125"/>
      <c r="X425" s="125"/>
      <c r="Y425" s="125"/>
      <c r="Z425" s="125"/>
      <c r="AA425" s="123" t="str">
        <f>IF(原始数据!AN424="","",原始数据!AN424)</f>
        <v/>
      </c>
      <c r="AB425" s="125"/>
      <c r="AC425" s="125"/>
      <c r="AD425" s="125"/>
      <c r="AE425" s="123" t="str">
        <f>IF(原始数据!K424="","",原始数据!K424)</f>
        <v/>
      </c>
      <c r="AF425" s="123" t="str">
        <f>IF(原始数据!L424="","",原始数据!L424)</f>
        <v/>
      </c>
      <c r="AG425" s="123" t="str">
        <f>IF(原始数据!AO424="","",原始数据!AO424)</f>
        <v/>
      </c>
      <c r="AH425" s="125"/>
      <c r="AI425" s="125"/>
      <c r="AJ425" s="125"/>
      <c r="AK425" s="125"/>
      <c r="AL425" s="125"/>
    </row>
    <row r="426" spans="1:38">
      <c r="A426" s="117">
        <f>输入错误检查!B425</f>
        <v>0</v>
      </c>
      <c r="B426" s="130" t="str">
        <f>原始数据!B425</f>
        <v/>
      </c>
      <c r="C426" s="130" t="str">
        <f>原始数据!C425</f>
        <v/>
      </c>
      <c r="D426" s="120" t="str">
        <f>原始数据!D425</f>
        <v/>
      </c>
      <c r="E426" s="120" t="str">
        <f>原始数据!E425</f>
        <v/>
      </c>
      <c r="F426" s="120" t="str">
        <f>原始数据!F425</f>
        <v/>
      </c>
      <c r="G426" s="120" t="str">
        <f>原始数据!G425</f>
        <v>加</v>
      </c>
      <c r="H426" s="120" t="str">
        <f>原始数据!H425</f>
        <v>下</v>
      </c>
      <c r="I426" s="120" t="str">
        <f>IF(原始数据!W425="","",原始数据!W425)</f>
        <v/>
      </c>
      <c r="J426" s="120" t="str">
        <f>原始数据!J425</f>
        <v/>
      </c>
      <c r="K426" s="125"/>
      <c r="L426" s="123" t="str">
        <f>IF(原始数据!AI425="","",原始数据!AI425)</f>
        <v/>
      </c>
      <c r="M426" s="125"/>
      <c r="N426" s="145"/>
      <c r="O426" s="145"/>
      <c r="P426" s="125"/>
      <c r="Q426" s="123" t="str">
        <f>IF(原始数据!AJ425="","",原始数据!AJ425)</f>
        <v/>
      </c>
      <c r="R426" s="125"/>
      <c r="S426" s="125"/>
      <c r="T426" s="125"/>
      <c r="U426" s="125"/>
      <c r="V426" s="123" t="str">
        <f>IF(原始数据!AL425="","",原始数据!AL425)</f>
        <v/>
      </c>
      <c r="W426" s="125"/>
      <c r="X426" s="125"/>
      <c r="Y426" s="125"/>
      <c r="Z426" s="125"/>
      <c r="AA426" s="123" t="str">
        <f>IF(原始数据!AN425="","",原始数据!AN425)</f>
        <v/>
      </c>
      <c r="AB426" s="125"/>
      <c r="AC426" s="125"/>
      <c r="AD426" s="125"/>
      <c r="AE426" s="123" t="str">
        <f>IF(原始数据!K425="","",原始数据!K425)</f>
        <v/>
      </c>
      <c r="AF426" s="123" t="str">
        <f>IF(原始数据!L425="","",原始数据!L425)</f>
        <v/>
      </c>
      <c r="AG426" s="123" t="str">
        <f>IF(原始数据!AO425="","",原始数据!AO425)</f>
        <v/>
      </c>
      <c r="AH426" s="125"/>
      <c r="AI426" s="125"/>
      <c r="AJ426" s="125"/>
      <c r="AK426" s="125"/>
      <c r="AL426" s="125"/>
    </row>
    <row r="427" spans="1:38">
      <c r="A427" s="117">
        <f>输入错误检查!B426</f>
        <v>0</v>
      </c>
      <c r="B427" s="130" t="str">
        <f>原始数据!B426</f>
        <v/>
      </c>
      <c r="C427" s="130" t="str">
        <f>原始数据!C426</f>
        <v/>
      </c>
      <c r="D427" s="120" t="str">
        <f>原始数据!D426</f>
        <v/>
      </c>
      <c r="E427" s="120" t="str">
        <f>原始数据!E426</f>
        <v/>
      </c>
      <c r="F427" s="120" t="str">
        <f>原始数据!F426</f>
        <v/>
      </c>
      <c r="G427" s="120">
        <f>原始数据!G426</f>
        <v>1</v>
      </c>
      <c r="H427" s="120" t="str">
        <f>原始数据!H426</f>
        <v>上</v>
      </c>
      <c r="I427" s="120" t="str">
        <f>IF(原始数据!W426="","",原始数据!W426)</f>
        <v/>
      </c>
      <c r="J427" s="120" t="str">
        <f>原始数据!J426</f>
        <v/>
      </c>
      <c r="K427" s="125"/>
      <c r="L427" s="123" t="str">
        <f>IF(原始数据!AI426="","",原始数据!AI426)</f>
        <v/>
      </c>
      <c r="M427" s="125"/>
      <c r="N427" s="145"/>
      <c r="O427" s="145"/>
      <c r="P427" s="125"/>
      <c r="Q427" s="123" t="str">
        <f>IF(原始数据!AJ426="","",原始数据!AJ426)</f>
        <v/>
      </c>
      <c r="R427" s="125"/>
      <c r="S427" s="125"/>
      <c r="T427" s="125"/>
      <c r="U427" s="125"/>
      <c r="V427" s="123" t="str">
        <f>IF(原始数据!AL426="","",原始数据!AL426)</f>
        <v/>
      </c>
      <c r="W427" s="125"/>
      <c r="X427" s="125"/>
      <c r="Y427" s="125"/>
      <c r="Z427" s="125"/>
      <c r="AA427" s="123" t="str">
        <f>IF(原始数据!AN426="","",原始数据!AN426)</f>
        <v/>
      </c>
      <c r="AB427" s="125"/>
      <c r="AC427" s="125"/>
      <c r="AD427" s="125"/>
      <c r="AE427" s="123" t="str">
        <f>IF(原始数据!K426="","",原始数据!K426)</f>
        <v/>
      </c>
      <c r="AF427" s="123" t="str">
        <f>IF(原始数据!L426="","",原始数据!L426)</f>
        <v/>
      </c>
      <c r="AG427" s="123" t="str">
        <f>IF(原始数据!AO426="","",原始数据!AO426)</f>
        <v/>
      </c>
      <c r="AH427" s="125"/>
      <c r="AI427" s="125"/>
      <c r="AJ427" s="125"/>
      <c r="AK427" s="125"/>
      <c r="AL427" s="125"/>
    </row>
    <row r="428" spans="1:38">
      <c r="A428" s="117">
        <f>输入错误检查!B427</f>
        <v>0</v>
      </c>
      <c r="B428" s="130" t="str">
        <f>原始数据!B427</f>
        <v/>
      </c>
      <c r="C428" s="130" t="str">
        <f>原始数据!C427</f>
        <v/>
      </c>
      <c r="D428" s="120" t="str">
        <f>原始数据!D427</f>
        <v/>
      </c>
      <c r="E428" s="120" t="str">
        <f>原始数据!E427</f>
        <v/>
      </c>
      <c r="F428" s="120" t="str">
        <f>原始数据!F427</f>
        <v/>
      </c>
      <c r="G428" s="120">
        <f>原始数据!G427</f>
        <v>1</v>
      </c>
      <c r="H428" s="120" t="str">
        <f>原始数据!H427</f>
        <v>下</v>
      </c>
      <c r="I428" s="120" t="str">
        <f>IF(原始数据!W427="","",原始数据!W427)</f>
        <v/>
      </c>
      <c r="J428" s="120" t="str">
        <f>原始数据!J427</f>
        <v/>
      </c>
      <c r="K428" s="125"/>
      <c r="L428" s="123" t="str">
        <f>IF(原始数据!AI427="","",原始数据!AI427)</f>
        <v/>
      </c>
      <c r="M428" s="125"/>
      <c r="N428" s="145"/>
      <c r="O428" s="145"/>
      <c r="P428" s="125"/>
      <c r="Q428" s="123" t="str">
        <f>IF(原始数据!AJ427="","",原始数据!AJ427)</f>
        <v/>
      </c>
      <c r="R428" s="125"/>
      <c r="S428" s="125"/>
      <c r="T428" s="125"/>
      <c r="U428" s="125"/>
      <c r="V428" s="123" t="str">
        <f>IF(原始数据!AL427="","",原始数据!AL427)</f>
        <v/>
      </c>
      <c r="W428" s="125"/>
      <c r="X428" s="125"/>
      <c r="Y428" s="125"/>
      <c r="Z428" s="125"/>
      <c r="AA428" s="123" t="str">
        <f>IF(原始数据!AN427="","",原始数据!AN427)</f>
        <v/>
      </c>
      <c r="AB428" s="125"/>
      <c r="AC428" s="125"/>
      <c r="AD428" s="125"/>
      <c r="AE428" s="123" t="str">
        <f>IF(原始数据!K427="","",原始数据!K427)</f>
        <v/>
      </c>
      <c r="AF428" s="123" t="str">
        <f>IF(原始数据!L427="","",原始数据!L427)</f>
        <v/>
      </c>
      <c r="AG428" s="123" t="str">
        <f>IF(原始数据!AO427="","",原始数据!AO427)</f>
        <v/>
      </c>
      <c r="AH428" s="125"/>
      <c r="AI428" s="125"/>
      <c r="AJ428" s="125"/>
      <c r="AK428" s="125"/>
      <c r="AL428" s="125"/>
    </row>
    <row r="429" spans="1:38">
      <c r="A429" s="117">
        <f>输入错误检查!B428</f>
        <v>0</v>
      </c>
      <c r="B429" s="130" t="str">
        <f>原始数据!B428</f>
        <v/>
      </c>
      <c r="C429" s="130" t="str">
        <f>原始数据!C428</f>
        <v/>
      </c>
      <c r="D429" s="120" t="str">
        <f>原始数据!D428</f>
        <v/>
      </c>
      <c r="E429" s="120" t="str">
        <f>原始数据!E428</f>
        <v/>
      </c>
      <c r="F429" s="120" t="str">
        <f>原始数据!F428</f>
        <v/>
      </c>
      <c r="G429" s="120">
        <f>原始数据!G428</f>
        <v>2</v>
      </c>
      <c r="H429" s="120" t="str">
        <f>原始数据!H428</f>
        <v>上</v>
      </c>
      <c r="I429" s="120" t="str">
        <f>IF(原始数据!W428="","",原始数据!W428)</f>
        <v/>
      </c>
      <c r="J429" s="120" t="str">
        <f>原始数据!J428</f>
        <v/>
      </c>
      <c r="K429" s="125"/>
      <c r="L429" s="123" t="str">
        <f>IF(原始数据!AI428="","",原始数据!AI428)</f>
        <v/>
      </c>
      <c r="M429" s="125"/>
      <c r="N429" s="145"/>
      <c r="O429" s="145"/>
      <c r="P429" s="125"/>
      <c r="Q429" s="123" t="str">
        <f>IF(原始数据!AJ428="","",原始数据!AJ428)</f>
        <v/>
      </c>
      <c r="R429" s="125"/>
      <c r="S429" s="125"/>
      <c r="T429" s="125"/>
      <c r="U429" s="125"/>
      <c r="V429" s="123" t="str">
        <f>IF(原始数据!AL428="","",原始数据!AL428)</f>
        <v/>
      </c>
      <c r="W429" s="125"/>
      <c r="X429" s="125"/>
      <c r="Y429" s="125"/>
      <c r="Z429" s="125"/>
      <c r="AA429" s="123" t="str">
        <f>IF(原始数据!AN428="","",原始数据!AN428)</f>
        <v/>
      </c>
      <c r="AB429" s="125"/>
      <c r="AC429" s="125"/>
      <c r="AD429" s="125"/>
      <c r="AE429" s="123" t="str">
        <f>IF(原始数据!K428="","",原始数据!K428)</f>
        <v/>
      </c>
      <c r="AF429" s="123" t="str">
        <f>IF(原始数据!L428="","",原始数据!L428)</f>
        <v/>
      </c>
      <c r="AG429" s="123" t="str">
        <f>IF(原始数据!AO428="","",原始数据!AO428)</f>
        <v/>
      </c>
      <c r="AH429" s="125"/>
      <c r="AI429" s="125"/>
      <c r="AJ429" s="125"/>
      <c r="AK429" s="125"/>
      <c r="AL429" s="125"/>
    </row>
    <row r="430" spans="1:38">
      <c r="A430" s="117">
        <f>输入错误检查!B429</f>
        <v>0</v>
      </c>
      <c r="B430" s="130" t="str">
        <f>原始数据!B429</f>
        <v/>
      </c>
      <c r="C430" s="130" t="str">
        <f>原始数据!C429</f>
        <v/>
      </c>
      <c r="D430" s="120" t="str">
        <f>原始数据!D429</f>
        <v/>
      </c>
      <c r="E430" s="120" t="str">
        <f>原始数据!E429</f>
        <v/>
      </c>
      <c r="F430" s="120" t="str">
        <f>原始数据!F429</f>
        <v/>
      </c>
      <c r="G430" s="120">
        <f>原始数据!G429</f>
        <v>2</v>
      </c>
      <c r="H430" s="120" t="str">
        <f>原始数据!H429</f>
        <v>下</v>
      </c>
      <c r="I430" s="120" t="str">
        <f>IF(原始数据!W429="","",原始数据!W429)</f>
        <v/>
      </c>
      <c r="J430" s="120" t="str">
        <f>原始数据!J429</f>
        <v/>
      </c>
      <c r="K430" s="125"/>
      <c r="L430" s="123" t="str">
        <f>IF(原始数据!AI429="","",原始数据!AI429)</f>
        <v/>
      </c>
      <c r="M430" s="125"/>
      <c r="N430" s="145"/>
      <c r="O430" s="145"/>
      <c r="P430" s="125"/>
      <c r="Q430" s="123" t="str">
        <f>IF(原始数据!AJ429="","",原始数据!AJ429)</f>
        <v/>
      </c>
      <c r="R430" s="125"/>
      <c r="S430" s="125"/>
      <c r="T430" s="125"/>
      <c r="U430" s="125"/>
      <c r="V430" s="123" t="str">
        <f>IF(原始数据!AL429="","",原始数据!AL429)</f>
        <v/>
      </c>
      <c r="W430" s="125"/>
      <c r="X430" s="125"/>
      <c r="Y430" s="125"/>
      <c r="Z430" s="125"/>
      <c r="AA430" s="123" t="str">
        <f>IF(原始数据!AN429="","",原始数据!AN429)</f>
        <v/>
      </c>
      <c r="AB430" s="125"/>
      <c r="AC430" s="125"/>
      <c r="AD430" s="125"/>
      <c r="AE430" s="123" t="str">
        <f>IF(原始数据!K429="","",原始数据!K429)</f>
        <v/>
      </c>
      <c r="AF430" s="123" t="str">
        <f>IF(原始数据!L429="","",原始数据!L429)</f>
        <v/>
      </c>
      <c r="AG430" s="123" t="str">
        <f>IF(原始数据!AO429="","",原始数据!AO429)</f>
        <v/>
      </c>
      <c r="AH430" s="125"/>
      <c r="AI430" s="125"/>
      <c r="AJ430" s="125"/>
      <c r="AK430" s="125"/>
      <c r="AL430" s="125"/>
    </row>
    <row r="431" spans="1:38">
      <c r="A431" s="117">
        <f>输入错误检查!B430</f>
        <v>0</v>
      </c>
      <c r="B431" s="130" t="str">
        <f>原始数据!B430</f>
        <v/>
      </c>
      <c r="C431" s="130" t="str">
        <f>原始数据!C430</f>
        <v/>
      </c>
      <c r="D431" s="120" t="str">
        <f>原始数据!D430</f>
        <v/>
      </c>
      <c r="E431" s="120" t="str">
        <f>原始数据!E430</f>
        <v/>
      </c>
      <c r="F431" s="120" t="str">
        <f>原始数据!F430</f>
        <v/>
      </c>
      <c r="G431" s="120">
        <f>原始数据!G430</f>
        <v>3</v>
      </c>
      <c r="H431" s="120" t="str">
        <f>原始数据!H430</f>
        <v>上</v>
      </c>
      <c r="I431" s="120" t="str">
        <f>IF(原始数据!W430="","",原始数据!W430)</f>
        <v/>
      </c>
      <c r="J431" s="120" t="str">
        <f>原始数据!J430</f>
        <v/>
      </c>
      <c r="K431" s="125"/>
      <c r="L431" s="123" t="str">
        <f>IF(原始数据!AI430="","",原始数据!AI430)</f>
        <v/>
      </c>
      <c r="M431" s="125"/>
      <c r="N431" s="145"/>
      <c r="O431" s="145"/>
      <c r="P431" s="125"/>
      <c r="Q431" s="123" t="str">
        <f>IF(原始数据!AJ430="","",原始数据!AJ430)</f>
        <v/>
      </c>
      <c r="R431" s="125"/>
      <c r="S431" s="125"/>
      <c r="T431" s="125"/>
      <c r="U431" s="125"/>
      <c r="V431" s="123" t="str">
        <f>IF(原始数据!AL430="","",原始数据!AL430)</f>
        <v/>
      </c>
      <c r="W431" s="125"/>
      <c r="X431" s="125"/>
      <c r="Y431" s="125"/>
      <c r="Z431" s="125"/>
      <c r="AA431" s="123" t="str">
        <f>IF(原始数据!AN430="","",原始数据!AN430)</f>
        <v/>
      </c>
      <c r="AB431" s="125"/>
      <c r="AC431" s="125"/>
      <c r="AD431" s="125"/>
      <c r="AE431" s="123" t="str">
        <f>IF(原始数据!K430="","",原始数据!K430)</f>
        <v/>
      </c>
      <c r="AF431" s="123" t="str">
        <f>IF(原始数据!L430="","",原始数据!L430)</f>
        <v/>
      </c>
      <c r="AG431" s="123" t="str">
        <f>IF(原始数据!AO430="","",原始数据!AO430)</f>
        <v/>
      </c>
      <c r="AH431" s="125"/>
      <c r="AI431" s="125"/>
      <c r="AJ431" s="125"/>
      <c r="AK431" s="125"/>
      <c r="AL431" s="125"/>
    </row>
    <row r="432" spans="1:38">
      <c r="A432" s="117">
        <f>输入错误检查!B431</f>
        <v>0</v>
      </c>
      <c r="B432" s="130" t="str">
        <f>原始数据!B431</f>
        <v/>
      </c>
      <c r="C432" s="130" t="str">
        <f>原始数据!C431</f>
        <v/>
      </c>
      <c r="D432" s="120" t="str">
        <f>原始数据!D431</f>
        <v/>
      </c>
      <c r="E432" s="120" t="str">
        <f>原始数据!E431</f>
        <v/>
      </c>
      <c r="F432" s="120" t="str">
        <f>原始数据!F431</f>
        <v/>
      </c>
      <c r="G432" s="120">
        <f>原始数据!G431</f>
        <v>3</v>
      </c>
      <c r="H432" s="120" t="str">
        <f>原始数据!H431</f>
        <v>下</v>
      </c>
      <c r="I432" s="120" t="str">
        <f>IF(原始数据!W431="","",原始数据!W431)</f>
        <v/>
      </c>
      <c r="J432" s="120" t="str">
        <f>原始数据!J431</f>
        <v/>
      </c>
      <c r="K432" s="125"/>
      <c r="L432" s="123" t="str">
        <f>IF(原始数据!AI431="","",原始数据!AI431)</f>
        <v/>
      </c>
      <c r="M432" s="125"/>
      <c r="N432" s="145"/>
      <c r="O432" s="145"/>
      <c r="P432" s="125"/>
      <c r="Q432" s="123" t="str">
        <f>IF(原始数据!AJ431="","",原始数据!AJ431)</f>
        <v/>
      </c>
      <c r="R432" s="125"/>
      <c r="S432" s="125"/>
      <c r="T432" s="125"/>
      <c r="U432" s="125"/>
      <c r="V432" s="123" t="str">
        <f>IF(原始数据!AL431="","",原始数据!AL431)</f>
        <v/>
      </c>
      <c r="W432" s="125"/>
      <c r="X432" s="125"/>
      <c r="Y432" s="125"/>
      <c r="Z432" s="125"/>
      <c r="AA432" s="123" t="str">
        <f>IF(原始数据!AN431="","",原始数据!AN431)</f>
        <v/>
      </c>
      <c r="AB432" s="125"/>
      <c r="AC432" s="125"/>
      <c r="AD432" s="125"/>
      <c r="AE432" s="123" t="str">
        <f>IF(原始数据!K431="","",原始数据!K431)</f>
        <v/>
      </c>
      <c r="AF432" s="123" t="str">
        <f>IF(原始数据!L431="","",原始数据!L431)</f>
        <v/>
      </c>
      <c r="AG432" s="123" t="str">
        <f>IF(原始数据!AO431="","",原始数据!AO431)</f>
        <v/>
      </c>
      <c r="AH432" s="125"/>
      <c r="AI432" s="125"/>
      <c r="AJ432" s="125"/>
      <c r="AK432" s="125"/>
      <c r="AL432" s="125"/>
    </row>
    <row r="433" spans="1:38">
      <c r="A433" s="117">
        <f>输入错误检查!B432</f>
        <v>0</v>
      </c>
      <c r="B433" s="130" t="str">
        <f>原始数据!B432</f>
        <v/>
      </c>
      <c r="C433" s="130" t="str">
        <f>原始数据!C432</f>
        <v/>
      </c>
      <c r="D433" s="120" t="str">
        <f>原始数据!D432</f>
        <v/>
      </c>
      <c r="E433" s="120" t="str">
        <f>原始数据!E432</f>
        <v/>
      </c>
      <c r="F433" s="120" t="str">
        <f>原始数据!F432</f>
        <v/>
      </c>
      <c r="G433" s="120" t="str">
        <f>原始数据!G432</f>
        <v>加</v>
      </c>
      <c r="H433" s="120" t="str">
        <f>原始数据!H432</f>
        <v>上</v>
      </c>
      <c r="I433" s="120" t="str">
        <f>IF(原始数据!W432="","",原始数据!W432)</f>
        <v/>
      </c>
      <c r="J433" s="120" t="str">
        <f>原始数据!J432</f>
        <v/>
      </c>
      <c r="K433" s="125"/>
      <c r="L433" s="123" t="str">
        <f>IF(原始数据!AI432="","",原始数据!AI432)</f>
        <v/>
      </c>
      <c r="M433" s="125"/>
      <c r="N433" s="145"/>
      <c r="O433" s="145"/>
      <c r="P433" s="125"/>
      <c r="Q433" s="123" t="str">
        <f>IF(原始数据!AJ432="","",原始数据!AJ432)</f>
        <v/>
      </c>
      <c r="R433" s="125"/>
      <c r="S433" s="125"/>
      <c r="T433" s="125"/>
      <c r="U433" s="125"/>
      <c r="V433" s="123" t="str">
        <f>IF(原始数据!AL432="","",原始数据!AL432)</f>
        <v/>
      </c>
      <c r="W433" s="125"/>
      <c r="X433" s="125"/>
      <c r="Y433" s="125"/>
      <c r="Z433" s="125"/>
      <c r="AA433" s="123" t="str">
        <f>IF(原始数据!AN432="","",原始数据!AN432)</f>
        <v/>
      </c>
      <c r="AB433" s="125"/>
      <c r="AC433" s="125"/>
      <c r="AD433" s="125"/>
      <c r="AE433" s="123" t="str">
        <f>IF(原始数据!K432="","",原始数据!K432)</f>
        <v/>
      </c>
      <c r="AF433" s="123" t="str">
        <f>IF(原始数据!L432="","",原始数据!L432)</f>
        <v/>
      </c>
      <c r="AG433" s="123" t="str">
        <f>IF(原始数据!AO432="","",原始数据!AO432)</f>
        <v/>
      </c>
      <c r="AH433" s="125"/>
      <c r="AI433" s="125"/>
      <c r="AJ433" s="125"/>
      <c r="AK433" s="125"/>
      <c r="AL433" s="125"/>
    </row>
    <row r="434" spans="1:38">
      <c r="A434" s="117">
        <f>输入错误检查!B433</f>
        <v>0</v>
      </c>
      <c r="B434" s="130" t="str">
        <f>原始数据!B433</f>
        <v/>
      </c>
      <c r="C434" s="130" t="str">
        <f>原始数据!C433</f>
        <v/>
      </c>
      <c r="D434" s="120" t="str">
        <f>原始数据!D433</f>
        <v/>
      </c>
      <c r="E434" s="120" t="str">
        <f>原始数据!E433</f>
        <v/>
      </c>
      <c r="F434" s="120" t="str">
        <f>原始数据!F433</f>
        <v/>
      </c>
      <c r="G434" s="120" t="str">
        <f>原始数据!G433</f>
        <v>加</v>
      </c>
      <c r="H434" s="120" t="str">
        <f>原始数据!H433</f>
        <v>下</v>
      </c>
      <c r="I434" s="120" t="str">
        <f>IF(原始数据!W433="","",原始数据!W433)</f>
        <v/>
      </c>
      <c r="J434" s="120" t="str">
        <f>原始数据!J433</f>
        <v/>
      </c>
      <c r="K434" s="125"/>
      <c r="L434" s="123" t="str">
        <f>IF(原始数据!AI433="","",原始数据!AI433)</f>
        <v/>
      </c>
      <c r="M434" s="125"/>
      <c r="N434" s="145"/>
      <c r="O434" s="145"/>
      <c r="P434" s="125"/>
      <c r="Q434" s="123" t="str">
        <f>IF(原始数据!AJ433="","",原始数据!AJ433)</f>
        <v/>
      </c>
      <c r="R434" s="125"/>
      <c r="S434" s="125"/>
      <c r="T434" s="125"/>
      <c r="U434" s="125"/>
      <c r="V434" s="123" t="str">
        <f>IF(原始数据!AL433="","",原始数据!AL433)</f>
        <v/>
      </c>
      <c r="W434" s="125"/>
      <c r="X434" s="125"/>
      <c r="Y434" s="125"/>
      <c r="Z434" s="125"/>
      <c r="AA434" s="123" t="str">
        <f>IF(原始数据!AN433="","",原始数据!AN433)</f>
        <v/>
      </c>
      <c r="AB434" s="125"/>
      <c r="AC434" s="125"/>
      <c r="AD434" s="125"/>
      <c r="AE434" s="123" t="str">
        <f>IF(原始数据!K433="","",原始数据!K433)</f>
        <v/>
      </c>
      <c r="AF434" s="123" t="str">
        <f>IF(原始数据!L433="","",原始数据!L433)</f>
        <v/>
      </c>
      <c r="AG434" s="123" t="str">
        <f>IF(原始数据!AO433="","",原始数据!AO433)</f>
        <v/>
      </c>
      <c r="AH434" s="125"/>
      <c r="AI434" s="125"/>
      <c r="AJ434" s="125"/>
      <c r="AK434" s="125"/>
      <c r="AL434" s="125"/>
    </row>
    <row r="435" spans="1:38">
      <c r="A435" s="117">
        <f>输入错误检查!B434</f>
        <v>0</v>
      </c>
      <c r="B435" s="130" t="str">
        <f>原始数据!B434</f>
        <v/>
      </c>
      <c r="C435" s="130" t="str">
        <f>原始数据!C434</f>
        <v/>
      </c>
      <c r="D435" s="120" t="str">
        <f>原始数据!D434</f>
        <v/>
      </c>
      <c r="E435" s="120" t="str">
        <f>原始数据!E434</f>
        <v/>
      </c>
      <c r="F435" s="120" t="str">
        <f>原始数据!F434</f>
        <v/>
      </c>
      <c r="G435" s="120">
        <f>原始数据!G434</f>
        <v>1</v>
      </c>
      <c r="H435" s="120" t="str">
        <f>原始数据!H434</f>
        <v>上</v>
      </c>
      <c r="I435" s="120" t="str">
        <f>IF(原始数据!W434="","",原始数据!W434)</f>
        <v/>
      </c>
      <c r="J435" s="120" t="str">
        <f>原始数据!J434</f>
        <v/>
      </c>
      <c r="K435" s="125"/>
      <c r="L435" s="123" t="str">
        <f>IF(原始数据!AI434="","",原始数据!AI434)</f>
        <v/>
      </c>
      <c r="M435" s="125"/>
      <c r="N435" s="145"/>
      <c r="O435" s="145"/>
      <c r="P435" s="125"/>
      <c r="Q435" s="123" t="str">
        <f>IF(原始数据!AJ434="","",原始数据!AJ434)</f>
        <v/>
      </c>
      <c r="R435" s="125"/>
      <c r="S435" s="125"/>
      <c r="T435" s="125"/>
      <c r="U435" s="125"/>
      <c r="V435" s="123" t="str">
        <f>IF(原始数据!AL434="","",原始数据!AL434)</f>
        <v/>
      </c>
      <c r="W435" s="125"/>
      <c r="X435" s="125"/>
      <c r="Y435" s="125"/>
      <c r="Z435" s="125"/>
      <c r="AA435" s="123" t="str">
        <f>IF(原始数据!AN434="","",原始数据!AN434)</f>
        <v/>
      </c>
      <c r="AB435" s="125"/>
      <c r="AC435" s="125"/>
      <c r="AD435" s="125"/>
      <c r="AE435" s="123" t="str">
        <f>IF(原始数据!K434="","",原始数据!K434)</f>
        <v/>
      </c>
      <c r="AF435" s="123" t="str">
        <f>IF(原始数据!L434="","",原始数据!L434)</f>
        <v/>
      </c>
      <c r="AG435" s="123" t="str">
        <f>IF(原始数据!AO434="","",原始数据!AO434)</f>
        <v/>
      </c>
      <c r="AH435" s="125"/>
      <c r="AI435" s="125"/>
      <c r="AJ435" s="125"/>
      <c r="AK435" s="125"/>
      <c r="AL435" s="125"/>
    </row>
    <row r="436" spans="1:38">
      <c r="A436" s="117">
        <f>输入错误检查!B435</f>
        <v>0</v>
      </c>
      <c r="B436" s="130" t="str">
        <f>原始数据!B435</f>
        <v/>
      </c>
      <c r="C436" s="130" t="str">
        <f>原始数据!C435</f>
        <v/>
      </c>
      <c r="D436" s="120" t="str">
        <f>原始数据!D435</f>
        <v/>
      </c>
      <c r="E436" s="120" t="str">
        <f>原始数据!E435</f>
        <v/>
      </c>
      <c r="F436" s="120" t="str">
        <f>原始数据!F435</f>
        <v/>
      </c>
      <c r="G436" s="120">
        <f>原始数据!G435</f>
        <v>1</v>
      </c>
      <c r="H436" s="120" t="str">
        <f>原始数据!H435</f>
        <v>下</v>
      </c>
      <c r="I436" s="120" t="str">
        <f>IF(原始数据!W435="","",原始数据!W435)</f>
        <v/>
      </c>
      <c r="J436" s="120" t="str">
        <f>原始数据!J435</f>
        <v/>
      </c>
      <c r="K436" s="125"/>
      <c r="L436" s="123" t="str">
        <f>IF(原始数据!AI435="","",原始数据!AI435)</f>
        <v/>
      </c>
      <c r="M436" s="125"/>
      <c r="N436" s="145"/>
      <c r="O436" s="145"/>
      <c r="P436" s="125"/>
      <c r="Q436" s="123" t="str">
        <f>IF(原始数据!AJ435="","",原始数据!AJ435)</f>
        <v/>
      </c>
      <c r="R436" s="125"/>
      <c r="S436" s="125"/>
      <c r="T436" s="125"/>
      <c r="U436" s="125"/>
      <c r="V436" s="123" t="str">
        <f>IF(原始数据!AL435="","",原始数据!AL435)</f>
        <v/>
      </c>
      <c r="W436" s="125"/>
      <c r="X436" s="125"/>
      <c r="Y436" s="125"/>
      <c r="Z436" s="125"/>
      <c r="AA436" s="123" t="str">
        <f>IF(原始数据!AN435="","",原始数据!AN435)</f>
        <v/>
      </c>
      <c r="AB436" s="125"/>
      <c r="AC436" s="125"/>
      <c r="AD436" s="125"/>
      <c r="AE436" s="123" t="str">
        <f>IF(原始数据!K435="","",原始数据!K435)</f>
        <v/>
      </c>
      <c r="AF436" s="123" t="str">
        <f>IF(原始数据!L435="","",原始数据!L435)</f>
        <v/>
      </c>
      <c r="AG436" s="123" t="str">
        <f>IF(原始数据!AO435="","",原始数据!AO435)</f>
        <v/>
      </c>
      <c r="AH436" s="125"/>
      <c r="AI436" s="125"/>
      <c r="AJ436" s="125"/>
      <c r="AK436" s="125"/>
      <c r="AL436" s="125"/>
    </row>
    <row r="437" spans="1:38">
      <c r="A437" s="117">
        <f>输入错误检查!B436</f>
        <v>0</v>
      </c>
      <c r="B437" s="130" t="str">
        <f>原始数据!B436</f>
        <v/>
      </c>
      <c r="C437" s="130" t="str">
        <f>原始数据!C436</f>
        <v/>
      </c>
      <c r="D437" s="120" t="str">
        <f>原始数据!D436</f>
        <v/>
      </c>
      <c r="E437" s="120" t="str">
        <f>原始数据!E436</f>
        <v/>
      </c>
      <c r="F437" s="120" t="str">
        <f>原始数据!F436</f>
        <v/>
      </c>
      <c r="G437" s="120">
        <f>原始数据!G436</f>
        <v>2</v>
      </c>
      <c r="H437" s="120" t="str">
        <f>原始数据!H436</f>
        <v>上</v>
      </c>
      <c r="I437" s="120" t="str">
        <f>IF(原始数据!W436="","",原始数据!W436)</f>
        <v/>
      </c>
      <c r="J437" s="120" t="str">
        <f>原始数据!J436</f>
        <v/>
      </c>
      <c r="K437" s="125"/>
      <c r="L437" s="123" t="str">
        <f>IF(原始数据!AI436="","",原始数据!AI436)</f>
        <v/>
      </c>
      <c r="M437" s="125"/>
      <c r="N437" s="145"/>
      <c r="O437" s="145"/>
      <c r="P437" s="125"/>
      <c r="Q437" s="123" t="str">
        <f>IF(原始数据!AJ436="","",原始数据!AJ436)</f>
        <v/>
      </c>
      <c r="R437" s="125"/>
      <c r="S437" s="125"/>
      <c r="T437" s="125"/>
      <c r="U437" s="125"/>
      <c r="V437" s="123" t="str">
        <f>IF(原始数据!AL436="","",原始数据!AL436)</f>
        <v/>
      </c>
      <c r="W437" s="125"/>
      <c r="X437" s="125"/>
      <c r="Y437" s="125"/>
      <c r="Z437" s="125"/>
      <c r="AA437" s="123" t="str">
        <f>IF(原始数据!AN436="","",原始数据!AN436)</f>
        <v/>
      </c>
      <c r="AB437" s="125"/>
      <c r="AC437" s="125"/>
      <c r="AD437" s="125"/>
      <c r="AE437" s="123" t="str">
        <f>IF(原始数据!K436="","",原始数据!K436)</f>
        <v/>
      </c>
      <c r="AF437" s="123" t="str">
        <f>IF(原始数据!L436="","",原始数据!L436)</f>
        <v/>
      </c>
      <c r="AG437" s="123" t="str">
        <f>IF(原始数据!AO436="","",原始数据!AO436)</f>
        <v/>
      </c>
      <c r="AH437" s="125"/>
      <c r="AI437" s="125"/>
      <c r="AJ437" s="125"/>
      <c r="AK437" s="125"/>
      <c r="AL437" s="125"/>
    </row>
    <row r="438" spans="1:38">
      <c r="A438" s="117">
        <f>输入错误检查!B437</f>
        <v>0</v>
      </c>
      <c r="B438" s="130" t="str">
        <f>原始数据!B437</f>
        <v/>
      </c>
      <c r="C438" s="130" t="str">
        <f>原始数据!C437</f>
        <v/>
      </c>
      <c r="D438" s="120" t="str">
        <f>原始数据!D437</f>
        <v/>
      </c>
      <c r="E438" s="120" t="str">
        <f>原始数据!E437</f>
        <v/>
      </c>
      <c r="F438" s="120" t="str">
        <f>原始数据!F437</f>
        <v/>
      </c>
      <c r="G438" s="120">
        <f>原始数据!G437</f>
        <v>2</v>
      </c>
      <c r="H438" s="120" t="str">
        <f>原始数据!H437</f>
        <v>下</v>
      </c>
      <c r="I438" s="120" t="str">
        <f>IF(原始数据!W437="","",原始数据!W437)</f>
        <v/>
      </c>
      <c r="J438" s="120" t="str">
        <f>原始数据!J437</f>
        <v/>
      </c>
      <c r="K438" s="125"/>
      <c r="L438" s="123" t="str">
        <f>IF(原始数据!AI437="","",原始数据!AI437)</f>
        <v/>
      </c>
      <c r="M438" s="125"/>
      <c r="N438" s="145"/>
      <c r="O438" s="145"/>
      <c r="P438" s="125"/>
      <c r="Q438" s="123" t="str">
        <f>IF(原始数据!AJ437="","",原始数据!AJ437)</f>
        <v/>
      </c>
      <c r="R438" s="125"/>
      <c r="S438" s="125"/>
      <c r="T438" s="125"/>
      <c r="U438" s="125"/>
      <c r="V438" s="123" t="str">
        <f>IF(原始数据!AL437="","",原始数据!AL437)</f>
        <v/>
      </c>
      <c r="W438" s="125"/>
      <c r="X438" s="125"/>
      <c r="Y438" s="125"/>
      <c r="Z438" s="125"/>
      <c r="AA438" s="123" t="str">
        <f>IF(原始数据!AN437="","",原始数据!AN437)</f>
        <v/>
      </c>
      <c r="AB438" s="125"/>
      <c r="AC438" s="125"/>
      <c r="AD438" s="125"/>
      <c r="AE438" s="123" t="str">
        <f>IF(原始数据!K437="","",原始数据!K437)</f>
        <v/>
      </c>
      <c r="AF438" s="123" t="str">
        <f>IF(原始数据!L437="","",原始数据!L437)</f>
        <v/>
      </c>
      <c r="AG438" s="123" t="str">
        <f>IF(原始数据!AO437="","",原始数据!AO437)</f>
        <v/>
      </c>
      <c r="AH438" s="125"/>
      <c r="AI438" s="125"/>
      <c r="AJ438" s="125"/>
      <c r="AK438" s="125"/>
      <c r="AL438" s="125"/>
    </row>
    <row r="439" spans="1:38">
      <c r="A439" s="117">
        <f>输入错误检查!B438</f>
        <v>0</v>
      </c>
      <c r="B439" s="130" t="str">
        <f>原始数据!B438</f>
        <v/>
      </c>
      <c r="C439" s="130" t="str">
        <f>原始数据!C438</f>
        <v/>
      </c>
      <c r="D439" s="120" t="str">
        <f>原始数据!D438</f>
        <v/>
      </c>
      <c r="E439" s="120" t="str">
        <f>原始数据!E438</f>
        <v/>
      </c>
      <c r="F439" s="120" t="str">
        <f>原始数据!F438</f>
        <v/>
      </c>
      <c r="G439" s="120">
        <f>原始数据!G438</f>
        <v>3</v>
      </c>
      <c r="H439" s="120" t="str">
        <f>原始数据!H438</f>
        <v>上</v>
      </c>
      <c r="I439" s="120" t="str">
        <f>IF(原始数据!W438="","",原始数据!W438)</f>
        <v/>
      </c>
      <c r="J439" s="120" t="str">
        <f>原始数据!J438</f>
        <v/>
      </c>
      <c r="K439" s="125"/>
      <c r="L439" s="123" t="str">
        <f>IF(原始数据!AI438="","",原始数据!AI438)</f>
        <v/>
      </c>
      <c r="M439" s="125"/>
      <c r="N439" s="145"/>
      <c r="O439" s="145"/>
      <c r="P439" s="125"/>
      <c r="Q439" s="123" t="str">
        <f>IF(原始数据!AJ438="","",原始数据!AJ438)</f>
        <v/>
      </c>
      <c r="R439" s="125"/>
      <c r="S439" s="125"/>
      <c r="T439" s="125"/>
      <c r="U439" s="125"/>
      <c r="V439" s="123" t="str">
        <f>IF(原始数据!AL438="","",原始数据!AL438)</f>
        <v/>
      </c>
      <c r="W439" s="125"/>
      <c r="X439" s="125"/>
      <c r="Y439" s="125"/>
      <c r="Z439" s="125"/>
      <c r="AA439" s="123" t="str">
        <f>IF(原始数据!AN438="","",原始数据!AN438)</f>
        <v/>
      </c>
      <c r="AB439" s="125"/>
      <c r="AC439" s="125"/>
      <c r="AD439" s="125"/>
      <c r="AE439" s="123" t="str">
        <f>IF(原始数据!K438="","",原始数据!K438)</f>
        <v/>
      </c>
      <c r="AF439" s="123" t="str">
        <f>IF(原始数据!L438="","",原始数据!L438)</f>
        <v/>
      </c>
      <c r="AG439" s="123" t="str">
        <f>IF(原始数据!AO438="","",原始数据!AO438)</f>
        <v/>
      </c>
      <c r="AH439" s="125"/>
      <c r="AI439" s="125"/>
      <c r="AJ439" s="125"/>
      <c r="AK439" s="125"/>
      <c r="AL439" s="125"/>
    </row>
    <row r="440" spans="1:38">
      <c r="A440" s="117">
        <f>输入错误检查!B439</f>
        <v>0</v>
      </c>
      <c r="B440" s="130" t="str">
        <f>原始数据!B439</f>
        <v/>
      </c>
      <c r="C440" s="130" t="str">
        <f>原始数据!C439</f>
        <v/>
      </c>
      <c r="D440" s="120" t="str">
        <f>原始数据!D439</f>
        <v/>
      </c>
      <c r="E440" s="120" t="str">
        <f>原始数据!E439</f>
        <v/>
      </c>
      <c r="F440" s="120" t="str">
        <f>原始数据!F439</f>
        <v/>
      </c>
      <c r="G440" s="120">
        <f>原始数据!G439</f>
        <v>3</v>
      </c>
      <c r="H440" s="120" t="str">
        <f>原始数据!H439</f>
        <v>下</v>
      </c>
      <c r="I440" s="120" t="str">
        <f>IF(原始数据!W439="","",原始数据!W439)</f>
        <v/>
      </c>
      <c r="J440" s="120" t="str">
        <f>原始数据!J439</f>
        <v/>
      </c>
      <c r="K440" s="125"/>
      <c r="L440" s="123" t="str">
        <f>IF(原始数据!AI439="","",原始数据!AI439)</f>
        <v/>
      </c>
      <c r="M440" s="125"/>
      <c r="N440" s="145"/>
      <c r="O440" s="145"/>
      <c r="P440" s="125"/>
      <c r="Q440" s="123" t="str">
        <f>IF(原始数据!AJ439="","",原始数据!AJ439)</f>
        <v/>
      </c>
      <c r="R440" s="125"/>
      <c r="S440" s="125"/>
      <c r="T440" s="125"/>
      <c r="U440" s="125"/>
      <c r="V440" s="123" t="str">
        <f>IF(原始数据!AL439="","",原始数据!AL439)</f>
        <v/>
      </c>
      <c r="W440" s="125"/>
      <c r="X440" s="125"/>
      <c r="Y440" s="125"/>
      <c r="Z440" s="125"/>
      <c r="AA440" s="123" t="str">
        <f>IF(原始数据!AN439="","",原始数据!AN439)</f>
        <v/>
      </c>
      <c r="AB440" s="125"/>
      <c r="AC440" s="125"/>
      <c r="AD440" s="125"/>
      <c r="AE440" s="123" t="str">
        <f>IF(原始数据!K439="","",原始数据!K439)</f>
        <v/>
      </c>
      <c r="AF440" s="123" t="str">
        <f>IF(原始数据!L439="","",原始数据!L439)</f>
        <v/>
      </c>
      <c r="AG440" s="123" t="str">
        <f>IF(原始数据!AO439="","",原始数据!AO439)</f>
        <v/>
      </c>
      <c r="AH440" s="125"/>
      <c r="AI440" s="125"/>
      <c r="AJ440" s="125"/>
      <c r="AK440" s="125"/>
      <c r="AL440" s="125"/>
    </row>
    <row r="441" spans="1:38">
      <c r="A441" s="117">
        <f>输入错误检查!B440</f>
        <v>0</v>
      </c>
      <c r="B441" s="130" t="str">
        <f>原始数据!B440</f>
        <v/>
      </c>
      <c r="C441" s="130" t="str">
        <f>原始数据!C440</f>
        <v/>
      </c>
      <c r="D441" s="120" t="str">
        <f>原始数据!D440</f>
        <v/>
      </c>
      <c r="E441" s="120" t="str">
        <f>原始数据!E440</f>
        <v/>
      </c>
      <c r="F441" s="120" t="str">
        <f>原始数据!F440</f>
        <v/>
      </c>
      <c r="G441" s="120" t="str">
        <f>原始数据!G440</f>
        <v>加</v>
      </c>
      <c r="H441" s="120" t="str">
        <f>原始数据!H440</f>
        <v>上</v>
      </c>
      <c r="I441" s="120" t="str">
        <f>IF(原始数据!W440="","",原始数据!W440)</f>
        <v/>
      </c>
      <c r="J441" s="120" t="str">
        <f>原始数据!J440</f>
        <v/>
      </c>
      <c r="K441" s="125"/>
      <c r="L441" s="123" t="str">
        <f>IF(原始数据!AI440="","",原始数据!AI440)</f>
        <v/>
      </c>
      <c r="M441" s="125"/>
      <c r="N441" s="145"/>
      <c r="O441" s="145"/>
      <c r="P441" s="125"/>
      <c r="Q441" s="123" t="str">
        <f>IF(原始数据!AJ440="","",原始数据!AJ440)</f>
        <v/>
      </c>
      <c r="R441" s="125"/>
      <c r="S441" s="125"/>
      <c r="T441" s="125"/>
      <c r="U441" s="125"/>
      <c r="V441" s="123" t="str">
        <f>IF(原始数据!AL440="","",原始数据!AL440)</f>
        <v/>
      </c>
      <c r="W441" s="125"/>
      <c r="X441" s="125"/>
      <c r="Y441" s="125"/>
      <c r="Z441" s="125"/>
      <c r="AA441" s="123" t="str">
        <f>IF(原始数据!AN440="","",原始数据!AN440)</f>
        <v/>
      </c>
      <c r="AB441" s="125"/>
      <c r="AC441" s="125"/>
      <c r="AD441" s="125"/>
      <c r="AE441" s="123" t="str">
        <f>IF(原始数据!K440="","",原始数据!K440)</f>
        <v/>
      </c>
      <c r="AF441" s="123" t="str">
        <f>IF(原始数据!L440="","",原始数据!L440)</f>
        <v/>
      </c>
      <c r="AG441" s="123" t="str">
        <f>IF(原始数据!AO440="","",原始数据!AO440)</f>
        <v/>
      </c>
      <c r="AH441" s="125"/>
      <c r="AI441" s="125"/>
      <c r="AJ441" s="125"/>
      <c r="AK441" s="125"/>
      <c r="AL441" s="125"/>
    </row>
    <row r="442" spans="1:38">
      <c r="A442" s="117">
        <f>输入错误检查!B441</f>
        <v>0</v>
      </c>
      <c r="B442" s="130" t="str">
        <f>原始数据!B441</f>
        <v/>
      </c>
      <c r="C442" s="130" t="str">
        <f>原始数据!C441</f>
        <v/>
      </c>
      <c r="D442" s="120" t="str">
        <f>原始数据!D441</f>
        <v/>
      </c>
      <c r="E442" s="120" t="str">
        <f>原始数据!E441</f>
        <v/>
      </c>
      <c r="F442" s="120" t="str">
        <f>原始数据!F441</f>
        <v/>
      </c>
      <c r="G442" s="120" t="str">
        <f>原始数据!G441</f>
        <v>加</v>
      </c>
      <c r="H442" s="120" t="str">
        <f>原始数据!H441</f>
        <v>下</v>
      </c>
      <c r="I442" s="120" t="str">
        <f>IF(原始数据!W441="","",原始数据!W441)</f>
        <v/>
      </c>
      <c r="J442" s="120" t="str">
        <f>原始数据!J441</f>
        <v/>
      </c>
      <c r="K442" s="125"/>
      <c r="L442" s="123" t="str">
        <f>IF(原始数据!AI441="","",原始数据!AI441)</f>
        <v/>
      </c>
      <c r="M442" s="125"/>
      <c r="N442" s="145"/>
      <c r="O442" s="145"/>
      <c r="P442" s="125"/>
      <c r="Q442" s="123" t="str">
        <f>IF(原始数据!AJ441="","",原始数据!AJ441)</f>
        <v/>
      </c>
      <c r="R442" s="125"/>
      <c r="S442" s="125"/>
      <c r="T442" s="125"/>
      <c r="U442" s="125"/>
      <c r="V442" s="123" t="str">
        <f>IF(原始数据!AL441="","",原始数据!AL441)</f>
        <v/>
      </c>
      <c r="W442" s="125"/>
      <c r="X442" s="125"/>
      <c r="Y442" s="125"/>
      <c r="Z442" s="125"/>
      <c r="AA442" s="123" t="str">
        <f>IF(原始数据!AN441="","",原始数据!AN441)</f>
        <v/>
      </c>
      <c r="AB442" s="125"/>
      <c r="AC442" s="125"/>
      <c r="AD442" s="125"/>
      <c r="AE442" s="123" t="str">
        <f>IF(原始数据!K441="","",原始数据!K441)</f>
        <v/>
      </c>
      <c r="AF442" s="123" t="str">
        <f>IF(原始数据!L441="","",原始数据!L441)</f>
        <v/>
      </c>
      <c r="AG442" s="123" t="str">
        <f>IF(原始数据!AO441="","",原始数据!AO441)</f>
        <v/>
      </c>
      <c r="AH442" s="125"/>
      <c r="AI442" s="125"/>
      <c r="AJ442" s="125"/>
      <c r="AK442" s="125"/>
      <c r="AL442" s="125"/>
    </row>
    <row r="443" spans="1:38">
      <c r="A443" s="117">
        <f>输入错误检查!B442</f>
        <v>0</v>
      </c>
      <c r="B443" s="130" t="str">
        <f>原始数据!B442</f>
        <v/>
      </c>
      <c r="C443" s="130" t="str">
        <f>原始数据!C442</f>
        <v/>
      </c>
      <c r="D443" s="120" t="str">
        <f>原始数据!D442</f>
        <v/>
      </c>
      <c r="E443" s="120" t="str">
        <f>原始数据!E442</f>
        <v/>
      </c>
      <c r="F443" s="120" t="str">
        <f>原始数据!F442</f>
        <v/>
      </c>
      <c r="G443" s="120">
        <f>原始数据!G442</f>
        <v>1</v>
      </c>
      <c r="H443" s="120" t="str">
        <f>原始数据!H442</f>
        <v>上</v>
      </c>
      <c r="I443" s="120" t="str">
        <f>IF(原始数据!W442="","",原始数据!W442)</f>
        <v/>
      </c>
      <c r="J443" s="120" t="str">
        <f>原始数据!J442</f>
        <v/>
      </c>
      <c r="K443" s="125"/>
      <c r="L443" s="123" t="str">
        <f>IF(原始数据!AI442="","",原始数据!AI442)</f>
        <v/>
      </c>
      <c r="M443" s="125"/>
      <c r="N443" s="145"/>
      <c r="O443" s="145"/>
      <c r="P443" s="125"/>
      <c r="Q443" s="123" t="str">
        <f>IF(原始数据!AJ442="","",原始数据!AJ442)</f>
        <v/>
      </c>
      <c r="R443" s="125"/>
      <c r="S443" s="125"/>
      <c r="T443" s="125"/>
      <c r="U443" s="125"/>
      <c r="V443" s="123" t="str">
        <f>IF(原始数据!AL442="","",原始数据!AL442)</f>
        <v/>
      </c>
      <c r="W443" s="125"/>
      <c r="X443" s="125"/>
      <c r="Y443" s="125"/>
      <c r="Z443" s="125"/>
      <c r="AA443" s="123" t="str">
        <f>IF(原始数据!AN442="","",原始数据!AN442)</f>
        <v/>
      </c>
      <c r="AB443" s="125"/>
      <c r="AC443" s="125"/>
      <c r="AD443" s="125"/>
      <c r="AE443" s="123" t="str">
        <f>IF(原始数据!K442="","",原始数据!K442)</f>
        <v/>
      </c>
      <c r="AF443" s="123" t="str">
        <f>IF(原始数据!L442="","",原始数据!L442)</f>
        <v/>
      </c>
      <c r="AG443" s="123" t="str">
        <f>IF(原始数据!AO442="","",原始数据!AO442)</f>
        <v/>
      </c>
      <c r="AH443" s="125"/>
      <c r="AI443" s="125"/>
      <c r="AJ443" s="125"/>
      <c r="AK443" s="125"/>
      <c r="AL443" s="125"/>
    </row>
    <row r="444" spans="1:38">
      <c r="A444" s="117">
        <f>输入错误检查!B443</f>
        <v>0</v>
      </c>
      <c r="B444" s="130" t="str">
        <f>原始数据!B443</f>
        <v/>
      </c>
      <c r="C444" s="130" t="str">
        <f>原始数据!C443</f>
        <v/>
      </c>
      <c r="D444" s="120" t="str">
        <f>原始数据!D443</f>
        <v/>
      </c>
      <c r="E444" s="120" t="str">
        <f>原始数据!E443</f>
        <v/>
      </c>
      <c r="F444" s="120" t="str">
        <f>原始数据!F443</f>
        <v/>
      </c>
      <c r="G444" s="120">
        <f>原始数据!G443</f>
        <v>1</v>
      </c>
      <c r="H444" s="120" t="str">
        <f>原始数据!H443</f>
        <v>下</v>
      </c>
      <c r="I444" s="120" t="str">
        <f>IF(原始数据!W443="","",原始数据!W443)</f>
        <v/>
      </c>
      <c r="J444" s="120" t="str">
        <f>原始数据!J443</f>
        <v/>
      </c>
      <c r="K444" s="125"/>
      <c r="L444" s="123" t="str">
        <f>IF(原始数据!AI443="","",原始数据!AI443)</f>
        <v/>
      </c>
      <c r="M444" s="125"/>
      <c r="N444" s="145"/>
      <c r="O444" s="145"/>
      <c r="P444" s="125"/>
      <c r="Q444" s="123" t="str">
        <f>IF(原始数据!AJ443="","",原始数据!AJ443)</f>
        <v/>
      </c>
      <c r="R444" s="125"/>
      <c r="S444" s="125"/>
      <c r="T444" s="125"/>
      <c r="U444" s="125"/>
      <c r="V444" s="123" t="str">
        <f>IF(原始数据!AL443="","",原始数据!AL443)</f>
        <v/>
      </c>
      <c r="W444" s="125"/>
      <c r="X444" s="125"/>
      <c r="Y444" s="125"/>
      <c r="Z444" s="125"/>
      <c r="AA444" s="123" t="str">
        <f>IF(原始数据!AN443="","",原始数据!AN443)</f>
        <v/>
      </c>
      <c r="AB444" s="125"/>
      <c r="AC444" s="125"/>
      <c r="AD444" s="125"/>
      <c r="AE444" s="123" t="str">
        <f>IF(原始数据!K443="","",原始数据!K443)</f>
        <v/>
      </c>
      <c r="AF444" s="123" t="str">
        <f>IF(原始数据!L443="","",原始数据!L443)</f>
        <v/>
      </c>
      <c r="AG444" s="123" t="str">
        <f>IF(原始数据!AO443="","",原始数据!AO443)</f>
        <v/>
      </c>
      <c r="AH444" s="125"/>
      <c r="AI444" s="125"/>
      <c r="AJ444" s="125"/>
      <c r="AK444" s="125"/>
      <c r="AL444" s="125"/>
    </row>
    <row r="445" spans="1:38">
      <c r="A445" s="117">
        <f>输入错误检查!B444</f>
        <v>0</v>
      </c>
      <c r="B445" s="130" t="str">
        <f>原始数据!B444</f>
        <v/>
      </c>
      <c r="C445" s="130" t="str">
        <f>原始数据!C444</f>
        <v/>
      </c>
      <c r="D445" s="120" t="str">
        <f>原始数据!D444</f>
        <v/>
      </c>
      <c r="E445" s="120" t="str">
        <f>原始数据!E444</f>
        <v/>
      </c>
      <c r="F445" s="120" t="str">
        <f>原始数据!F444</f>
        <v/>
      </c>
      <c r="G445" s="120">
        <f>原始数据!G444</f>
        <v>2</v>
      </c>
      <c r="H445" s="120" t="str">
        <f>原始数据!H444</f>
        <v>上</v>
      </c>
      <c r="I445" s="120" t="str">
        <f>IF(原始数据!W444="","",原始数据!W444)</f>
        <v/>
      </c>
      <c r="J445" s="120" t="str">
        <f>原始数据!J444</f>
        <v/>
      </c>
      <c r="K445" s="125"/>
      <c r="L445" s="123" t="str">
        <f>IF(原始数据!AI444="","",原始数据!AI444)</f>
        <v/>
      </c>
      <c r="M445" s="125"/>
      <c r="N445" s="145"/>
      <c r="O445" s="145"/>
      <c r="P445" s="125"/>
      <c r="Q445" s="123" t="str">
        <f>IF(原始数据!AJ444="","",原始数据!AJ444)</f>
        <v/>
      </c>
      <c r="R445" s="125"/>
      <c r="S445" s="125"/>
      <c r="T445" s="125"/>
      <c r="U445" s="125"/>
      <c r="V445" s="123" t="str">
        <f>IF(原始数据!AL444="","",原始数据!AL444)</f>
        <v/>
      </c>
      <c r="W445" s="125"/>
      <c r="X445" s="125"/>
      <c r="Y445" s="125"/>
      <c r="Z445" s="125"/>
      <c r="AA445" s="123" t="str">
        <f>IF(原始数据!AN444="","",原始数据!AN444)</f>
        <v/>
      </c>
      <c r="AB445" s="125"/>
      <c r="AC445" s="125"/>
      <c r="AD445" s="125"/>
      <c r="AE445" s="123" t="str">
        <f>IF(原始数据!K444="","",原始数据!K444)</f>
        <v/>
      </c>
      <c r="AF445" s="123" t="str">
        <f>IF(原始数据!L444="","",原始数据!L444)</f>
        <v/>
      </c>
      <c r="AG445" s="123" t="str">
        <f>IF(原始数据!AO444="","",原始数据!AO444)</f>
        <v/>
      </c>
      <c r="AH445" s="125"/>
      <c r="AI445" s="125"/>
      <c r="AJ445" s="125"/>
      <c r="AK445" s="125"/>
      <c r="AL445" s="125"/>
    </row>
    <row r="446" spans="1:38">
      <c r="A446" s="117">
        <f>输入错误检查!B445</f>
        <v>0</v>
      </c>
      <c r="B446" s="130" t="str">
        <f>原始数据!B445</f>
        <v/>
      </c>
      <c r="C446" s="130" t="str">
        <f>原始数据!C445</f>
        <v/>
      </c>
      <c r="D446" s="120" t="str">
        <f>原始数据!D445</f>
        <v/>
      </c>
      <c r="E446" s="120" t="str">
        <f>原始数据!E445</f>
        <v/>
      </c>
      <c r="F446" s="120" t="str">
        <f>原始数据!F445</f>
        <v/>
      </c>
      <c r="G446" s="120">
        <f>原始数据!G445</f>
        <v>2</v>
      </c>
      <c r="H446" s="120" t="str">
        <f>原始数据!H445</f>
        <v>下</v>
      </c>
      <c r="I446" s="120" t="str">
        <f>IF(原始数据!W445="","",原始数据!W445)</f>
        <v/>
      </c>
      <c r="J446" s="120" t="str">
        <f>原始数据!J445</f>
        <v/>
      </c>
      <c r="K446" s="125"/>
      <c r="L446" s="123" t="str">
        <f>IF(原始数据!AI445="","",原始数据!AI445)</f>
        <v/>
      </c>
      <c r="M446" s="125"/>
      <c r="N446" s="145"/>
      <c r="O446" s="145"/>
      <c r="P446" s="125"/>
      <c r="Q446" s="123" t="str">
        <f>IF(原始数据!AJ445="","",原始数据!AJ445)</f>
        <v/>
      </c>
      <c r="R446" s="125"/>
      <c r="S446" s="125"/>
      <c r="T446" s="125"/>
      <c r="U446" s="125"/>
      <c r="V446" s="123" t="str">
        <f>IF(原始数据!AL445="","",原始数据!AL445)</f>
        <v/>
      </c>
      <c r="W446" s="125"/>
      <c r="X446" s="125"/>
      <c r="Y446" s="125"/>
      <c r="Z446" s="125"/>
      <c r="AA446" s="123" t="str">
        <f>IF(原始数据!AN445="","",原始数据!AN445)</f>
        <v/>
      </c>
      <c r="AB446" s="125"/>
      <c r="AC446" s="125"/>
      <c r="AD446" s="125"/>
      <c r="AE446" s="123" t="str">
        <f>IF(原始数据!K445="","",原始数据!K445)</f>
        <v/>
      </c>
      <c r="AF446" s="123" t="str">
        <f>IF(原始数据!L445="","",原始数据!L445)</f>
        <v/>
      </c>
      <c r="AG446" s="123" t="str">
        <f>IF(原始数据!AO445="","",原始数据!AO445)</f>
        <v/>
      </c>
      <c r="AH446" s="125"/>
      <c r="AI446" s="125"/>
      <c r="AJ446" s="125"/>
      <c r="AK446" s="125"/>
      <c r="AL446" s="125"/>
    </row>
    <row r="447" spans="1:38">
      <c r="A447" s="117">
        <f>输入错误检查!B446</f>
        <v>0</v>
      </c>
      <c r="B447" s="130" t="str">
        <f>原始数据!B446</f>
        <v/>
      </c>
      <c r="C447" s="130" t="str">
        <f>原始数据!C446</f>
        <v/>
      </c>
      <c r="D447" s="120" t="str">
        <f>原始数据!D446</f>
        <v/>
      </c>
      <c r="E447" s="120" t="str">
        <f>原始数据!E446</f>
        <v/>
      </c>
      <c r="F447" s="120" t="str">
        <f>原始数据!F446</f>
        <v/>
      </c>
      <c r="G447" s="120">
        <f>原始数据!G446</f>
        <v>3</v>
      </c>
      <c r="H447" s="120" t="str">
        <f>原始数据!H446</f>
        <v>上</v>
      </c>
      <c r="I447" s="120" t="str">
        <f>IF(原始数据!W446="","",原始数据!W446)</f>
        <v/>
      </c>
      <c r="J447" s="120" t="str">
        <f>原始数据!J446</f>
        <v/>
      </c>
      <c r="K447" s="125"/>
      <c r="L447" s="123" t="str">
        <f>IF(原始数据!AI446="","",原始数据!AI446)</f>
        <v/>
      </c>
      <c r="M447" s="125"/>
      <c r="N447" s="145"/>
      <c r="O447" s="145"/>
      <c r="P447" s="125"/>
      <c r="Q447" s="123" t="str">
        <f>IF(原始数据!AJ446="","",原始数据!AJ446)</f>
        <v/>
      </c>
      <c r="R447" s="125"/>
      <c r="S447" s="125"/>
      <c r="T447" s="125"/>
      <c r="U447" s="125"/>
      <c r="V447" s="123" t="str">
        <f>IF(原始数据!AL446="","",原始数据!AL446)</f>
        <v/>
      </c>
      <c r="W447" s="125"/>
      <c r="X447" s="125"/>
      <c r="Y447" s="125"/>
      <c r="Z447" s="125"/>
      <c r="AA447" s="123" t="str">
        <f>IF(原始数据!AN446="","",原始数据!AN446)</f>
        <v/>
      </c>
      <c r="AB447" s="125"/>
      <c r="AC447" s="125"/>
      <c r="AD447" s="125"/>
      <c r="AE447" s="123" t="str">
        <f>IF(原始数据!K446="","",原始数据!K446)</f>
        <v/>
      </c>
      <c r="AF447" s="123" t="str">
        <f>IF(原始数据!L446="","",原始数据!L446)</f>
        <v/>
      </c>
      <c r="AG447" s="123" t="str">
        <f>IF(原始数据!AO446="","",原始数据!AO446)</f>
        <v/>
      </c>
      <c r="AH447" s="125"/>
      <c r="AI447" s="125"/>
      <c r="AJ447" s="125"/>
      <c r="AK447" s="125"/>
      <c r="AL447" s="125"/>
    </row>
    <row r="448" spans="1:38">
      <c r="A448" s="117">
        <f>输入错误检查!B447</f>
        <v>0</v>
      </c>
      <c r="B448" s="130" t="str">
        <f>原始数据!B447</f>
        <v/>
      </c>
      <c r="C448" s="130" t="str">
        <f>原始数据!C447</f>
        <v/>
      </c>
      <c r="D448" s="120" t="str">
        <f>原始数据!D447</f>
        <v/>
      </c>
      <c r="E448" s="120" t="str">
        <f>原始数据!E447</f>
        <v/>
      </c>
      <c r="F448" s="120" t="str">
        <f>原始数据!F447</f>
        <v/>
      </c>
      <c r="G448" s="120">
        <f>原始数据!G447</f>
        <v>3</v>
      </c>
      <c r="H448" s="120" t="str">
        <f>原始数据!H447</f>
        <v>下</v>
      </c>
      <c r="I448" s="120" t="str">
        <f>IF(原始数据!W447="","",原始数据!W447)</f>
        <v/>
      </c>
      <c r="J448" s="120" t="str">
        <f>原始数据!J447</f>
        <v/>
      </c>
      <c r="K448" s="125"/>
      <c r="L448" s="123" t="str">
        <f>IF(原始数据!AI447="","",原始数据!AI447)</f>
        <v/>
      </c>
      <c r="M448" s="125"/>
      <c r="N448" s="145"/>
      <c r="O448" s="145"/>
      <c r="P448" s="125"/>
      <c r="Q448" s="123" t="str">
        <f>IF(原始数据!AJ447="","",原始数据!AJ447)</f>
        <v/>
      </c>
      <c r="R448" s="125"/>
      <c r="S448" s="125"/>
      <c r="T448" s="125"/>
      <c r="U448" s="125"/>
      <c r="V448" s="123" t="str">
        <f>IF(原始数据!AL447="","",原始数据!AL447)</f>
        <v/>
      </c>
      <c r="W448" s="125"/>
      <c r="X448" s="125"/>
      <c r="Y448" s="125"/>
      <c r="Z448" s="125"/>
      <c r="AA448" s="123" t="str">
        <f>IF(原始数据!AN447="","",原始数据!AN447)</f>
        <v/>
      </c>
      <c r="AB448" s="125"/>
      <c r="AC448" s="125"/>
      <c r="AD448" s="125"/>
      <c r="AE448" s="123" t="str">
        <f>IF(原始数据!K447="","",原始数据!K447)</f>
        <v/>
      </c>
      <c r="AF448" s="123" t="str">
        <f>IF(原始数据!L447="","",原始数据!L447)</f>
        <v/>
      </c>
      <c r="AG448" s="123" t="str">
        <f>IF(原始数据!AO447="","",原始数据!AO447)</f>
        <v/>
      </c>
      <c r="AH448" s="125"/>
      <c r="AI448" s="125"/>
      <c r="AJ448" s="125"/>
      <c r="AK448" s="125"/>
      <c r="AL448" s="125"/>
    </row>
    <row r="449" spans="1:38">
      <c r="A449" s="117">
        <f>输入错误检查!B448</f>
        <v>0</v>
      </c>
      <c r="B449" s="130" t="str">
        <f>原始数据!B448</f>
        <v/>
      </c>
      <c r="C449" s="130" t="str">
        <f>原始数据!C448</f>
        <v/>
      </c>
      <c r="D449" s="120" t="str">
        <f>原始数据!D448</f>
        <v/>
      </c>
      <c r="E449" s="120" t="str">
        <f>原始数据!E448</f>
        <v/>
      </c>
      <c r="F449" s="120" t="str">
        <f>原始数据!F448</f>
        <v/>
      </c>
      <c r="G449" s="120" t="str">
        <f>原始数据!G448</f>
        <v>加</v>
      </c>
      <c r="H449" s="120" t="str">
        <f>原始数据!H448</f>
        <v>上</v>
      </c>
      <c r="I449" s="120" t="str">
        <f>IF(原始数据!W448="","",原始数据!W448)</f>
        <v/>
      </c>
      <c r="J449" s="120" t="str">
        <f>原始数据!J448</f>
        <v/>
      </c>
      <c r="K449" s="125"/>
      <c r="L449" s="123" t="str">
        <f>IF(原始数据!AI448="","",原始数据!AI448)</f>
        <v/>
      </c>
      <c r="M449" s="125"/>
      <c r="N449" s="145"/>
      <c r="O449" s="145"/>
      <c r="P449" s="125"/>
      <c r="Q449" s="123" t="str">
        <f>IF(原始数据!AJ448="","",原始数据!AJ448)</f>
        <v/>
      </c>
      <c r="R449" s="125"/>
      <c r="S449" s="125"/>
      <c r="T449" s="125"/>
      <c r="U449" s="125"/>
      <c r="V449" s="123" t="str">
        <f>IF(原始数据!AL448="","",原始数据!AL448)</f>
        <v/>
      </c>
      <c r="W449" s="125"/>
      <c r="X449" s="125"/>
      <c r="Y449" s="125"/>
      <c r="Z449" s="125"/>
      <c r="AA449" s="123" t="str">
        <f>IF(原始数据!AN448="","",原始数据!AN448)</f>
        <v/>
      </c>
      <c r="AB449" s="125"/>
      <c r="AC449" s="125"/>
      <c r="AD449" s="125"/>
      <c r="AE449" s="123" t="str">
        <f>IF(原始数据!K448="","",原始数据!K448)</f>
        <v/>
      </c>
      <c r="AF449" s="123" t="str">
        <f>IF(原始数据!L448="","",原始数据!L448)</f>
        <v/>
      </c>
      <c r="AG449" s="123" t="str">
        <f>IF(原始数据!AO448="","",原始数据!AO448)</f>
        <v/>
      </c>
      <c r="AH449" s="125"/>
      <c r="AI449" s="125"/>
      <c r="AJ449" s="125"/>
      <c r="AK449" s="125"/>
      <c r="AL449" s="125"/>
    </row>
    <row r="450" spans="1:38">
      <c r="A450" s="117">
        <f>输入错误检查!B449</f>
        <v>0</v>
      </c>
      <c r="B450" s="130" t="str">
        <f>原始数据!B449</f>
        <v/>
      </c>
      <c r="C450" s="130" t="str">
        <f>原始数据!C449</f>
        <v/>
      </c>
      <c r="D450" s="120" t="str">
        <f>原始数据!D449</f>
        <v/>
      </c>
      <c r="E450" s="120" t="str">
        <f>原始数据!E449</f>
        <v/>
      </c>
      <c r="F450" s="120" t="str">
        <f>原始数据!F449</f>
        <v/>
      </c>
      <c r="G450" s="120" t="str">
        <f>原始数据!G449</f>
        <v>加</v>
      </c>
      <c r="H450" s="120" t="str">
        <f>原始数据!H449</f>
        <v>下</v>
      </c>
      <c r="I450" s="120" t="str">
        <f>IF(原始数据!W449="","",原始数据!W449)</f>
        <v/>
      </c>
      <c r="J450" s="120" t="str">
        <f>原始数据!J449</f>
        <v/>
      </c>
      <c r="K450" s="125"/>
      <c r="L450" s="123" t="str">
        <f>IF(原始数据!AI449="","",原始数据!AI449)</f>
        <v/>
      </c>
      <c r="M450" s="125"/>
      <c r="N450" s="145"/>
      <c r="O450" s="145"/>
      <c r="P450" s="125"/>
      <c r="Q450" s="123" t="str">
        <f>IF(原始数据!AJ449="","",原始数据!AJ449)</f>
        <v/>
      </c>
      <c r="R450" s="125"/>
      <c r="S450" s="125"/>
      <c r="T450" s="125"/>
      <c r="U450" s="125"/>
      <c r="V450" s="123" t="str">
        <f>IF(原始数据!AL449="","",原始数据!AL449)</f>
        <v/>
      </c>
      <c r="W450" s="125"/>
      <c r="X450" s="125"/>
      <c r="Y450" s="125"/>
      <c r="Z450" s="125"/>
      <c r="AA450" s="123" t="str">
        <f>IF(原始数据!AN449="","",原始数据!AN449)</f>
        <v/>
      </c>
      <c r="AB450" s="125"/>
      <c r="AC450" s="125"/>
      <c r="AD450" s="125"/>
      <c r="AE450" s="123" t="str">
        <f>IF(原始数据!K449="","",原始数据!K449)</f>
        <v/>
      </c>
      <c r="AF450" s="123" t="str">
        <f>IF(原始数据!L449="","",原始数据!L449)</f>
        <v/>
      </c>
      <c r="AG450" s="123" t="str">
        <f>IF(原始数据!AO449="","",原始数据!AO449)</f>
        <v/>
      </c>
      <c r="AH450" s="125"/>
      <c r="AI450" s="125"/>
      <c r="AJ450" s="125"/>
      <c r="AK450" s="125"/>
      <c r="AL450" s="125"/>
    </row>
    <row r="451" spans="1:38">
      <c r="A451" s="117">
        <f>输入错误检查!B450</f>
        <v>0</v>
      </c>
      <c r="B451" s="130" t="str">
        <f>原始数据!B450</f>
        <v/>
      </c>
      <c r="C451" s="130" t="str">
        <f>原始数据!C450</f>
        <v/>
      </c>
      <c r="D451" s="120" t="str">
        <f>原始数据!D450</f>
        <v/>
      </c>
      <c r="E451" s="120" t="str">
        <f>原始数据!E450</f>
        <v/>
      </c>
      <c r="F451" s="120" t="str">
        <f>原始数据!F450</f>
        <v/>
      </c>
      <c r="G451" s="120">
        <f>原始数据!G450</f>
        <v>1</v>
      </c>
      <c r="H451" s="120" t="str">
        <f>原始数据!H450</f>
        <v>上</v>
      </c>
      <c r="I451" s="120" t="str">
        <f>IF(原始数据!W450="","",原始数据!W450)</f>
        <v/>
      </c>
      <c r="J451" s="120" t="str">
        <f>原始数据!J450</f>
        <v/>
      </c>
      <c r="K451" s="125"/>
      <c r="L451" s="123" t="str">
        <f>IF(原始数据!AI450="","",原始数据!AI450)</f>
        <v/>
      </c>
      <c r="M451" s="125"/>
      <c r="N451" s="145"/>
      <c r="O451" s="145"/>
      <c r="P451" s="125"/>
      <c r="Q451" s="123" t="str">
        <f>IF(原始数据!AJ450="","",原始数据!AJ450)</f>
        <v/>
      </c>
      <c r="R451" s="125"/>
      <c r="S451" s="125"/>
      <c r="T451" s="125"/>
      <c r="U451" s="125"/>
      <c r="V451" s="123" t="str">
        <f>IF(原始数据!AL450="","",原始数据!AL450)</f>
        <v/>
      </c>
      <c r="W451" s="125"/>
      <c r="X451" s="125"/>
      <c r="Y451" s="125"/>
      <c r="Z451" s="125"/>
      <c r="AA451" s="123" t="str">
        <f>IF(原始数据!AN450="","",原始数据!AN450)</f>
        <v/>
      </c>
      <c r="AB451" s="125"/>
      <c r="AC451" s="125"/>
      <c r="AD451" s="125"/>
      <c r="AE451" s="123" t="str">
        <f>IF(原始数据!K450="","",原始数据!K450)</f>
        <v/>
      </c>
      <c r="AF451" s="123" t="str">
        <f>IF(原始数据!L450="","",原始数据!L450)</f>
        <v/>
      </c>
      <c r="AG451" s="123" t="str">
        <f>IF(原始数据!AO450="","",原始数据!AO450)</f>
        <v/>
      </c>
      <c r="AH451" s="125"/>
      <c r="AI451" s="125"/>
      <c r="AJ451" s="125"/>
      <c r="AK451" s="125"/>
      <c r="AL451" s="125"/>
    </row>
    <row r="452" spans="1:38">
      <c r="A452" s="117">
        <f>输入错误检查!B451</f>
        <v>0</v>
      </c>
      <c r="B452" s="130" t="str">
        <f>原始数据!B451</f>
        <v/>
      </c>
      <c r="C452" s="130" t="str">
        <f>原始数据!C451</f>
        <v/>
      </c>
      <c r="D452" s="120" t="str">
        <f>原始数据!D451</f>
        <v/>
      </c>
      <c r="E452" s="120" t="str">
        <f>原始数据!E451</f>
        <v/>
      </c>
      <c r="F452" s="120" t="str">
        <f>原始数据!F451</f>
        <v/>
      </c>
      <c r="G452" s="120">
        <f>原始数据!G451</f>
        <v>1</v>
      </c>
      <c r="H452" s="120" t="str">
        <f>原始数据!H451</f>
        <v>下</v>
      </c>
      <c r="I452" s="120" t="str">
        <f>IF(原始数据!W451="","",原始数据!W451)</f>
        <v/>
      </c>
      <c r="J452" s="120" t="str">
        <f>原始数据!J451</f>
        <v/>
      </c>
      <c r="K452" s="125"/>
      <c r="L452" s="123" t="str">
        <f>IF(原始数据!AI451="","",原始数据!AI451)</f>
        <v/>
      </c>
      <c r="M452" s="125"/>
      <c r="N452" s="145"/>
      <c r="O452" s="145"/>
      <c r="P452" s="125"/>
      <c r="Q452" s="123" t="str">
        <f>IF(原始数据!AJ451="","",原始数据!AJ451)</f>
        <v/>
      </c>
      <c r="R452" s="125"/>
      <c r="S452" s="125"/>
      <c r="T452" s="125"/>
      <c r="U452" s="125"/>
      <c r="V452" s="123" t="str">
        <f>IF(原始数据!AL451="","",原始数据!AL451)</f>
        <v/>
      </c>
      <c r="W452" s="125"/>
      <c r="X452" s="125"/>
      <c r="Y452" s="125"/>
      <c r="Z452" s="125"/>
      <c r="AA452" s="123" t="str">
        <f>IF(原始数据!AN451="","",原始数据!AN451)</f>
        <v/>
      </c>
      <c r="AB452" s="125"/>
      <c r="AC452" s="125"/>
      <c r="AD452" s="125"/>
      <c r="AE452" s="123" t="str">
        <f>IF(原始数据!K451="","",原始数据!K451)</f>
        <v/>
      </c>
      <c r="AF452" s="123" t="str">
        <f>IF(原始数据!L451="","",原始数据!L451)</f>
        <v/>
      </c>
      <c r="AG452" s="123" t="str">
        <f>IF(原始数据!AO451="","",原始数据!AO451)</f>
        <v/>
      </c>
      <c r="AH452" s="125"/>
      <c r="AI452" s="125"/>
      <c r="AJ452" s="125"/>
      <c r="AK452" s="125"/>
      <c r="AL452" s="125"/>
    </row>
    <row r="453" spans="1:38">
      <c r="A453" s="117">
        <f>输入错误检查!B452</f>
        <v>0</v>
      </c>
      <c r="B453" s="130" t="str">
        <f>原始数据!B452</f>
        <v/>
      </c>
      <c r="C453" s="130" t="str">
        <f>原始数据!C452</f>
        <v/>
      </c>
      <c r="D453" s="120" t="str">
        <f>原始数据!D452</f>
        <v/>
      </c>
      <c r="E453" s="120" t="str">
        <f>原始数据!E452</f>
        <v/>
      </c>
      <c r="F453" s="120" t="str">
        <f>原始数据!F452</f>
        <v/>
      </c>
      <c r="G453" s="120">
        <f>原始数据!G452</f>
        <v>2</v>
      </c>
      <c r="H453" s="120" t="str">
        <f>原始数据!H452</f>
        <v>上</v>
      </c>
      <c r="I453" s="120" t="str">
        <f>IF(原始数据!W452="","",原始数据!W452)</f>
        <v/>
      </c>
      <c r="J453" s="120" t="str">
        <f>原始数据!J452</f>
        <v/>
      </c>
      <c r="K453" s="125"/>
      <c r="L453" s="123" t="str">
        <f>IF(原始数据!AI452="","",原始数据!AI452)</f>
        <v/>
      </c>
      <c r="M453" s="125"/>
      <c r="N453" s="145"/>
      <c r="O453" s="145"/>
      <c r="P453" s="125"/>
      <c r="Q453" s="123" t="str">
        <f>IF(原始数据!AJ452="","",原始数据!AJ452)</f>
        <v/>
      </c>
      <c r="R453" s="125"/>
      <c r="S453" s="125"/>
      <c r="T453" s="125"/>
      <c r="U453" s="125"/>
      <c r="V453" s="123" t="str">
        <f>IF(原始数据!AL452="","",原始数据!AL452)</f>
        <v/>
      </c>
      <c r="W453" s="125"/>
      <c r="X453" s="125"/>
      <c r="Y453" s="125"/>
      <c r="Z453" s="125"/>
      <c r="AA453" s="123" t="str">
        <f>IF(原始数据!AN452="","",原始数据!AN452)</f>
        <v/>
      </c>
      <c r="AB453" s="125"/>
      <c r="AC453" s="125"/>
      <c r="AD453" s="125"/>
      <c r="AE453" s="123" t="str">
        <f>IF(原始数据!K452="","",原始数据!K452)</f>
        <v/>
      </c>
      <c r="AF453" s="123" t="str">
        <f>IF(原始数据!L452="","",原始数据!L452)</f>
        <v/>
      </c>
      <c r="AG453" s="123" t="str">
        <f>IF(原始数据!AO452="","",原始数据!AO452)</f>
        <v/>
      </c>
      <c r="AH453" s="125"/>
      <c r="AI453" s="125"/>
      <c r="AJ453" s="125"/>
      <c r="AK453" s="125"/>
      <c r="AL453" s="125"/>
    </row>
    <row r="454" spans="1:38">
      <c r="A454" s="117">
        <f>输入错误检查!B453</f>
        <v>0</v>
      </c>
      <c r="B454" s="130" t="str">
        <f>原始数据!B453</f>
        <v/>
      </c>
      <c r="C454" s="130" t="str">
        <f>原始数据!C453</f>
        <v/>
      </c>
      <c r="D454" s="120" t="str">
        <f>原始数据!D453</f>
        <v/>
      </c>
      <c r="E454" s="120" t="str">
        <f>原始数据!E453</f>
        <v/>
      </c>
      <c r="F454" s="120" t="str">
        <f>原始数据!F453</f>
        <v/>
      </c>
      <c r="G454" s="120">
        <f>原始数据!G453</f>
        <v>2</v>
      </c>
      <c r="H454" s="120" t="str">
        <f>原始数据!H453</f>
        <v>下</v>
      </c>
      <c r="I454" s="120" t="str">
        <f>IF(原始数据!W453="","",原始数据!W453)</f>
        <v/>
      </c>
      <c r="J454" s="120" t="str">
        <f>原始数据!J453</f>
        <v/>
      </c>
      <c r="K454" s="125"/>
      <c r="L454" s="123" t="str">
        <f>IF(原始数据!AI453="","",原始数据!AI453)</f>
        <v/>
      </c>
      <c r="M454" s="125"/>
      <c r="N454" s="145"/>
      <c r="O454" s="145"/>
      <c r="P454" s="125"/>
      <c r="Q454" s="123" t="str">
        <f>IF(原始数据!AJ453="","",原始数据!AJ453)</f>
        <v/>
      </c>
      <c r="R454" s="125"/>
      <c r="S454" s="125"/>
      <c r="T454" s="125"/>
      <c r="U454" s="125"/>
      <c r="V454" s="123" t="str">
        <f>IF(原始数据!AL453="","",原始数据!AL453)</f>
        <v/>
      </c>
      <c r="W454" s="125"/>
      <c r="X454" s="125"/>
      <c r="Y454" s="125"/>
      <c r="Z454" s="125"/>
      <c r="AA454" s="123" t="str">
        <f>IF(原始数据!AN453="","",原始数据!AN453)</f>
        <v/>
      </c>
      <c r="AB454" s="125"/>
      <c r="AC454" s="125"/>
      <c r="AD454" s="125"/>
      <c r="AE454" s="123" t="str">
        <f>IF(原始数据!K453="","",原始数据!K453)</f>
        <v/>
      </c>
      <c r="AF454" s="123" t="str">
        <f>IF(原始数据!L453="","",原始数据!L453)</f>
        <v/>
      </c>
      <c r="AG454" s="123" t="str">
        <f>IF(原始数据!AO453="","",原始数据!AO453)</f>
        <v/>
      </c>
      <c r="AH454" s="125"/>
      <c r="AI454" s="125"/>
      <c r="AJ454" s="125"/>
      <c r="AK454" s="125"/>
      <c r="AL454" s="125"/>
    </row>
    <row r="455" spans="1:38">
      <c r="A455" s="117">
        <f>输入错误检查!B454</f>
        <v>0</v>
      </c>
      <c r="B455" s="130" t="str">
        <f>原始数据!B454</f>
        <v/>
      </c>
      <c r="C455" s="130" t="str">
        <f>原始数据!C454</f>
        <v/>
      </c>
      <c r="D455" s="120" t="str">
        <f>原始数据!D454</f>
        <v/>
      </c>
      <c r="E455" s="120" t="str">
        <f>原始数据!E454</f>
        <v/>
      </c>
      <c r="F455" s="120" t="str">
        <f>原始数据!F454</f>
        <v/>
      </c>
      <c r="G455" s="120">
        <f>原始数据!G454</f>
        <v>3</v>
      </c>
      <c r="H455" s="120" t="str">
        <f>原始数据!H454</f>
        <v>上</v>
      </c>
      <c r="I455" s="120" t="str">
        <f>IF(原始数据!W454="","",原始数据!W454)</f>
        <v/>
      </c>
      <c r="J455" s="120" t="str">
        <f>原始数据!J454</f>
        <v/>
      </c>
      <c r="K455" s="125"/>
      <c r="L455" s="123" t="str">
        <f>IF(原始数据!AI454="","",原始数据!AI454)</f>
        <v/>
      </c>
      <c r="M455" s="125"/>
      <c r="N455" s="145"/>
      <c r="O455" s="145"/>
      <c r="P455" s="125"/>
      <c r="Q455" s="123" t="str">
        <f>IF(原始数据!AJ454="","",原始数据!AJ454)</f>
        <v/>
      </c>
      <c r="R455" s="125"/>
      <c r="S455" s="125"/>
      <c r="T455" s="125"/>
      <c r="U455" s="125"/>
      <c r="V455" s="123" t="str">
        <f>IF(原始数据!AL454="","",原始数据!AL454)</f>
        <v/>
      </c>
      <c r="W455" s="125"/>
      <c r="X455" s="125"/>
      <c r="Y455" s="125"/>
      <c r="Z455" s="125"/>
      <c r="AA455" s="123" t="str">
        <f>IF(原始数据!AN454="","",原始数据!AN454)</f>
        <v/>
      </c>
      <c r="AB455" s="125"/>
      <c r="AC455" s="125"/>
      <c r="AD455" s="125"/>
      <c r="AE455" s="123" t="str">
        <f>IF(原始数据!K454="","",原始数据!K454)</f>
        <v/>
      </c>
      <c r="AF455" s="123" t="str">
        <f>IF(原始数据!L454="","",原始数据!L454)</f>
        <v/>
      </c>
      <c r="AG455" s="123" t="str">
        <f>IF(原始数据!AO454="","",原始数据!AO454)</f>
        <v/>
      </c>
      <c r="AH455" s="125"/>
      <c r="AI455" s="125"/>
      <c r="AJ455" s="125"/>
      <c r="AK455" s="125"/>
      <c r="AL455" s="125"/>
    </row>
    <row r="456" spans="1:38">
      <c r="A456" s="117">
        <f>输入错误检查!B455</f>
        <v>0</v>
      </c>
      <c r="B456" s="130" t="str">
        <f>原始数据!B455</f>
        <v/>
      </c>
      <c r="C456" s="130" t="str">
        <f>原始数据!C455</f>
        <v/>
      </c>
      <c r="D456" s="120" t="str">
        <f>原始数据!D455</f>
        <v/>
      </c>
      <c r="E456" s="120" t="str">
        <f>原始数据!E455</f>
        <v/>
      </c>
      <c r="F456" s="120" t="str">
        <f>原始数据!F455</f>
        <v/>
      </c>
      <c r="G456" s="120">
        <f>原始数据!G455</f>
        <v>3</v>
      </c>
      <c r="H456" s="120" t="str">
        <f>原始数据!H455</f>
        <v>下</v>
      </c>
      <c r="I456" s="120" t="str">
        <f>IF(原始数据!W455="","",原始数据!W455)</f>
        <v/>
      </c>
      <c r="J456" s="120" t="str">
        <f>原始数据!J455</f>
        <v/>
      </c>
      <c r="K456" s="125"/>
      <c r="L456" s="123" t="str">
        <f>IF(原始数据!AI455="","",原始数据!AI455)</f>
        <v/>
      </c>
      <c r="M456" s="125"/>
      <c r="N456" s="145"/>
      <c r="O456" s="145"/>
      <c r="P456" s="125"/>
      <c r="Q456" s="123" t="str">
        <f>IF(原始数据!AJ455="","",原始数据!AJ455)</f>
        <v/>
      </c>
      <c r="R456" s="125"/>
      <c r="S456" s="125"/>
      <c r="T456" s="125"/>
      <c r="U456" s="125"/>
      <c r="V456" s="123" t="str">
        <f>IF(原始数据!AL455="","",原始数据!AL455)</f>
        <v/>
      </c>
      <c r="W456" s="125"/>
      <c r="X456" s="125"/>
      <c r="Y456" s="125"/>
      <c r="Z456" s="125"/>
      <c r="AA456" s="123" t="str">
        <f>IF(原始数据!AN455="","",原始数据!AN455)</f>
        <v/>
      </c>
      <c r="AB456" s="125"/>
      <c r="AC456" s="125"/>
      <c r="AD456" s="125"/>
      <c r="AE456" s="123" t="str">
        <f>IF(原始数据!K455="","",原始数据!K455)</f>
        <v/>
      </c>
      <c r="AF456" s="123" t="str">
        <f>IF(原始数据!L455="","",原始数据!L455)</f>
        <v/>
      </c>
      <c r="AG456" s="123" t="str">
        <f>IF(原始数据!AO455="","",原始数据!AO455)</f>
        <v/>
      </c>
      <c r="AH456" s="125"/>
      <c r="AI456" s="125"/>
      <c r="AJ456" s="125"/>
      <c r="AK456" s="125"/>
      <c r="AL456" s="125"/>
    </row>
    <row r="457" spans="1:38">
      <c r="A457" s="117">
        <f>输入错误检查!B456</f>
        <v>0</v>
      </c>
      <c r="B457" s="130" t="str">
        <f>原始数据!B456</f>
        <v/>
      </c>
      <c r="C457" s="130" t="str">
        <f>原始数据!C456</f>
        <v/>
      </c>
      <c r="D457" s="120" t="str">
        <f>原始数据!D456</f>
        <v/>
      </c>
      <c r="E457" s="120" t="str">
        <f>原始数据!E456</f>
        <v/>
      </c>
      <c r="F457" s="120" t="str">
        <f>原始数据!F456</f>
        <v/>
      </c>
      <c r="G457" s="120" t="str">
        <f>原始数据!G456</f>
        <v>加</v>
      </c>
      <c r="H457" s="120" t="str">
        <f>原始数据!H456</f>
        <v>上</v>
      </c>
      <c r="I457" s="120" t="str">
        <f>IF(原始数据!W456="","",原始数据!W456)</f>
        <v/>
      </c>
      <c r="J457" s="120" t="str">
        <f>原始数据!J456</f>
        <v/>
      </c>
      <c r="K457" s="125"/>
      <c r="L457" s="123" t="str">
        <f>IF(原始数据!AI456="","",原始数据!AI456)</f>
        <v/>
      </c>
      <c r="M457" s="125"/>
      <c r="N457" s="145"/>
      <c r="O457" s="145"/>
      <c r="P457" s="125"/>
      <c r="Q457" s="123" t="str">
        <f>IF(原始数据!AJ456="","",原始数据!AJ456)</f>
        <v/>
      </c>
      <c r="R457" s="125"/>
      <c r="S457" s="125"/>
      <c r="T457" s="125"/>
      <c r="U457" s="125"/>
      <c r="V457" s="123" t="str">
        <f>IF(原始数据!AL456="","",原始数据!AL456)</f>
        <v/>
      </c>
      <c r="W457" s="125"/>
      <c r="X457" s="125"/>
      <c r="Y457" s="125"/>
      <c r="Z457" s="125"/>
      <c r="AA457" s="123" t="str">
        <f>IF(原始数据!AN456="","",原始数据!AN456)</f>
        <v/>
      </c>
      <c r="AB457" s="125"/>
      <c r="AC457" s="125"/>
      <c r="AD457" s="125"/>
      <c r="AE457" s="123" t="str">
        <f>IF(原始数据!K456="","",原始数据!K456)</f>
        <v/>
      </c>
      <c r="AF457" s="123" t="str">
        <f>IF(原始数据!L456="","",原始数据!L456)</f>
        <v/>
      </c>
      <c r="AG457" s="123" t="str">
        <f>IF(原始数据!AO456="","",原始数据!AO456)</f>
        <v/>
      </c>
      <c r="AH457" s="125"/>
      <c r="AI457" s="125"/>
      <c r="AJ457" s="125"/>
      <c r="AK457" s="125"/>
      <c r="AL457" s="125"/>
    </row>
    <row r="458" spans="1:38">
      <c r="A458" s="117">
        <f>输入错误检查!B457</f>
        <v>0</v>
      </c>
      <c r="B458" s="130" t="str">
        <f>原始数据!B457</f>
        <v/>
      </c>
      <c r="C458" s="130" t="str">
        <f>原始数据!C457</f>
        <v/>
      </c>
      <c r="D458" s="120" t="str">
        <f>原始数据!D457</f>
        <v/>
      </c>
      <c r="E458" s="120" t="str">
        <f>原始数据!E457</f>
        <v/>
      </c>
      <c r="F458" s="120" t="str">
        <f>原始数据!F457</f>
        <v/>
      </c>
      <c r="G458" s="120" t="str">
        <f>原始数据!G457</f>
        <v>加</v>
      </c>
      <c r="H458" s="120" t="str">
        <f>原始数据!H457</f>
        <v>下</v>
      </c>
      <c r="I458" s="120" t="str">
        <f>IF(原始数据!W457="","",原始数据!W457)</f>
        <v/>
      </c>
      <c r="J458" s="120" t="str">
        <f>原始数据!J457</f>
        <v/>
      </c>
      <c r="K458" s="125"/>
      <c r="L458" s="123" t="str">
        <f>IF(原始数据!AI457="","",原始数据!AI457)</f>
        <v/>
      </c>
      <c r="M458" s="125"/>
      <c r="N458" s="145"/>
      <c r="O458" s="145"/>
      <c r="P458" s="125"/>
      <c r="Q458" s="123" t="str">
        <f>IF(原始数据!AJ457="","",原始数据!AJ457)</f>
        <v/>
      </c>
      <c r="R458" s="125"/>
      <c r="S458" s="125"/>
      <c r="T458" s="125"/>
      <c r="U458" s="125"/>
      <c r="V458" s="123" t="str">
        <f>IF(原始数据!AL457="","",原始数据!AL457)</f>
        <v/>
      </c>
      <c r="W458" s="125"/>
      <c r="X458" s="125"/>
      <c r="Y458" s="125"/>
      <c r="Z458" s="125"/>
      <c r="AA458" s="123" t="str">
        <f>IF(原始数据!AN457="","",原始数据!AN457)</f>
        <v/>
      </c>
      <c r="AB458" s="125"/>
      <c r="AC458" s="125"/>
      <c r="AD458" s="125"/>
      <c r="AE458" s="123" t="str">
        <f>IF(原始数据!K457="","",原始数据!K457)</f>
        <v/>
      </c>
      <c r="AF458" s="123" t="str">
        <f>IF(原始数据!L457="","",原始数据!L457)</f>
        <v/>
      </c>
      <c r="AG458" s="123" t="str">
        <f>IF(原始数据!AO457="","",原始数据!AO457)</f>
        <v/>
      </c>
      <c r="AH458" s="125"/>
      <c r="AI458" s="125"/>
      <c r="AJ458" s="125"/>
      <c r="AK458" s="125"/>
      <c r="AL458" s="125"/>
    </row>
    <row r="459" spans="1:38">
      <c r="A459" s="117">
        <f>输入错误检查!B458</f>
        <v>0</v>
      </c>
      <c r="B459" s="130" t="str">
        <f>原始数据!B458</f>
        <v/>
      </c>
      <c r="C459" s="130" t="str">
        <f>原始数据!C458</f>
        <v/>
      </c>
      <c r="D459" s="120" t="str">
        <f>原始数据!D458</f>
        <v/>
      </c>
      <c r="E459" s="120" t="str">
        <f>原始数据!E458</f>
        <v/>
      </c>
      <c r="F459" s="120" t="str">
        <f>原始数据!F458</f>
        <v/>
      </c>
      <c r="G459" s="120">
        <f>原始数据!G458</f>
        <v>1</v>
      </c>
      <c r="H459" s="120" t="str">
        <f>原始数据!H458</f>
        <v>上</v>
      </c>
      <c r="I459" s="120" t="str">
        <f>IF(原始数据!W458="","",原始数据!W458)</f>
        <v/>
      </c>
      <c r="J459" s="120" t="str">
        <f>原始数据!J458</f>
        <v/>
      </c>
      <c r="K459" s="125"/>
      <c r="L459" s="123" t="str">
        <f>IF(原始数据!AI458="","",原始数据!AI458)</f>
        <v/>
      </c>
      <c r="M459" s="125"/>
      <c r="N459" s="145"/>
      <c r="O459" s="145"/>
      <c r="P459" s="125"/>
      <c r="Q459" s="123" t="str">
        <f>IF(原始数据!AJ458="","",原始数据!AJ458)</f>
        <v/>
      </c>
      <c r="R459" s="125"/>
      <c r="S459" s="125"/>
      <c r="T459" s="125"/>
      <c r="U459" s="125"/>
      <c r="V459" s="123" t="str">
        <f>IF(原始数据!AL458="","",原始数据!AL458)</f>
        <v/>
      </c>
      <c r="W459" s="125"/>
      <c r="X459" s="125"/>
      <c r="Y459" s="125"/>
      <c r="Z459" s="125"/>
      <c r="AA459" s="123" t="str">
        <f>IF(原始数据!AN458="","",原始数据!AN458)</f>
        <v/>
      </c>
      <c r="AB459" s="125"/>
      <c r="AC459" s="125"/>
      <c r="AD459" s="125"/>
      <c r="AE459" s="123" t="str">
        <f>IF(原始数据!K458="","",原始数据!K458)</f>
        <v/>
      </c>
      <c r="AF459" s="123" t="str">
        <f>IF(原始数据!L458="","",原始数据!L458)</f>
        <v/>
      </c>
      <c r="AG459" s="123" t="str">
        <f>IF(原始数据!AO458="","",原始数据!AO458)</f>
        <v/>
      </c>
      <c r="AH459" s="125"/>
      <c r="AI459" s="125"/>
      <c r="AJ459" s="125"/>
      <c r="AK459" s="125"/>
      <c r="AL459" s="125"/>
    </row>
    <row r="460" spans="1:38">
      <c r="A460" s="117">
        <f>输入错误检查!B459</f>
        <v>0</v>
      </c>
      <c r="B460" s="130" t="str">
        <f>原始数据!B459</f>
        <v/>
      </c>
      <c r="C460" s="130" t="str">
        <f>原始数据!C459</f>
        <v/>
      </c>
      <c r="D460" s="120" t="str">
        <f>原始数据!D459</f>
        <v/>
      </c>
      <c r="E460" s="120" t="str">
        <f>原始数据!E459</f>
        <v/>
      </c>
      <c r="F460" s="120" t="str">
        <f>原始数据!F459</f>
        <v/>
      </c>
      <c r="G460" s="120">
        <f>原始数据!G459</f>
        <v>1</v>
      </c>
      <c r="H460" s="120" t="str">
        <f>原始数据!H459</f>
        <v>下</v>
      </c>
      <c r="I460" s="120" t="str">
        <f>IF(原始数据!W459="","",原始数据!W459)</f>
        <v/>
      </c>
      <c r="J460" s="120" t="str">
        <f>原始数据!J459</f>
        <v/>
      </c>
      <c r="K460" s="125"/>
      <c r="L460" s="123" t="str">
        <f>IF(原始数据!AI459="","",原始数据!AI459)</f>
        <v/>
      </c>
      <c r="M460" s="125"/>
      <c r="N460" s="145"/>
      <c r="O460" s="145"/>
      <c r="P460" s="125"/>
      <c r="Q460" s="123" t="str">
        <f>IF(原始数据!AJ459="","",原始数据!AJ459)</f>
        <v/>
      </c>
      <c r="R460" s="125"/>
      <c r="S460" s="125"/>
      <c r="T460" s="125"/>
      <c r="U460" s="125"/>
      <c r="V460" s="123" t="str">
        <f>IF(原始数据!AL459="","",原始数据!AL459)</f>
        <v/>
      </c>
      <c r="W460" s="125"/>
      <c r="X460" s="125"/>
      <c r="Y460" s="125"/>
      <c r="Z460" s="125"/>
      <c r="AA460" s="123" t="str">
        <f>IF(原始数据!AN459="","",原始数据!AN459)</f>
        <v/>
      </c>
      <c r="AB460" s="125"/>
      <c r="AC460" s="125"/>
      <c r="AD460" s="125"/>
      <c r="AE460" s="123" t="str">
        <f>IF(原始数据!K459="","",原始数据!K459)</f>
        <v/>
      </c>
      <c r="AF460" s="123" t="str">
        <f>IF(原始数据!L459="","",原始数据!L459)</f>
        <v/>
      </c>
      <c r="AG460" s="123" t="str">
        <f>IF(原始数据!AO459="","",原始数据!AO459)</f>
        <v/>
      </c>
      <c r="AH460" s="125"/>
      <c r="AI460" s="125"/>
      <c r="AJ460" s="125"/>
      <c r="AK460" s="125"/>
      <c r="AL460" s="125"/>
    </row>
    <row r="461" spans="1:38">
      <c r="A461" s="117">
        <f>输入错误检查!B460</f>
        <v>0</v>
      </c>
      <c r="B461" s="130" t="str">
        <f>原始数据!B460</f>
        <v/>
      </c>
      <c r="C461" s="130" t="str">
        <f>原始数据!C460</f>
        <v/>
      </c>
      <c r="D461" s="120" t="str">
        <f>原始数据!D460</f>
        <v/>
      </c>
      <c r="E461" s="120" t="str">
        <f>原始数据!E460</f>
        <v/>
      </c>
      <c r="F461" s="120" t="str">
        <f>原始数据!F460</f>
        <v/>
      </c>
      <c r="G461" s="120">
        <f>原始数据!G460</f>
        <v>2</v>
      </c>
      <c r="H461" s="120" t="str">
        <f>原始数据!H460</f>
        <v>上</v>
      </c>
      <c r="I461" s="120" t="str">
        <f>IF(原始数据!W460="","",原始数据!W460)</f>
        <v/>
      </c>
      <c r="J461" s="120" t="str">
        <f>原始数据!J460</f>
        <v/>
      </c>
      <c r="K461" s="125"/>
      <c r="L461" s="123" t="str">
        <f>IF(原始数据!AI460="","",原始数据!AI460)</f>
        <v/>
      </c>
      <c r="M461" s="125"/>
      <c r="N461" s="145"/>
      <c r="O461" s="145"/>
      <c r="P461" s="125"/>
      <c r="Q461" s="123" t="str">
        <f>IF(原始数据!AJ460="","",原始数据!AJ460)</f>
        <v/>
      </c>
      <c r="R461" s="125"/>
      <c r="S461" s="125"/>
      <c r="T461" s="125"/>
      <c r="U461" s="125"/>
      <c r="V461" s="123" t="str">
        <f>IF(原始数据!AL460="","",原始数据!AL460)</f>
        <v/>
      </c>
      <c r="W461" s="125"/>
      <c r="X461" s="125"/>
      <c r="Y461" s="125"/>
      <c r="Z461" s="125"/>
      <c r="AA461" s="123" t="str">
        <f>IF(原始数据!AN460="","",原始数据!AN460)</f>
        <v/>
      </c>
      <c r="AB461" s="125"/>
      <c r="AC461" s="125"/>
      <c r="AD461" s="125"/>
      <c r="AE461" s="123" t="str">
        <f>IF(原始数据!K460="","",原始数据!K460)</f>
        <v/>
      </c>
      <c r="AF461" s="123" t="str">
        <f>IF(原始数据!L460="","",原始数据!L460)</f>
        <v/>
      </c>
      <c r="AG461" s="123" t="str">
        <f>IF(原始数据!AO460="","",原始数据!AO460)</f>
        <v/>
      </c>
      <c r="AH461" s="125"/>
      <c r="AI461" s="125"/>
      <c r="AJ461" s="125"/>
      <c r="AK461" s="125"/>
      <c r="AL461" s="125"/>
    </row>
    <row r="462" spans="1:38">
      <c r="A462" s="117">
        <f>输入错误检查!B461</f>
        <v>0</v>
      </c>
      <c r="B462" s="130" t="str">
        <f>原始数据!B461</f>
        <v/>
      </c>
      <c r="C462" s="130" t="str">
        <f>原始数据!C461</f>
        <v/>
      </c>
      <c r="D462" s="120" t="str">
        <f>原始数据!D461</f>
        <v/>
      </c>
      <c r="E462" s="120" t="str">
        <f>原始数据!E461</f>
        <v/>
      </c>
      <c r="F462" s="120" t="str">
        <f>原始数据!F461</f>
        <v/>
      </c>
      <c r="G462" s="120">
        <f>原始数据!G461</f>
        <v>2</v>
      </c>
      <c r="H462" s="120" t="str">
        <f>原始数据!H461</f>
        <v>下</v>
      </c>
      <c r="I462" s="120" t="str">
        <f>IF(原始数据!W461="","",原始数据!W461)</f>
        <v/>
      </c>
      <c r="J462" s="120" t="str">
        <f>原始数据!J461</f>
        <v/>
      </c>
      <c r="K462" s="125"/>
      <c r="L462" s="123" t="str">
        <f>IF(原始数据!AI461="","",原始数据!AI461)</f>
        <v/>
      </c>
      <c r="M462" s="125"/>
      <c r="N462" s="145"/>
      <c r="O462" s="145"/>
      <c r="P462" s="125"/>
      <c r="Q462" s="123" t="str">
        <f>IF(原始数据!AJ461="","",原始数据!AJ461)</f>
        <v/>
      </c>
      <c r="R462" s="125"/>
      <c r="S462" s="125"/>
      <c r="T462" s="125"/>
      <c r="U462" s="125"/>
      <c r="V462" s="123" t="str">
        <f>IF(原始数据!AL461="","",原始数据!AL461)</f>
        <v/>
      </c>
      <c r="W462" s="125"/>
      <c r="X462" s="125"/>
      <c r="Y462" s="125"/>
      <c r="Z462" s="125"/>
      <c r="AA462" s="123" t="str">
        <f>IF(原始数据!AN461="","",原始数据!AN461)</f>
        <v/>
      </c>
      <c r="AB462" s="125"/>
      <c r="AC462" s="125"/>
      <c r="AD462" s="125"/>
      <c r="AE462" s="123" t="str">
        <f>IF(原始数据!K461="","",原始数据!K461)</f>
        <v/>
      </c>
      <c r="AF462" s="123" t="str">
        <f>IF(原始数据!L461="","",原始数据!L461)</f>
        <v/>
      </c>
      <c r="AG462" s="123" t="str">
        <f>IF(原始数据!AO461="","",原始数据!AO461)</f>
        <v/>
      </c>
      <c r="AH462" s="125"/>
      <c r="AI462" s="125"/>
      <c r="AJ462" s="125"/>
      <c r="AK462" s="125"/>
      <c r="AL462" s="125"/>
    </row>
    <row r="463" spans="1:38">
      <c r="A463" s="117">
        <f>输入错误检查!B462</f>
        <v>0</v>
      </c>
      <c r="B463" s="130" t="str">
        <f>原始数据!B462</f>
        <v/>
      </c>
      <c r="C463" s="130" t="str">
        <f>原始数据!C462</f>
        <v/>
      </c>
      <c r="D463" s="120" t="str">
        <f>原始数据!D462</f>
        <v/>
      </c>
      <c r="E463" s="120" t="str">
        <f>原始数据!E462</f>
        <v/>
      </c>
      <c r="F463" s="120" t="str">
        <f>原始数据!F462</f>
        <v/>
      </c>
      <c r="G463" s="120">
        <f>原始数据!G462</f>
        <v>3</v>
      </c>
      <c r="H463" s="120" t="str">
        <f>原始数据!H462</f>
        <v>上</v>
      </c>
      <c r="I463" s="120" t="str">
        <f>IF(原始数据!W462="","",原始数据!W462)</f>
        <v/>
      </c>
      <c r="J463" s="120" t="str">
        <f>原始数据!J462</f>
        <v/>
      </c>
      <c r="K463" s="125"/>
      <c r="L463" s="123" t="str">
        <f>IF(原始数据!AI462="","",原始数据!AI462)</f>
        <v/>
      </c>
      <c r="M463" s="125"/>
      <c r="N463" s="145"/>
      <c r="O463" s="145"/>
      <c r="P463" s="125"/>
      <c r="Q463" s="123" t="str">
        <f>IF(原始数据!AJ462="","",原始数据!AJ462)</f>
        <v/>
      </c>
      <c r="R463" s="125"/>
      <c r="S463" s="125"/>
      <c r="T463" s="125"/>
      <c r="U463" s="125"/>
      <c r="V463" s="123" t="str">
        <f>IF(原始数据!AL462="","",原始数据!AL462)</f>
        <v/>
      </c>
      <c r="W463" s="125"/>
      <c r="X463" s="125"/>
      <c r="Y463" s="125"/>
      <c r="Z463" s="125"/>
      <c r="AA463" s="123" t="str">
        <f>IF(原始数据!AN462="","",原始数据!AN462)</f>
        <v/>
      </c>
      <c r="AB463" s="125"/>
      <c r="AC463" s="125"/>
      <c r="AD463" s="125"/>
      <c r="AE463" s="123" t="str">
        <f>IF(原始数据!K462="","",原始数据!K462)</f>
        <v/>
      </c>
      <c r="AF463" s="123" t="str">
        <f>IF(原始数据!L462="","",原始数据!L462)</f>
        <v/>
      </c>
      <c r="AG463" s="123" t="str">
        <f>IF(原始数据!AO462="","",原始数据!AO462)</f>
        <v/>
      </c>
      <c r="AH463" s="125"/>
      <c r="AI463" s="125"/>
      <c r="AJ463" s="125"/>
      <c r="AK463" s="125"/>
      <c r="AL463" s="125"/>
    </row>
    <row r="464" spans="1:38">
      <c r="A464" s="117">
        <f>输入错误检查!B463</f>
        <v>0</v>
      </c>
      <c r="B464" s="130" t="str">
        <f>原始数据!B463</f>
        <v/>
      </c>
      <c r="C464" s="130" t="str">
        <f>原始数据!C463</f>
        <v/>
      </c>
      <c r="D464" s="120" t="str">
        <f>原始数据!D463</f>
        <v/>
      </c>
      <c r="E464" s="120" t="str">
        <f>原始数据!E463</f>
        <v/>
      </c>
      <c r="F464" s="120" t="str">
        <f>原始数据!F463</f>
        <v/>
      </c>
      <c r="G464" s="120">
        <f>原始数据!G463</f>
        <v>3</v>
      </c>
      <c r="H464" s="120" t="str">
        <f>原始数据!H463</f>
        <v>下</v>
      </c>
      <c r="I464" s="120" t="str">
        <f>IF(原始数据!W463="","",原始数据!W463)</f>
        <v/>
      </c>
      <c r="J464" s="120" t="str">
        <f>原始数据!J463</f>
        <v/>
      </c>
      <c r="K464" s="125"/>
      <c r="L464" s="123" t="str">
        <f>IF(原始数据!AI463="","",原始数据!AI463)</f>
        <v/>
      </c>
      <c r="M464" s="125"/>
      <c r="N464" s="145"/>
      <c r="O464" s="145"/>
      <c r="P464" s="125"/>
      <c r="Q464" s="123" t="str">
        <f>IF(原始数据!AJ463="","",原始数据!AJ463)</f>
        <v/>
      </c>
      <c r="R464" s="125"/>
      <c r="S464" s="125"/>
      <c r="T464" s="125"/>
      <c r="U464" s="125"/>
      <c r="V464" s="123" t="str">
        <f>IF(原始数据!AL463="","",原始数据!AL463)</f>
        <v/>
      </c>
      <c r="W464" s="125"/>
      <c r="X464" s="125"/>
      <c r="Y464" s="125"/>
      <c r="Z464" s="125"/>
      <c r="AA464" s="123" t="str">
        <f>IF(原始数据!AN463="","",原始数据!AN463)</f>
        <v/>
      </c>
      <c r="AB464" s="125"/>
      <c r="AC464" s="125"/>
      <c r="AD464" s="125"/>
      <c r="AE464" s="123" t="str">
        <f>IF(原始数据!K463="","",原始数据!K463)</f>
        <v/>
      </c>
      <c r="AF464" s="123" t="str">
        <f>IF(原始数据!L463="","",原始数据!L463)</f>
        <v/>
      </c>
      <c r="AG464" s="123" t="str">
        <f>IF(原始数据!AO463="","",原始数据!AO463)</f>
        <v/>
      </c>
      <c r="AH464" s="125"/>
      <c r="AI464" s="125"/>
      <c r="AJ464" s="125"/>
      <c r="AK464" s="125"/>
      <c r="AL464" s="125"/>
    </row>
    <row r="465" spans="1:38">
      <c r="A465" s="117">
        <f>输入错误检查!B464</f>
        <v>0</v>
      </c>
      <c r="B465" s="130" t="str">
        <f>原始数据!B464</f>
        <v/>
      </c>
      <c r="C465" s="130" t="str">
        <f>原始数据!C464</f>
        <v/>
      </c>
      <c r="D465" s="120" t="str">
        <f>原始数据!D464</f>
        <v/>
      </c>
      <c r="E465" s="120" t="str">
        <f>原始数据!E464</f>
        <v/>
      </c>
      <c r="F465" s="120" t="str">
        <f>原始数据!F464</f>
        <v/>
      </c>
      <c r="G465" s="120" t="str">
        <f>原始数据!G464</f>
        <v>加</v>
      </c>
      <c r="H465" s="120" t="str">
        <f>原始数据!H464</f>
        <v>上</v>
      </c>
      <c r="I465" s="120" t="str">
        <f>IF(原始数据!W464="","",原始数据!W464)</f>
        <v/>
      </c>
      <c r="J465" s="120" t="str">
        <f>原始数据!J464</f>
        <v/>
      </c>
      <c r="K465" s="125"/>
      <c r="L465" s="123" t="str">
        <f>IF(原始数据!AI464="","",原始数据!AI464)</f>
        <v/>
      </c>
      <c r="M465" s="125"/>
      <c r="N465" s="145"/>
      <c r="O465" s="145"/>
      <c r="P465" s="125"/>
      <c r="Q465" s="123" t="str">
        <f>IF(原始数据!AJ464="","",原始数据!AJ464)</f>
        <v/>
      </c>
      <c r="R465" s="125"/>
      <c r="S465" s="125"/>
      <c r="T465" s="125"/>
      <c r="U465" s="125"/>
      <c r="V465" s="123" t="str">
        <f>IF(原始数据!AL464="","",原始数据!AL464)</f>
        <v/>
      </c>
      <c r="W465" s="125"/>
      <c r="X465" s="125"/>
      <c r="Y465" s="125"/>
      <c r="Z465" s="125"/>
      <c r="AA465" s="123" t="str">
        <f>IF(原始数据!AN464="","",原始数据!AN464)</f>
        <v/>
      </c>
      <c r="AB465" s="125"/>
      <c r="AC465" s="125"/>
      <c r="AD465" s="125"/>
      <c r="AE465" s="123" t="str">
        <f>IF(原始数据!K464="","",原始数据!K464)</f>
        <v/>
      </c>
      <c r="AF465" s="123" t="str">
        <f>IF(原始数据!L464="","",原始数据!L464)</f>
        <v/>
      </c>
      <c r="AG465" s="123" t="str">
        <f>IF(原始数据!AO464="","",原始数据!AO464)</f>
        <v/>
      </c>
      <c r="AH465" s="125"/>
      <c r="AI465" s="125"/>
      <c r="AJ465" s="125"/>
      <c r="AK465" s="125"/>
      <c r="AL465" s="125"/>
    </row>
    <row r="466" spans="1:38">
      <c r="A466" s="117">
        <f>输入错误检查!B465</f>
        <v>0</v>
      </c>
      <c r="B466" s="130" t="str">
        <f>原始数据!B465</f>
        <v/>
      </c>
      <c r="C466" s="130" t="str">
        <f>原始数据!C465</f>
        <v/>
      </c>
      <c r="D466" s="120" t="str">
        <f>原始数据!D465</f>
        <v/>
      </c>
      <c r="E466" s="120" t="str">
        <f>原始数据!E465</f>
        <v/>
      </c>
      <c r="F466" s="120" t="str">
        <f>原始数据!F465</f>
        <v/>
      </c>
      <c r="G466" s="120" t="str">
        <f>原始数据!G465</f>
        <v>加</v>
      </c>
      <c r="H466" s="120" t="str">
        <f>原始数据!H465</f>
        <v>下</v>
      </c>
      <c r="I466" s="120" t="str">
        <f>IF(原始数据!W465="","",原始数据!W465)</f>
        <v/>
      </c>
      <c r="J466" s="120" t="str">
        <f>原始数据!J465</f>
        <v/>
      </c>
      <c r="K466" s="125"/>
      <c r="L466" s="123" t="str">
        <f>IF(原始数据!AI465="","",原始数据!AI465)</f>
        <v/>
      </c>
      <c r="M466" s="125"/>
      <c r="N466" s="145"/>
      <c r="O466" s="145"/>
      <c r="P466" s="125"/>
      <c r="Q466" s="123" t="str">
        <f>IF(原始数据!AJ465="","",原始数据!AJ465)</f>
        <v/>
      </c>
      <c r="R466" s="125"/>
      <c r="S466" s="125"/>
      <c r="T466" s="125"/>
      <c r="U466" s="125"/>
      <c r="V466" s="123" t="str">
        <f>IF(原始数据!AL465="","",原始数据!AL465)</f>
        <v/>
      </c>
      <c r="W466" s="125"/>
      <c r="X466" s="125"/>
      <c r="Y466" s="125"/>
      <c r="Z466" s="125"/>
      <c r="AA466" s="123" t="str">
        <f>IF(原始数据!AN465="","",原始数据!AN465)</f>
        <v/>
      </c>
      <c r="AB466" s="125"/>
      <c r="AC466" s="125"/>
      <c r="AD466" s="125"/>
      <c r="AE466" s="123" t="str">
        <f>IF(原始数据!K465="","",原始数据!K465)</f>
        <v/>
      </c>
      <c r="AF466" s="123" t="str">
        <f>IF(原始数据!L465="","",原始数据!L465)</f>
        <v/>
      </c>
      <c r="AG466" s="123" t="str">
        <f>IF(原始数据!AO465="","",原始数据!AO465)</f>
        <v/>
      </c>
      <c r="AH466" s="125"/>
      <c r="AI466" s="125"/>
      <c r="AJ466" s="125"/>
      <c r="AK466" s="125"/>
      <c r="AL466" s="125"/>
    </row>
    <row r="467" spans="1:38">
      <c r="A467" s="117">
        <f>输入错误检查!B466</f>
        <v>0</v>
      </c>
      <c r="B467" s="130" t="str">
        <f>原始数据!B466</f>
        <v/>
      </c>
      <c r="C467" s="130" t="str">
        <f>原始数据!C466</f>
        <v/>
      </c>
      <c r="D467" s="120" t="str">
        <f>原始数据!D466</f>
        <v/>
      </c>
      <c r="E467" s="120" t="str">
        <f>原始数据!E466</f>
        <v/>
      </c>
      <c r="F467" s="120" t="str">
        <f>原始数据!F466</f>
        <v/>
      </c>
      <c r="G467" s="120">
        <f>原始数据!G466</f>
        <v>1</v>
      </c>
      <c r="H467" s="120" t="str">
        <f>原始数据!H466</f>
        <v>上</v>
      </c>
      <c r="I467" s="120" t="str">
        <f>IF(原始数据!W466="","",原始数据!W466)</f>
        <v/>
      </c>
      <c r="J467" s="120" t="str">
        <f>原始数据!J466</f>
        <v/>
      </c>
      <c r="K467" s="125"/>
      <c r="L467" s="123" t="str">
        <f>IF(原始数据!AI466="","",原始数据!AI466)</f>
        <v/>
      </c>
      <c r="M467" s="125"/>
      <c r="N467" s="145"/>
      <c r="O467" s="145"/>
      <c r="P467" s="125"/>
      <c r="Q467" s="123" t="str">
        <f>IF(原始数据!AJ466="","",原始数据!AJ466)</f>
        <v/>
      </c>
      <c r="R467" s="125"/>
      <c r="S467" s="125"/>
      <c r="T467" s="125"/>
      <c r="U467" s="125"/>
      <c r="V467" s="123" t="str">
        <f>IF(原始数据!AL466="","",原始数据!AL466)</f>
        <v/>
      </c>
      <c r="W467" s="125"/>
      <c r="X467" s="125"/>
      <c r="Y467" s="125"/>
      <c r="Z467" s="125"/>
      <c r="AA467" s="123" t="str">
        <f>IF(原始数据!AN466="","",原始数据!AN466)</f>
        <v/>
      </c>
      <c r="AB467" s="125"/>
      <c r="AC467" s="125"/>
      <c r="AD467" s="125"/>
      <c r="AE467" s="123" t="str">
        <f>IF(原始数据!K466="","",原始数据!K466)</f>
        <v/>
      </c>
      <c r="AF467" s="123" t="str">
        <f>IF(原始数据!L466="","",原始数据!L466)</f>
        <v/>
      </c>
      <c r="AG467" s="123" t="str">
        <f>IF(原始数据!AO466="","",原始数据!AO466)</f>
        <v/>
      </c>
      <c r="AH467" s="125"/>
      <c r="AI467" s="125"/>
      <c r="AJ467" s="125"/>
      <c r="AK467" s="125"/>
      <c r="AL467" s="125"/>
    </row>
    <row r="468" spans="1:38">
      <c r="A468" s="117">
        <f>输入错误检查!B467</f>
        <v>0</v>
      </c>
      <c r="B468" s="130" t="str">
        <f>原始数据!B467</f>
        <v/>
      </c>
      <c r="C468" s="130" t="str">
        <f>原始数据!C467</f>
        <v/>
      </c>
      <c r="D468" s="120" t="str">
        <f>原始数据!D467</f>
        <v/>
      </c>
      <c r="E468" s="120" t="str">
        <f>原始数据!E467</f>
        <v/>
      </c>
      <c r="F468" s="120" t="str">
        <f>原始数据!F467</f>
        <v/>
      </c>
      <c r="G468" s="120">
        <f>原始数据!G467</f>
        <v>1</v>
      </c>
      <c r="H468" s="120" t="str">
        <f>原始数据!H467</f>
        <v>下</v>
      </c>
      <c r="I468" s="120" t="str">
        <f>IF(原始数据!W467="","",原始数据!W467)</f>
        <v/>
      </c>
      <c r="J468" s="120" t="str">
        <f>原始数据!J467</f>
        <v/>
      </c>
      <c r="K468" s="125"/>
      <c r="L468" s="123" t="str">
        <f>IF(原始数据!AI467="","",原始数据!AI467)</f>
        <v/>
      </c>
      <c r="M468" s="125"/>
      <c r="N468" s="145"/>
      <c r="O468" s="145"/>
      <c r="P468" s="125"/>
      <c r="Q468" s="123" t="str">
        <f>IF(原始数据!AJ467="","",原始数据!AJ467)</f>
        <v/>
      </c>
      <c r="R468" s="125"/>
      <c r="S468" s="125"/>
      <c r="T468" s="125"/>
      <c r="U468" s="125"/>
      <c r="V468" s="123" t="str">
        <f>IF(原始数据!AL467="","",原始数据!AL467)</f>
        <v/>
      </c>
      <c r="W468" s="125"/>
      <c r="X468" s="125"/>
      <c r="Y468" s="125"/>
      <c r="Z468" s="125"/>
      <c r="AA468" s="123" t="str">
        <f>IF(原始数据!AN467="","",原始数据!AN467)</f>
        <v/>
      </c>
      <c r="AB468" s="125"/>
      <c r="AC468" s="125"/>
      <c r="AD468" s="125"/>
      <c r="AE468" s="123" t="str">
        <f>IF(原始数据!K467="","",原始数据!K467)</f>
        <v/>
      </c>
      <c r="AF468" s="123" t="str">
        <f>IF(原始数据!L467="","",原始数据!L467)</f>
        <v/>
      </c>
      <c r="AG468" s="123" t="str">
        <f>IF(原始数据!AO467="","",原始数据!AO467)</f>
        <v/>
      </c>
      <c r="AH468" s="125"/>
      <c r="AI468" s="125"/>
      <c r="AJ468" s="125"/>
      <c r="AK468" s="125"/>
      <c r="AL468" s="125"/>
    </row>
    <row r="469" spans="1:38">
      <c r="A469" s="117">
        <f>输入错误检查!B468</f>
        <v>0</v>
      </c>
      <c r="B469" s="130" t="str">
        <f>原始数据!B468</f>
        <v/>
      </c>
      <c r="C469" s="130" t="str">
        <f>原始数据!C468</f>
        <v/>
      </c>
      <c r="D469" s="120" t="str">
        <f>原始数据!D468</f>
        <v/>
      </c>
      <c r="E469" s="120" t="str">
        <f>原始数据!E468</f>
        <v/>
      </c>
      <c r="F469" s="120" t="str">
        <f>原始数据!F468</f>
        <v/>
      </c>
      <c r="G469" s="120">
        <f>原始数据!G468</f>
        <v>2</v>
      </c>
      <c r="H469" s="120" t="str">
        <f>原始数据!H468</f>
        <v>上</v>
      </c>
      <c r="I469" s="120" t="str">
        <f>IF(原始数据!W468="","",原始数据!W468)</f>
        <v/>
      </c>
      <c r="J469" s="120" t="str">
        <f>原始数据!J468</f>
        <v/>
      </c>
      <c r="K469" s="125"/>
      <c r="L469" s="123" t="str">
        <f>IF(原始数据!AI468="","",原始数据!AI468)</f>
        <v/>
      </c>
      <c r="M469" s="125"/>
      <c r="N469" s="145"/>
      <c r="O469" s="145"/>
      <c r="P469" s="125"/>
      <c r="Q469" s="123" t="str">
        <f>IF(原始数据!AJ468="","",原始数据!AJ468)</f>
        <v/>
      </c>
      <c r="R469" s="125"/>
      <c r="S469" s="125"/>
      <c r="T469" s="125"/>
      <c r="U469" s="125"/>
      <c r="V469" s="123" t="str">
        <f>IF(原始数据!AL468="","",原始数据!AL468)</f>
        <v/>
      </c>
      <c r="W469" s="125"/>
      <c r="X469" s="125"/>
      <c r="Y469" s="125"/>
      <c r="Z469" s="125"/>
      <c r="AA469" s="123" t="str">
        <f>IF(原始数据!AN468="","",原始数据!AN468)</f>
        <v/>
      </c>
      <c r="AB469" s="125"/>
      <c r="AC469" s="125"/>
      <c r="AD469" s="125"/>
      <c r="AE469" s="123" t="str">
        <f>IF(原始数据!K468="","",原始数据!K468)</f>
        <v/>
      </c>
      <c r="AF469" s="123" t="str">
        <f>IF(原始数据!L468="","",原始数据!L468)</f>
        <v/>
      </c>
      <c r="AG469" s="123" t="str">
        <f>IF(原始数据!AO468="","",原始数据!AO468)</f>
        <v/>
      </c>
      <c r="AH469" s="125"/>
      <c r="AI469" s="125"/>
      <c r="AJ469" s="125"/>
      <c r="AK469" s="125"/>
      <c r="AL469" s="125"/>
    </row>
    <row r="470" spans="1:38">
      <c r="A470" s="117">
        <f>输入错误检查!B469</f>
        <v>0</v>
      </c>
      <c r="B470" s="130" t="str">
        <f>原始数据!B469</f>
        <v/>
      </c>
      <c r="C470" s="130" t="str">
        <f>原始数据!C469</f>
        <v/>
      </c>
      <c r="D470" s="120" t="str">
        <f>原始数据!D469</f>
        <v/>
      </c>
      <c r="E470" s="120" t="str">
        <f>原始数据!E469</f>
        <v/>
      </c>
      <c r="F470" s="120" t="str">
        <f>原始数据!F469</f>
        <v/>
      </c>
      <c r="G470" s="120">
        <f>原始数据!G469</f>
        <v>2</v>
      </c>
      <c r="H470" s="120" t="str">
        <f>原始数据!H469</f>
        <v>下</v>
      </c>
      <c r="I470" s="120" t="str">
        <f>IF(原始数据!W469="","",原始数据!W469)</f>
        <v/>
      </c>
      <c r="J470" s="120" t="str">
        <f>原始数据!J469</f>
        <v/>
      </c>
      <c r="K470" s="125"/>
      <c r="L470" s="123" t="str">
        <f>IF(原始数据!AI469="","",原始数据!AI469)</f>
        <v/>
      </c>
      <c r="M470" s="125"/>
      <c r="N470" s="145"/>
      <c r="O470" s="145"/>
      <c r="P470" s="125"/>
      <c r="Q470" s="123" t="str">
        <f>IF(原始数据!AJ469="","",原始数据!AJ469)</f>
        <v/>
      </c>
      <c r="R470" s="125"/>
      <c r="S470" s="125"/>
      <c r="T470" s="125"/>
      <c r="U470" s="125"/>
      <c r="V470" s="123" t="str">
        <f>IF(原始数据!AL469="","",原始数据!AL469)</f>
        <v/>
      </c>
      <c r="W470" s="125"/>
      <c r="X470" s="125"/>
      <c r="Y470" s="125"/>
      <c r="Z470" s="125"/>
      <c r="AA470" s="123" t="str">
        <f>IF(原始数据!AN469="","",原始数据!AN469)</f>
        <v/>
      </c>
      <c r="AB470" s="125"/>
      <c r="AC470" s="125"/>
      <c r="AD470" s="125"/>
      <c r="AE470" s="123" t="str">
        <f>IF(原始数据!K469="","",原始数据!K469)</f>
        <v/>
      </c>
      <c r="AF470" s="123" t="str">
        <f>IF(原始数据!L469="","",原始数据!L469)</f>
        <v/>
      </c>
      <c r="AG470" s="123" t="str">
        <f>IF(原始数据!AO469="","",原始数据!AO469)</f>
        <v/>
      </c>
      <c r="AH470" s="125"/>
      <c r="AI470" s="125"/>
      <c r="AJ470" s="125"/>
      <c r="AK470" s="125"/>
      <c r="AL470" s="125"/>
    </row>
    <row r="471" spans="1:38">
      <c r="A471" s="117">
        <f>输入错误检查!B470</f>
        <v>0</v>
      </c>
      <c r="B471" s="130" t="str">
        <f>原始数据!B470</f>
        <v/>
      </c>
      <c r="C471" s="130" t="str">
        <f>原始数据!C470</f>
        <v/>
      </c>
      <c r="D471" s="120" t="str">
        <f>原始数据!D470</f>
        <v/>
      </c>
      <c r="E471" s="120" t="str">
        <f>原始数据!E470</f>
        <v/>
      </c>
      <c r="F471" s="120" t="str">
        <f>原始数据!F470</f>
        <v/>
      </c>
      <c r="G471" s="120">
        <f>原始数据!G470</f>
        <v>3</v>
      </c>
      <c r="H471" s="120" t="str">
        <f>原始数据!H470</f>
        <v>上</v>
      </c>
      <c r="I471" s="120" t="str">
        <f>IF(原始数据!W470="","",原始数据!W470)</f>
        <v/>
      </c>
      <c r="J471" s="120" t="str">
        <f>原始数据!J470</f>
        <v/>
      </c>
      <c r="K471" s="125"/>
      <c r="L471" s="123" t="str">
        <f>IF(原始数据!AI470="","",原始数据!AI470)</f>
        <v/>
      </c>
      <c r="M471" s="125"/>
      <c r="N471" s="145"/>
      <c r="O471" s="145"/>
      <c r="P471" s="125"/>
      <c r="Q471" s="123" t="str">
        <f>IF(原始数据!AJ470="","",原始数据!AJ470)</f>
        <v/>
      </c>
      <c r="R471" s="125"/>
      <c r="S471" s="125"/>
      <c r="T471" s="125"/>
      <c r="U471" s="125"/>
      <c r="V471" s="123" t="str">
        <f>IF(原始数据!AL470="","",原始数据!AL470)</f>
        <v/>
      </c>
      <c r="W471" s="125"/>
      <c r="X471" s="125"/>
      <c r="Y471" s="125"/>
      <c r="Z471" s="125"/>
      <c r="AA471" s="123" t="str">
        <f>IF(原始数据!AN470="","",原始数据!AN470)</f>
        <v/>
      </c>
      <c r="AB471" s="125"/>
      <c r="AC471" s="125"/>
      <c r="AD471" s="125"/>
      <c r="AE471" s="123" t="str">
        <f>IF(原始数据!K470="","",原始数据!K470)</f>
        <v/>
      </c>
      <c r="AF471" s="123" t="str">
        <f>IF(原始数据!L470="","",原始数据!L470)</f>
        <v/>
      </c>
      <c r="AG471" s="123" t="str">
        <f>IF(原始数据!AO470="","",原始数据!AO470)</f>
        <v/>
      </c>
      <c r="AH471" s="125"/>
      <c r="AI471" s="125"/>
      <c r="AJ471" s="125"/>
      <c r="AK471" s="125"/>
      <c r="AL471" s="125"/>
    </row>
    <row r="472" spans="1:38">
      <c r="A472" s="117">
        <f>输入错误检查!B471</f>
        <v>0</v>
      </c>
      <c r="B472" s="130" t="str">
        <f>原始数据!B471</f>
        <v/>
      </c>
      <c r="C472" s="130" t="str">
        <f>原始数据!C471</f>
        <v/>
      </c>
      <c r="D472" s="120" t="str">
        <f>原始数据!D471</f>
        <v/>
      </c>
      <c r="E472" s="120" t="str">
        <f>原始数据!E471</f>
        <v/>
      </c>
      <c r="F472" s="120" t="str">
        <f>原始数据!F471</f>
        <v/>
      </c>
      <c r="G472" s="120">
        <f>原始数据!G471</f>
        <v>3</v>
      </c>
      <c r="H472" s="120" t="str">
        <f>原始数据!H471</f>
        <v>下</v>
      </c>
      <c r="I472" s="120" t="str">
        <f>IF(原始数据!W471="","",原始数据!W471)</f>
        <v/>
      </c>
      <c r="J472" s="120" t="str">
        <f>原始数据!J471</f>
        <v/>
      </c>
      <c r="K472" s="125"/>
      <c r="L472" s="123" t="str">
        <f>IF(原始数据!AI471="","",原始数据!AI471)</f>
        <v/>
      </c>
      <c r="M472" s="125"/>
      <c r="N472" s="145"/>
      <c r="O472" s="145"/>
      <c r="P472" s="125"/>
      <c r="Q472" s="123" t="str">
        <f>IF(原始数据!AJ471="","",原始数据!AJ471)</f>
        <v/>
      </c>
      <c r="R472" s="125"/>
      <c r="S472" s="125"/>
      <c r="T472" s="125"/>
      <c r="U472" s="125"/>
      <c r="V472" s="123" t="str">
        <f>IF(原始数据!AL471="","",原始数据!AL471)</f>
        <v/>
      </c>
      <c r="W472" s="125"/>
      <c r="X472" s="125"/>
      <c r="Y472" s="125"/>
      <c r="Z472" s="125"/>
      <c r="AA472" s="123" t="str">
        <f>IF(原始数据!AN471="","",原始数据!AN471)</f>
        <v/>
      </c>
      <c r="AB472" s="125"/>
      <c r="AC472" s="125"/>
      <c r="AD472" s="125"/>
      <c r="AE472" s="123" t="str">
        <f>IF(原始数据!K471="","",原始数据!K471)</f>
        <v/>
      </c>
      <c r="AF472" s="123" t="str">
        <f>IF(原始数据!L471="","",原始数据!L471)</f>
        <v/>
      </c>
      <c r="AG472" s="123" t="str">
        <f>IF(原始数据!AO471="","",原始数据!AO471)</f>
        <v/>
      </c>
      <c r="AH472" s="125"/>
      <c r="AI472" s="125"/>
      <c r="AJ472" s="125"/>
      <c r="AK472" s="125"/>
      <c r="AL472" s="125"/>
    </row>
    <row r="473" spans="1:38">
      <c r="A473" s="117">
        <f>输入错误检查!B472</f>
        <v>0</v>
      </c>
      <c r="B473" s="130" t="str">
        <f>原始数据!B472</f>
        <v/>
      </c>
      <c r="C473" s="130" t="str">
        <f>原始数据!C472</f>
        <v/>
      </c>
      <c r="D473" s="120" t="str">
        <f>原始数据!D472</f>
        <v/>
      </c>
      <c r="E473" s="120" t="str">
        <f>原始数据!E472</f>
        <v/>
      </c>
      <c r="F473" s="120" t="str">
        <f>原始数据!F472</f>
        <v/>
      </c>
      <c r="G473" s="120" t="str">
        <f>原始数据!G472</f>
        <v>加</v>
      </c>
      <c r="H473" s="120" t="str">
        <f>原始数据!H472</f>
        <v>上</v>
      </c>
      <c r="I473" s="120" t="str">
        <f>IF(原始数据!W472="","",原始数据!W472)</f>
        <v/>
      </c>
      <c r="J473" s="120" t="str">
        <f>原始数据!J472</f>
        <v/>
      </c>
      <c r="K473" s="125"/>
      <c r="L473" s="123" t="str">
        <f>IF(原始数据!AI472="","",原始数据!AI472)</f>
        <v/>
      </c>
      <c r="M473" s="125"/>
      <c r="N473" s="145"/>
      <c r="O473" s="145"/>
      <c r="P473" s="125"/>
      <c r="Q473" s="123" t="str">
        <f>IF(原始数据!AJ472="","",原始数据!AJ472)</f>
        <v/>
      </c>
      <c r="R473" s="125"/>
      <c r="S473" s="125"/>
      <c r="T473" s="125"/>
      <c r="U473" s="125"/>
      <c r="V473" s="123" t="str">
        <f>IF(原始数据!AL472="","",原始数据!AL472)</f>
        <v/>
      </c>
      <c r="W473" s="125"/>
      <c r="X473" s="125"/>
      <c r="Y473" s="125"/>
      <c r="Z473" s="125"/>
      <c r="AA473" s="123" t="str">
        <f>IF(原始数据!AN472="","",原始数据!AN472)</f>
        <v/>
      </c>
      <c r="AB473" s="125"/>
      <c r="AC473" s="125"/>
      <c r="AD473" s="125"/>
      <c r="AE473" s="123" t="str">
        <f>IF(原始数据!K472="","",原始数据!K472)</f>
        <v/>
      </c>
      <c r="AF473" s="123" t="str">
        <f>IF(原始数据!L472="","",原始数据!L472)</f>
        <v/>
      </c>
      <c r="AG473" s="123" t="str">
        <f>IF(原始数据!AO472="","",原始数据!AO472)</f>
        <v/>
      </c>
      <c r="AH473" s="125"/>
      <c r="AI473" s="125"/>
      <c r="AJ473" s="125"/>
      <c r="AK473" s="125"/>
      <c r="AL473" s="125"/>
    </row>
    <row r="474" spans="1:38">
      <c r="A474" s="117">
        <f>输入错误检查!B473</f>
        <v>0</v>
      </c>
      <c r="B474" s="130" t="str">
        <f>原始数据!B473</f>
        <v/>
      </c>
      <c r="C474" s="130" t="str">
        <f>原始数据!C473</f>
        <v/>
      </c>
      <c r="D474" s="120" t="str">
        <f>原始数据!D473</f>
        <v/>
      </c>
      <c r="E474" s="120" t="str">
        <f>原始数据!E473</f>
        <v/>
      </c>
      <c r="F474" s="120" t="str">
        <f>原始数据!F473</f>
        <v/>
      </c>
      <c r="G474" s="120" t="str">
        <f>原始数据!G473</f>
        <v>加</v>
      </c>
      <c r="H474" s="120" t="str">
        <f>原始数据!H473</f>
        <v>下</v>
      </c>
      <c r="I474" s="120" t="str">
        <f>IF(原始数据!W473="","",原始数据!W473)</f>
        <v/>
      </c>
      <c r="J474" s="120" t="str">
        <f>原始数据!J473</f>
        <v/>
      </c>
      <c r="K474" s="125"/>
      <c r="L474" s="123" t="str">
        <f>IF(原始数据!AI473="","",原始数据!AI473)</f>
        <v/>
      </c>
      <c r="M474" s="125"/>
      <c r="N474" s="145"/>
      <c r="O474" s="145"/>
      <c r="P474" s="125"/>
      <c r="Q474" s="123" t="str">
        <f>IF(原始数据!AJ473="","",原始数据!AJ473)</f>
        <v/>
      </c>
      <c r="R474" s="125"/>
      <c r="S474" s="125"/>
      <c r="T474" s="125"/>
      <c r="U474" s="125"/>
      <c r="V474" s="123" t="str">
        <f>IF(原始数据!AL473="","",原始数据!AL473)</f>
        <v/>
      </c>
      <c r="W474" s="125"/>
      <c r="X474" s="125"/>
      <c r="Y474" s="125"/>
      <c r="Z474" s="125"/>
      <c r="AA474" s="123" t="str">
        <f>IF(原始数据!AN473="","",原始数据!AN473)</f>
        <v/>
      </c>
      <c r="AB474" s="125"/>
      <c r="AC474" s="125"/>
      <c r="AD474" s="125"/>
      <c r="AE474" s="123" t="str">
        <f>IF(原始数据!K473="","",原始数据!K473)</f>
        <v/>
      </c>
      <c r="AF474" s="123" t="str">
        <f>IF(原始数据!L473="","",原始数据!L473)</f>
        <v/>
      </c>
      <c r="AG474" s="123" t="str">
        <f>IF(原始数据!AO473="","",原始数据!AO473)</f>
        <v/>
      </c>
      <c r="AH474" s="125"/>
      <c r="AI474" s="125"/>
      <c r="AJ474" s="125"/>
      <c r="AK474" s="125"/>
      <c r="AL474" s="125"/>
    </row>
    <row r="475" spans="1:38">
      <c r="A475" s="117">
        <f>输入错误检查!B474</f>
        <v>0</v>
      </c>
      <c r="B475" s="130" t="str">
        <f>原始数据!B474</f>
        <v/>
      </c>
      <c r="C475" s="130" t="str">
        <f>原始数据!C474</f>
        <v/>
      </c>
      <c r="D475" s="120" t="str">
        <f>原始数据!D474</f>
        <v/>
      </c>
      <c r="E475" s="120" t="str">
        <f>原始数据!E474</f>
        <v/>
      </c>
      <c r="F475" s="120" t="str">
        <f>原始数据!F474</f>
        <v/>
      </c>
      <c r="G475" s="120">
        <f>原始数据!G474</f>
        <v>1</v>
      </c>
      <c r="H475" s="120" t="str">
        <f>原始数据!H474</f>
        <v>上</v>
      </c>
      <c r="I475" s="120" t="str">
        <f>IF(原始数据!W474="","",原始数据!W474)</f>
        <v/>
      </c>
      <c r="J475" s="120" t="str">
        <f>原始数据!J474</f>
        <v/>
      </c>
      <c r="K475" s="125"/>
      <c r="L475" s="123" t="str">
        <f>IF(原始数据!AI474="","",原始数据!AI474)</f>
        <v/>
      </c>
      <c r="M475" s="125"/>
      <c r="N475" s="145"/>
      <c r="O475" s="145"/>
      <c r="P475" s="125"/>
      <c r="Q475" s="123" t="str">
        <f>IF(原始数据!AJ474="","",原始数据!AJ474)</f>
        <v/>
      </c>
      <c r="R475" s="125"/>
      <c r="S475" s="125"/>
      <c r="T475" s="125"/>
      <c r="U475" s="125"/>
      <c r="V475" s="123" t="str">
        <f>IF(原始数据!AL474="","",原始数据!AL474)</f>
        <v/>
      </c>
      <c r="W475" s="125"/>
      <c r="X475" s="125"/>
      <c r="Y475" s="125"/>
      <c r="Z475" s="125"/>
      <c r="AA475" s="123" t="str">
        <f>IF(原始数据!AN474="","",原始数据!AN474)</f>
        <v/>
      </c>
      <c r="AB475" s="125"/>
      <c r="AC475" s="125"/>
      <c r="AD475" s="125"/>
      <c r="AE475" s="123" t="str">
        <f>IF(原始数据!K474="","",原始数据!K474)</f>
        <v/>
      </c>
      <c r="AF475" s="123" t="str">
        <f>IF(原始数据!L474="","",原始数据!L474)</f>
        <v/>
      </c>
      <c r="AG475" s="123" t="str">
        <f>IF(原始数据!AO474="","",原始数据!AO474)</f>
        <v/>
      </c>
      <c r="AH475" s="125"/>
      <c r="AI475" s="125"/>
      <c r="AJ475" s="125"/>
      <c r="AK475" s="125"/>
      <c r="AL475" s="125"/>
    </row>
    <row r="476" spans="1:38">
      <c r="A476" s="117">
        <f>输入错误检查!B475</f>
        <v>0</v>
      </c>
      <c r="B476" s="130" t="str">
        <f>原始数据!B475</f>
        <v/>
      </c>
      <c r="C476" s="130" t="str">
        <f>原始数据!C475</f>
        <v/>
      </c>
      <c r="D476" s="120" t="str">
        <f>原始数据!D475</f>
        <v/>
      </c>
      <c r="E476" s="120" t="str">
        <f>原始数据!E475</f>
        <v/>
      </c>
      <c r="F476" s="120" t="str">
        <f>原始数据!F475</f>
        <v/>
      </c>
      <c r="G476" s="120">
        <f>原始数据!G475</f>
        <v>1</v>
      </c>
      <c r="H476" s="120" t="str">
        <f>原始数据!H475</f>
        <v>下</v>
      </c>
      <c r="I476" s="120" t="str">
        <f>IF(原始数据!W475="","",原始数据!W475)</f>
        <v/>
      </c>
      <c r="J476" s="120" t="str">
        <f>原始数据!J475</f>
        <v/>
      </c>
      <c r="K476" s="125"/>
      <c r="L476" s="123" t="str">
        <f>IF(原始数据!AI475="","",原始数据!AI475)</f>
        <v/>
      </c>
      <c r="M476" s="125"/>
      <c r="N476" s="145"/>
      <c r="O476" s="145"/>
      <c r="P476" s="125"/>
      <c r="Q476" s="123" t="str">
        <f>IF(原始数据!AJ475="","",原始数据!AJ475)</f>
        <v/>
      </c>
      <c r="R476" s="125"/>
      <c r="S476" s="125"/>
      <c r="T476" s="125"/>
      <c r="U476" s="125"/>
      <c r="V476" s="123" t="str">
        <f>IF(原始数据!AL475="","",原始数据!AL475)</f>
        <v/>
      </c>
      <c r="W476" s="125"/>
      <c r="X476" s="125"/>
      <c r="Y476" s="125"/>
      <c r="Z476" s="125"/>
      <c r="AA476" s="123" t="str">
        <f>IF(原始数据!AN475="","",原始数据!AN475)</f>
        <v/>
      </c>
      <c r="AB476" s="125"/>
      <c r="AC476" s="125"/>
      <c r="AD476" s="125"/>
      <c r="AE476" s="123" t="str">
        <f>IF(原始数据!K475="","",原始数据!K475)</f>
        <v/>
      </c>
      <c r="AF476" s="123" t="str">
        <f>IF(原始数据!L475="","",原始数据!L475)</f>
        <v/>
      </c>
      <c r="AG476" s="123" t="str">
        <f>IF(原始数据!AO475="","",原始数据!AO475)</f>
        <v/>
      </c>
      <c r="AH476" s="125"/>
      <c r="AI476" s="125"/>
      <c r="AJ476" s="125"/>
      <c r="AK476" s="125"/>
      <c r="AL476" s="125"/>
    </row>
    <row r="477" spans="1:38">
      <c r="A477" s="117">
        <f>输入错误检查!B476</f>
        <v>0</v>
      </c>
      <c r="B477" s="130" t="str">
        <f>原始数据!B476</f>
        <v/>
      </c>
      <c r="C477" s="130" t="str">
        <f>原始数据!C476</f>
        <v/>
      </c>
      <c r="D477" s="120" t="str">
        <f>原始数据!D476</f>
        <v/>
      </c>
      <c r="E477" s="120" t="str">
        <f>原始数据!E476</f>
        <v/>
      </c>
      <c r="F477" s="120" t="str">
        <f>原始数据!F476</f>
        <v/>
      </c>
      <c r="G477" s="120">
        <f>原始数据!G476</f>
        <v>2</v>
      </c>
      <c r="H477" s="120" t="str">
        <f>原始数据!H476</f>
        <v>上</v>
      </c>
      <c r="I477" s="120" t="str">
        <f>IF(原始数据!W476="","",原始数据!W476)</f>
        <v/>
      </c>
      <c r="J477" s="120" t="str">
        <f>原始数据!J476</f>
        <v/>
      </c>
      <c r="K477" s="125"/>
      <c r="L477" s="123" t="str">
        <f>IF(原始数据!AI476="","",原始数据!AI476)</f>
        <v/>
      </c>
      <c r="M477" s="125"/>
      <c r="N477" s="145"/>
      <c r="O477" s="145"/>
      <c r="P477" s="125"/>
      <c r="Q477" s="123" t="str">
        <f>IF(原始数据!AJ476="","",原始数据!AJ476)</f>
        <v/>
      </c>
      <c r="R477" s="125"/>
      <c r="S477" s="125"/>
      <c r="T477" s="125"/>
      <c r="U477" s="125"/>
      <c r="V477" s="123" t="str">
        <f>IF(原始数据!AL476="","",原始数据!AL476)</f>
        <v/>
      </c>
      <c r="W477" s="125"/>
      <c r="X477" s="125"/>
      <c r="Y477" s="125"/>
      <c r="Z477" s="125"/>
      <c r="AA477" s="123" t="str">
        <f>IF(原始数据!AN476="","",原始数据!AN476)</f>
        <v/>
      </c>
      <c r="AB477" s="125"/>
      <c r="AC477" s="125"/>
      <c r="AD477" s="125"/>
      <c r="AE477" s="123" t="str">
        <f>IF(原始数据!K476="","",原始数据!K476)</f>
        <v/>
      </c>
      <c r="AF477" s="123" t="str">
        <f>IF(原始数据!L476="","",原始数据!L476)</f>
        <v/>
      </c>
      <c r="AG477" s="123" t="str">
        <f>IF(原始数据!AO476="","",原始数据!AO476)</f>
        <v/>
      </c>
      <c r="AH477" s="125"/>
      <c r="AI477" s="125"/>
      <c r="AJ477" s="125"/>
      <c r="AK477" s="125"/>
      <c r="AL477" s="125"/>
    </row>
    <row r="478" spans="1:38">
      <c r="A478" s="117">
        <f>输入错误检查!B477</f>
        <v>0</v>
      </c>
      <c r="B478" s="130" t="str">
        <f>原始数据!B477</f>
        <v/>
      </c>
      <c r="C478" s="130" t="str">
        <f>原始数据!C477</f>
        <v/>
      </c>
      <c r="D478" s="120" t="str">
        <f>原始数据!D477</f>
        <v/>
      </c>
      <c r="E478" s="120" t="str">
        <f>原始数据!E477</f>
        <v/>
      </c>
      <c r="F478" s="120" t="str">
        <f>原始数据!F477</f>
        <v/>
      </c>
      <c r="G478" s="120">
        <f>原始数据!G477</f>
        <v>2</v>
      </c>
      <c r="H478" s="120" t="str">
        <f>原始数据!H477</f>
        <v>下</v>
      </c>
      <c r="I478" s="120" t="str">
        <f>IF(原始数据!W477="","",原始数据!W477)</f>
        <v/>
      </c>
      <c r="J478" s="120" t="str">
        <f>原始数据!J477</f>
        <v/>
      </c>
      <c r="K478" s="125"/>
      <c r="L478" s="123" t="str">
        <f>IF(原始数据!AI477="","",原始数据!AI477)</f>
        <v/>
      </c>
      <c r="M478" s="125"/>
      <c r="N478" s="145"/>
      <c r="O478" s="145"/>
      <c r="P478" s="125"/>
      <c r="Q478" s="123" t="str">
        <f>IF(原始数据!AJ477="","",原始数据!AJ477)</f>
        <v/>
      </c>
      <c r="R478" s="125"/>
      <c r="S478" s="125"/>
      <c r="T478" s="125"/>
      <c r="U478" s="125"/>
      <c r="V478" s="123" t="str">
        <f>IF(原始数据!AL477="","",原始数据!AL477)</f>
        <v/>
      </c>
      <c r="W478" s="125"/>
      <c r="X478" s="125"/>
      <c r="Y478" s="125"/>
      <c r="Z478" s="125"/>
      <c r="AA478" s="123" t="str">
        <f>IF(原始数据!AN477="","",原始数据!AN477)</f>
        <v/>
      </c>
      <c r="AB478" s="125"/>
      <c r="AC478" s="125"/>
      <c r="AD478" s="125"/>
      <c r="AE478" s="123" t="str">
        <f>IF(原始数据!K477="","",原始数据!K477)</f>
        <v/>
      </c>
      <c r="AF478" s="123" t="str">
        <f>IF(原始数据!L477="","",原始数据!L477)</f>
        <v/>
      </c>
      <c r="AG478" s="123" t="str">
        <f>IF(原始数据!AO477="","",原始数据!AO477)</f>
        <v/>
      </c>
      <c r="AH478" s="125"/>
      <c r="AI478" s="125"/>
      <c r="AJ478" s="125"/>
      <c r="AK478" s="125"/>
      <c r="AL478" s="125"/>
    </row>
    <row r="479" spans="1:38">
      <c r="A479" s="117">
        <f>输入错误检查!B478</f>
        <v>0</v>
      </c>
      <c r="B479" s="130" t="str">
        <f>原始数据!B478</f>
        <v/>
      </c>
      <c r="C479" s="130" t="str">
        <f>原始数据!C478</f>
        <v/>
      </c>
      <c r="D479" s="120" t="str">
        <f>原始数据!D478</f>
        <v/>
      </c>
      <c r="E479" s="120" t="str">
        <f>原始数据!E478</f>
        <v/>
      </c>
      <c r="F479" s="120" t="str">
        <f>原始数据!F478</f>
        <v/>
      </c>
      <c r="G479" s="120">
        <f>原始数据!G478</f>
        <v>3</v>
      </c>
      <c r="H479" s="120" t="str">
        <f>原始数据!H478</f>
        <v>上</v>
      </c>
      <c r="I479" s="120" t="str">
        <f>IF(原始数据!W478="","",原始数据!W478)</f>
        <v/>
      </c>
      <c r="J479" s="120" t="str">
        <f>原始数据!J478</f>
        <v/>
      </c>
      <c r="K479" s="125"/>
      <c r="L479" s="123" t="str">
        <f>IF(原始数据!AI478="","",原始数据!AI478)</f>
        <v/>
      </c>
      <c r="M479" s="125"/>
      <c r="N479" s="145"/>
      <c r="O479" s="145"/>
      <c r="P479" s="125"/>
      <c r="Q479" s="123" t="str">
        <f>IF(原始数据!AJ478="","",原始数据!AJ478)</f>
        <v/>
      </c>
      <c r="R479" s="125"/>
      <c r="S479" s="125"/>
      <c r="T479" s="125"/>
      <c r="U479" s="125"/>
      <c r="V479" s="123" t="str">
        <f>IF(原始数据!AL478="","",原始数据!AL478)</f>
        <v/>
      </c>
      <c r="W479" s="125"/>
      <c r="X479" s="125"/>
      <c r="Y479" s="125"/>
      <c r="Z479" s="125"/>
      <c r="AA479" s="123" t="str">
        <f>IF(原始数据!AN478="","",原始数据!AN478)</f>
        <v/>
      </c>
      <c r="AB479" s="125"/>
      <c r="AC479" s="125"/>
      <c r="AD479" s="125"/>
      <c r="AE479" s="123" t="str">
        <f>IF(原始数据!K478="","",原始数据!K478)</f>
        <v/>
      </c>
      <c r="AF479" s="123" t="str">
        <f>IF(原始数据!L478="","",原始数据!L478)</f>
        <v/>
      </c>
      <c r="AG479" s="123" t="str">
        <f>IF(原始数据!AO478="","",原始数据!AO478)</f>
        <v/>
      </c>
      <c r="AH479" s="125"/>
      <c r="AI479" s="125"/>
      <c r="AJ479" s="125"/>
      <c r="AK479" s="125"/>
      <c r="AL479" s="125"/>
    </row>
    <row r="480" spans="1:38">
      <c r="A480" s="117">
        <f>输入错误检查!B479</f>
        <v>0</v>
      </c>
      <c r="B480" s="130" t="str">
        <f>原始数据!B479</f>
        <v/>
      </c>
      <c r="C480" s="130" t="str">
        <f>原始数据!C479</f>
        <v/>
      </c>
      <c r="D480" s="120" t="str">
        <f>原始数据!D479</f>
        <v/>
      </c>
      <c r="E480" s="120" t="str">
        <f>原始数据!E479</f>
        <v/>
      </c>
      <c r="F480" s="120" t="str">
        <f>原始数据!F479</f>
        <v/>
      </c>
      <c r="G480" s="120">
        <f>原始数据!G479</f>
        <v>3</v>
      </c>
      <c r="H480" s="120" t="str">
        <f>原始数据!H479</f>
        <v>下</v>
      </c>
      <c r="I480" s="120" t="str">
        <f>IF(原始数据!W479="","",原始数据!W479)</f>
        <v/>
      </c>
      <c r="J480" s="120" t="str">
        <f>原始数据!J479</f>
        <v/>
      </c>
      <c r="K480" s="125"/>
      <c r="L480" s="123" t="str">
        <f>IF(原始数据!AI479="","",原始数据!AI479)</f>
        <v/>
      </c>
      <c r="M480" s="125"/>
      <c r="N480" s="145"/>
      <c r="O480" s="145"/>
      <c r="P480" s="125"/>
      <c r="Q480" s="123" t="str">
        <f>IF(原始数据!AJ479="","",原始数据!AJ479)</f>
        <v/>
      </c>
      <c r="R480" s="125"/>
      <c r="S480" s="125"/>
      <c r="T480" s="125"/>
      <c r="U480" s="125"/>
      <c r="V480" s="123" t="str">
        <f>IF(原始数据!AL479="","",原始数据!AL479)</f>
        <v/>
      </c>
      <c r="W480" s="125"/>
      <c r="X480" s="125"/>
      <c r="Y480" s="125"/>
      <c r="Z480" s="125"/>
      <c r="AA480" s="123" t="str">
        <f>IF(原始数据!AN479="","",原始数据!AN479)</f>
        <v/>
      </c>
      <c r="AB480" s="125"/>
      <c r="AC480" s="125"/>
      <c r="AD480" s="125"/>
      <c r="AE480" s="123" t="str">
        <f>IF(原始数据!K479="","",原始数据!K479)</f>
        <v/>
      </c>
      <c r="AF480" s="123" t="str">
        <f>IF(原始数据!L479="","",原始数据!L479)</f>
        <v/>
      </c>
      <c r="AG480" s="123" t="str">
        <f>IF(原始数据!AO479="","",原始数据!AO479)</f>
        <v/>
      </c>
      <c r="AH480" s="125"/>
      <c r="AI480" s="125"/>
      <c r="AJ480" s="125"/>
      <c r="AK480" s="125"/>
      <c r="AL480" s="125"/>
    </row>
    <row r="481" spans="1:38">
      <c r="A481" s="117">
        <f>输入错误检查!B480</f>
        <v>0</v>
      </c>
      <c r="B481" s="130" t="str">
        <f>原始数据!B480</f>
        <v/>
      </c>
      <c r="C481" s="130" t="str">
        <f>原始数据!C480</f>
        <v/>
      </c>
      <c r="D481" s="120" t="str">
        <f>原始数据!D480</f>
        <v/>
      </c>
      <c r="E481" s="120" t="str">
        <f>原始数据!E480</f>
        <v/>
      </c>
      <c r="F481" s="120" t="str">
        <f>原始数据!F480</f>
        <v/>
      </c>
      <c r="G481" s="120" t="str">
        <f>原始数据!G480</f>
        <v>加</v>
      </c>
      <c r="H481" s="120" t="str">
        <f>原始数据!H480</f>
        <v>上</v>
      </c>
      <c r="I481" s="120" t="str">
        <f>IF(原始数据!W480="","",原始数据!W480)</f>
        <v/>
      </c>
      <c r="J481" s="120" t="str">
        <f>原始数据!J480</f>
        <v/>
      </c>
      <c r="K481" s="125"/>
      <c r="L481" s="123" t="str">
        <f>IF(原始数据!AI480="","",原始数据!AI480)</f>
        <v/>
      </c>
      <c r="M481" s="125"/>
      <c r="N481" s="145"/>
      <c r="O481" s="145"/>
      <c r="P481" s="125"/>
      <c r="Q481" s="123" t="str">
        <f>IF(原始数据!AJ480="","",原始数据!AJ480)</f>
        <v/>
      </c>
      <c r="R481" s="125"/>
      <c r="S481" s="125"/>
      <c r="T481" s="125"/>
      <c r="U481" s="125"/>
      <c r="V481" s="123" t="str">
        <f>IF(原始数据!AL480="","",原始数据!AL480)</f>
        <v/>
      </c>
      <c r="W481" s="125"/>
      <c r="X481" s="125"/>
      <c r="Y481" s="125"/>
      <c r="Z481" s="125"/>
      <c r="AA481" s="123" t="str">
        <f>IF(原始数据!AN480="","",原始数据!AN480)</f>
        <v/>
      </c>
      <c r="AB481" s="125"/>
      <c r="AC481" s="125"/>
      <c r="AD481" s="125"/>
      <c r="AE481" s="123" t="str">
        <f>IF(原始数据!K480="","",原始数据!K480)</f>
        <v/>
      </c>
      <c r="AF481" s="123" t="str">
        <f>IF(原始数据!L480="","",原始数据!L480)</f>
        <v/>
      </c>
      <c r="AG481" s="123" t="str">
        <f>IF(原始数据!AO480="","",原始数据!AO480)</f>
        <v/>
      </c>
      <c r="AH481" s="125"/>
      <c r="AI481" s="125"/>
      <c r="AJ481" s="125"/>
      <c r="AK481" s="125"/>
      <c r="AL481" s="125"/>
    </row>
    <row r="482" spans="1:38">
      <c r="A482" s="117">
        <f>输入错误检查!B481</f>
        <v>0</v>
      </c>
      <c r="B482" s="130" t="str">
        <f>原始数据!B481</f>
        <v/>
      </c>
      <c r="C482" s="130" t="str">
        <f>原始数据!C481</f>
        <v/>
      </c>
      <c r="D482" s="120" t="str">
        <f>原始数据!D481</f>
        <v/>
      </c>
      <c r="E482" s="120" t="str">
        <f>原始数据!E481</f>
        <v/>
      </c>
      <c r="F482" s="120" t="str">
        <f>原始数据!F481</f>
        <v/>
      </c>
      <c r="G482" s="120" t="str">
        <f>原始数据!G481</f>
        <v>加</v>
      </c>
      <c r="H482" s="120" t="str">
        <f>原始数据!H481</f>
        <v>下</v>
      </c>
      <c r="I482" s="120" t="str">
        <f>IF(原始数据!W481="","",原始数据!W481)</f>
        <v/>
      </c>
      <c r="J482" s="120" t="str">
        <f>原始数据!J481</f>
        <v/>
      </c>
      <c r="K482" s="125"/>
      <c r="L482" s="123" t="str">
        <f>IF(原始数据!AI481="","",原始数据!AI481)</f>
        <v/>
      </c>
      <c r="M482" s="125"/>
      <c r="N482" s="145"/>
      <c r="O482" s="145"/>
      <c r="P482" s="125"/>
      <c r="Q482" s="123" t="str">
        <f>IF(原始数据!AJ481="","",原始数据!AJ481)</f>
        <v/>
      </c>
      <c r="R482" s="125"/>
      <c r="S482" s="125"/>
      <c r="T482" s="125"/>
      <c r="U482" s="125"/>
      <c r="V482" s="123" t="str">
        <f>IF(原始数据!AL481="","",原始数据!AL481)</f>
        <v/>
      </c>
      <c r="W482" s="125"/>
      <c r="X482" s="125"/>
      <c r="Y482" s="125"/>
      <c r="Z482" s="125"/>
      <c r="AA482" s="123" t="str">
        <f>IF(原始数据!AN481="","",原始数据!AN481)</f>
        <v/>
      </c>
      <c r="AB482" s="125"/>
      <c r="AC482" s="125"/>
      <c r="AD482" s="125"/>
      <c r="AE482" s="123" t="str">
        <f>IF(原始数据!K481="","",原始数据!K481)</f>
        <v/>
      </c>
      <c r="AF482" s="123" t="str">
        <f>IF(原始数据!L481="","",原始数据!L481)</f>
        <v/>
      </c>
      <c r="AG482" s="123" t="str">
        <f>IF(原始数据!AO481="","",原始数据!AO481)</f>
        <v/>
      </c>
      <c r="AH482" s="125"/>
      <c r="AI482" s="125"/>
      <c r="AJ482" s="125"/>
      <c r="AK482" s="125"/>
      <c r="AL482" s="125"/>
    </row>
    <row r="483" spans="1:38">
      <c r="A483" s="117">
        <f>输入错误检查!B482</f>
        <v>0</v>
      </c>
      <c r="B483" s="130" t="str">
        <f>原始数据!B482</f>
        <v/>
      </c>
      <c r="C483" s="130" t="str">
        <f>原始数据!C482</f>
        <v/>
      </c>
      <c r="D483" s="120" t="str">
        <f>原始数据!D482</f>
        <v/>
      </c>
      <c r="E483" s="120" t="str">
        <f>原始数据!E482</f>
        <v/>
      </c>
      <c r="F483" s="120" t="str">
        <f>原始数据!F482</f>
        <v/>
      </c>
      <c r="G483" s="120">
        <f>原始数据!G482</f>
        <v>1</v>
      </c>
      <c r="H483" s="120" t="str">
        <f>原始数据!H482</f>
        <v>上</v>
      </c>
      <c r="I483" s="120" t="str">
        <f>IF(原始数据!W482="","",原始数据!W482)</f>
        <v/>
      </c>
      <c r="J483" s="120" t="str">
        <f>原始数据!J482</f>
        <v/>
      </c>
      <c r="K483" s="125"/>
      <c r="L483" s="123" t="str">
        <f>IF(原始数据!AI482="","",原始数据!AI482)</f>
        <v/>
      </c>
      <c r="M483" s="125"/>
      <c r="N483" s="145"/>
      <c r="O483" s="145"/>
      <c r="P483" s="125"/>
      <c r="Q483" s="123" t="str">
        <f>IF(原始数据!AJ482="","",原始数据!AJ482)</f>
        <v/>
      </c>
      <c r="R483" s="125"/>
      <c r="S483" s="125"/>
      <c r="T483" s="125"/>
      <c r="U483" s="125"/>
      <c r="V483" s="123" t="str">
        <f>IF(原始数据!AL482="","",原始数据!AL482)</f>
        <v/>
      </c>
      <c r="W483" s="125"/>
      <c r="X483" s="125"/>
      <c r="Y483" s="125"/>
      <c r="Z483" s="125"/>
      <c r="AA483" s="123" t="str">
        <f>IF(原始数据!AN482="","",原始数据!AN482)</f>
        <v/>
      </c>
      <c r="AB483" s="125"/>
      <c r="AC483" s="125"/>
      <c r="AD483" s="125"/>
      <c r="AE483" s="123" t="str">
        <f>IF(原始数据!K482="","",原始数据!K482)</f>
        <v/>
      </c>
      <c r="AF483" s="123" t="str">
        <f>IF(原始数据!L482="","",原始数据!L482)</f>
        <v/>
      </c>
      <c r="AG483" s="123" t="str">
        <f>IF(原始数据!AO482="","",原始数据!AO482)</f>
        <v/>
      </c>
      <c r="AH483" s="125"/>
      <c r="AI483" s="125"/>
      <c r="AJ483" s="125"/>
      <c r="AK483" s="125"/>
      <c r="AL483" s="125"/>
    </row>
    <row r="484" spans="1:38">
      <c r="A484" s="117">
        <f>输入错误检查!B483</f>
        <v>0</v>
      </c>
      <c r="B484" s="130" t="str">
        <f>原始数据!B483</f>
        <v/>
      </c>
      <c r="C484" s="130" t="str">
        <f>原始数据!C483</f>
        <v/>
      </c>
      <c r="D484" s="120" t="str">
        <f>原始数据!D483</f>
        <v/>
      </c>
      <c r="E484" s="120" t="str">
        <f>原始数据!E483</f>
        <v/>
      </c>
      <c r="F484" s="120" t="str">
        <f>原始数据!F483</f>
        <v/>
      </c>
      <c r="G484" s="120">
        <f>原始数据!G483</f>
        <v>1</v>
      </c>
      <c r="H484" s="120" t="str">
        <f>原始数据!H483</f>
        <v>下</v>
      </c>
      <c r="I484" s="120" t="str">
        <f>IF(原始数据!W483="","",原始数据!W483)</f>
        <v/>
      </c>
      <c r="J484" s="120" t="str">
        <f>原始数据!J483</f>
        <v/>
      </c>
      <c r="K484" s="125"/>
      <c r="L484" s="123" t="str">
        <f>IF(原始数据!AI483="","",原始数据!AI483)</f>
        <v/>
      </c>
      <c r="M484" s="125"/>
      <c r="N484" s="145"/>
      <c r="O484" s="145"/>
      <c r="P484" s="125"/>
      <c r="Q484" s="123" t="str">
        <f>IF(原始数据!AJ483="","",原始数据!AJ483)</f>
        <v/>
      </c>
      <c r="R484" s="125"/>
      <c r="S484" s="125"/>
      <c r="T484" s="125"/>
      <c r="U484" s="125"/>
      <c r="V484" s="123" t="str">
        <f>IF(原始数据!AL483="","",原始数据!AL483)</f>
        <v/>
      </c>
      <c r="W484" s="125"/>
      <c r="X484" s="125"/>
      <c r="Y484" s="125"/>
      <c r="Z484" s="125"/>
      <c r="AA484" s="123" t="str">
        <f>IF(原始数据!AN483="","",原始数据!AN483)</f>
        <v/>
      </c>
      <c r="AB484" s="125"/>
      <c r="AC484" s="125"/>
      <c r="AD484" s="125"/>
      <c r="AE484" s="123" t="str">
        <f>IF(原始数据!K483="","",原始数据!K483)</f>
        <v/>
      </c>
      <c r="AF484" s="123" t="str">
        <f>IF(原始数据!L483="","",原始数据!L483)</f>
        <v/>
      </c>
      <c r="AG484" s="123" t="str">
        <f>IF(原始数据!AO483="","",原始数据!AO483)</f>
        <v/>
      </c>
      <c r="AH484" s="125"/>
      <c r="AI484" s="125"/>
      <c r="AJ484" s="125"/>
      <c r="AK484" s="125"/>
      <c r="AL484" s="125"/>
    </row>
    <row r="485" spans="1:38">
      <c r="A485" s="117">
        <f>输入错误检查!B484</f>
        <v>0</v>
      </c>
      <c r="B485" s="130" t="str">
        <f>原始数据!B484</f>
        <v/>
      </c>
      <c r="C485" s="130" t="str">
        <f>原始数据!C484</f>
        <v/>
      </c>
      <c r="D485" s="120" t="str">
        <f>原始数据!D484</f>
        <v/>
      </c>
      <c r="E485" s="120" t="str">
        <f>原始数据!E484</f>
        <v/>
      </c>
      <c r="F485" s="120" t="str">
        <f>原始数据!F484</f>
        <v/>
      </c>
      <c r="G485" s="120">
        <f>原始数据!G484</f>
        <v>2</v>
      </c>
      <c r="H485" s="120" t="str">
        <f>原始数据!H484</f>
        <v>上</v>
      </c>
      <c r="I485" s="120" t="str">
        <f>IF(原始数据!W484="","",原始数据!W484)</f>
        <v/>
      </c>
      <c r="J485" s="120" t="str">
        <f>原始数据!J484</f>
        <v/>
      </c>
      <c r="K485" s="125"/>
      <c r="L485" s="123" t="str">
        <f>IF(原始数据!AI484="","",原始数据!AI484)</f>
        <v/>
      </c>
      <c r="M485" s="125"/>
      <c r="N485" s="145"/>
      <c r="O485" s="145"/>
      <c r="P485" s="125"/>
      <c r="Q485" s="123" t="str">
        <f>IF(原始数据!AJ484="","",原始数据!AJ484)</f>
        <v/>
      </c>
      <c r="R485" s="125"/>
      <c r="S485" s="125"/>
      <c r="T485" s="125"/>
      <c r="U485" s="125"/>
      <c r="V485" s="123" t="str">
        <f>IF(原始数据!AL484="","",原始数据!AL484)</f>
        <v/>
      </c>
      <c r="W485" s="125"/>
      <c r="X485" s="125"/>
      <c r="Y485" s="125"/>
      <c r="Z485" s="125"/>
      <c r="AA485" s="123" t="str">
        <f>IF(原始数据!AN484="","",原始数据!AN484)</f>
        <v/>
      </c>
      <c r="AB485" s="125"/>
      <c r="AC485" s="125"/>
      <c r="AD485" s="125"/>
      <c r="AE485" s="123" t="str">
        <f>IF(原始数据!K484="","",原始数据!K484)</f>
        <v/>
      </c>
      <c r="AF485" s="123" t="str">
        <f>IF(原始数据!L484="","",原始数据!L484)</f>
        <v/>
      </c>
      <c r="AG485" s="123" t="str">
        <f>IF(原始数据!AO484="","",原始数据!AO484)</f>
        <v/>
      </c>
      <c r="AH485" s="125"/>
      <c r="AI485" s="125"/>
      <c r="AJ485" s="125"/>
      <c r="AK485" s="125"/>
      <c r="AL485" s="125"/>
    </row>
    <row r="486" spans="1:38">
      <c r="A486" s="117">
        <f>输入错误检查!B485</f>
        <v>0</v>
      </c>
      <c r="B486" s="130" t="str">
        <f>原始数据!B485</f>
        <v/>
      </c>
      <c r="C486" s="130" t="str">
        <f>原始数据!C485</f>
        <v/>
      </c>
      <c r="D486" s="120" t="str">
        <f>原始数据!D485</f>
        <v/>
      </c>
      <c r="E486" s="120" t="str">
        <f>原始数据!E485</f>
        <v/>
      </c>
      <c r="F486" s="120" t="str">
        <f>原始数据!F485</f>
        <v/>
      </c>
      <c r="G486" s="120">
        <f>原始数据!G485</f>
        <v>2</v>
      </c>
      <c r="H486" s="120" t="str">
        <f>原始数据!H485</f>
        <v>下</v>
      </c>
      <c r="I486" s="120" t="str">
        <f>IF(原始数据!W485="","",原始数据!W485)</f>
        <v/>
      </c>
      <c r="J486" s="120" t="str">
        <f>原始数据!J485</f>
        <v/>
      </c>
      <c r="K486" s="125"/>
      <c r="L486" s="123" t="str">
        <f>IF(原始数据!AI485="","",原始数据!AI485)</f>
        <v/>
      </c>
      <c r="M486" s="125"/>
      <c r="N486" s="145"/>
      <c r="O486" s="145"/>
      <c r="P486" s="125"/>
      <c r="Q486" s="123" t="str">
        <f>IF(原始数据!AJ485="","",原始数据!AJ485)</f>
        <v/>
      </c>
      <c r="R486" s="125"/>
      <c r="S486" s="125"/>
      <c r="T486" s="125"/>
      <c r="U486" s="125"/>
      <c r="V486" s="123" t="str">
        <f>IF(原始数据!AL485="","",原始数据!AL485)</f>
        <v/>
      </c>
      <c r="W486" s="125"/>
      <c r="X486" s="125"/>
      <c r="Y486" s="125"/>
      <c r="Z486" s="125"/>
      <c r="AA486" s="123" t="str">
        <f>IF(原始数据!AN485="","",原始数据!AN485)</f>
        <v/>
      </c>
      <c r="AB486" s="125"/>
      <c r="AC486" s="125"/>
      <c r="AD486" s="125"/>
      <c r="AE486" s="123" t="str">
        <f>IF(原始数据!K485="","",原始数据!K485)</f>
        <v/>
      </c>
      <c r="AF486" s="123" t="str">
        <f>IF(原始数据!L485="","",原始数据!L485)</f>
        <v/>
      </c>
      <c r="AG486" s="123" t="str">
        <f>IF(原始数据!AO485="","",原始数据!AO485)</f>
        <v/>
      </c>
      <c r="AH486" s="125"/>
      <c r="AI486" s="125"/>
      <c r="AJ486" s="125"/>
      <c r="AK486" s="125"/>
      <c r="AL486" s="125"/>
    </row>
    <row r="487" spans="1:38">
      <c r="A487" s="117">
        <f>输入错误检查!B486</f>
        <v>0</v>
      </c>
      <c r="B487" s="130" t="str">
        <f>原始数据!B486</f>
        <v/>
      </c>
      <c r="C487" s="130" t="str">
        <f>原始数据!C486</f>
        <v/>
      </c>
      <c r="D487" s="120" t="str">
        <f>原始数据!D486</f>
        <v/>
      </c>
      <c r="E487" s="120" t="str">
        <f>原始数据!E486</f>
        <v/>
      </c>
      <c r="F487" s="120" t="str">
        <f>原始数据!F486</f>
        <v/>
      </c>
      <c r="G487" s="120">
        <f>原始数据!G486</f>
        <v>3</v>
      </c>
      <c r="H487" s="120" t="str">
        <f>原始数据!H486</f>
        <v>上</v>
      </c>
      <c r="I487" s="120" t="str">
        <f>IF(原始数据!W486="","",原始数据!W486)</f>
        <v/>
      </c>
      <c r="J487" s="120" t="str">
        <f>原始数据!J486</f>
        <v/>
      </c>
      <c r="K487" s="125"/>
      <c r="L487" s="123" t="str">
        <f>IF(原始数据!AI486="","",原始数据!AI486)</f>
        <v/>
      </c>
      <c r="M487" s="125"/>
      <c r="N487" s="145"/>
      <c r="O487" s="145"/>
      <c r="P487" s="125"/>
      <c r="Q487" s="123" t="str">
        <f>IF(原始数据!AJ486="","",原始数据!AJ486)</f>
        <v/>
      </c>
      <c r="R487" s="125"/>
      <c r="S487" s="125"/>
      <c r="T487" s="125"/>
      <c r="U487" s="125"/>
      <c r="V487" s="123" t="str">
        <f>IF(原始数据!AL486="","",原始数据!AL486)</f>
        <v/>
      </c>
      <c r="W487" s="125"/>
      <c r="X487" s="125"/>
      <c r="Y487" s="125"/>
      <c r="Z487" s="125"/>
      <c r="AA487" s="123" t="str">
        <f>IF(原始数据!AN486="","",原始数据!AN486)</f>
        <v/>
      </c>
      <c r="AB487" s="125"/>
      <c r="AC487" s="125"/>
      <c r="AD487" s="125"/>
      <c r="AE487" s="123" t="str">
        <f>IF(原始数据!K486="","",原始数据!K486)</f>
        <v/>
      </c>
      <c r="AF487" s="123" t="str">
        <f>IF(原始数据!L486="","",原始数据!L486)</f>
        <v/>
      </c>
      <c r="AG487" s="123" t="str">
        <f>IF(原始数据!AO486="","",原始数据!AO486)</f>
        <v/>
      </c>
      <c r="AH487" s="125"/>
      <c r="AI487" s="125"/>
      <c r="AJ487" s="125"/>
      <c r="AK487" s="125"/>
      <c r="AL487" s="125"/>
    </row>
    <row r="488" spans="1:38">
      <c r="A488" s="117">
        <f>输入错误检查!B487</f>
        <v>0</v>
      </c>
      <c r="B488" s="130" t="str">
        <f>原始数据!B487</f>
        <v/>
      </c>
      <c r="C488" s="130" t="str">
        <f>原始数据!C487</f>
        <v/>
      </c>
      <c r="D488" s="120" t="str">
        <f>原始数据!D487</f>
        <v/>
      </c>
      <c r="E488" s="120" t="str">
        <f>原始数据!E487</f>
        <v/>
      </c>
      <c r="F488" s="120" t="str">
        <f>原始数据!F487</f>
        <v/>
      </c>
      <c r="G488" s="120">
        <f>原始数据!G487</f>
        <v>3</v>
      </c>
      <c r="H488" s="120" t="str">
        <f>原始数据!H487</f>
        <v>下</v>
      </c>
      <c r="I488" s="120" t="str">
        <f>IF(原始数据!W487="","",原始数据!W487)</f>
        <v/>
      </c>
      <c r="J488" s="120" t="str">
        <f>原始数据!J487</f>
        <v/>
      </c>
      <c r="K488" s="125"/>
      <c r="L488" s="123" t="str">
        <f>IF(原始数据!AI487="","",原始数据!AI487)</f>
        <v/>
      </c>
      <c r="M488" s="125"/>
      <c r="N488" s="145"/>
      <c r="O488" s="145"/>
      <c r="P488" s="125"/>
      <c r="Q488" s="123" t="str">
        <f>IF(原始数据!AJ487="","",原始数据!AJ487)</f>
        <v/>
      </c>
      <c r="R488" s="125"/>
      <c r="S488" s="125"/>
      <c r="T488" s="125"/>
      <c r="U488" s="125"/>
      <c r="V488" s="123" t="str">
        <f>IF(原始数据!AL487="","",原始数据!AL487)</f>
        <v/>
      </c>
      <c r="W488" s="125"/>
      <c r="X488" s="125"/>
      <c r="Y488" s="125"/>
      <c r="Z488" s="125"/>
      <c r="AA488" s="123" t="str">
        <f>IF(原始数据!AN487="","",原始数据!AN487)</f>
        <v/>
      </c>
      <c r="AB488" s="125"/>
      <c r="AC488" s="125"/>
      <c r="AD488" s="125"/>
      <c r="AE488" s="123" t="str">
        <f>IF(原始数据!K487="","",原始数据!K487)</f>
        <v/>
      </c>
      <c r="AF488" s="123" t="str">
        <f>IF(原始数据!L487="","",原始数据!L487)</f>
        <v/>
      </c>
      <c r="AG488" s="123" t="str">
        <f>IF(原始数据!AO487="","",原始数据!AO487)</f>
        <v/>
      </c>
      <c r="AH488" s="125"/>
      <c r="AI488" s="125"/>
      <c r="AJ488" s="125"/>
      <c r="AK488" s="125"/>
      <c r="AL488" s="125"/>
    </row>
    <row r="489" spans="1:38">
      <c r="A489" s="117">
        <f>输入错误检查!B488</f>
        <v>0</v>
      </c>
      <c r="B489" s="130" t="str">
        <f>原始数据!B488</f>
        <v/>
      </c>
      <c r="C489" s="130" t="str">
        <f>原始数据!C488</f>
        <v/>
      </c>
      <c r="D489" s="120" t="str">
        <f>原始数据!D488</f>
        <v/>
      </c>
      <c r="E489" s="120" t="str">
        <f>原始数据!E488</f>
        <v/>
      </c>
      <c r="F489" s="120" t="str">
        <f>原始数据!F488</f>
        <v/>
      </c>
      <c r="G489" s="120" t="str">
        <f>原始数据!G488</f>
        <v>加</v>
      </c>
      <c r="H489" s="120" t="str">
        <f>原始数据!H488</f>
        <v>上</v>
      </c>
      <c r="I489" s="120" t="str">
        <f>IF(原始数据!W488="","",原始数据!W488)</f>
        <v/>
      </c>
      <c r="J489" s="120" t="str">
        <f>原始数据!J488</f>
        <v/>
      </c>
      <c r="K489" s="125"/>
      <c r="L489" s="123" t="str">
        <f>IF(原始数据!AI488="","",原始数据!AI488)</f>
        <v/>
      </c>
      <c r="M489" s="125"/>
      <c r="N489" s="145"/>
      <c r="O489" s="145"/>
      <c r="P489" s="125"/>
      <c r="Q489" s="123" t="str">
        <f>IF(原始数据!AJ488="","",原始数据!AJ488)</f>
        <v/>
      </c>
      <c r="R489" s="125"/>
      <c r="S489" s="125"/>
      <c r="T489" s="125"/>
      <c r="U489" s="125"/>
      <c r="V489" s="123" t="str">
        <f>IF(原始数据!AL488="","",原始数据!AL488)</f>
        <v/>
      </c>
      <c r="W489" s="125"/>
      <c r="X489" s="125"/>
      <c r="Y489" s="125"/>
      <c r="Z489" s="125"/>
      <c r="AA489" s="123" t="str">
        <f>IF(原始数据!AN488="","",原始数据!AN488)</f>
        <v/>
      </c>
      <c r="AB489" s="125"/>
      <c r="AC489" s="125"/>
      <c r="AD489" s="125"/>
      <c r="AE489" s="123" t="str">
        <f>IF(原始数据!K488="","",原始数据!K488)</f>
        <v/>
      </c>
      <c r="AF489" s="123" t="str">
        <f>IF(原始数据!L488="","",原始数据!L488)</f>
        <v/>
      </c>
      <c r="AG489" s="123" t="str">
        <f>IF(原始数据!AO488="","",原始数据!AO488)</f>
        <v/>
      </c>
      <c r="AH489" s="125"/>
      <c r="AI489" s="125"/>
      <c r="AJ489" s="125"/>
      <c r="AK489" s="125"/>
      <c r="AL489" s="125"/>
    </row>
    <row r="490" spans="1:38">
      <c r="A490" s="117">
        <f>输入错误检查!B489</f>
        <v>0</v>
      </c>
      <c r="B490" s="130" t="str">
        <f>原始数据!B489</f>
        <v/>
      </c>
      <c r="C490" s="130" t="str">
        <f>原始数据!C489</f>
        <v/>
      </c>
      <c r="D490" s="120" t="str">
        <f>原始数据!D489</f>
        <v/>
      </c>
      <c r="E490" s="120" t="str">
        <f>原始数据!E489</f>
        <v/>
      </c>
      <c r="F490" s="120" t="str">
        <f>原始数据!F489</f>
        <v/>
      </c>
      <c r="G490" s="120" t="str">
        <f>原始数据!G489</f>
        <v>加</v>
      </c>
      <c r="H490" s="120" t="str">
        <f>原始数据!H489</f>
        <v>下</v>
      </c>
      <c r="I490" s="120" t="str">
        <f>IF(原始数据!W489="","",原始数据!W489)</f>
        <v/>
      </c>
      <c r="J490" s="120" t="str">
        <f>原始数据!J489</f>
        <v/>
      </c>
      <c r="K490" s="125"/>
      <c r="L490" s="123" t="str">
        <f>IF(原始数据!AI489="","",原始数据!AI489)</f>
        <v/>
      </c>
      <c r="M490" s="125"/>
      <c r="N490" s="145"/>
      <c r="O490" s="145"/>
      <c r="P490" s="125"/>
      <c r="Q490" s="123" t="str">
        <f>IF(原始数据!AJ489="","",原始数据!AJ489)</f>
        <v/>
      </c>
      <c r="R490" s="125"/>
      <c r="S490" s="125"/>
      <c r="T490" s="125"/>
      <c r="U490" s="125"/>
      <c r="V490" s="123" t="str">
        <f>IF(原始数据!AL489="","",原始数据!AL489)</f>
        <v/>
      </c>
      <c r="W490" s="125"/>
      <c r="X490" s="125"/>
      <c r="Y490" s="125"/>
      <c r="Z490" s="125"/>
      <c r="AA490" s="123" t="str">
        <f>IF(原始数据!AN489="","",原始数据!AN489)</f>
        <v/>
      </c>
      <c r="AB490" s="125"/>
      <c r="AC490" s="125"/>
      <c r="AD490" s="125"/>
      <c r="AE490" s="123" t="str">
        <f>IF(原始数据!K489="","",原始数据!K489)</f>
        <v/>
      </c>
      <c r="AF490" s="123" t="str">
        <f>IF(原始数据!L489="","",原始数据!L489)</f>
        <v/>
      </c>
      <c r="AG490" s="123" t="str">
        <f>IF(原始数据!AO489="","",原始数据!AO489)</f>
        <v/>
      </c>
      <c r="AH490" s="125"/>
      <c r="AI490" s="125"/>
      <c r="AJ490" s="125"/>
      <c r="AK490" s="125"/>
      <c r="AL490" s="125"/>
    </row>
    <row r="491" spans="1:38">
      <c r="A491" s="117">
        <f>输入错误检查!B490</f>
        <v>0</v>
      </c>
      <c r="B491" s="130" t="str">
        <f>原始数据!B490</f>
        <v/>
      </c>
      <c r="C491" s="130" t="str">
        <f>原始数据!C490</f>
        <v/>
      </c>
      <c r="D491" s="120" t="str">
        <f>原始数据!D490</f>
        <v/>
      </c>
      <c r="E491" s="120" t="str">
        <f>原始数据!E490</f>
        <v/>
      </c>
      <c r="F491" s="120" t="str">
        <f>原始数据!F490</f>
        <v/>
      </c>
      <c r="G491" s="120">
        <f>原始数据!G490</f>
        <v>1</v>
      </c>
      <c r="H491" s="120" t="str">
        <f>原始数据!H490</f>
        <v>上</v>
      </c>
      <c r="I491" s="120" t="str">
        <f>IF(原始数据!W490="","",原始数据!W490)</f>
        <v/>
      </c>
      <c r="J491" s="120" t="str">
        <f>原始数据!J490</f>
        <v/>
      </c>
      <c r="K491" s="125"/>
      <c r="L491" s="123" t="str">
        <f>IF(原始数据!AI490="","",原始数据!AI490)</f>
        <v/>
      </c>
      <c r="M491" s="125"/>
      <c r="N491" s="145"/>
      <c r="O491" s="145"/>
      <c r="P491" s="125"/>
      <c r="Q491" s="123" t="str">
        <f>IF(原始数据!AJ490="","",原始数据!AJ490)</f>
        <v/>
      </c>
      <c r="R491" s="125"/>
      <c r="S491" s="125"/>
      <c r="T491" s="125"/>
      <c r="U491" s="125"/>
      <c r="V491" s="123" t="str">
        <f>IF(原始数据!AL490="","",原始数据!AL490)</f>
        <v/>
      </c>
      <c r="W491" s="125"/>
      <c r="X491" s="125"/>
      <c r="Y491" s="125"/>
      <c r="Z491" s="125"/>
      <c r="AA491" s="123" t="str">
        <f>IF(原始数据!AN490="","",原始数据!AN490)</f>
        <v/>
      </c>
      <c r="AB491" s="125"/>
      <c r="AC491" s="125"/>
      <c r="AD491" s="125"/>
      <c r="AE491" s="123" t="str">
        <f>IF(原始数据!K490="","",原始数据!K490)</f>
        <v/>
      </c>
      <c r="AF491" s="123" t="str">
        <f>IF(原始数据!L490="","",原始数据!L490)</f>
        <v/>
      </c>
      <c r="AG491" s="123" t="str">
        <f>IF(原始数据!AO490="","",原始数据!AO490)</f>
        <v/>
      </c>
      <c r="AH491" s="125"/>
      <c r="AI491" s="125"/>
      <c r="AJ491" s="125"/>
      <c r="AK491" s="125"/>
      <c r="AL491" s="125"/>
    </row>
    <row r="492" spans="1:38">
      <c r="A492" s="117">
        <f>输入错误检查!B491</f>
        <v>0</v>
      </c>
      <c r="B492" s="130" t="str">
        <f>原始数据!B491</f>
        <v/>
      </c>
      <c r="C492" s="130" t="str">
        <f>原始数据!C491</f>
        <v/>
      </c>
      <c r="D492" s="120" t="str">
        <f>原始数据!D491</f>
        <v/>
      </c>
      <c r="E492" s="120" t="str">
        <f>原始数据!E491</f>
        <v/>
      </c>
      <c r="F492" s="120" t="str">
        <f>原始数据!F491</f>
        <v/>
      </c>
      <c r="G492" s="120">
        <f>原始数据!G491</f>
        <v>1</v>
      </c>
      <c r="H492" s="120" t="str">
        <f>原始数据!H491</f>
        <v>下</v>
      </c>
      <c r="I492" s="120" t="str">
        <f>IF(原始数据!W491="","",原始数据!W491)</f>
        <v/>
      </c>
      <c r="J492" s="120" t="str">
        <f>原始数据!J491</f>
        <v/>
      </c>
      <c r="K492" s="125"/>
      <c r="L492" s="123" t="str">
        <f>IF(原始数据!AI491="","",原始数据!AI491)</f>
        <v/>
      </c>
      <c r="M492" s="125"/>
      <c r="N492" s="145"/>
      <c r="O492" s="145"/>
      <c r="P492" s="125"/>
      <c r="Q492" s="123" t="str">
        <f>IF(原始数据!AJ491="","",原始数据!AJ491)</f>
        <v/>
      </c>
      <c r="R492" s="125"/>
      <c r="S492" s="125"/>
      <c r="T492" s="125"/>
      <c r="U492" s="125"/>
      <c r="V492" s="123" t="str">
        <f>IF(原始数据!AL491="","",原始数据!AL491)</f>
        <v/>
      </c>
      <c r="W492" s="125"/>
      <c r="X492" s="125"/>
      <c r="Y492" s="125"/>
      <c r="Z492" s="125"/>
      <c r="AA492" s="123" t="str">
        <f>IF(原始数据!AN491="","",原始数据!AN491)</f>
        <v/>
      </c>
      <c r="AB492" s="125"/>
      <c r="AC492" s="125"/>
      <c r="AD492" s="125"/>
      <c r="AE492" s="123" t="str">
        <f>IF(原始数据!K491="","",原始数据!K491)</f>
        <v/>
      </c>
      <c r="AF492" s="123" t="str">
        <f>IF(原始数据!L491="","",原始数据!L491)</f>
        <v/>
      </c>
      <c r="AG492" s="123" t="str">
        <f>IF(原始数据!AO491="","",原始数据!AO491)</f>
        <v/>
      </c>
      <c r="AH492" s="125"/>
      <c r="AI492" s="125"/>
      <c r="AJ492" s="125"/>
      <c r="AK492" s="125"/>
      <c r="AL492" s="125"/>
    </row>
    <row r="493" spans="1:38">
      <c r="A493" s="117">
        <f>输入错误检查!B492</f>
        <v>0</v>
      </c>
      <c r="B493" s="130" t="str">
        <f>原始数据!B492</f>
        <v/>
      </c>
      <c r="C493" s="130" t="str">
        <f>原始数据!C492</f>
        <v/>
      </c>
      <c r="D493" s="120" t="str">
        <f>原始数据!D492</f>
        <v/>
      </c>
      <c r="E493" s="120" t="str">
        <f>原始数据!E492</f>
        <v/>
      </c>
      <c r="F493" s="120" t="str">
        <f>原始数据!F492</f>
        <v/>
      </c>
      <c r="G493" s="120">
        <f>原始数据!G492</f>
        <v>2</v>
      </c>
      <c r="H493" s="120" t="str">
        <f>原始数据!H492</f>
        <v>上</v>
      </c>
      <c r="I493" s="120" t="str">
        <f>IF(原始数据!W492="","",原始数据!W492)</f>
        <v/>
      </c>
      <c r="J493" s="120" t="str">
        <f>原始数据!J492</f>
        <v/>
      </c>
      <c r="K493" s="125"/>
      <c r="L493" s="123" t="str">
        <f>IF(原始数据!AI492="","",原始数据!AI492)</f>
        <v/>
      </c>
      <c r="M493" s="125"/>
      <c r="N493" s="145"/>
      <c r="O493" s="145"/>
      <c r="P493" s="125"/>
      <c r="Q493" s="123" t="str">
        <f>IF(原始数据!AJ492="","",原始数据!AJ492)</f>
        <v/>
      </c>
      <c r="R493" s="125"/>
      <c r="S493" s="125"/>
      <c r="T493" s="125"/>
      <c r="U493" s="125"/>
      <c r="V493" s="123" t="str">
        <f>IF(原始数据!AL492="","",原始数据!AL492)</f>
        <v/>
      </c>
      <c r="W493" s="125"/>
      <c r="X493" s="125"/>
      <c r="Y493" s="125"/>
      <c r="Z493" s="125"/>
      <c r="AA493" s="123" t="str">
        <f>IF(原始数据!AN492="","",原始数据!AN492)</f>
        <v/>
      </c>
      <c r="AB493" s="125"/>
      <c r="AC493" s="125"/>
      <c r="AD493" s="125"/>
      <c r="AE493" s="123" t="str">
        <f>IF(原始数据!K492="","",原始数据!K492)</f>
        <v/>
      </c>
      <c r="AF493" s="123" t="str">
        <f>IF(原始数据!L492="","",原始数据!L492)</f>
        <v/>
      </c>
      <c r="AG493" s="123" t="str">
        <f>IF(原始数据!AO492="","",原始数据!AO492)</f>
        <v/>
      </c>
      <c r="AH493" s="125"/>
      <c r="AI493" s="125"/>
      <c r="AJ493" s="125"/>
      <c r="AK493" s="125"/>
      <c r="AL493" s="125"/>
    </row>
    <row r="494" spans="1:38">
      <c r="A494" s="117">
        <f>输入错误检查!B493</f>
        <v>0</v>
      </c>
      <c r="B494" s="130" t="str">
        <f>原始数据!B493</f>
        <v/>
      </c>
      <c r="C494" s="130" t="str">
        <f>原始数据!C493</f>
        <v/>
      </c>
      <c r="D494" s="120" t="str">
        <f>原始数据!D493</f>
        <v/>
      </c>
      <c r="E494" s="120" t="str">
        <f>原始数据!E493</f>
        <v/>
      </c>
      <c r="F494" s="120" t="str">
        <f>原始数据!F493</f>
        <v/>
      </c>
      <c r="G494" s="120">
        <f>原始数据!G493</f>
        <v>2</v>
      </c>
      <c r="H494" s="120" t="str">
        <f>原始数据!H493</f>
        <v>下</v>
      </c>
      <c r="I494" s="120" t="str">
        <f>IF(原始数据!W493="","",原始数据!W493)</f>
        <v/>
      </c>
      <c r="J494" s="120" t="str">
        <f>原始数据!J493</f>
        <v/>
      </c>
      <c r="K494" s="125"/>
      <c r="L494" s="123" t="str">
        <f>IF(原始数据!AI493="","",原始数据!AI493)</f>
        <v/>
      </c>
      <c r="M494" s="125"/>
      <c r="N494" s="145"/>
      <c r="O494" s="145"/>
      <c r="P494" s="125"/>
      <c r="Q494" s="123" t="str">
        <f>IF(原始数据!AJ493="","",原始数据!AJ493)</f>
        <v/>
      </c>
      <c r="R494" s="125"/>
      <c r="S494" s="125"/>
      <c r="T494" s="125"/>
      <c r="U494" s="125"/>
      <c r="V494" s="123" t="str">
        <f>IF(原始数据!AL493="","",原始数据!AL493)</f>
        <v/>
      </c>
      <c r="W494" s="125"/>
      <c r="X494" s="125"/>
      <c r="Y494" s="125"/>
      <c r="Z494" s="125"/>
      <c r="AA494" s="123" t="str">
        <f>IF(原始数据!AN493="","",原始数据!AN493)</f>
        <v/>
      </c>
      <c r="AB494" s="125"/>
      <c r="AC494" s="125"/>
      <c r="AD494" s="125"/>
      <c r="AE494" s="123" t="str">
        <f>IF(原始数据!K493="","",原始数据!K493)</f>
        <v/>
      </c>
      <c r="AF494" s="123" t="str">
        <f>IF(原始数据!L493="","",原始数据!L493)</f>
        <v/>
      </c>
      <c r="AG494" s="123" t="str">
        <f>IF(原始数据!AO493="","",原始数据!AO493)</f>
        <v/>
      </c>
      <c r="AH494" s="125"/>
      <c r="AI494" s="125"/>
      <c r="AJ494" s="125"/>
      <c r="AK494" s="125"/>
      <c r="AL494" s="125"/>
    </row>
    <row r="495" spans="1:38">
      <c r="A495" s="117">
        <f>输入错误检查!B494</f>
        <v>0</v>
      </c>
      <c r="B495" s="130" t="str">
        <f>原始数据!B494</f>
        <v/>
      </c>
      <c r="C495" s="130" t="str">
        <f>原始数据!C494</f>
        <v/>
      </c>
      <c r="D495" s="120" t="str">
        <f>原始数据!D494</f>
        <v/>
      </c>
      <c r="E495" s="120" t="str">
        <f>原始数据!E494</f>
        <v/>
      </c>
      <c r="F495" s="120" t="str">
        <f>原始数据!F494</f>
        <v/>
      </c>
      <c r="G495" s="120">
        <f>原始数据!G494</f>
        <v>3</v>
      </c>
      <c r="H495" s="120" t="str">
        <f>原始数据!H494</f>
        <v>上</v>
      </c>
      <c r="I495" s="120" t="str">
        <f>IF(原始数据!W494="","",原始数据!W494)</f>
        <v/>
      </c>
      <c r="J495" s="120" t="str">
        <f>原始数据!J494</f>
        <v/>
      </c>
      <c r="K495" s="125"/>
      <c r="L495" s="123" t="str">
        <f>IF(原始数据!AI494="","",原始数据!AI494)</f>
        <v/>
      </c>
      <c r="M495" s="125"/>
      <c r="N495" s="145"/>
      <c r="O495" s="145"/>
      <c r="P495" s="125"/>
      <c r="Q495" s="123" t="str">
        <f>IF(原始数据!AJ494="","",原始数据!AJ494)</f>
        <v/>
      </c>
      <c r="R495" s="125"/>
      <c r="S495" s="125"/>
      <c r="T495" s="125"/>
      <c r="U495" s="125"/>
      <c r="V495" s="123" t="str">
        <f>IF(原始数据!AL494="","",原始数据!AL494)</f>
        <v/>
      </c>
      <c r="W495" s="125"/>
      <c r="X495" s="125"/>
      <c r="Y495" s="125"/>
      <c r="Z495" s="125"/>
      <c r="AA495" s="123" t="str">
        <f>IF(原始数据!AN494="","",原始数据!AN494)</f>
        <v/>
      </c>
      <c r="AB495" s="125"/>
      <c r="AC495" s="125"/>
      <c r="AD495" s="125"/>
      <c r="AE495" s="123" t="str">
        <f>IF(原始数据!K494="","",原始数据!K494)</f>
        <v/>
      </c>
      <c r="AF495" s="123" t="str">
        <f>IF(原始数据!L494="","",原始数据!L494)</f>
        <v/>
      </c>
      <c r="AG495" s="123" t="str">
        <f>IF(原始数据!AO494="","",原始数据!AO494)</f>
        <v/>
      </c>
      <c r="AH495" s="125"/>
      <c r="AI495" s="125"/>
      <c r="AJ495" s="125"/>
      <c r="AK495" s="125"/>
      <c r="AL495" s="125"/>
    </row>
    <row r="496" spans="1:38">
      <c r="A496" s="117">
        <f>输入错误检查!B495</f>
        <v>0</v>
      </c>
      <c r="B496" s="130" t="str">
        <f>原始数据!B495</f>
        <v/>
      </c>
      <c r="C496" s="130" t="str">
        <f>原始数据!C495</f>
        <v/>
      </c>
      <c r="D496" s="120" t="str">
        <f>原始数据!D495</f>
        <v/>
      </c>
      <c r="E496" s="120" t="str">
        <f>原始数据!E495</f>
        <v/>
      </c>
      <c r="F496" s="120" t="str">
        <f>原始数据!F495</f>
        <v/>
      </c>
      <c r="G496" s="120">
        <f>原始数据!G495</f>
        <v>3</v>
      </c>
      <c r="H496" s="120" t="str">
        <f>原始数据!H495</f>
        <v>下</v>
      </c>
      <c r="I496" s="120" t="str">
        <f>IF(原始数据!W495="","",原始数据!W495)</f>
        <v/>
      </c>
      <c r="J496" s="120" t="str">
        <f>原始数据!J495</f>
        <v/>
      </c>
      <c r="K496" s="125"/>
      <c r="L496" s="123" t="str">
        <f>IF(原始数据!AI495="","",原始数据!AI495)</f>
        <v/>
      </c>
      <c r="M496" s="125"/>
      <c r="N496" s="145"/>
      <c r="O496" s="145"/>
      <c r="P496" s="125"/>
      <c r="Q496" s="123" t="str">
        <f>IF(原始数据!AJ495="","",原始数据!AJ495)</f>
        <v/>
      </c>
      <c r="R496" s="125"/>
      <c r="S496" s="125"/>
      <c r="T496" s="125"/>
      <c r="U496" s="125"/>
      <c r="V496" s="123" t="str">
        <f>IF(原始数据!AL495="","",原始数据!AL495)</f>
        <v/>
      </c>
      <c r="W496" s="125"/>
      <c r="X496" s="125"/>
      <c r="Y496" s="125"/>
      <c r="Z496" s="125"/>
      <c r="AA496" s="123" t="str">
        <f>IF(原始数据!AN495="","",原始数据!AN495)</f>
        <v/>
      </c>
      <c r="AB496" s="125"/>
      <c r="AC496" s="125"/>
      <c r="AD496" s="125"/>
      <c r="AE496" s="123" t="str">
        <f>IF(原始数据!K495="","",原始数据!K495)</f>
        <v/>
      </c>
      <c r="AF496" s="123" t="str">
        <f>IF(原始数据!L495="","",原始数据!L495)</f>
        <v/>
      </c>
      <c r="AG496" s="123" t="str">
        <f>IF(原始数据!AO495="","",原始数据!AO495)</f>
        <v/>
      </c>
      <c r="AH496" s="125"/>
      <c r="AI496" s="125"/>
      <c r="AJ496" s="125"/>
      <c r="AK496" s="125"/>
      <c r="AL496" s="125"/>
    </row>
    <row r="497" spans="1:38">
      <c r="A497" s="117">
        <f>输入错误检查!B496</f>
        <v>0</v>
      </c>
      <c r="B497" s="130" t="str">
        <f>原始数据!B496</f>
        <v/>
      </c>
      <c r="C497" s="130" t="str">
        <f>原始数据!C496</f>
        <v/>
      </c>
      <c r="D497" s="120" t="str">
        <f>原始数据!D496</f>
        <v/>
      </c>
      <c r="E497" s="120" t="str">
        <f>原始数据!E496</f>
        <v/>
      </c>
      <c r="F497" s="120" t="str">
        <f>原始数据!F496</f>
        <v/>
      </c>
      <c r="G497" s="120" t="str">
        <f>原始数据!G496</f>
        <v>加</v>
      </c>
      <c r="H497" s="120" t="str">
        <f>原始数据!H496</f>
        <v>上</v>
      </c>
      <c r="I497" s="120" t="str">
        <f>IF(原始数据!W496="","",原始数据!W496)</f>
        <v/>
      </c>
      <c r="J497" s="120" t="str">
        <f>原始数据!J496</f>
        <v/>
      </c>
      <c r="K497" s="125"/>
      <c r="L497" s="123" t="str">
        <f>IF(原始数据!AI496="","",原始数据!AI496)</f>
        <v/>
      </c>
      <c r="M497" s="125"/>
      <c r="N497" s="145"/>
      <c r="O497" s="145"/>
      <c r="P497" s="125"/>
      <c r="Q497" s="123" t="str">
        <f>IF(原始数据!AJ496="","",原始数据!AJ496)</f>
        <v/>
      </c>
      <c r="R497" s="125"/>
      <c r="S497" s="125"/>
      <c r="T497" s="125"/>
      <c r="U497" s="125"/>
      <c r="V497" s="123" t="str">
        <f>IF(原始数据!AL496="","",原始数据!AL496)</f>
        <v/>
      </c>
      <c r="W497" s="125"/>
      <c r="X497" s="125"/>
      <c r="Y497" s="125"/>
      <c r="Z497" s="125"/>
      <c r="AA497" s="123" t="str">
        <f>IF(原始数据!AN496="","",原始数据!AN496)</f>
        <v/>
      </c>
      <c r="AB497" s="125"/>
      <c r="AC497" s="125"/>
      <c r="AD497" s="125"/>
      <c r="AE497" s="123" t="str">
        <f>IF(原始数据!K496="","",原始数据!K496)</f>
        <v/>
      </c>
      <c r="AF497" s="123" t="str">
        <f>IF(原始数据!L496="","",原始数据!L496)</f>
        <v/>
      </c>
      <c r="AG497" s="123" t="str">
        <f>IF(原始数据!AO496="","",原始数据!AO496)</f>
        <v/>
      </c>
      <c r="AH497" s="125"/>
      <c r="AI497" s="125"/>
      <c r="AJ497" s="125"/>
      <c r="AK497" s="125"/>
      <c r="AL497" s="125"/>
    </row>
    <row r="498" spans="1:38">
      <c r="A498" s="117">
        <f>输入错误检查!B497</f>
        <v>0</v>
      </c>
      <c r="B498" s="130" t="str">
        <f>原始数据!B497</f>
        <v/>
      </c>
      <c r="C498" s="130" t="str">
        <f>原始数据!C497</f>
        <v/>
      </c>
      <c r="D498" s="120" t="str">
        <f>原始数据!D497</f>
        <v/>
      </c>
      <c r="E498" s="120" t="str">
        <f>原始数据!E497</f>
        <v/>
      </c>
      <c r="F498" s="120" t="str">
        <f>原始数据!F497</f>
        <v/>
      </c>
      <c r="G498" s="120" t="str">
        <f>原始数据!G497</f>
        <v>加</v>
      </c>
      <c r="H498" s="120" t="str">
        <f>原始数据!H497</f>
        <v>下</v>
      </c>
      <c r="I498" s="120" t="str">
        <f>IF(原始数据!W497="","",原始数据!W497)</f>
        <v/>
      </c>
      <c r="J498" s="120" t="str">
        <f>原始数据!J497</f>
        <v/>
      </c>
      <c r="K498" s="125"/>
      <c r="L498" s="123" t="str">
        <f>IF(原始数据!AI497="","",原始数据!AI497)</f>
        <v/>
      </c>
      <c r="M498" s="125"/>
      <c r="N498" s="145"/>
      <c r="O498" s="145"/>
      <c r="P498" s="125"/>
      <c r="Q498" s="123" t="str">
        <f>IF(原始数据!AJ497="","",原始数据!AJ497)</f>
        <v/>
      </c>
      <c r="R498" s="125"/>
      <c r="S498" s="125"/>
      <c r="T498" s="125"/>
      <c r="U498" s="125"/>
      <c r="V498" s="123" t="str">
        <f>IF(原始数据!AL497="","",原始数据!AL497)</f>
        <v/>
      </c>
      <c r="W498" s="125"/>
      <c r="X498" s="125"/>
      <c r="Y498" s="125"/>
      <c r="Z498" s="125"/>
      <c r="AA498" s="123" t="str">
        <f>IF(原始数据!AN497="","",原始数据!AN497)</f>
        <v/>
      </c>
      <c r="AB498" s="125"/>
      <c r="AC498" s="125"/>
      <c r="AD498" s="125"/>
      <c r="AE498" s="123" t="str">
        <f>IF(原始数据!K497="","",原始数据!K497)</f>
        <v/>
      </c>
      <c r="AF498" s="123" t="str">
        <f>IF(原始数据!L497="","",原始数据!L497)</f>
        <v/>
      </c>
      <c r="AG498" s="123" t="str">
        <f>IF(原始数据!AO497="","",原始数据!AO497)</f>
        <v/>
      </c>
      <c r="AH498" s="125"/>
      <c r="AI498" s="125"/>
      <c r="AJ498" s="125"/>
      <c r="AK498" s="125"/>
      <c r="AL498" s="125"/>
    </row>
    <row r="499" spans="1:38">
      <c r="A499" s="117">
        <f>输入错误检查!B498</f>
        <v>0</v>
      </c>
      <c r="B499" s="130" t="str">
        <f>原始数据!B498</f>
        <v/>
      </c>
      <c r="C499" s="130" t="str">
        <f>原始数据!C498</f>
        <v/>
      </c>
      <c r="D499" s="120" t="str">
        <f>原始数据!D498</f>
        <v/>
      </c>
      <c r="E499" s="120" t="str">
        <f>原始数据!E498</f>
        <v/>
      </c>
      <c r="F499" s="120" t="str">
        <f>原始数据!F498</f>
        <v/>
      </c>
      <c r="G499" s="120">
        <f>原始数据!G498</f>
        <v>1</v>
      </c>
      <c r="H499" s="120" t="str">
        <f>原始数据!H498</f>
        <v>上</v>
      </c>
      <c r="I499" s="120" t="str">
        <f>IF(原始数据!W498="","",原始数据!W498)</f>
        <v/>
      </c>
      <c r="J499" s="120" t="str">
        <f>原始数据!J498</f>
        <v/>
      </c>
      <c r="K499" s="125"/>
      <c r="L499" s="123" t="str">
        <f>IF(原始数据!AI498="","",原始数据!AI498)</f>
        <v/>
      </c>
      <c r="M499" s="125"/>
      <c r="N499" s="145"/>
      <c r="O499" s="145"/>
      <c r="P499" s="125"/>
      <c r="Q499" s="123" t="str">
        <f>IF(原始数据!AJ498="","",原始数据!AJ498)</f>
        <v/>
      </c>
      <c r="R499" s="125"/>
      <c r="S499" s="125"/>
      <c r="T499" s="125"/>
      <c r="U499" s="125"/>
      <c r="V499" s="123" t="str">
        <f>IF(原始数据!AL498="","",原始数据!AL498)</f>
        <v/>
      </c>
      <c r="W499" s="125"/>
      <c r="X499" s="125"/>
      <c r="Y499" s="125"/>
      <c r="Z499" s="125"/>
      <c r="AA499" s="123" t="str">
        <f>IF(原始数据!AN498="","",原始数据!AN498)</f>
        <v/>
      </c>
      <c r="AB499" s="125"/>
      <c r="AC499" s="125"/>
      <c r="AD499" s="125"/>
      <c r="AE499" s="123" t="str">
        <f>IF(原始数据!K498="","",原始数据!K498)</f>
        <v/>
      </c>
      <c r="AF499" s="123" t="str">
        <f>IF(原始数据!L498="","",原始数据!L498)</f>
        <v/>
      </c>
      <c r="AG499" s="123" t="str">
        <f>IF(原始数据!AO498="","",原始数据!AO498)</f>
        <v/>
      </c>
      <c r="AH499" s="125"/>
      <c r="AI499" s="125"/>
      <c r="AJ499" s="125"/>
      <c r="AK499" s="125"/>
      <c r="AL499" s="125"/>
    </row>
    <row r="500" spans="1:38">
      <c r="A500" s="117">
        <f>输入错误检查!B499</f>
        <v>0</v>
      </c>
      <c r="B500" s="130" t="str">
        <f>原始数据!B499</f>
        <v/>
      </c>
      <c r="C500" s="130" t="str">
        <f>原始数据!C499</f>
        <v/>
      </c>
      <c r="D500" s="120" t="str">
        <f>原始数据!D499</f>
        <v/>
      </c>
      <c r="E500" s="120" t="str">
        <f>原始数据!E499</f>
        <v/>
      </c>
      <c r="F500" s="120" t="str">
        <f>原始数据!F499</f>
        <v/>
      </c>
      <c r="G500" s="120">
        <f>原始数据!G499</f>
        <v>1</v>
      </c>
      <c r="H500" s="120" t="str">
        <f>原始数据!H499</f>
        <v>下</v>
      </c>
      <c r="I500" s="120" t="str">
        <f>IF(原始数据!W499="","",原始数据!W499)</f>
        <v/>
      </c>
      <c r="J500" s="120" t="str">
        <f>原始数据!J499</f>
        <v/>
      </c>
      <c r="K500" s="125"/>
      <c r="L500" s="123" t="str">
        <f>IF(原始数据!AI499="","",原始数据!AI499)</f>
        <v/>
      </c>
      <c r="M500" s="125"/>
      <c r="N500" s="145"/>
      <c r="O500" s="145"/>
      <c r="P500" s="125"/>
      <c r="Q500" s="123" t="str">
        <f>IF(原始数据!AJ499="","",原始数据!AJ499)</f>
        <v/>
      </c>
      <c r="R500" s="125"/>
      <c r="S500" s="125"/>
      <c r="T500" s="125"/>
      <c r="U500" s="125"/>
      <c r="V500" s="123" t="str">
        <f>IF(原始数据!AL499="","",原始数据!AL499)</f>
        <v/>
      </c>
      <c r="W500" s="125"/>
      <c r="X500" s="125"/>
      <c r="Y500" s="125"/>
      <c r="Z500" s="125"/>
      <c r="AA500" s="123" t="str">
        <f>IF(原始数据!AN499="","",原始数据!AN499)</f>
        <v/>
      </c>
      <c r="AB500" s="125"/>
      <c r="AC500" s="125"/>
      <c r="AD500" s="125"/>
      <c r="AE500" s="123" t="str">
        <f>IF(原始数据!K499="","",原始数据!K499)</f>
        <v/>
      </c>
      <c r="AF500" s="123" t="str">
        <f>IF(原始数据!L499="","",原始数据!L499)</f>
        <v/>
      </c>
      <c r="AG500" s="123" t="str">
        <f>IF(原始数据!AO499="","",原始数据!AO499)</f>
        <v/>
      </c>
      <c r="AH500" s="125"/>
      <c r="AI500" s="125"/>
      <c r="AJ500" s="125"/>
      <c r="AK500" s="125"/>
      <c r="AL500" s="125"/>
    </row>
    <row r="501" spans="1:38">
      <c r="A501" s="117">
        <f>输入错误检查!B500</f>
        <v>0</v>
      </c>
      <c r="B501" s="130" t="str">
        <f>原始数据!B500</f>
        <v/>
      </c>
      <c r="C501" s="130" t="str">
        <f>原始数据!C500</f>
        <v/>
      </c>
      <c r="D501" s="120" t="str">
        <f>原始数据!D500</f>
        <v/>
      </c>
      <c r="E501" s="120" t="str">
        <f>原始数据!E500</f>
        <v/>
      </c>
      <c r="F501" s="120" t="str">
        <f>原始数据!F500</f>
        <v/>
      </c>
      <c r="G501" s="120">
        <f>原始数据!G500</f>
        <v>2</v>
      </c>
      <c r="H501" s="120" t="str">
        <f>原始数据!H500</f>
        <v>上</v>
      </c>
      <c r="I501" s="120" t="str">
        <f>IF(原始数据!W500="","",原始数据!W500)</f>
        <v/>
      </c>
      <c r="J501" s="120" t="str">
        <f>原始数据!J500</f>
        <v/>
      </c>
      <c r="K501" s="125"/>
      <c r="L501" s="123" t="str">
        <f>IF(原始数据!AI500="","",原始数据!AI500)</f>
        <v/>
      </c>
      <c r="M501" s="125"/>
      <c r="N501" s="145"/>
      <c r="O501" s="145"/>
      <c r="P501" s="125"/>
      <c r="Q501" s="123" t="str">
        <f>IF(原始数据!AJ500="","",原始数据!AJ500)</f>
        <v/>
      </c>
      <c r="R501" s="125"/>
      <c r="S501" s="125"/>
      <c r="T501" s="125"/>
      <c r="U501" s="125"/>
      <c r="V501" s="123" t="str">
        <f>IF(原始数据!AL500="","",原始数据!AL500)</f>
        <v/>
      </c>
      <c r="W501" s="125"/>
      <c r="X501" s="125"/>
      <c r="Y501" s="125"/>
      <c r="Z501" s="125"/>
      <c r="AA501" s="123" t="str">
        <f>IF(原始数据!AN500="","",原始数据!AN500)</f>
        <v/>
      </c>
      <c r="AB501" s="125"/>
      <c r="AC501" s="125"/>
      <c r="AD501" s="125"/>
      <c r="AE501" s="123" t="str">
        <f>IF(原始数据!K500="","",原始数据!K500)</f>
        <v/>
      </c>
      <c r="AF501" s="123" t="str">
        <f>IF(原始数据!L500="","",原始数据!L500)</f>
        <v/>
      </c>
      <c r="AG501" s="123" t="str">
        <f>IF(原始数据!AO500="","",原始数据!AO500)</f>
        <v/>
      </c>
      <c r="AH501" s="125"/>
      <c r="AI501" s="125"/>
      <c r="AJ501" s="125"/>
      <c r="AK501" s="125"/>
      <c r="AL501" s="125"/>
    </row>
    <row r="502" spans="1:38">
      <c r="A502" s="117">
        <f>输入错误检查!B501</f>
        <v>0</v>
      </c>
      <c r="B502" s="130" t="str">
        <f>原始数据!B501</f>
        <v/>
      </c>
      <c r="C502" s="130" t="str">
        <f>原始数据!C501</f>
        <v/>
      </c>
      <c r="D502" s="120" t="str">
        <f>原始数据!D501</f>
        <v/>
      </c>
      <c r="E502" s="120" t="str">
        <f>原始数据!E501</f>
        <v/>
      </c>
      <c r="F502" s="120" t="str">
        <f>原始数据!F501</f>
        <v/>
      </c>
      <c r="G502" s="120">
        <f>原始数据!G501</f>
        <v>2</v>
      </c>
      <c r="H502" s="120" t="str">
        <f>原始数据!H501</f>
        <v>下</v>
      </c>
      <c r="I502" s="120" t="str">
        <f>IF(原始数据!W501="","",原始数据!W501)</f>
        <v/>
      </c>
      <c r="J502" s="120" t="str">
        <f>原始数据!J501</f>
        <v/>
      </c>
      <c r="K502" s="125"/>
      <c r="L502" s="123" t="str">
        <f>IF(原始数据!AI501="","",原始数据!AI501)</f>
        <v/>
      </c>
      <c r="M502" s="125"/>
      <c r="N502" s="145"/>
      <c r="O502" s="145"/>
      <c r="P502" s="125"/>
      <c r="Q502" s="123" t="str">
        <f>IF(原始数据!AJ501="","",原始数据!AJ501)</f>
        <v/>
      </c>
      <c r="R502" s="125"/>
      <c r="S502" s="125"/>
      <c r="T502" s="125"/>
      <c r="U502" s="125"/>
      <c r="V502" s="123" t="str">
        <f>IF(原始数据!AL501="","",原始数据!AL501)</f>
        <v/>
      </c>
      <c r="W502" s="125"/>
      <c r="X502" s="125"/>
      <c r="Y502" s="125"/>
      <c r="Z502" s="125"/>
      <c r="AA502" s="123" t="str">
        <f>IF(原始数据!AN501="","",原始数据!AN501)</f>
        <v/>
      </c>
      <c r="AB502" s="125"/>
      <c r="AC502" s="125"/>
      <c r="AD502" s="125"/>
      <c r="AE502" s="123" t="str">
        <f>IF(原始数据!K501="","",原始数据!K501)</f>
        <v/>
      </c>
      <c r="AF502" s="123" t="str">
        <f>IF(原始数据!L501="","",原始数据!L501)</f>
        <v/>
      </c>
      <c r="AG502" s="123" t="str">
        <f>IF(原始数据!AO501="","",原始数据!AO501)</f>
        <v/>
      </c>
      <c r="AH502" s="125"/>
      <c r="AI502" s="125"/>
      <c r="AJ502" s="125"/>
      <c r="AK502" s="125"/>
      <c r="AL502" s="125"/>
    </row>
    <row r="503" spans="1:38">
      <c r="A503" s="117">
        <f>输入错误检查!B502</f>
        <v>0</v>
      </c>
      <c r="B503" s="130" t="str">
        <f>原始数据!B502</f>
        <v/>
      </c>
      <c r="C503" s="130" t="str">
        <f>原始数据!C502</f>
        <v/>
      </c>
      <c r="D503" s="120" t="str">
        <f>原始数据!D502</f>
        <v/>
      </c>
      <c r="E503" s="120" t="str">
        <f>原始数据!E502</f>
        <v/>
      </c>
      <c r="F503" s="120" t="str">
        <f>原始数据!F502</f>
        <v/>
      </c>
      <c r="G503" s="120">
        <f>原始数据!G502</f>
        <v>3</v>
      </c>
      <c r="H503" s="120" t="str">
        <f>原始数据!H502</f>
        <v>上</v>
      </c>
      <c r="I503" s="120" t="str">
        <f>IF(原始数据!W502="","",原始数据!W502)</f>
        <v/>
      </c>
      <c r="J503" s="120" t="str">
        <f>原始数据!J502</f>
        <v/>
      </c>
      <c r="K503" s="125"/>
      <c r="L503" s="123" t="str">
        <f>IF(原始数据!AI502="","",原始数据!AI502)</f>
        <v/>
      </c>
      <c r="M503" s="125"/>
      <c r="N503" s="145"/>
      <c r="O503" s="145"/>
      <c r="P503" s="125"/>
      <c r="Q503" s="123" t="str">
        <f>IF(原始数据!AJ502="","",原始数据!AJ502)</f>
        <v/>
      </c>
      <c r="R503" s="125"/>
      <c r="S503" s="125"/>
      <c r="T503" s="125"/>
      <c r="U503" s="125"/>
      <c r="V503" s="123" t="str">
        <f>IF(原始数据!AL502="","",原始数据!AL502)</f>
        <v/>
      </c>
      <c r="W503" s="125"/>
      <c r="X503" s="125"/>
      <c r="Y503" s="125"/>
      <c r="Z503" s="125"/>
      <c r="AA503" s="123" t="str">
        <f>IF(原始数据!AN502="","",原始数据!AN502)</f>
        <v/>
      </c>
      <c r="AB503" s="125"/>
      <c r="AC503" s="125"/>
      <c r="AD503" s="125"/>
      <c r="AE503" s="123" t="str">
        <f>IF(原始数据!K502="","",原始数据!K502)</f>
        <v/>
      </c>
      <c r="AF503" s="123" t="str">
        <f>IF(原始数据!L502="","",原始数据!L502)</f>
        <v/>
      </c>
      <c r="AG503" s="123" t="str">
        <f>IF(原始数据!AO502="","",原始数据!AO502)</f>
        <v/>
      </c>
      <c r="AH503" s="125"/>
      <c r="AI503" s="125"/>
      <c r="AJ503" s="125"/>
      <c r="AK503" s="125"/>
      <c r="AL503" s="125"/>
    </row>
    <row r="504" spans="1:38">
      <c r="A504" s="117">
        <f>输入错误检查!B503</f>
        <v>0</v>
      </c>
      <c r="B504" s="130" t="str">
        <f>原始数据!B503</f>
        <v/>
      </c>
      <c r="C504" s="130" t="str">
        <f>原始数据!C503</f>
        <v/>
      </c>
      <c r="D504" s="120" t="str">
        <f>原始数据!D503</f>
        <v/>
      </c>
      <c r="E504" s="120" t="str">
        <f>原始数据!E503</f>
        <v/>
      </c>
      <c r="F504" s="120" t="str">
        <f>原始数据!F503</f>
        <v/>
      </c>
      <c r="G504" s="120">
        <f>原始数据!G503</f>
        <v>3</v>
      </c>
      <c r="H504" s="120" t="str">
        <f>原始数据!H503</f>
        <v>下</v>
      </c>
      <c r="I504" s="120" t="str">
        <f>IF(原始数据!W503="","",原始数据!W503)</f>
        <v/>
      </c>
      <c r="J504" s="120" t="str">
        <f>原始数据!J503</f>
        <v/>
      </c>
      <c r="K504" s="125"/>
      <c r="L504" s="123" t="str">
        <f>IF(原始数据!AI503="","",原始数据!AI503)</f>
        <v/>
      </c>
      <c r="M504" s="125"/>
      <c r="N504" s="145"/>
      <c r="O504" s="145"/>
      <c r="P504" s="125"/>
      <c r="Q504" s="123" t="str">
        <f>IF(原始数据!AJ503="","",原始数据!AJ503)</f>
        <v/>
      </c>
      <c r="R504" s="125"/>
      <c r="S504" s="125"/>
      <c r="T504" s="125"/>
      <c r="U504" s="125"/>
      <c r="V504" s="123" t="str">
        <f>IF(原始数据!AL503="","",原始数据!AL503)</f>
        <v/>
      </c>
      <c r="W504" s="125"/>
      <c r="X504" s="125"/>
      <c r="Y504" s="125"/>
      <c r="Z504" s="125"/>
      <c r="AA504" s="123" t="str">
        <f>IF(原始数据!AN503="","",原始数据!AN503)</f>
        <v/>
      </c>
      <c r="AB504" s="125"/>
      <c r="AC504" s="125"/>
      <c r="AD504" s="125"/>
      <c r="AE504" s="123" t="str">
        <f>IF(原始数据!K503="","",原始数据!K503)</f>
        <v/>
      </c>
      <c r="AF504" s="123" t="str">
        <f>IF(原始数据!L503="","",原始数据!L503)</f>
        <v/>
      </c>
      <c r="AG504" s="123" t="str">
        <f>IF(原始数据!AO503="","",原始数据!AO503)</f>
        <v/>
      </c>
      <c r="AH504" s="125"/>
      <c r="AI504" s="125"/>
      <c r="AJ504" s="125"/>
      <c r="AK504" s="125"/>
      <c r="AL504" s="125"/>
    </row>
    <row r="505" spans="1:38">
      <c r="A505" s="117">
        <f>输入错误检查!B504</f>
        <v>0</v>
      </c>
      <c r="B505" s="130" t="str">
        <f>原始数据!B504</f>
        <v/>
      </c>
      <c r="C505" s="130" t="str">
        <f>原始数据!C504</f>
        <v/>
      </c>
      <c r="D505" s="120" t="str">
        <f>原始数据!D504</f>
        <v/>
      </c>
      <c r="E505" s="120" t="str">
        <f>原始数据!E504</f>
        <v/>
      </c>
      <c r="F505" s="120" t="str">
        <f>原始数据!F504</f>
        <v/>
      </c>
      <c r="G505" s="120" t="str">
        <f>原始数据!G504</f>
        <v>加</v>
      </c>
      <c r="H505" s="120" t="str">
        <f>原始数据!H504</f>
        <v>上</v>
      </c>
      <c r="I505" s="120" t="str">
        <f>IF(原始数据!W504="","",原始数据!W504)</f>
        <v/>
      </c>
      <c r="J505" s="120" t="str">
        <f>原始数据!J504</f>
        <v/>
      </c>
      <c r="K505" s="125"/>
      <c r="L505" s="123" t="str">
        <f>IF(原始数据!AI504="","",原始数据!AI504)</f>
        <v/>
      </c>
      <c r="M505" s="125"/>
      <c r="N505" s="145"/>
      <c r="O505" s="145"/>
      <c r="P505" s="125"/>
      <c r="Q505" s="123" t="str">
        <f>IF(原始数据!AJ504="","",原始数据!AJ504)</f>
        <v/>
      </c>
      <c r="R505" s="125"/>
      <c r="S505" s="125"/>
      <c r="T505" s="125"/>
      <c r="U505" s="125"/>
      <c r="V505" s="123" t="str">
        <f>IF(原始数据!AL504="","",原始数据!AL504)</f>
        <v/>
      </c>
      <c r="W505" s="125"/>
      <c r="X505" s="125"/>
      <c r="Y505" s="125"/>
      <c r="Z505" s="125"/>
      <c r="AA505" s="123" t="str">
        <f>IF(原始数据!AN504="","",原始数据!AN504)</f>
        <v/>
      </c>
      <c r="AB505" s="125"/>
      <c r="AC505" s="125"/>
      <c r="AD505" s="125"/>
      <c r="AE505" s="123" t="str">
        <f>IF(原始数据!K504="","",原始数据!K504)</f>
        <v/>
      </c>
      <c r="AF505" s="123" t="str">
        <f>IF(原始数据!L504="","",原始数据!L504)</f>
        <v/>
      </c>
      <c r="AG505" s="123" t="str">
        <f>IF(原始数据!AO504="","",原始数据!AO504)</f>
        <v/>
      </c>
      <c r="AH505" s="125"/>
      <c r="AI505" s="125"/>
      <c r="AJ505" s="125"/>
      <c r="AK505" s="125"/>
      <c r="AL505" s="125"/>
    </row>
    <row r="506" spans="1:38">
      <c r="A506" s="117">
        <f>输入错误检查!B505</f>
        <v>0</v>
      </c>
      <c r="B506" s="130" t="str">
        <f>原始数据!B505</f>
        <v/>
      </c>
      <c r="C506" s="130" t="str">
        <f>原始数据!C505</f>
        <v/>
      </c>
      <c r="D506" s="120" t="str">
        <f>原始数据!D505</f>
        <v/>
      </c>
      <c r="E506" s="120" t="str">
        <f>原始数据!E505</f>
        <v/>
      </c>
      <c r="F506" s="120" t="str">
        <f>原始数据!F505</f>
        <v/>
      </c>
      <c r="G506" s="120" t="str">
        <f>原始数据!G505</f>
        <v>加</v>
      </c>
      <c r="H506" s="120" t="str">
        <f>原始数据!H505</f>
        <v>下</v>
      </c>
      <c r="I506" s="120" t="str">
        <f>IF(原始数据!W505="","",原始数据!W505)</f>
        <v/>
      </c>
      <c r="J506" s="120" t="str">
        <f>原始数据!J505</f>
        <v/>
      </c>
      <c r="K506" s="125"/>
      <c r="L506" s="123" t="str">
        <f>IF(原始数据!AI505="","",原始数据!AI505)</f>
        <v/>
      </c>
      <c r="M506" s="125"/>
      <c r="N506" s="145"/>
      <c r="O506" s="145"/>
      <c r="P506" s="125"/>
      <c r="Q506" s="123" t="str">
        <f>IF(原始数据!AJ505="","",原始数据!AJ505)</f>
        <v/>
      </c>
      <c r="R506" s="125"/>
      <c r="S506" s="125"/>
      <c r="T506" s="125"/>
      <c r="U506" s="125"/>
      <c r="V506" s="123" t="str">
        <f>IF(原始数据!AL505="","",原始数据!AL505)</f>
        <v/>
      </c>
      <c r="W506" s="125"/>
      <c r="X506" s="125"/>
      <c r="Y506" s="125"/>
      <c r="Z506" s="125"/>
      <c r="AA506" s="123" t="str">
        <f>IF(原始数据!AN505="","",原始数据!AN505)</f>
        <v/>
      </c>
      <c r="AB506" s="125"/>
      <c r="AC506" s="125"/>
      <c r="AD506" s="125"/>
      <c r="AE506" s="123" t="str">
        <f>IF(原始数据!K505="","",原始数据!K505)</f>
        <v/>
      </c>
      <c r="AF506" s="123" t="str">
        <f>IF(原始数据!L505="","",原始数据!L505)</f>
        <v/>
      </c>
      <c r="AG506" s="123" t="str">
        <f>IF(原始数据!AO505="","",原始数据!AO505)</f>
        <v/>
      </c>
      <c r="AH506" s="125"/>
      <c r="AI506" s="125"/>
      <c r="AJ506" s="125"/>
      <c r="AK506" s="125"/>
      <c r="AL506" s="125"/>
    </row>
    <row r="507" spans="1:38">
      <c r="A507" s="117">
        <f>输入错误检查!B506</f>
        <v>0</v>
      </c>
      <c r="B507" s="130" t="str">
        <f>原始数据!B506</f>
        <v/>
      </c>
      <c r="C507" s="130" t="str">
        <f>原始数据!C506</f>
        <v/>
      </c>
      <c r="D507" s="120" t="str">
        <f>原始数据!D506</f>
        <v/>
      </c>
      <c r="E507" s="120" t="str">
        <f>原始数据!E506</f>
        <v/>
      </c>
      <c r="F507" s="120" t="str">
        <f>原始数据!F506</f>
        <v/>
      </c>
      <c r="G507" s="120">
        <f>原始数据!G506</f>
        <v>1</v>
      </c>
      <c r="H507" s="120" t="str">
        <f>原始数据!H506</f>
        <v>上</v>
      </c>
      <c r="I507" s="120" t="str">
        <f>IF(原始数据!W506="","",原始数据!W506)</f>
        <v/>
      </c>
      <c r="J507" s="120" t="str">
        <f>原始数据!J506</f>
        <v/>
      </c>
      <c r="K507" s="125"/>
      <c r="L507" s="123" t="str">
        <f>IF(原始数据!AI506="","",原始数据!AI506)</f>
        <v/>
      </c>
      <c r="M507" s="125"/>
      <c r="N507" s="145"/>
      <c r="O507" s="145"/>
      <c r="P507" s="125"/>
      <c r="Q507" s="123" t="str">
        <f>IF(原始数据!AJ506="","",原始数据!AJ506)</f>
        <v/>
      </c>
      <c r="R507" s="125"/>
      <c r="S507" s="125"/>
      <c r="T507" s="125"/>
      <c r="U507" s="125"/>
      <c r="V507" s="123" t="str">
        <f>IF(原始数据!AL506="","",原始数据!AL506)</f>
        <v/>
      </c>
      <c r="W507" s="125"/>
      <c r="X507" s="125"/>
      <c r="Y507" s="125"/>
      <c r="Z507" s="125"/>
      <c r="AA507" s="123" t="str">
        <f>IF(原始数据!AN506="","",原始数据!AN506)</f>
        <v/>
      </c>
      <c r="AB507" s="125"/>
      <c r="AC507" s="125"/>
      <c r="AD507" s="125"/>
      <c r="AE507" s="123" t="str">
        <f>IF(原始数据!K506="","",原始数据!K506)</f>
        <v/>
      </c>
      <c r="AF507" s="123" t="str">
        <f>IF(原始数据!L506="","",原始数据!L506)</f>
        <v/>
      </c>
      <c r="AG507" s="123" t="str">
        <f>IF(原始数据!AO506="","",原始数据!AO506)</f>
        <v/>
      </c>
      <c r="AH507" s="125"/>
      <c r="AI507" s="125"/>
      <c r="AJ507" s="125"/>
      <c r="AK507" s="125"/>
      <c r="AL507" s="125"/>
    </row>
    <row r="508" spans="1:38">
      <c r="A508" s="117">
        <f>输入错误检查!B507</f>
        <v>0</v>
      </c>
      <c r="B508" s="130" t="str">
        <f>原始数据!B507</f>
        <v/>
      </c>
      <c r="C508" s="130" t="str">
        <f>原始数据!C507</f>
        <v/>
      </c>
      <c r="D508" s="120" t="str">
        <f>原始数据!D507</f>
        <v/>
      </c>
      <c r="E508" s="120" t="str">
        <f>原始数据!E507</f>
        <v/>
      </c>
      <c r="F508" s="120" t="str">
        <f>原始数据!F507</f>
        <v/>
      </c>
      <c r="G508" s="120">
        <f>原始数据!G507</f>
        <v>1</v>
      </c>
      <c r="H508" s="120" t="str">
        <f>原始数据!H507</f>
        <v>下</v>
      </c>
      <c r="I508" s="120" t="str">
        <f>IF(原始数据!W507="","",原始数据!W507)</f>
        <v/>
      </c>
      <c r="J508" s="120" t="str">
        <f>原始数据!J507</f>
        <v/>
      </c>
      <c r="K508" s="125"/>
      <c r="L508" s="123" t="str">
        <f>IF(原始数据!AI507="","",原始数据!AI507)</f>
        <v/>
      </c>
      <c r="M508" s="125"/>
      <c r="N508" s="145"/>
      <c r="O508" s="145"/>
      <c r="P508" s="125"/>
      <c r="Q508" s="123" t="str">
        <f>IF(原始数据!AJ507="","",原始数据!AJ507)</f>
        <v/>
      </c>
      <c r="R508" s="125"/>
      <c r="S508" s="125"/>
      <c r="T508" s="125"/>
      <c r="U508" s="125"/>
      <c r="V508" s="123" t="str">
        <f>IF(原始数据!AL507="","",原始数据!AL507)</f>
        <v/>
      </c>
      <c r="W508" s="125"/>
      <c r="X508" s="125"/>
      <c r="Y508" s="125"/>
      <c r="Z508" s="125"/>
      <c r="AA508" s="123" t="str">
        <f>IF(原始数据!AN507="","",原始数据!AN507)</f>
        <v/>
      </c>
      <c r="AB508" s="125"/>
      <c r="AC508" s="125"/>
      <c r="AD508" s="125"/>
      <c r="AE508" s="123" t="str">
        <f>IF(原始数据!K507="","",原始数据!K507)</f>
        <v/>
      </c>
      <c r="AF508" s="123" t="str">
        <f>IF(原始数据!L507="","",原始数据!L507)</f>
        <v/>
      </c>
      <c r="AG508" s="123" t="str">
        <f>IF(原始数据!AO507="","",原始数据!AO507)</f>
        <v/>
      </c>
      <c r="AH508" s="125"/>
      <c r="AI508" s="125"/>
      <c r="AJ508" s="125"/>
      <c r="AK508" s="125"/>
      <c r="AL508" s="125"/>
    </row>
    <row r="509" spans="1:38">
      <c r="A509" s="117">
        <f>输入错误检查!B508</f>
        <v>0</v>
      </c>
      <c r="B509" s="130" t="str">
        <f>原始数据!B508</f>
        <v/>
      </c>
      <c r="C509" s="130" t="str">
        <f>原始数据!C508</f>
        <v/>
      </c>
      <c r="D509" s="120" t="str">
        <f>原始数据!D508</f>
        <v/>
      </c>
      <c r="E509" s="120" t="str">
        <f>原始数据!E508</f>
        <v/>
      </c>
      <c r="F509" s="120" t="str">
        <f>原始数据!F508</f>
        <v/>
      </c>
      <c r="G509" s="120">
        <f>原始数据!G508</f>
        <v>2</v>
      </c>
      <c r="H509" s="120" t="str">
        <f>原始数据!H508</f>
        <v>上</v>
      </c>
      <c r="I509" s="120" t="str">
        <f>IF(原始数据!W508="","",原始数据!W508)</f>
        <v/>
      </c>
      <c r="J509" s="120" t="str">
        <f>原始数据!J508</f>
        <v/>
      </c>
      <c r="K509" s="125"/>
      <c r="L509" s="123" t="str">
        <f>IF(原始数据!AI508="","",原始数据!AI508)</f>
        <v/>
      </c>
      <c r="M509" s="125"/>
      <c r="N509" s="145"/>
      <c r="O509" s="145"/>
      <c r="P509" s="125"/>
      <c r="Q509" s="123" t="str">
        <f>IF(原始数据!AJ508="","",原始数据!AJ508)</f>
        <v/>
      </c>
      <c r="R509" s="125"/>
      <c r="S509" s="125"/>
      <c r="T509" s="125"/>
      <c r="U509" s="125"/>
      <c r="V509" s="123" t="str">
        <f>IF(原始数据!AL508="","",原始数据!AL508)</f>
        <v/>
      </c>
      <c r="W509" s="125"/>
      <c r="X509" s="125"/>
      <c r="Y509" s="125"/>
      <c r="Z509" s="125"/>
      <c r="AA509" s="123" t="str">
        <f>IF(原始数据!AN508="","",原始数据!AN508)</f>
        <v/>
      </c>
      <c r="AB509" s="125"/>
      <c r="AC509" s="125"/>
      <c r="AD509" s="125"/>
      <c r="AE509" s="123" t="str">
        <f>IF(原始数据!K508="","",原始数据!K508)</f>
        <v/>
      </c>
      <c r="AF509" s="123" t="str">
        <f>IF(原始数据!L508="","",原始数据!L508)</f>
        <v/>
      </c>
      <c r="AG509" s="123" t="str">
        <f>IF(原始数据!AO508="","",原始数据!AO508)</f>
        <v/>
      </c>
      <c r="AH509" s="125"/>
      <c r="AI509" s="125"/>
      <c r="AJ509" s="125"/>
      <c r="AK509" s="125"/>
      <c r="AL509" s="125"/>
    </row>
    <row r="510" spans="1:38">
      <c r="A510" s="117">
        <f>输入错误检查!B509</f>
        <v>0</v>
      </c>
      <c r="B510" s="130" t="str">
        <f>原始数据!B509</f>
        <v/>
      </c>
      <c r="C510" s="130" t="str">
        <f>原始数据!C509</f>
        <v/>
      </c>
      <c r="D510" s="120" t="str">
        <f>原始数据!D509</f>
        <v/>
      </c>
      <c r="E510" s="120" t="str">
        <f>原始数据!E509</f>
        <v/>
      </c>
      <c r="F510" s="120" t="str">
        <f>原始数据!F509</f>
        <v/>
      </c>
      <c r="G510" s="120">
        <f>原始数据!G509</f>
        <v>2</v>
      </c>
      <c r="H510" s="120" t="str">
        <f>原始数据!H509</f>
        <v>下</v>
      </c>
      <c r="I510" s="120" t="str">
        <f>IF(原始数据!W509="","",原始数据!W509)</f>
        <v/>
      </c>
      <c r="J510" s="120" t="str">
        <f>原始数据!J509</f>
        <v/>
      </c>
      <c r="K510" s="125"/>
      <c r="L510" s="123" t="str">
        <f>IF(原始数据!AI509="","",原始数据!AI509)</f>
        <v/>
      </c>
      <c r="M510" s="125"/>
      <c r="N510" s="145"/>
      <c r="O510" s="145"/>
      <c r="P510" s="125"/>
      <c r="Q510" s="123" t="str">
        <f>IF(原始数据!AJ509="","",原始数据!AJ509)</f>
        <v/>
      </c>
      <c r="R510" s="125"/>
      <c r="S510" s="125"/>
      <c r="T510" s="125"/>
      <c r="U510" s="125"/>
      <c r="V510" s="123" t="str">
        <f>IF(原始数据!AL509="","",原始数据!AL509)</f>
        <v/>
      </c>
      <c r="W510" s="125"/>
      <c r="X510" s="125"/>
      <c r="Y510" s="125"/>
      <c r="Z510" s="125"/>
      <c r="AA510" s="123" t="str">
        <f>IF(原始数据!AN509="","",原始数据!AN509)</f>
        <v/>
      </c>
      <c r="AB510" s="125"/>
      <c r="AC510" s="125"/>
      <c r="AD510" s="125"/>
      <c r="AE510" s="123" t="str">
        <f>IF(原始数据!K509="","",原始数据!K509)</f>
        <v/>
      </c>
      <c r="AF510" s="123" t="str">
        <f>IF(原始数据!L509="","",原始数据!L509)</f>
        <v/>
      </c>
      <c r="AG510" s="123" t="str">
        <f>IF(原始数据!AO509="","",原始数据!AO509)</f>
        <v/>
      </c>
      <c r="AH510" s="125"/>
      <c r="AI510" s="125"/>
      <c r="AJ510" s="125"/>
      <c r="AK510" s="125"/>
      <c r="AL510" s="125"/>
    </row>
    <row r="511" spans="1:38">
      <c r="A511" s="117">
        <f>输入错误检查!B510</f>
        <v>0</v>
      </c>
      <c r="B511" s="130" t="str">
        <f>原始数据!B510</f>
        <v/>
      </c>
      <c r="C511" s="130" t="str">
        <f>原始数据!C510</f>
        <v/>
      </c>
      <c r="D511" s="120" t="str">
        <f>原始数据!D510</f>
        <v/>
      </c>
      <c r="E511" s="120" t="str">
        <f>原始数据!E510</f>
        <v/>
      </c>
      <c r="F511" s="120" t="str">
        <f>原始数据!F510</f>
        <v/>
      </c>
      <c r="G511" s="120">
        <f>原始数据!G510</f>
        <v>3</v>
      </c>
      <c r="H511" s="120" t="str">
        <f>原始数据!H510</f>
        <v>上</v>
      </c>
      <c r="I511" s="120" t="str">
        <f>IF(原始数据!W510="","",原始数据!W510)</f>
        <v/>
      </c>
      <c r="J511" s="120" t="str">
        <f>原始数据!J510</f>
        <v/>
      </c>
      <c r="K511" s="125"/>
      <c r="L511" s="123" t="str">
        <f>IF(原始数据!AI510="","",原始数据!AI510)</f>
        <v/>
      </c>
      <c r="M511" s="125"/>
      <c r="N511" s="145"/>
      <c r="O511" s="145"/>
      <c r="P511" s="125"/>
      <c r="Q511" s="123" t="str">
        <f>IF(原始数据!AJ510="","",原始数据!AJ510)</f>
        <v/>
      </c>
      <c r="R511" s="125"/>
      <c r="S511" s="125"/>
      <c r="T511" s="125"/>
      <c r="U511" s="125"/>
      <c r="V511" s="123" t="str">
        <f>IF(原始数据!AL510="","",原始数据!AL510)</f>
        <v/>
      </c>
      <c r="W511" s="125"/>
      <c r="X511" s="125"/>
      <c r="Y511" s="125"/>
      <c r="Z511" s="125"/>
      <c r="AA511" s="123" t="str">
        <f>IF(原始数据!AN510="","",原始数据!AN510)</f>
        <v/>
      </c>
      <c r="AB511" s="125"/>
      <c r="AC511" s="125"/>
      <c r="AD511" s="125"/>
      <c r="AE511" s="123" t="str">
        <f>IF(原始数据!K510="","",原始数据!K510)</f>
        <v/>
      </c>
      <c r="AF511" s="123" t="str">
        <f>IF(原始数据!L510="","",原始数据!L510)</f>
        <v/>
      </c>
      <c r="AG511" s="123" t="str">
        <f>IF(原始数据!AO510="","",原始数据!AO510)</f>
        <v/>
      </c>
      <c r="AH511" s="125"/>
      <c r="AI511" s="125"/>
      <c r="AJ511" s="125"/>
      <c r="AK511" s="125"/>
      <c r="AL511" s="125"/>
    </row>
    <row r="512" spans="1:38">
      <c r="A512" s="117">
        <f>输入错误检查!B511</f>
        <v>0</v>
      </c>
      <c r="B512" s="130" t="str">
        <f>原始数据!B511</f>
        <v/>
      </c>
      <c r="C512" s="130" t="str">
        <f>原始数据!C511</f>
        <v/>
      </c>
      <c r="D512" s="120" t="str">
        <f>原始数据!D511</f>
        <v/>
      </c>
      <c r="E512" s="120" t="str">
        <f>原始数据!E511</f>
        <v/>
      </c>
      <c r="F512" s="120" t="str">
        <f>原始数据!F511</f>
        <v/>
      </c>
      <c r="G512" s="120">
        <f>原始数据!G511</f>
        <v>3</v>
      </c>
      <c r="H512" s="120" t="str">
        <f>原始数据!H511</f>
        <v>下</v>
      </c>
      <c r="I512" s="120" t="str">
        <f>IF(原始数据!W511="","",原始数据!W511)</f>
        <v/>
      </c>
      <c r="J512" s="120" t="str">
        <f>原始数据!J511</f>
        <v/>
      </c>
      <c r="K512" s="125"/>
      <c r="L512" s="123" t="str">
        <f>IF(原始数据!AI511="","",原始数据!AI511)</f>
        <v/>
      </c>
      <c r="M512" s="125"/>
      <c r="N512" s="145"/>
      <c r="O512" s="145"/>
      <c r="P512" s="125"/>
      <c r="Q512" s="123" t="str">
        <f>IF(原始数据!AJ511="","",原始数据!AJ511)</f>
        <v/>
      </c>
      <c r="R512" s="125"/>
      <c r="S512" s="125"/>
      <c r="T512" s="125"/>
      <c r="U512" s="125"/>
      <c r="V512" s="123" t="str">
        <f>IF(原始数据!AL511="","",原始数据!AL511)</f>
        <v/>
      </c>
      <c r="W512" s="125"/>
      <c r="X512" s="125"/>
      <c r="Y512" s="125"/>
      <c r="Z512" s="125"/>
      <c r="AA512" s="123" t="str">
        <f>IF(原始数据!AN511="","",原始数据!AN511)</f>
        <v/>
      </c>
      <c r="AB512" s="125"/>
      <c r="AC512" s="125"/>
      <c r="AD512" s="125"/>
      <c r="AE512" s="123" t="str">
        <f>IF(原始数据!K511="","",原始数据!K511)</f>
        <v/>
      </c>
      <c r="AF512" s="123" t="str">
        <f>IF(原始数据!L511="","",原始数据!L511)</f>
        <v/>
      </c>
      <c r="AG512" s="123" t="str">
        <f>IF(原始数据!AO511="","",原始数据!AO511)</f>
        <v/>
      </c>
      <c r="AH512" s="125"/>
      <c r="AI512" s="125"/>
      <c r="AJ512" s="125"/>
      <c r="AK512" s="125"/>
      <c r="AL512" s="125"/>
    </row>
    <row r="513" spans="1:38">
      <c r="A513" s="117">
        <f>输入错误检查!B512</f>
        <v>0</v>
      </c>
      <c r="B513" s="130" t="str">
        <f>原始数据!B512</f>
        <v/>
      </c>
      <c r="C513" s="130" t="str">
        <f>原始数据!C512</f>
        <v/>
      </c>
      <c r="D513" s="120" t="str">
        <f>原始数据!D512</f>
        <v/>
      </c>
      <c r="E513" s="120" t="str">
        <f>原始数据!E512</f>
        <v/>
      </c>
      <c r="F513" s="120" t="str">
        <f>原始数据!F512</f>
        <v/>
      </c>
      <c r="G513" s="120" t="str">
        <f>原始数据!G512</f>
        <v>加</v>
      </c>
      <c r="H513" s="120" t="str">
        <f>原始数据!H512</f>
        <v>上</v>
      </c>
      <c r="I513" s="120" t="str">
        <f>IF(原始数据!W512="","",原始数据!W512)</f>
        <v/>
      </c>
      <c r="J513" s="120" t="str">
        <f>原始数据!J512</f>
        <v/>
      </c>
      <c r="K513" s="125"/>
      <c r="L513" s="123" t="str">
        <f>IF(原始数据!AI512="","",原始数据!AI512)</f>
        <v/>
      </c>
      <c r="M513" s="125"/>
      <c r="N513" s="145"/>
      <c r="O513" s="145"/>
      <c r="P513" s="125"/>
      <c r="Q513" s="123" t="str">
        <f>IF(原始数据!AJ512="","",原始数据!AJ512)</f>
        <v/>
      </c>
      <c r="R513" s="125"/>
      <c r="S513" s="125"/>
      <c r="T513" s="125"/>
      <c r="U513" s="125"/>
      <c r="V513" s="123" t="str">
        <f>IF(原始数据!AL512="","",原始数据!AL512)</f>
        <v/>
      </c>
      <c r="W513" s="125"/>
      <c r="X513" s="125"/>
      <c r="Y513" s="125"/>
      <c r="Z513" s="125"/>
      <c r="AA513" s="123" t="str">
        <f>IF(原始数据!AN512="","",原始数据!AN512)</f>
        <v/>
      </c>
      <c r="AB513" s="125"/>
      <c r="AC513" s="125"/>
      <c r="AD513" s="125"/>
      <c r="AE513" s="123" t="str">
        <f>IF(原始数据!K512="","",原始数据!K512)</f>
        <v/>
      </c>
      <c r="AF513" s="123" t="str">
        <f>IF(原始数据!L512="","",原始数据!L512)</f>
        <v/>
      </c>
      <c r="AG513" s="123" t="str">
        <f>IF(原始数据!AO512="","",原始数据!AO512)</f>
        <v/>
      </c>
      <c r="AH513" s="125"/>
      <c r="AI513" s="125"/>
      <c r="AJ513" s="125"/>
      <c r="AK513" s="125"/>
      <c r="AL513" s="125"/>
    </row>
    <row r="514" spans="1:38">
      <c r="A514" s="117">
        <f>输入错误检查!B513</f>
        <v>0</v>
      </c>
      <c r="B514" s="130" t="str">
        <f>原始数据!B513</f>
        <v/>
      </c>
      <c r="C514" s="130" t="str">
        <f>原始数据!C513</f>
        <v/>
      </c>
      <c r="D514" s="120" t="str">
        <f>原始数据!D513</f>
        <v/>
      </c>
      <c r="E514" s="120" t="str">
        <f>原始数据!E513</f>
        <v/>
      </c>
      <c r="F514" s="120" t="str">
        <f>原始数据!F513</f>
        <v/>
      </c>
      <c r="G514" s="120" t="str">
        <f>原始数据!G513</f>
        <v>加</v>
      </c>
      <c r="H514" s="120" t="str">
        <f>原始数据!H513</f>
        <v>下</v>
      </c>
      <c r="I514" s="120" t="str">
        <f>IF(原始数据!W513="","",原始数据!W513)</f>
        <v/>
      </c>
      <c r="J514" s="120" t="str">
        <f>原始数据!J513</f>
        <v/>
      </c>
      <c r="K514" s="125"/>
      <c r="L514" s="123" t="str">
        <f>IF(原始数据!AI513="","",原始数据!AI513)</f>
        <v/>
      </c>
      <c r="M514" s="125"/>
      <c r="N514" s="145"/>
      <c r="O514" s="145"/>
      <c r="P514" s="125"/>
      <c r="Q514" s="123" t="str">
        <f>IF(原始数据!AJ513="","",原始数据!AJ513)</f>
        <v/>
      </c>
      <c r="R514" s="125"/>
      <c r="S514" s="125"/>
      <c r="T514" s="125"/>
      <c r="U514" s="125"/>
      <c r="V514" s="123" t="str">
        <f>IF(原始数据!AL513="","",原始数据!AL513)</f>
        <v/>
      </c>
      <c r="W514" s="125"/>
      <c r="X514" s="125"/>
      <c r="Y514" s="125"/>
      <c r="Z514" s="125"/>
      <c r="AA514" s="123" t="str">
        <f>IF(原始数据!AN513="","",原始数据!AN513)</f>
        <v/>
      </c>
      <c r="AB514" s="125"/>
      <c r="AC514" s="125"/>
      <c r="AD514" s="125"/>
      <c r="AE514" s="123" t="str">
        <f>IF(原始数据!K513="","",原始数据!K513)</f>
        <v/>
      </c>
      <c r="AF514" s="123" t="str">
        <f>IF(原始数据!L513="","",原始数据!L513)</f>
        <v/>
      </c>
      <c r="AG514" s="123" t="str">
        <f>IF(原始数据!AO513="","",原始数据!AO513)</f>
        <v/>
      </c>
      <c r="AH514" s="125"/>
      <c r="AI514" s="125"/>
      <c r="AJ514" s="125"/>
      <c r="AK514" s="125"/>
      <c r="AL514" s="125"/>
    </row>
    <row r="515" spans="1:38">
      <c r="A515" s="117">
        <f>输入错误检查!B514</f>
        <v>0</v>
      </c>
      <c r="B515" s="130" t="str">
        <f>原始数据!B514</f>
        <v/>
      </c>
      <c r="C515" s="130" t="str">
        <f>原始数据!C514</f>
        <v/>
      </c>
      <c r="D515" s="120" t="str">
        <f>原始数据!D514</f>
        <v/>
      </c>
      <c r="E515" s="120" t="str">
        <f>原始数据!E514</f>
        <v/>
      </c>
      <c r="F515" s="120" t="str">
        <f>原始数据!F514</f>
        <v/>
      </c>
      <c r="G515" s="120">
        <f>原始数据!G514</f>
        <v>1</v>
      </c>
      <c r="H515" s="120" t="str">
        <f>原始数据!H514</f>
        <v>上</v>
      </c>
      <c r="I515" s="120" t="str">
        <f>IF(原始数据!W514="","",原始数据!W514)</f>
        <v/>
      </c>
      <c r="J515" s="120" t="str">
        <f>原始数据!J514</f>
        <v/>
      </c>
      <c r="K515" s="125"/>
      <c r="L515" s="123" t="str">
        <f>IF(原始数据!AI514="","",原始数据!AI514)</f>
        <v/>
      </c>
      <c r="M515" s="125"/>
      <c r="N515" s="145"/>
      <c r="O515" s="145"/>
      <c r="P515" s="125"/>
      <c r="Q515" s="123" t="str">
        <f>IF(原始数据!AJ514="","",原始数据!AJ514)</f>
        <v/>
      </c>
      <c r="R515" s="125"/>
      <c r="S515" s="125"/>
      <c r="T515" s="125"/>
      <c r="U515" s="125"/>
      <c r="V515" s="123" t="str">
        <f>IF(原始数据!AL514="","",原始数据!AL514)</f>
        <v/>
      </c>
      <c r="W515" s="125"/>
      <c r="X515" s="125"/>
      <c r="Y515" s="125"/>
      <c r="Z515" s="125"/>
      <c r="AA515" s="123" t="str">
        <f>IF(原始数据!AN514="","",原始数据!AN514)</f>
        <v/>
      </c>
      <c r="AB515" s="125"/>
      <c r="AC515" s="125"/>
      <c r="AD515" s="125"/>
      <c r="AE515" s="123" t="str">
        <f>IF(原始数据!K514="","",原始数据!K514)</f>
        <v/>
      </c>
      <c r="AF515" s="123" t="str">
        <f>IF(原始数据!L514="","",原始数据!L514)</f>
        <v/>
      </c>
      <c r="AG515" s="123" t="str">
        <f>IF(原始数据!AO514="","",原始数据!AO514)</f>
        <v/>
      </c>
      <c r="AH515" s="125"/>
      <c r="AI515" s="125"/>
      <c r="AJ515" s="125"/>
      <c r="AK515" s="125"/>
      <c r="AL515" s="125"/>
    </row>
    <row r="516" spans="1:38">
      <c r="A516" s="117">
        <f>输入错误检查!B515</f>
        <v>0</v>
      </c>
      <c r="B516" s="130" t="str">
        <f>原始数据!B515</f>
        <v/>
      </c>
      <c r="C516" s="130" t="str">
        <f>原始数据!C515</f>
        <v/>
      </c>
      <c r="D516" s="120" t="str">
        <f>原始数据!D515</f>
        <v/>
      </c>
      <c r="E516" s="120" t="str">
        <f>原始数据!E515</f>
        <v/>
      </c>
      <c r="F516" s="120" t="str">
        <f>原始数据!F515</f>
        <v/>
      </c>
      <c r="G516" s="120">
        <f>原始数据!G515</f>
        <v>1</v>
      </c>
      <c r="H516" s="120" t="str">
        <f>原始数据!H515</f>
        <v>下</v>
      </c>
      <c r="I516" s="120" t="str">
        <f>IF(原始数据!W515="","",原始数据!W515)</f>
        <v/>
      </c>
      <c r="J516" s="120" t="str">
        <f>原始数据!J515</f>
        <v/>
      </c>
      <c r="K516" s="125"/>
      <c r="L516" s="123" t="str">
        <f>IF(原始数据!AI515="","",原始数据!AI515)</f>
        <v/>
      </c>
      <c r="M516" s="125"/>
      <c r="N516" s="145"/>
      <c r="O516" s="145"/>
      <c r="P516" s="125"/>
      <c r="Q516" s="123" t="str">
        <f>IF(原始数据!AJ515="","",原始数据!AJ515)</f>
        <v/>
      </c>
      <c r="R516" s="125"/>
      <c r="S516" s="125"/>
      <c r="T516" s="125"/>
      <c r="U516" s="125"/>
      <c r="V516" s="123" t="str">
        <f>IF(原始数据!AL515="","",原始数据!AL515)</f>
        <v/>
      </c>
      <c r="W516" s="125"/>
      <c r="X516" s="125"/>
      <c r="Y516" s="125"/>
      <c r="Z516" s="125"/>
      <c r="AA516" s="123" t="str">
        <f>IF(原始数据!AN515="","",原始数据!AN515)</f>
        <v/>
      </c>
      <c r="AB516" s="125"/>
      <c r="AC516" s="125"/>
      <c r="AD516" s="125"/>
      <c r="AE516" s="123" t="str">
        <f>IF(原始数据!K515="","",原始数据!K515)</f>
        <v/>
      </c>
      <c r="AF516" s="123" t="str">
        <f>IF(原始数据!L515="","",原始数据!L515)</f>
        <v/>
      </c>
      <c r="AG516" s="123" t="str">
        <f>IF(原始数据!AO515="","",原始数据!AO515)</f>
        <v/>
      </c>
      <c r="AH516" s="125"/>
      <c r="AI516" s="125"/>
      <c r="AJ516" s="125"/>
      <c r="AK516" s="125"/>
      <c r="AL516" s="125"/>
    </row>
    <row r="517" spans="1:38">
      <c r="A517" s="117">
        <f>输入错误检查!B516</f>
        <v>0</v>
      </c>
      <c r="B517" s="130" t="str">
        <f>原始数据!B516</f>
        <v/>
      </c>
      <c r="C517" s="130" t="str">
        <f>原始数据!C516</f>
        <v/>
      </c>
      <c r="D517" s="120" t="str">
        <f>原始数据!D516</f>
        <v/>
      </c>
      <c r="E517" s="120" t="str">
        <f>原始数据!E516</f>
        <v/>
      </c>
      <c r="F517" s="120" t="str">
        <f>原始数据!F516</f>
        <v/>
      </c>
      <c r="G517" s="120">
        <f>原始数据!G516</f>
        <v>2</v>
      </c>
      <c r="H517" s="120" t="str">
        <f>原始数据!H516</f>
        <v>上</v>
      </c>
      <c r="I517" s="120" t="str">
        <f>IF(原始数据!W516="","",原始数据!W516)</f>
        <v/>
      </c>
      <c r="J517" s="120" t="str">
        <f>原始数据!J516</f>
        <v/>
      </c>
      <c r="K517" s="125"/>
      <c r="L517" s="123" t="str">
        <f>IF(原始数据!AI516="","",原始数据!AI516)</f>
        <v/>
      </c>
      <c r="M517" s="125"/>
      <c r="N517" s="145"/>
      <c r="O517" s="145"/>
      <c r="P517" s="125"/>
      <c r="Q517" s="123" t="str">
        <f>IF(原始数据!AJ516="","",原始数据!AJ516)</f>
        <v/>
      </c>
      <c r="R517" s="125"/>
      <c r="S517" s="125"/>
      <c r="T517" s="125"/>
      <c r="U517" s="125"/>
      <c r="V517" s="123" t="str">
        <f>IF(原始数据!AL516="","",原始数据!AL516)</f>
        <v/>
      </c>
      <c r="W517" s="125"/>
      <c r="X517" s="125"/>
      <c r="Y517" s="125"/>
      <c r="Z517" s="125"/>
      <c r="AA517" s="123" t="str">
        <f>IF(原始数据!AN516="","",原始数据!AN516)</f>
        <v/>
      </c>
      <c r="AB517" s="125"/>
      <c r="AC517" s="125"/>
      <c r="AD517" s="125"/>
      <c r="AE517" s="123" t="str">
        <f>IF(原始数据!K516="","",原始数据!K516)</f>
        <v/>
      </c>
      <c r="AF517" s="123" t="str">
        <f>IF(原始数据!L516="","",原始数据!L516)</f>
        <v/>
      </c>
      <c r="AG517" s="123" t="str">
        <f>IF(原始数据!AO516="","",原始数据!AO516)</f>
        <v/>
      </c>
      <c r="AH517" s="125"/>
      <c r="AI517" s="125"/>
      <c r="AJ517" s="125"/>
      <c r="AK517" s="125"/>
      <c r="AL517" s="125"/>
    </row>
    <row r="518" spans="1:38">
      <c r="A518" s="117">
        <f>输入错误检查!B517</f>
        <v>0</v>
      </c>
      <c r="B518" s="130" t="str">
        <f>原始数据!B517</f>
        <v/>
      </c>
      <c r="C518" s="130" t="str">
        <f>原始数据!C517</f>
        <v/>
      </c>
      <c r="D518" s="120" t="str">
        <f>原始数据!D517</f>
        <v/>
      </c>
      <c r="E518" s="120" t="str">
        <f>原始数据!E517</f>
        <v/>
      </c>
      <c r="F518" s="120" t="str">
        <f>原始数据!F517</f>
        <v/>
      </c>
      <c r="G518" s="120">
        <f>原始数据!G517</f>
        <v>2</v>
      </c>
      <c r="H518" s="120" t="str">
        <f>原始数据!H517</f>
        <v>下</v>
      </c>
      <c r="I518" s="120" t="str">
        <f>IF(原始数据!W517="","",原始数据!W517)</f>
        <v/>
      </c>
      <c r="J518" s="120" t="str">
        <f>原始数据!J517</f>
        <v/>
      </c>
      <c r="K518" s="125"/>
      <c r="L518" s="123" t="str">
        <f>IF(原始数据!AI517="","",原始数据!AI517)</f>
        <v/>
      </c>
      <c r="M518" s="125"/>
      <c r="N518" s="145"/>
      <c r="O518" s="145"/>
      <c r="P518" s="125"/>
      <c r="Q518" s="123" t="str">
        <f>IF(原始数据!AJ517="","",原始数据!AJ517)</f>
        <v/>
      </c>
      <c r="R518" s="125"/>
      <c r="S518" s="125"/>
      <c r="T518" s="125"/>
      <c r="U518" s="125"/>
      <c r="V518" s="123" t="str">
        <f>IF(原始数据!AL517="","",原始数据!AL517)</f>
        <v/>
      </c>
      <c r="W518" s="125"/>
      <c r="X518" s="125"/>
      <c r="Y518" s="125"/>
      <c r="Z518" s="125"/>
      <c r="AA518" s="123" t="str">
        <f>IF(原始数据!AN517="","",原始数据!AN517)</f>
        <v/>
      </c>
      <c r="AB518" s="125"/>
      <c r="AC518" s="125"/>
      <c r="AD518" s="125"/>
      <c r="AE518" s="123" t="str">
        <f>IF(原始数据!K517="","",原始数据!K517)</f>
        <v/>
      </c>
      <c r="AF518" s="123" t="str">
        <f>IF(原始数据!L517="","",原始数据!L517)</f>
        <v/>
      </c>
      <c r="AG518" s="123" t="str">
        <f>IF(原始数据!AO517="","",原始数据!AO517)</f>
        <v/>
      </c>
      <c r="AH518" s="125"/>
      <c r="AI518" s="125"/>
      <c r="AJ518" s="125"/>
      <c r="AK518" s="125"/>
      <c r="AL518" s="125"/>
    </row>
    <row r="519" spans="1:38">
      <c r="A519" s="117">
        <f>输入错误检查!B518</f>
        <v>0</v>
      </c>
      <c r="B519" s="130" t="str">
        <f>原始数据!B518</f>
        <v/>
      </c>
      <c r="C519" s="130" t="str">
        <f>原始数据!C518</f>
        <v/>
      </c>
      <c r="D519" s="120" t="str">
        <f>原始数据!D518</f>
        <v/>
      </c>
      <c r="E519" s="120" t="str">
        <f>原始数据!E518</f>
        <v/>
      </c>
      <c r="F519" s="120" t="str">
        <f>原始数据!F518</f>
        <v/>
      </c>
      <c r="G519" s="120">
        <f>原始数据!G518</f>
        <v>3</v>
      </c>
      <c r="H519" s="120" t="str">
        <f>原始数据!H518</f>
        <v>上</v>
      </c>
      <c r="I519" s="120" t="str">
        <f>IF(原始数据!W518="","",原始数据!W518)</f>
        <v/>
      </c>
      <c r="J519" s="120" t="str">
        <f>原始数据!J518</f>
        <v/>
      </c>
      <c r="K519" s="125"/>
      <c r="L519" s="123" t="str">
        <f>IF(原始数据!AI518="","",原始数据!AI518)</f>
        <v/>
      </c>
      <c r="M519" s="125"/>
      <c r="N519" s="145"/>
      <c r="O519" s="145"/>
      <c r="P519" s="125"/>
      <c r="Q519" s="123" t="str">
        <f>IF(原始数据!AJ518="","",原始数据!AJ518)</f>
        <v/>
      </c>
      <c r="R519" s="125"/>
      <c r="S519" s="125"/>
      <c r="T519" s="125"/>
      <c r="U519" s="125"/>
      <c r="V519" s="123" t="str">
        <f>IF(原始数据!AL518="","",原始数据!AL518)</f>
        <v/>
      </c>
      <c r="W519" s="125"/>
      <c r="X519" s="125"/>
      <c r="Y519" s="125"/>
      <c r="Z519" s="125"/>
      <c r="AA519" s="123" t="str">
        <f>IF(原始数据!AN518="","",原始数据!AN518)</f>
        <v/>
      </c>
      <c r="AB519" s="125"/>
      <c r="AC519" s="125"/>
      <c r="AD519" s="125"/>
      <c r="AE519" s="123" t="str">
        <f>IF(原始数据!K518="","",原始数据!K518)</f>
        <v/>
      </c>
      <c r="AF519" s="123" t="str">
        <f>IF(原始数据!L518="","",原始数据!L518)</f>
        <v/>
      </c>
      <c r="AG519" s="123" t="str">
        <f>IF(原始数据!AO518="","",原始数据!AO518)</f>
        <v/>
      </c>
      <c r="AH519" s="125"/>
      <c r="AI519" s="125"/>
      <c r="AJ519" s="125"/>
      <c r="AK519" s="125"/>
      <c r="AL519" s="125"/>
    </row>
    <row r="520" spans="1:38">
      <c r="A520" s="117">
        <f>输入错误检查!B519</f>
        <v>0</v>
      </c>
      <c r="B520" s="130" t="str">
        <f>原始数据!B519</f>
        <v/>
      </c>
      <c r="C520" s="130" t="str">
        <f>原始数据!C519</f>
        <v/>
      </c>
      <c r="D520" s="120" t="str">
        <f>原始数据!D519</f>
        <v/>
      </c>
      <c r="E520" s="120" t="str">
        <f>原始数据!E519</f>
        <v/>
      </c>
      <c r="F520" s="120" t="str">
        <f>原始数据!F519</f>
        <v/>
      </c>
      <c r="G520" s="120">
        <f>原始数据!G519</f>
        <v>3</v>
      </c>
      <c r="H520" s="120" t="str">
        <f>原始数据!H519</f>
        <v>下</v>
      </c>
      <c r="I520" s="120" t="str">
        <f>IF(原始数据!W519="","",原始数据!W519)</f>
        <v/>
      </c>
      <c r="J520" s="120" t="str">
        <f>原始数据!J519</f>
        <v/>
      </c>
      <c r="K520" s="125"/>
      <c r="L520" s="123" t="str">
        <f>IF(原始数据!AI519="","",原始数据!AI519)</f>
        <v/>
      </c>
      <c r="M520" s="125"/>
      <c r="N520" s="145"/>
      <c r="O520" s="145"/>
      <c r="P520" s="125"/>
      <c r="Q520" s="123" t="str">
        <f>IF(原始数据!AJ519="","",原始数据!AJ519)</f>
        <v/>
      </c>
      <c r="R520" s="125"/>
      <c r="S520" s="125"/>
      <c r="T520" s="125"/>
      <c r="U520" s="125"/>
      <c r="V520" s="123" t="str">
        <f>IF(原始数据!AL519="","",原始数据!AL519)</f>
        <v/>
      </c>
      <c r="W520" s="125"/>
      <c r="X520" s="125"/>
      <c r="Y520" s="125"/>
      <c r="Z520" s="125"/>
      <c r="AA520" s="123" t="str">
        <f>IF(原始数据!AN519="","",原始数据!AN519)</f>
        <v/>
      </c>
      <c r="AB520" s="125"/>
      <c r="AC520" s="125"/>
      <c r="AD520" s="125"/>
      <c r="AE520" s="123" t="str">
        <f>IF(原始数据!K519="","",原始数据!K519)</f>
        <v/>
      </c>
      <c r="AF520" s="123" t="str">
        <f>IF(原始数据!L519="","",原始数据!L519)</f>
        <v/>
      </c>
      <c r="AG520" s="123" t="str">
        <f>IF(原始数据!AO519="","",原始数据!AO519)</f>
        <v/>
      </c>
      <c r="AH520" s="125"/>
      <c r="AI520" s="125"/>
      <c r="AJ520" s="125"/>
      <c r="AK520" s="125"/>
      <c r="AL520" s="125"/>
    </row>
    <row r="521" spans="1:38">
      <c r="A521" s="117">
        <f>输入错误检查!B520</f>
        <v>0</v>
      </c>
      <c r="B521" s="130" t="str">
        <f>原始数据!B520</f>
        <v/>
      </c>
      <c r="C521" s="130" t="str">
        <f>原始数据!C520</f>
        <v/>
      </c>
      <c r="D521" s="120" t="str">
        <f>原始数据!D520</f>
        <v/>
      </c>
      <c r="E521" s="120" t="str">
        <f>原始数据!E520</f>
        <v/>
      </c>
      <c r="F521" s="120" t="str">
        <f>原始数据!F520</f>
        <v/>
      </c>
      <c r="G521" s="120" t="str">
        <f>原始数据!G520</f>
        <v>加</v>
      </c>
      <c r="H521" s="120" t="str">
        <f>原始数据!H520</f>
        <v>上</v>
      </c>
      <c r="I521" s="120" t="str">
        <f>IF(原始数据!W520="","",原始数据!W520)</f>
        <v/>
      </c>
      <c r="J521" s="120" t="str">
        <f>原始数据!J520</f>
        <v/>
      </c>
      <c r="K521" s="125"/>
      <c r="L521" s="123" t="str">
        <f>IF(原始数据!AI520="","",原始数据!AI520)</f>
        <v/>
      </c>
      <c r="M521" s="125"/>
      <c r="N521" s="145"/>
      <c r="O521" s="145"/>
      <c r="P521" s="125"/>
      <c r="Q521" s="123" t="str">
        <f>IF(原始数据!AJ520="","",原始数据!AJ520)</f>
        <v/>
      </c>
      <c r="R521" s="125"/>
      <c r="S521" s="125"/>
      <c r="T521" s="125"/>
      <c r="U521" s="125"/>
      <c r="V521" s="123" t="str">
        <f>IF(原始数据!AL520="","",原始数据!AL520)</f>
        <v/>
      </c>
      <c r="W521" s="125"/>
      <c r="X521" s="125"/>
      <c r="Y521" s="125"/>
      <c r="Z521" s="125"/>
      <c r="AA521" s="123" t="str">
        <f>IF(原始数据!AN520="","",原始数据!AN520)</f>
        <v/>
      </c>
      <c r="AB521" s="125"/>
      <c r="AC521" s="125"/>
      <c r="AD521" s="125"/>
      <c r="AE521" s="123" t="str">
        <f>IF(原始数据!K520="","",原始数据!K520)</f>
        <v/>
      </c>
      <c r="AF521" s="123" t="str">
        <f>IF(原始数据!L520="","",原始数据!L520)</f>
        <v/>
      </c>
      <c r="AG521" s="123" t="str">
        <f>IF(原始数据!AO520="","",原始数据!AO520)</f>
        <v/>
      </c>
      <c r="AH521" s="125"/>
      <c r="AI521" s="125"/>
      <c r="AJ521" s="125"/>
      <c r="AK521" s="125"/>
      <c r="AL521" s="125"/>
    </row>
    <row r="522" spans="1:38">
      <c r="A522" s="117">
        <f>输入错误检查!B521</f>
        <v>0</v>
      </c>
      <c r="B522" s="130" t="str">
        <f>原始数据!B521</f>
        <v/>
      </c>
      <c r="C522" s="130" t="str">
        <f>原始数据!C521</f>
        <v/>
      </c>
      <c r="D522" s="120" t="str">
        <f>原始数据!D521</f>
        <v/>
      </c>
      <c r="E522" s="120" t="str">
        <f>原始数据!E521</f>
        <v/>
      </c>
      <c r="F522" s="120" t="str">
        <f>原始数据!F521</f>
        <v/>
      </c>
      <c r="G522" s="120" t="str">
        <f>原始数据!G521</f>
        <v>加</v>
      </c>
      <c r="H522" s="120" t="str">
        <f>原始数据!H521</f>
        <v>下</v>
      </c>
      <c r="I522" s="120" t="str">
        <f>IF(原始数据!W521="","",原始数据!W521)</f>
        <v/>
      </c>
      <c r="J522" s="120" t="str">
        <f>原始数据!J521</f>
        <v/>
      </c>
      <c r="K522" s="125"/>
      <c r="L522" s="123" t="str">
        <f>IF(原始数据!AI521="","",原始数据!AI521)</f>
        <v/>
      </c>
      <c r="M522" s="125"/>
      <c r="N522" s="145"/>
      <c r="O522" s="145"/>
      <c r="P522" s="125"/>
      <c r="Q522" s="123" t="str">
        <f>IF(原始数据!AJ521="","",原始数据!AJ521)</f>
        <v/>
      </c>
      <c r="R522" s="125"/>
      <c r="S522" s="125"/>
      <c r="T522" s="125"/>
      <c r="U522" s="125"/>
      <c r="V522" s="123" t="str">
        <f>IF(原始数据!AL521="","",原始数据!AL521)</f>
        <v/>
      </c>
      <c r="W522" s="125"/>
      <c r="X522" s="125"/>
      <c r="Y522" s="125"/>
      <c r="Z522" s="125"/>
      <c r="AA522" s="123" t="str">
        <f>IF(原始数据!AN521="","",原始数据!AN521)</f>
        <v/>
      </c>
      <c r="AB522" s="125"/>
      <c r="AC522" s="125"/>
      <c r="AD522" s="125"/>
      <c r="AE522" s="123" t="str">
        <f>IF(原始数据!K521="","",原始数据!K521)</f>
        <v/>
      </c>
      <c r="AF522" s="123" t="str">
        <f>IF(原始数据!L521="","",原始数据!L521)</f>
        <v/>
      </c>
      <c r="AG522" s="123" t="str">
        <f>IF(原始数据!AO521="","",原始数据!AO521)</f>
        <v/>
      </c>
      <c r="AH522" s="125"/>
      <c r="AI522" s="125"/>
      <c r="AJ522" s="125"/>
      <c r="AK522" s="125"/>
      <c r="AL522" s="125"/>
    </row>
    <row r="523" spans="1:38">
      <c r="A523" s="117">
        <f>输入错误检查!B522</f>
        <v>0</v>
      </c>
      <c r="B523" s="130" t="str">
        <f>原始数据!B522</f>
        <v/>
      </c>
      <c r="C523" s="130" t="str">
        <f>原始数据!C522</f>
        <v/>
      </c>
      <c r="D523" s="120" t="str">
        <f>原始数据!D522</f>
        <v/>
      </c>
      <c r="E523" s="120" t="str">
        <f>原始数据!E522</f>
        <v/>
      </c>
      <c r="F523" s="120" t="str">
        <f>原始数据!F522</f>
        <v/>
      </c>
      <c r="G523" s="120">
        <f>原始数据!G522</f>
        <v>1</v>
      </c>
      <c r="H523" s="120" t="str">
        <f>原始数据!H522</f>
        <v>上</v>
      </c>
      <c r="I523" s="120" t="str">
        <f>IF(原始数据!W522="","",原始数据!W522)</f>
        <v/>
      </c>
      <c r="J523" s="120" t="str">
        <f>原始数据!J522</f>
        <v/>
      </c>
      <c r="K523" s="125"/>
      <c r="L523" s="123" t="str">
        <f>IF(原始数据!AI522="","",原始数据!AI522)</f>
        <v/>
      </c>
      <c r="M523" s="125"/>
      <c r="N523" s="145"/>
      <c r="O523" s="145"/>
      <c r="P523" s="125"/>
      <c r="Q523" s="123" t="str">
        <f>IF(原始数据!AJ522="","",原始数据!AJ522)</f>
        <v/>
      </c>
      <c r="R523" s="125"/>
      <c r="S523" s="125"/>
      <c r="T523" s="125"/>
      <c r="U523" s="125"/>
      <c r="V523" s="123" t="str">
        <f>IF(原始数据!AL522="","",原始数据!AL522)</f>
        <v/>
      </c>
      <c r="W523" s="125"/>
      <c r="X523" s="125"/>
      <c r="Y523" s="125"/>
      <c r="Z523" s="125"/>
      <c r="AA523" s="123" t="str">
        <f>IF(原始数据!AN522="","",原始数据!AN522)</f>
        <v/>
      </c>
      <c r="AB523" s="125"/>
      <c r="AC523" s="125"/>
      <c r="AD523" s="125"/>
      <c r="AE523" s="123" t="str">
        <f>IF(原始数据!K522="","",原始数据!K522)</f>
        <v/>
      </c>
      <c r="AF523" s="123" t="str">
        <f>IF(原始数据!L522="","",原始数据!L522)</f>
        <v/>
      </c>
      <c r="AG523" s="123" t="str">
        <f>IF(原始数据!AO522="","",原始数据!AO522)</f>
        <v/>
      </c>
      <c r="AH523" s="125"/>
      <c r="AI523" s="125"/>
      <c r="AJ523" s="125"/>
      <c r="AK523" s="125"/>
      <c r="AL523" s="125"/>
    </row>
    <row r="524" spans="1:38">
      <c r="A524" s="117">
        <f>输入错误检查!B523</f>
        <v>0</v>
      </c>
      <c r="B524" s="130" t="str">
        <f>原始数据!B523</f>
        <v/>
      </c>
      <c r="C524" s="130" t="str">
        <f>原始数据!C523</f>
        <v/>
      </c>
      <c r="D524" s="120" t="str">
        <f>原始数据!D523</f>
        <v/>
      </c>
      <c r="E524" s="120" t="str">
        <f>原始数据!E523</f>
        <v/>
      </c>
      <c r="F524" s="120" t="str">
        <f>原始数据!F523</f>
        <v/>
      </c>
      <c r="G524" s="120">
        <f>原始数据!G523</f>
        <v>1</v>
      </c>
      <c r="H524" s="120" t="str">
        <f>原始数据!H523</f>
        <v>下</v>
      </c>
      <c r="I524" s="120" t="str">
        <f>IF(原始数据!W523="","",原始数据!W523)</f>
        <v/>
      </c>
      <c r="J524" s="120" t="str">
        <f>原始数据!J523</f>
        <v/>
      </c>
      <c r="K524" s="125"/>
      <c r="L524" s="123" t="str">
        <f>IF(原始数据!AI523="","",原始数据!AI523)</f>
        <v/>
      </c>
      <c r="M524" s="125"/>
      <c r="N524" s="145"/>
      <c r="O524" s="145"/>
      <c r="P524" s="125"/>
      <c r="Q524" s="123" t="str">
        <f>IF(原始数据!AJ523="","",原始数据!AJ523)</f>
        <v/>
      </c>
      <c r="R524" s="125"/>
      <c r="S524" s="125"/>
      <c r="T524" s="125"/>
      <c r="U524" s="125"/>
      <c r="V524" s="123" t="str">
        <f>IF(原始数据!AL523="","",原始数据!AL523)</f>
        <v/>
      </c>
      <c r="W524" s="125"/>
      <c r="X524" s="125"/>
      <c r="Y524" s="125"/>
      <c r="Z524" s="125"/>
      <c r="AA524" s="123" t="str">
        <f>IF(原始数据!AN523="","",原始数据!AN523)</f>
        <v/>
      </c>
      <c r="AB524" s="125"/>
      <c r="AC524" s="125"/>
      <c r="AD524" s="125"/>
      <c r="AE524" s="123" t="str">
        <f>IF(原始数据!K523="","",原始数据!K523)</f>
        <v/>
      </c>
      <c r="AF524" s="123" t="str">
        <f>IF(原始数据!L523="","",原始数据!L523)</f>
        <v/>
      </c>
      <c r="AG524" s="123" t="str">
        <f>IF(原始数据!AO523="","",原始数据!AO523)</f>
        <v/>
      </c>
      <c r="AH524" s="125"/>
      <c r="AI524" s="125"/>
      <c r="AJ524" s="125"/>
      <c r="AK524" s="125"/>
      <c r="AL524" s="125"/>
    </row>
    <row r="525" spans="1:38">
      <c r="A525" s="117">
        <f>输入错误检查!B524</f>
        <v>0</v>
      </c>
      <c r="B525" s="130" t="str">
        <f>原始数据!B524</f>
        <v/>
      </c>
      <c r="C525" s="130" t="str">
        <f>原始数据!C524</f>
        <v/>
      </c>
      <c r="D525" s="120" t="str">
        <f>原始数据!D524</f>
        <v/>
      </c>
      <c r="E525" s="120" t="str">
        <f>原始数据!E524</f>
        <v/>
      </c>
      <c r="F525" s="120" t="str">
        <f>原始数据!F524</f>
        <v/>
      </c>
      <c r="G525" s="120">
        <f>原始数据!G524</f>
        <v>2</v>
      </c>
      <c r="H525" s="120" t="str">
        <f>原始数据!H524</f>
        <v>上</v>
      </c>
      <c r="I525" s="120" t="str">
        <f>IF(原始数据!W524="","",原始数据!W524)</f>
        <v/>
      </c>
      <c r="J525" s="120" t="str">
        <f>原始数据!J524</f>
        <v/>
      </c>
      <c r="K525" s="125"/>
      <c r="L525" s="123" t="str">
        <f>IF(原始数据!AI524="","",原始数据!AI524)</f>
        <v/>
      </c>
      <c r="M525" s="125"/>
      <c r="N525" s="145"/>
      <c r="O525" s="145"/>
      <c r="P525" s="125"/>
      <c r="Q525" s="123" t="str">
        <f>IF(原始数据!AJ524="","",原始数据!AJ524)</f>
        <v/>
      </c>
      <c r="R525" s="125"/>
      <c r="S525" s="125"/>
      <c r="T525" s="125"/>
      <c r="U525" s="125"/>
      <c r="V525" s="123" t="str">
        <f>IF(原始数据!AL524="","",原始数据!AL524)</f>
        <v/>
      </c>
      <c r="W525" s="125"/>
      <c r="X525" s="125"/>
      <c r="Y525" s="125"/>
      <c r="Z525" s="125"/>
      <c r="AA525" s="123" t="str">
        <f>IF(原始数据!AN524="","",原始数据!AN524)</f>
        <v/>
      </c>
      <c r="AB525" s="125"/>
      <c r="AC525" s="125"/>
      <c r="AD525" s="125"/>
      <c r="AE525" s="123" t="str">
        <f>IF(原始数据!K524="","",原始数据!K524)</f>
        <v/>
      </c>
      <c r="AF525" s="123" t="str">
        <f>IF(原始数据!L524="","",原始数据!L524)</f>
        <v/>
      </c>
      <c r="AG525" s="123" t="str">
        <f>IF(原始数据!AO524="","",原始数据!AO524)</f>
        <v/>
      </c>
      <c r="AH525" s="125"/>
      <c r="AI525" s="125"/>
      <c r="AJ525" s="125"/>
      <c r="AK525" s="125"/>
      <c r="AL525" s="125"/>
    </row>
    <row r="526" spans="1:38">
      <c r="A526" s="117">
        <f>输入错误检查!B525</f>
        <v>0</v>
      </c>
      <c r="B526" s="130" t="str">
        <f>原始数据!B525</f>
        <v/>
      </c>
      <c r="C526" s="130" t="str">
        <f>原始数据!C525</f>
        <v/>
      </c>
      <c r="D526" s="120" t="str">
        <f>原始数据!D525</f>
        <v/>
      </c>
      <c r="E526" s="120" t="str">
        <f>原始数据!E525</f>
        <v/>
      </c>
      <c r="F526" s="120" t="str">
        <f>原始数据!F525</f>
        <v/>
      </c>
      <c r="G526" s="120">
        <f>原始数据!G525</f>
        <v>2</v>
      </c>
      <c r="H526" s="120" t="str">
        <f>原始数据!H525</f>
        <v>下</v>
      </c>
      <c r="I526" s="120" t="str">
        <f>IF(原始数据!W525="","",原始数据!W525)</f>
        <v/>
      </c>
      <c r="J526" s="120" t="str">
        <f>原始数据!J525</f>
        <v/>
      </c>
      <c r="K526" s="125"/>
      <c r="L526" s="123" t="str">
        <f>IF(原始数据!AI525="","",原始数据!AI525)</f>
        <v/>
      </c>
      <c r="M526" s="125"/>
      <c r="N526" s="145"/>
      <c r="O526" s="145"/>
      <c r="P526" s="125"/>
      <c r="Q526" s="123" t="str">
        <f>IF(原始数据!AJ525="","",原始数据!AJ525)</f>
        <v/>
      </c>
      <c r="R526" s="125"/>
      <c r="S526" s="125"/>
      <c r="T526" s="125"/>
      <c r="U526" s="125"/>
      <c r="V526" s="123" t="str">
        <f>IF(原始数据!AL525="","",原始数据!AL525)</f>
        <v/>
      </c>
      <c r="W526" s="125"/>
      <c r="X526" s="125"/>
      <c r="Y526" s="125"/>
      <c r="Z526" s="125"/>
      <c r="AA526" s="123" t="str">
        <f>IF(原始数据!AN525="","",原始数据!AN525)</f>
        <v/>
      </c>
      <c r="AB526" s="125"/>
      <c r="AC526" s="125"/>
      <c r="AD526" s="125"/>
      <c r="AE526" s="123" t="str">
        <f>IF(原始数据!K525="","",原始数据!K525)</f>
        <v/>
      </c>
      <c r="AF526" s="123" t="str">
        <f>IF(原始数据!L525="","",原始数据!L525)</f>
        <v/>
      </c>
      <c r="AG526" s="123" t="str">
        <f>IF(原始数据!AO525="","",原始数据!AO525)</f>
        <v/>
      </c>
      <c r="AH526" s="125"/>
      <c r="AI526" s="125"/>
      <c r="AJ526" s="125"/>
      <c r="AK526" s="125"/>
      <c r="AL526" s="125"/>
    </row>
    <row r="527" spans="1:38">
      <c r="A527" s="117">
        <f>输入错误检查!B526</f>
        <v>0</v>
      </c>
      <c r="B527" s="130" t="str">
        <f>原始数据!B526</f>
        <v/>
      </c>
      <c r="C527" s="130" t="str">
        <f>原始数据!C526</f>
        <v/>
      </c>
      <c r="D527" s="120" t="str">
        <f>原始数据!D526</f>
        <v/>
      </c>
      <c r="E527" s="120" t="str">
        <f>原始数据!E526</f>
        <v/>
      </c>
      <c r="F527" s="120" t="str">
        <f>原始数据!F526</f>
        <v/>
      </c>
      <c r="G527" s="120">
        <f>原始数据!G526</f>
        <v>3</v>
      </c>
      <c r="H527" s="120" t="str">
        <f>原始数据!H526</f>
        <v>上</v>
      </c>
      <c r="I527" s="120" t="str">
        <f>IF(原始数据!W526="","",原始数据!W526)</f>
        <v/>
      </c>
      <c r="J527" s="120" t="str">
        <f>原始数据!J526</f>
        <v/>
      </c>
      <c r="K527" s="125"/>
      <c r="L527" s="123" t="str">
        <f>IF(原始数据!AI526="","",原始数据!AI526)</f>
        <v/>
      </c>
      <c r="M527" s="125"/>
      <c r="N527" s="145"/>
      <c r="O527" s="145"/>
      <c r="P527" s="125"/>
      <c r="Q527" s="123" t="str">
        <f>IF(原始数据!AJ526="","",原始数据!AJ526)</f>
        <v/>
      </c>
      <c r="R527" s="125"/>
      <c r="S527" s="125"/>
      <c r="T527" s="125"/>
      <c r="U527" s="125"/>
      <c r="V527" s="123" t="str">
        <f>IF(原始数据!AL526="","",原始数据!AL526)</f>
        <v/>
      </c>
      <c r="W527" s="125"/>
      <c r="X527" s="125"/>
      <c r="Y527" s="125"/>
      <c r="Z527" s="125"/>
      <c r="AA527" s="123" t="str">
        <f>IF(原始数据!AN526="","",原始数据!AN526)</f>
        <v/>
      </c>
      <c r="AB527" s="125"/>
      <c r="AC527" s="125"/>
      <c r="AD527" s="125"/>
      <c r="AE527" s="123" t="str">
        <f>IF(原始数据!K526="","",原始数据!K526)</f>
        <v/>
      </c>
      <c r="AF527" s="123" t="str">
        <f>IF(原始数据!L526="","",原始数据!L526)</f>
        <v/>
      </c>
      <c r="AG527" s="123" t="str">
        <f>IF(原始数据!AO526="","",原始数据!AO526)</f>
        <v/>
      </c>
      <c r="AH527" s="125"/>
      <c r="AI527" s="125"/>
      <c r="AJ527" s="125"/>
      <c r="AK527" s="125"/>
      <c r="AL527" s="125"/>
    </row>
    <row r="528" spans="1:38">
      <c r="A528" s="117">
        <f>输入错误检查!B527</f>
        <v>0</v>
      </c>
      <c r="B528" s="130" t="str">
        <f>原始数据!B527</f>
        <v/>
      </c>
      <c r="C528" s="130" t="str">
        <f>原始数据!C527</f>
        <v/>
      </c>
      <c r="D528" s="120" t="str">
        <f>原始数据!D527</f>
        <v/>
      </c>
      <c r="E528" s="120" t="str">
        <f>原始数据!E527</f>
        <v/>
      </c>
      <c r="F528" s="120" t="str">
        <f>原始数据!F527</f>
        <v/>
      </c>
      <c r="G528" s="120">
        <f>原始数据!G527</f>
        <v>3</v>
      </c>
      <c r="H528" s="120" t="str">
        <f>原始数据!H527</f>
        <v>下</v>
      </c>
      <c r="I528" s="120" t="str">
        <f>IF(原始数据!W527="","",原始数据!W527)</f>
        <v/>
      </c>
      <c r="J528" s="120" t="str">
        <f>原始数据!J527</f>
        <v/>
      </c>
      <c r="K528" s="125"/>
      <c r="L528" s="123" t="str">
        <f>IF(原始数据!AI527="","",原始数据!AI527)</f>
        <v/>
      </c>
      <c r="M528" s="125"/>
      <c r="N528" s="145"/>
      <c r="O528" s="145"/>
      <c r="P528" s="125"/>
      <c r="Q528" s="123" t="str">
        <f>IF(原始数据!AJ527="","",原始数据!AJ527)</f>
        <v/>
      </c>
      <c r="R528" s="125"/>
      <c r="S528" s="125"/>
      <c r="T528" s="125"/>
      <c r="U528" s="125"/>
      <c r="V528" s="123" t="str">
        <f>IF(原始数据!AL527="","",原始数据!AL527)</f>
        <v/>
      </c>
      <c r="W528" s="125"/>
      <c r="X528" s="125"/>
      <c r="Y528" s="125"/>
      <c r="Z528" s="125"/>
      <c r="AA528" s="123" t="str">
        <f>IF(原始数据!AN527="","",原始数据!AN527)</f>
        <v/>
      </c>
      <c r="AB528" s="125"/>
      <c r="AC528" s="125"/>
      <c r="AD528" s="125"/>
      <c r="AE528" s="123" t="str">
        <f>IF(原始数据!K527="","",原始数据!K527)</f>
        <v/>
      </c>
      <c r="AF528" s="123" t="str">
        <f>IF(原始数据!L527="","",原始数据!L527)</f>
        <v/>
      </c>
      <c r="AG528" s="123" t="str">
        <f>IF(原始数据!AO527="","",原始数据!AO527)</f>
        <v/>
      </c>
      <c r="AH528" s="125"/>
      <c r="AI528" s="125"/>
      <c r="AJ528" s="125"/>
      <c r="AK528" s="125"/>
      <c r="AL528" s="125"/>
    </row>
    <row r="529" spans="1:38">
      <c r="A529" s="117">
        <f>输入错误检查!B528</f>
        <v>0</v>
      </c>
      <c r="B529" s="130" t="str">
        <f>原始数据!B528</f>
        <v/>
      </c>
      <c r="C529" s="130" t="str">
        <f>原始数据!C528</f>
        <v/>
      </c>
      <c r="D529" s="120" t="str">
        <f>原始数据!D528</f>
        <v/>
      </c>
      <c r="E529" s="120" t="str">
        <f>原始数据!E528</f>
        <v/>
      </c>
      <c r="F529" s="120" t="str">
        <f>原始数据!F528</f>
        <v/>
      </c>
      <c r="G529" s="120" t="str">
        <f>原始数据!G528</f>
        <v>加</v>
      </c>
      <c r="H529" s="120" t="str">
        <f>原始数据!H528</f>
        <v>上</v>
      </c>
      <c r="I529" s="120" t="str">
        <f>IF(原始数据!W528="","",原始数据!W528)</f>
        <v/>
      </c>
      <c r="J529" s="120" t="str">
        <f>原始数据!J528</f>
        <v/>
      </c>
      <c r="K529" s="125"/>
      <c r="L529" s="123" t="str">
        <f>IF(原始数据!AI528="","",原始数据!AI528)</f>
        <v/>
      </c>
      <c r="M529" s="125"/>
      <c r="N529" s="145"/>
      <c r="O529" s="145"/>
      <c r="P529" s="125"/>
      <c r="Q529" s="123" t="str">
        <f>IF(原始数据!AJ528="","",原始数据!AJ528)</f>
        <v/>
      </c>
      <c r="R529" s="125"/>
      <c r="S529" s="125"/>
      <c r="T529" s="125"/>
      <c r="U529" s="125"/>
      <c r="V529" s="123" t="str">
        <f>IF(原始数据!AL528="","",原始数据!AL528)</f>
        <v/>
      </c>
      <c r="W529" s="125"/>
      <c r="X529" s="125"/>
      <c r="Y529" s="125"/>
      <c r="Z529" s="125"/>
      <c r="AA529" s="123" t="str">
        <f>IF(原始数据!AN528="","",原始数据!AN528)</f>
        <v/>
      </c>
      <c r="AB529" s="125"/>
      <c r="AC529" s="125"/>
      <c r="AD529" s="125"/>
      <c r="AE529" s="123" t="str">
        <f>IF(原始数据!K528="","",原始数据!K528)</f>
        <v/>
      </c>
      <c r="AF529" s="123" t="str">
        <f>IF(原始数据!L528="","",原始数据!L528)</f>
        <v/>
      </c>
      <c r="AG529" s="123" t="str">
        <f>IF(原始数据!AO528="","",原始数据!AO528)</f>
        <v/>
      </c>
      <c r="AH529" s="125"/>
      <c r="AI529" s="125"/>
      <c r="AJ529" s="125"/>
      <c r="AK529" s="125"/>
      <c r="AL529" s="125"/>
    </row>
    <row r="530" spans="1:38">
      <c r="A530" s="117">
        <f>输入错误检查!B529</f>
        <v>0</v>
      </c>
      <c r="B530" s="130" t="str">
        <f>原始数据!B529</f>
        <v/>
      </c>
      <c r="C530" s="130" t="str">
        <f>原始数据!C529</f>
        <v/>
      </c>
      <c r="D530" s="120" t="str">
        <f>原始数据!D529</f>
        <v/>
      </c>
      <c r="E530" s="120" t="str">
        <f>原始数据!E529</f>
        <v/>
      </c>
      <c r="F530" s="120" t="str">
        <f>原始数据!F529</f>
        <v/>
      </c>
      <c r="G530" s="120" t="str">
        <f>原始数据!G529</f>
        <v>加</v>
      </c>
      <c r="H530" s="120" t="str">
        <f>原始数据!H529</f>
        <v>下</v>
      </c>
      <c r="I530" s="120" t="str">
        <f>IF(原始数据!W529="","",原始数据!W529)</f>
        <v/>
      </c>
      <c r="J530" s="120" t="str">
        <f>原始数据!J529</f>
        <v/>
      </c>
      <c r="K530" s="125"/>
      <c r="L530" s="123" t="str">
        <f>IF(原始数据!AI529="","",原始数据!AI529)</f>
        <v/>
      </c>
      <c r="M530" s="125"/>
      <c r="N530" s="145"/>
      <c r="O530" s="145"/>
      <c r="P530" s="125"/>
      <c r="Q530" s="123" t="str">
        <f>IF(原始数据!AJ529="","",原始数据!AJ529)</f>
        <v/>
      </c>
      <c r="R530" s="125"/>
      <c r="S530" s="125"/>
      <c r="T530" s="125"/>
      <c r="U530" s="125"/>
      <c r="V530" s="123" t="str">
        <f>IF(原始数据!AL529="","",原始数据!AL529)</f>
        <v/>
      </c>
      <c r="W530" s="125"/>
      <c r="X530" s="125"/>
      <c r="Y530" s="125"/>
      <c r="Z530" s="125"/>
      <c r="AA530" s="123" t="str">
        <f>IF(原始数据!AN529="","",原始数据!AN529)</f>
        <v/>
      </c>
      <c r="AB530" s="125"/>
      <c r="AC530" s="125"/>
      <c r="AD530" s="125"/>
      <c r="AE530" s="123" t="str">
        <f>IF(原始数据!K529="","",原始数据!K529)</f>
        <v/>
      </c>
      <c r="AF530" s="123" t="str">
        <f>IF(原始数据!L529="","",原始数据!L529)</f>
        <v/>
      </c>
      <c r="AG530" s="123" t="str">
        <f>IF(原始数据!AO529="","",原始数据!AO529)</f>
        <v/>
      </c>
      <c r="AH530" s="125"/>
      <c r="AI530" s="125"/>
      <c r="AJ530" s="125"/>
      <c r="AK530" s="125"/>
      <c r="AL530" s="125"/>
    </row>
    <row r="531" spans="1:38">
      <c r="A531" s="117">
        <f>输入错误检查!B530</f>
        <v>0</v>
      </c>
      <c r="B531" s="130" t="str">
        <f>原始数据!B530</f>
        <v/>
      </c>
      <c r="C531" s="130" t="str">
        <f>原始数据!C530</f>
        <v/>
      </c>
      <c r="D531" s="120" t="str">
        <f>原始数据!D530</f>
        <v/>
      </c>
      <c r="E531" s="120" t="str">
        <f>原始数据!E530</f>
        <v/>
      </c>
      <c r="F531" s="120" t="str">
        <f>原始数据!F530</f>
        <v/>
      </c>
      <c r="G531" s="120">
        <f>原始数据!G530</f>
        <v>1</v>
      </c>
      <c r="H531" s="120" t="str">
        <f>原始数据!H530</f>
        <v>上</v>
      </c>
      <c r="I531" s="120" t="str">
        <f>IF(原始数据!W530="","",原始数据!W530)</f>
        <v/>
      </c>
      <c r="J531" s="120" t="str">
        <f>原始数据!J530</f>
        <v/>
      </c>
      <c r="K531" s="125"/>
      <c r="L531" s="123" t="str">
        <f>IF(原始数据!AI530="","",原始数据!AI530)</f>
        <v/>
      </c>
      <c r="M531" s="125"/>
      <c r="N531" s="145"/>
      <c r="O531" s="145"/>
      <c r="P531" s="125"/>
      <c r="Q531" s="123" t="str">
        <f>IF(原始数据!AJ530="","",原始数据!AJ530)</f>
        <v/>
      </c>
      <c r="R531" s="125"/>
      <c r="S531" s="125"/>
      <c r="T531" s="125"/>
      <c r="U531" s="125"/>
      <c r="V531" s="123" t="str">
        <f>IF(原始数据!AL530="","",原始数据!AL530)</f>
        <v/>
      </c>
      <c r="W531" s="125"/>
      <c r="X531" s="125"/>
      <c r="Y531" s="125"/>
      <c r="Z531" s="125"/>
      <c r="AA531" s="123" t="str">
        <f>IF(原始数据!AN530="","",原始数据!AN530)</f>
        <v/>
      </c>
      <c r="AB531" s="125"/>
      <c r="AC531" s="125"/>
      <c r="AD531" s="125"/>
      <c r="AE531" s="123" t="str">
        <f>IF(原始数据!K530="","",原始数据!K530)</f>
        <v/>
      </c>
      <c r="AF531" s="123" t="str">
        <f>IF(原始数据!L530="","",原始数据!L530)</f>
        <v/>
      </c>
      <c r="AG531" s="123" t="str">
        <f>IF(原始数据!AO530="","",原始数据!AO530)</f>
        <v/>
      </c>
      <c r="AH531" s="125"/>
      <c r="AI531" s="125"/>
      <c r="AJ531" s="125"/>
      <c r="AK531" s="125"/>
      <c r="AL531" s="125"/>
    </row>
    <row r="532" spans="1:38">
      <c r="A532" s="117">
        <f>输入错误检查!B531</f>
        <v>0</v>
      </c>
      <c r="B532" s="130" t="str">
        <f>原始数据!B531</f>
        <v/>
      </c>
      <c r="C532" s="130" t="str">
        <f>原始数据!C531</f>
        <v/>
      </c>
      <c r="D532" s="120" t="str">
        <f>原始数据!D531</f>
        <v/>
      </c>
      <c r="E532" s="120" t="str">
        <f>原始数据!E531</f>
        <v/>
      </c>
      <c r="F532" s="120" t="str">
        <f>原始数据!F531</f>
        <v/>
      </c>
      <c r="G532" s="120">
        <f>原始数据!G531</f>
        <v>1</v>
      </c>
      <c r="H532" s="120" t="str">
        <f>原始数据!H531</f>
        <v>下</v>
      </c>
      <c r="I532" s="120" t="str">
        <f>IF(原始数据!W531="","",原始数据!W531)</f>
        <v/>
      </c>
      <c r="J532" s="120" t="str">
        <f>原始数据!J531</f>
        <v/>
      </c>
      <c r="K532" s="125"/>
      <c r="L532" s="123" t="str">
        <f>IF(原始数据!AI531="","",原始数据!AI531)</f>
        <v/>
      </c>
      <c r="M532" s="125"/>
      <c r="N532" s="145"/>
      <c r="O532" s="145"/>
      <c r="P532" s="125"/>
      <c r="Q532" s="123" t="str">
        <f>IF(原始数据!AJ531="","",原始数据!AJ531)</f>
        <v/>
      </c>
      <c r="R532" s="125"/>
      <c r="S532" s="125"/>
      <c r="T532" s="125"/>
      <c r="U532" s="125"/>
      <c r="V532" s="123" t="str">
        <f>IF(原始数据!AL531="","",原始数据!AL531)</f>
        <v/>
      </c>
      <c r="W532" s="125"/>
      <c r="X532" s="125"/>
      <c r="Y532" s="125"/>
      <c r="Z532" s="125"/>
      <c r="AA532" s="123" t="str">
        <f>IF(原始数据!AN531="","",原始数据!AN531)</f>
        <v/>
      </c>
      <c r="AB532" s="125"/>
      <c r="AC532" s="125"/>
      <c r="AD532" s="125"/>
      <c r="AE532" s="123" t="str">
        <f>IF(原始数据!K531="","",原始数据!K531)</f>
        <v/>
      </c>
      <c r="AF532" s="123" t="str">
        <f>IF(原始数据!L531="","",原始数据!L531)</f>
        <v/>
      </c>
      <c r="AG532" s="123" t="str">
        <f>IF(原始数据!AO531="","",原始数据!AO531)</f>
        <v/>
      </c>
      <c r="AH532" s="125"/>
      <c r="AI532" s="125"/>
      <c r="AJ532" s="125"/>
      <c r="AK532" s="125"/>
      <c r="AL532" s="125"/>
    </row>
    <row r="533" spans="1:38">
      <c r="A533" s="117">
        <f>输入错误检查!B532</f>
        <v>0</v>
      </c>
      <c r="B533" s="130" t="str">
        <f>原始数据!B532</f>
        <v/>
      </c>
      <c r="C533" s="130" t="str">
        <f>原始数据!C532</f>
        <v/>
      </c>
      <c r="D533" s="120" t="str">
        <f>原始数据!D532</f>
        <v/>
      </c>
      <c r="E533" s="120" t="str">
        <f>原始数据!E532</f>
        <v/>
      </c>
      <c r="F533" s="120" t="str">
        <f>原始数据!F532</f>
        <v/>
      </c>
      <c r="G533" s="120">
        <f>原始数据!G532</f>
        <v>2</v>
      </c>
      <c r="H533" s="120" t="str">
        <f>原始数据!H532</f>
        <v>上</v>
      </c>
      <c r="I533" s="120" t="str">
        <f>IF(原始数据!W532="","",原始数据!W532)</f>
        <v/>
      </c>
      <c r="J533" s="120" t="str">
        <f>原始数据!J532</f>
        <v/>
      </c>
      <c r="K533" s="125"/>
      <c r="L533" s="123" t="str">
        <f>IF(原始数据!AI532="","",原始数据!AI532)</f>
        <v/>
      </c>
      <c r="M533" s="125"/>
      <c r="N533" s="145"/>
      <c r="O533" s="145"/>
      <c r="P533" s="125"/>
      <c r="Q533" s="123" t="str">
        <f>IF(原始数据!AJ532="","",原始数据!AJ532)</f>
        <v/>
      </c>
      <c r="R533" s="125"/>
      <c r="S533" s="125"/>
      <c r="T533" s="125"/>
      <c r="U533" s="125"/>
      <c r="V533" s="123" t="str">
        <f>IF(原始数据!AL532="","",原始数据!AL532)</f>
        <v/>
      </c>
      <c r="W533" s="125"/>
      <c r="X533" s="125"/>
      <c r="Y533" s="125"/>
      <c r="Z533" s="125"/>
      <c r="AA533" s="123" t="str">
        <f>IF(原始数据!AN532="","",原始数据!AN532)</f>
        <v/>
      </c>
      <c r="AB533" s="125"/>
      <c r="AC533" s="125"/>
      <c r="AD533" s="125"/>
      <c r="AE533" s="123" t="str">
        <f>IF(原始数据!K532="","",原始数据!K532)</f>
        <v/>
      </c>
      <c r="AF533" s="123" t="str">
        <f>IF(原始数据!L532="","",原始数据!L532)</f>
        <v/>
      </c>
      <c r="AG533" s="123" t="str">
        <f>IF(原始数据!AO532="","",原始数据!AO532)</f>
        <v/>
      </c>
      <c r="AH533" s="125"/>
      <c r="AI533" s="125"/>
      <c r="AJ533" s="125"/>
      <c r="AK533" s="125"/>
      <c r="AL533" s="125"/>
    </row>
    <row r="534" spans="1:38">
      <c r="A534" s="117">
        <f>输入错误检查!B533</f>
        <v>0</v>
      </c>
      <c r="B534" s="130" t="str">
        <f>原始数据!B533</f>
        <v/>
      </c>
      <c r="C534" s="130" t="str">
        <f>原始数据!C533</f>
        <v/>
      </c>
      <c r="D534" s="120" t="str">
        <f>原始数据!D533</f>
        <v/>
      </c>
      <c r="E534" s="120" t="str">
        <f>原始数据!E533</f>
        <v/>
      </c>
      <c r="F534" s="120" t="str">
        <f>原始数据!F533</f>
        <v/>
      </c>
      <c r="G534" s="120">
        <f>原始数据!G533</f>
        <v>2</v>
      </c>
      <c r="H534" s="120" t="str">
        <f>原始数据!H533</f>
        <v>下</v>
      </c>
      <c r="I534" s="120" t="str">
        <f>IF(原始数据!W533="","",原始数据!W533)</f>
        <v/>
      </c>
      <c r="J534" s="120" t="str">
        <f>原始数据!J533</f>
        <v/>
      </c>
      <c r="K534" s="125"/>
      <c r="L534" s="123" t="str">
        <f>IF(原始数据!AI533="","",原始数据!AI533)</f>
        <v/>
      </c>
      <c r="M534" s="125"/>
      <c r="N534" s="145"/>
      <c r="O534" s="145"/>
      <c r="P534" s="125"/>
      <c r="Q534" s="123" t="str">
        <f>IF(原始数据!AJ533="","",原始数据!AJ533)</f>
        <v/>
      </c>
      <c r="R534" s="125"/>
      <c r="S534" s="125"/>
      <c r="T534" s="125"/>
      <c r="U534" s="125"/>
      <c r="V534" s="123" t="str">
        <f>IF(原始数据!AL533="","",原始数据!AL533)</f>
        <v/>
      </c>
      <c r="W534" s="125"/>
      <c r="X534" s="125"/>
      <c r="Y534" s="125"/>
      <c r="Z534" s="125"/>
      <c r="AA534" s="123" t="str">
        <f>IF(原始数据!AN533="","",原始数据!AN533)</f>
        <v/>
      </c>
      <c r="AB534" s="125"/>
      <c r="AC534" s="125"/>
      <c r="AD534" s="125"/>
      <c r="AE534" s="123" t="str">
        <f>IF(原始数据!K533="","",原始数据!K533)</f>
        <v/>
      </c>
      <c r="AF534" s="123" t="str">
        <f>IF(原始数据!L533="","",原始数据!L533)</f>
        <v/>
      </c>
      <c r="AG534" s="123" t="str">
        <f>IF(原始数据!AO533="","",原始数据!AO533)</f>
        <v/>
      </c>
      <c r="AH534" s="125"/>
      <c r="AI534" s="125"/>
      <c r="AJ534" s="125"/>
      <c r="AK534" s="125"/>
      <c r="AL534" s="125"/>
    </row>
    <row r="535" spans="1:38">
      <c r="A535" s="117">
        <f>输入错误检查!B534</f>
        <v>0</v>
      </c>
      <c r="B535" s="130" t="str">
        <f>原始数据!B534</f>
        <v/>
      </c>
      <c r="C535" s="130" t="str">
        <f>原始数据!C534</f>
        <v/>
      </c>
      <c r="D535" s="120" t="str">
        <f>原始数据!D534</f>
        <v/>
      </c>
      <c r="E535" s="120" t="str">
        <f>原始数据!E534</f>
        <v/>
      </c>
      <c r="F535" s="120" t="str">
        <f>原始数据!F534</f>
        <v/>
      </c>
      <c r="G535" s="120">
        <f>原始数据!G534</f>
        <v>3</v>
      </c>
      <c r="H535" s="120" t="str">
        <f>原始数据!H534</f>
        <v>上</v>
      </c>
      <c r="I535" s="120" t="str">
        <f>IF(原始数据!W534="","",原始数据!W534)</f>
        <v/>
      </c>
      <c r="J535" s="120" t="str">
        <f>原始数据!J534</f>
        <v/>
      </c>
      <c r="K535" s="125"/>
      <c r="L535" s="123" t="str">
        <f>IF(原始数据!AI534="","",原始数据!AI534)</f>
        <v/>
      </c>
      <c r="M535" s="125"/>
      <c r="N535" s="145"/>
      <c r="O535" s="145"/>
      <c r="P535" s="125"/>
      <c r="Q535" s="123" t="str">
        <f>IF(原始数据!AJ534="","",原始数据!AJ534)</f>
        <v/>
      </c>
      <c r="R535" s="125"/>
      <c r="S535" s="125"/>
      <c r="T535" s="125"/>
      <c r="U535" s="125"/>
      <c r="V535" s="123" t="str">
        <f>IF(原始数据!AL534="","",原始数据!AL534)</f>
        <v/>
      </c>
      <c r="W535" s="125"/>
      <c r="X535" s="125"/>
      <c r="Y535" s="125"/>
      <c r="Z535" s="125"/>
      <c r="AA535" s="123" t="str">
        <f>IF(原始数据!AN534="","",原始数据!AN534)</f>
        <v/>
      </c>
      <c r="AB535" s="125"/>
      <c r="AC535" s="125"/>
      <c r="AD535" s="125"/>
      <c r="AE535" s="123" t="str">
        <f>IF(原始数据!K534="","",原始数据!K534)</f>
        <v/>
      </c>
      <c r="AF535" s="123" t="str">
        <f>IF(原始数据!L534="","",原始数据!L534)</f>
        <v/>
      </c>
      <c r="AG535" s="123" t="str">
        <f>IF(原始数据!AO534="","",原始数据!AO534)</f>
        <v/>
      </c>
      <c r="AH535" s="125"/>
      <c r="AI535" s="125"/>
      <c r="AJ535" s="125"/>
      <c r="AK535" s="125"/>
      <c r="AL535" s="125"/>
    </row>
    <row r="536" spans="1:38">
      <c r="A536" s="117">
        <f>输入错误检查!B535</f>
        <v>0</v>
      </c>
      <c r="B536" s="130" t="str">
        <f>原始数据!B535</f>
        <v/>
      </c>
      <c r="C536" s="130" t="str">
        <f>原始数据!C535</f>
        <v/>
      </c>
      <c r="D536" s="120" t="str">
        <f>原始数据!D535</f>
        <v/>
      </c>
      <c r="E536" s="120" t="str">
        <f>原始数据!E535</f>
        <v/>
      </c>
      <c r="F536" s="120" t="str">
        <f>原始数据!F535</f>
        <v/>
      </c>
      <c r="G536" s="120">
        <f>原始数据!G535</f>
        <v>3</v>
      </c>
      <c r="H536" s="120" t="str">
        <f>原始数据!H535</f>
        <v>下</v>
      </c>
      <c r="I536" s="120" t="str">
        <f>IF(原始数据!W535="","",原始数据!W535)</f>
        <v/>
      </c>
      <c r="J536" s="120" t="str">
        <f>原始数据!J535</f>
        <v/>
      </c>
      <c r="K536" s="125"/>
      <c r="L536" s="123" t="str">
        <f>IF(原始数据!AI535="","",原始数据!AI535)</f>
        <v/>
      </c>
      <c r="M536" s="125"/>
      <c r="N536" s="145"/>
      <c r="O536" s="145"/>
      <c r="P536" s="125"/>
      <c r="Q536" s="123" t="str">
        <f>IF(原始数据!AJ535="","",原始数据!AJ535)</f>
        <v/>
      </c>
      <c r="R536" s="125"/>
      <c r="S536" s="125"/>
      <c r="T536" s="125"/>
      <c r="U536" s="125"/>
      <c r="V536" s="123" t="str">
        <f>IF(原始数据!AL535="","",原始数据!AL535)</f>
        <v/>
      </c>
      <c r="W536" s="125"/>
      <c r="X536" s="125"/>
      <c r="Y536" s="125"/>
      <c r="Z536" s="125"/>
      <c r="AA536" s="123" t="str">
        <f>IF(原始数据!AN535="","",原始数据!AN535)</f>
        <v/>
      </c>
      <c r="AB536" s="125"/>
      <c r="AC536" s="125"/>
      <c r="AD536" s="125"/>
      <c r="AE536" s="123" t="str">
        <f>IF(原始数据!K535="","",原始数据!K535)</f>
        <v/>
      </c>
      <c r="AF536" s="123" t="str">
        <f>IF(原始数据!L535="","",原始数据!L535)</f>
        <v/>
      </c>
      <c r="AG536" s="123" t="str">
        <f>IF(原始数据!AO535="","",原始数据!AO535)</f>
        <v/>
      </c>
      <c r="AH536" s="125"/>
      <c r="AI536" s="125"/>
      <c r="AJ536" s="125"/>
      <c r="AK536" s="125"/>
      <c r="AL536" s="125"/>
    </row>
    <row r="537" spans="1:38">
      <c r="A537" s="117">
        <f>输入错误检查!B536</f>
        <v>0</v>
      </c>
      <c r="B537" s="130" t="str">
        <f>原始数据!B536</f>
        <v/>
      </c>
      <c r="C537" s="130" t="str">
        <f>原始数据!C536</f>
        <v/>
      </c>
      <c r="D537" s="120" t="str">
        <f>原始数据!D536</f>
        <v/>
      </c>
      <c r="E537" s="120" t="str">
        <f>原始数据!E536</f>
        <v/>
      </c>
      <c r="F537" s="120" t="str">
        <f>原始数据!F536</f>
        <v/>
      </c>
      <c r="G537" s="120" t="str">
        <f>原始数据!G536</f>
        <v>加</v>
      </c>
      <c r="H537" s="120" t="str">
        <f>原始数据!H536</f>
        <v>上</v>
      </c>
      <c r="I537" s="120" t="str">
        <f>IF(原始数据!W536="","",原始数据!W536)</f>
        <v/>
      </c>
      <c r="J537" s="120" t="str">
        <f>原始数据!J536</f>
        <v/>
      </c>
      <c r="K537" s="125"/>
      <c r="L537" s="123" t="str">
        <f>IF(原始数据!AI536="","",原始数据!AI536)</f>
        <v/>
      </c>
      <c r="M537" s="125"/>
      <c r="N537" s="145"/>
      <c r="O537" s="145"/>
      <c r="P537" s="125"/>
      <c r="Q537" s="123" t="str">
        <f>IF(原始数据!AJ536="","",原始数据!AJ536)</f>
        <v/>
      </c>
      <c r="R537" s="125"/>
      <c r="S537" s="125"/>
      <c r="T537" s="125"/>
      <c r="U537" s="125"/>
      <c r="V537" s="123" t="str">
        <f>IF(原始数据!AL536="","",原始数据!AL536)</f>
        <v/>
      </c>
      <c r="W537" s="125"/>
      <c r="X537" s="125"/>
      <c r="Y537" s="125"/>
      <c r="Z537" s="125"/>
      <c r="AA537" s="123" t="str">
        <f>IF(原始数据!AN536="","",原始数据!AN536)</f>
        <v/>
      </c>
      <c r="AB537" s="125"/>
      <c r="AC537" s="125"/>
      <c r="AD537" s="125"/>
      <c r="AE537" s="123" t="str">
        <f>IF(原始数据!K536="","",原始数据!K536)</f>
        <v/>
      </c>
      <c r="AF537" s="123" t="str">
        <f>IF(原始数据!L536="","",原始数据!L536)</f>
        <v/>
      </c>
      <c r="AG537" s="123" t="str">
        <f>IF(原始数据!AO536="","",原始数据!AO536)</f>
        <v/>
      </c>
      <c r="AH537" s="125"/>
      <c r="AI537" s="125"/>
      <c r="AJ537" s="125"/>
      <c r="AK537" s="125"/>
      <c r="AL537" s="125"/>
    </row>
    <row r="538" spans="1:38">
      <c r="A538" s="117">
        <f>输入错误检查!B537</f>
        <v>0</v>
      </c>
      <c r="B538" s="130" t="str">
        <f>原始数据!B537</f>
        <v/>
      </c>
      <c r="C538" s="130" t="str">
        <f>原始数据!C537</f>
        <v/>
      </c>
      <c r="D538" s="120" t="str">
        <f>原始数据!D537</f>
        <v/>
      </c>
      <c r="E538" s="120" t="str">
        <f>原始数据!E537</f>
        <v/>
      </c>
      <c r="F538" s="120" t="str">
        <f>原始数据!F537</f>
        <v/>
      </c>
      <c r="G538" s="120" t="str">
        <f>原始数据!G537</f>
        <v>加</v>
      </c>
      <c r="H538" s="120" t="str">
        <f>原始数据!H537</f>
        <v>下</v>
      </c>
      <c r="I538" s="120" t="str">
        <f>IF(原始数据!W537="","",原始数据!W537)</f>
        <v/>
      </c>
      <c r="J538" s="120" t="str">
        <f>原始数据!J537</f>
        <v/>
      </c>
      <c r="K538" s="125"/>
      <c r="L538" s="123" t="str">
        <f>IF(原始数据!AI537="","",原始数据!AI537)</f>
        <v/>
      </c>
      <c r="M538" s="125"/>
      <c r="N538" s="145"/>
      <c r="O538" s="145"/>
      <c r="P538" s="125"/>
      <c r="Q538" s="123" t="str">
        <f>IF(原始数据!AJ537="","",原始数据!AJ537)</f>
        <v/>
      </c>
      <c r="R538" s="125"/>
      <c r="S538" s="125"/>
      <c r="T538" s="125"/>
      <c r="U538" s="125"/>
      <c r="V538" s="123" t="str">
        <f>IF(原始数据!AL537="","",原始数据!AL537)</f>
        <v/>
      </c>
      <c r="W538" s="125"/>
      <c r="X538" s="125"/>
      <c r="Y538" s="125"/>
      <c r="Z538" s="125"/>
      <c r="AA538" s="123" t="str">
        <f>IF(原始数据!AN537="","",原始数据!AN537)</f>
        <v/>
      </c>
      <c r="AB538" s="125"/>
      <c r="AC538" s="125"/>
      <c r="AD538" s="125"/>
      <c r="AE538" s="123" t="str">
        <f>IF(原始数据!K537="","",原始数据!K537)</f>
        <v/>
      </c>
      <c r="AF538" s="123" t="str">
        <f>IF(原始数据!L537="","",原始数据!L537)</f>
        <v/>
      </c>
      <c r="AG538" s="123" t="str">
        <f>IF(原始数据!AO537="","",原始数据!AO537)</f>
        <v/>
      </c>
      <c r="AH538" s="125"/>
      <c r="AI538" s="125"/>
      <c r="AJ538" s="125"/>
      <c r="AK538" s="125"/>
      <c r="AL538" s="125"/>
    </row>
    <row r="539" spans="1:38">
      <c r="A539" s="117">
        <f>输入错误检查!B538</f>
        <v>0</v>
      </c>
      <c r="B539" s="130" t="str">
        <f>原始数据!B538</f>
        <v/>
      </c>
      <c r="C539" s="130" t="str">
        <f>原始数据!C538</f>
        <v/>
      </c>
      <c r="D539" s="120" t="str">
        <f>原始数据!D538</f>
        <v/>
      </c>
      <c r="E539" s="120" t="str">
        <f>原始数据!E538</f>
        <v/>
      </c>
      <c r="F539" s="120" t="str">
        <f>原始数据!F538</f>
        <v/>
      </c>
      <c r="G539" s="120">
        <f>原始数据!G538</f>
        <v>1</v>
      </c>
      <c r="H539" s="120" t="str">
        <f>原始数据!H538</f>
        <v>上</v>
      </c>
      <c r="I539" s="120" t="str">
        <f>IF(原始数据!W538="","",原始数据!W538)</f>
        <v/>
      </c>
      <c r="J539" s="120" t="str">
        <f>原始数据!J538</f>
        <v/>
      </c>
      <c r="K539" s="125"/>
      <c r="L539" s="123" t="str">
        <f>IF(原始数据!AI538="","",原始数据!AI538)</f>
        <v/>
      </c>
      <c r="M539" s="125"/>
      <c r="N539" s="145"/>
      <c r="O539" s="145"/>
      <c r="P539" s="125"/>
      <c r="Q539" s="123" t="str">
        <f>IF(原始数据!AJ538="","",原始数据!AJ538)</f>
        <v/>
      </c>
      <c r="R539" s="125"/>
      <c r="S539" s="125"/>
      <c r="T539" s="125"/>
      <c r="U539" s="125"/>
      <c r="V539" s="123" t="str">
        <f>IF(原始数据!AL538="","",原始数据!AL538)</f>
        <v/>
      </c>
      <c r="W539" s="125"/>
      <c r="X539" s="125"/>
      <c r="Y539" s="125"/>
      <c r="Z539" s="125"/>
      <c r="AA539" s="123" t="str">
        <f>IF(原始数据!AN538="","",原始数据!AN538)</f>
        <v/>
      </c>
      <c r="AB539" s="125"/>
      <c r="AC539" s="125"/>
      <c r="AD539" s="125"/>
      <c r="AE539" s="123" t="str">
        <f>IF(原始数据!K538="","",原始数据!K538)</f>
        <v/>
      </c>
      <c r="AF539" s="123" t="str">
        <f>IF(原始数据!L538="","",原始数据!L538)</f>
        <v/>
      </c>
      <c r="AG539" s="123" t="str">
        <f>IF(原始数据!AO538="","",原始数据!AO538)</f>
        <v/>
      </c>
      <c r="AH539" s="125"/>
      <c r="AI539" s="125"/>
      <c r="AJ539" s="125"/>
      <c r="AK539" s="125"/>
      <c r="AL539" s="125"/>
    </row>
    <row r="540" spans="1:38">
      <c r="A540" s="117">
        <f>输入错误检查!B539</f>
        <v>0</v>
      </c>
      <c r="B540" s="130" t="str">
        <f>原始数据!B539</f>
        <v/>
      </c>
      <c r="C540" s="130" t="str">
        <f>原始数据!C539</f>
        <v/>
      </c>
      <c r="D540" s="120" t="str">
        <f>原始数据!D539</f>
        <v/>
      </c>
      <c r="E540" s="120" t="str">
        <f>原始数据!E539</f>
        <v/>
      </c>
      <c r="F540" s="120" t="str">
        <f>原始数据!F539</f>
        <v/>
      </c>
      <c r="G540" s="120">
        <f>原始数据!G539</f>
        <v>1</v>
      </c>
      <c r="H540" s="120" t="str">
        <f>原始数据!H539</f>
        <v>下</v>
      </c>
      <c r="I540" s="120" t="str">
        <f>IF(原始数据!W539="","",原始数据!W539)</f>
        <v/>
      </c>
      <c r="J540" s="120" t="str">
        <f>原始数据!J539</f>
        <v/>
      </c>
      <c r="K540" s="125"/>
      <c r="L540" s="123" t="str">
        <f>IF(原始数据!AI539="","",原始数据!AI539)</f>
        <v/>
      </c>
      <c r="M540" s="125"/>
      <c r="N540" s="145"/>
      <c r="O540" s="145"/>
      <c r="P540" s="125"/>
      <c r="Q540" s="123" t="str">
        <f>IF(原始数据!AJ539="","",原始数据!AJ539)</f>
        <v/>
      </c>
      <c r="R540" s="125"/>
      <c r="S540" s="125"/>
      <c r="T540" s="125"/>
      <c r="U540" s="125"/>
      <c r="V540" s="123" t="str">
        <f>IF(原始数据!AL539="","",原始数据!AL539)</f>
        <v/>
      </c>
      <c r="W540" s="125"/>
      <c r="X540" s="125"/>
      <c r="Y540" s="125"/>
      <c r="Z540" s="125"/>
      <c r="AA540" s="123" t="str">
        <f>IF(原始数据!AN539="","",原始数据!AN539)</f>
        <v/>
      </c>
      <c r="AB540" s="125"/>
      <c r="AC540" s="125"/>
      <c r="AD540" s="125"/>
      <c r="AE540" s="123" t="str">
        <f>IF(原始数据!K539="","",原始数据!K539)</f>
        <v/>
      </c>
      <c r="AF540" s="123" t="str">
        <f>IF(原始数据!L539="","",原始数据!L539)</f>
        <v/>
      </c>
      <c r="AG540" s="123" t="str">
        <f>IF(原始数据!AO539="","",原始数据!AO539)</f>
        <v/>
      </c>
      <c r="AH540" s="125"/>
      <c r="AI540" s="125"/>
      <c r="AJ540" s="125"/>
      <c r="AK540" s="125"/>
      <c r="AL540" s="125"/>
    </row>
    <row r="541" spans="1:38">
      <c r="A541" s="117">
        <f>输入错误检查!B540</f>
        <v>0</v>
      </c>
      <c r="B541" s="130" t="str">
        <f>原始数据!B540</f>
        <v/>
      </c>
      <c r="C541" s="130" t="str">
        <f>原始数据!C540</f>
        <v/>
      </c>
      <c r="D541" s="120" t="str">
        <f>原始数据!D540</f>
        <v/>
      </c>
      <c r="E541" s="120" t="str">
        <f>原始数据!E540</f>
        <v/>
      </c>
      <c r="F541" s="120" t="str">
        <f>原始数据!F540</f>
        <v/>
      </c>
      <c r="G541" s="120">
        <f>原始数据!G540</f>
        <v>2</v>
      </c>
      <c r="H541" s="120" t="str">
        <f>原始数据!H540</f>
        <v>上</v>
      </c>
      <c r="I541" s="120" t="str">
        <f>IF(原始数据!W540="","",原始数据!W540)</f>
        <v/>
      </c>
      <c r="J541" s="120" t="str">
        <f>原始数据!J540</f>
        <v/>
      </c>
      <c r="K541" s="125"/>
      <c r="L541" s="123" t="str">
        <f>IF(原始数据!AI540="","",原始数据!AI540)</f>
        <v/>
      </c>
      <c r="M541" s="125"/>
      <c r="N541" s="145"/>
      <c r="O541" s="145"/>
      <c r="P541" s="125"/>
      <c r="Q541" s="123" t="str">
        <f>IF(原始数据!AJ540="","",原始数据!AJ540)</f>
        <v/>
      </c>
      <c r="R541" s="125"/>
      <c r="S541" s="125"/>
      <c r="T541" s="125"/>
      <c r="U541" s="125"/>
      <c r="V541" s="123" t="str">
        <f>IF(原始数据!AL540="","",原始数据!AL540)</f>
        <v/>
      </c>
      <c r="W541" s="125"/>
      <c r="X541" s="125"/>
      <c r="Y541" s="125"/>
      <c r="Z541" s="125"/>
      <c r="AA541" s="123" t="str">
        <f>IF(原始数据!AN540="","",原始数据!AN540)</f>
        <v/>
      </c>
      <c r="AB541" s="125"/>
      <c r="AC541" s="125"/>
      <c r="AD541" s="125"/>
      <c r="AE541" s="123" t="str">
        <f>IF(原始数据!K540="","",原始数据!K540)</f>
        <v/>
      </c>
      <c r="AF541" s="123" t="str">
        <f>IF(原始数据!L540="","",原始数据!L540)</f>
        <v/>
      </c>
      <c r="AG541" s="123" t="str">
        <f>IF(原始数据!AO540="","",原始数据!AO540)</f>
        <v/>
      </c>
      <c r="AH541" s="125"/>
      <c r="AI541" s="125"/>
      <c r="AJ541" s="125"/>
      <c r="AK541" s="125"/>
      <c r="AL541" s="125"/>
    </row>
    <row r="542" spans="1:38">
      <c r="A542" s="117">
        <f>输入错误检查!B541</f>
        <v>0</v>
      </c>
      <c r="B542" s="130" t="str">
        <f>原始数据!B541</f>
        <v/>
      </c>
      <c r="C542" s="130" t="str">
        <f>原始数据!C541</f>
        <v/>
      </c>
      <c r="D542" s="120" t="str">
        <f>原始数据!D541</f>
        <v/>
      </c>
      <c r="E542" s="120" t="str">
        <f>原始数据!E541</f>
        <v/>
      </c>
      <c r="F542" s="120" t="str">
        <f>原始数据!F541</f>
        <v/>
      </c>
      <c r="G542" s="120">
        <f>原始数据!G541</f>
        <v>2</v>
      </c>
      <c r="H542" s="120" t="str">
        <f>原始数据!H541</f>
        <v>下</v>
      </c>
      <c r="I542" s="120" t="str">
        <f>IF(原始数据!W541="","",原始数据!W541)</f>
        <v/>
      </c>
      <c r="J542" s="120" t="str">
        <f>原始数据!J541</f>
        <v/>
      </c>
      <c r="K542" s="125"/>
      <c r="L542" s="123" t="str">
        <f>IF(原始数据!AI541="","",原始数据!AI541)</f>
        <v/>
      </c>
      <c r="M542" s="125"/>
      <c r="N542" s="145"/>
      <c r="O542" s="145"/>
      <c r="P542" s="125"/>
      <c r="Q542" s="123" t="str">
        <f>IF(原始数据!AJ541="","",原始数据!AJ541)</f>
        <v/>
      </c>
      <c r="R542" s="125"/>
      <c r="S542" s="125"/>
      <c r="T542" s="125"/>
      <c r="U542" s="125"/>
      <c r="V542" s="123" t="str">
        <f>IF(原始数据!AL541="","",原始数据!AL541)</f>
        <v/>
      </c>
      <c r="W542" s="125"/>
      <c r="X542" s="125"/>
      <c r="Y542" s="125"/>
      <c r="Z542" s="125"/>
      <c r="AA542" s="123" t="str">
        <f>IF(原始数据!AN541="","",原始数据!AN541)</f>
        <v/>
      </c>
      <c r="AB542" s="125"/>
      <c r="AC542" s="125"/>
      <c r="AD542" s="125"/>
      <c r="AE542" s="123" t="str">
        <f>IF(原始数据!K541="","",原始数据!K541)</f>
        <v/>
      </c>
      <c r="AF542" s="123" t="str">
        <f>IF(原始数据!L541="","",原始数据!L541)</f>
        <v/>
      </c>
      <c r="AG542" s="123" t="str">
        <f>IF(原始数据!AO541="","",原始数据!AO541)</f>
        <v/>
      </c>
      <c r="AH542" s="125"/>
      <c r="AI542" s="125"/>
      <c r="AJ542" s="125"/>
      <c r="AK542" s="125"/>
      <c r="AL542" s="125"/>
    </row>
    <row r="543" spans="1:38">
      <c r="A543" s="117">
        <f>输入错误检查!B542</f>
        <v>0</v>
      </c>
      <c r="B543" s="130" t="str">
        <f>原始数据!B542</f>
        <v/>
      </c>
      <c r="C543" s="130" t="str">
        <f>原始数据!C542</f>
        <v/>
      </c>
      <c r="D543" s="120" t="str">
        <f>原始数据!D542</f>
        <v/>
      </c>
      <c r="E543" s="120" t="str">
        <f>原始数据!E542</f>
        <v/>
      </c>
      <c r="F543" s="120" t="str">
        <f>原始数据!F542</f>
        <v/>
      </c>
      <c r="G543" s="120">
        <f>原始数据!G542</f>
        <v>3</v>
      </c>
      <c r="H543" s="120" t="str">
        <f>原始数据!H542</f>
        <v>上</v>
      </c>
      <c r="I543" s="120" t="str">
        <f>IF(原始数据!W542="","",原始数据!W542)</f>
        <v/>
      </c>
      <c r="J543" s="120" t="str">
        <f>原始数据!J542</f>
        <v/>
      </c>
      <c r="K543" s="125"/>
      <c r="L543" s="123" t="str">
        <f>IF(原始数据!AI542="","",原始数据!AI542)</f>
        <v/>
      </c>
      <c r="M543" s="125"/>
      <c r="N543" s="145"/>
      <c r="O543" s="145"/>
      <c r="P543" s="125"/>
      <c r="Q543" s="123" t="str">
        <f>IF(原始数据!AJ542="","",原始数据!AJ542)</f>
        <v/>
      </c>
      <c r="R543" s="125"/>
      <c r="S543" s="125"/>
      <c r="T543" s="125"/>
      <c r="U543" s="125"/>
      <c r="V543" s="123" t="str">
        <f>IF(原始数据!AL542="","",原始数据!AL542)</f>
        <v/>
      </c>
      <c r="W543" s="125"/>
      <c r="X543" s="125"/>
      <c r="Y543" s="125"/>
      <c r="Z543" s="125"/>
      <c r="AA543" s="123" t="str">
        <f>IF(原始数据!AN542="","",原始数据!AN542)</f>
        <v/>
      </c>
      <c r="AB543" s="125"/>
      <c r="AC543" s="125"/>
      <c r="AD543" s="125"/>
      <c r="AE543" s="123" t="str">
        <f>IF(原始数据!K542="","",原始数据!K542)</f>
        <v/>
      </c>
      <c r="AF543" s="123" t="str">
        <f>IF(原始数据!L542="","",原始数据!L542)</f>
        <v/>
      </c>
      <c r="AG543" s="123" t="str">
        <f>IF(原始数据!AO542="","",原始数据!AO542)</f>
        <v/>
      </c>
      <c r="AH543" s="125"/>
      <c r="AI543" s="125"/>
      <c r="AJ543" s="125"/>
      <c r="AK543" s="125"/>
      <c r="AL543" s="125"/>
    </row>
    <row r="544" spans="1:38">
      <c r="A544" s="117">
        <f>输入错误检查!B543</f>
        <v>0</v>
      </c>
      <c r="B544" s="130" t="str">
        <f>原始数据!B543</f>
        <v/>
      </c>
      <c r="C544" s="130" t="str">
        <f>原始数据!C543</f>
        <v/>
      </c>
      <c r="D544" s="120" t="str">
        <f>原始数据!D543</f>
        <v/>
      </c>
      <c r="E544" s="120" t="str">
        <f>原始数据!E543</f>
        <v/>
      </c>
      <c r="F544" s="120" t="str">
        <f>原始数据!F543</f>
        <v/>
      </c>
      <c r="G544" s="120">
        <f>原始数据!G543</f>
        <v>3</v>
      </c>
      <c r="H544" s="120" t="str">
        <f>原始数据!H543</f>
        <v>下</v>
      </c>
      <c r="I544" s="120" t="str">
        <f>IF(原始数据!W543="","",原始数据!W543)</f>
        <v/>
      </c>
      <c r="J544" s="120" t="str">
        <f>原始数据!J543</f>
        <v/>
      </c>
      <c r="K544" s="125"/>
      <c r="L544" s="123" t="str">
        <f>IF(原始数据!AI543="","",原始数据!AI543)</f>
        <v/>
      </c>
      <c r="M544" s="125"/>
      <c r="N544" s="145"/>
      <c r="O544" s="145"/>
      <c r="P544" s="125"/>
      <c r="Q544" s="123" t="str">
        <f>IF(原始数据!AJ543="","",原始数据!AJ543)</f>
        <v/>
      </c>
      <c r="R544" s="125"/>
      <c r="S544" s="125"/>
      <c r="T544" s="125"/>
      <c r="U544" s="125"/>
      <c r="V544" s="123" t="str">
        <f>IF(原始数据!AL543="","",原始数据!AL543)</f>
        <v/>
      </c>
      <c r="W544" s="125"/>
      <c r="X544" s="125"/>
      <c r="Y544" s="125"/>
      <c r="Z544" s="125"/>
      <c r="AA544" s="123" t="str">
        <f>IF(原始数据!AN543="","",原始数据!AN543)</f>
        <v/>
      </c>
      <c r="AB544" s="125"/>
      <c r="AC544" s="125"/>
      <c r="AD544" s="125"/>
      <c r="AE544" s="123" t="str">
        <f>IF(原始数据!K543="","",原始数据!K543)</f>
        <v/>
      </c>
      <c r="AF544" s="123" t="str">
        <f>IF(原始数据!L543="","",原始数据!L543)</f>
        <v/>
      </c>
      <c r="AG544" s="123" t="str">
        <f>IF(原始数据!AO543="","",原始数据!AO543)</f>
        <v/>
      </c>
      <c r="AH544" s="125"/>
      <c r="AI544" s="125"/>
      <c r="AJ544" s="125"/>
      <c r="AK544" s="125"/>
      <c r="AL544" s="125"/>
    </row>
    <row r="545" spans="1:38">
      <c r="A545" s="117">
        <f>输入错误检查!B544</f>
        <v>0</v>
      </c>
      <c r="B545" s="130" t="str">
        <f>原始数据!B544</f>
        <v/>
      </c>
      <c r="C545" s="130" t="str">
        <f>原始数据!C544</f>
        <v/>
      </c>
      <c r="D545" s="120" t="str">
        <f>原始数据!D544</f>
        <v/>
      </c>
      <c r="E545" s="120" t="str">
        <f>原始数据!E544</f>
        <v/>
      </c>
      <c r="F545" s="120" t="str">
        <f>原始数据!F544</f>
        <v/>
      </c>
      <c r="G545" s="120" t="str">
        <f>原始数据!G544</f>
        <v>加</v>
      </c>
      <c r="H545" s="120" t="str">
        <f>原始数据!H544</f>
        <v>上</v>
      </c>
      <c r="I545" s="120" t="str">
        <f>IF(原始数据!W544="","",原始数据!W544)</f>
        <v/>
      </c>
      <c r="J545" s="120" t="str">
        <f>原始数据!J544</f>
        <v/>
      </c>
      <c r="K545" s="125"/>
      <c r="L545" s="123" t="str">
        <f>IF(原始数据!AI544="","",原始数据!AI544)</f>
        <v/>
      </c>
      <c r="M545" s="125"/>
      <c r="N545" s="145"/>
      <c r="O545" s="145"/>
      <c r="P545" s="125"/>
      <c r="Q545" s="123" t="str">
        <f>IF(原始数据!AJ544="","",原始数据!AJ544)</f>
        <v/>
      </c>
      <c r="R545" s="125"/>
      <c r="S545" s="125"/>
      <c r="T545" s="125"/>
      <c r="U545" s="125"/>
      <c r="V545" s="123" t="str">
        <f>IF(原始数据!AL544="","",原始数据!AL544)</f>
        <v/>
      </c>
      <c r="W545" s="125"/>
      <c r="X545" s="125"/>
      <c r="Y545" s="125"/>
      <c r="Z545" s="125"/>
      <c r="AA545" s="123" t="str">
        <f>IF(原始数据!AN544="","",原始数据!AN544)</f>
        <v/>
      </c>
      <c r="AB545" s="125"/>
      <c r="AC545" s="125"/>
      <c r="AD545" s="125"/>
      <c r="AE545" s="123" t="str">
        <f>IF(原始数据!K544="","",原始数据!K544)</f>
        <v/>
      </c>
      <c r="AF545" s="123" t="str">
        <f>IF(原始数据!L544="","",原始数据!L544)</f>
        <v/>
      </c>
      <c r="AG545" s="123" t="str">
        <f>IF(原始数据!AO544="","",原始数据!AO544)</f>
        <v/>
      </c>
      <c r="AH545" s="125"/>
      <c r="AI545" s="125"/>
      <c r="AJ545" s="125"/>
      <c r="AK545" s="125"/>
      <c r="AL545" s="125"/>
    </row>
    <row r="546" spans="1:38">
      <c r="A546" s="117">
        <f>输入错误检查!B545</f>
        <v>0</v>
      </c>
      <c r="B546" s="130" t="str">
        <f>原始数据!B545</f>
        <v/>
      </c>
      <c r="C546" s="130" t="str">
        <f>原始数据!C545</f>
        <v/>
      </c>
      <c r="D546" s="120" t="str">
        <f>原始数据!D545</f>
        <v/>
      </c>
      <c r="E546" s="120" t="str">
        <f>原始数据!E545</f>
        <v/>
      </c>
      <c r="F546" s="120" t="str">
        <f>原始数据!F545</f>
        <v/>
      </c>
      <c r="G546" s="120" t="str">
        <f>原始数据!G545</f>
        <v>加</v>
      </c>
      <c r="H546" s="120" t="str">
        <f>原始数据!H545</f>
        <v>下</v>
      </c>
      <c r="I546" s="120" t="str">
        <f>IF(原始数据!W545="","",原始数据!W545)</f>
        <v/>
      </c>
      <c r="J546" s="120" t="str">
        <f>原始数据!J545</f>
        <v/>
      </c>
      <c r="K546" s="125"/>
      <c r="L546" s="123" t="str">
        <f>IF(原始数据!AI545="","",原始数据!AI545)</f>
        <v/>
      </c>
      <c r="M546" s="125"/>
      <c r="N546" s="145"/>
      <c r="O546" s="145"/>
      <c r="P546" s="125"/>
      <c r="Q546" s="123" t="str">
        <f>IF(原始数据!AJ545="","",原始数据!AJ545)</f>
        <v/>
      </c>
      <c r="R546" s="125"/>
      <c r="S546" s="125"/>
      <c r="T546" s="125"/>
      <c r="U546" s="125"/>
      <c r="V546" s="123" t="str">
        <f>IF(原始数据!AL545="","",原始数据!AL545)</f>
        <v/>
      </c>
      <c r="W546" s="125"/>
      <c r="X546" s="125"/>
      <c r="Y546" s="125"/>
      <c r="Z546" s="125"/>
      <c r="AA546" s="123" t="str">
        <f>IF(原始数据!AN545="","",原始数据!AN545)</f>
        <v/>
      </c>
      <c r="AB546" s="125"/>
      <c r="AC546" s="125"/>
      <c r="AD546" s="125"/>
      <c r="AE546" s="123" t="str">
        <f>IF(原始数据!K545="","",原始数据!K545)</f>
        <v/>
      </c>
      <c r="AF546" s="123" t="str">
        <f>IF(原始数据!L545="","",原始数据!L545)</f>
        <v/>
      </c>
      <c r="AG546" s="123" t="str">
        <f>IF(原始数据!AO545="","",原始数据!AO545)</f>
        <v/>
      </c>
      <c r="AH546" s="125"/>
      <c r="AI546" s="125"/>
      <c r="AJ546" s="125"/>
      <c r="AK546" s="125"/>
      <c r="AL546" s="125"/>
    </row>
    <row r="547" spans="1:38">
      <c r="A547" s="117">
        <f>输入错误检查!B546</f>
        <v>0</v>
      </c>
      <c r="B547" s="130" t="str">
        <f>原始数据!B546</f>
        <v/>
      </c>
      <c r="C547" s="130" t="str">
        <f>原始数据!C546</f>
        <v/>
      </c>
      <c r="D547" s="120" t="str">
        <f>原始数据!D546</f>
        <v/>
      </c>
      <c r="E547" s="120" t="str">
        <f>原始数据!E546</f>
        <v/>
      </c>
      <c r="F547" s="120" t="str">
        <f>原始数据!F546</f>
        <v/>
      </c>
      <c r="G547" s="120">
        <f>原始数据!G546</f>
        <v>1</v>
      </c>
      <c r="H547" s="120" t="str">
        <f>原始数据!H546</f>
        <v>上</v>
      </c>
      <c r="I547" s="120" t="str">
        <f>IF(原始数据!W546="","",原始数据!W546)</f>
        <v/>
      </c>
      <c r="J547" s="120" t="str">
        <f>原始数据!J546</f>
        <v/>
      </c>
      <c r="K547" s="125"/>
      <c r="L547" s="123" t="str">
        <f>IF(原始数据!AI546="","",原始数据!AI546)</f>
        <v/>
      </c>
      <c r="M547" s="125"/>
      <c r="N547" s="145"/>
      <c r="O547" s="145"/>
      <c r="P547" s="125"/>
      <c r="Q547" s="123" t="str">
        <f>IF(原始数据!AJ546="","",原始数据!AJ546)</f>
        <v/>
      </c>
      <c r="R547" s="125"/>
      <c r="S547" s="125"/>
      <c r="T547" s="125"/>
      <c r="U547" s="125"/>
      <c r="V547" s="123" t="str">
        <f>IF(原始数据!AL546="","",原始数据!AL546)</f>
        <v/>
      </c>
      <c r="W547" s="125"/>
      <c r="X547" s="125"/>
      <c r="Y547" s="125"/>
      <c r="Z547" s="125"/>
      <c r="AA547" s="123" t="str">
        <f>IF(原始数据!AN546="","",原始数据!AN546)</f>
        <v/>
      </c>
      <c r="AB547" s="125"/>
      <c r="AC547" s="125"/>
      <c r="AD547" s="125"/>
      <c r="AE547" s="123" t="str">
        <f>IF(原始数据!K546="","",原始数据!K546)</f>
        <v/>
      </c>
      <c r="AF547" s="123" t="str">
        <f>IF(原始数据!L546="","",原始数据!L546)</f>
        <v/>
      </c>
      <c r="AG547" s="123" t="str">
        <f>IF(原始数据!AO546="","",原始数据!AO546)</f>
        <v/>
      </c>
      <c r="AH547" s="125"/>
      <c r="AI547" s="125"/>
      <c r="AJ547" s="125"/>
      <c r="AK547" s="125"/>
      <c r="AL547" s="125"/>
    </row>
    <row r="548" spans="1:38">
      <c r="A548" s="117">
        <f>输入错误检查!B547</f>
        <v>0</v>
      </c>
      <c r="B548" s="130" t="str">
        <f>原始数据!B547</f>
        <v/>
      </c>
      <c r="C548" s="130" t="str">
        <f>原始数据!C547</f>
        <v/>
      </c>
      <c r="D548" s="120" t="str">
        <f>原始数据!D547</f>
        <v/>
      </c>
      <c r="E548" s="120" t="str">
        <f>原始数据!E547</f>
        <v/>
      </c>
      <c r="F548" s="120" t="str">
        <f>原始数据!F547</f>
        <v/>
      </c>
      <c r="G548" s="120">
        <f>原始数据!G547</f>
        <v>1</v>
      </c>
      <c r="H548" s="120" t="str">
        <f>原始数据!H547</f>
        <v>下</v>
      </c>
      <c r="I548" s="120" t="str">
        <f>IF(原始数据!W547="","",原始数据!W547)</f>
        <v/>
      </c>
      <c r="J548" s="120" t="str">
        <f>原始数据!J547</f>
        <v/>
      </c>
      <c r="K548" s="125"/>
      <c r="L548" s="123" t="str">
        <f>IF(原始数据!AI547="","",原始数据!AI547)</f>
        <v/>
      </c>
      <c r="M548" s="125"/>
      <c r="N548" s="145"/>
      <c r="O548" s="145"/>
      <c r="P548" s="125"/>
      <c r="Q548" s="123" t="str">
        <f>IF(原始数据!AJ547="","",原始数据!AJ547)</f>
        <v/>
      </c>
      <c r="R548" s="125"/>
      <c r="S548" s="125"/>
      <c r="T548" s="125"/>
      <c r="U548" s="125"/>
      <c r="V548" s="123" t="str">
        <f>IF(原始数据!AL547="","",原始数据!AL547)</f>
        <v/>
      </c>
      <c r="W548" s="125"/>
      <c r="X548" s="125"/>
      <c r="Y548" s="125"/>
      <c r="Z548" s="125"/>
      <c r="AA548" s="123" t="str">
        <f>IF(原始数据!AN547="","",原始数据!AN547)</f>
        <v/>
      </c>
      <c r="AB548" s="125"/>
      <c r="AC548" s="125"/>
      <c r="AD548" s="125"/>
      <c r="AE548" s="123" t="str">
        <f>IF(原始数据!K547="","",原始数据!K547)</f>
        <v/>
      </c>
      <c r="AF548" s="123" t="str">
        <f>IF(原始数据!L547="","",原始数据!L547)</f>
        <v/>
      </c>
      <c r="AG548" s="123" t="str">
        <f>IF(原始数据!AO547="","",原始数据!AO547)</f>
        <v/>
      </c>
      <c r="AH548" s="125"/>
      <c r="AI548" s="125"/>
      <c r="AJ548" s="125"/>
      <c r="AK548" s="125"/>
      <c r="AL548" s="125"/>
    </row>
    <row r="549" spans="1:38">
      <c r="A549" s="117">
        <f>输入错误检查!B548</f>
        <v>0</v>
      </c>
      <c r="B549" s="130" t="str">
        <f>原始数据!B548</f>
        <v/>
      </c>
      <c r="C549" s="130" t="str">
        <f>原始数据!C548</f>
        <v/>
      </c>
      <c r="D549" s="120" t="str">
        <f>原始数据!D548</f>
        <v/>
      </c>
      <c r="E549" s="120" t="str">
        <f>原始数据!E548</f>
        <v/>
      </c>
      <c r="F549" s="120" t="str">
        <f>原始数据!F548</f>
        <v/>
      </c>
      <c r="G549" s="120">
        <f>原始数据!G548</f>
        <v>2</v>
      </c>
      <c r="H549" s="120" t="str">
        <f>原始数据!H548</f>
        <v>上</v>
      </c>
      <c r="I549" s="120" t="str">
        <f>IF(原始数据!W548="","",原始数据!W548)</f>
        <v/>
      </c>
      <c r="J549" s="120" t="str">
        <f>原始数据!J548</f>
        <v/>
      </c>
      <c r="K549" s="125"/>
      <c r="L549" s="123" t="str">
        <f>IF(原始数据!AI548="","",原始数据!AI548)</f>
        <v/>
      </c>
      <c r="M549" s="125"/>
      <c r="N549" s="145"/>
      <c r="O549" s="145"/>
      <c r="P549" s="125"/>
      <c r="Q549" s="123" t="str">
        <f>IF(原始数据!AJ548="","",原始数据!AJ548)</f>
        <v/>
      </c>
      <c r="R549" s="125"/>
      <c r="S549" s="125"/>
      <c r="T549" s="125"/>
      <c r="U549" s="125"/>
      <c r="V549" s="123" t="str">
        <f>IF(原始数据!AL548="","",原始数据!AL548)</f>
        <v/>
      </c>
      <c r="W549" s="125"/>
      <c r="X549" s="125"/>
      <c r="Y549" s="125"/>
      <c r="Z549" s="125"/>
      <c r="AA549" s="123" t="str">
        <f>IF(原始数据!AN548="","",原始数据!AN548)</f>
        <v/>
      </c>
      <c r="AB549" s="125"/>
      <c r="AC549" s="125"/>
      <c r="AD549" s="125"/>
      <c r="AE549" s="123" t="str">
        <f>IF(原始数据!K548="","",原始数据!K548)</f>
        <v/>
      </c>
      <c r="AF549" s="123" t="str">
        <f>IF(原始数据!L548="","",原始数据!L548)</f>
        <v/>
      </c>
      <c r="AG549" s="123" t="str">
        <f>IF(原始数据!AO548="","",原始数据!AO548)</f>
        <v/>
      </c>
      <c r="AH549" s="125"/>
      <c r="AI549" s="125"/>
      <c r="AJ549" s="125"/>
      <c r="AK549" s="125"/>
      <c r="AL549" s="125"/>
    </row>
    <row r="550" spans="1:38">
      <c r="A550" s="117">
        <f>输入错误检查!B549</f>
        <v>0</v>
      </c>
      <c r="B550" s="130" t="str">
        <f>原始数据!B549</f>
        <v/>
      </c>
      <c r="C550" s="130" t="str">
        <f>原始数据!C549</f>
        <v/>
      </c>
      <c r="D550" s="120" t="str">
        <f>原始数据!D549</f>
        <v/>
      </c>
      <c r="E550" s="120" t="str">
        <f>原始数据!E549</f>
        <v/>
      </c>
      <c r="F550" s="120" t="str">
        <f>原始数据!F549</f>
        <v/>
      </c>
      <c r="G550" s="120">
        <f>原始数据!G549</f>
        <v>2</v>
      </c>
      <c r="H550" s="120" t="str">
        <f>原始数据!H549</f>
        <v>下</v>
      </c>
      <c r="I550" s="120" t="str">
        <f>IF(原始数据!W549="","",原始数据!W549)</f>
        <v/>
      </c>
      <c r="J550" s="120" t="str">
        <f>原始数据!J549</f>
        <v/>
      </c>
      <c r="K550" s="125"/>
      <c r="L550" s="123" t="str">
        <f>IF(原始数据!AI549="","",原始数据!AI549)</f>
        <v/>
      </c>
      <c r="M550" s="125"/>
      <c r="N550" s="145"/>
      <c r="O550" s="145"/>
      <c r="P550" s="125"/>
      <c r="Q550" s="123" t="str">
        <f>IF(原始数据!AJ549="","",原始数据!AJ549)</f>
        <v/>
      </c>
      <c r="R550" s="125"/>
      <c r="S550" s="125"/>
      <c r="T550" s="125"/>
      <c r="U550" s="125"/>
      <c r="V550" s="123" t="str">
        <f>IF(原始数据!AL549="","",原始数据!AL549)</f>
        <v/>
      </c>
      <c r="W550" s="125"/>
      <c r="X550" s="125"/>
      <c r="Y550" s="125"/>
      <c r="Z550" s="125"/>
      <c r="AA550" s="123" t="str">
        <f>IF(原始数据!AN549="","",原始数据!AN549)</f>
        <v/>
      </c>
      <c r="AB550" s="125"/>
      <c r="AC550" s="125"/>
      <c r="AD550" s="125"/>
      <c r="AE550" s="123" t="str">
        <f>IF(原始数据!K549="","",原始数据!K549)</f>
        <v/>
      </c>
      <c r="AF550" s="123" t="str">
        <f>IF(原始数据!L549="","",原始数据!L549)</f>
        <v/>
      </c>
      <c r="AG550" s="123" t="str">
        <f>IF(原始数据!AO549="","",原始数据!AO549)</f>
        <v/>
      </c>
      <c r="AH550" s="125"/>
      <c r="AI550" s="125"/>
      <c r="AJ550" s="125"/>
      <c r="AK550" s="125"/>
      <c r="AL550" s="125"/>
    </row>
    <row r="551" spans="1:38">
      <c r="A551" s="117">
        <f>输入错误检查!B550</f>
        <v>0</v>
      </c>
      <c r="B551" s="130" t="str">
        <f>原始数据!B550</f>
        <v/>
      </c>
      <c r="C551" s="130" t="str">
        <f>原始数据!C550</f>
        <v/>
      </c>
      <c r="D551" s="120" t="str">
        <f>原始数据!D550</f>
        <v/>
      </c>
      <c r="E551" s="120" t="str">
        <f>原始数据!E550</f>
        <v/>
      </c>
      <c r="F551" s="120" t="str">
        <f>原始数据!F550</f>
        <v/>
      </c>
      <c r="G551" s="120">
        <f>原始数据!G550</f>
        <v>3</v>
      </c>
      <c r="H551" s="120" t="str">
        <f>原始数据!H550</f>
        <v>上</v>
      </c>
      <c r="I551" s="120" t="str">
        <f>IF(原始数据!W550="","",原始数据!W550)</f>
        <v/>
      </c>
      <c r="J551" s="120" t="str">
        <f>原始数据!J550</f>
        <v/>
      </c>
      <c r="K551" s="125"/>
      <c r="L551" s="123" t="str">
        <f>IF(原始数据!AI550="","",原始数据!AI550)</f>
        <v/>
      </c>
      <c r="M551" s="125"/>
      <c r="N551" s="145"/>
      <c r="O551" s="145"/>
      <c r="P551" s="125"/>
      <c r="Q551" s="123" t="str">
        <f>IF(原始数据!AJ550="","",原始数据!AJ550)</f>
        <v/>
      </c>
      <c r="R551" s="125"/>
      <c r="S551" s="125"/>
      <c r="T551" s="125"/>
      <c r="U551" s="125"/>
      <c r="V551" s="123" t="str">
        <f>IF(原始数据!AL550="","",原始数据!AL550)</f>
        <v/>
      </c>
      <c r="W551" s="125"/>
      <c r="X551" s="125"/>
      <c r="Y551" s="125"/>
      <c r="Z551" s="125"/>
      <c r="AA551" s="123" t="str">
        <f>IF(原始数据!AN550="","",原始数据!AN550)</f>
        <v/>
      </c>
      <c r="AB551" s="125"/>
      <c r="AC551" s="125"/>
      <c r="AD551" s="125"/>
      <c r="AE551" s="123" t="str">
        <f>IF(原始数据!K550="","",原始数据!K550)</f>
        <v/>
      </c>
      <c r="AF551" s="123" t="str">
        <f>IF(原始数据!L550="","",原始数据!L550)</f>
        <v/>
      </c>
      <c r="AG551" s="123" t="str">
        <f>IF(原始数据!AO550="","",原始数据!AO550)</f>
        <v/>
      </c>
      <c r="AH551" s="125"/>
      <c r="AI551" s="125"/>
      <c r="AJ551" s="125"/>
      <c r="AK551" s="125"/>
      <c r="AL551" s="125"/>
    </row>
    <row r="552" spans="1:38">
      <c r="A552" s="117">
        <f>输入错误检查!B551</f>
        <v>0</v>
      </c>
      <c r="B552" s="130" t="str">
        <f>原始数据!B551</f>
        <v/>
      </c>
      <c r="C552" s="130" t="str">
        <f>原始数据!C551</f>
        <v/>
      </c>
      <c r="D552" s="120" t="str">
        <f>原始数据!D551</f>
        <v/>
      </c>
      <c r="E552" s="120" t="str">
        <f>原始数据!E551</f>
        <v/>
      </c>
      <c r="F552" s="120" t="str">
        <f>原始数据!F551</f>
        <v/>
      </c>
      <c r="G552" s="120">
        <f>原始数据!G551</f>
        <v>3</v>
      </c>
      <c r="H552" s="120" t="str">
        <f>原始数据!H551</f>
        <v>下</v>
      </c>
      <c r="I552" s="120" t="str">
        <f>IF(原始数据!W551="","",原始数据!W551)</f>
        <v/>
      </c>
      <c r="J552" s="120" t="str">
        <f>原始数据!J551</f>
        <v/>
      </c>
      <c r="K552" s="125"/>
      <c r="L552" s="123" t="str">
        <f>IF(原始数据!AI551="","",原始数据!AI551)</f>
        <v/>
      </c>
      <c r="M552" s="125"/>
      <c r="N552" s="145"/>
      <c r="O552" s="145"/>
      <c r="P552" s="125"/>
      <c r="Q552" s="123" t="str">
        <f>IF(原始数据!AJ551="","",原始数据!AJ551)</f>
        <v/>
      </c>
      <c r="R552" s="125"/>
      <c r="S552" s="125"/>
      <c r="T552" s="125"/>
      <c r="U552" s="125"/>
      <c r="V552" s="123" t="str">
        <f>IF(原始数据!AL551="","",原始数据!AL551)</f>
        <v/>
      </c>
      <c r="W552" s="125"/>
      <c r="X552" s="125"/>
      <c r="Y552" s="125"/>
      <c r="Z552" s="125"/>
      <c r="AA552" s="123" t="str">
        <f>IF(原始数据!AN551="","",原始数据!AN551)</f>
        <v/>
      </c>
      <c r="AB552" s="125"/>
      <c r="AC552" s="125"/>
      <c r="AD552" s="125"/>
      <c r="AE552" s="123" t="str">
        <f>IF(原始数据!K551="","",原始数据!K551)</f>
        <v/>
      </c>
      <c r="AF552" s="123" t="str">
        <f>IF(原始数据!L551="","",原始数据!L551)</f>
        <v/>
      </c>
      <c r="AG552" s="123" t="str">
        <f>IF(原始数据!AO551="","",原始数据!AO551)</f>
        <v/>
      </c>
      <c r="AH552" s="125"/>
      <c r="AI552" s="125"/>
      <c r="AJ552" s="125"/>
      <c r="AK552" s="125"/>
      <c r="AL552" s="125"/>
    </row>
    <row r="553" spans="1:38">
      <c r="A553" s="117">
        <f>输入错误检查!B552</f>
        <v>0</v>
      </c>
      <c r="B553" s="130" t="str">
        <f>原始数据!B552</f>
        <v/>
      </c>
      <c r="C553" s="130" t="str">
        <f>原始数据!C552</f>
        <v/>
      </c>
      <c r="D553" s="120" t="str">
        <f>原始数据!D552</f>
        <v/>
      </c>
      <c r="E553" s="120" t="str">
        <f>原始数据!E552</f>
        <v/>
      </c>
      <c r="F553" s="120" t="str">
        <f>原始数据!F552</f>
        <v/>
      </c>
      <c r="G553" s="120" t="str">
        <f>原始数据!G552</f>
        <v>加</v>
      </c>
      <c r="H553" s="120" t="str">
        <f>原始数据!H552</f>
        <v>上</v>
      </c>
      <c r="I553" s="120" t="str">
        <f>IF(原始数据!W552="","",原始数据!W552)</f>
        <v/>
      </c>
      <c r="J553" s="120" t="str">
        <f>原始数据!J552</f>
        <v/>
      </c>
      <c r="K553" s="125"/>
      <c r="L553" s="123" t="str">
        <f>IF(原始数据!AI552="","",原始数据!AI552)</f>
        <v/>
      </c>
      <c r="M553" s="125"/>
      <c r="N553" s="145"/>
      <c r="O553" s="145"/>
      <c r="P553" s="125"/>
      <c r="Q553" s="123" t="str">
        <f>IF(原始数据!AJ552="","",原始数据!AJ552)</f>
        <v/>
      </c>
      <c r="R553" s="125"/>
      <c r="S553" s="125"/>
      <c r="T553" s="125"/>
      <c r="U553" s="125"/>
      <c r="V553" s="123" t="str">
        <f>IF(原始数据!AL552="","",原始数据!AL552)</f>
        <v/>
      </c>
      <c r="W553" s="125"/>
      <c r="X553" s="125"/>
      <c r="Y553" s="125"/>
      <c r="Z553" s="125"/>
      <c r="AA553" s="123" t="str">
        <f>IF(原始数据!AN552="","",原始数据!AN552)</f>
        <v/>
      </c>
      <c r="AB553" s="125"/>
      <c r="AC553" s="125"/>
      <c r="AD553" s="125"/>
      <c r="AE553" s="123" t="str">
        <f>IF(原始数据!K552="","",原始数据!K552)</f>
        <v/>
      </c>
      <c r="AF553" s="123" t="str">
        <f>IF(原始数据!L552="","",原始数据!L552)</f>
        <v/>
      </c>
      <c r="AG553" s="123" t="str">
        <f>IF(原始数据!AO552="","",原始数据!AO552)</f>
        <v/>
      </c>
      <c r="AH553" s="125"/>
      <c r="AI553" s="125"/>
      <c r="AJ553" s="125"/>
      <c r="AK553" s="125"/>
      <c r="AL553" s="125"/>
    </row>
    <row r="554" spans="1:38">
      <c r="A554" s="117">
        <f>输入错误检查!B553</f>
        <v>0</v>
      </c>
      <c r="B554" s="130" t="str">
        <f>原始数据!B553</f>
        <v/>
      </c>
      <c r="C554" s="130" t="str">
        <f>原始数据!C553</f>
        <v/>
      </c>
      <c r="D554" s="120" t="str">
        <f>原始数据!D553</f>
        <v/>
      </c>
      <c r="E554" s="120" t="str">
        <f>原始数据!E553</f>
        <v/>
      </c>
      <c r="F554" s="120" t="str">
        <f>原始数据!F553</f>
        <v/>
      </c>
      <c r="G554" s="120" t="str">
        <f>原始数据!G553</f>
        <v>加</v>
      </c>
      <c r="H554" s="120" t="str">
        <f>原始数据!H553</f>
        <v>下</v>
      </c>
      <c r="I554" s="120" t="str">
        <f>IF(原始数据!W553="","",原始数据!W553)</f>
        <v/>
      </c>
      <c r="J554" s="120" t="str">
        <f>原始数据!J553</f>
        <v/>
      </c>
      <c r="K554" s="125"/>
      <c r="L554" s="123" t="str">
        <f>IF(原始数据!AI553="","",原始数据!AI553)</f>
        <v/>
      </c>
      <c r="M554" s="125"/>
      <c r="N554" s="145"/>
      <c r="O554" s="145"/>
      <c r="P554" s="125"/>
      <c r="Q554" s="123" t="str">
        <f>IF(原始数据!AJ553="","",原始数据!AJ553)</f>
        <v/>
      </c>
      <c r="R554" s="125"/>
      <c r="S554" s="125"/>
      <c r="T554" s="125"/>
      <c r="U554" s="125"/>
      <c r="V554" s="123" t="str">
        <f>IF(原始数据!AL553="","",原始数据!AL553)</f>
        <v/>
      </c>
      <c r="W554" s="125"/>
      <c r="X554" s="125"/>
      <c r="Y554" s="125"/>
      <c r="Z554" s="125"/>
      <c r="AA554" s="123" t="str">
        <f>IF(原始数据!AN553="","",原始数据!AN553)</f>
        <v/>
      </c>
      <c r="AB554" s="125"/>
      <c r="AC554" s="125"/>
      <c r="AD554" s="125"/>
      <c r="AE554" s="123" t="str">
        <f>IF(原始数据!K553="","",原始数据!K553)</f>
        <v/>
      </c>
      <c r="AF554" s="123" t="str">
        <f>IF(原始数据!L553="","",原始数据!L553)</f>
        <v/>
      </c>
      <c r="AG554" s="123" t="str">
        <f>IF(原始数据!AO553="","",原始数据!AO553)</f>
        <v/>
      </c>
      <c r="AH554" s="125"/>
      <c r="AI554" s="125"/>
      <c r="AJ554" s="125"/>
      <c r="AK554" s="125"/>
      <c r="AL554" s="125"/>
    </row>
    <row r="555" spans="1:38">
      <c r="A555" s="117">
        <f>输入错误检查!B554</f>
        <v>0</v>
      </c>
      <c r="B555" s="130" t="str">
        <f>原始数据!B554</f>
        <v/>
      </c>
      <c r="C555" s="130" t="str">
        <f>原始数据!C554</f>
        <v/>
      </c>
      <c r="D555" s="120" t="str">
        <f>原始数据!D554</f>
        <v/>
      </c>
      <c r="E555" s="120" t="str">
        <f>原始数据!E554</f>
        <v/>
      </c>
      <c r="F555" s="120" t="str">
        <f>原始数据!F554</f>
        <v/>
      </c>
      <c r="G555" s="120">
        <f>原始数据!G554</f>
        <v>1</v>
      </c>
      <c r="H555" s="120" t="str">
        <f>原始数据!H554</f>
        <v>上</v>
      </c>
      <c r="I555" s="120" t="str">
        <f>IF(原始数据!W554="","",原始数据!W554)</f>
        <v/>
      </c>
      <c r="J555" s="120" t="str">
        <f>原始数据!J554</f>
        <v/>
      </c>
      <c r="K555" s="125"/>
      <c r="L555" s="123" t="str">
        <f>IF(原始数据!AI554="","",原始数据!AI554)</f>
        <v/>
      </c>
      <c r="M555" s="125"/>
      <c r="N555" s="145"/>
      <c r="O555" s="145"/>
      <c r="P555" s="125"/>
      <c r="Q555" s="123" t="str">
        <f>IF(原始数据!AJ554="","",原始数据!AJ554)</f>
        <v/>
      </c>
      <c r="R555" s="125"/>
      <c r="S555" s="125"/>
      <c r="T555" s="125"/>
      <c r="U555" s="125"/>
      <c r="V555" s="123" t="str">
        <f>IF(原始数据!AL554="","",原始数据!AL554)</f>
        <v/>
      </c>
      <c r="W555" s="125"/>
      <c r="X555" s="125"/>
      <c r="Y555" s="125"/>
      <c r="Z555" s="125"/>
      <c r="AA555" s="123" t="str">
        <f>IF(原始数据!AN554="","",原始数据!AN554)</f>
        <v/>
      </c>
      <c r="AB555" s="125"/>
      <c r="AC555" s="125"/>
      <c r="AD555" s="125"/>
      <c r="AE555" s="123" t="str">
        <f>IF(原始数据!K554="","",原始数据!K554)</f>
        <v/>
      </c>
      <c r="AF555" s="123" t="str">
        <f>IF(原始数据!L554="","",原始数据!L554)</f>
        <v/>
      </c>
      <c r="AG555" s="123" t="str">
        <f>IF(原始数据!AO554="","",原始数据!AO554)</f>
        <v/>
      </c>
      <c r="AH555" s="125"/>
      <c r="AI555" s="125"/>
      <c r="AJ555" s="125"/>
      <c r="AK555" s="125"/>
      <c r="AL555" s="125"/>
    </row>
    <row r="556" spans="1:38">
      <c r="A556" s="117">
        <f>输入错误检查!B555</f>
        <v>0</v>
      </c>
      <c r="B556" s="130" t="str">
        <f>原始数据!B555</f>
        <v/>
      </c>
      <c r="C556" s="130" t="str">
        <f>原始数据!C555</f>
        <v/>
      </c>
      <c r="D556" s="120" t="str">
        <f>原始数据!D555</f>
        <v/>
      </c>
      <c r="E556" s="120" t="str">
        <f>原始数据!E555</f>
        <v/>
      </c>
      <c r="F556" s="120" t="str">
        <f>原始数据!F555</f>
        <v/>
      </c>
      <c r="G556" s="120">
        <f>原始数据!G555</f>
        <v>1</v>
      </c>
      <c r="H556" s="120" t="str">
        <f>原始数据!H555</f>
        <v>下</v>
      </c>
      <c r="I556" s="120" t="str">
        <f>IF(原始数据!W555="","",原始数据!W555)</f>
        <v/>
      </c>
      <c r="J556" s="120" t="str">
        <f>原始数据!J555</f>
        <v/>
      </c>
      <c r="K556" s="125"/>
      <c r="L556" s="123" t="str">
        <f>IF(原始数据!AI555="","",原始数据!AI555)</f>
        <v/>
      </c>
      <c r="M556" s="125"/>
      <c r="N556" s="145"/>
      <c r="O556" s="145"/>
      <c r="P556" s="125"/>
      <c r="Q556" s="123" t="str">
        <f>IF(原始数据!AJ555="","",原始数据!AJ555)</f>
        <v/>
      </c>
      <c r="R556" s="125"/>
      <c r="S556" s="125"/>
      <c r="T556" s="125"/>
      <c r="U556" s="125"/>
      <c r="V556" s="123" t="str">
        <f>IF(原始数据!AL555="","",原始数据!AL555)</f>
        <v/>
      </c>
      <c r="W556" s="125"/>
      <c r="X556" s="125"/>
      <c r="Y556" s="125"/>
      <c r="Z556" s="125"/>
      <c r="AA556" s="123" t="str">
        <f>IF(原始数据!AN555="","",原始数据!AN555)</f>
        <v/>
      </c>
      <c r="AB556" s="125"/>
      <c r="AC556" s="125"/>
      <c r="AD556" s="125"/>
      <c r="AE556" s="123" t="str">
        <f>IF(原始数据!K555="","",原始数据!K555)</f>
        <v/>
      </c>
      <c r="AF556" s="123" t="str">
        <f>IF(原始数据!L555="","",原始数据!L555)</f>
        <v/>
      </c>
      <c r="AG556" s="123" t="str">
        <f>IF(原始数据!AO555="","",原始数据!AO555)</f>
        <v/>
      </c>
      <c r="AH556" s="125"/>
      <c r="AI556" s="125"/>
      <c r="AJ556" s="125"/>
      <c r="AK556" s="125"/>
      <c r="AL556" s="125"/>
    </row>
    <row r="557" spans="1:38">
      <c r="A557" s="117">
        <f>输入错误检查!B556</f>
        <v>0</v>
      </c>
      <c r="B557" s="130" t="str">
        <f>原始数据!B556</f>
        <v/>
      </c>
      <c r="C557" s="130" t="str">
        <f>原始数据!C556</f>
        <v/>
      </c>
      <c r="D557" s="120" t="str">
        <f>原始数据!D556</f>
        <v/>
      </c>
      <c r="E557" s="120" t="str">
        <f>原始数据!E556</f>
        <v/>
      </c>
      <c r="F557" s="120" t="str">
        <f>原始数据!F556</f>
        <v/>
      </c>
      <c r="G557" s="120">
        <f>原始数据!G556</f>
        <v>2</v>
      </c>
      <c r="H557" s="120" t="str">
        <f>原始数据!H556</f>
        <v>上</v>
      </c>
      <c r="I557" s="120" t="str">
        <f>IF(原始数据!W556="","",原始数据!W556)</f>
        <v/>
      </c>
      <c r="J557" s="120" t="str">
        <f>原始数据!J556</f>
        <v/>
      </c>
      <c r="K557" s="125"/>
      <c r="L557" s="123" t="str">
        <f>IF(原始数据!AI556="","",原始数据!AI556)</f>
        <v/>
      </c>
      <c r="M557" s="125"/>
      <c r="N557" s="145"/>
      <c r="O557" s="145"/>
      <c r="P557" s="125"/>
      <c r="Q557" s="123" t="str">
        <f>IF(原始数据!AJ556="","",原始数据!AJ556)</f>
        <v/>
      </c>
      <c r="R557" s="125"/>
      <c r="S557" s="125"/>
      <c r="T557" s="125"/>
      <c r="U557" s="125"/>
      <c r="V557" s="123" t="str">
        <f>IF(原始数据!AL556="","",原始数据!AL556)</f>
        <v/>
      </c>
      <c r="W557" s="125"/>
      <c r="X557" s="125"/>
      <c r="Y557" s="125"/>
      <c r="Z557" s="125"/>
      <c r="AA557" s="123" t="str">
        <f>IF(原始数据!AN556="","",原始数据!AN556)</f>
        <v/>
      </c>
      <c r="AB557" s="125"/>
      <c r="AC557" s="125"/>
      <c r="AD557" s="125"/>
      <c r="AE557" s="123" t="str">
        <f>IF(原始数据!K556="","",原始数据!K556)</f>
        <v/>
      </c>
      <c r="AF557" s="123" t="str">
        <f>IF(原始数据!L556="","",原始数据!L556)</f>
        <v/>
      </c>
      <c r="AG557" s="123" t="str">
        <f>IF(原始数据!AO556="","",原始数据!AO556)</f>
        <v/>
      </c>
      <c r="AH557" s="125"/>
      <c r="AI557" s="125"/>
      <c r="AJ557" s="125"/>
      <c r="AK557" s="125"/>
      <c r="AL557" s="125"/>
    </row>
    <row r="558" spans="1:38">
      <c r="A558" s="117">
        <f>输入错误检查!B557</f>
        <v>0</v>
      </c>
      <c r="B558" s="130" t="str">
        <f>原始数据!B557</f>
        <v/>
      </c>
      <c r="C558" s="130" t="str">
        <f>原始数据!C557</f>
        <v/>
      </c>
      <c r="D558" s="120" t="str">
        <f>原始数据!D557</f>
        <v/>
      </c>
      <c r="E558" s="120" t="str">
        <f>原始数据!E557</f>
        <v/>
      </c>
      <c r="F558" s="120" t="str">
        <f>原始数据!F557</f>
        <v/>
      </c>
      <c r="G558" s="120">
        <f>原始数据!G557</f>
        <v>2</v>
      </c>
      <c r="H558" s="120" t="str">
        <f>原始数据!H557</f>
        <v>下</v>
      </c>
      <c r="I558" s="120" t="str">
        <f>IF(原始数据!W557="","",原始数据!W557)</f>
        <v/>
      </c>
      <c r="J558" s="120" t="str">
        <f>原始数据!J557</f>
        <v/>
      </c>
      <c r="K558" s="125"/>
      <c r="L558" s="123" t="str">
        <f>IF(原始数据!AI557="","",原始数据!AI557)</f>
        <v/>
      </c>
      <c r="M558" s="125"/>
      <c r="N558" s="145"/>
      <c r="O558" s="145"/>
      <c r="P558" s="125"/>
      <c r="Q558" s="123" t="str">
        <f>IF(原始数据!AJ557="","",原始数据!AJ557)</f>
        <v/>
      </c>
      <c r="R558" s="125"/>
      <c r="S558" s="125"/>
      <c r="T558" s="125"/>
      <c r="U558" s="125"/>
      <c r="V558" s="123" t="str">
        <f>IF(原始数据!AL557="","",原始数据!AL557)</f>
        <v/>
      </c>
      <c r="W558" s="125"/>
      <c r="X558" s="125"/>
      <c r="Y558" s="125"/>
      <c r="Z558" s="125"/>
      <c r="AA558" s="123" t="str">
        <f>IF(原始数据!AN557="","",原始数据!AN557)</f>
        <v/>
      </c>
      <c r="AB558" s="125"/>
      <c r="AC558" s="125"/>
      <c r="AD558" s="125"/>
      <c r="AE558" s="123" t="str">
        <f>IF(原始数据!K557="","",原始数据!K557)</f>
        <v/>
      </c>
      <c r="AF558" s="123" t="str">
        <f>IF(原始数据!L557="","",原始数据!L557)</f>
        <v/>
      </c>
      <c r="AG558" s="123" t="str">
        <f>IF(原始数据!AO557="","",原始数据!AO557)</f>
        <v/>
      </c>
      <c r="AH558" s="125"/>
      <c r="AI558" s="125"/>
      <c r="AJ558" s="125"/>
      <c r="AK558" s="125"/>
      <c r="AL558" s="125"/>
    </row>
    <row r="559" spans="1:38">
      <c r="A559" s="117">
        <f>输入错误检查!B558</f>
        <v>0</v>
      </c>
      <c r="B559" s="130" t="str">
        <f>原始数据!B558</f>
        <v/>
      </c>
      <c r="C559" s="130" t="str">
        <f>原始数据!C558</f>
        <v/>
      </c>
      <c r="D559" s="120" t="str">
        <f>原始数据!D558</f>
        <v/>
      </c>
      <c r="E559" s="120" t="str">
        <f>原始数据!E558</f>
        <v/>
      </c>
      <c r="F559" s="120" t="str">
        <f>原始数据!F558</f>
        <v/>
      </c>
      <c r="G559" s="120">
        <f>原始数据!G558</f>
        <v>3</v>
      </c>
      <c r="H559" s="120" t="str">
        <f>原始数据!H558</f>
        <v>上</v>
      </c>
      <c r="I559" s="120" t="str">
        <f>IF(原始数据!W558="","",原始数据!W558)</f>
        <v/>
      </c>
      <c r="J559" s="120" t="str">
        <f>原始数据!J558</f>
        <v/>
      </c>
      <c r="K559" s="125"/>
      <c r="L559" s="123" t="str">
        <f>IF(原始数据!AI558="","",原始数据!AI558)</f>
        <v/>
      </c>
      <c r="M559" s="125"/>
      <c r="N559" s="145"/>
      <c r="O559" s="145"/>
      <c r="P559" s="125"/>
      <c r="Q559" s="123" t="str">
        <f>IF(原始数据!AJ558="","",原始数据!AJ558)</f>
        <v/>
      </c>
      <c r="R559" s="125"/>
      <c r="S559" s="125"/>
      <c r="T559" s="125"/>
      <c r="U559" s="125"/>
      <c r="V559" s="123" t="str">
        <f>IF(原始数据!AL558="","",原始数据!AL558)</f>
        <v/>
      </c>
      <c r="W559" s="125"/>
      <c r="X559" s="125"/>
      <c r="Y559" s="125"/>
      <c r="Z559" s="125"/>
      <c r="AA559" s="123" t="str">
        <f>IF(原始数据!AN558="","",原始数据!AN558)</f>
        <v/>
      </c>
      <c r="AB559" s="125"/>
      <c r="AC559" s="125"/>
      <c r="AD559" s="125"/>
      <c r="AE559" s="123" t="str">
        <f>IF(原始数据!K558="","",原始数据!K558)</f>
        <v/>
      </c>
      <c r="AF559" s="123" t="str">
        <f>IF(原始数据!L558="","",原始数据!L558)</f>
        <v/>
      </c>
      <c r="AG559" s="123" t="str">
        <f>IF(原始数据!AO558="","",原始数据!AO558)</f>
        <v/>
      </c>
      <c r="AH559" s="125"/>
      <c r="AI559" s="125"/>
      <c r="AJ559" s="125"/>
      <c r="AK559" s="125"/>
      <c r="AL559" s="125"/>
    </row>
    <row r="560" spans="1:38">
      <c r="A560" s="117">
        <f>输入错误检查!B559</f>
        <v>0</v>
      </c>
      <c r="B560" s="130" t="str">
        <f>原始数据!B559</f>
        <v/>
      </c>
      <c r="C560" s="130" t="str">
        <f>原始数据!C559</f>
        <v/>
      </c>
      <c r="D560" s="120" t="str">
        <f>原始数据!D559</f>
        <v/>
      </c>
      <c r="E560" s="120" t="str">
        <f>原始数据!E559</f>
        <v/>
      </c>
      <c r="F560" s="120" t="str">
        <f>原始数据!F559</f>
        <v/>
      </c>
      <c r="G560" s="120">
        <f>原始数据!G559</f>
        <v>3</v>
      </c>
      <c r="H560" s="120" t="str">
        <f>原始数据!H559</f>
        <v>下</v>
      </c>
      <c r="I560" s="120" t="str">
        <f>IF(原始数据!W559="","",原始数据!W559)</f>
        <v/>
      </c>
      <c r="J560" s="120" t="str">
        <f>原始数据!J559</f>
        <v/>
      </c>
      <c r="K560" s="125"/>
      <c r="L560" s="123" t="str">
        <f>IF(原始数据!AI559="","",原始数据!AI559)</f>
        <v/>
      </c>
      <c r="M560" s="125"/>
      <c r="N560" s="145"/>
      <c r="O560" s="145"/>
      <c r="P560" s="125"/>
      <c r="Q560" s="123" t="str">
        <f>IF(原始数据!AJ559="","",原始数据!AJ559)</f>
        <v/>
      </c>
      <c r="R560" s="125"/>
      <c r="S560" s="125"/>
      <c r="T560" s="125"/>
      <c r="U560" s="125"/>
      <c r="V560" s="123" t="str">
        <f>IF(原始数据!AL559="","",原始数据!AL559)</f>
        <v/>
      </c>
      <c r="W560" s="125"/>
      <c r="X560" s="125"/>
      <c r="Y560" s="125"/>
      <c r="Z560" s="125"/>
      <c r="AA560" s="123" t="str">
        <f>IF(原始数据!AN559="","",原始数据!AN559)</f>
        <v/>
      </c>
      <c r="AB560" s="125"/>
      <c r="AC560" s="125"/>
      <c r="AD560" s="125"/>
      <c r="AE560" s="123" t="str">
        <f>IF(原始数据!K559="","",原始数据!K559)</f>
        <v/>
      </c>
      <c r="AF560" s="123" t="str">
        <f>IF(原始数据!L559="","",原始数据!L559)</f>
        <v/>
      </c>
      <c r="AG560" s="123" t="str">
        <f>IF(原始数据!AO559="","",原始数据!AO559)</f>
        <v/>
      </c>
      <c r="AH560" s="125"/>
      <c r="AI560" s="125"/>
      <c r="AJ560" s="125"/>
      <c r="AK560" s="125"/>
      <c r="AL560" s="125"/>
    </row>
    <row r="561" spans="1:38">
      <c r="A561" s="117">
        <f>输入错误检查!B560</f>
        <v>0</v>
      </c>
      <c r="B561" s="130" t="str">
        <f>原始数据!B560</f>
        <v/>
      </c>
      <c r="C561" s="130" t="str">
        <f>原始数据!C560</f>
        <v/>
      </c>
      <c r="D561" s="120" t="str">
        <f>原始数据!D560</f>
        <v/>
      </c>
      <c r="E561" s="120" t="str">
        <f>原始数据!E560</f>
        <v/>
      </c>
      <c r="F561" s="120" t="str">
        <f>原始数据!F560</f>
        <v/>
      </c>
      <c r="G561" s="120" t="str">
        <f>原始数据!G560</f>
        <v>加</v>
      </c>
      <c r="H561" s="120" t="str">
        <f>原始数据!H560</f>
        <v>上</v>
      </c>
      <c r="I561" s="120" t="str">
        <f>IF(原始数据!W560="","",原始数据!W560)</f>
        <v/>
      </c>
      <c r="J561" s="120" t="str">
        <f>原始数据!J560</f>
        <v/>
      </c>
      <c r="K561" s="125"/>
      <c r="L561" s="123" t="str">
        <f>IF(原始数据!AI560="","",原始数据!AI560)</f>
        <v/>
      </c>
      <c r="M561" s="125"/>
      <c r="N561" s="145"/>
      <c r="O561" s="145"/>
      <c r="P561" s="125"/>
      <c r="Q561" s="123" t="str">
        <f>IF(原始数据!AJ560="","",原始数据!AJ560)</f>
        <v/>
      </c>
      <c r="R561" s="125"/>
      <c r="S561" s="125"/>
      <c r="T561" s="125"/>
      <c r="U561" s="125"/>
      <c r="V561" s="123" t="str">
        <f>IF(原始数据!AL560="","",原始数据!AL560)</f>
        <v/>
      </c>
      <c r="W561" s="125"/>
      <c r="X561" s="125"/>
      <c r="Y561" s="125"/>
      <c r="Z561" s="125"/>
      <c r="AA561" s="123" t="str">
        <f>IF(原始数据!AN560="","",原始数据!AN560)</f>
        <v/>
      </c>
      <c r="AB561" s="125"/>
      <c r="AC561" s="125"/>
      <c r="AD561" s="125"/>
      <c r="AE561" s="123" t="str">
        <f>IF(原始数据!K560="","",原始数据!K560)</f>
        <v/>
      </c>
      <c r="AF561" s="123" t="str">
        <f>IF(原始数据!L560="","",原始数据!L560)</f>
        <v/>
      </c>
      <c r="AG561" s="123" t="str">
        <f>IF(原始数据!AO560="","",原始数据!AO560)</f>
        <v/>
      </c>
      <c r="AH561" s="125"/>
      <c r="AI561" s="125"/>
      <c r="AJ561" s="125"/>
      <c r="AK561" s="125"/>
      <c r="AL561" s="125"/>
    </row>
    <row r="562" spans="1:38">
      <c r="A562" s="117">
        <f>输入错误检查!B561</f>
        <v>0</v>
      </c>
      <c r="B562" s="130" t="str">
        <f>原始数据!B561</f>
        <v/>
      </c>
      <c r="C562" s="130" t="str">
        <f>原始数据!C561</f>
        <v/>
      </c>
      <c r="D562" s="120" t="str">
        <f>原始数据!D561</f>
        <v/>
      </c>
      <c r="E562" s="120" t="str">
        <f>原始数据!E561</f>
        <v/>
      </c>
      <c r="F562" s="120" t="str">
        <f>原始数据!F561</f>
        <v/>
      </c>
      <c r="G562" s="120" t="str">
        <f>原始数据!G561</f>
        <v>加</v>
      </c>
      <c r="H562" s="120" t="str">
        <f>原始数据!H561</f>
        <v>下</v>
      </c>
      <c r="I562" s="120" t="str">
        <f>IF(原始数据!W561="","",原始数据!W561)</f>
        <v/>
      </c>
      <c r="J562" s="120" t="str">
        <f>原始数据!J561</f>
        <v/>
      </c>
      <c r="K562" s="125"/>
      <c r="L562" s="123" t="str">
        <f>IF(原始数据!AI561="","",原始数据!AI561)</f>
        <v/>
      </c>
      <c r="M562" s="125"/>
      <c r="N562" s="145"/>
      <c r="O562" s="145"/>
      <c r="P562" s="125"/>
      <c r="Q562" s="123" t="str">
        <f>IF(原始数据!AJ561="","",原始数据!AJ561)</f>
        <v/>
      </c>
      <c r="R562" s="125"/>
      <c r="S562" s="125"/>
      <c r="T562" s="125"/>
      <c r="U562" s="125"/>
      <c r="V562" s="123" t="str">
        <f>IF(原始数据!AL561="","",原始数据!AL561)</f>
        <v/>
      </c>
      <c r="W562" s="125"/>
      <c r="X562" s="125"/>
      <c r="Y562" s="125"/>
      <c r="Z562" s="125"/>
      <c r="AA562" s="123" t="str">
        <f>IF(原始数据!AN561="","",原始数据!AN561)</f>
        <v/>
      </c>
      <c r="AB562" s="125"/>
      <c r="AC562" s="125"/>
      <c r="AD562" s="125"/>
      <c r="AE562" s="123" t="str">
        <f>IF(原始数据!K561="","",原始数据!K561)</f>
        <v/>
      </c>
      <c r="AF562" s="123" t="str">
        <f>IF(原始数据!L561="","",原始数据!L561)</f>
        <v/>
      </c>
      <c r="AG562" s="123" t="str">
        <f>IF(原始数据!AO561="","",原始数据!AO561)</f>
        <v/>
      </c>
      <c r="AH562" s="125"/>
      <c r="AI562" s="125"/>
      <c r="AJ562" s="125"/>
      <c r="AK562" s="125"/>
      <c r="AL562" s="125"/>
    </row>
    <row r="563" spans="1:38">
      <c r="A563" s="117">
        <f>输入错误检查!B562</f>
        <v>0</v>
      </c>
      <c r="B563" s="130" t="str">
        <f>原始数据!B562</f>
        <v/>
      </c>
      <c r="C563" s="130" t="str">
        <f>原始数据!C562</f>
        <v/>
      </c>
      <c r="D563" s="120" t="str">
        <f>原始数据!D562</f>
        <v/>
      </c>
      <c r="E563" s="120" t="str">
        <f>原始数据!E562</f>
        <v/>
      </c>
      <c r="F563" s="120" t="str">
        <f>原始数据!F562</f>
        <v/>
      </c>
      <c r="G563" s="120">
        <f>原始数据!G562</f>
        <v>1</v>
      </c>
      <c r="H563" s="120" t="str">
        <f>原始数据!H562</f>
        <v>上</v>
      </c>
      <c r="I563" s="120" t="str">
        <f>IF(原始数据!W562="","",原始数据!W562)</f>
        <v/>
      </c>
      <c r="J563" s="120" t="str">
        <f>原始数据!J562</f>
        <v/>
      </c>
      <c r="K563" s="125"/>
      <c r="L563" s="123" t="str">
        <f>IF(原始数据!AI562="","",原始数据!AI562)</f>
        <v/>
      </c>
      <c r="M563" s="125"/>
      <c r="N563" s="145"/>
      <c r="O563" s="145"/>
      <c r="P563" s="125"/>
      <c r="Q563" s="123" t="str">
        <f>IF(原始数据!AJ562="","",原始数据!AJ562)</f>
        <v/>
      </c>
      <c r="R563" s="125"/>
      <c r="S563" s="125"/>
      <c r="T563" s="125"/>
      <c r="U563" s="125"/>
      <c r="V563" s="123" t="str">
        <f>IF(原始数据!AL562="","",原始数据!AL562)</f>
        <v/>
      </c>
      <c r="W563" s="125"/>
      <c r="X563" s="125"/>
      <c r="Y563" s="125"/>
      <c r="Z563" s="125"/>
      <c r="AA563" s="123" t="str">
        <f>IF(原始数据!AN562="","",原始数据!AN562)</f>
        <v/>
      </c>
      <c r="AB563" s="125"/>
      <c r="AC563" s="125"/>
      <c r="AD563" s="125"/>
      <c r="AE563" s="123" t="str">
        <f>IF(原始数据!K562="","",原始数据!K562)</f>
        <v/>
      </c>
      <c r="AF563" s="123" t="str">
        <f>IF(原始数据!L562="","",原始数据!L562)</f>
        <v/>
      </c>
      <c r="AG563" s="123" t="str">
        <f>IF(原始数据!AO562="","",原始数据!AO562)</f>
        <v/>
      </c>
      <c r="AH563" s="125"/>
      <c r="AI563" s="125"/>
      <c r="AJ563" s="125"/>
      <c r="AK563" s="125"/>
      <c r="AL563" s="125"/>
    </row>
    <row r="564" spans="1:38">
      <c r="A564" s="117">
        <f>输入错误检查!B563</f>
        <v>0</v>
      </c>
      <c r="B564" s="130" t="str">
        <f>原始数据!B563</f>
        <v/>
      </c>
      <c r="C564" s="130" t="str">
        <f>原始数据!C563</f>
        <v/>
      </c>
      <c r="D564" s="120" t="str">
        <f>原始数据!D563</f>
        <v/>
      </c>
      <c r="E564" s="120" t="str">
        <f>原始数据!E563</f>
        <v/>
      </c>
      <c r="F564" s="120" t="str">
        <f>原始数据!F563</f>
        <v/>
      </c>
      <c r="G564" s="120">
        <f>原始数据!G563</f>
        <v>1</v>
      </c>
      <c r="H564" s="120" t="str">
        <f>原始数据!H563</f>
        <v>下</v>
      </c>
      <c r="I564" s="120" t="str">
        <f>IF(原始数据!W563="","",原始数据!W563)</f>
        <v/>
      </c>
      <c r="J564" s="120" t="str">
        <f>原始数据!J563</f>
        <v/>
      </c>
      <c r="K564" s="125"/>
      <c r="L564" s="123" t="str">
        <f>IF(原始数据!AI563="","",原始数据!AI563)</f>
        <v/>
      </c>
      <c r="M564" s="125"/>
      <c r="N564" s="145"/>
      <c r="O564" s="145"/>
      <c r="P564" s="125"/>
      <c r="Q564" s="123" t="str">
        <f>IF(原始数据!AJ563="","",原始数据!AJ563)</f>
        <v/>
      </c>
      <c r="R564" s="125"/>
      <c r="S564" s="125"/>
      <c r="T564" s="125"/>
      <c r="U564" s="125"/>
      <c r="V564" s="123" t="str">
        <f>IF(原始数据!AL563="","",原始数据!AL563)</f>
        <v/>
      </c>
      <c r="W564" s="125"/>
      <c r="X564" s="125"/>
      <c r="Y564" s="125"/>
      <c r="Z564" s="125"/>
      <c r="AA564" s="123" t="str">
        <f>IF(原始数据!AN563="","",原始数据!AN563)</f>
        <v/>
      </c>
      <c r="AB564" s="125"/>
      <c r="AC564" s="125"/>
      <c r="AD564" s="125"/>
      <c r="AE564" s="123" t="str">
        <f>IF(原始数据!K563="","",原始数据!K563)</f>
        <v/>
      </c>
      <c r="AF564" s="123" t="str">
        <f>IF(原始数据!L563="","",原始数据!L563)</f>
        <v/>
      </c>
      <c r="AG564" s="123" t="str">
        <f>IF(原始数据!AO563="","",原始数据!AO563)</f>
        <v/>
      </c>
      <c r="AH564" s="125"/>
      <c r="AI564" s="125"/>
      <c r="AJ564" s="125"/>
      <c r="AK564" s="125"/>
      <c r="AL564" s="125"/>
    </row>
    <row r="565" spans="1:38">
      <c r="A565" s="117">
        <f>输入错误检查!B564</f>
        <v>0</v>
      </c>
      <c r="B565" s="130" t="str">
        <f>原始数据!B564</f>
        <v/>
      </c>
      <c r="C565" s="130" t="str">
        <f>原始数据!C564</f>
        <v/>
      </c>
      <c r="D565" s="120" t="str">
        <f>原始数据!D564</f>
        <v/>
      </c>
      <c r="E565" s="120" t="str">
        <f>原始数据!E564</f>
        <v/>
      </c>
      <c r="F565" s="120" t="str">
        <f>原始数据!F564</f>
        <v/>
      </c>
      <c r="G565" s="120">
        <f>原始数据!G564</f>
        <v>2</v>
      </c>
      <c r="H565" s="120" t="str">
        <f>原始数据!H564</f>
        <v>上</v>
      </c>
      <c r="I565" s="120" t="str">
        <f>IF(原始数据!W564="","",原始数据!W564)</f>
        <v/>
      </c>
      <c r="J565" s="120" t="str">
        <f>原始数据!J564</f>
        <v/>
      </c>
      <c r="K565" s="125"/>
      <c r="L565" s="123" t="str">
        <f>IF(原始数据!AI564="","",原始数据!AI564)</f>
        <v/>
      </c>
      <c r="M565" s="125"/>
      <c r="N565" s="145"/>
      <c r="O565" s="145"/>
      <c r="P565" s="125"/>
      <c r="Q565" s="123" t="str">
        <f>IF(原始数据!AJ564="","",原始数据!AJ564)</f>
        <v/>
      </c>
      <c r="R565" s="125"/>
      <c r="S565" s="125"/>
      <c r="T565" s="125"/>
      <c r="U565" s="125"/>
      <c r="V565" s="123" t="str">
        <f>IF(原始数据!AL564="","",原始数据!AL564)</f>
        <v/>
      </c>
      <c r="W565" s="125"/>
      <c r="X565" s="125"/>
      <c r="Y565" s="125"/>
      <c r="Z565" s="125"/>
      <c r="AA565" s="123" t="str">
        <f>IF(原始数据!AN564="","",原始数据!AN564)</f>
        <v/>
      </c>
      <c r="AB565" s="125"/>
      <c r="AC565" s="125"/>
      <c r="AD565" s="125"/>
      <c r="AE565" s="123" t="str">
        <f>IF(原始数据!K564="","",原始数据!K564)</f>
        <v/>
      </c>
      <c r="AF565" s="123" t="str">
        <f>IF(原始数据!L564="","",原始数据!L564)</f>
        <v/>
      </c>
      <c r="AG565" s="123" t="str">
        <f>IF(原始数据!AO564="","",原始数据!AO564)</f>
        <v/>
      </c>
      <c r="AH565" s="125"/>
      <c r="AI565" s="125"/>
      <c r="AJ565" s="125"/>
      <c r="AK565" s="125"/>
      <c r="AL565" s="125"/>
    </row>
    <row r="566" spans="1:38">
      <c r="A566" s="117">
        <f>输入错误检查!B565</f>
        <v>0</v>
      </c>
      <c r="B566" s="130" t="str">
        <f>原始数据!B565</f>
        <v/>
      </c>
      <c r="C566" s="130" t="str">
        <f>原始数据!C565</f>
        <v/>
      </c>
      <c r="D566" s="120" t="str">
        <f>原始数据!D565</f>
        <v/>
      </c>
      <c r="E566" s="120" t="str">
        <f>原始数据!E565</f>
        <v/>
      </c>
      <c r="F566" s="120" t="str">
        <f>原始数据!F565</f>
        <v/>
      </c>
      <c r="G566" s="120">
        <f>原始数据!G565</f>
        <v>2</v>
      </c>
      <c r="H566" s="120" t="str">
        <f>原始数据!H565</f>
        <v>下</v>
      </c>
      <c r="I566" s="120" t="str">
        <f>IF(原始数据!W565="","",原始数据!W565)</f>
        <v/>
      </c>
      <c r="J566" s="120" t="str">
        <f>原始数据!J565</f>
        <v/>
      </c>
      <c r="K566" s="125"/>
      <c r="L566" s="123" t="str">
        <f>IF(原始数据!AI565="","",原始数据!AI565)</f>
        <v/>
      </c>
      <c r="M566" s="125"/>
      <c r="N566" s="145"/>
      <c r="O566" s="145"/>
      <c r="P566" s="125"/>
      <c r="Q566" s="123" t="str">
        <f>IF(原始数据!AJ565="","",原始数据!AJ565)</f>
        <v/>
      </c>
      <c r="R566" s="125"/>
      <c r="S566" s="125"/>
      <c r="T566" s="125"/>
      <c r="U566" s="125"/>
      <c r="V566" s="123" t="str">
        <f>IF(原始数据!AL565="","",原始数据!AL565)</f>
        <v/>
      </c>
      <c r="W566" s="125"/>
      <c r="X566" s="125"/>
      <c r="Y566" s="125"/>
      <c r="Z566" s="125"/>
      <c r="AA566" s="123" t="str">
        <f>IF(原始数据!AN565="","",原始数据!AN565)</f>
        <v/>
      </c>
      <c r="AB566" s="125"/>
      <c r="AC566" s="125"/>
      <c r="AD566" s="125"/>
      <c r="AE566" s="123" t="str">
        <f>IF(原始数据!K565="","",原始数据!K565)</f>
        <v/>
      </c>
      <c r="AF566" s="123" t="str">
        <f>IF(原始数据!L565="","",原始数据!L565)</f>
        <v/>
      </c>
      <c r="AG566" s="123" t="str">
        <f>IF(原始数据!AO565="","",原始数据!AO565)</f>
        <v/>
      </c>
      <c r="AH566" s="125"/>
      <c r="AI566" s="125"/>
      <c r="AJ566" s="125"/>
      <c r="AK566" s="125"/>
      <c r="AL566" s="125"/>
    </row>
    <row r="567" spans="1:38">
      <c r="A567" s="117">
        <f>输入错误检查!B566</f>
        <v>0</v>
      </c>
      <c r="B567" s="130" t="str">
        <f>原始数据!B566</f>
        <v/>
      </c>
      <c r="C567" s="130" t="str">
        <f>原始数据!C566</f>
        <v/>
      </c>
      <c r="D567" s="120" t="str">
        <f>原始数据!D566</f>
        <v/>
      </c>
      <c r="E567" s="120" t="str">
        <f>原始数据!E566</f>
        <v/>
      </c>
      <c r="F567" s="120" t="str">
        <f>原始数据!F566</f>
        <v/>
      </c>
      <c r="G567" s="120">
        <f>原始数据!G566</f>
        <v>3</v>
      </c>
      <c r="H567" s="120" t="str">
        <f>原始数据!H566</f>
        <v>上</v>
      </c>
      <c r="I567" s="120" t="str">
        <f>IF(原始数据!W566="","",原始数据!W566)</f>
        <v/>
      </c>
      <c r="J567" s="120" t="str">
        <f>原始数据!J566</f>
        <v/>
      </c>
      <c r="K567" s="125"/>
      <c r="L567" s="123" t="str">
        <f>IF(原始数据!AI566="","",原始数据!AI566)</f>
        <v/>
      </c>
      <c r="M567" s="125"/>
      <c r="N567" s="145"/>
      <c r="O567" s="145"/>
      <c r="P567" s="125"/>
      <c r="Q567" s="123" t="str">
        <f>IF(原始数据!AJ566="","",原始数据!AJ566)</f>
        <v/>
      </c>
      <c r="R567" s="125"/>
      <c r="S567" s="125"/>
      <c r="T567" s="125"/>
      <c r="U567" s="125"/>
      <c r="V567" s="123" t="str">
        <f>IF(原始数据!AL566="","",原始数据!AL566)</f>
        <v/>
      </c>
      <c r="W567" s="125"/>
      <c r="X567" s="125"/>
      <c r="Y567" s="125"/>
      <c r="Z567" s="125"/>
      <c r="AA567" s="123" t="str">
        <f>IF(原始数据!AN566="","",原始数据!AN566)</f>
        <v/>
      </c>
      <c r="AB567" s="125"/>
      <c r="AC567" s="125"/>
      <c r="AD567" s="125"/>
      <c r="AE567" s="123" t="str">
        <f>IF(原始数据!K566="","",原始数据!K566)</f>
        <v/>
      </c>
      <c r="AF567" s="123" t="str">
        <f>IF(原始数据!L566="","",原始数据!L566)</f>
        <v/>
      </c>
      <c r="AG567" s="123" t="str">
        <f>IF(原始数据!AO566="","",原始数据!AO566)</f>
        <v/>
      </c>
      <c r="AH567" s="125"/>
      <c r="AI567" s="125"/>
      <c r="AJ567" s="125"/>
      <c r="AK567" s="125"/>
      <c r="AL567" s="125"/>
    </row>
    <row r="568" spans="1:38">
      <c r="A568" s="117">
        <f>输入错误检查!B567</f>
        <v>0</v>
      </c>
      <c r="B568" s="130" t="str">
        <f>原始数据!B567</f>
        <v/>
      </c>
      <c r="C568" s="130" t="str">
        <f>原始数据!C567</f>
        <v/>
      </c>
      <c r="D568" s="120" t="str">
        <f>原始数据!D567</f>
        <v/>
      </c>
      <c r="E568" s="120" t="str">
        <f>原始数据!E567</f>
        <v/>
      </c>
      <c r="F568" s="120" t="str">
        <f>原始数据!F567</f>
        <v/>
      </c>
      <c r="G568" s="120">
        <f>原始数据!G567</f>
        <v>3</v>
      </c>
      <c r="H568" s="120" t="str">
        <f>原始数据!H567</f>
        <v>下</v>
      </c>
      <c r="I568" s="120" t="str">
        <f>IF(原始数据!W567="","",原始数据!W567)</f>
        <v/>
      </c>
      <c r="J568" s="120" t="str">
        <f>原始数据!J567</f>
        <v/>
      </c>
      <c r="K568" s="125"/>
      <c r="L568" s="123" t="str">
        <f>IF(原始数据!AI567="","",原始数据!AI567)</f>
        <v/>
      </c>
      <c r="M568" s="125"/>
      <c r="N568" s="145"/>
      <c r="O568" s="145"/>
      <c r="P568" s="125"/>
      <c r="Q568" s="123" t="str">
        <f>IF(原始数据!AJ567="","",原始数据!AJ567)</f>
        <v/>
      </c>
      <c r="R568" s="125"/>
      <c r="S568" s="125"/>
      <c r="T568" s="125"/>
      <c r="U568" s="125"/>
      <c r="V568" s="123" t="str">
        <f>IF(原始数据!AL567="","",原始数据!AL567)</f>
        <v/>
      </c>
      <c r="W568" s="125"/>
      <c r="X568" s="125"/>
      <c r="Y568" s="125"/>
      <c r="Z568" s="125"/>
      <c r="AA568" s="123" t="str">
        <f>IF(原始数据!AN567="","",原始数据!AN567)</f>
        <v/>
      </c>
      <c r="AB568" s="125"/>
      <c r="AC568" s="125"/>
      <c r="AD568" s="125"/>
      <c r="AE568" s="123" t="str">
        <f>IF(原始数据!K567="","",原始数据!K567)</f>
        <v/>
      </c>
      <c r="AF568" s="123" t="str">
        <f>IF(原始数据!L567="","",原始数据!L567)</f>
        <v/>
      </c>
      <c r="AG568" s="123" t="str">
        <f>IF(原始数据!AO567="","",原始数据!AO567)</f>
        <v/>
      </c>
      <c r="AH568" s="125"/>
      <c r="AI568" s="125"/>
      <c r="AJ568" s="125"/>
      <c r="AK568" s="125"/>
      <c r="AL568" s="125"/>
    </row>
    <row r="569" spans="1:38">
      <c r="A569" s="117">
        <f>输入错误检查!B568</f>
        <v>0</v>
      </c>
      <c r="B569" s="130" t="str">
        <f>原始数据!B568</f>
        <v/>
      </c>
      <c r="C569" s="130" t="str">
        <f>原始数据!C568</f>
        <v/>
      </c>
      <c r="D569" s="120" t="str">
        <f>原始数据!D568</f>
        <v/>
      </c>
      <c r="E569" s="120" t="str">
        <f>原始数据!E568</f>
        <v/>
      </c>
      <c r="F569" s="120" t="str">
        <f>原始数据!F568</f>
        <v/>
      </c>
      <c r="G569" s="120" t="str">
        <f>原始数据!G568</f>
        <v>加</v>
      </c>
      <c r="H569" s="120" t="str">
        <f>原始数据!H568</f>
        <v>上</v>
      </c>
      <c r="I569" s="120" t="str">
        <f>IF(原始数据!W568="","",原始数据!W568)</f>
        <v/>
      </c>
      <c r="J569" s="120" t="str">
        <f>原始数据!J568</f>
        <v/>
      </c>
      <c r="K569" s="125"/>
      <c r="L569" s="123" t="str">
        <f>IF(原始数据!AI568="","",原始数据!AI568)</f>
        <v/>
      </c>
      <c r="M569" s="125"/>
      <c r="N569" s="145"/>
      <c r="O569" s="145"/>
      <c r="P569" s="125"/>
      <c r="Q569" s="123" t="str">
        <f>IF(原始数据!AJ568="","",原始数据!AJ568)</f>
        <v/>
      </c>
      <c r="R569" s="125"/>
      <c r="S569" s="125"/>
      <c r="T569" s="125"/>
      <c r="U569" s="125"/>
      <c r="V569" s="123" t="str">
        <f>IF(原始数据!AL568="","",原始数据!AL568)</f>
        <v/>
      </c>
      <c r="W569" s="125"/>
      <c r="X569" s="125"/>
      <c r="Y569" s="125"/>
      <c r="Z569" s="125"/>
      <c r="AA569" s="123" t="str">
        <f>IF(原始数据!AN568="","",原始数据!AN568)</f>
        <v/>
      </c>
      <c r="AB569" s="125"/>
      <c r="AC569" s="125"/>
      <c r="AD569" s="125"/>
      <c r="AE569" s="123" t="str">
        <f>IF(原始数据!K568="","",原始数据!K568)</f>
        <v/>
      </c>
      <c r="AF569" s="123" t="str">
        <f>IF(原始数据!L568="","",原始数据!L568)</f>
        <v/>
      </c>
      <c r="AG569" s="123" t="str">
        <f>IF(原始数据!AO568="","",原始数据!AO568)</f>
        <v/>
      </c>
      <c r="AH569" s="125"/>
      <c r="AI569" s="125"/>
      <c r="AJ569" s="125"/>
      <c r="AK569" s="125"/>
      <c r="AL569" s="125"/>
    </row>
    <row r="570" spans="1:38">
      <c r="A570" s="117">
        <f>输入错误检查!B569</f>
        <v>0</v>
      </c>
      <c r="B570" s="130" t="str">
        <f>原始数据!B569</f>
        <v/>
      </c>
      <c r="C570" s="130" t="str">
        <f>原始数据!C569</f>
        <v/>
      </c>
      <c r="D570" s="120" t="str">
        <f>原始数据!D569</f>
        <v/>
      </c>
      <c r="E570" s="120" t="str">
        <f>原始数据!E569</f>
        <v/>
      </c>
      <c r="F570" s="120" t="str">
        <f>原始数据!F569</f>
        <v/>
      </c>
      <c r="G570" s="120" t="str">
        <f>原始数据!G569</f>
        <v>加</v>
      </c>
      <c r="H570" s="120" t="str">
        <f>原始数据!H569</f>
        <v>下</v>
      </c>
      <c r="I570" s="120" t="str">
        <f>IF(原始数据!W569="","",原始数据!W569)</f>
        <v/>
      </c>
      <c r="J570" s="120" t="str">
        <f>原始数据!J569</f>
        <v/>
      </c>
      <c r="K570" s="125"/>
      <c r="L570" s="123" t="str">
        <f>IF(原始数据!AI569="","",原始数据!AI569)</f>
        <v/>
      </c>
      <c r="M570" s="125"/>
      <c r="N570" s="145"/>
      <c r="O570" s="145"/>
      <c r="P570" s="125"/>
      <c r="Q570" s="123" t="str">
        <f>IF(原始数据!AJ569="","",原始数据!AJ569)</f>
        <v/>
      </c>
      <c r="R570" s="125"/>
      <c r="S570" s="125"/>
      <c r="T570" s="125"/>
      <c r="U570" s="125"/>
      <c r="V570" s="123" t="str">
        <f>IF(原始数据!AL569="","",原始数据!AL569)</f>
        <v/>
      </c>
      <c r="W570" s="125"/>
      <c r="X570" s="125"/>
      <c r="Y570" s="125"/>
      <c r="Z570" s="125"/>
      <c r="AA570" s="123" t="str">
        <f>IF(原始数据!AN569="","",原始数据!AN569)</f>
        <v/>
      </c>
      <c r="AB570" s="125"/>
      <c r="AC570" s="125"/>
      <c r="AD570" s="125"/>
      <c r="AE570" s="123" t="str">
        <f>IF(原始数据!K569="","",原始数据!K569)</f>
        <v/>
      </c>
      <c r="AF570" s="123" t="str">
        <f>IF(原始数据!L569="","",原始数据!L569)</f>
        <v/>
      </c>
      <c r="AG570" s="123" t="str">
        <f>IF(原始数据!AO569="","",原始数据!AO569)</f>
        <v/>
      </c>
      <c r="AH570" s="125"/>
      <c r="AI570" s="125"/>
      <c r="AJ570" s="125"/>
      <c r="AK570" s="125"/>
      <c r="AL570" s="125"/>
    </row>
    <row r="571" spans="1:38">
      <c r="A571" s="117">
        <f>输入错误检查!B570</f>
        <v>0</v>
      </c>
      <c r="B571" s="130" t="str">
        <f>原始数据!B570</f>
        <v/>
      </c>
      <c r="C571" s="130" t="str">
        <f>原始数据!C570</f>
        <v/>
      </c>
      <c r="D571" s="120" t="str">
        <f>原始数据!D570</f>
        <v/>
      </c>
      <c r="E571" s="120" t="str">
        <f>原始数据!E570</f>
        <v/>
      </c>
      <c r="F571" s="120" t="str">
        <f>原始数据!F570</f>
        <v/>
      </c>
      <c r="G571" s="120">
        <f>原始数据!G570</f>
        <v>1</v>
      </c>
      <c r="H571" s="120" t="str">
        <f>原始数据!H570</f>
        <v>上</v>
      </c>
      <c r="I571" s="120" t="str">
        <f>IF(原始数据!W570="","",原始数据!W570)</f>
        <v/>
      </c>
      <c r="J571" s="120" t="str">
        <f>原始数据!J570</f>
        <v/>
      </c>
      <c r="K571" s="125"/>
      <c r="L571" s="123" t="str">
        <f>IF(原始数据!AI570="","",原始数据!AI570)</f>
        <v/>
      </c>
      <c r="M571" s="125"/>
      <c r="N571" s="145"/>
      <c r="O571" s="145"/>
      <c r="P571" s="125"/>
      <c r="Q571" s="123" t="str">
        <f>IF(原始数据!AJ570="","",原始数据!AJ570)</f>
        <v/>
      </c>
      <c r="R571" s="125"/>
      <c r="S571" s="125"/>
      <c r="T571" s="125"/>
      <c r="U571" s="125"/>
      <c r="V571" s="123" t="str">
        <f>IF(原始数据!AL570="","",原始数据!AL570)</f>
        <v/>
      </c>
      <c r="W571" s="125"/>
      <c r="X571" s="125"/>
      <c r="Y571" s="125"/>
      <c r="Z571" s="125"/>
      <c r="AA571" s="123" t="str">
        <f>IF(原始数据!AN570="","",原始数据!AN570)</f>
        <v/>
      </c>
      <c r="AB571" s="125"/>
      <c r="AC571" s="125"/>
      <c r="AD571" s="125"/>
      <c r="AE571" s="123" t="str">
        <f>IF(原始数据!K570="","",原始数据!K570)</f>
        <v/>
      </c>
      <c r="AF571" s="123" t="str">
        <f>IF(原始数据!L570="","",原始数据!L570)</f>
        <v/>
      </c>
      <c r="AG571" s="123" t="str">
        <f>IF(原始数据!AO570="","",原始数据!AO570)</f>
        <v/>
      </c>
      <c r="AH571" s="125"/>
      <c r="AI571" s="125"/>
      <c r="AJ571" s="125"/>
      <c r="AK571" s="125"/>
      <c r="AL571" s="125"/>
    </row>
    <row r="572" spans="1:38">
      <c r="A572" s="117">
        <f>输入错误检查!B571</f>
        <v>0</v>
      </c>
      <c r="B572" s="130" t="str">
        <f>原始数据!B571</f>
        <v/>
      </c>
      <c r="C572" s="130" t="str">
        <f>原始数据!C571</f>
        <v/>
      </c>
      <c r="D572" s="120" t="str">
        <f>原始数据!D571</f>
        <v/>
      </c>
      <c r="E572" s="120" t="str">
        <f>原始数据!E571</f>
        <v/>
      </c>
      <c r="F572" s="120" t="str">
        <f>原始数据!F571</f>
        <v/>
      </c>
      <c r="G572" s="120">
        <f>原始数据!G571</f>
        <v>1</v>
      </c>
      <c r="H572" s="120" t="str">
        <f>原始数据!H571</f>
        <v>下</v>
      </c>
      <c r="I572" s="120" t="str">
        <f>IF(原始数据!W571="","",原始数据!W571)</f>
        <v/>
      </c>
      <c r="J572" s="120" t="str">
        <f>原始数据!J571</f>
        <v/>
      </c>
      <c r="K572" s="125"/>
      <c r="L572" s="123" t="str">
        <f>IF(原始数据!AI571="","",原始数据!AI571)</f>
        <v/>
      </c>
      <c r="M572" s="125"/>
      <c r="N572" s="145"/>
      <c r="O572" s="145"/>
      <c r="P572" s="125"/>
      <c r="Q572" s="123" t="str">
        <f>IF(原始数据!AJ571="","",原始数据!AJ571)</f>
        <v/>
      </c>
      <c r="R572" s="125"/>
      <c r="S572" s="125"/>
      <c r="T572" s="125"/>
      <c r="U572" s="125"/>
      <c r="V572" s="123" t="str">
        <f>IF(原始数据!AL571="","",原始数据!AL571)</f>
        <v/>
      </c>
      <c r="W572" s="125"/>
      <c r="X572" s="125"/>
      <c r="Y572" s="125"/>
      <c r="Z572" s="125"/>
      <c r="AA572" s="123" t="str">
        <f>IF(原始数据!AN571="","",原始数据!AN571)</f>
        <v/>
      </c>
      <c r="AB572" s="125"/>
      <c r="AC572" s="125"/>
      <c r="AD572" s="125"/>
      <c r="AE572" s="123" t="str">
        <f>IF(原始数据!K571="","",原始数据!K571)</f>
        <v/>
      </c>
      <c r="AF572" s="123" t="str">
        <f>IF(原始数据!L571="","",原始数据!L571)</f>
        <v/>
      </c>
      <c r="AG572" s="123" t="str">
        <f>IF(原始数据!AO571="","",原始数据!AO571)</f>
        <v/>
      </c>
      <c r="AH572" s="125"/>
      <c r="AI572" s="125"/>
      <c r="AJ572" s="125"/>
      <c r="AK572" s="125"/>
      <c r="AL572" s="125"/>
    </row>
    <row r="573" spans="1:38">
      <c r="A573" s="117">
        <f>输入错误检查!B572</f>
        <v>0</v>
      </c>
      <c r="B573" s="130" t="str">
        <f>原始数据!B572</f>
        <v/>
      </c>
      <c r="C573" s="130" t="str">
        <f>原始数据!C572</f>
        <v/>
      </c>
      <c r="D573" s="120" t="str">
        <f>原始数据!D572</f>
        <v/>
      </c>
      <c r="E573" s="120" t="str">
        <f>原始数据!E572</f>
        <v/>
      </c>
      <c r="F573" s="120" t="str">
        <f>原始数据!F572</f>
        <v/>
      </c>
      <c r="G573" s="120">
        <f>原始数据!G572</f>
        <v>2</v>
      </c>
      <c r="H573" s="120" t="str">
        <f>原始数据!H572</f>
        <v>上</v>
      </c>
      <c r="I573" s="120" t="str">
        <f>IF(原始数据!W572="","",原始数据!W572)</f>
        <v/>
      </c>
      <c r="J573" s="120" t="str">
        <f>原始数据!J572</f>
        <v/>
      </c>
      <c r="K573" s="125"/>
      <c r="L573" s="123" t="str">
        <f>IF(原始数据!AI572="","",原始数据!AI572)</f>
        <v/>
      </c>
      <c r="M573" s="125"/>
      <c r="N573" s="145"/>
      <c r="O573" s="145"/>
      <c r="P573" s="125"/>
      <c r="Q573" s="123" t="str">
        <f>IF(原始数据!AJ572="","",原始数据!AJ572)</f>
        <v/>
      </c>
      <c r="R573" s="125"/>
      <c r="S573" s="125"/>
      <c r="T573" s="125"/>
      <c r="U573" s="125"/>
      <c r="V573" s="123" t="str">
        <f>IF(原始数据!AL572="","",原始数据!AL572)</f>
        <v/>
      </c>
      <c r="W573" s="125"/>
      <c r="X573" s="125"/>
      <c r="Y573" s="125"/>
      <c r="Z573" s="125"/>
      <c r="AA573" s="123" t="str">
        <f>IF(原始数据!AN572="","",原始数据!AN572)</f>
        <v/>
      </c>
      <c r="AB573" s="125"/>
      <c r="AC573" s="125"/>
      <c r="AD573" s="125"/>
      <c r="AE573" s="123" t="str">
        <f>IF(原始数据!K572="","",原始数据!K572)</f>
        <v/>
      </c>
      <c r="AF573" s="123" t="str">
        <f>IF(原始数据!L572="","",原始数据!L572)</f>
        <v/>
      </c>
      <c r="AG573" s="123" t="str">
        <f>IF(原始数据!AO572="","",原始数据!AO572)</f>
        <v/>
      </c>
      <c r="AH573" s="125"/>
      <c r="AI573" s="125"/>
      <c r="AJ573" s="125"/>
      <c r="AK573" s="125"/>
      <c r="AL573" s="125"/>
    </row>
    <row r="574" spans="1:38">
      <c r="A574" s="117">
        <f>输入错误检查!B573</f>
        <v>0</v>
      </c>
      <c r="B574" s="130" t="str">
        <f>原始数据!B573</f>
        <v/>
      </c>
      <c r="C574" s="130" t="str">
        <f>原始数据!C573</f>
        <v/>
      </c>
      <c r="D574" s="120" t="str">
        <f>原始数据!D573</f>
        <v/>
      </c>
      <c r="E574" s="120" t="str">
        <f>原始数据!E573</f>
        <v/>
      </c>
      <c r="F574" s="120" t="str">
        <f>原始数据!F573</f>
        <v/>
      </c>
      <c r="G574" s="120">
        <f>原始数据!G573</f>
        <v>2</v>
      </c>
      <c r="H574" s="120" t="str">
        <f>原始数据!H573</f>
        <v>下</v>
      </c>
      <c r="I574" s="120" t="str">
        <f>IF(原始数据!W573="","",原始数据!W573)</f>
        <v/>
      </c>
      <c r="J574" s="120" t="str">
        <f>原始数据!J573</f>
        <v/>
      </c>
      <c r="K574" s="125"/>
      <c r="L574" s="123" t="str">
        <f>IF(原始数据!AI573="","",原始数据!AI573)</f>
        <v/>
      </c>
      <c r="M574" s="125"/>
      <c r="N574" s="145"/>
      <c r="O574" s="145"/>
      <c r="P574" s="125"/>
      <c r="Q574" s="123" t="str">
        <f>IF(原始数据!AJ573="","",原始数据!AJ573)</f>
        <v/>
      </c>
      <c r="R574" s="125"/>
      <c r="S574" s="125"/>
      <c r="T574" s="125"/>
      <c r="U574" s="125"/>
      <c r="V574" s="123" t="str">
        <f>IF(原始数据!AL573="","",原始数据!AL573)</f>
        <v/>
      </c>
      <c r="W574" s="125"/>
      <c r="X574" s="125"/>
      <c r="Y574" s="125"/>
      <c r="Z574" s="125"/>
      <c r="AA574" s="123" t="str">
        <f>IF(原始数据!AN573="","",原始数据!AN573)</f>
        <v/>
      </c>
      <c r="AB574" s="125"/>
      <c r="AC574" s="125"/>
      <c r="AD574" s="125"/>
      <c r="AE574" s="123" t="str">
        <f>IF(原始数据!K573="","",原始数据!K573)</f>
        <v/>
      </c>
      <c r="AF574" s="123" t="str">
        <f>IF(原始数据!L573="","",原始数据!L573)</f>
        <v/>
      </c>
      <c r="AG574" s="123" t="str">
        <f>IF(原始数据!AO573="","",原始数据!AO573)</f>
        <v/>
      </c>
      <c r="AH574" s="125"/>
      <c r="AI574" s="125"/>
      <c r="AJ574" s="125"/>
      <c r="AK574" s="125"/>
      <c r="AL574" s="125"/>
    </row>
    <row r="575" spans="1:38">
      <c r="A575" s="117">
        <f>输入错误检查!B574</f>
        <v>0</v>
      </c>
      <c r="B575" s="130" t="str">
        <f>原始数据!B574</f>
        <v/>
      </c>
      <c r="C575" s="130" t="str">
        <f>原始数据!C574</f>
        <v/>
      </c>
      <c r="D575" s="120" t="str">
        <f>原始数据!D574</f>
        <v/>
      </c>
      <c r="E575" s="120" t="str">
        <f>原始数据!E574</f>
        <v/>
      </c>
      <c r="F575" s="120" t="str">
        <f>原始数据!F574</f>
        <v/>
      </c>
      <c r="G575" s="120">
        <f>原始数据!G574</f>
        <v>3</v>
      </c>
      <c r="H575" s="120" t="str">
        <f>原始数据!H574</f>
        <v>上</v>
      </c>
      <c r="I575" s="120" t="str">
        <f>IF(原始数据!W574="","",原始数据!W574)</f>
        <v/>
      </c>
      <c r="J575" s="120" t="str">
        <f>原始数据!J574</f>
        <v/>
      </c>
      <c r="K575" s="125"/>
      <c r="L575" s="123" t="str">
        <f>IF(原始数据!AI574="","",原始数据!AI574)</f>
        <v/>
      </c>
      <c r="M575" s="125"/>
      <c r="N575" s="145"/>
      <c r="O575" s="145"/>
      <c r="P575" s="125"/>
      <c r="Q575" s="123" t="str">
        <f>IF(原始数据!AJ574="","",原始数据!AJ574)</f>
        <v/>
      </c>
      <c r="R575" s="125"/>
      <c r="S575" s="125"/>
      <c r="T575" s="125"/>
      <c r="U575" s="125"/>
      <c r="V575" s="123" t="str">
        <f>IF(原始数据!AL574="","",原始数据!AL574)</f>
        <v/>
      </c>
      <c r="W575" s="125"/>
      <c r="X575" s="125"/>
      <c r="Y575" s="125"/>
      <c r="Z575" s="125"/>
      <c r="AA575" s="123" t="str">
        <f>IF(原始数据!AN574="","",原始数据!AN574)</f>
        <v/>
      </c>
      <c r="AB575" s="125"/>
      <c r="AC575" s="125"/>
      <c r="AD575" s="125"/>
      <c r="AE575" s="123" t="str">
        <f>IF(原始数据!K574="","",原始数据!K574)</f>
        <v/>
      </c>
      <c r="AF575" s="123" t="str">
        <f>IF(原始数据!L574="","",原始数据!L574)</f>
        <v/>
      </c>
      <c r="AG575" s="123" t="str">
        <f>IF(原始数据!AO574="","",原始数据!AO574)</f>
        <v/>
      </c>
      <c r="AH575" s="125"/>
      <c r="AI575" s="125"/>
      <c r="AJ575" s="125"/>
      <c r="AK575" s="125"/>
      <c r="AL575" s="125"/>
    </row>
    <row r="576" spans="1:38">
      <c r="A576" s="117">
        <f>输入错误检查!B575</f>
        <v>0</v>
      </c>
      <c r="B576" s="130" t="str">
        <f>原始数据!B575</f>
        <v/>
      </c>
      <c r="C576" s="130" t="str">
        <f>原始数据!C575</f>
        <v/>
      </c>
      <c r="D576" s="120" t="str">
        <f>原始数据!D575</f>
        <v/>
      </c>
      <c r="E576" s="120" t="str">
        <f>原始数据!E575</f>
        <v/>
      </c>
      <c r="F576" s="120" t="str">
        <f>原始数据!F575</f>
        <v/>
      </c>
      <c r="G576" s="120">
        <f>原始数据!G575</f>
        <v>3</v>
      </c>
      <c r="H576" s="120" t="str">
        <f>原始数据!H575</f>
        <v>下</v>
      </c>
      <c r="I576" s="120" t="str">
        <f>IF(原始数据!W575="","",原始数据!W575)</f>
        <v/>
      </c>
      <c r="J576" s="120" t="str">
        <f>原始数据!J575</f>
        <v/>
      </c>
      <c r="K576" s="125"/>
      <c r="L576" s="123" t="str">
        <f>IF(原始数据!AI575="","",原始数据!AI575)</f>
        <v/>
      </c>
      <c r="M576" s="125"/>
      <c r="N576" s="145"/>
      <c r="O576" s="145"/>
      <c r="P576" s="125"/>
      <c r="Q576" s="123" t="str">
        <f>IF(原始数据!AJ575="","",原始数据!AJ575)</f>
        <v/>
      </c>
      <c r="R576" s="125"/>
      <c r="S576" s="125"/>
      <c r="T576" s="125"/>
      <c r="U576" s="125"/>
      <c r="V576" s="123" t="str">
        <f>IF(原始数据!AL575="","",原始数据!AL575)</f>
        <v/>
      </c>
      <c r="W576" s="125"/>
      <c r="X576" s="125"/>
      <c r="Y576" s="125"/>
      <c r="Z576" s="125"/>
      <c r="AA576" s="123" t="str">
        <f>IF(原始数据!AN575="","",原始数据!AN575)</f>
        <v/>
      </c>
      <c r="AB576" s="125"/>
      <c r="AC576" s="125"/>
      <c r="AD576" s="125"/>
      <c r="AE576" s="123" t="str">
        <f>IF(原始数据!K575="","",原始数据!K575)</f>
        <v/>
      </c>
      <c r="AF576" s="123" t="str">
        <f>IF(原始数据!L575="","",原始数据!L575)</f>
        <v/>
      </c>
      <c r="AG576" s="123" t="str">
        <f>IF(原始数据!AO575="","",原始数据!AO575)</f>
        <v/>
      </c>
      <c r="AH576" s="125"/>
      <c r="AI576" s="125"/>
      <c r="AJ576" s="125"/>
      <c r="AK576" s="125"/>
      <c r="AL576" s="125"/>
    </row>
    <row r="577" spans="1:38">
      <c r="A577" s="117">
        <f>输入错误检查!B576</f>
        <v>0</v>
      </c>
      <c r="B577" s="130" t="str">
        <f>原始数据!B576</f>
        <v/>
      </c>
      <c r="C577" s="130" t="str">
        <f>原始数据!C576</f>
        <v/>
      </c>
      <c r="D577" s="120" t="str">
        <f>原始数据!D576</f>
        <v/>
      </c>
      <c r="E577" s="120" t="str">
        <f>原始数据!E576</f>
        <v/>
      </c>
      <c r="F577" s="120" t="str">
        <f>原始数据!F576</f>
        <v/>
      </c>
      <c r="G577" s="120" t="str">
        <f>原始数据!G576</f>
        <v>加</v>
      </c>
      <c r="H577" s="120" t="str">
        <f>原始数据!H576</f>
        <v>上</v>
      </c>
      <c r="I577" s="120" t="str">
        <f>IF(原始数据!W576="","",原始数据!W576)</f>
        <v/>
      </c>
      <c r="J577" s="120" t="str">
        <f>原始数据!J576</f>
        <v/>
      </c>
      <c r="K577" s="125"/>
      <c r="L577" s="123" t="str">
        <f>IF(原始数据!AI576="","",原始数据!AI576)</f>
        <v/>
      </c>
      <c r="M577" s="125"/>
      <c r="N577" s="145"/>
      <c r="O577" s="145"/>
      <c r="P577" s="125"/>
      <c r="Q577" s="123" t="str">
        <f>IF(原始数据!AJ576="","",原始数据!AJ576)</f>
        <v/>
      </c>
      <c r="R577" s="125"/>
      <c r="S577" s="125"/>
      <c r="T577" s="125"/>
      <c r="U577" s="125"/>
      <c r="V577" s="123" t="str">
        <f>IF(原始数据!AL576="","",原始数据!AL576)</f>
        <v/>
      </c>
      <c r="W577" s="125"/>
      <c r="X577" s="125"/>
      <c r="Y577" s="125"/>
      <c r="Z577" s="125"/>
      <c r="AA577" s="123" t="str">
        <f>IF(原始数据!AN576="","",原始数据!AN576)</f>
        <v/>
      </c>
      <c r="AB577" s="125"/>
      <c r="AC577" s="125"/>
      <c r="AD577" s="125"/>
      <c r="AE577" s="123" t="str">
        <f>IF(原始数据!K576="","",原始数据!K576)</f>
        <v/>
      </c>
      <c r="AF577" s="123" t="str">
        <f>IF(原始数据!L576="","",原始数据!L576)</f>
        <v/>
      </c>
      <c r="AG577" s="123" t="str">
        <f>IF(原始数据!AO576="","",原始数据!AO576)</f>
        <v/>
      </c>
      <c r="AH577" s="125"/>
      <c r="AI577" s="125"/>
      <c r="AJ577" s="125"/>
      <c r="AK577" s="125"/>
      <c r="AL577" s="125"/>
    </row>
    <row r="578" spans="1:38">
      <c r="A578" s="117">
        <f>输入错误检查!B577</f>
        <v>0</v>
      </c>
      <c r="B578" s="130" t="str">
        <f>原始数据!B577</f>
        <v/>
      </c>
      <c r="C578" s="130" t="str">
        <f>原始数据!C577</f>
        <v/>
      </c>
      <c r="D578" s="120" t="str">
        <f>原始数据!D577</f>
        <v/>
      </c>
      <c r="E578" s="120" t="str">
        <f>原始数据!E577</f>
        <v/>
      </c>
      <c r="F578" s="120" t="str">
        <f>原始数据!F577</f>
        <v/>
      </c>
      <c r="G578" s="120" t="str">
        <f>原始数据!G577</f>
        <v>加</v>
      </c>
      <c r="H578" s="120" t="str">
        <f>原始数据!H577</f>
        <v>下</v>
      </c>
      <c r="I578" s="120" t="str">
        <f>IF(原始数据!W577="","",原始数据!W577)</f>
        <v/>
      </c>
      <c r="J578" s="120" t="str">
        <f>原始数据!J577</f>
        <v/>
      </c>
      <c r="K578" s="125"/>
      <c r="L578" s="123" t="str">
        <f>IF(原始数据!AI577="","",原始数据!AI577)</f>
        <v/>
      </c>
      <c r="M578" s="125"/>
      <c r="N578" s="145"/>
      <c r="O578" s="145"/>
      <c r="P578" s="125"/>
      <c r="Q578" s="123" t="str">
        <f>IF(原始数据!AJ577="","",原始数据!AJ577)</f>
        <v/>
      </c>
      <c r="R578" s="125"/>
      <c r="S578" s="125"/>
      <c r="T578" s="125"/>
      <c r="U578" s="125"/>
      <c r="V578" s="123" t="str">
        <f>IF(原始数据!AL577="","",原始数据!AL577)</f>
        <v/>
      </c>
      <c r="W578" s="125"/>
      <c r="X578" s="125"/>
      <c r="Y578" s="125"/>
      <c r="Z578" s="125"/>
      <c r="AA578" s="123" t="str">
        <f>IF(原始数据!AN577="","",原始数据!AN577)</f>
        <v/>
      </c>
      <c r="AB578" s="125"/>
      <c r="AC578" s="125"/>
      <c r="AD578" s="125"/>
      <c r="AE578" s="123" t="str">
        <f>IF(原始数据!K577="","",原始数据!K577)</f>
        <v/>
      </c>
      <c r="AF578" s="123" t="str">
        <f>IF(原始数据!L577="","",原始数据!L577)</f>
        <v/>
      </c>
      <c r="AG578" s="123" t="str">
        <f>IF(原始数据!AO577="","",原始数据!AO577)</f>
        <v/>
      </c>
      <c r="AH578" s="125"/>
      <c r="AI578" s="125"/>
      <c r="AJ578" s="125"/>
      <c r="AK578" s="125"/>
      <c r="AL578" s="125"/>
    </row>
    <row r="579" spans="1:38">
      <c r="A579" s="117">
        <f>输入错误检查!B578</f>
        <v>0</v>
      </c>
      <c r="B579" s="130" t="str">
        <f>原始数据!B578</f>
        <v/>
      </c>
      <c r="C579" s="130" t="str">
        <f>原始数据!C578</f>
        <v/>
      </c>
      <c r="D579" s="120" t="str">
        <f>原始数据!D578</f>
        <v/>
      </c>
      <c r="E579" s="120" t="str">
        <f>原始数据!E578</f>
        <v/>
      </c>
      <c r="F579" s="120" t="str">
        <f>原始数据!F578</f>
        <v/>
      </c>
      <c r="G579" s="120">
        <f>原始数据!G578</f>
        <v>1</v>
      </c>
      <c r="H579" s="120" t="str">
        <f>原始数据!H578</f>
        <v>上</v>
      </c>
      <c r="I579" s="120" t="str">
        <f>IF(原始数据!W578="","",原始数据!W578)</f>
        <v/>
      </c>
      <c r="J579" s="120" t="str">
        <f>原始数据!J578</f>
        <v/>
      </c>
      <c r="K579" s="125"/>
      <c r="L579" s="123" t="str">
        <f>IF(原始数据!AI578="","",原始数据!AI578)</f>
        <v/>
      </c>
      <c r="M579" s="125"/>
      <c r="N579" s="145"/>
      <c r="O579" s="145"/>
      <c r="P579" s="125"/>
      <c r="Q579" s="123" t="str">
        <f>IF(原始数据!AJ578="","",原始数据!AJ578)</f>
        <v/>
      </c>
      <c r="R579" s="125"/>
      <c r="S579" s="125"/>
      <c r="T579" s="125"/>
      <c r="U579" s="125"/>
      <c r="V579" s="123" t="str">
        <f>IF(原始数据!AL578="","",原始数据!AL578)</f>
        <v/>
      </c>
      <c r="W579" s="125"/>
      <c r="X579" s="125"/>
      <c r="Y579" s="125"/>
      <c r="Z579" s="125"/>
      <c r="AA579" s="123" t="str">
        <f>IF(原始数据!AN578="","",原始数据!AN578)</f>
        <v/>
      </c>
      <c r="AB579" s="125"/>
      <c r="AC579" s="125"/>
      <c r="AD579" s="125"/>
      <c r="AE579" s="123" t="str">
        <f>IF(原始数据!K578="","",原始数据!K578)</f>
        <v/>
      </c>
      <c r="AF579" s="123" t="str">
        <f>IF(原始数据!L578="","",原始数据!L578)</f>
        <v/>
      </c>
      <c r="AG579" s="123" t="str">
        <f>IF(原始数据!AO578="","",原始数据!AO578)</f>
        <v/>
      </c>
      <c r="AH579" s="125"/>
      <c r="AI579" s="125"/>
      <c r="AJ579" s="125"/>
      <c r="AK579" s="125"/>
      <c r="AL579" s="125"/>
    </row>
    <row r="580" spans="1:38">
      <c r="A580" s="117">
        <f>输入错误检查!B579</f>
        <v>0</v>
      </c>
      <c r="B580" s="130" t="str">
        <f>原始数据!B579</f>
        <v/>
      </c>
      <c r="C580" s="130" t="str">
        <f>原始数据!C579</f>
        <v/>
      </c>
      <c r="D580" s="120" t="str">
        <f>原始数据!D579</f>
        <v/>
      </c>
      <c r="E580" s="120" t="str">
        <f>原始数据!E579</f>
        <v/>
      </c>
      <c r="F580" s="120" t="str">
        <f>原始数据!F579</f>
        <v/>
      </c>
      <c r="G580" s="120">
        <f>原始数据!G579</f>
        <v>1</v>
      </c>
      <c r="H580" s="120" t="str">
        <f>原始数据!H579</f>
        <v>下</v>
      </c>
      <c r="I580" s="120" t="str">
        <f>IF(原始数据!W579="","",原始数据!W579)</f>
        <v/>
      </c>
      <c r="J580" s="120" t="str">
        <f>原始数据!J579</f>
        <v/>
      </c>
      <c r="K580" s="125"/>
      <c r="L580" s="123" t="str">
        <f>IF(原始数据!AI579="","",原始数据!AI579)</f>
        <v/>
      </c>
      <c r="M580" s="125"/>
      <c r="N580" s="145"/>
      <c r="O580" s="145"/>
      <c r="P580" s="125"/>
      <c r="Q580" s="123" t="str">
        <f>IF(原始数据!AJ579="","",原始数据!AJ579)</f>
        <v/>
      </c>
      <c r="R580" s="125"/>
      <c r="S580" s="125"/>
      <c r="T580" s="125"/>
      <c r="U580" s="125"/>
      <c r="V580" s="123" t="str">
        <f>IF(原始数据!AL579="","",原始数据!AL579)</f>
        <v/>
      </c>
      <c r="W580" s="125"/>
      <c r="X580" s="125"/>
      <c r="Y580" s="125"/>
      <c r="Z580" s="125"/>
      <c r="AA580" s="123" t="str">
        <f>IF(原始数据!AN579="","",原始数据!AN579)</f>
        <v/>
      </c>
      <c r="AB580" s="125"/>
      <c r="AC580" s="125"/>
      <c r="AD580" s="125"/>
      <c r="AE580" s="123" t="str">
        <f>IF(原始数据!K579="","",原始数据!K579)</f>
        <v/>
      </c>
      <c r="AF580" s="123" t="str">
        <f>IF(原始数据!L579="","",原始数据!L579)</f>
        <v/>
      </c>
      <c r="AG580" s="123" t="str">
        <f>IF(原始数据!AO579="","",原始数据!AO579)</f>
        <v/>
      </c>
      <c r="AH580" s="125"/>
      <c r="AI580" s="125"/>
      <c r="AJ580" s="125"/>
      <c r="AK580" s="125"/>
      <c r="AL580" s="125"/>
    </row>
    <row r="581" spans="1:38">
      <c r="A581" s="117">
        <f>输入错误检查!B580</f>
        <v>0</v>
      </c>
      <c r="B581" s="130" t="str">
        <f>原始数据!B580</f>
        <v/>
      </c>
      <c r="C581" s="130" t="str">
        <f>原始数据!C580</f>
        <v/>
      </c>
      <c r="D581" s="120" t="str">
        <f>原始数据!D580</f>
        <v/>
      </c>
      <c r="E581" s="120" t="str">
        <f>原始数据!E580</f>
        <v/>
      </c>
      <c r="F581" s="120" t="str">
        <f>原始数据!F580</f>
        <v/>
      </c>
      <c r="G581" s="120">
        <f>原始数据!G580</f>
        <v>2</v>
      </c>
      <c r="H581" s="120" t="str">
        <f>原始数据!H580</f>
        <v>上</v>
      </c>
      <c r="I581" s="120" t="str">
        <f>IF(原始数据!W580="","",原始数据!W580)</f>
        <v/>
      </c>
      <c r="J581" s="120" t="str">
        <f>原始数据!J580</f>
        <v/>
      </c>
      <c r="K581" s="125"/>
      <c r="L581" s="123" t="str">
        <f>IF(原始数据!AI580="","",原始数据!AI580)</f>
        <v/>
      </c>
      <c r="M581" s="125"/>
      <c r="N581" s="145"/>
      <c r="O581" s="145"/>
      <c r="P581" s="125"/>
      <c r="Q581" s="123" t="str">
        <f>IF(原始数据!AJ580="","",原始数据!AJ580)</f>
        <v/>
      </c>
      <c r="R581" s="125"/>
      <c r="S581" s="125"/>
      <c r="T581" s="125"/>
      <c r="U581" s="125"/>
      <c r="V581" s="123" t="str">
        <f>IF(原始数据!AL580="","",原始数据!AL580)</f>
        <v/>
      </c>
      <c r="W581" s="125"/>
      <c r="X581" s="125"/>
      <c r="Y581" s="125"/>
      <c r="Z581" s="125"/>
      <c r="AA581" s="123" t="str">
        <f>IF(原始数据!AN580="","",原始数据!AN580)</f>
        <v/>
      </c>
      <c r="AB581" s="125"/>
      <c r="AC581" s="125"/>
      <c r="AD581" s="125"/>
      <c r="AE581" s="123" t="str">
        <f>IF(原始数据!K580="","",原始数据!K580)</f>
        <v/>
      </c>
      <c r="AF581" s="123" t="str">
        <f>IF(原始数据!L580="","",原始数据!L580)</f>
        <v/>
      </c>
      <c r="AG581" s="123" t="str">
        <f>IF(原始数据!AO580="","",原始数据!AO580)</f>
        <v/>
      </c>
      <c r="AH581" s="125"/>
      <c r="AI581" s="125"/>
      <c r="AJ581" s="125"/>
      <c r="AK581" s="125"/>
      <c r="AL581" s="125"/>
    </row>
    <row r="582" spans="1:38">
      <c r="A582" s="117">
        <f>输入错误检查!B581</f>
        <v>0</v>
      </c>
      <c r="B582" s="130" t="str">
        <f>原始数据!B581</f>
        <v/>
      </c>
      <c r="C582" s="130" t="str">
        <f>原始数据!C581</f>
        <v/>
      </c>
      <c r="D582" s="120" t="str">
        <f>原始数据!D581</f>
        <v/>
      </c>
      <c r="E582" s="120" t="str">
        <f>原始数据!E581</f>
        <v/>
      </c>
      <c r="F582" s="120" t="str">
        <f>原始数据!F581</f>
        <v/>
      </c>
      <c r="G582" s="120">
        <f>原始数据!G581</f>
        <v>2</v>
      </c>
      <c r="H582" s="120" t="str">
        <f>原始数据!H581</f>
        <v>下</v>
      </c>
      <c r="I582" s="120" t="str">
        <f>IF(原始数据!W581="","",原始数据!W581)</f>
        <v/>
      </c>
      <c r="J582" s="120" t="str">
        <f>原始数据!J581</f>
        <v/>
      </c>
      <c r="K582" s="125"/>
      <c r="L582" s="123" t="str">
        <f>IF(原始数据!AI581="","",原始数据!AI581)</f>
        <v/>
      </c>
      <c r="M582" s="125"/>
      <c r="N582" s="145"/>
      <c r="O582" s="145"/>
      <c r="P582" s="125"/>
      <c r="Q582" s="123" t="str">
        <f>IF(原始数据!AJ581="","",原始数据!AJ581)</f>
        <v/>
      </c>
      <c r="R582" s="125"/>
      <c r="S582" s="125"/>
      <c r="T582" s="125"/>
      <c r="U582" s="125"/>
      <c r="V582" s="123" t="str">
        <f>IF(原始数据!AL581="","",原始数据!AL581)</f>
        <v/>
      </c>
      <c r="W582" s="125"/>
      <c r="X582" s="125"/>
      <c r="Y582" s="125"/>
      <c r="Z582" s="125"/>
      <c r="AA582" s="123" t="str">
        <f>IF(原始数据!AN581="","",原始数据!AN581)</f>
        <v/>
      </c>
      <c r="AB582" s="125"/>
      <c r="AC582" s="125"/>
      <c r="AD582" s="125"/>
      <c r="AE582" s="123" t="str">
        <f>IF(原始数据!K581="","",原始数据!K581)</f>
        <v/>
      </c>
      <c r="AF582" s="123" t="str">
        <f>IF(原始数据!L581="","",原始数据!L581)</f>
        <v/>
      </c>
      <c r="AG582" s="123" t="str">
        <f>IF(原始数据!AO581="","",原始数据!AO581)</f>
        <v/>
      </c>
      <c r="AH582" s="125"/>
      <c r="AI582" s="125"/>
      <c r="AJ582" s="125"/>
      <c r="AK582" s="125"/>
      <c r="AL582" s="125"/>
    </row>
    <row r="583" spans="1:38">
      <c r="A583" s="117">
        <f>输入错误检查!B582</f>
        <v>0</v>
      </c>
      <c r="B583" s="130" t="str">
        <f>原始数据!B582</f>
        <v/>
      </c>
      <c r="C583" s="130" t="str">
        <f>原始数据!C582</f>
        <v/>
      </c>
      <c r="D583" s="120" t="str">
        <f>原始数据!D582</f>
        <v/>
      </c>
      <c r="E583" s="120" t="str">
        <f>原始数据!E582</f>
        <v/>
      </c>
      <c r="F583" s="120" t="str">
        <f>原始数据!F582</f>
        <v/>
      </c>
      <c r="G583" s="120">
        <f>原始数据!G582</f>
        <v>3</v>
      </c>
      <c r="H583" s="120" t="str">
        <f>原始数据!H582</f>
        <v>上</v>
      </c>
      <c r="I583" s="120" t="str">
        <f>IF(原始数据!W582="","",原始数据!W582)</f>
        <v/>
      </c>
      <c r="J583" s="120" t="str">
        <f>原始数据!J582</f>
        <v/>
      </c>
      <c r="K583" s="125"/>
      <c r="L583" s="123" t="str">
        <f>IF(原始数据!AI582="","",原始数据!AI582)</f>
        <v/>
      </c>
      <c r="M583" s="125"/>
      <c r="N583" s="145"/>
      <c r="O583" s="145"/>
      <c r="P583" s="125"/>
      <c r="Q583" s="123" t="str">
        <f>IF(原始数据!AJ582="","",原始数据!AJ582)</f>
        <v/>
      </c>
      <c r="R583" s="125"/>
      <c r="S583" s="125"/>
      <c r="T583" s="125"/>
      <c r="U583" s="125"/>
      <c r="V583" s="123" t="str">
        <f>IF(原始数据!AL582="","",原始数据!AL582)</f>
        <v/>
      </c>
      <c r="W583" s="125"/>
      <c r="X583" s="125"/>
      <c r="Y583" s="125"/>
      <c r="Z583" s="125"/>
      <c r="AA583" s="123" t="str">
        <f>IF(原始数据!AN582="","",原始数据!AN582)</f>
        <v/>
      </c>
      <c r="AB583" s="125"/>
      <c r="AC583" s="125"/>
      <c r="AD583" s="125"/>
      <c r="AE583" s="123" t="str">
        <f>IF(原始数据!K582="","",原始数据!K582)</f>
        <v/>
      </c>
      <c r="AF583" s="123" t="str">
        <f>IF(原始数据!L582="","",原始数据!L582)</f>
        <v/>
      </c>
      <c r="AG583" s="123" t="str">
        <f>IF(原始数据!AO582="","",原始数据!AO582)</f>
        <v/>
      </c>
      <c r="AH583" s="125"/>
      <c r="AI583" s="125"/>
      <c r="AJ583" s="125"/>
      <c r="AK583" s="125"/>
      <c r="AL583" s="125"/>
    </row>
    <row r="584" spans="1:38">
      <c r="A584" s="117">
        <f>输入错误检查!B583</f>
        <v>0</v>
      </c>
      <c r="B584" s="130" t="str">
        <f>原始数据!B583</f>
        <v/>
      </c>
      <c r="C584" s="130" t="str">
        <f>原始数据!C583</f>
        <v/>
      </c>
      <c r="D584" s="120" t="str">
        <f>原始数据!D583</f>
        <v/>
      </c>
      <c r="E584" s="120" t="str">
        <f>原始数据!E583</f>
        <v/>
      </c>
      <c r="F584" s="120" t="str">
        <f>原始数据!F583</f>
        <v/>
      </c>
      <c r="G584" s="120">
        <f>原始数据!G583</f>
        <v>3</v>
      </c>
      <c r="H584" s="120" t="str">
        <f>原始数据!H583</f>
        <v>下</v>
      </c>
      <c r="I584" s="120" t="str">
        <f>IF(原始数据!W583="","",原始数据!W583)</f>
        <v/>
      </c>
      <c r="J584" s="120" t="str">
        <f>原始数据!J583</f>
        <v/>
      </c>
      <c r="K584" s="125"/>
      <c r="L584" s="123" t="str">
        <f>IF(原始数据!AI583="","",原始数据!AI583)</f>
        <v/>
      </c>
      <c r="M584" s="125"/>
      <c r="N584" s="145"/>
      <c r="O584" s="145"/>
      <c r="P584" s="125"/>
      <c r="Q584" s="123" t="str">
        <f>IF(原始数据!AJ583="","",原始数据!AJ583)</f>
        <v/>
      </c>
      <c r="R584" s="125"/>
      <c r="S584" s="125"/>
      <c r="T584" s="125"/>
      <c r="U584" s="125"/>
      <c r="V584" s="123" t="str">
        <f>IF(原始数据!AL583="","",原始数据!AL583)</f>
        <v/>
      </c>
      <c r="W584" s="125"/>
      <c r="X584" s="125"/>
      <c r="Y584" s="125"/>
      <c r="Z584" s="125"/>
      <c r="AA584" s="123" t="str">
        <f>IF(原始数据!AN583="","",原始数据!AN583)</f>
        <v/>
      </c>
      <c r="AB584" s="125"/>
      <c r="AC584" s="125"/>
      <c r="AD584" s="125"/>
      <c r="AE584" s="123" t="str">
        <f>IF(原始数据!K583="","",原始数据!K583)</f>
        <v/>
      </c>
      <c r="AF584" s="123" t="str">
        <f>IF(原始数据!L583="","",原始数据!L583)</f>
        <v/>
      </c>
      <c r="AG584" s="123" t="str">
        <f>IF(原始数据!AO583="","",原始数据!AO583)</f>
        <v/>
      </c>
      <c r="AH584" s="125"/>
      <c r="AI584" s="125"/>
      <c r="AJ584" s="125"/>
      <c r="AK584" s="125"/>
      <c r="AL584" s="125"/>
    </row>
    <row r="585" spans="1:38">
      <c r="A585" s="117">
        <f>输入错误检查!B584</f>
        <v>0</v>
      </c>
      <c r="B585" s="130" t="str">
        <f>原始数据!B584</f>
        <v/>
      </c>
      <c r="C585" s="130" t="str">
        <f>原始数据!C584</f>
        <v/>
      </c>
      <c r="D585" s="120" t="str">
        <f>原始数据!D584</f>
        <v/>
      </c>
      <c r="E585" s="120" t="str">
        <f>原始数据!E584</f>
        <v/>
      </c>
      <c r="F585" s="120" t="str">
        <f>原始数据!F584</f>
        <v/>
      </c>
      <c r="G585" s="120" t="str">
        <f>原始数据!G584</f>
        <v>加</v>
      </c>
      <c r="H585" s="120" t="str">
        <f>原始数据!H584</f>
        <v>上</v>
      </c>
      <c r="I585" s="120" t="str">
        <f>IF(原始数据!W584="","",原始数据!W584)</f>
        <v/>
      </c>
      <c r="J585" s="120" t="str">
        <f>原始数据!J584</f>
        <v/>
      </c>
      <c r="K585" s="125"/>
      <c r="L585" s="123" t="str">
        <f>IF(原始数据!AI584="","",原始数据!AI584)</f>
        <v/>
      </c>
      <c r="M585" s="125"/>
      <c r="N585" s="145"/>
      <c r="O585" s="145"/>
      <c r="P585" s="125"/>
      <c r="Q585" s="123" t="str">
        <f>IF(原始数据!AJ584="","",原始数据!AJ584)</f>
        <v/>
      </c>
      <c r="R585" s="125"/>
      <c r="S585" s="125"/>
      <c r="T585" s="125"/>
      <c r="U585" s="125"/>
      <c r="V585" s="123" t="str">
        <f>IF(原始数据!AL584="","",原始数据!AL584)</f>
        <v/>
      </c>
      <c r="W585" s="125"/>
      <c r="X585" s="125"/>
      <c r="Y585" s="125"/>
      <c r="Z585" s="125"/>
      <c r="AA585" s="123" t="str">
        <f>IF(原始数据!AN584="","",原始数据!AN584)</f>
        <v/>
      </c>
      <c r="AB585" s="125"/>
      <c r="AC585" s="125"/>
      <c r="AD585" s="125"/>
      <c r="AE585" s="123" t="str">
        <f>IF(原始数据!K584="","",原始数据!K584)</f>
        <v/>
      </c>
      <c r="AF585" s="123" t="str">
        <f>IF(原始数据!L584="","",原始数据!L584)</f>
        <v/>
      </c>
      <c r="AG585" s="123" t="str">
        <f>IF(原始数据!AO584="","",原始数据!AO584)</f>
        <v/>
      </c>
      <c r="AH585" s="125"/>
      <c r="AI585" s="125"/>
      <c r="AJ585" s="125"/>
      <c r="AK585" s="125"/>
      <c r="AL585" s="125"/>
    </row>
    <row r="586" spans="1:38">
      <c r="A586" s="117">
        <f>输入错误检查!B585</f>
        <v>0</v>
      </c>
      <c r="B586" s="130" t="str">
        <f>原始数据!B585</f>
        <v/>
      </c>
      <c r="C586" s="130" t="str">
        <f>原始数据!C585</f>
        <v/>
      </c>
      <c r="D586" s="120" t="str">
        <f>原始数据!D585</f>
        <v/>
      </c>
      <c r="E586" s="120" t="str">
        <f>原始数据!E585</f>
        <v/>
      </c>
      <c r="F586" s="120" t="str">
        <f>原始数据!F585</f>
        <v/>
      </c>
      <c r="G586" s="120" t="str">
        <f>原始数据!G585</f>
        <v>加</v>
      </c>
      <c r="H586" s="120" t="str">
        <f>原始数据!H585</f>
        <v>下</v>
      </c>
      <c r="I586" s="120" t="str">
        <f>IF(原始数据!W585="","",原始数据!W585)</f>
        <v/>
      </c>
      <c r="J586" s="120" t="str">
        <f>原始数据!J585</f>
        <v/>
      </c>
      <c r="K586" s="125"/>
      <c r="L586" s="123" t="str">
        <f>IF(原始数据!AI585="","",原始数据!AI585)</f>
        <v/>
      </c>
      <c r="M586" s="125"/>
      <c r="N586" s="145"/>
      <c r="O586" s="145"/>
      <c r="P586" s="125"/>
      <c r="Q586" s="123" t="str">
        <f>IF(原始数据!AJ585="","",原始数据!AJ585)</f>
        <v/>
      </c>
      <c r="R586" s="125"/>
      <c r="S586" s="125"/>
      <c r="T586" s="125"/>
      <c r="U586" s="125"/>
      <c r="V586" s="123" t="str">
        <f>IF(原始数据!AL585="","",原始数据!AL585)</f>
        <v/>
      </c>
      <c r="W586" s="125"/>
      <c r="X586" s="125"/>
      <c r="Y586" s="125"/>
      <c r="Z586" s="125"/>
      <c r="AA586" s="123" t="str">
        <f>IF(原始数据!AN585="","",原始数据!AN585)</f>
        <v/>
      </c>
      <c r="AB586" s="125"/>
      <c r="AC586" s="125"/>
      <c r="AD586" s="125"/>
      <c r="AE586" s="123" t="str">
        <f>IF(原始数据!K585="","",原始数据!K585)</f>
        <v/>
      </c>
      <c r="AF586" s="123" t="str">
        <f>IF(原始数据!L585="","",原始数据!L585)</f>
        <v/>
      </c>
      <c r="AG586" s="123" t="str">
        <f>IF(原始数据!AO585="","",原始数据!AO585)</f>
        <v/>
      </c>
      <c r="AH586" s="125"/>
      <c r="AI586" s="125"/>
      <c r="AJ586" s="125"/>
      <c r="AK586" s="125"/>
      <c r="AL586" s="125"/>
    </row>
    <row r="587" spans="1:38">
      <c r="A587" s="117">
        <f>输入错误检查!B586</f>
        <v>0</v>
      </c>
      <c r="B587" s="130" t="str">
        <f>原始数据!B586</f>
        <v/>
      </c>
      <c r="C587" s="130" t="str">
        <f>原始数据!C586</f>
        <v/>
      </c>
      <c r="D587" s="120" t="str">
        <f>原始数据!D586</f>
        <v/>
      </c>
      <c r="E587" s="120" t="str">
        <f>原始数据!E586</f>
        <v/>
      </c>
      <c r="F587" s="120" t="str">
        <f>原始数据!F586</f>
        <v/>
      </c>
      <c r="G587" s="120">
        <f>原始数据!G586</f>
        <v>1</v>
      </c>
      <c r="H587" s="120" t="str">
        <f>原始数据!H586</f>
        <v>上</v>
      </c>
      <c r="I587" s="120" t="str">
        <f>IF(原始数据!W586="","",原始数据!W586)</f>
        <v/>
      </c>
      <c r="J587" s="120" t="str">
        <f>原始数据!J586</f>
        <v/>
      </c>
      <c r="K587" s="125"/>
      <c r="L587" s="123" t="str">
        <f>IF(原始数据!AI586="","",原始数据!AI586)</f>
        <v/>
      </c>
      <c r="M587" s="125"/>
      <c r="N587" s="145"/>
      <c r="O587" s="145"/>
      <c r="P587" s="125"/>
      <c r="Q587" s="123" t="str">
        <f>IF(原始数据!AJ586="","",原始数据!AJ586)</f>
        <v/>
      </c>
      <c r="R587" s="125"/>
      <c r="S587" s="125"/>
      <c r="T587" s="125"/>
      <c r="U587" s="125"/>
      <c r="V587" s="123" t="str">
        <f>IF(原始数据!AL586="","",原始数据!AL586)</f>
        <v/>
      </c>
      <c r="W587" s="125"/>
      <c r="X587" s="125"/>
      <c r="Y587" s="125"/>
      <c r="Z587" s="125"/>
      <c r="AA587" s="123" t="str">
        <f>IF(原始数据!AN586="","",原始数据!AN586)</f>
        <v/>
      </c>
      <c r="AB587" s="125"/>
      <c r="AC587" s="125"/>
      <c r="AD587" s="125"/>
      <c r="AE587" s="123" t="str">
        <f>IF(原始数据!K586="","",原始数据!K586)</f>
        <v/>
      </c>
      <c r="AF587" s="123" t="str">
        <f>IF(原始数据!L586="","",原始数据!L586)</f>
        <v/>
      </c>
      <c r="AG587" s="123" t="str">
        <f>IF(原始数据!AO586="","",原始数据!AO586)</f>
        <v/>
      </c>
      <c r="AH587" s="125"/>
      <c r="AI587" s="125"/>
      <c r="AJ587" s="125"/>
      <c r="AK587" s="125"/>
      <c r="AL587" s="125"/>
    </row>
    <row r="588" spans="1:38">
      <c r="A588" s="117">
        <f>输入错误检查!B587</f>
        <v>0</v>
      </c>
      <c r="B588" s="130" t="str">
        <f>原始数据!B587</f>
        <v/>
      </c>
      <c r="C588" s="130" t="str">
        <f>原始数据!C587</f>
        <v/>
      </c>
      <c r="D588" s="120" t="str">
        <f>原始数据!D587</f>
        <v/>
      </c>
      <c r="E588" s="120" t="str">
        <f>原始数据!E587</f>
        <v/>
      </c>
      <c r="F588" s="120" t="str">
        <f>原始数据!F587</f>
        <v/>
      </c>
      <c r="G588" s="120">
        <f>原始数据!G587</f>
        <v>1</v>
      </c>
      <c r="H588" s="120" t="str">
        <f>原始数据!H587</f>
        <v>下</v>
      </c>
      <c r="I588" s="120" t="str">
        <f>IF(原始数据!W587="","",原始数据!W587)</f>
        <v/>
      </c>
      <c r="J588" s="120" t="str">
        <f>原始数据!J587</f>
        <v/>
      </c>
      <c r="K588" s="125"/>
      <c r="L588" s="123" t="str">
        <f>IF(原始数据!AI587="","",原始数据!AI587)</f>
        <v/>
      </c>
      <c r="M588" s="125"/>
      <c r="N588" s="145"/>
      <c r="O588" s="145"/>
      <c r="P588" s="125"/>
      <c r="Q588" s="123" t="str">
        <f>IF(原始数据!AJ587="","",原始数据!AJ587)</f>
        <v/>
      </c>
      <c r="R588" s="125"/>
      <c r="S588" s="125"/>
      <c r="T588" s="125"/>
      <c r="U588" s="125"/>
      <c r="V588" s="123" t="str">
        <f>IF(原始数据!AL587="","",原始数据!AL587)</f>
        <v/>
      </c>
      <c r="W588" s="125"/>
      <c r="X588" s="125"/>
      <c r="Y588" s="125"/>
      <c r="Z588" s="125"/>
      <c r="AA588" s="123" t="str">
        <f>IF(原始数据!AN587="","",原始数据!AN587)</f>
        <v/>
      </c>
      <c r="AB588" s="125"/>
      <c r="AC588" s="125"/>
      <c r="AD588" s="125"/>
      <c r="AE588" s="123" t="str">
        <f>IF(原始数据!K587="","",原始数据!K587)</f>
        <v/>
      </c>
      <c r="AF588" s="123" t="str">
        <f>IF(原始数据!L587="","",原始数据!L587)</f>
        <v/>
      </c>
      <c r="AG588" s="123" t="str">
        <f>IF(原始数据!AO587="","",原始数据!AO587)</f>
        <v/>
      </c>
      <c r="AH588" s="125"/>
      <c r="AI588" s="125"/>
      <c r="AJ588" s="125"/>
      <c r="AK588" s="125"/>
      <c r="AL588" s="125"/>
    </row>
    <row r="589" spans="1:38">
      <c r="A589" s="117">
        <f>输入错误检查!B588</f>
        <v>0</v>
      </c>
      <c r="B589" s="130" t="str">
        <f>原始数据!B588</f>
        <v/>
      </c>
      <c r="C589" s="130" t="str">
        <f>原始数据!C588</f>
        <v/>
      </c>
      <c r="D589" s="120" t="str">
        <f>原始数据!D588</f>
        <v/>
      </c>
      <c r="E589" s="120" t="str">
        <f>原始数据!E588</f>
        <v/>
      </c>
      <c r="F589" s="120" t="str">
        <f>原始数据!F588</f>
        <v/>
      </c>
      <c r="G589" s="120">
        <f>原始数据!G588</f>
        <v>2</v>
      </c>
      <c r="H589" s="120" t="str">
        <f>原始数据!H588</f>
        <v>上</v>
      </c>
      <c r="I589" s="120" t="str">
        <f>IF(原始数据!W588="","",原始数据!W588)</f>
        <v/>
      </c>
      <c r="J589" s="120" t="str">
        <f>原始数据!J588</f>
        <v/>
      </c>
      <c r="K589" s="125"/>
      <c r="L589" s="123" t="str">
        <f>IF(原始数据!AI588="","",原始数据!AI588)</f>
        <v/>
      </c>
      <c r="M589" s="125"/>
      <c r="N589" s="145"/>
      <c r="O589" s="145"/>
      <c r="P589" s="125"/>
      <c r="Q589" s="123" t="str">
        <f>IF(原始数据!AJ588="","",原始数据!AJ588)</f>
        <v/>
      </c>
      <c r="R589" s="125"/>
      <c r="S589" s="125"/>
      <c r="T589" s="125"/>
      <c r="U589" s="125"/>
      <c r="V589" s="123" t="str">
        <f>IF(原始数据!AL588="","",原始数据!AL588)</f>
        <v/>
      </c>
      <c r="W589" s="125"/>
      <c r="X589" s="125"/>
      <c r="Y589" s="125"/>
      <c r="Z589" s="125"/>
      <c r="AA589" s="123" t="str">
        <f>IF(原始数据!AN588="","",原始数据!AN588)</f>
        <v/>
      </c>
      <c r="AB589" s="125"/>
      <c r="AC589" s="125"/>
      <c r="AD589" s="125"/>
      <c r="AE589" s="123" t="str">
        <f>IF(原始数据!K588="","",原始数据!K588)</f>
        <v/>
      </c>
      <c r="AF589" s="123" t="str">
        <f>IF(原始数据!L588="","",原始数据!L588)</f>
        <v/>
      </c>
      <c r="AG589" s="123" t="str">
        <f>IF(原始数据!AO588="","",原始数据!AO588)</f>
        <v/>
      </c>
      <c r="AH589" s="125"/>
      <c r="AI589" s="125"/>
      <c r="AJ589" s="125"/>
      <c r="AK589" s="125"/>
      <c r="AL589" s="125"/>
    </row>
    <row r="590" spans="1:38">
      <c r="A590" s="117">
        <f>输入错误检查!B589</f>
        <v>0</v>
      </c>
      <c r="B590" s="130" t="str">
        <f>原始数据!B589</f>
        <v/>
      </c>
      <c r="C590" s="130" t="str">
        <f>原始数据!C589</f>
        <v/>
      </c>
      <c r="D590" s="120" t="str">
        <f>原始数据!D589</f>
        <v/>
      </c>
      <c r="E590" s="120" t="str">
        <f>原始数据!E589</f>
        <v/>
      </c>
      <c r="F590" s="120" t="str">
        <f>原始数据!F589</f>
        <v/>
      </c>
      <c r="G590" s="120">
        <f>原始数据!G589</f>
        <v>2</v>
      </c>
      <c r="H590" s="120" t="str">
        <f>原始数据!H589</f>
        <v>下</v>
      </c>
      <c r="I590" s="120" t="str">
        <f>IF(原始数据!W589="","",原始数据!W589)</f>
        <v/>
      </c>
      <c r="J590" s="120" t="str">
        <f>原始数据!J589</f>
        <v/>
      </c>
      <c r="K590" s="125"/>
      <c r="L590" s="123" t="str">
        <f>IF(原始数据!AI589="","",原始数据!AI589)</f>
        <v/>
      </c>
      <c r="M590" s="125"/>
      <c r="N590" s="145"/>
      <c r="O590" s="145"/>
      <c r="P590" s="125"/>
      <c r="Q590" s="123" t="str">
        <f>IF(原始数据!AJ589="","",原始数据!AJ589)</f>
        <v/>
      </c>
      <c r="R590" s="125"/>
      <c r="S590" s="125"/>
      <c r="T590" s="125"/>
      <c r="U590" s="125"/>
      <c r="V590" s="123" t="str">
        <f>IF(原始数据!AL589="","",原始数据!AL589)</f>
        <v/>
      </c>
      <c r="W590" s="125"/>
      <c r="X590" s="125"/>
      <c r="Y590" s="125"/>
      <c r="Z590" s="125"/>
      <c r="AA590" s="123" t="str">
        <f>IF(原始数据!AN589="","",原始数据!AN589)</f>
        <v/>
      </c>
      <c r="AB590" s="125"/>
      <c r="AC590" s="125"/>
      <c r="AD590" s="125"/>
      <c r="AE590" s="123" t="str">
        <f>IF(原始数据!K589="","",原始数据!K589)</f>
        <v/>
      </c>
      <c r="AF590" s="123" t="str">
        <f>IF(原始数据!L589="","",原始数据!L589)</f>
        <v/>
      </c>
      <c r="AG590" s="123" t="str">
        <f>IF(原始数据!AO589="","",原始数据!AO589)</f>
        <v/>
      </c>
      <c r="AH590" s="125"/>
      <c r="AI590" s="125"/>
      <c r="AJ590" s="125"/>
      <c r="AK590" s="125"/>
      <c r="AL590" s="125"/>
    </row>
    <row r="591" spans="1:38">
      <c r="A591" s="117">
        <f>输入错误检查!B590</f>
        <v>0</v>
      </c>
      <c r="B591" s="130" t="str">
        <f>原始数据!B590</f>
        <v/>
      </c>
      <c r="C591" s="130" t="str">
        <f>原始数据!C590</f>
        <v/>
      </c>
      <c r="D591" s="120" t="str">
        <f>原始数据!D590</f>
        <v/>
      </c>
      <c r="E591" s="120" t="str">
        <f>原始数据!E590</f>
        <v/>
      </c>
      <c r="F591" s="120" t="str">
        <f>原始数据!F590</f>
        <v/>
      </c>
      <c r="G591" s="120">
        <f>原始数据!G590</f>
        <v>3</v>
      </c>
      <c r="H591" s="120" t="str">
        <f>原始数据!H590</f>
        <v>上</v>
      </c>
      <c r="I591" s="120" t="str">
        <f>IF(原始数据!W590="","",原始数据!W590)</f>
        <v/>
      </c>
      <c r="J591" s="120" t="str">
        <f>原始数据!J590</f>
        <v/>
      </c>
      <c r="K591" s="125"/>
      <c r="L591" s="123" t="str">
        <f>IF(原始数据!AI590="","",原始数据!AI590)</f>
        <v/>
      </c>
      <c r="M591" s="125"/>
      <c r="N591" s="145"/>
      <c r="O591" s="145"/>
      <c r="P591" s="125"/>
      <c r="Q591" s="123" t="str">
        <f>IF(原始数据!AJ590="","",原始数据!AJ590)</f>
        <v/>
      </c>
      <c r="R591" s="125"/>
      <c r="S591" s="125"/>
      <c r="T591" s="125"/>
      <c r="U591" s="125"/>
      <c r="V591" s="123" t="str">
        <f>IF(原始数据!AL590="","",原始数据!AL590)</f>
        <v/>
      </c>
      <c r="W591" s="125"/>
      <c r="X591" s="125"/>
      <c r="Y591" s="125"/>
      <c r="Z591" s="125"/>
      <c r="AA591" s="123" t="str">
        <f>IF(原始数据!AN590="","",原始数据!AN590)</f>
        <v/>
      </c>
      <c r="AB591" s="125"/>
      <c r="AC591" s="125"/>
      <c r="AD591" s="125"/>
      <c r="AE591" s="123" t="str">
        <f>IF(原始数据!K590="","",原始数据!K590)</f>
        <v/>
      </c>
      <c r="AF591" s="123" t="str">
        <f>IF(原始数据!L590="","",原始数据!L590)</f>
        <v/>
      </c>
      <c r="AG591" s="123" t="str">
        <f>IF(原始数据!AO590="","",原始数据!AO590)</f>
        <v/>
      </c>
      <c r="AH591" s="125"/>
      <c r="AI591" s="125"/>
      <c r="AJ591" s="125"/>
      <c r="AK591" s="125"/>
      <c r="AL591" s="125"/>
    </row>
    <row r="592" spans="1:38">
      <c r="A592" s="117">
        <f>输入错误检查!B591</f>
        <v>0</v>
      </c>
      <c r="B592" s="130" t="str">
        <f>原始数据!B591</f>
        <v/>
      </c>
      <c r="C592" s="130" t="str">
        <f>原始数据!C591</f>
        <v/>
      </c>
      <c r="D592" s="120" t="str">
        <f>原始数据!D591</f>
        <v/>
      </c>
      <c r="E592" s="120" t="str">
        <f>原始数据!E591</f>
        <v/>
      </c>
      <c r="F592" s="120" t="str">
        <f>原始数据!F591</f>
        <v/>
      </c>
      <c r="G592" s="120">
        <f>原始数据!G591</f>
        <v>3</v>
      </c>
      <c r="H592" s="120" t="str">
        <f>原始数据!H591</f>
        <v>下</v>
      </c>
      <c r="I592" s="120" t="str">
        <f>IF(原始数据!W591="","",原始数据!W591)</f>
        <v/>
      </c>
      <c r="J592" s="120" t="str">
        <f>原始数据!J591</f>
        <v/>
      </c>
      <c r="K592" s="125"/>
      <c r="L592" s="123" t="str">
        <f>IF(原始数据!AI591="","",原始数据!AI591)</f>
        <v/>
      </c>
      <c r="M592" s="125"/>
      <c r="N592" s="145"/>
      <c r="O592" s="145"/>
      <c r="P592" s="125"/>
      <c r="Q592" s="123" t="str">
        <f>IF(原始数据!AJ591="","",原始数据!AJ591)</f>
        <v/>
      </c>
      <c r="R592" s="125"/>
      <c r="S592" s="125"/>
      <c r="T592" s="125"/>
      <c r="U592" s="125"/>
      <c r="V592" s="123" t="str">
        <f>IF(原始数据!AL591="","",原始数据!AL591)</f>
        <v/>
      </c>
      <c r="W592" s="125"/>
      <c r="X592" s="125"/>
      <c r="Y592" s="125"/>
      <c r="Z592" s="125"/>
      <c r="AA592" s="123" t="str">
        <f>IF(原始数据!AN591="","",原始数据!AN591)</f>
        <v/>
      </c>
      <c r="AB592" s="125"/>
      <c r="AC592" s="125"/>
      <c r="AD592" s="125"/>
      <c r="AE592" s="123" t="str">
        <f>IF(原始数据!K591="","",原始数据!K591)</f>
        <v/>
      </c>
      <c r="AF592" s="123" t="str">
        <f>IF(原始数据!L591="","",原始数据!L591)</f>
        <v/>
      </c>
      <c r="AG592" s="123" t="str">
        <f>IF(原始数据!AO591="","",原始数据!AO591)</f>
        <v/>
      </c>
      <c r="AH592" s="125"/>
      <c r="AI592" s="125"/>
      <c r="AJ592" s="125"/>
      <c r="AK592" s="125"/>
      <c r="AL592" s="125"/>
    </row>
    <row r="593" spans="1:38">
      <c r="A593" s="117">
        <f>输入错误检查!B592</f>
        <v>0</v>
      </c>
      <c r="B593" s="130" t="str">
        <f>原始数据!B592</f>
        <v/>
      </c>
      <c r="C593" s="130" t="str">
        <f>原始数据!C592</f>
        <v/>
      </c>
      <c r="D593" s="120" t="str">
        <f>原始数据!D592</f>
        <v/>
      </c>
      <c r="E593" s="120" t="str">
        <f>原始数据!E592</f>
        <v/>
      </c>
      <c r="F593" s="120" t="str">
        <f>原始数据!F592</f>
        <v/>
      </c>
      <c r="G593" s="120" t="str">
        <f>原始数据!G592</f>
        <v>加</v>
      </c>
      <c r="H593" s="120" t="str">
        <f>原始数据!H592</f>
        <v>上</v>
      </c>
      <c r="I593" s="120" t="str">
        <f>IF(原始数据!W592="","",原始数据!W592)</f>
        <v/>
      </c>
      <c r="J593" s="120" t="str">
        <f>原始数据!J592</f>
        <v/>
      </c>
      <c r="K593" s="125"/>
      <c r="L593" s="123" t="str">
        <f>IF(原始数据!AI592="","",原始数据!AI592)</f>
        <v/>
      </c>
      <c r="M593" s="125"/>
      <c r="N593" s="145"/>
      <c r="O593" s="145"/>
      <c r="P593" s="125"/>
      <c r="Q593" s="123" t="str">
        <f>IF(原始数据!AJ592="","",原始数据!AJ592)</f>
        <v/>
      </c>
      <c r="R593" s="125"/>
      <c r="S593" s="125"/>
      <c r="T593" s="125"/>
      <c r="U593" s="125"/>
      <c r="V593" s="123" t="str">
        <f>IF(原始数据!AL592="","",原始数据!AL592)</f>
        <v/>
      </c>
      <c r="W593" s="125"/>
      <c r="X593" s="125"/>
      <c r="Y593" s="125"/>
      <c r="Z593" s="125"/>
      <c r="AA593" s="123" t="str">
        <f>IF(原始数据!AN592="","",原始数据!AN592)</f>
        <v/>
      </c>
      <c r="AB593" s="125"/>
      <c r="AC593" s="125"/>
      <c r="AD593" s="125"/>
      <c r="AE593" s="123" t="str">
        <f>IF(原始数据!K592="","",原始数据!K592)</f>
        <v/>
      </c>
      <c r="AF593" s="123" t="str">
        <f>IF(原始数据!L592="","",原始数据!L592)</f>
        <v/>
      </c>
      <c r="AG593" s="123" t="str">
        <f>IF(原始数据!AO592="","",原始数据!AO592)</f>
        <v/>
      </c>
      <c r="AH593" s="125"/>
      <c r="AI593" s="125"/>
      <c r="AJ593" s="125"/>
      <c r="AK593" s="125"/>
      <c r="AL593" s="125"/>
    </row>
    <row r="594" spans="1:38">
      <c r="A594" s="117">
        <f>输入错误检查!B593</f>
        <v>0</v>
      </c>
      <c r="B594" s="130" t="str">
        <f>原始数据!B593</f>
        <v/>
      </c>
      <c r="C594" s="130" t="str">
        <f>原始数据!C593</f>
        <v/>
      </c>
      <c r="D594" s="120" t="str">
        <f>原始数据!D593</f>
        <v/>
      </c>
      <c r="E594" s="120" t="str">
        <f>原始数据!E593</f>
        <v/>
      </c>
      <c r="F594" s="120" t="str">
        <f>原始数据!F593</f>
        <v/>
      </c>
      <c r="G594" s="120" t="str">
        <f>原始数据!G593</f>
        <v>加</v>
      </c>
      <c r="H594" s="120" t="str">
        <f>原始数据!H593</f>
        <v>下</v>
      </c>
      <c r="I594" s="120" t="str">
        <f>IF(原始数据!W593="","",原始数据!W593)</f>
        <v/>
      </c>
      <c r="J594" s="120" t="str">
        <f>原始数据!J593</f>
        <v/>
      </c>
      <c r="K594" s="125"/>
      <c r="L594" s="123" t="str">
        <f>IF(原始数据!AI593="","",原始数据!AI593)</f>
        <v/>
      </c>
      <c r="M594" s="125"/>
      <c r="N594" s="145"/>
      <c r="O594" s="145"/>
      <c r="P594" s="125"/>
      <c r="Q594" s="123" t="str">
        <f>IF(原始数据!AJ593="","",原始数据!AJ593)</f>
        <v/>
      </c>
      <c r="R594" s="125"/>
      <c r="S594" s="125"/>
      <c r="T594" s="125"/>
      <c r="U594" s="125"/>
      <c r="V594" s="123" t="str">
        <f>IF(原始数据!AL593="","",原始数据!AL593)</f>
        <v/>
      </c>
      <c r="W594" s="125"/>
      <c r="X594" s="125"/>
      <c r="Y594" s="125"/>
      <c r="Z594" s="125"/>
      <c r="AA594" s="123" t="str">
        <f>IF(原始数据!AN593="","",原始数据!AN593)</f>
        <v/>
      </c>
      <c r="AB594" s="125"/>
      <c r="AC594" s="125"/>
      <c r="AD594" s="125"/>
      <c r="AE594" s="123" t="str">
        <f>IF(原始数据!K593="","",原始数据!K593)</f>
        <v/>
      </c>
      <c r="AF594" s="123" t="str">
        <f>IF(原始数据!L593="","",原始数据!L593)</f>
        <v/>
      </c>
      <c r="AG594" s="123" t="str">
        <f>IF(原始数据!AO593="","",原始数据!AO593)</f>
        <v/>
      </c>
      <c r="AH594" s="125"/>
      <c r="AI594" s="125"/>
      <c r="AJ594" s="125"/>
      <c r="AK594" s="125"/>
      <c r="AL594" s="125"/>
    </row>
    <row r="595" spans="1:38">
      <c r="A595" s="117">
        <f>输入错误检查!B594</f>
        <v>0</v>
      </c>
      <c r="B595" s="130" t="str">
        <f>原始数据!B594</f>
        <v/>
      </c>
      <c r="C595" s="130" t="str">
        <f>原始数据!C594</f>
        <v/>
      </c>
      <c r="D595" s="120" t="str">
        <f>原始数据!D594</f>
        <v/>
      </c>
      <c r="E595" s="120" t="str">
        <f>原始数据!E594</f>
        <v/>
      </c>
      <c r="F595" s="120" t="str">
        <f>原始数据!F594</f>
        <v/>
      </c>
      <c r="G595" s="120">
        <f>原始数据!G594</f>
        <v>1</v>
      </c>
      <c r="H595" s="120" t="str">
        <f>原始数据!H594</f>
        <v>上</v>
      </c>
      <c r="I595" s="120" t="str">
        <f>IF(原始数据!W594="","",原始数据!W594)</f>
        <v/>
      </c>
      <c r="J595" s="120" t="str">
        <f>原始数据!J594</f>
        <v/>
      </c>
      <c r="K595" s="125"/>
      <c r="L595" s="123" t="str">
        <f>IF(原始数据!AI594="","",原始数据!AI594)</f>
        <v/>
      </c>
      <c r="M595" s="125"/>
      <c r="N595" s="145"/>
      <c r="O595" s="145"/>
      <c r="P595" s="125"/>
      <c r="Q595" s="123" t="str">
        <f>IF(原始数据!AJ594="","",原始数据!AJ594)</f>
        <v/>
      </c>
      <c r="R595" s="125"/>
      <c r="S595" s="125"/>
      <c r="T595" s="125"/>
      <c r="U595" s="125"/>
      <c r="V595" s="123" t="str">
        <f>IF(原始数据!AL594="","",原始数据!AL594)</f>
        <v/>
      </c>
      <c r="W595" s="125"/>
      <c r="X595" s="125"/>
      <c r="Y595" s="125"/>
      <c r="Z595" s="125"/>
      <c r="AA595" s="123" t="str">
        <f>IF(原始数据!AN594="","",原始数据!AN594)</f>
        <v/>
      </c>
      <c r="AB595" s="125"/>
      <c r="AC595" s="125"/>
      <c r="AD595" s="125"/>
      <c r="AE595" s="123" t="str">
        <f>IF(原始数据!K594="","",原始数据!K594)</f>
        <v/>
      </c>
      <c r="AF595" s="123" t="str">
        <f>IF(原始数据!L594="","",原始数据!L594)</f>
        <v/>
      </c>
      <c r="AG595" s="123" t="str">
        <f>IF(原始数据!AO594="","",原始数据!AO594)</f>
        <v/>
      </c>
      <c r="AH595" s="125"/>
      <c r="AI595" s="125"/>
      <c r="AJ595" s="125"/>
      <c r="AK595" s="125"/>
      <c r="AL595" s="125"/>
    </row>
    <row r="596" spans="1:38">
      <c r="A596" s="117">
        <f>输入错误检查!B595</f>
        <v>0</v>
      </c>
      <c r="B596" s="130" t="str">
        <f>原始数据!B595</f>
        <v/>
      </c>
      <c r="C596" s="130" t="str">
        <f>原始数据!C595</f>
        <v/>
      </c>
      <c r="D596" s="120" t="str">
        <f>原始数据!D595</f>
        <v/>
      </c>
      <c r="E596" s="120" t="str">
        <f>原始数据!E595</f>
        <v/>
      </c>
      <c r="F596" s="120" t="str">
        <f>原始数据!F595</f>
        <v/>
      </c>
      <c r="G596" s="120">
        <f>原始数据!G595</f>
        <v>1</v>
      </c>
      <c r="H596" s="120" t="str">
        <f>原始数据!H595</f>
        <v>下</v>
      </c>
      <c r="I596" s="120" t="str">
        <f>IF(原始数据!W595="","",原始数据!W595)</f>
        <v/>
      </c>
      <c r="J596" s="120" t="str">
        <f>原始数据!J595</f>
        <v/>
      </c>
      <c r="K596" s="125"/>
      <c r="L596" s="123" t="str">
        <f>IF(原始数据!AI595="","",原始数据!AI595)</f>
        <v/>
      </c>
      <c r="M596" s="125"/>
      <c r="N596" s="145"/>
      <c r="O596" s="145"/>
      <c r="P596" s="125"/>
      <c r="Q596" s="123" t="str">
        <f>IF(原始数据!AJ595="","",原始数据!AJ595)</f>
        <v/>
      </c>
      <c r="R596" s="125"/>
      <c r="S596" s="125"/>
      <c r="T596" s="125"/>
      <c r="U596" s="125"/>
      <c r="V596" s="123" t="str">
        <f>IF(原始数据!AL595="","",原始数据!AL595)</f>
        <v/>
      </c>
      <c r="W596" s="125"/>
      <c r="X596" s="125"/>
      <c r="Y596" s="125"/>
      <c r="Z596" s="125"/>
      <c r="AA596" s="123" t="str">
        <f>IF(原始数据!AN595="","",原始数据!AN595)</f>
        <v/>
      </c>
      <c r="AB596" s="125"/>
      <c r="AC596" s="125"/>
      <c r="AD596" s="125"/>
      <c r="AE596" s="123" t="str">
        <f>IF(原始数据!K595="","",原始数据!K595)</f>
        <v/>
      </c>
      <c r="AF596" s="123" t="str">
        <f>IF(原始数据!L595="","",原始数据!L595)</f>
        <v/>
      </c>
      <c r="AG596" s="123" t="str">
        <f>IF(原始数据!AO595="","",原始数据!AO595)</f>
        <v/>
      </c>
      <c r="AH596" s="125"/>
      <c r="AI596" s="125"/>
      <c r="AJ596" s="125"/>
      <c r="AK596" s="125"/>
      <c r="AL596" s="125"/>
    </row>
    <row r="597" spans="1:38">
      <c r="A597" s="117">
        <f>输入错误检查!B596</f>
        <v>0</v>
      </c>
      <c r="B597" s="130" t="str">
        <f>原始数据!B596</f>
        <v/>
      </c>
      <c r="C597" s="130" t="str">
        <f>原始数据!C596</f>
        <v/>
      </c>
      <c r="D597" s="120" t="str">
        <f>原始数据!D596</f>
        <v/>
      </c>
      <c r="E597" s="120" t="str">
        <f>原始数据!E596</f>
        <v/>
      </c>
      <c r="F597" s="120" t="str">
        <f>原始数据!F596</f>
        <v/>
      </c>
      <c r="G597" s="120">
        <f>原始数据!G596</f>
        <v>2</v>
      </c>
      <c r="H597" s="120" t="str">
        <f>原始数据!H596</f>
        <v>上</v>
      </c>
      <c r="I597" s="120" t="str">
        <f>IF(原始数据!W596="","",原始数据!W596)</f>
        <v/>
      </c>
      <c r="J597" s="120" t="str">
        <f>原始数据!J596</f>
        <v/>
      </c>
      <c r="K597" s="125"/>
      <c r="L597" s="123" t="str">
        <f>IF(原始数据!AI596="","",原始数据!AI596)</f>
        <v/>
      </c>
      <c r="M597" s="125"/>
      <c r="N597" s="145"/>
      <c r="O597" s="145"/>
      <c r="P597" s="125"/>
      <c r="Q597" s="123" t="str">
        <f>IF(原始数据!AJ596="","",原始数据!AJ596)</f>
        <v/>
      </c>
      <c r="R597" s="125"/>
      <c r="S597" s="125"/>
      <c r="T597" s="125"/>
      <c r="U597" s="125"/>
      <c r="V597" s="123" t="str">
        <f>IF(原始数据!AL596="","",原始数据!AL596)</f>
        <v/>
      </c>
      <c r="W597" s="125"/>
      <c r="X597" s="125"/>
      <c r="Y597" s="125"/>
      <c r="Z597" s="125"/>
      <c r="AA597" s="123" t="str">
        <f>IF(原始数据!AN596="","",原始数据!AN596)</f>
        <v/>
      </c>
      <c r="AB597" s="125"/>
      <c r="AC597" s="125"/>
      <c r="AD597" s="125"/>
      <c r="AE597" s="123" t="str">
        <f>IF(原始数据!K596="","",原始数据!K596)</f>
        <v/>
      </c>
      <c r="AF597" s="123" t="str">
        <f>IF(原始数据!L596="","",原始数据!L596)</f>
        <v/>
      </c>
      <c r="AG597" s="123" t="str">
        <f>IF(原始数据!AO596="","",原始数据!AO596)</f>
        <v/>
      </c>
      <c r="AH597" s="125"/>
      <c r="AI597" s="125"/>
      <c r="AJ597" s="125"/>
      <c r="AK597" s="125"/>
      <c r="AL597" s="125"/>
    </row>
    <row r="598" spans="1:38">
      <c r="A598" s="117">
        <f>输入错误检查!B597</f>
        <v>0</v>
      </c>
      <c r="B598" s="130" t="str">
        <f>原始数据!B597</f>
        <v/>
      </c>
      <c r="C598" s="130" t="str">
        <f>原始数据!C597</f>
        <v/>
      </c>
      <c r="D598" s="120" t="str">
        <f>原始数据!D597</f>
        <v/>
      </c>
      <c r="E598" s="120" t="str">
        <f>原始数据!E597</f>
        <v/>
      </c>
      <c r="F598" s="120" t="str">
        <f>原始数据!F597</f>
        <v/>
      </c>
      <c r="G598" s="120">
        <f>原始数据!G597</f>
        <v>2</v>
      </c>
      <c r="H598" s="120" t="str">
        <f>原始数据!H597</f>
        <v>下</v>
      </c>
      <c r="I598" s="120" t="str">
        <f>IF(原始数据!W597="","",原始数据!W597)</f>
        <v/>
      </c>
      <c r="J598" s="120" t="str">
        <f>原始数据!J597</f>
        <v/>
      </c>
      <c r="K598" s="125"/>
      <c r="L598" s="123" t="str">
        <f>IF(原始数据!AI597="","",原始数据!AI597)</f>
        <v/>
      </c>
      <c r="M598" s="125"/>
      <c r="N598" s="145"/>
      <c r="O598" s="145"/>
      <c r="P598" s="125"/>
      <c r="Q598" s="123" t="str">
        <f>IF(原始数据!AJ597="","",原始数据!AJ597)</f>
        <v/>
      </c>
      <c r="R598" s="125"/>
      <c r="S598" s="125"/>
      <c r="T598" s="125"/>
      <c r="U598" s="125"/>
      <c r="V598" s="123" t="str">
        <f>IF(原始数据!AL597="","",原始数据!AL597)</f>
        <v/>
      </c>
      <c r="W598" s="125"/>
      <c r="X598" s="125"/>
      <c r="Y598" s="125"/>
      <c r="Z598" s="125"/>
      <c r="AA598" s="123" t="str">
        <f>IF(原始数据!AN597="","",原始数据!AN597)</f>
        <v/>
      </c>
      <c r="AB598" s="125"/>
      <c r="AC598" s="125"/>
      <c r="AD598" s="125"/>
      <c r="AE598" s="123" t="str">
        <f>IF(原始数据!K597="","",原始数据!K597)</f>
        <v/>
      </c>
      <c r="AF598" s="123" t="str">
        <f>IF(原始数据!L597="","",原始数据!L597)</f>
        <v/>
      </c>
      <c r="AG598" s="123" t="str">
        <f>IF(原始数据!AO597="","",原始数据!AO597)</f>
        <v/>
      </c>
      <c r="AH598" s="125"/>
      <c r="AI598" s="125"/>
      <c r="AJ598" s="125"/>
      <c r="AK598" s="125"/>
      <c r="AL598" s="125"/>
    </row>
    <row r="599" spans="1:38">
      <c r="A599" s="117">
        <f>输入错误检查!B598</f>
        <v>0</v>
      </c>
      <c r="B599" s="130" t="str">
        <f>原始数据!B598</f>
        <v/>
      </c>
      <c r="C599" s="130" t="str">
        <f>原始数据!C598</f>
        <v/>
      </c>
      <c r="D599" s="120" t="str">
        <f>原始数据!D598</f>
        <v/>
      </c>
      <c r="E599" s="120" t="str">
        <f>原始数据!E598</f>
        <v/>
      </c>
      <c r="F599" s="120" t="str">
        <f>原始数据!F598</f>
        <v/>
      </c>
      <c r="G599" s="120">
        <f>原始数据!G598</f>
        <v>3</v>
      </c>
      <c r="H599" s="120" t="str">
        <f>原始数据!H598</f>
        <v>上</v>
      </c>
      <c r="I599" s="120" t="str">
        <f>IF(原始数据!W598="","",原始数据!W598)</f>
        <v/>
      </c>
      <c r="J599" s="120" t="str">
        <f>原始数据!J598</f>
        <v/>
      </c>
      <c r="K599" s="125"/>
      <c r="L599" s="123" t="str">
        <f>IF(原始数据!AI598="","",原始数据!AI598)</f>
        <v/>
      </c>
      <c r="M599" s="125"/>
      <c r="N599" s="145"/>
      <c r="O599" s="145"/>
      <c r="P599" s="125"/>
      <c r="Q599" s="123" t="str">
        <f>IF(原始数据!AJ598="","",原始数据!AJ598)</f>
        <v/>
      </c>
      <c r="R599" s="125"/>
      <c r="S599" s="125"/>
      <c r="T599" s="125"/>
      <c r="U599" s="125"/>
      <c r="V599" s="123" t="str">
        <f>IF(原始数据!AL598="","",原始数据!AL598)</f>
        <v/>
      </c>
      <c r="W599" s="125"/>
      <c r="X599" s="125"/>
      <c r="Y599" s="125"/>
      <c r="Z599" s="125"/>
      <c r="AA599" s="123" t="str">
        <f>IF(原始数据!AN598="","",原始数据!AN598)</f>
        <v/>
      </c>
      <c r="AB599" s="125"/>
      <c r="AC599" s="125"/>
      <c r="AD599" s="125"/>
      <c r="AE599" s="123" t="str">
        <f>IF(原始数据!K598="","",原始数据!K598)</f>
        <v/>
      </c>
      <c r="AF599" s="123" t="str">
        <f>IF(原始数据!L598="","",原始数据!L598)</f>
        <v/>
      </c>
      <c r="AG599" s="123" t="str">
        <f>IF(原始数据!AO598="","",原始数据!AO598)</f>
        <v/>
      </c>
      <c r="AH599" s="125"/>
      <c r="AI599" s="125"/>
      <c r="AJ599" s="125"/>
      <c r="AK599" s="125"/>
      <c r="AL599" s="125"/>
    </row>
    <row r="600" spans="1:38">
      <c r="A600" s="117">
        <f>输入错误检查!B599</f>
        <v>0</v>
      </c>
      <c r="B600" s="130" t="str">
        <f>原始数据!B599</f>
        <v/>
      </c>
      <c r="C600" s="130" t="str">
        <f>原始数据!C599</f>
        <v/>
      </c>
      <c r="D600" s="120" t="str">
        <f>原始数据!D599</f>
        <v/>
      </c>
      <c r="E600" s="120" t="str">
        <f>原始数据!E599</f>
        <v/>
      </c>
      <c r="F600" s="120" t="str">
        <f>原始数据!F599</f>
        <v/>
      </c>
      <c r="G600" s="120">
        <f>原始数据!G599</f>
        <v>3</v>
      </c>
      <c r="H600" s="120" t="str">
        <f>原始数据!H599</f>
        <v>下</v>
      </c>
      <c r="I600" s="120" t="str">
        <f>IF(原始数据!W599="","",原始数据!W599)</f>
        <v/>
      </c>
      <c r="J600" s="120" t="str">
        <f>原始数据!J599</f>
        <v/>
      </c>
      <c r="K600" s="125"/>
      <c r="L600" s="123" t="str">
        <f>IF(原始数据!AI599="","",原始数据!AI599)</f>
        <v/>
      </c>
      <c r="M600" s="125"/>
      <c r="N600" s="145"/>
      <c r="O600" s="145"/>
      <c r="P600" s="125"/>
      <c r="Q600" s="123" t="str">
        <f>IF(原始数据!AJ599="","",原始数据!AJ599)</f>
        <v/>
      </c>
      <c r="R600" s="125"/>
      <c r="S600" s="125"/>
      <c r="T600" s="125"/>
      <c r="U600" s="125"/>
      <c r="V600" s="123" t="str">
        <f>IF(原始数据!AL599="","",原始数据!AL599)</f>
        <v/>
      </c>
      <c r="W600" s="125"/>
      <c r="X600" s="125"/>
      <c r="Y600" s="125"/>
      <c r="Z600" s="125"/>
      <c r="AA600" s="123" t="str">
        <f>IF(原始数据!AN599="","",原始数据!AN599)</f>
        <v/>
      </c>
      <c r="AB600" s="125"/>
      <c r="AC600" s="125"/>
      <c r="AD600" s="125"/>
      <c r="AE600" s="123" t="str">
        <f>IF(原始数据!K599="","",原始数据!K599)</f>
        <v/>
      </c>
      <c r="AF600" s="123" t="str">
        <f>IF(原始数据!L599="","",原始数据!L599)</f>
        <v/>
      </c>
      <c r="AG600" s="123" t="str">
        <f>IF(原始数据!AO599="","",原始数据!AO599)</f>
        <v/>
      </c>
      <c r="AH600" s="125"/>
      <c r="AI600" s="125"/>
      <c r="AJ600" s="125"/>
      <c r="AK600" s="125"/>
      <c r="AL600" s="125"/>
    </row>
    <row r="601" spans="1:38">
      <c r="A601" s="117">
        <f>输入错误检查!B600</f>
        <v>0</v>
      </c>
      <c r="B601" s="130" t="str">
        <f>原始数据!B600</f>
        <v/>
      </c>
      <c r="C601" s="130" t="str">
        <f>原始数据!C600</f>
        <v/>
      </c>
      <c r="D601" s="120" t="str">
        <f>原始数据!D600</f>
        <v/>
      </c>
      <c r="E601" s="120" t="str">
        <f>原始数据!E600</f>
        <v/>
      </c>
      <c r="F601" s="120" t="str">
        <f>原始数据!F600</f>
        <v/>
      </c>
      <c r="G601" s="120" t="str">
        <f>原始数据!G600</f>
        <v>加</v>
      </c>
      <c r="H601" s="120" t="str">
        <f>原始数据!H600</f>
        <v>上</v>
      </c>
      <c r="I601" s="120" t="str">
        <f>IF(原始数据!W600="","",原始数据!W600)</f>
        <v/>
      </c>
      <c r="J601" s="120" t="str">
        <f>原始数据!J600</f>
        <v/>
      </c>
      <c r="K601" s="125"/>
      <c r="L601" s="123" t="str">
        <f>IF(原始数据!AI600="","",原始数据!AI600)</f>
        <v/>
      </c>
      <c r="M601" s="125"/>
      <c r="N601" s="145"/>
      <c r="O601" s="145"/>
      <c r="P601" s="125"/>
      <c r="Q601" s="123" t="str">
        <f>IF(原始数据!AJ600="","",原始数据!AJ600)</f>
        <v/>
      </c>
      <c r="R601" s="125"/>
      <c r="S601" s="125"/>
      <c r="T601" s="125"/>
      <c r="U601" s="125"/>
      <c r="V601" s="123" t="str">
        <f>IF(原始数据!AL600="","",原始数据!AL600)</f>
        <v/>
      </c>
      <c r="W601" s="125"/>
      <c r="X601" s="125"/>
      <c r="Y601" s="125"/>
      <c r="Z601" s="125"/>
      <c r="AA601" s="123" t="str">
        <f>IF(原始数据!AN600="","",原始数据!AN600)</f>
        <v/>
      </c>
      <c r="AB601" s="125"/>
      <c r="AC601" s="125"/>
      <c r="AD601" s="125"/>
      <c r="AE601" s="123" t="str">
        <f>IF(原始数据!K600="","",原始数据!K600)</f>
        <v/>
      </c>
      <c r="AF601" s="123" t="str">
        <f>IF(原始数据!L600="","",原始数据!L600)</f>
        <v/>
      </c>
      <c r="AG601" s="123" t="str">
        <f>IF(原始数据!AO600="","",原始数据!AO600)</f>
        <v/>
      </c>
      <c r="AH601" s="125"/>
      <c r="AI601" s="125"/>
      <c r="AJ601" s="125"/>
      <c r="AK601" s="125"/>
      <c r="AL601" s="125"/>
    </row>
    <row r="602" spans="1:38">
      <c r="A602" s="117">
        <f>输入错误检查!B601</f>
        <v>0</v>
      </c>
      <c r="B602" s="130" t="str">
        <f>原始数据!B601</f>
        <v/>
      </c>
      <c r="C602" s="130" t="str">
        <f>原始数据!C601</f>
        <v/>
      </c>
      <c r="D602" s="120" t="str">
        <f>原始数据!D601</f>
        <v/>
      </c>
      <c r="E602" s="120" t="str">
        <f>原始数据!E601</f>
        <v/>
      </c>
      <c r="F602" s="120" t="str">
        <f>原始数据!F601</f>
        <v/>
      </c>
      <c r="G602" s="120" t="str">
        <f>原始数据!G601</f>
        <v>加</v>
      </c>
      <c r="H602" s="120" t="str">
        <f>原始数据!H601</f>
        <v>下</v>
      </c>
      <c r="I602" s="120" t="str">
        <f>IF(原始数据!W601="","",原始数据!W601)</f>
        <v/>
      </c>
      <c r="J602" s="120" t="str">
        <f>原始数据!J601</f>
        <v/>
      </c>
      <c r="K602" s="125"/>
      <c r="L602" s="123" t="str">
        <f>IF(原始数据!AI601="","",原始数据!AI601)</f>
        <v/>
      </c>
      <c r="M602" s="125"/>
      <c r="N602" s="145"/>
      <c r="O602" s="145"/>
      <c r="P602" s="125"/>
      <c r="Q602" s="123" t="str">
        <f>IF(原始数据!AJ601="","",原始数据!AJ601)</f>
        <v/>
      </c>
      <c r="R602" s="125"/>
      <c r="S602" s="125"/>
      <c r="T602" s="125"/>
      <c r="U602" s="125"/>
      <c r="V602" s="123" t="str">
        <f>IF(原始数据!AL601="","",原始数据!AL601)</f>
        <v/>
      </c>
      <c r="W602" s="125"/>
      <c r="X602" s="125"/>
      <c r="Y602" s="125"/>
      <c r="Z602" s="125"/>
      <c r="AA602" s="123" t="str">
        <f>IF(原始数据!AN601="","",原始数据!AN601)</f>
        <v/>
      </c>
      <c r="AB602" s="125"/>
      <c r="AC602" s="125"/>
      <c r="AD602" s="125"/>
      <c r="AE602" s="123" t="str">
        <f>IF(原始数据!K601="","",原始数据!K601)</f>
        <v/>
      </c>
      <c r="AF602" s="123" t="str">
        <f>IF(原始数据!L601="","",原始数据!L601)</f>
        <v/>
      </c>
      <c r="AG602" s="123" t="str">
        <f>IF(原始数据!AO601="","",原始数据!AO601)</f>
        <v/>
      </c>
      <c r="AH602" s="125"/>
      <c r="AI602" s="125"/>
      <c r="AJ602" s="125"/>
      <c r="AK602" s="125"/>
      <c r="AL602" s="125"/>
    </row>
    <row r="603" spans="1:38">
      <c r="A603" s="117">
        <f>输入错误检查!B602</f>
        <v>0</v>
      </c>
      <c r="B603" s="130" t="str">
        <f>原始数据!B602</f>
        <v/>
      </c>
      <c r="C603" s="130" t="str">
        <f>原始数据!C602</f>
        <v/>
      </c>
      <c r="D603" s="120" t="str">
        <f>原始数据!D602</f>
        <v/>
      </c>
      <c r="E603" s="120" t="str">
        <f>原始数据!E602</f>
        <v/>
      </c>
      <c r="F603" s="120" t="str">
        <f>原始数据!F602</f>
        <v/>
      </c>
      <c r="G603" s="120">
        <f>原始数据!G602</f>
        <v>1</v>
      </c>
      <c r="H603" s="120" t="str">
        <f>原始数据!H602</f>
        <v>上</v>
      </c>
      <c r="I603" s="120" t="str">
        <f>IF(原始数据!W602="","",原始数据!W602)</f>
        <v/>
      </c>
      <c r="J603" s="120" t="str">
        <f>原始数据!J602</f>
        <v/>
      </c>
      <c r="K603" s="125"/>
      <c r="L603" s="123" t="str">
        <f>IF(原始数据!AI602="","",原始数据!AI602)</f>
        <v/>
      </c>
      <c r="M603" s="125"/>
      <c r="N603" s="145"/>
      <c r="O603" s="145"/>
      <c r="P603" s="125"/>
      <c r="Q603" s="123" t="str">
        <f>IF(原始数据!AJ602="","",原始数据!AJ602)</f>
        <v/>
      </c>
      <c r="R603" s="125"/>
      <c r="S603" s="125"/>
      <c r="T603" s="125"/>
      <c r="U603" s="125"/>
      <c r="V603" s="123" t="str">
        <f>IF(原始数据!AL602="","",原始数据!AL602)</f>
        <v/>
      </c>
      <c r="W603" s="125"/>
      <c r="X603" s="125"/>
      <c r="Y603" s="125"/>
      <c r="Z603" s="125"/>
      <c r="AA603" s="123" t="str">
        <f>IF(原始数据!AN602="","",原始数据!AN602)</f>
        <v/>
      </c>
      <c r="AB603" s="125"/>
      <c r="AC603" s="125"/>
      <c r="AD603" s="125"/>
      <c r="AE603" s="123" t="str">
        <f>IF(原始数据!K602="","",原始数据!K602)</f>
        <v/>
      </c>
      <c r="AF603" s="123" t="str">
        <f>IF(原始数据!L602="","",原始数据!L602)</f>
        <v/>
      </c>
      <c r="AG603" s="123" t="str">
        <f>IF(原始数据!AO602="","",原始数据!AO602)</f>
        <v/>
      </c>
      <c r="AH603" s="125"/>
      <c r="AI603" s="125"/>
      <c r="AJ603" s="125"/>
      <c r="AK603" s="125"/>
      <c r="AL603" s="125"/>
    </row>
    <row r="604" spans="1:38">
      <c r="A604" s="117">
        <f>输入错误检查!B603</f>
        <v>0</v>
      </c>
      <c r="B604" s="130" t="str">
        <f>原始数据!B603</f>
        <v/>
      </c>
      <c r="C604" s="130" t="str">
        <f>原始数据!C603</f>
        <v/>
      </c>
      <c r="D604" s="120" t="str">
        <f>原始数据!D603</f>
        <v/>
      </c>
      <c r="E604" s="120" t="str">
        <f>原始数据!E603</f>
        <v/>
      </c>
      <c r="F604" s="120" t="str">
        <f>原始数据!F603</f>
        <v/>
      </c>
      <c r="G604" s="120">
        <f>原始数据!G603</f>
        <v>1</v>
      </c>
      <c r="H604" s="120" t="str">
        <f>原始数据!H603</f>
        <v>下</v>
      </c>
      <c r="I604" s="120" t="str">
        <f>IF(原始数据!W603="","",原始数据!W603)</f>
        <v/>
      </c>
      <c r="J604" s="120" t="str">
        <f>原始数据!J603</f>
        <v/>
      </c>
      <c r="K604" s="125"/>
      <c r="L604" s="123" t="str">
        <f>IF(原始数据!AI603="","",原始数据!AI603)</f>
        <v/>
      </c>
      <c r="M604" s="125"/>
      <c r="N604" s="145"/>
      <c r="O604" s="145"/>
      <c r="P604" s="125"/>
      <c r="Q604" s="123" t="str">
        <f>IF(原始数据!AJ603="","",原始数据!AJ603)</f>
        <v/>
      </c>
      <c r="R604" s="125"/>
      <c r="S604" s="125"/>
      <c r="T604" s="125"/>
      <c r="U604" s="125"/>
      <c r="V604" s="123" t="str">
        <f>IF(原始数据!AL603="","",原始数据!AL603)</f>
        <v/>
      </c>
      <c r="W604" s="125"/>
      <c r="X604" s="125"/>
      <c r="Y604" s="125"/>
      <c r="Z604" s="125"/>
      <c r="AA604" s="123" t="str">
        <f>IF(原始数据!AN603="","",原始数据!AN603)</f>
        <v/>
      </c>
      <c r="AB604" s="125"/>
      <c r="AC604" s="125"/>
      <c r="AD604" s="125"/>
      <c r="AE604" s="123" t="str">
        <f>IF(原始数据!K603="","",原始数据!K603)</f>
        <v/>
      </c>
      <c r="AF604" s="123" t="str">
        <f>IF(原始数据!L603="","",原始数据!L603)</f>
        <v/>
      </c>
      <c r="AG604" s="123" t="str">
        <f>IF(原始数据!AO603="","",原始数据!AO603)</f>
        <v/>
      </c>
      <c r="AH604" s="125"/>
      <c r="AI604" s="125"/>
      <c r="AJ604" s="125"/>
      <c r="AK604" s="125"/>
      <c r="AL604" s="125"/>
    </row>
    <row r="605" spans="1:38">
      <c r="A605" s="117">
        <f>输入错误检查!B604</f>
        <v>0</v>
      </c>
      <c r="B605" s="130" t="str">
        <f>原始数据!B604</f>
        <v/>
      </c>
      <c r="C605" s="130" t="str">
        <f>原始数据!C604</f>
        <v/>
      </c>
      <c r="D605" s="120" t="str">
        <f>原始数据!D604</f>
        <v/>
      </c>
      <c r="E605" s="120" t="str">
        <f>原始数据!E604</f>
        <v/>
      </c>
      <c r="F605" s="120" t="str">
        <f>原始数据!F604</f>
        <v/>
      </c>
      <c r="G605" s="120">
        <f>原始数据!G604</f>
        <v>2</v>
      </c>
      <c r="H605" s="120" t="str">
        <f>原始数据!H604</f>
        <v>上</v>
      </c>
      <c r="I605" s="120" t="str">
        <f>IF(原始数据!W604="","",原始数据!W604)</f>
        <v/>
      </c>
      <c r="J605" s="120" t="str">
        <f>原始数据!J604</f>
        <v/>
      </c>
      <c r="K605" s="125"/>
      <c r="L605" s="123" t="str">
        <f>IF(原始数据!AI604="","",原始数据!AI604)</f>
        <v/>
      </c>
      <c r="M605" s="125"/>
      <c r="N605" s="145"/>
      <c r="O605" s="145"/>
      <c r="P605" s="125"/>
      <c r="Q605" s="123" t="str">
        <f>IF(原始数据!AJ604="","",原始数据!AJ604)</f>
        <v/>
      </c>
      <c r="R605" s="125"/>
      <c r="S605" s="125"/>
      <c r="T605" s="125"/>
      <c r="U605" s="125"/>
      <c r="V605" s="123" t="str">
        <f>IF(原始数据!AL604="","",原始数据!AL604)</f>
        <v/>
      </c>
      <c r="W605" s="125"/>
      <c r="X605" s="125"/>
      <c r="Y605" s="125"/>
      <c r="Z605" s="125"/>
      <c r="AA605" s="123" t="str">
        <f>IF(原始数据!AN604="","",原始数据!AN604)</f>
        <v/>
      </c>
      <c r="AB605" s="125"/>
      <c r="AC605" s="125"/>
      <c r="AD605" s="125"/>
      <c r="AE605" s="123" t="str">
        <f>IF(原始数据!K604="","",原始数据!K604)</f>
        <v/>
      </c>
      <c r="AF605" s="123" t="str">
        <f>IF(原始数据!L604="","",原始数据!L604)</f>
        <v/>
      </c>
      <c r="AG605" s="123" t="str">
        <f>IF(原始数据!AO604="","",原始数据!AO604)</f>
        <v/>
      </c>
      <c r="AH605" s="125"/>
      <c r="AI605" s="125"/>
      <c r="AJ605" s="125"/>
      <c r="AK605" s="125"/>
      <c r="AL605" s="125"/>
    </row>
    <row r="606" spans="1:38">
      <c r="A606" s="117">
        <f>输入错误检查!B605</f>
        <v>0</v>
      </c>
      <c r="B606" s="130" t="str">
        <f>原始数据!B605</f>
        <v/>
      </c>
      <c r="C606" s="130" t="str">
        <f>原始数据!C605</f>
        <v/>
      </c>
      <c r="D606" s="120" t="str">
        <f>原始数据!D605</f>
        <v/>
      </c>
      <c r="E606" s="120" t="str">
        <f>原始数据!E605</f>
        <v/>
      </c>
      <c r="F606" s="120" t="str">
        <f>原始数据!F605</f>
        <v/>
      </c>
      <c r="G606" s="120">
        <f>原始数据!G605</f>
        <v>2</v>
      </c>
      <c r="H606" s="120" t="str">
        <f>原始数据!H605</f>
        <v>下</v>
      </c>
      <c r="I606" s="120" t="str">
        <f>IF(原始数据!W605="","",原始数据!W605)</f>
        <v/>
      </c>
      <c r="J606" s="120" t="str">
        <f>原始数据!J605</f>
        <v/>
      </c>
      <c r="K606" s="125"/>
      <c r="L606" s="123" t="str">
        <f>IF(原始数据!AI605="","",原始数据!AI605)</f>
        <v/>
      </c>
      <c r="M606" s="125"/>
      <c r="N606" s="145"/>
      <c r="O606" s="145"/>
      <c r="P606" s="125"/>
      <c r="Q606" s="123" t="str">
        <f>IF(原始数据!AJ605="","",原始数据!AJ605)</f>
        <v/>
      </c>
      <c r="R606" s="125"/>
      <c r="S606" s="125"/>
      <c r="T606" s="125"/>
      <c r="U606" s="125"/>
      <c r="V606" s="123" t="str">
        <f>IF(原始数据!AL605="","",原始数据!AL605)</f>
        <v/>
      </c>
      <c r="W606" s="125"/>
      <c r="X606" s="125"/>
      <c r="Y606" s="125"/>
      <c r="Z606" s="125"/>
      <c r="AA606" s="123" t="str">
        <f>IF(原始数据!AN605="","",原始数据!AN605)</f>
        <v/>
      </c>
      <c r="AB606" s="125"/>
      <c r="AC606" s="125"/>
      <c r="AD606" s="125"/>
      <c r="AE606" s="123" t="str">
        <f>IF(原始数据!K605="","",原始数据!K605)</f>
        <v/>
      </c>
      <c r="AF606" s="123" t="str">
        <f>IF(原始数据!L605="","",原始数据!L605)</f>
        <v/>
      </c>
      <c r="AG606" s="123" t="str">
        <f>IF(原始数据!AO605="","",原始数据!AO605)</f>
        <v/>
      </c>
      <c r="AH606" s="125"/>
      <c r="AI606" s="125"/>
      <c r="AJ606" s="125"/>
      <c r="AK606" s="125"/>
      <c r="AL606" s="125"/>
    </row>
    <row r="607" spans="1:38">
      <c r="A607" s="117">
        <f>输入错误检查!B606</f>
        <v>0</v>
      </c>
      <c r="B607" s="130" t="str">
        <f>原始数据!B606</f>
        <v/>
      </c>
      <c r="C607" s="130" t="str">
        <f>原始数据!C606</f>
        <v/>
      </c>
      <c r="D607" s="120" t="str">
        <f>原始数据!D606</f>
        <v/>
      </c>
      <c r="E607" s="120" t="str">
        <f>原始数据!E606</f>
        <v/>
      </c>
      <c r="F607" s="120" t="str">
        <f>原始数据!F606</f>
        <v/>
      </c>
      <c r="G607" s="120">
        <f>原始数据!G606</f>
        <v>3</v>
      </c>
      <c r="H607" s="120" t="str">
        <f>原始数据!H606</f>
        <v>上</v>
      </c>
      <c r="I607" s="120" t="str">
        <f>IF(原始数据!W606="","",原始数据!W606)</f>
        <v/>
      </c>
      <c r="J607" s="120" t="str">
        <f>原始数据!J606</f>
        <v/>
      </c>
      <c r="K607" s="125"/>
      <c r="L607" s="123" t="str">
        <f>IF(原始数据!AI606="","",原始数据!AI606)</f>
        <v/>
      </c>
      <c r="M607" s="125"/>
      <c r="N607" s="145"/>
      <c r="O607" s="145"/>
      <c r="P607" s="125"/>
      <c r="Q607" s="123" t="str">
        <f>IF(原始数据!AJ606="","",原始数据!AJ606)</f>
        <v/>
      </c>
      <c r="R607" s="125"/>
      <c r="S607" s="125"/>
      <c r="T607" s="125"/>
      <c r="U607" s="125"/>
      <c r="V607" s="123" t="str">
        <f>IF(原始数据!AL606="","",原始数据!AL606)</f>
        <v/>
      </c>
      <c r="W607" s="125"/>
      <c r="X607" s="125"/>
      <c r="Y607" s="125"/>
      <c r="Z607" s="125"/>
      <c r="AA607" s="123" t="str">
        <f>IF(原始数据!AN606="","",原始数据!AN606)</f>
        <v/>
      </c>
      <c r="AB607" s="125"/>
      <c r="AC607" s="125"/>
      <c r="AD607" s="125"/>
      <c r="AE607" s="123" t="str">
        <f>IF(原始数据!K606="","",原始数据!K606)</f>
        <v/>
      </c>
      <c r="AF607" s="123" t="str">
        <f>IF(原始数据!L606="","",原始数据!L606)</f>
        <v/>
      </c>
      <c r="AG607" s="123" t="str">
        <f>IF(原始数据!AO606="","",原始数据!AO606)</f>
        <v/>
      </c>
      <c r="AH607" s="125"/>
      <c r="AI607" s="125"/>
      <c r="AJ607" s="125"/>
      <c r="AK607" s="125"/>
      <c r="AL607" s="125"/>
    </row>
    <row r="608" spans="1:38">
      <c r="A608" s="117">
        <f>输入错误检查!B607</f>
        <v>0</v>
      </c>
      <c r="B608" s="130" t="str">
        <f>原始数据!B607</f>
        <v/>
      </c>
      <c r="C608" s="130" t="str">
        <f>原始数据!C607</f>
        <v/>
      </c>
      <c r="D608" s="120" t="str">
        <f>原始数据!D607</f>
        <v/>
      </c>
      <c r="E608" s="120" t="str">
        <f>原始数据!E607</f>
        <v/>
      </c>
      <c r="F608" s="120" t="str">
        <f>原始数据!F607</f>
        <v/>
      </c>
      <c r="G608" s="120">
        <f>原始数据!G607</f>
        <v>3</v>
      </c>
      <c r="H608" s="120" t="str">
        <f>原始数据!H607</f>
        <v>下</v>
      </c>
      <c r="I608" s="120" t="str">
        <f>IF(原始数据!W607="","",原始数据!W607)</f>
        <v/>
      </c>
      <c r="J608" s="120" t="str">
        <f>原始数据!J607</f>
        <v/>
      </c>
      <c r="K608" s="125"/>
      <c r="L608" s="123" t="str">
        <f>IF(原始数据!AI607="","",原始数据!AI607)</f>
        <v/>
      </c>
      <c r="M608" s="125"/>
      <c r="N608" s="145"/>
      <c r="O608" s="145"/>
      <c r="P608" s="125"/>
      <c r="Q608" s="123" t="str">
        <f>IF(原始数据!AJ607="","",原始数据!AJ607)</f>
        <v/>
      </c>
      <c r="R608" s="125"/>
      <c r="S608" s="125"/>
      <c r="T608" s="125"/>
      <c r="U608" s="125"/>
      <c r="V608" s="123" t="str">
        <f>IF(原始数据!AL607="","",原始数据!AL607)</f>
        <v/>
      </c>
      <c r="W608" s="125"/>
      <c r="X608" s="125"/>
      <c r="Y608" s="125"/>
      <c r="Z608" s="125"/>
      <c r="AA608" s="123" t="str">
        <f>IF(原始数据!AN607="","",原始数据!AN607)</f>
        <v/>
      </c>
      <c r="AB608" s="125"/>
      <c r="AC608" s="125"/>
      <c r="AD608" s="125"/>
      <c r="AE608" s="123" t="str">
        <f>IF(原始数据!K607="","",原始数据!K607)</f>
        <v/>
      </c>
      <c r="AF608" s="123" t="str">
        <f>IF(原始数据!L607="","",原始数据!L607)</f>
        <v/>
      </c>
      <c r="AG608" s="123" t="str">
        <f>IF(原始数据!AO607="","",原始数据!AO607)</f>
        <v/>
      </c>
      <c r="AH608" s="125"/>
      <c r="AI608" s="125"/>
      <c r="AJ608" s="125"/>
      <c r="AK608" s="125"/>
      <c r="AL608" s="125"/>
    </row>
    <row r="609" spans="1:38">
      <c r="A609" s="117">
        <f>输入错误检查!B608</f>
        <v>0</v>
      </c>
      <c r="B609" s="130" t="str">
        <f>原始数据!B608</f>
        <v/>
      </c>
      <c r="C609" s="130" t="str">
        <f>原始数据!C608</f>
        <v/>
      </c>
      <c r="D609" s="120" t="str">
        <f>原始数据!D608</f>
        <v/>
      </c>
      <c r="E609" s="120" t="str">
        <f>原始数据!E608</f>
        <v/>
      </c>
      <c r="F609" s="120" t="str">
        <f>原始数据!F608</f>
        <v/>
      </c>
      <c r="G609" s="120" t="str">
        <f>原始数据!G608</f>
        <v>加</v>
      </c>
      <c r="H609" s="120" t="str">
        <f>原始数据!H608</f>
        <v>上</v>
      </c>
      <c r="I609" s="120" t="str">
        <f>IF(原始数据!W608="","",原始数据!W608)</f>
        <v/>
      </c>
      <c r="J609" s="120" t="str">
        <f>原始数据!J608</f>
        <v/>
      </c>
      <c r="K609" s="125"/>
      <c r="L609" s="123" t="str">
        <f>IF(原始数据!AI608="","",原始数据!AI608)</f>
        <v/>
      </c>
      <c r="M609" s="125"/>
      <c r="N609" s="145"/>
      <c r="O609" s="145"/>
      <c r="P609" s="125"/>
      <c r="Q609" s="123" t="str">
        <f>IF(原始数据!AJ608="","",原始数据!AJ608)</f>
        <v/>
      </c>
      <c r="R609" s="125"/>
      <c r="S609" s="125"/>
      <c r="T609" s="125"/>
      <c r="U609" s="125"/>
      <c r="V609" s="123" t="str">
        <f>IF(原始数据!AL608="","",原始数据!AL608)</f>
        <v/>
      </c>
      <c r="W609" s="125"/>
      <c r="X609" s="125"/>
      <c r="Y609" s="125"/>
      <c r="Z609" s="125"/>
      <c r="AA609" s="123" t="str">
        <f>IF(原始数据!AN608="","",原始数据!AN608)</f>
        <v/>
      </c>
      <c r="AB609" s="125"/>
      <c r="AC609" s="125"/>
      <c r="AD609" s="125"/>
      <c r="AE609" s="123" t="str">
        <f>IF(原始数据!K608="","",原始数据!K608)</f>
        <v/>
      </c>
      <c r="AF609" s="123" t="str">
        <f>IF(原始数据!L608="","",原始数据!L608)</f>
        <v/>
      </c>
      <c r="AG609" s="123" t="str">
        <f>IF(原始数据!AO608="","",原始数据!AO608)</f>
        <v/>
      </c>
      <c r="AH609" s="125"/>
      <c r="AI609" s="125"/>
      <c r="AJ609" s="125"/>
      <c r="AK609" s="125"/>
      <c r="AL609" s="125"/>
    </row>
    <row r="610" spans="1:38">
      <c r="A610" s="117">
        <f>输入错误检查!B609</f>
        <v>0</v>
      </c>
      <c r="B610" s="130" t="str">
        <f>原始数据!B609</f>
        <v/>
      </c>
      <c r="C610" s="130" t="str">
        <f>原始数据!C609</f>
        <v/>
      </c>
      <c r="D610" s="120" t="str">
        <f>原始数据!D609</f>
        <v/>
      </c>
      <c r="E610" s="120" t="str">
        <f>原始数据!E609</f>
        <v/>
      </c>
      <c r="F610" s="120" t="str">
        <f>原始数据!F609</f>
        <v/>
      </c>
      <c r="G610" s="120" t="str">
        <f>原始数据!G609</f>
        <v>加</v>
      </c>
      <c r="H610" s="120" t="str">
        <f>原始数据!H609</f>
        <v>下</v>
      </c>
      <c r="I610" s="120" t="str">
        <f>IF(原始数据!W609="","",原始数据!W609)</f>
        <v/>
      </c>
      <c r="J610" s="120" t="str">
        <f>原始数据!J609</f>
        <v/>
      </c>
      <c r="K610" s="125"/>
      <c r="L610" s="123" t="str">
        <f>IF(原始数据!AI609="","",原始数据!AI609)</f>
        <v/>
      </c>
      <c r="M610" s="125"/>
      <c r="N610" s="145"/>
      <c r="O610" s="145"/>
      <c r="P610" s="125"/>
      <c r="Q610" s="123" t="str">
        <f>IF(原始数据!AJ609="","",原始数据!AJ609)</f>
        <v/>
      </c>
      <c r="R610" s="125"/>
      <c r="S610" s="125"/>
      <c r="T610" s="125"/>
      <c r="U610" s="125"/>
      <c r="V610" s="123" t="str">
        <f>IF(原始数据!AL609="","",原始数据!AL609)</f>
        <v/>
      </c>
      <c r="W610" s="125"/>
      <c r="X610" s="125"/>
      <c r="Y610" s="125"/>
      <c r="Z610" s="125"/>
      <c r="AA610" s="123" t="str">
        <f>IF(原始数据!AN609="","",原始数据!AN609)</f>
        <v/>
      </c>
      <c r="AB610" s="125"/>
      <c r="AC610" s="125"/>
      <c r="AD610" s="125"/>
      <c r="AE610" s="123" t="str">
        <f>IF(原始数据!K609="","",原始数据!K609)</f>
        <v/>
      </c>
      <c r="AF610" s="123" t="str">
        <f>IF(原始数据!L609="","",原始数据!L609)</f>
        <v/>
      </c>
      <c r="AG610" s="123" t="str">
        <f>IF(原始数据!AO609="","",原始数据!AO609)</f>
        <v/>
      </c>
      <c r="AH610" s="125"/>
      <c r="AI610" s="125"/>
      <c r="AJ610" s="125"/>
      <c r="AK610" s="125"/>
      <c r="AL610" s="125"/>
    </row>
    <row r="611" spans="1:38">
      <c r="A611" s="117">
        <f>输入错误检查!B610</f>
        <v>0</v>
      </c>
      <c r="B611" s="130" t="str">
        <f>原始数据!B610</f>
        <v/>
      </c>
      <c r="C611" s="130" t="str">
        <f>原始数据!C610</f>
        <v/>
      </c>
      <c r="D611" s="120" t="str">
        <f>原始数据!D610</f>
        <v/>
      </c>
      <c r="E611" s="120" t="str">
        <f>原始数据!E610</f>
        <v/>
      </c>
      <c r="F611" s="120" t="str">
        <f>原始数据!F610</f>
        <v/>
      </c>
      <c r="G611" s="120">
        <f>原始数据!G610</f>
        <v>1</v>
      </c>
      <c r="H611" s="120" t="str">
        <f>原始数据!H610</f>
        <v>上</v>
      </c>
      <c r="I611" s="120" t="str">
        <f>IF(原始数据!W610="","",原始数据!W610)</f>
        <v/>
      </c>
      <c r="J611" s="120" t="str">
        <f>原始数据!J610</f>
        <v/>
      </c>
      <c r="K611" s="125"/>
      <c r="L611" s="123" t="str">
        <f>IF(原始数据!AI610="","",原始数据!AI610)</f>
        <v/>
      </c>
      <c r="M611" s="125"/>
      <c r="N611" s="145"/>
      <c r="O611" s="145"/>
      <c r="P611" s="125"/>
      <c r="Q611" s="123" t="str">
        <f>IF(原始数据!AJ610="","",原始数据!AJ610)</f>
        <v/>
      </c>
      <c r="R611" s="125"/>
      <c r="S611" s="125"/>
      <c r="T611" s="125"/>
      <c r="U611" s="125"/>
      <c r="V611" s="123" t="str">
        <f>IF(原始数据!AL610="","",原始数据!AL610)</f>
        <v/>
      </c>
      <c r="W611" s="125"/>
      <c r="X611" s="125"/>
      <c r="Y611" s="125"/>
      <c r="Z611" s="125"/>
      <c r="AA611" s="123" t="str">
        <f>IF(原始数据!AN610="","",原始数据!AN610)</f>
        <v/>
      </c>
      <c r="AB611" s="125"/>
      <c r="AC611" s="125"/>
      <c r="AD611" s="125"/>
      <c r="AE611" s="123" t="str">
        <f>IF(原始数据!K610="","",原始数据!K610)</f>
        <v/>
      </c>
      <c r="AF611" s="123" t="str">
        <f>IF(原始数据!L610="","",原始数据!L610)</f>
        <v/>
      </c>
      <c r="AG611" s="123" t="str">
        <f>IF(原始数据!AO610="","",原始数据!AO610)</f>
        <v/>
      </c>
      <c r="AH611" s="125"/>
      <c r="AI611" s="125"/>
      <c r="AJ611" s="125"/>
      <c r="AK611" s="125"/>
      <c r="AL611" s="125"/>
    </row>
    <row r="612" spans="1:38">
      <c r="A612" s="117">
        <f>输入错误检查!B611</f>
        <v>0</v>
      </c>
      <c r="B612" s="130" t="str">
        <f>原始数据!B611</f>
        <v/>
      </c>
      <c r="C612" s="130" t="str">
        <f>原始数据!C611</f>
        <v/>
      </c>
      <c r="D612" s="120" t="str">
        <f>原始数据!D611</f>
        <v/>
      </c>
      <c r="E612" s="120" t="str">
        <f>原始数据!E611</f>
        <v/>
      </c>
      <c r="F612" s="120" t="str">
        <f>原始数据!F611</f>
        <v/>
      </c>
      <c r="G612" s="120">
        <f>原始数据!G611</f>
        <v>1</v>
      </c>
      <c r="H612" s="120" t="str">
        <f>原始数据!H611</f>
        <v>下</v>
      </c>
      <c r="I612" s="120" t="str">
        <f>IF(原始数据!W611="","",原始数据!W611)</f>
        <v/>
      </c>
      <c r="J612" s="120" t="str">
        <f>原始数据!J611</f>
        <v/>
      </c>
      <c r="K612" s="125"/>
      <c r="L612" s="123" t="str">
        <f>IF(原始数据!AI611="","",原始数据!AI611)</f>
        <v/>
      </c>
      <c r="M612" s="125"/>
      <c r="N612" s="145"/>
      <c r="O612" s="145"/>
      <c r="P612" s="125"/>
      <c r="Q612" s="123" t="str">
        <f>IF(原始数据!AJ611="","",原始数据!AJ611)</f>
        <v/>
      </c>
      <c r="R612" s="125"/>
      <c r="S612" s="125"/>
      <c r="T612" s="125"/>
      <c r="U612" s="125"/>
      <c r="V612" s="123" t="str">
        <f>IF(原始数据!AL611="","",原始数据!AL611)</f>
        <v/>
      </c>
      <c r="W612" s="125"/>
      <c r="X612" s="125"/>
      <c r="Y612" s="125"/>
      <c r="Z612" s="125"/>
      <c r="AA612" s="123" t="str">
        <f>IF(原始数据!AN611="","",原始数据!AN611)</f>
        <v/>
      </c>
      <c r="AB612" s="125"/>
      <c r="AC612" s="125"/>
      <c r="AD612" s="125"/>
      <c r="AE612" s="123" t="str">
        <f>IF(原始数据!K611="","",原始数据!K611)</f>
        <v/>
      </c>
      <c r="AF612" s="123" t="str">
        <f>IF(原始数据!L611="","",原始数据!L611)</f>
        <v/>
      </c>
      <c r="AG612" s="123" t="str">
        <f>IF(原始数据!AO611="","",原始数据!AO611)</f>
        <v/>
      </c>
      <c r="AH612" s="125"/>
      <c r="AI612" s="125"/>
      <c r="AJ612" s="125"/>
      <c r="AK612" s="125"/>
      <c r="AL612" s="125"/>
    </row>
    <row r="613" spans="1:38">
      <c r="A613" s="117">
        <f>输入错误检查!B612</f>
        <v>0</v>
      </c>
      <c r="B613" s="130" t="str">
        <f>原始数据!B612</f>
        <v/>
      </c>
      <c r="C613" s="130" t="str">
        <f>原始数据!C612</f>
        <v/>
      </c>
      <c r="D613" s="120" t="str">
        <f>原始数据!D612</f>
        <v/>
      </c>
      <c r="E613" s="120" t="str">
        <f>原始数据!E612</f>
        <v/>
      </c>
      <c r="F613" s="120" t="str">
        <f>原始数据!F612</f>
        <v/>
      </c>
      <c r="G613" s="120">
        <f>原始数据!G612</f>
        <v>2</v>
      </c>
      <c r="H613" s="120" t="str">
        <f>原始数据!H612</f>
        <v>上</v>
      </c>
      <c r="I613" s="120" t="str">
        <f>IF(原始数据!W612="","",原始数据!W612)</f>
        <v/>
      </c>
      <c r="J613" s="120" t="str">
        <f>原始数据!J612</f>
        <v/>
      </c>
      <c r="K613" s="125"/>
      <c r="L613" s="123" t="str">
        <f>IF(原始数据!AI612="","",原始数据!AI612)</f>
        <v/>
      </c>
      <c r="M613" s="125"/>
      <c r="N613" s="145"/>
      <c r="O613" s="145"/>
      <c r="P613" s="125"/>
      <c r="Q613" s="123" t="str">
        <f>IF(原始数据!AJ612="","",原始数据!AJ612)</f>
        <v/>
      </c>
      <c r="R613" s="125"/>
      <c r="S613" s="125"/>
      <c r="T613" s="125"/>
      <c r="U613" s="125"/>
      <c r="V613" s="123" t="str">
        <f>IF(原始数据!AL612="","",原始数据!AL612)</f>
        <v/>
      </c>
      <c r="W613" s="125"/>
      <c r="X613" s="125"/>
      <c r="Y613" s="125"/>
      <c r="Z613" s="125"/>
      <c r="AA613" s="123" t="str">
        <f>IF(原始数据!AN612="","",原始数据!AN612)</f>
        <v/>
      </c>
      <c r="AB613" s="125"/>
      <c r="AC613" s="125"/>
      <c r="AD613" s="125"/>
      <c r="AE613" s="123" t="str">
        <f>IF(原始数据!K612="","",原始数据!K612)</f>
        <v/>
      </c>
      <c r="AF613" s="123" t="str">
        <f>IF(原始数据!L612="","",原始数据!L612)</f>
        <v/>
      </c>
      <c r="AG613" s="123" t="str">
        <f>IF(原始数据!AO612="","",原始数据!AO612)</f>
        <v/>
      </c>
      <c r="AH613" s="125"/>
      <c r="AI613" s="125"/>
      <c r="AJ613" s="125"/>
      <c r="AK613" s="125"/>
      <c r="AL613" s="125"/>
    </row>
    <row r="614" spans="1:38">
      <c r="A614" s="117">
        <f>输入错误检查!B613</f>
        <v>0</v>
      </c>
      <c r="B614" s="130" t="str">
        <f>原始数据!B613</f>
        <v/>
      </c>
      <c r="C614" s="130" t="str">
        <f>原始数据!C613</f>
        <v/>
      </c>
      <c r="D614" s="120" t="str">
        <f>原始数据!D613</f>
        <v/>
      </c>
      <c r="E614" s="120" t="str">
        <f>原始数据!E613</f>
        <v/>
      </c>
      <c r="F614" s="120" t="str">
        <f>原始数据!F613</f>
        <v/>
      </c>
      <c r="G614" s="120">
        <f>原始数据!G613</f>
        <v>2</v>
      </c>
      <c r="H614" s="120" t="str">
        <f>原始数据!H613</f>
        <v>下</v>
      </c>
      <c r="I614" s="120" t="str">
        <f>IF(原始数据!W613="","",原始数据!W613)</f>
        <v/>
      </c>
      <c r="J614" s="120" t="str">
        <f>原始数据!J613</f>
        <v/>
      </c>
      <c r="K614" s="125"/>
      <c r="L614" s="123" t="str">
        <f>IF(原始数据!AI613="","",原始数据!AI613)</f>
        <v/>
      </c>
      <c r="M614" s="125"/>
      <c r="N614" s="145"/>
      <c r="O614" s="145"/>
      <c r="P614" s="125"/>
      <c r="Q614" s="123" t="str">
        <f>IF(原始数据!AJ613="","",原始数据!AJ613)</f>
        <v/>
      </c>
      <c r="R614" s="125"/>
      <c r="S614" s="125"/>
      <c r="T614" s="125"/>
      <c r="U614" s="125"/>
      <c r="V614" s="123" t="str">
        <f>IF(原始数据!AL613="","",原始数据!AL613)</f>
        <v/>
      </c>
      <c r="W614" s="125"/>
      <c r="X614" s="125"/>
      <c r="Y614" s="125"/>
      <c r="Z614" s="125"/>
      <c r="AA614" s="123" t="str">
        <f>IF(原始数据!AN613="","",原始数据!AN613)</f>
        <v/>
      </c>
      <c r="AB614" s="125"/>
      <c r="AC614" s="125"/>
      <c r="AD614" s="125"/>
      <c r="AE614" s="123" t="str">
        <f>IF(原始数据!K613="","",原始数据!K613)</f>
        <v/>
      </c>
      <c r="AF614" s="123" t="str">
        <f>IF(原始数据!L613="","",原始数据!L613)</f>
        <v/>
      </c>
      <c r="AG614" s="123" t="str">
        <f>IF(原始数据!AO613="","",原始数据!AO613)</f>
        <v/>
      </c>
      <c r="AH614" s="125"/>
      <c r="AI614" s="125"/>
      <c r="AJ614" s="125"/>
      <c r="AK614" s="125"/>
      <c r="AL614" s="125"/>
    </row>
    <row r="615" spans="1:38">
      <c r="A615" s="117">
        <f>输入错误检查!B614</f>
        <v>0</v>
      </c>
      <c r="B615" s="130" t="str">
        <f>原始数据!B614</f>
        <v/>
      </c>
      <c r="C615" s="130" t="str">
        <f>原始数据!C614</f>
        <v/>
      </c>
      <c r="D615" s="120" t="str">
        <f>原始数据!D614</f>
        <v/>
      </c>
      <c r="E615" s="120" t="str">
        <f>原始数据!E614</f>
        <v/>
      </c>
      <c r="F615" s="120" t="str">
        <f>原始数据!F614</f>
        <v/>
      </c>
      <c r="G615" s="120">
        <f>原始数据!G614</f>
        <v>3</v>
      </c>
      <c r="H615" s="120" t="str">
        <f>原始数据!H614</f>
        <v>上</v>
      </c>
      <c r="I615" s="120" t="str">
        <f>IF(原始数据!W614="","",原始数据!W614)</f>
        <v/>
      </c>
      <c r="J615" s="120" t="str">
        <f>原始数据!J614</f>
        <v/>
      </c>
      <c r="K615" s="125"/>
      <c r="L615" s="123" t="str">
        <f>IF(原始数据!AI614="","",原始数据!AI614)</f>
        <v/>
      </c>
      <c r="M615" s="125"/>
      <c r="N615" s="145"/>
      <c r="O615" s="145"/>
      <c r="P615" s="125"/>
      <c r="Q615" s="123" t="str">
        <f>IF(原始数据!AJ614="","",原始数据!AJ614)</f>
        <v/>
      </c>
      <c r="R615" s="125"/>
      <c r="S615" s="125"/>
      <c r="T615" s="125"/>
      <c r="U615" s="125"/>
      <c r="V615" s="123" t="str">
        <f>IF(原始数据!AL614="","",原始数据!AL614)</f>
        <v/>
      </c>
      <c r="W615" s="125"/>
      <c r="X615" s="125"/>
      <c r="Y615" s="125"/>
      <c r="Z615" s="125"/>
      <c r="AA615" s="123" t="str">
        <f>IF(原始数据!AN614="","",原始数据!AN614)</f>
        <v/>
      </c>
      <c r="AB615" s="125"/>
      <c r="AC615" s="125"/>
      <c r="AD615" s="125"/>
      <c r="AE615" s="123" t="str">
        <f>IF(原始数据!K614="","",原始数据!K614)</f>
        <v/>
      </c>
      <c r="AF615" s="123" t="str">
        <f>IF(原始数据!L614="","",原始数据!L614)</f>
        <v/>
      </c>
      <c r="AG615" s="123" t="str">
        <f>IF(原始数据!AO614="","",原始数据!AO614)</f>
        <v/>
      </c>
      <c r="AH615" s="125"/>
      <c r="AI615" s="125"/>
      <c r="AJ615" s="125"/>
      <c r="AK615" s="125"/>
      <c r="AL615" s="125"/>
    </row>
    <row r="616" spans="1:38">
      <c r="A616" s="117">
        <f>输入错误检查!B615</f>
        <v>0</v>
      </c>
      <c r="B616" s="130" t="str">
        <f>原始数据!B615</f>
        <v/>
      </c>
      <c r="C616" s="130" t="str">
        <f>原始数据!C615</f>
        <v/>
      </c>
      <c r="D616" s="120" t="str">
        <f>原始数据!D615</f>
        <v/>
      </c>
      <c r="E616" s="120" t="str">
        <f>原始数据!E615</f>
        <v/>
      </c>
      <c r="F616" s="120" t="str">
        <f>原始数据!F615</f>
        <v/>
      </c>
      <c r="G616" s="120">
        <f>原始数据!G615</f>
        <v>3</v>
      </c>
      <c r="H616" s="120" t="str">
        <f>原始数据!H615</f>
        <v>下</v>
      </c>
      <c r="I616" s="120" t="str">
        <f>IF(原始数据!W615="","",原始数据!W615)</f>
        <v/>
      </c>
      <c r="J616" s="120" t="str">
        <f>原始数据!J615</f>
        <v/>
      </c>
      <c r="K616" s="125"/>
      <c r="L616" s="123" t="str">
        <f>IF(原始数据!AI615="","",原始数据!AI615)</f>
        <v/>
      </c>
      <c r="M616" s="125"/>
      <c r="N616" s="145"/>
      <c r="O616" s="145"/>
      <c r="P616" s="125"/>
      <c r="Q616" s="123" t="str">
        <f>IF(原始数据!AJ615="","",原始数据!AJ615)</f>
        <v/>
      </c>
      <c r="R616" s="125"/>
      <c r="S616" s="125"/>
      <c r="T616" s="125"/>
      <c r="U616" s="125"/>
      <c r="V616" s="123" t="str">
        <f>IF(原始数据!AL615="","",原始数据!AL615)</f>
        <v/>
      </c>
      <c r="W616" s="125"/>
      <c r="X616" s="125"/>
      <c r="Y616" s="125"/>
      <c r="Z616" s="125"/>
      <c r="AA616" s="123" t="str">
        <f>IF(原始数据!AN615="","",原始数据!AN615)</f>
        <v/>
      </c>
      <c r="AB616" s="125"/>
      <c r="AC616" s="125"/>
      <c r="AD616" s="125"/>
      <c r="AE616" s="123" t="str">
        <f>IF(原始数据!K615="","",原始数据!K615)</f>
        <v/>
      </c>
      <c r="AF616" s="123" t="str">
        <f>IF(原始数据!L615="","",原始数据!L615)</f>
        <v/>
      </c>
      <c r="AG616" s="123" t="str">
        <f>IF(原始数据!AO615="","",原始数据!AO615)</f>
        <v/>
      </c>
      <c r="AH616" s="125"/>
      <c r="AI616" s="125"/>
      <c r="AJ616" s="125"/>
      <c r="AK616" s="125"/>
      <c r="AL616" s="125"/>
    </row>
    <row r="617" spans="1:38">
      <c r="A617" s="117">
        <f>输入错误检查!B616</f>
        <v>0</v>
      </c>
      <c r="B617" s="130" t="str">
        <f>原始数据!B616</f>
        <v/>
      </c>
      <c r="C617" s="130" t="str">
        <f>原始数据!C616</f>
        <v/>
      </c>
      <c r="D617" s="120" t="str">
        <f>原始数据!D616</f>
        <v/>
      </c>
      <c r="E617" s="120" t="str">
        <f>原始数据!E616</f>
        <v/>
      </c>
      <c r="F617" s="120" t="str">
        <f>原始数据!F616</f>
        <v/>
      </c>
      <c r="G617" s="120" t="str">
        <f>原始数据!G616</f>
        <v>加</v>
      </c>
      <c r="H617" s="120" t="str">
        <f>原始数据!H616</f>
        <v>上</v>
      </c>
      <c r="I617" s="120" t="str">
        <f>IF(原始数据!W616="","",原始数据!W616)</f>
        <v/>
      </c>
      <c r="J617" s="120" t="str">
        <f>原始数据!J616</f>
        <v/>
      </c>
      <c r="K617" s="125"/>
      <c r="L617" s="123" t="str">
        <f>IF(原始数据!AI616="","",原始数据!AI616)</f>
        <v/>
      </c>
      <c r="M617" s="125"/>
      <c r="N617" s="145"/>
      <c r="O617" s="145"/>
      <c r="P617" s="125"/>
      <c r="Q617" s="123" t="str">
        <f>IF(原始数据!AJ616="","",原始数据!AJ616)</f>
        <v/>
      </c>
      <c r="R617" s="125"/>
      <c r="S617" s="125"/>
      <c r="T617" s="125"/>
      <c r="U617" s="125"/>
      <c r="V617" s="123" t="str">
        <f>IF(原始数据!AL616="","",原始数据!AL616)</f>
        <v/>
      </c>
      <c r="W617" s="125"/>
      <c r="X617" s="125"/>
      <c r="Y617" s="125"/>
      <c r="Z617" s="125"/>
      <c r="AA617" s="123" t="str">
        <f>IF(原始数据!AN616="","",原始数据!AN616)</f>
        <v/>
      </c>
      <c r="AB617" s="125"/>
      <c r="AC617" s="125"/>
      <c r="AD617" s="125"/>
      <c r="AE617" s="123" t="str">
        <f>IF(原始数据!K616="","",原始数据!K616)</f>
        <v/>
      </c>
      <c r="AF617" s="123" t="str">
        <f>IF(原始数据!L616="","",原始数据!L616)</f>
        <v/>
      </c>
      <c r="AG617" s="123" t="str">
        <f>IF(原始数据!AO616="","",原始数据!AO616)</f>
        <v/>
      </c>
      <c r="AH617" s="125"/>
      <c r="AI617" s="125"/>
      <c r="AJ617" s="125"/>
      <c r="AK617" s="125"/>
      <c r="AL617" s="125"/>
    </row>
    <row r="618" spans="1:38">
      <c r="A618" s="117">
        <f>输入错误检查!B617</f>
        <v>0</v>
      </c>
      <c r="B618" s="130" t="str">
        <f>原始数据!B617</f>
        <v/>
      </c>
      <c r="C618" s="130" t="str">
        <f>原始数据!C617</f>
        <v/>
      </c>
      <c r="D618" s="120" t="str">
        <f>原始数据!D617</f>
        <v/>
      </c>
      <c r="E618" s="120" t="str">
        <f>原始数据!E617</f>
        <v/>
      </c>
      <c r="F618" s="120" t="str">
        <f>原始数据!F617</f>
        <v/>
      </c>
      <c r="G618" s="120" t="str">
        <f>原始数据!G617</f>
        <v>加</v>
      </c>
      <c r="H618" s="120" t="str">
        <f>原始数据!H617</f>
        <v>下</v>
      </c>
      <c r="I618" s="120" t="str">
        <f>IF(原始数据!W617="","",原始数据!W617)</f>
        <v/>
      </c>
      <c r="J618" s="120" t="str">
        <f>原始数据!J617</f>
        <v/>
      </c>
      <c r="K618" s="125"/>
      <c r="L618" s="123" t="str">
        <f>IF(原始数据!AI617="","",原始数据!AI617)</f>
        <v/>
      </c>
      <c r="M618" s="125"/>
      <c r="N618" s="145"/>
      <c r="O618" s="145"/>
      <c r="P618" s="125"/>
      <c r="Q618" s="123" t="str">
        <f>IF(原始数据!AJ617="","",原始数据!AJ617)</f>
        <v/>
      </c>
      <c r="R618" s="125"/>
      <c r="S618" s="125"/>
      <c r="T618" s="125"/>
      <c r="U618" s="125"/>
      <c r="V618" s="123" t="str">
        <f>IF(原始数据!AL617="","",原始数据!AL617)</f>
        <v/>
      </c>
      <c r="W618" s="125"/>
      <c r="X618" s="125"/>
      <c r="Y618" s="125"/>
      <c r="Z618" s="125"/>
      <c r="AA618" s="123" t="str">
        <f>IF(原始数据!AN617="","",原始数据!AN617)</f>
        <v/>
      </c>
      <c r="AB618" s="125"/>
      <c r="AC618" s="125"/>
      <c r="AD618" s="125"/>
      <c r="AE618" s="123" t="str">
        <f>IF(原始数据!K617="","",原始数据!K617)</f>
        <v/>
      </c>
      <c r="AF618" s="123" t="str">
        <f>IF(原始数据!L617="","",原始数据!L617)</f>
        <v/>
      </c>
      <c r="AG618" s="123" t="str">
        <f>IF(原始数据!AO617="","",原始数据!AO617)</f>
        <v/>
      </c>
      <c r="AH618" s="125"/>
      <c r="AI618" s="125"/>
      <c r="AJ618" s="125"/>
      <c r="AK618" s="125"/>
      <c r="AL618" s="125"/>
    </row>
    <row r="619" spans="1:38">
      <c r="A619" s="117">
        <f>输入错误检查!B618</f>
        <v>0</v>
      </c>
      <c r="B619" s="130" t="str">
        <f>原始数据!B618</f>
        <v/>
      </c>
      <c r="C619" s="130" t="str">
        <f>原始数据!C618</f>
        <v/>
      </c>
      <c r="D619" s="120" t="str">
        <f>原始数据!D618</f>
        <v/>
      </c>
      <c r="E619" s="120" t="str">
        <f>原始数据!E618</f>
        <v/>
      </c>
      <c r="F619" s="120" t="str">
        <f>原始数据!F618</f>
        <v/>
      </c>
      <c r="G619" s="120">
        <f>原始数据!G618</f>
        <v>1</v>
      </c>
      <c r="H619" s="120" t="str">
        <f>原始数据!H618</f>
        <v>上</v>
      </c>
      <c r="I619" s="120" t="str">
        <f>IF(原始数据!W618="","",原始数据!W618)</f>
        <v/>
      </c>
      <c r="J619" s="120" t="str">
        <f>原始数据!J618</f>
        <v/>
      </c>
      <c r="K619" s="125"/>
      <c r="L619" s="123" t="str">
        <f>IF(原始数据!AI618="","",原始数据!AI618)</f>
        <v/>
      </c>
      <c r="M619" s="125"/>
      <c r="N619" s="145"/>
      <c r="O619" s="145"/>
      <c r="P619" s="125"/>
      <c r="Q619" s="123" t="str">
        <f>IF(原始数据!AJ618="","",原始数据!AJ618)</f>
        <v/>
      </c>
      <c r="R619" s="125"/>
      <c r="S619" s="125"/>
      <c r="T619" s="125"/>
      <c r="U619" s="125"/>
      <c r="V619" s="123" t="str">
        <f>IF(原始数据!AL618="","",原始数据!AL618)</f>
        <v/>
      </c>
      <c r="W619" s="125"/>
      <c r="X619" s="125"/>
      <c r="Y619" s="125"/>
      <c r="Z619" s="125"/>
      <c r="AA619" s="123" t="str">
        <f>IF(原始数据!AN618="","",原始数据!AN618)</f>
        <v/>
      </c>
      <c r="AB619" s="125"/>
      <c r="AC619" s="125"/>
      <c r="AD619" s="125"/>
      <c r="AE619" s="123" t="str">
        <f>IF(原始数据!K618="","",原始数据!K618)</f>
        <v/>
      </c>
      <c r="AF619" s="123" t="str">
        <f>IF(原始数据!L618="","",原始数据!L618)</f>
        <v/>
      </c>
      <c r="AG619" s="123" t="str">
        <f>IF(原始数据!AO618="","",原始数据!AO618)</f>
        <v/>
      </c>
      <c r="AH619" s="125"/>
      <c r="AI619" s="125"/>
      <c r="AJ619" s="125"/>
      <c r="AK619" s="125"/>
      <c r="AL619" s="125"/>
    </row>
    <row r="620" spans="1:38">
      <c r="A620" s="117">
        <f>输入错误检查!B619</f>
        <v>0</v>
      </c>
      <c r="B620" s="130" t="str">
        <f>原始数据!B619</f>
        <v/>
      </c>
      <c r="C620" s="130" t="str">
        <f>原始数据!C619</f>
        <v/>
      </c>
      <c r="D620" s="120" t="str">
        <f>原始数据!D619</f>
        <v/>
      </c>
      <c r="E620" s="120" t="str">
        <f>原始数据!E619</f>
        <v/>
      </c>
      <c r="F620" s="120" t="str">
        <f>原始数据!F619</f>
        <v/>
      </c>
      <c r="G620" s="120">
        <f>原始数据!G619</f>
        <v>1</v>
      </c>
      <c r="H620" s="120" t="str">
        <f>原始数据!H619</f>
        <v>下</v>
      </c>
      <c r="I620" s="120" t="str">
        <f>IF(原始数据!W619="","",原始数据!W619)</f>
        <v/>
      </c>
      <c r="J620" s="120" t="str">
        <f>原始数据!J619</f>
        <v/>
      </c>
      <c r="K620" s="125"/>
      <c r="L620" s="123" t="str">
        <f>IF(原始数据!AI619="","",原始数据!AI619)</f>
        <v/>
      </c>
      <c r="M620" s="125"/>
      <c r="N620" s="145"/>
      <c r="O620" s="145"/>
      <c r="P620" s="125"/>
      <c r="Q620" s="123" t="str">
        <f>IF(原始数据!AJ619="","",原始数据!AJ619)</f>
        <v/>
      </c>
      <c r="R620" s="125"/>
      <c r="S620" s="125"/>
      <c r="T620" s="125"/>
      <c r="U620" s="125"/>
      <c r="V620" s="123" t="str">
        <f>IF(原始数据!AL619="","",原始数据!AL619)</f>
        <v/>
      </c>
      <c r="W620" s="125"/>
      <c r="X620" s="125"/>
      <c r="Y620" s="125"/>
      <c r="Z620" s="125"/>
      <c r="AA620" s="123" t="str">
        <f>IF(原始数据!AN619="","",原始数据!AN619)</f>
        <v/>
      </c>
      <c r="AB620" s="125"/>
      <c r="AC620" s="125"/>
      <c r="AD620" s="125"/>
      <c r="AE620" s="123" t="str">
        <f>IF(原始数据!K619="","",原始数据!K619)</f>
        <v/>
      </c>
      <c r="AF620" s="123" t="str">
        <f>IF(原始数据!L619="","",原始数据!L619)</f>
        <v/>
      </c>
      <c r="AG620" s="123" t="str">
        <f>IF(原始数据!AO619="","",原始数据!AO619)</f>
        <v/>
      </c>
      <c r="AH620" s="125"/>
      <c r="AI620" s="125"/>
      <c r="AJ620" s="125"/>
      <c r="AK620" s="125"/>
      <c r="AL620" s="125"/>
    </row>
    <row r="621" spans="1:38">
      <c r="A621" s="117">
        <f>输入错误检查!B620</f>
        <v>0</v>
      </c>
      <c r="B621" s="130" t="str">
        <f>原始数据!B620</f>
        <v/>
      </c>
      <c r="C621" s="130" t="str">
        <f>原始数据!C620</f>
        <v/>
      </c>
      <c r="D621" s="120" t="str">
        <f>原始数据!D620</f>
        <v/>
      </c>
      <c r="E621" s="120" t="str">
        <f>原始数据!E620</f>
        <v/>
      </c>
      <c r="F621" s="120" t="str">
        <f>原始数据!F620</f>
        <v/>
      </c>
      <c r="G621" s="120">
        <f>原始数据!G620</f>
        <v>2</v>
      </c>
      <c r="H621" s="120" t="str">
        <f>原始数据!H620</f>
        <v>上</v>
      </c>
      <c r="I621" s="120" t="str">
        <f>IF(原始数据!W620="","",原始数据!W620)</f>
        <v/>
      </c>
      <c r="J621" s="120" t="str">
        <f>原始数据!J620</f>
        <v/>
      </c>
      <c r="K621" s="125"/>
      <c r="L621" s="123" t="str">
        <f>IF(原始数据!AI620="","",原始数据!AI620)</f>
        <v/>
      </c>
      <c r="M621" s="125"/>
      <c r="N621" s="145"/>
      <c r="O621" s="145"/>
      <c r="P621" s="125"/>
      <c r="Q621" s="123" t="str">
        <f>IF(原始数据!AJ620="","",原始数据!AJ620)</f>
        <v/>
      </c>
      <c r="R621" s="125"/>
      <c r="S621" s="125"/>
      <c r="T621" s="125"/>
      <c r="U621" s="125"/>
      <c r="V621" s="123" t="str">
        <f>IF(原始数据!AL620="","",原始数据!AL620)</f>
        <v/>
      </c>
      <c r="W621" s="125"/>
      <c r="X621" s="125"/>
      <c r="Y621" s="125"/>
      <c r="Z621" s="125"/>
      <c r="AA621" s="123" t="str">
        <f>IF(原始数据!AN620="","",原始数据!AN620)</f>
        <v/>
      </c>
      <c r="AB621" s="125"/>
      <c r="AC621" s="125"/>
      <c r="AD621" s="125"/>
      <c r="AE621" s="123" t="str">
        <f>IF(原始数据!K620="","",原始数据!K620)</f>
        <v/>
      </c>
      <c r="AF621" s="123" t="str">
        <f>IF(原始数据!L620="","",原始数据!L620)</f>
        <v/>
      </c>
      <c r="AG621" s="123" t="str">
        <f>IF(原始数据!AO620="","",原始数据!AO620)</f>
        <v/>
      </c>
      <c r="AH621" s="125"/>
      <c r="AI621" s="125"/>
      <c r="AJ621" s="125"/>
      <c r="AK621" s="125"/>
      <c r="AL621" s="125"/>
    </row>
    <row r="622" spans="1:38">
      <c r="A622" s="117">
        <f>输入错误检查!B621</f>
        <v>0</v>
      </c>
      <c r="B622" s="130" t="str">
        <f>原始数据!B621</f>
        <v/>
      </c>
      <c r="C622" s="130" t="str">
        <f>原始数据!C621</f>
        <v/>
      </c>
      <c r="D622" s="120" t="str">
        <f>原始数据!D621</f>
        <v/>
      </c>
      <c r="E622" s="120" t="str">
        <f>原始数据!E621</f>
        <v/>
      </c>
      <c r="F622" s="120" t="str">
        <f>原始数据!F621</f>
        <v/>
      </c>
      <c r="G622" s="120">
        <f>原始数据!G621</f>
        <v>2</v>
      </c>
      <c r="H622" s="120" t="str">
        <f>原始数据!H621</f>
        <v>下</v>
      </c>
      <c r="I622" s="120" t="str">
        <f>IF(原始数据!W621="","",原始数据!W621)</f>
        <v/>
      </c>
      <c r="J622" s="120" t="str">
        <f>原始数据!J621</f>
        <v/>
      </c>
      <c r="K622" s="125"/>
      <c r="L622" s="123" t="str">
        <f>IF(原始数据!AI621="","",原始数据!AI621)</f>
        <v/>
      </c>
      <c r="M622" s="125"/>
      <c r="N622" s="145"/>
      <c r="O622" s="145"/>
      <c r="P622" s="125"/>
      <c r="Q622" s="123" t="str">
        <f>IF(原始数据!AJ621="","",原始数据!AJ621)</f>
        <v/>
      </c>
      <c r="R622" s="125"/>
      <c r="S622" s="125"/>
      <c r="T622" s="125"/>
      <c r="U622" s="125"/>
      <c r="V622" s="123" t="str">
        <f>IF(原始数据!AL621="","",原始数据!AL621)</f>
        <v/>
      </c>
      <c r="W622" s="125"/>
      <c r="X622" s="125"/>
      <c r="Y622" s="125"/>
      <c r="Z622" s="125"/>
      <c r="AA622" s="123" t="str">
        <f>IF(原始数据!AN621="","",原始数据!AN621)</f>
        <v/>
      </c>
      <c r="AB622" s="125"/>
      <c r="AC622" s="125"/>
      <c r="AD622" s="125"/>
      <c r="AE622" s="123" t="str">
        <f>IF(原始数据!K621="","",原始数据!K621)</f>
        <v/>
      </c>
      <c r="AF622" s="123" t="str">
        <f>IF(原始数据!L621="","",原始数据!L621)</f>
        <v/>
      </c>
      <c r="AG622" s="123" t="str">
        <f>IF(原始数据!AO621="","",原始数据!AO621)</f>
        <v/>
      </c>
      <c r="AH622" s="125"/>
      <c r="AI622" s="125"/>
      <c r="AJ622" s="125"/>
      <c r="AK622" s="125"/>
      <c r="AL622" s="125"/>
    </row>
    <row r="623" spans="1:38">
      <c r="A623" s="117">
        <f>输入错误检查!B622</f>
        <v>0</v>
      </c>
      <c r="B623" s="130" t="str">
        <f>原始数据!B622</f>
        <v/>
      </c>
      <c r="C623" s="130" t="str">
        <f>原始数据!C622</f>
        <v/>
      </c>
      <c r="D623" s="120" t="str">
        <f>原始数据!D622</f>
        <v/>
      </c>
      <c r="E623" s="120" t="str">
        <f>原始数据!E622</f>
        <v/>
      </c>
      <c r="F623" s="120" t="str">
        <f>原始数据!F622</f>
        <v/>
      </c>
      <c r="G623" s="120">
        <f>原始数据!G622</f>
        <v>3</v>
      </c>
      <c r="H623" s="120" t="str">
        <f>原始数据!H622</f>
        <v>上</v>
      </c>
      <c r="I623" s="120" t="str">
        <f>IF(原始数据!W622="","",原始数据!W622)</f>
        <v/>
      </c>
      <c r="J623" s="120" t="str">
        <f>原始数据!J622</f>
        <v/>
      </c>
      <c r="K623" s="125"/>
      <c r="L623" s="123" t="str">
        <f>IF(原始数据!AI622="","",原始数据!AI622)</f>
        <v/>
      </c>
      <c r="M623" s="125"/>
      <c r="N623" s="145"/>
      <c r="O623" s="145"/>
      <c r="P623" s="125"/>
      <c r="Q623" s="123" t="str">
        <f>IF(原始数据!AJ622="","",原始数据!AJ622)</f>
        <v/>
      </c>
      <c r="R623" s="125"/>
      <c r="S623" s="125"/>
      <c r="T623" s="125"/>
      <c r="U623" s="125"/>
      <c r="V623" s="123" t="str">
        <f>IF(原始数据!AL622="","",原始数据!AL622)</f>
        <v/>
      </c>
      <c r="W623" s="125"/>
      <c r="X623" s="125"/>
      <c r="Y623" s="125"/>
      <c r="Z623" s="125"/>
      <c r="AA623" s="123" t="str">
        <f>IF(原始数据!AN622="","",原始数据!AN622)</f>
        <v/>
      </c>
      <c r="AB623" s="125"/>
      <c r="AC623" s="125"/>
      <c r="AD623" s="125"/>
      <c r="AE623" s="123" t="str">
        <f>IF(原始数据!K622="","",原始数据!K622)</f>
        <v/>
      </c>
      <c r="AF623" s="123" t="str">
        <f>IF(原始数据!L622="","",原始数据!L622)</f>
        <v/>
      </c>
      <c r="AG623" s="123" t="str">
        <f>IF(原始数据!AO622="","",原始数据!AO622)</f>
        <v/>
      </c>
      <c r="AH623" s="125"/>
      <c r="AI623" s="125"/>
      <c r="AJ623" s="125"/>
      <c r="AK623" s="125"/>
      <c r="AL623" s="125"/>
    </row>
    <row r="624" spans="1:38">
      <c r="A624" s="117">
        <f>输入错误检查!B623</f>
        <v>0</v>
      </c>
      <c r="B624" s="130" t="str">
        <f>原始数据!B623</f>
        <v/>
      </c>
      <c r="C624" s="130" t="str">
        <f>原始数据!C623</f>
        <v/>
      </c>
      <c r="D624" s="120" t="str">
        <f>原始数据!D623</f>
        <v/>
      </c>
      <c r="E624" s="120" t="str">
        <f>原始数据!E623</f>
        <v/>
      </c>
      <c r="F624" s="120" t="str">
        <f>原始数据!F623</f>
        <v/>
      </c>
      <c r="G624" s="120">
        <f>原始数据!G623</f>
        <v>3</v>
      </c>
      <c r="H624" s="120" t="str">
        <f>原始数据!H623</f>
        <v>下</v>
      </c>
      <c r="I624" s="120" t="str">
        <f>IF(原始数据!W623="","",原始数据!W623)</f>
        <v/>
      </c>
      <c r="J624" s="120" t="str">
        <f>原始数据!J623</f>
        <v/>
      </c>
      <c r="K624" s="125"/>
      <c r="L624" s="123" t="str">
        <f>IF(原始数据!AI623="","",原始数据!AI623)</f>
        <v/>
      </c>
      <c r="M624" s="125"/>
      <c r="N624" s="145"/>
      <c r="O624" s="145"/>
      <c r="P624" s="125"/>
      <c r="Q624" s="123" t="str">
        <f>IF(原始数据!AJ623="","",原始数据!AJ623)</f>
        <v/>
      </c>
      <c r="R624" s="125"/>
      <c r="S624" s="125"/>
      <c r="T624" s="125"/>
      <c r="U624" s="125"/>
      <c r="V624" s="123" t="str">
        <f>IF(原始数据!AL623="","",原始数据!AL623)</f>
        <v/>
      </c>
      <c r="W624" s="125"/>
      <c r="X624" s="125"/>
      <c r="Y624" s="125"/>
      <c r="Z624" s="125"/>
      <c r="AA624" s="123" t="str">
        <f>IF(原始数据!AN623="","",原始数据!AN623)</f>
        <v/>
      </c>
      <c r="AB624" s="125"/>
      <c r="AC624" s="125"/>
      <c r="AD624" s="125"/>
      <c r="AE624" s="123" t="str">
        <f>IF(原始数据!K623="","",原始数据!K623)</f>
        <v/>
      </c>
      <c r="AF624" s="123" t="str">
        <f>IF(原始数据!L623="","",原始数据!L623)</f>
        <v/>
      </c>
      <c r="AG624" s="123" t="str">
        <f>IF(原始数据!AO623="","",原始数据!AO623)</f>
        <v/>
      </c>
      <c r="AH624" s="125"/>
      <c r="AI624" s="125"/>
      <c r="AJ624" s="125"/>
      <c r="AK624" s="125"/>
      <c r="AL624" s="125"/>
    </row>
    <row r="625" spans="1:38">
      <c r="A625" s="117">
        <f>输入错误检查!B624</f>
        <v>0</v>
      </c>
      <c r="B625" s="130" t="str">
        <f>原始数据!B624</f>
        <v/>
      </c>
      <c r="C625" s="130" t="str">
        <f>原始数据!C624</f>
        <v/>
      </c>
      <c r="D625" s="120" t="str">
        <f>原始数据!D624</f>
        <v/>
      </c>
      <c r="E625" s="120" t="str">
        <f>原始数据!E624</f>
        <v/>
      </c>
      <c r="F625" s="120" t="str">
        <f>原始数据!F624</f>
        <v/>
      </c>
      <c r="G625" s="120" t="str">
        <f>原始数据!G624</f>
        <v>加</v>
      </c>
      <c r="H625" s="120" t="str">
        <f>原始数据!H624</f>
        <v>上</v>
      </c>
      <c r="I625" s="120" t="str">
        <f>IF(原始数据!W624="","",原始数据!W624)</f>
        <v/>
      </c>
      <c r="J625" s="120" t="str">
        <f>原始数据!J624</f>
        <v/>
      </c>
      <c r="K625" s="125"/>
      <c r="L625" s="123" t="str">
        <f>IF(原始数据!AI624="","",原始数据!AI624)</f>
        <v/>
      </c>
      <c r="M625" s="125"/>
      <c r="N625" s="145"/>
      <c r="O625" s="145"/>
      <c r="P625" s="125"/>
      <c r="Q625" s="123" t="str">
        <f>IF(原始数据!AJ624="","",原始数据!AJ624)</f>
        <v/>
      </c>
      <c r="R625" s="125"/>
      <c r="S625" s="125"/>
      <c r="T625" s="125"/>
      <c r="U625" s="125"/>
      <c r="V625" s="123" t="str">
        <f>IF(原始数据!AL624="","",原始数据!AL624)</f>
        <v/>
      </c>
      <c r="W625" s="125"/>
      <c r="X625" s="125"/>
      <c r="Y625" s="125"/>
      <c r="Z625" s="125"/>
      <c r="AA625" s="123" t="str">
        <f>IF(原始数据!AN624="","",原始数据!AN624)</f>
        <v/>
      </c>
      <c r="AB625" s="125"/>
      <c r="AC625" s="125"/>
      <c r="AD625" s="125"/>
      <c r="AE625" s="123" t="str">
        <f>IF(原始数据!K624="","",原始数据!K624)</f>
        <v/>
      </c>
      <c r="AF625" s="123" t="str">
        <f>IF(原始数据!L624="","",原始数据!L624)</f>
        <v/>
      </c>
      <c r="AG625" s="123" t="str">
        <f>IF(原始数据!AO624="","",原始数据!AO624)</f>
        <v/>
      </c>
      <c r="AH625" s="125"/>
      <c r="AI625" s="125"/>
      <c r="AJ625" s="125"/>
      <c r="AK625" s="125"/>
      <c r="AL625" s="125"/>
    </row>
    <row r="626" spans="1:38">
      <c r="A626" s="117">
        <f>输入错误检查!B625</f>
        <v>0</v>
      </c>
      <c r="B626" s="130" t="str">
        <f>原始数据!B625</f>
        <v/>
      </c>
      <c r="C626" s="130" t="str">
        <f>原始数据!C625</f>
        <v/>
      </c>
      <c r="D626" s="120" t="str">
        <f>原始数据!D625</f>
        <v/>
      </c>
      <c r="E626" s="120" t="str">
        <f>原始数据!E625</f>
        <v/>
      </c>
      <c r="F626" s="120" t="str">
        <f>原始数据!F625</f>
        <v/>
      </c>
      <c r="G626" s="120" t="str">
        <f>原始数据!G625</f>
        <v>加</v>
      </c>
      <c r="H626" s="120" t="str">
        <f>原始数据!H625</f>
        <v>下</v>
      </c>
      <c r="I626" s="120" t="str">
        <f>IF(原始数据!W625="","",原始数据!W625)</f>
        <v/>
      </c>
      <c r="J626" s="120" t="str">
        <f>原始数据!J625</f>
        <v/>
      </c>
      <c r="K626" s="125"/>
      <c r="L626" s="123" t="str">
        <f>IF(原始数据!AI625="","",原始数据!AI625)</f>
        <v/>
      </c>
      <c r="M626" s="125"/>
      <c r="N626" s="145"/>
      <c r="O626" s="145"/>
      <c r="P626" s="125"/>
      <c r="Q626" s="123" t="str">
        <f>IF(原始数据!AJ625="","",原始数据!AJ625)</f>
        <v/>
      </c>
      <c r="R626" s="125"/>
      <c r="S626" s="125"/>
      <c r="T626" s="125"/>
      <c r="U626" s="125"/>
      <c r="V626" s="123" t="str">
        <f>IF(原始数据!AL625="","",原始数据!AL625)</f>
        <v/>
      </c>
      <c r="W626" s="125"/>
      <c r="X626" s="125"/>
      <c r="Y626" s="125"/>
      <c r="Z626" s="125"/>
      <c r="AA626" s="123" t="str">
        <f>IF(原始数据!AN625="","",原始数据!AN625)</f>
        <v/>
      </c>
      <c r="AB626" s="125"/>
      <c r="AC626" s="125"/>
      <c r="AD626" s="125"/>
      <c r="AE626" s="123" t="str">
        <f>IF(原始数据!K625="","",原始数据!K625)</f>
        <v/>
      </c>
      <c r="AF626" s="123" t="str">
        <f>IF(原始数据!L625="","",原始数据!L625)</f>
        <v/>
      </c>
      <c r="AG626" s="123" t="str">
        <f>IF(原始数据!AO625="","",原始数据!AO625)</f>
        <v/>
      </c>
      <c r="AH626" s="125"/>
      <c r="AI626" s="125"/>
      <c r="AJ626" s="125"/>
      <c r="AK626" s="125"/>
      <c r="AL626" s="125"/>
    </row>
    <row r="627" spans="1:38">
      <c r="A627" s="117">
        <f>输入错误检查!B626</f>
        <v>0</v>
      </c>
      <c r="B627" s="130" t="str">
        <f>原始数据!B626</f>
        <v/>
      </c>
      <c r="C627" s="130" t="str">
        <f>原始数据!C626</f>
        <v/>
      </c>
      <c r="D627" s="120" t="str">
        <f>原始数据!D626</f>
        <v/>
      </c>
      <c r="E627" s="120" t="str">
        <f>原始数据!E626</f>
        <v/>
      </c>
      <c r="F627" s="120" t="str">
        <f>原始数据!F626</f>
        <v/>
      </c>
      <c r="G627" s="120">
        <f>原始数据!G626</f>
        <v>1</v>
      </c>
      <c r="H627" s="120" t="str">
        <f>原始数据!H626</f>
        <v>上</v>
      </c>
      <c r="I627" s="120" t="str">
        <f>IF(原始数据!W626="","",原始数据!W626)</f>
        <v/>
      </c>
      <c r="J627" s="120" t="str">
        <f>原始数据!J626</f>
        <v/>
      </c>
      <c r="K627" s="125"/>
      <c r="L627" s="123" t="str">
        <f>IF(原始数据!AI626="","",原始数据!AI626)</f>
        <v/>
      </c>
      <c r="M627" s="125"/>
      <c r="N627" s="145"/>
      <c r="O627" s="145"/>
      <c r="P627" s="125"/>
      <c r="Q627" s="123" t="str">
        <f>IF(原始数据!AJ626="","",原始数据!AJ626)</f>
        <v/>
      </c>
      <c r="R627" s="125"/>
      <c r="S627" s="125"/>
      <c r="T627" s="125"/>
      <c r="U627" s="125"/>
      <c r="V627" s="123" t="str">
        <f>IF(原始数据!AL626="","",原始数据!AL626)</f>
        <v/>
      </c>
      <c r="W627" s="125"/>
      <c r="X627" s="125"/>
      <c r="Y627" s="125"/>
      <c r="Z627" s="125"/>
      <c r="AA627" s="123" t="str">
        <f>IF(原始数据!AN626="","",原始数据!AN626)</f>
        <v/>
      </c>
      <c r="AB627" s="125"/>
      <c r="AC627" s="125"/>
      <c r="AD627" s="125"/>
      <c r="AE627" s="123" t="str">
        <f>IF(原始数据!K626="","",原始数据!K626)</f>
        <v/>
      </c>
      <c r="AF627" s="123" t="str">
        <f>IF(原始数据!L626="","",原始数据!L626)</f>
        <v/>
      </c>
      <c r="AG627" s="123" t="str">
        <f>IF(原始数据!AO626="","",原始数据!AO626)</f>
        <v/>
      </c>
      <c r="AH627" s="125"/>
      <c r="AI627" s="125"/>
      <c r="AJ627" s="125"/>
      <c r="AK627" s="125"/>
      <c r="AL627" s="125"/>
    </row>
    <row r="628" spans="1:38">
      <c r="A628" s="117">
        <f>输入错误检查!B627</f>
        <v>0</v>
      </c>
      <c r="B628" s="130" t="str">
        <f>原始数据!B627</f>
        <v/>
      </c>
      <c r="C628" s="130" t="str">
        <f>原始数据!C627</f>
        <v/>
      </c>
      <c r="D628" s="120" t="str">
        <f>原始数据!D627</f>
        <v/>
      </c>
      <c r="E628" s="120" t="str">
        <f>原始数据!E627</f>
        <v/>
      </c>
      <c r="F628" s="120" t="str">
        <f>原始数据!F627</f>
        <v/>
      </c>
      <c r="G628" s="120">
        <f>原始数据!G627</f>
        <v>1</v>
      </c>
      <c r="H628" s="120" t="str">
        <f>原始数据!H627</f>
        <v>下</v>
      </c>
      <c r="I628" s="120" t="str">
        <f>IF(原始数据!W627="","",原始数据!W627)</f>
        <v/>
      </c>
      <c r="J628" s="120" t="str">
        <f>原始数据!J627</f>
        <v/>
      </c>
      <c r="K628" s="125"/>
      <c r="L628" s="123" t="str">
        <f>IF(原始数据!AI627="","",原始数据!AI627)</f>
        <v/>
      </c>
      <c r="M628" s="125"/>
      <c r="N628" s="145"/>
      <c r="O628" s="145"/>
      <c r="P628" s="125"/>
      <c r="Q628" s="123" t="str">
        <f>IF(原始数据!AJ627="","",原始数据!AJ627)</f>
        <v/>
      </c>
      <c r="R628" s="125"/>
      <c r="S628" s="125"/>
      <c r="T628" s="125"/>
      <c r="U628" s="125"/>
      <c r="V628" s="123" t="str">
        <f>IF(原始数据!AL627="","",原始数据!AL627)</f>
        <v/>
      </c>
      <c r="W628" s="125"/>
      <c r="X628" s="125"/>
      <c r="Y628" s="125"/>
      <c r="Z628" s="125"/>
      <c r="AA628" s="123" t="str">
        <f>IF(原始数据!AN627="","",原始数据!AN627)</f>
        <v/>
      </c>
      <c r="AB628" s="125"/>
      <c r="AC628" s="125"/>
      <c r="AD628" s="125"/>
      <c r="AE628" s="123" t="str">
        <f>IF(原始数据!K627="","",原始数据!K627)</f>
        <v/>
      </c>
      <c r="AF628" s="123" t="str">
        <f>IF(原始数据!L627="","",原始数据!L627)</f>
        <v/>
      </c>
      <c r="AG628" s="123" t="str">
        <f>IF(原始数据!AO627="","",原始数据!AO627)</f>
        <v/>
      </c>
      <c r="AH628" s="125"/>
      <c r="AI628" s="125"/>
      <c r="AJ628" s="125"/>
      <c r="AK628" s="125"/>
      <c r="AL628" s="125"/>
    </row>
    <row r="629" spans="1:38">
      <c r="A629" s="117">
        <f>输入错误检查!B628</f>
        <v>0</v>
      </c>
      <c r="B629" s="130" t="str">
        <f>原始数据!B628</f>
        <v/>
      </c>
      <c r="C629" s="130" t="str">
        <f>原始数据!C628</f>
        <v/>
      </c>
      <c r="D629" s="120" t="str">
        <f>原始数据!D628</f>
        <v/>
      </c>
      <c r="E629" s="120" t="str">
        <f>原始数据!E628</f>
        <v/>
      </c>
      <c r="F629" s="120" t="str">
        <f>原始数据!F628</f>
        <v/>
      </c>
      <c r="G629" s="120">
        <f>原始数据!G628</f>
        <v>2</v>
      </c>
      <c r="H629" s="120" t="str">
        <f>原始数据!H628</f>
        <v>上</v>
      </c>
      <c r="I629" s="120" t="str">
        <f>IF(原始数据!W628="","",原始数据!W628)</f>
        <v/>
      </c>
      <c r="J629" s="120" t="str">
        <f>原始数据!J628</f>
        <v/>
      </c>
      <c r="K629" s="125"/>
      <c r="L629" s="123" t="str">
        <f>IF(原始数据!AI628="","",原始数据!AI628)</f>
        <v/>
      </c>
      <c r="M629" s="125"/>
      <c r="N629" s="145"/>
      <c r="O629" s="145"/>
      <c r="P629" s="125"/>
      <c r="Q629" s="123" t="str">
        <f>IF(原始数据!AJ628="","",原始数据!AJ628)</f>
        <v/>
      </c>
      <c r="R629" s="125"/>
      <c r="S629" s="125"/>
      <c r="T629" s="125"/>
      <c r="U629" s="125"/>
      <c r="V629" s="123" t="str">
        <f>IF(原始数据!AL628="","",原始数据!AL628)</f>
        <v/>
      </c>
      <c r="W629" s="125"/>
      <c r="X629" s="125"/>
      <c r="Y629" s="125"/>
      <c r="Z629" s="125"/>
      <c r="AA629" s="123" t="str">
        <f>IF(原始数据!AN628="","",原始数据!AN628)</f>
        <v/>
      </c>
      <c r="AB629" s="125"/>
      <c r="AC629" s="125"/>
      <c r="AD629" s="125"/>
      <c r="AE629" s="123" t="str">
        <f>IF(原始数据!K628="","",原始数据!K628)</f>
        <v/>
      </c>
      <c r="AF629" s="123" t="str">
        <f>IF(原始数据!L628="","",原始数据!L628)</f>
        <v/>
      </c>
      <c r="AG629" s="123" t="str">
        <f>IF(原始数据!AO628="","",原始数据!AO628)</f>
        <v/>
      </c>
      <c r="AH629" s="125"/>
      <c r="AI629" s="125"/>
      <c r="AJ629" s="125"/>
      <c r="AK629" s="125"/>
      <c r="AL629" s="125"/>
    </row>
    <row r="630" spans="1:38">
      <c r="A630" s="117">
        <f>输入错误检查!B629</f>
        <v>0</v>
      </c>
      <c r="B630" s="130" t="str">
        <f>原始数据!B629</f>
        <v/>
      </c>
      <c r="C630" s="130" t="str">
        <f>原始数据!C629</f>
        <v/>
      </c>
      <c r="D630" s="120" t="str">
        <f>原始数据!D629</f>
        <v/>
      </c>
      <c r="E630" s="120" t="str">
        <f>原始数据!E629</f>
        <v/>
      </c>
      <c r="F630" s="120" t="str">
        <f>原始数据!F629</f>
        <v/>
      </c>
      <c r="G630" s="120">
        <f>原始数据!G629</f>
        <v>2</v>
      </c>
      <c r="H630" s="120" t="str">
        <f>原始数据!H629</f>
        <v>下</v>
      </c>
      <c r="I630" s="120" t="str">
        <f>IF(原始数据!W629="","",原始数据!W629)</f>
        <v/>
      </c>
      <c r="J630" s="120" t="str">
        <f>原始数据!J629</f>
        <v/>
      </c>
      <c r="K630" s="125"/>
      <c r="L630" s="123" t="str">
        <f>IF(原始数据!AI629="","",原始数据!AI629)</f>
        <v/>
      </c>
      <c r="M630" s="125"/>
      <c r="N630" s="145"/>
      <c r="O630" s="145"/>
      <c r="P630" s="125"/>
      <c r="Q630" s="123" t="str">
        <f>IF(原始数据!AJ629="","",原始数据!AJ629)</f>
        <v/>
      </c>
      <c r="R630" s="125"/>
      <c r="S630" s="125"/>
      <c r="T630" s="125"/>
      <c r="U630" s="125"/>
      <c r="V630" s="123" t="str">
        <f>IF(原始数据!AL629="","",原始数据!AL629)</f>
        <v/>
      </c>
      <c r="W630" s="125"/>
      <c r="X630" s="125"/>
      <c r="Y630" s="125"/>
      <c r="Z630" s="125"/>
      <c r="AA630" s="123" t="str">
        <f>IF(原始数据!AN629="","",原始数据!AN629)</f>
        <v/>
      </c>
      <c r="AB630" s="125"/>
      <c r="AC630" s="125"/>
      <c r="AD630" s="125"/>
      <c r="AE630" s="123" t="str">
        <f>IF(原始数据!K629="","",原始数据!K629)</f>
        <v/>
      </c>
      <c r="AF630" s="123" t="str">
        <f>IF(原始数据!L629="","",原始数据!L629)</f>
        <v/>
      </c>
      <c r="AG630" s="123" t="str">
        <f>IF(原始数据!AO629="","",原始数据!AO629)</f>
        <v/>
      </c>
      <c r="AH630" s="125"/>
      <c r="AI630" s="125"/>
      <c r="AJ630" s="125"/>
      <c r="AK630" s="125"/>
      <c r="AL630" s="125"/>
    </row>
    <row r="631" spans="1:38">
      <c r="A631" s="117">
        <f>输入错误检查!B630</f>
        <v>0</v>
      </c>
      <c r="B631" s="130" t="str">
        <f>原始数据!B630</f>
        <v/>
      </c>
      <c r="C631" s="130" t="str">
        <f>原始数据!C630</f>
        <v/>
      </c>
      <c r="D631" s="120" t="str">
        <f>原始数据!D630</f>
        <v/>
      </c>
      <c r="E631" s="120" t="str">
        <f>原始数据!E630</f>
        <v/>
      </c>
      <c r="F631" s="120" t="str">
        <f>原始数据!F630</f>
        <v/>
      </c>
      <c r="G631" s="120">
        <f>原始数据!G630</f>
        <v>3</v>
      </c>
      <c r="H631" s="120" t="str">
        <f>原始数据!H630</f>
        <v>上</v>
      </c>
      <c r="I631" s="120" t="str">
        <f>IF(原始数据!W630="","",原始数据!W630)</f>
        <v/>
      </c>
      <c r="J631" s="120" t="str">
        <f>原始数据!J630</f>
        <v/>
      </c>
      <c r="K631" s="125"/>
      <c r="L631" s="123" t="str">
        <f>IF(原始数据!AI630="","",原始数据!AI630)</f>
        <v/>
      </c>
      <c r="M631" s="125"/>
      <c r="N631" s="145"/>
      <c r="O631" s="145"/>
      <c r="P631" s="125"/>
      <c r="Q631" s="123" t="str">
        <f>IF(原始数据!AJ630="","",原始数据!AJ630)</f>
        <v/>
      </c>
      <c r="R631" s="125"/>
      <c r="S631" s="125"/>
      <c r="T631" s="125"/>
      <c r="U631" s="125"/>
      <c r="V631" s="123" t="str">
        <f>IF(原始数据!AL630="","",原始数据!AL630)</f>
        <v/>
      </c>
      <c r="W631" s="125"/>
      <c r="X631" s="125"/>
      <c r="Y631" s="125"/>
      <c r="Z631" s="125"/>
      <c r="AA631" s="123" t="str">
        <f>IF(原始数据!AN630="","",原始数据!AN630)</f>
        <v/>
      </c>
      <c r="AB631" s="125"/>
      <c r="AC631" s="125"/>
      <c r="AD631" s="125"/>
      <c r="AE631" s="123" t="str">
        <f>IF(原始数据!K630="","",原始数据!K630)</f>
        <v/>
      </c>
      <c r="AF631" s="123" t="str">
        <f>IF(原始数据!L630="","",原始数据!L630)</f>
        <v/>
      </c>
      <c r="AG631" s="123" t="str">
        <f>IF(原始数据!AO630="","",原始数据!AO630)</f>
        <v/>
      </c>
      <c r="AH631" s="125"/>
      <c r="AI631" s="125"/>
      <c r="AJ631" s="125"/>
      <c r="AK631" s="125"/>
      <c r="AL631" s="125"/>
    </row>
    <row r="632" spans="1:38">
      <c r="A632" s="117">
        <f>输入错误检查!B631</f>
        <v>0</v>
      </c>
      <c r="B632" s="130" t="str">
        <f>原始数据!B631</f>
        <v/>
      </c>
      <c r="C632" s="130" t="str">
        <f>原始数据!C631</f>
        <v/>
      </c>
      <c r="D632" s="120" t="str">
        <f>原始数据!D631</f>
        <v/>
      </c>
      <c r="E632" s="120" t="str">
        <f>原始数据!E631</f>
        <v/>
      </c>
      <c r="F632" s="120" t="str">
        <f>原始数据!F631</f>
        <v/>
      </c>
      <c r="G632" s="120">
        <f>原始数据!G631</f>
        <v>3</v>
      </c>
      <c r="H632" s="120" t="str">
        <f>原始数据!H631</f>
        <v>下</v>
      </c>
      <c r="I632" s="120" t="str">
        <f>IF(原始数据!W631="","",原始数据!W631)</f>
        <v/>
      </c>
      <c r="J632" s="120" t="str">
        <f>原始数据!J631</f>
        <v/>
      </c>
      <c r="K632" s="125"/>
      <c r="L632" s="123" t="str">
        <f>IF(原始数据!AI631="","",原始数据!AI631)</f>
        <v/>
      </c>
      <c r="M632" s="125"/>
      <c r="N632" s="145"/>
      <c r="O632" s="145"/>
      <c r="P632" s="125"/>
      <c r="Q632" s="123" t="str">
        <f>IF(原始数据!AJ631="","",原始数据!AJ631)</f>
        <v/>
      </c>
      <c r="R632" s="125"/>
      <c r="S632" s="125"/>
      <c r="T632" s="125"/>
      <c r="U632" s="125"/>
      <c r="V632" s="123" t="str">
        <f>IF(原始数据!AL631="","",原始数据!AL631)</f>
        <v/>
      </c>
      <c r="W632" s="125"/>
      <c r="X632" s="125"/>
      <c r="Y632" s="125"/>
      <c r="Z632" s="125"/>
      <c r="AA632" s="123" t="str">
        <f>IF(原始数据!AN631="","",原始数据!AN631)</f>
        <v/>
      </c>
      <c r="AB632" s="125"/>
      <c r="AC632" s="125"/>
      <c r="AD632" s="125"/>
      <c r="AE632" s="123" t="str">
        <f>IF(原始数据!K631="","",原始数据!K631)</f>
        <v/>
      </c>
      <c r="AF632" s="123" t="str">
        <f>IF(原始数据!L631="","",原始数据!L631)</f>
        <v/>
      </c>
      <c r="AG632" s="123" t="str">
        <f>IF(原始数据!AO631="","",原始数据!AO631)</f>
        <v/>
      </c>
      <c r="AH632" s="125"/>
      <c r="AI632" s="125"/>
      <c r="AJ632" s="125"/>
      <c r="AK632" s="125"/>
      <c r="AL632" s="125"/>
    </row>
    <row r="633" spans="1:38">
      <c r="A633" s="117">
        <f>输入错误检查!B632</f>
        <v>0</v>
      </c>
      <c r="B633" s="130" t="str">
        <f>原始数据!B632</f>
        <v/>
      </c>
      <c r="C633" s="130" t="str">
        <f>原始数据!C632</f>
        <v/>
      </c>
      <c r="D633" s="120" t="str">
        <f>原始数据!D632</f>
        <v/>
      </c>
      <c r="E633" s="120" t="str">
        <f>原始数据!E632</f>
        <v/>
      </c>
      <c r="F633" s="120" t="str">
        <f>原始数据!F632</f>
        <v/>
      </c>
      <c r="G633" s="120" t="str">
        <f>原始数据!G632</f>
        <v>加</v>
      </c>
      <c r="H633" s="120" t="str">
        <f>原始数据!H632</f>
        <v>上</v>
      </c>
      <c r="I633" s="120" t="str">
        <f>IF(原始数据!W632="","",原始数据!W632)</f>
        <v/>
      </c>
      <c r="J633" s="120" t="str">
        <f>原始数据!J632</f>
        <v/>
      </c>
      <c r="K633" s="125"/>
      <c r="L633" s="123" t="str">
        <f>IF(原始数据!AI632="","",原始数据!AI632)</f>
        <v/>
      </c>
      <c r="M633" s="125"/>
      <c r="N633" s="145"/>
      <c r="O633" s="145"/>
      <c r="P633" s="125"/>
      <c r="Q633" s="123" t="str">
        <f>IF(原始数据!AJ632="","",原始数据!AJ632)</f>
        <v/>
      </c>
      <c r="R633" s="125"/>
      <c r="S633" s="125"/>
      <c r="T633" s="125"/>
      <c r="U633" s="125"/>
      <c r="V633" s="123" t="str">
        <f>IF(原始数据!AL632="","",原始数据!AL632)</f>
        <v/>
      </c>
      <c r="W633" s="125"/>
      <c r="X633" s="125"/>
      <c r="Y633" s="125"/>
      <c r="Z633" s="125"/>
      <c r="AA633" s="123" t="str">
        <f>IF(原始数据!AN632="","",原始数据!AN632)</f>
        <v/>
      </c>
      <c r="AB633" s="125"/>
      <c r="AC633" s="125"/>
      <c r="AD633" s="125"/>
      <c r="AE633" s="123" t="str">
        <f>IF(原始数据!K632="","",原始数据!K632)</f>
        <v/>
      </c>
      <c r="AF633" s="123" t="str">
        <f>IF(原始数据!L632="","",原始数据!L632)</f>
        <v/>
      </c>
      <c r="AG633" s="123" t="str">
        <f>IF(原始数据!AO632="","",原始数据!AO632)</f>
        <v/>
      </c>
      <c r="AH633" s="125"/>
      <c r="AI633" s="125"/>
      <c r="AJ633" s="125"/>
      <c r="AK633" s="125"/>
      <c r="AL633" s="125"/>
    </row>
    <row r="634" spans="1:38">
      <c r="A634" s="117">
        <f>输入错误检查!B633</f>
        <v>0</v>
      </c>
      <c r="B634" s="130" t="str">
        <f>原始数据!B633</f>
        <v/>
      </c>
      <c r="C634" s="130" t="str">
        <f>原始数据!C633</f>
        <v/>
      </c>
      <c r="D634" s="120" t="str">
        <f>原始数据!D633</f>
        <v/>
      </c>
      <c r="E634" s="120" t="str">
        <f>原始数据!E633</f>
        <v/>
      </c>
      <c r="F634" s="120" t="str">
        <f>原始数据!F633</f>
        <v/>
      </c>
      <c r="G634" s="120" t="str">
        <f>原始数据!G633</f>
        <v>加</v>
      </c>
      <c r="H634" s="120" t="str">
        <f>原始数据!H633</f>
        <v>下</v>
      </c>
      <c r="I634" s="120" t="str">
        <f>IF(原始数据!W633="","",原始数据!W633)</f>
        <v/>
      </c>
      <c r="J634" s="120" t="str">
        <f>原始数据!J633</f>
        <v/>
      </c>
      <c r="K634" s="125"/>
      <c r="L634" s="123" t="str">
        <f>IF(原始数据!AI633="","",原始数据!AI633)</f>
        <v/>
      </c>
      <c r="M634" s="125"/>
      <c r="N634" s="145"/>
      <c r="O634" s="145"/>
      <c r="P634" s="125"/>
      <c r="Q634" s="123" t="str">
        <f>IF(原始数据!AJ633="","",原始数据!AJ633)</f>
        <v/>
      </c>
      <c r="R634" s="125"/>
      <c r="S634" s="125"/>
      <c r="T634" s="125"/>
      <c r="U634" s="125"/>
      <c r="V634" s="123" t="str">
        <f>IF(原始数据!AL633="","",原始数据!AL633)</f>
        <v/>
      </c>
      <c r="W634" s="125"/>
      <c r="X634" s="125"/>
      <c r="Y634" s="125"/>
      <c r="Z634" s="125"/>
      <c r="AA634" s="123" t="str">
        <f>IF(原始数据!AN633="","",原始数据!AN633)</f>
        <v/>
      </c>
      <c r="AB634" s="125"/>
      <c r="AC634" s="125"/>
      <c r="AD634" s="125"/>
      <c r="AE634" s="123" t="str">
        <f>IF(原始数据!K633="","",原始数据!K633)</f>
        <v/>
      </c>
      <c r="AF634" s="123" t="str">
        <f>IF(原始数据!L633="","",原始数据!L633)</f>
        <v/>
      </c>
      <c r="AG634" s="123" t="str">
        <f>IF(原始数据!AO633="","",原始数据!AO633)</f>
        <v/>
      </c>
      <c r="AH634" s="125"/>
      <c r="AI634" s="125"/>
      <c r="AJ634" s="125"/>
      <c r="AK634" s="125"/>
      <c r="AL634" s="125"/>
    </row>
    <row r="635" spans="1:38">
      <c r="A635" s="117">
        <f>输入错误检查!B634</f>
        <v>0</v>
      </c>
      <c r="B635" s="130" t="str">
        <f>原始数据!B634</f>
        <v/>
      </c>
      <c r="C635" s="130" t="str">
        <f>原始数据!C634</f>
        <v/>
      </c>
      <c r="D635" s="120" t="str">
        <f>原始数据!D634</f>
        <v/>
      </c>
      <c r="E635" s="120" t="str">
        <f>原始数据!E634</f>
        <v/>
      </c>
      <c r="F635" s="120" t="str">
        <f>原始数据!F634</f>
        <v/>
      </c>
      <c r="G635" s="120">
        <f>原始数据!G634</f>
        <v>1</v>
      </c>
      <c r="H635" s="120" t="str">
        <f>原始数据!H634</f>
        <v>上</v>
      </c>
      <c r="I635" s="120" t="str">
        <f>IF(原始数据!W634="","",原始数据!W634)</f>
        <v/>
      </c>
      <c r="J635" s="120" t="str">
        <f>原始数据!J634</f>
        <v/>
      </c>
      <c r="K635" s="125"/>
      <c r="L635" s="123" t="str">
        <f>IF(原始数据!AI634="","",原始数据!AI634)</f>
        <v/>
      </c>
      <c r="M635" s="125"/>
      <c r="N635" s="145"/>
      <c r="O635" s="145"/>
      <c r="P635" s="125"/>
      <c r="Q635" s="123" t="str">
        <f>IF(原始数据!AJ634="","",原始数据!AJ634)</f>
        <v/>
      </c>
      <c r="R635" s="125"/>
      <c r="S635" s="125"/>
      <c r="T635" s="125"/>
      <c r="U635" s="125"/>
      <c r="V635" s="123" t="str">
        <f>IF(原始数据!AL634="","",原始数据!AL634)</f>
        <v/>
      </c>
      <c r="W635" s="125"/>
      <c r="X635" s="125"/>
      <c r="Y635" s="125"/>
      <c r="Z635" s="125"/>
      <c r="AA635" s="123" t="str">
        <f>IF(原始数据!AN634="","",原始数据!AN634)</f>
        <v/>
      </c>
      <c r="AB635" s="125"/>
      <c r="AC635" s="125"/>
      <c r="AD635" s="125"/>
      <c r="AE635" s="123" t="str">
        <f>IF(原始数据!K634="","",原始数据!K634)</f>
        <v/>
      </c>
      <c r="AF635" s="123" t="str">
        <f>IF(原始数据!L634="","",原始数据!L634)</f>
        <v/>
      </c>
      <c r="AG635" s="123" t="str">
        <f>IF(原始数据!AO634="","",原始数据!AO634)</f>
        <v/>
      </c>
      <c r="AH635" s="125"/>
      <c r="AI635" s="125"/>
      <c r="AJ635" s="125"/>
      <c r="AK635" s="125"/>
      <c r="AL635" s="125"/>
    </row>
    <row r="636" spans="1:38">
      <c r="A636" s="117">
        <f>输入错误检查!B635</f>
        <v>0</v>
      </c>
      <c r="B636" s="130" t="str">
        <f>原始数据!B635</f>
        <v/>
      </c>
      <c r="C636" s="130" t="str">
        <f>原始数据!C635</f>
        <v/>
      </c>
      <c r="D636" s="120" t="str">
        <f>原始数据!D635</f>
        <v/>
      </c>
      <c r="E636" s="120" t="str">
        <f>原始数据!E635</f>
        <v/>
      </c>
      <c r="F636" s="120" t="str">
        <f>原始数据!F635</f>
        <v/>
      </c>
      <c r="G636" s="120">
        <f>原始数据!G635</f>
        <v>1</v>
      </c>
      <c r="H636" s="120" t="str">
        <f>原始数据!H635</f>
        <v>下</v>
      </c>
      <c r="I636" s="120" t="str">
        <f>IF(原始数据!W635="","",原始数据!W635)</f>
        <v/>
      </c>
      <c r="J636" s="120" t="str">
        <f>原始数据!J635</f>
        <v/>
      </c>
      <c r="K636" s="125"/>
      <c r="L636" s="123" t="str">
        <f>IF(原始数据!AI635="","",原始数据!AI635)</f>
        <v/>
      </c>
      <c r="M636" s="125"/>
      <c r="N636" s="145"/>
      <c r="O636" s="145"/>
      <c r="P636" s="125"/>
      <c r="Q636" s="123" t="str">
        <f>IF(原始数据!AJ635="","",原始数据!AJ635)</f>
        <v/>
      </c>
      <c r="R636" s="125"/>
      <c r="S636" s="125"/>
      <c r="T636" s="125"/>
      <c r="U636" s="125"/>
      <c r="V636" s="123" t="str">
        <f>IF(原始数据!AL635="","",原始数据!AL635)</f>
        <v/>
      </c>
      <c r="W636" s="125"/>
      <c r="X636" s="125"/>
      <c r="Y636" s="125"/>
      <c r="Z636" s="125"/>
      <c r="AA636" s="123" t="str">
        <f>IF(原始数据!AN635="","",原始数据!AN635)</f>
        <v/>
      </c>
      <c r="AB636" s="125"/>
      <c r="AC636" s="125"/>
      <c r="AD636" s="125"/>
      <c r="AE636" s="123" t="str">
        <f>IF(原始数据!K635="","",原始数据!K635)</f>
        <v/>
      </c>
      <c r="AF636" s="123" t="str">
        <f>IF(原始数据!L635="","",原始数据!L635)</f>
        <v/>
      </c>
      <c r="AG636" s="123" t="str">
        <f>IF(原始数据!AO635="","",原始数据!AO635)</f>
        <v/>
      </c>
      <c r="AH636" s="125"/>
      <c r="AI636" s="125"/>
      <c r="AJ636" s="125"/>
      <c r="AK636" s="125"/>
      <c r="AL636" s="125"/>
    </row>
    <row r="637" spans="1:38">
      <c r="A637" s="117">
        <f>输入错误检查!B636</f>
        <v>0</v>
      </c>
      <c r="B637" s="130" t="str">
        <f>原始数据!B636</f>
        <v/>
      </c>
      <c r="C637" s="130" t="str">
        <f>原始数据!C636</f>
        <v/>
      </c>
      <c r="D637" s="120" t="str">
        <f>原始数据!D636</f>
        <v/>
      </c>
      <c r="E637" s="120" t="str">
        <f>原始数据!E636</f>
        <v/>
      </c>
      <c r="F637" s="120" t="str">
        <f>原始数据!F636</f>
        <v/>
      </c>
      <c r="G637" s="120">
        <f>原始数据!G636</f>
        <v>2</v>
      </c>
      <c r="H637" s="120" t="str">
        <f>原始数据!H636</f>
        <v>上</v>
      </c>
      <c r="I637" s="120" t="str">
        <f>IF(原始数据!W636="","",原始数据!W636)</f>
        <v/>
      </c>
      <c r="J637" s="120" t="str">
        <f>原始数据!J636</f>
        <v/>
      </c>
      <c r="K637" s="125"/>
      <c r="L637" s="123" t="str">
        <f>IF(原始数据!AI636="","",原始数据!AI636)</f>
        <v/>
      </c>
      <c r="M637" s="125"/>
      <c r="N637" s="145"/>
      <c r="O637" s="145"/>
      <c r="P637" s="125"/>
      <c r="Q637" s="123" t="str">
        <f>IF(原始数据!AJ636="","",原始数据!AJ636)</f>
        <v/>
      </c>
      <c r="R637" s="125"/>
      <c r="S637" s="125"/>
      <c r="T637" s="125"/>
      <c r="U637" s="125"/>
      <c r="V637" s="123" t="str">
        <f>IF(原始数据!AL636="","",原始数据!AL636)</f>
        <v/>
      </c>
      <c r="W637" s="125"/>
      <c r="X637" s="125"/>
      <c r="Y637" s="125"/>
      <c r="Z637" s="125"/>
      <c r="AA637" s="123" t="str">
        <f>IF(原始数据!AN636="","",原始数据!AN636)</f>
        <v/>
      </c>
      <c r="AB637" s="125"/>
      <c r="AC637" s="125"/>
      <c r="AD637" s="125"/>
      <c r="AE637" s="123" t="str">
        <f>IF(原始数据!K636="","",原始数据!K636)</f>
        <v/>
      </c>
      <c r="AF637" s="123" t="str">
        <f>IF(原始数据!L636="","",原始数据!L636)</f>
        <v/>
      </c>
      <c r="AG637" s="123" t="str">
        <f>IF(原始数据!AO636="","",原始数据!AO636)</f>
        <v/>
      </c>
      <c r="AH637" s="125"/>
      <c r="AI637" s="125"/>
      <c r="AJ637" s="125"/>
      <c r="AK637" s="125"/>
      <c r="AL637" s="125"/>
    </row>
    <row r="638" spans="1:38">
      <c r="A638" s="117">
        <f>输入错误检查!B637</f>
        <v>0</v>
      </c>
      <c r="B638" s="130" t="str">
        <f>原始数据!B637</f>
        <v/>
      </c>
      <c r="C638" s="130" t="str">
        <f>原始数据!C637</f>
        <v/>
      </c>
      <c r="D638" s="120" t="str">
        <f>原始数据!D637</f>
        <v/>
      </c>
      <c r="E638" s="120" t="str">
        <f>原始数据!E637</f>
        <v/>
      </c>
      <c r="F638" s="120" t="str">
        <f>原始数据!F637</f>
        <v/>
      </c>
      <c r="G638" s="120">
        <f>原始数据!G637</f>
        <v>2</v>
      </c>
      <c r="H638" s="120" t="str">
        <f>原始数据!H637</f>
        <v>下</v>
      </c>
      <c r="I638" s="120" t="str">
        <f>IF(原始数据!W637="","",原始数据!W637)</f>
        <v/>
      </c>
      <c r="J638" s="120" t="str">
        <f>原始数据!J637</f>
        <v/>
      </c>
      <c r="K638" s="125"/>
      <c r="L638" s="123" t="str">
        <f>IF(原始数据!AI637="","",原始数据!AI637)</f>
        <v/>
      </c>
      <c r="M638" s="125"/>
      <c r="N638" s="145"/>
      <c r="O638" s="145"/>
      <c r="P638" s="125"/>
      <c r="Q638" s="123" t="str">
        <f>IF(原始数据!AJ637="","",原始数据!AJ637)</f>
        <v/>
      </c>
      <c r="R638" s="125"/>
      <c r="S638" s="125"/>
      <c r="T638" s="125"/>
      <c r="U638" s="125"/>
      <c r="V638" s="123" t="str">
        <f>IF(原始数据!AL637="","",原始数据!AL637)</f>
        <v/>
      </c>
      <c r="W638" s="125"/>
      <c r="X638" s="125"/>
      <c r="Y638" s="125"/>
      <c r="Z638" s="125"/>
      <c r="AA638" s="123" t="str">
        <f>IF(原始数据!AN637="","",原始数据!AN637)</f>
        <v/>
      </c>
      <c r="AB638" s="125"/>
      <c r="AC638" s="125"/>
      <c r="AD638" s="125"/>
      <c r="AE638" s="123" t="str">
        <f>IF(原始数据!K637="","",原始数据!K637)</f>
        <v/>
      </c>
      <c r="AF638" s="123" t="str">
        <f>IF(原始数据!L637="","",原始数据!L637)</f>
        <v/>
      </c>
      <c r="AG638" s="123" t="str">
        <f>IF(原始数据!AO637="","",原始数据!AO637)</f>
        <v/>
      </c>
      <c r="AH638" s="125"/>
      <c r="AI638" s="125"/>
      <c r="AJ638" s="125"/>
      <c r="AK638" s="125"/>
      <c r="AL638" s="125"/>
    </row>
    <row r="639" spans="1:38">
      <c r="A639" s="117">
        <f>输入错误检查!B638</f>
        <v>0</v>
      </c>
      <c r="B639" s="130" t="str">
        <f>原始数据!B638</f>
        <v/>
      </c>
      <c r="C639" s="130" t="str">
        <f>原始数据!C638</f>
        <v/>
      </c>
      <c r="D639" s="120" t="str">
        <f>原始数据!D638</f>
        <v/>
      </c>
      <c r="E639" s="120" t="str">
        <f>原始数据!E638</f>
        <v/>
      </c>
      <c r="F639" s="120" t="str">
        <f>原始数据!F638</f>
        <v/>
      </c>
      <c r="G639" s="120">
        <f>原始数据!G638</f>
        <v>3</v>
      </c>
      <c r="H639" s="120" t="str">
        <f>原始数据!H638</f>
        <v>上</v>
      </c>
      <c r="I639" s="120" t="str">
        <f>IF(原始数据!W638="","",原始数据!W638)</f>
        <v/>
      </c>
      <c r="J639" s="120" t="str">
        <f>原始数据!J638</f>
        <v/>
      </c>
      <c r="K639" s="125"/>
      <c r="L639" s="123" t="str">
        <f>IF(原始数据!AI638="","",原始数据!AI638)</f>
        <v/>
      </c>
      <c r="M639" s="125"/>
      <c r="N639" s="145"/>
      <c r="O639" s="145"/>
      <c r="P639" s="125"/>
      <c r="Q639" s="123" t="str">
        <f>IF(原始数据!AJ638="","",原始数据!AJ638)</f>
        <v/>
      </c>
      <c r="R639" s="125"/>
      <c r="S639" s="125"/>
      <c r="T639" s="125"/>
      <c r="U639" s="125"/>
      <c r="V639" s="123" t="str">
        <f>IF(原始数据!AL638="","",原始数据!AL638)</f>
        <v/>
      </c>
      <c r="W639" s="125"/>
      <c r="X639" s="125"/>
      <c r="Y639" s="125"/>
      <c r="Z639" s="125"/>
      <c r="AA639" s="123" t="str">
        <f>IF(原始数据!AN638="","",原始数据!AN638)</f>
        <v/>
      </c>
      <c r="AB639" s="125"/>
      <c r="AC639" s="125"/>
      <c r="AD639" s="125"/>
      <c r="AE639" s="123" t="str">
        <f>IF(原始数据!K638="","",原始数据!K638)</f>
        <v/>
      </c>
      <c r="AF639" s="123" t="str">
        <f>IF(原始数据!L638="","",原始数据!L638)</f>
        <v/>
      </c>
      <c r="AG639" s="123" t="str">
        <f>IF(原始数据!AO638="","",原始数据!AO638)</f>
        <v/>
      </c>
      <c r="AH639" s="125"/>
      <c r="AI639" s="125"/>
      <c r="AJ639" s="125"/>
      <c r="AK639" s="125"/>
      <c r="AL639" s="125"/>
    </row>
    <row r="640" spans="1:38">
      <c r="A640" s="117">
        <f>输入错误检查!B639</f>
        <v>0</v>
      </c>
      <c r="B640" s="130" t="str">
        <f>原始数据!B639</f>
        <v/>
      </c>
      <c r="C640" s="130" t="str">
        <f>原始数据!C639</f>
        <v/>
      </c>
      <c r="D640" s="120" t="str">
        <f>原始数据!D639</f>
        <v/>
      </c>
      <c r="E640" s="120" t="str">
        <f>原始数据!E639</f>
        <v/>
      </c>
      <c r="F640" s="120" t="str">
        <f>原始数据!F639</f>
        <v/>
      </c>
      <c r="G640" s="120">
        <f>原始数据!G639</f>
        <v>3</v>
      </c>
      <c r="H640" s="120" t="str">
        <f>原始数据!H639</f>
        <v>下</v>
      </c>
      <c r="I640" s="120" t="str">
        <f>IF(原始数据!W639="","",原始数据!W639)</f>
        <v/>
      </c>
      <c r="J640" s="120" t="str">
        <f>原始数据!J639</f>
        <v/>
      </c>
      <c r="K640" s="125"/>
      <c r="L640" s="123" t="str">
        <f>IF(原始数据!AI639="","",原始数据!AI639)</f>
        <v/>
      </c>
      <c r="M640" s="125"/>
      <c r="N640" s="145"/>
      <c r="O640" s="145"/>
      <c r="P640" s="125"/>
      <c r="Q640" s="123" t="str">
        <f>IF(原始数据!AJ639="","",原始数据!AJ639)</f>
        <v/>
      </c>
      <c r="R640" s="125"/>
      <c r="S640" s="125"/>
      <c r="T640" s="125"/>
      <c r="U640" s="125"/>
      <c r="V640" s="123" t="str">
        <f>IF(原始数据!AL639="","",原始数据!AL639)</f>
        <v/>
      </c>
      <c r="W640" s="125"/>
      <c r="X640" s="125"/>
      <c r="Y640" s="125"/>
      <c r="Z640" s="125"/>
      <c r="AA640" s="123" t="str">
        <f>IF(原始数据!AN639="","",原始数据!AN639)</f>
        <v/>
      </c>
      <c r="AB640" s="125"/>
      <c r="AC640" s="125"/>
      <c r="AD640" s="125"/>
      <c r="AE640" s="123" t="str">
        <f>IF(原始数据!K639="","",原始数据!K639)</f>
        <v/>
      </c>
      <c r="AF640" s="123" t="str">
        <f>IF(原始数据!L639="","",原始数据!L639)</f>
        <v/>
      </c>
      <c r="AG640" s="123" t="str">
        <f>IF(原始数据!AO639="","",原始数据!AO639)</f>
        <v/>
      </c>
      <c r="AH640" s="125"/>
      <c r="AI640" s="125"/>
      <c r="AJ640" s="125"/>
      <c r="AK640" s="125"/>
      <c r="AL640" s="125"/>
    </row>
    <row r="641" spans="1:38">
      <c r="A641" s="117">
        <f>输入错误检查!B640</f>
        <v>0</v>
      </c>
      <c r="B641" s="130" t="str">
        <f>原始数据!B640</f>
        <v/>
      </c>
      <c r="C641" s="130" t="str">
        <f>原始数据!C640</f>
        <v/>
      </c>
      <c r="D641" s="120" t="str">
        <f>原始数据!D640</f>
        <v/>
      </c>
      <c r="E641" s="120" t="str">
        <f>原始数据!E640</f>
        <v/>
      </c>
      <c r="F641" s="120" t="str">
        <f>原始数据!F640</f>
        <v/>
      </c>
      <c r="G641" s="120" t="str">
        <f>原始数据!G640</f>
        <v>加</v>
      </c>
      <c r="H641" s="120" t="str">
        <f>原始数据!H640</f>
        <v>上</v>
      </c>
      <c r="I641" s="120" t="str">
        <f>IF(原始数据!W640="","",原始数据!W640)</f>
        <v/>
      </c>
      <c r="J641" s="120" t="str">
        <f>原始数据!J640</f>
        <v/>
      </c>
      <c r="K641" s="125"/>
      <c r="L641" s="123" t="str">
        <f>IF(原始数据!AI640="","",原始数据!AI640)</f>
        <v/>
      </c>
      <c r="M641" s="125"/>
      <c r="N641" s="145"/>
      <c r="O641" s="145"/>
      <c r="P641" s="125"/>
      <c r="Q641" s="123" t="str">
        <f>IF(原始数据!AJ640="","",原始数据!AJ640)</f>
        <v/>
      </c>
      <c r="R641" s="125"/>
      <c r="S641" s="125"/>
      <c r="T641" s="125"/>
      <c r="U641" s="125"/>
      <c r="V641" s="123" t="str">
        <f>IF(原始数据!AL640="","",原始数据!AL640)</f>
        <v/>
      </c>
      <c r="W641" s="125"/>
      <c r="X641" s="125"/>
      <c r="Y641" s="125"/>
      <c r="Z641" s="125"/>
      <c r="AA641" s="123" t="str">
        <f>IF(原始数据!AN640="","",原始数据!AN640)</f>
        <v/>
      </c>
      <c r="AB641" s="125"/>
      <c r="AC641" s="125"/>
      <c r="AD641" s="125"/>
      <c r="AE641" s="123" t="str">
        <f>IF(原始数据!K640="","",原始数据!K640)</f>
        <v/>
      </c>
      <c r="AF641" s="123" t="str">
        <f>IF(原始数据!L640="","",原始数据!L640)</f>
        <v/>
      </c>
      <c r="AG641" s="123" t="str">
        <f>IF(原始数据!AO640="","",原始数据!AO640)</f>
        <v/>
      </c>
      <c r="AH641" s="125"/>
      <c r="AI641" s="125"/>
      <c r="AJ641" s="125"/>
      <c r="AK641" s="125"/>
      <c r="AL641" s="125"/>
    </row>
    <row r="642" spans="1:38">
      <c r="A642" s="117">
        <f>输入错误检查!B641</f>
        <v>0</v>
      </c>
      <c r="B642" s="130" t="str">
        <f>原始数据!B641</f>
        <v/>
      </c>
      <c r="C642" s="130" t="str">
        <f>原始数据!C641</f>
        <v/>
      </c>
      <c r="D642" s="120" t="str">
        <f>原始数据!D641</f>
        <v/>
      </c>
      <c r="E642" s="120" t="str">
        <f>原始数据!E641</f>
        <v/>
      </c>
      <c r="F642" s="120" t="str">
        <f>原始数据!F641</f>
        <v/>
      </c>
      <c r="G642" s="120" t="str">
        <f>原始数据!G641</f>
        <v>加</v>
      </c>
      <c r="H642" s="120" t="str">
        <f>原始数据!H641</f>
        <v>下</v>
      </c>
      <c r="I642" s="120" t="str">
        <f>IF(原始数据!W641="","",原始数据!W641)</f>
        <v/>
      </c>
      <c r="J642" s="120" t="str">
        <f>原始数据!J641</f>
        <v/>
      </c>
      <c r="K642" s="125"/>
      <c r="L642" s="123" t="str">
        <f>IF(原始数据!AI641="","",原始数据!AI641)</f>
        <v/>
      </c>
      <c r="M642" s="125"/>
      <c r="N642" s="145"/>
      <c r="O642" s="145"/>
      <c r="P642" s="125"/>
      <c r="Q642" s="123" t="str">
        <f>IF(原始数据!AJ641="","",原始数据!AJ641)</f>
        <v/>
      </c>
      <c r="R642" s="125"/>
      <c r="S642" s="125"/>
      <c r="T642" s="125"/>
      <c r="U642" s="125"/>
      <c r="V642" s="123" t="str">
        <f>IF(原始数据!AL641="","",原始数据!AL641)</f>
        <v/>
      </c>
      <c r="W642" s="125"/>
      <c r="X642" s="125"/>
      <c r="Y642" s="125"/>
      <c r="Z642" s="125"/>
      <c r="AA642" s="123" t="str">
        <f>IF(原始数据!AN641="","",原始数据!AN641)</f>
        <v/>
      </c>
      <c r="AB642" s="125"/>
      <c r="AC642" s="125"/>
      <c r="AD642" s="125"/>
      <c r="AE642" s="123" t="str">
        <f>IF(原始数据!K641="","",原始数据!K641)</f>
        <v/>
      </c>
      <c r="AF642" s="123" t="str">
        <f>IF(原始数据!L641="","",原始数据!L641)</f>
        <v/>
      </c>
      <c r="AG642" s="123" t="str">
        <f>IF(原始数据!AO641="","",原始数据!AO641)</f>
        <v/>
      </c>
      <c r="AH642" s="125"/>
      <c r="AI642" s="125"/>
      <c r="AJ642" s="125"/>
      <c r="AK642" s="125"/>
      <c r="AL642" s="125"/>
    </row>
    <row r="643" spans="1:38">
      <c r="A643" s="117">
        <f>输入错误检查!B642</f>
        <v>0</v>
      </c>
      <c r="B643" s="130" t="str">
        <f>原始数据!B642</f>
        <v/>
      </c>
      <c r="C643" s="130" t="str">
        <f>原始数据!C642</f>
        <v/>
      </c>
      <c r="D643" s="120" t="str">
        <f>原始数据!D642</f>
        <v/>
      </c>
      <c r="E643" s="120" t="str">
        <f>原始数据!E642</f>
        <v/>
      </c>
      <c r="F643" s="120" t="str">
        <f>原始数据!F642</f>
        <v/>
      </c>
      <c r="G643" s="120">
        <f>原始数据!G642</f>
        <v>1</v>
      </c>
      <c r="H643" s="120" t="str">
        <f>原始数据!H642</f>
        <v>上</v>
      </c>
      <c r="I643" s="120" t="str">
        <f>IF(原始数据!W642="","",原始数据!W642)</f>
        <v/>
      </c>
      <c r="J643" s="120" t="str">
        <f>原始数据!J642</f>
        <v/>
      </c>
      <c r="K643" s="125"/>
      <c r="L643" s="123" t="str">
        <f>IF(原始数据!AI642="","",原始数据!AI642)</f>
        <v/>
      </c>
      <c r="M643" s="125"/>
      <c r="N643" s="145"/>
      <c r="O643" s="145"/>
      <c r="P643" s="125"/>
      <c r="Q643" s="123" t="str">
        <f>IF(原始数据!AJ642="","",原始数据!AJ642)</f>
        <v/>
      </c>
      <c r="R643" s="125"/>
      <c r="S643" s="125"/>
      <c r="T643" s="125"/>
      <c r="U643" s="125"/>
      <c r="V643" s="123" t="str">
        <f>IF(原始数据!AL642="","",原始数据!AL642)</f>
        <v/>
      </c>
      <c r="W643" s="125"/>
      <c r="X643" s="125"/>
      <c r="Y643" s="125"/>
      <c r="Z643" s="125"/>
      <c r="AA643" s="123" t="str">
        <f>IF(原始数据!AN642="","",原始数据!AN642)</f>
        <v/>
      </c>
      <c r="AB643" s="125"/>
      <c r="AC643" s="125"/>
      <c r="AD643" s="125"/>
      <c r="AE643" s="123" t="str">
        <f>IF(原始数据!K642="","",原始数据!K642)</f>
        <v/>
      </c>
      <c r="AF643" s="123" t="str">
        <f>IF(原始数据!L642="","",原始数据!L642)</f>
        <v/>
      </c>
      <c r="AG643" s="123" t="str">
        <f>IF(原始数据!AO642="","",原始数据!AO642)</f>
        <v/>
      </c>
      <c r="AH643" s="125"/>
      <c r="AI643" s="125"/>
      <c r="AJ643" s="125"/>
      <c r="AK643" s="125"/>
      <c r="AL643" s="125"/>
    </row>
    <row r="644" spans="1:38">
      <c r="A644" s="117">
        <f>输入错误检查!B643</f>
        <v>0</v>
      </c>
      <c r="B644" s="130" t="str">
        <f>原始数据!B643</f>
        <v/>
      </c>
      <c r="C644" s="130" t="str">
        <f>原始数据!C643</f>
        <v/>
      </c>
      <c r="D644" s="120" t="str">
        <f>原始数据!D643</f>
        <v/>
      </c>
      <c r="E644" s="120" t="str">
        <f>原始数据!E643</f>
        <v/>
      </c>
      <c r="F644" s="120" t="str">
        <f>原始数据!F643</f>
        <v/>
      </c>
      <c r="G644" s="120">
        <f>原始数据!G643</f>
        <v>1</v>
      </c>
      <c r="H644" s="120" t="str">
        <f>原始数据!H643</f>
        <v>下</v>
      </c>
      <c r="I644" s="120" t="str">
        <f>IF(原始数据!W643="","",原始数据!W643)</f>
        <v/>
      </c>
      <c r="J644" s="120" t="str">
        <f>原始数据!J643</f>
        <v/>
      </c>
      <c r="K644" s="125"/>
      <c r="L644" s="123" t="str">
        <f>IF(原始数据!AI643="","",原始数据!AI643)</f>
        <v/>
      </c>
      <c r="M644" s="125"/>
      <c r="N644" s="145"/>
      <c r="O644" s="145"/>
      <c r="P644" s="125"/>
      <c r="Q644" s="123" t="str">
        <f>IF(原始数据!AJ643="","",原始数据!AJ643)</f>
        <v/>
      </c>
      <c r="R644" s="125"/>
      <c r="S644" s="125"/>
      <c r="T644" s="125"/>
      <c r="U644" s="125"/>
      <c r="V644" s="123" t="str">
        <f>IF(原始数据!AL643="","",原始数据!AL643)</f>
        <v/>
      </c>
      <c r="W644" s="125"/>
      <c r="X644" s="125"/>
      <c r="Y644" s="125"/>
      <c r="Z644" s="125"/>
      <c r="AA644" s="123" t="str">
        <f>IF(原始数据!AN643="","",原始数据!AN643)</f>
        <v/>
      </c>
      <c r="AB644" s="125"/>
      <c r="AC644" s="125"/>
      <c r="AD644" s="125"/>
      <c r="AE644" s="123" t="str">
        <f>IF(原始数据!K643="","",原始数据!K643)</f>
        <v/>
      </c>
      <c r="AF644" s="123" t="str">
        <f>IF(原始数据!L643="","",原始数据!L643)</f>
        <v/>
      </c>
      <c r="AG644" s="123" t="str">
        <f>IF(原始数据!AO643="","",原始数据!AO643)</f>
        <v/>
      </c>
      <c r="AH644" s="125"/>
      <c r="AI644" s="125"/>
      <c r="AJ644" s="125"/>
      <c r="AK644" s="125"/>
      <c r="AL644" s="125"/>
    </row>
    <row r="645" spans="1:38">
      <c r="A645" s="117">
        <f>输入错误检查!B644</f>
        <v>0</v>
      </c>
      <c r="B645" s="130" t="str">
        <f>原始数据!B644</f>
        <v/>
      </c>
      <c r="C645" s="130" t="str">
        <f>原始数据!C644</f>
        <v/>
      </c>
      <c r="D645" s="120" t="str">
        <f>原始数据!D644</f>
        <v/>
      </c>
      <c r="E645" s="120" t="str">
        <f>原始数据!E644</f>
        <v/>
      </c>
      <c r="F645" s="120" t="str">
        <f>原始数据!F644</f>
        <v/>
      </c>
      <c r="G645" s="120">
        <f>原始数据!G644</f>
        <v>2</v>
      </c>
      <c r="H645" s="120" t="str">
        <f>原始数据!H644</f>
        <v>上</v>
      </c>
      <c r="I645" s="120" t="str">
        <f>IF(原始数据!W644="","",原始数据!W644)</f>
        <v/>
      </c>
      <c r="J645" s="120" t="str">
        <f>原始数据!J644</f>
        <v/>
      </c>
      <c r="K645" s="125"/>
      <c r="L645" s="123" t="str">
        <f>IF(原始数据!AI644="","",原始数据!AI644)</f>
        <v/>
      </c>
      <c r="M645" s="125"/>
      <c r="N645" s="145"/>
      <c r="O645" s="145"/>
      <c r="P645" s="125"/>
      <c r="Q645" s="123" t="str">
        <f>IF(原始数据!AJ644="","",原始数据!AJ644)</f>
        <v/>
      </c>
      <c r="R645" s="125"/>
      <c r="S645" s="125"/>
      <c r="T645" s="125"/>
      <c r="U645" s="125"/>
      <c r="V645" s="123" t="str">
        <f>IF(原始数据!AL644="","",原始数据!AL644)</f>
        <v/>
      </c>
      <c r="W645" s="125"/>
      <c r="X645" s="125"/>
      <c r="Y645" s="125"/>
      <c r="Z645" s="125"/>
      <c r="AA645" s="123" t="str">
        <f>IF(原始数据!AN644="","",原始数据!AN644)</f>
        <v/>
      </c>
      <c r="AB645" s="125"/>
      <c r="AC645" s="125"/>
      <c r="AD645" s="125"/>
      <c r="AE645" s="123" t="str">
        <f>IF(原始数据!K644="","",原始数据!K644)</f>
        <v/>
      </c>
      <c r="AF645" s="123" t="str">
        <f>IF(原始数据!L644="","",原始数据!L644)</f>
        <v/>
      </c>
      <c r="AG645" s="123" t="str">
        <f>IF(原始数据!AO644="","",原始数据!AO644)</f>
        <v/>
      </c>
      <c r="AH645" s="125"/>
      <c r="AI645" s="125"/>
      <c r="AJ645" s="125"/>
      <c r="AK645" s="125"/>
      <c r="AL645" s="125"/>
    </row>
    <row r="646" spans="1:38">
      <c r="A646" s="117">
        <f>输入错误检查!B645</f>
        <v>0</v>
      </c>
      <c r="B646" s="130" t="str">
        <f>原始数据!B645</f>
        <v/>
      </c>
      <c r="C646" s="130" t="str">
        <f>原始数据!C645</f>
        <v/>
      </c>
      <c r="D646" s="120" t="str">
        <f>原始数据!D645</f>
        <v/>
      </c>
      <c r="E646" s="120" t="str">
        <f>原始数据!E645</f>
        <v/>
      </c>
      <c r="F646" s="120" t="str">
        <f>原始数据!F645</f>
        <v/>
      </c>
      <c r="G646" s="120">
        <f>原始数据!G645</f>
        <v>2</v>
      </c>
      <c r="H646" s="120" t="str">
        <f>原始数据!H645</f>
        <v>下</v>
      </c>
      <c r="I646" s="120" t="str">
        <f>IF(原始数据!W645="","",原始数据!W645)</f>
        <v/>
      </c>
      <c r="J646" s="120" t="str">
        <f>原始数据!J645</f>
        <v/>
      </c>
      <c r="K646" s="125"/>
      <c r="L646" s="123" t="str">
        <f>IF(原始数据!AI645="","",原始数据!AI645)</f>
        <v/>
      </c>
      <c r="M646" s="125"/>
      <c r="N646" s="145"/>
      <c r="O646" s="145"/>
      <c r="P646" s="125"/>
      <c r="Q646" s="123" t="str">
        <f>IF(原始数据!AJ645="","",原始数据!AJ645)</f>
        <v/>
      </c>
      <c r="R646" s="125"/>
      <c r="S646" s="125"/>
      <c r="T646" s="125"/>
      <c r="U646" s="125"/>
      <c r="V646" s="123" t="str">
        <f>IF(原始数据!AL645="","",原始数据!AL645)</f>
        <v/>
      </c>
      <c r="W646" s="125"/>
      <c r="X646" s="125"/>
      <c r="Y646" s="125"/>
      <c r="Z646" s="125"/>
      <c r="AA646" s="123" t="str">
        <f>IF(原始数据!AN645="","",原始数据!AN645)</f>
        <v/>
      </c>
      <c r="AB646" s="125"/>
      <c r="AC646" s="125"/>
      <c r="AD646" s="125"/>
      <c r="AE646" s="123" t="str">
        <f>IF(原始数据!K645="","",原始数据!K645)</f>
        <v/>
      </c>
      <c r="AF646" s="123" t="str">
        <f>IF(原始数据!L645="","",原始数据!L645)</f>
        <v/>
      </c>
      <c r="AG646" s="123" t="str">
        <f>IF(原始数据!AO645="","",原始数据!AO645)</f>
        <v/>
      </c>
      <c r="AH646" s="125"/>
      <c r="AI646" s="125"/>
      <c r="AJ646" s="125"/>
      <c r="AK646" s="125"/>
      <c r="AL646" s="125"/>
    </row>
    <row r="647" spans="1:38">
      <c r="A647" s="117">
        <f>输入错误检查!B646</f>
        <v>0</v>
      </c>
      <c r="B647" s="130" t="str">
        <f>原始数据!B646</f>
        <v/>
      </c>
      <c r="C647" s="130" t="str">
        <f>原始数据!C646</f>
        <v/>
      </c>
      <c r="D647" s="120" t="str">
        <f>原始数据!D646</f>
        <v/>
      </c>
      <c r="E647" s="120" t="str">
        <f>原始数据!E646</f>
        <v/>
      </c>
      <c r="F647" s="120" t="str">
        <f>原始数据!F646</f>
        <v/>
      </c>
      <c r="G647" s="120">
        <f>原始数据!G646</f>
        <v>3</v>
      </c>
      <c r="H647" s="120" t="str">
        <f>原始数据!H646</f>
        <v>上</v>
      </c>
      <c r="I647" s="120" t="str">
        <f>IF(原始数据!W646="","",原始数据!W646)</f>
        <v/>
      </c>
      <c r="J647" s="120" t="str">
        <f>原始数据!J646</f>
        <v/>
      </c>
      <c r="K647" s="125"/>
      <c r="L647" s="123" t="str">
        <f>IF(原始数据!AI646="","",原始数据!AI646)</f>
        <v/>
      </c>
      <c r="M647" s="125"/>
      <c r="N647" s="145"/>
      <c r="O647" s="145"/>
      <c r="P647" s="125"/>
      <c r="Q647" s="123" t="str">
        <f>IF(原始数据!AJ646="","",原始数据!AJ646)</f>
        <v/>
      </c>
      <c r="R647" s="125"/>
      <c r="S647" s="125"/>
      <c r="T647" s="125"/>
      <c r="U647" s="125"/>
      <c r="V647" s="123" t="str">
        <f>IF(原始数据!AL646="","",原始数据!AL646)</f>
        <v/>
      </c>
      <c r="W647" s="125"/>
      <c r="X647" s="125"/>
      <c r="Y647" s="125"/>
      <c r="Z647" s="125"/>
      <c r="AA647" s="123" t="str">
        <f>IF(原始数据!AN646="","",原始数据!AN646)</f>
        <v/>
      </c>
      <c r="AB647" s="125"/>
      <c r="AC647" s="125"/>
      <c r="AD647" s="125"/>
      <c r="AE647" s="123" t="str">
        <f>IF(原始数据!K646="","",原始数据!K646)</f>
        <v/>
      </c>
      <c r="AF647" s="123" t="str">
        <f>IF(原始数据!L646="","",原始数据!L646)</f>
        <v/>
      </c>
      <c r="AG647" s="123" t="str">
        <f>IF(原始数据!AO646="","",原始数据!AO646)</f>
        <v/>
      </c>
      <c r="AH647" s="125"/>
      <c r="AI647" s="125"/>
      <c r="AJ647" s="125"/>
      <c r="AK647" s="125"/>
      <c r="AL647" s="125"/>
    </row>
    <row r="648" spans="1:38">
      <c r="A648" s="117">
        <f>输入错误检查!B647</f>
        <v>0</v>
      </c>
      <c r="B648" s="130" t="str">
        <f>原始数据!B647</f>
        <v/>
      </c>
      <c r="C648" s="130" t="str">
        <f>原始数据!C647</f>
        <v/>
      </c>
      <c r="D648" s="120" t="str">
        <f>原始数据!D647</f>
        <v/>
      </c>
      <c r="E648" s="120" t="str">
        <f>原始数据!E647</f>
        <v/>
      </c>
      <c r="F648" s="120" t="str">
        <f>原始数据!F647</f>
        <v/>
      </c>
      <c r="G648" s="120">
        <f>原始数据!G647</f>
        <v>3</v>
      </c>
      <c r="H648" s="120" t="str">
        <f>原始数据!H647</f>
        <v>下</v>
      </c>
      <c r="I648" s="120" t="str">
        <f>IF(原始数据!W647="","",原始数据!W647)</f>
        <v/>
      </c>
      <c r="J648" s="120" t="str">
        <f>原始数据!J647</f>
        <v/>
      </c>
      <c r="K648" s="125"/>
      <c r="L648" s="123" t="str">
        <f>IF(原始数据!AI647="","",原始数据!AI647)</f>
        <v/>
      </c>
      <c r="M648" s="125"/>
      <c r="N648" s="145"/>
      <c r="O648" s="145"/>
      <c r="P648" s="125"/>
      <c r="Q648" s="123" t="str">
        <f>IF(原始数据!AJ647="","",原始数据!AJ647)</f>
        <v/>
      </c>
      <c r="R648" s="125"/>
      <c r="S648" s="125"/>
      <c r="T648" s="125"/>
      <c r="U648" s="125"/>
      <c r="V648" s="123" t="str">
        <f>IF(原始数据!AL647="","",原始数据!AL647)</f>
        <v/>
      </c>
      <c r="W648" s="125"/>
      <c r="X648" s="125"/>
      <c r="Y648" s="125"/>
      <c r="Z648" s="125"/>
      <c r="AA648" s="123" t="str">
        <f>IF(原始数据!AN647="","",原始数据!AN647)</f>
        <v/>
      </c>
      <c r="AB648" s="125"/>
      <c r="AC648" s="125"/>
      <c r="AD648" s="125"/>
      <c r="AE648" s="123" t="str">
        <f>IF(原始数据!K647="","",原始数据!K647)</f>
        <v/>
      </c>
      <c r="AF648" s="123" t="str">
        <f>IF(原始数据!L647="","",原始数据!L647)</f>
        <v/>
      </c>
      <c r="AG648" s="123" t="str">
        <f>IF(原始数据!AO647="","",原始数据!AO647)</f>
        <v/>
      </c>
      <c r="AH648" s="125"/>
      <c r="AI648" s="125"/>
      <c r="AJ648" s="125"/>
      <c r="AK648" s="125"/>
      <c r="AL648" s="125"/>
    </row>
    <row r="649" spans="1:38">
      <c r="A649" s="117">
        <f>输入错误检查!B648</f>
        <v>0</v>
      </c>
      <c r="B649" s="130" t="str">
        <f>原始数据!B648</f>
        <v/>
      </c>
      <c r="C649" s="130" t="str">
        <f>原始数据!C648</f>
        <v/>
      </c>
      <c r="D649" s="120" t="str">
        <f>原始数据!D648</f>
        <v/>
      </c>
      <c r="E649" s="120" t="str">
        <f>原始数据!E648</f>
        <v/>
      </c>
      <c r="F649" s="120" t="str">
        <f>原始数据!F648</f>
        <v/>
      </c>
      <c r="G649" s="120" t="str">
        <f>原始数据!G648</f>
        <v>加</v>
      </c>
      <c r="H649" s="120" t="str">
        <f>原始数据!H648</f>
        <v>上</v>
      </c>
      <c r="I649" s="120" t="str">
        <f>IF(原始数据!W648="","",原始数据!W648)</f>
        <v/>
      </c>
      <c r="J649" s="120" t="str">
        <f>原始数据!J648</f>
        <v/>
      </c>
      <c r="K649" s="125"/>
      <c r="L649" s="123" t="str">
        <f>IF(原始数据!AI648="","",原始数据!AI648)</f>
        <v/>
      </c>
      <c r="M649" s="125"/>
      <c r="N649" s="145"/>
      <c r="O649" s="145"/>
      <c r="P649" s="125"/>
      <c r="Q649" s="123" t="str">
        <f>IF(原始数据!AJ648="","",原始数据!AJ648)</f>
        <v/>
      </c>
      <c r="R649" s="125"/>
      <c r="S649" s="125"/>
      <c r="T649" s="125"/>
      <c r="U649" s="125"/>
      <c r="V649" s="123" t="str">
        <f>IF(原始数据!AL648="","",原始数据!AL648)</f>
        <v/>
      </c>
      <c r="W649" s="125"/>
      <c r="X649" s="125"/>
      <c r="Y649" s="125"/>
      <c r="Z649" s="125"/>
      <c r="AA649" s="123" t="str">
        <f>IF(原始数据!AN648="","",原始数据!AN648)</f>
        <v/>
      </c>
      <c r="AB649" s="125"/>
      <c r="AC649" s="125"/>
      <c r="AD649" s="125"/>
      <c r="AE649" s="123" t="str">
        <f>IF(原始数据!K648="","",原始数据!K648)</f>
        <v/>
      </c>
      <c r="AF649" s="123" t="str">
        <f>IF(原始数据!L648="","",原始数据!L648)</f>
        <v/>
      </c>
      <c r="AG649" s="123" t="str">
        <f>IF(原始数据!AO648="","",原始数据!AO648)</f>
        <v/>
      </c>
      <c r="AH649" s="125"/>
      <c r="AI649" s="125"/>
      <c r="AJ649" s="125"/>
      <c r="AK649" s="125"/>
      <c r="AL649" s="125"/>
    </row>
    <row r="650" spans="1:38">
      <c r="A650" s="117">
        <f>输入错误检查!B649</f>
        <v>0</v>
      </c>
      <c r="B650" s="130" t="str">
        <f>原始数据!B649</f>
        <v/>
      </c>
      <c r="C650" s="130" t="str">
        <f>原始数据!C649</f>
        <v/>
      </c>
      <c r="D650" s="120" t="str">
        <f>原始数据!D649</f>
        <v/>
      </c>
      <c r="E650" s="120" t="str">
        <f>原始数据!E649</f>
        <v/>
      </c>
      <c r="F650" s="120" t="str">
        <f>原始数据!F649</f>
        <v/>
      </c>
      <c r="G650" s="120" t="str">
        <f>原始数据!G649</f>
        <v>加</v>
      </c>
      <c r="H650" s="120" t="str">
        <f>原始数据!H649</f>
        <v>下</v>
      </c>
      <c r="I650" s="120" t="str">
        <f>IF(原始数据!W649="","",原始数据!W649)</f>
        <v/>
      </c>
      <c r="J650" s="120" t="str">
        <f>原始数据!J649</f>
        <v/>
      </c>
      <c r="K650" s="125"/>
      <c r="L650" s="123" t="str">
        <f>IF(原始数据!AI649="","",原始数据!AI649)</f>
        <v/>
      </c>
      <c r="M650" s="125"/>
      <c r="N650" s="145"/>
      <c r="O650" s="145"/>
      <c r="P650" s="125"/>
      <c r="Q650" s="123" t="str">
        <f>IF(原始数据!AJ649="","",原始数据!AJ649)</f>
        <v/>
      </c>
      <c r="R650" s="125"/>
      <c r="S650" s="125"/>
      <c r="T650" s="125"/>
      <c r="U650" s="125"/>
      <c r="V650" s="123" t="str">
        <f>IF(原始数据!AL649="","",原始数据!AL649)</f>
        <v/>
      </c>
      <c r="W650" s="125"/>
      <c r="X650" s="125"/>
      <c r="Y650" s="125"/>
      <c r="Z650" s="125"/>
      <c r="AA650" s="123" t="str">
        <f>IF(原始数据!AN649="","",原始数据!AN649)</f>
        <v/>
      </c>
      <c r="AB650" s="125"/>
      <c r="AC650" s="125"/>
      <c r="AD650" s="125"/>
      <c r="AE650" s="123" t="str">
        <f>IF(原始数据!K649="","",原始数据!K649)</f>
        <v/>
      </c>
      <c r="AF650" s="123" t="str">
        <f>IF(原始数据!L649="","",原始数据!L649)</f>
        <v/>
      </c>
      <c r="AG650" s="123" t="str">
        <f>IF(原始数据!AO649="","",原始数据!AO649)</f>
        <v/>
      </c>
      <c r="AH650" s="125"/>
      <c r="AI650" s="125"/>
      <c r="AJ650" s="125"/>
      <c r="AK650" s="125"/>
      <c r="AL650" s="125"/>
    </row>
    <row r="651" spans="1:38">
      <c r="A651" s="117">
        <f>输入错误检查!B650</f>
        <v>0</v>
      </c>
      <c r="B651" s="130" t="str">
        <f>原始数据!B650</f>
        <v/>
      </c>
      <c r="C651" s="130" t="str">
        <f>原始数据!C650</f>
        <v/>
      </c>
      <c r="D651" s="120" t="str">
        <f>原始数据!D650</f>
        <v/>
      </c>
      <c r="E651" s="120" t="str">
        <f>原始数据!E650</f>
        <v/>
      </c>
      <c r="F651" s="120" t="str">
        <f>原始数据!F650</f>
        <v/>
      </c>
      <c r="G651" s="120">
        <f>原始数据!G650</f>
        <v>1</v>
      </c>
      <c r="H651" s="120" t="str">
        <f>原始数据!H650</f>
        <v>上</v>
      </c>
      <c r="I651" s="120" t="str">
        <f>IF(原始数据!W650="","",原始数据!W650)</f>
        <v/>
      </c>
      <c r="J651" s="120" t="str">
        <f>原始数据!J650</f>
        <v/>
      </c>
      <c r="K651" s="125"/>
      <c r="L651" s="123" t="str">
        <f>IF(原始数据!AI650="","",原始数据!AI650)</f>
        <v/>
      </c>
      <c r="M651" s="125"/>
      <c r="N651" s="145"/>
      <c r="O651" s="145"/>
      <c r="P651" s="125"/>
      <c r="Q651" s="123" t="str">
        <f>IF(原始数据!AJ650="","",原始数据!AJ650)</f>
        <v/>
      </c>
      <c r="R651" s="125"/>
      <c r="S651" s="125"/>
      <c r="T651" s="125"/>
      <c r="U651" s="125"/>
      <c r="V651" s="123" t="str">
        <f>IF(原始数据!AL650="","",原始数据!AL650)</f>
        <v/>
      </c>
      <c r="W651" s="125"/>
      <c r="X651" s="125"/>
      <c r="Y651" s="125"/>
      <c r="Z651" s="125"/>
      <c r="AA651" s="123" t="str">
        <f>IF(原始数据!AN650="","",原始数据!AN650)</f>
        <v/>
      </c>
      <c r="AB651" s="125"/>
      <c r="AC651" s="125"/>
      <c r="AD651" s="125"/>
      <c r="AE651" s="123" t="str">
        <f>IF(原始数据!K650="","",原始数据!K650)</f>
        <v/>
      </c>
      <c r="AF651" s="123" t="str">
        <f>IF(原始数据!L650="","",原始数据!L650)</f>
        <v/>
      </c>
      <c r="AG651" s="123" t="str">
        <f>IF(原始数据!AO650="","",原始数据!AO650)</f>
        <v/>
      </c>
      <c r="AH651" s="125"/>
      <c r="AI651" s="125"/>
      <c r="AJ651" s="125"/>
      <c r="AK651" s="125"/>
      <c r="AL651" s="125"/>
    </row>
    <row r="652" spans="1:38">
      <c r="A652" s="117">
        <f>输入错误检查!B651</f>
        <v>0</v>
      </c>
      <c r="B652" s="130" t="str">
        <f>原始数据!B651</f>
        <v/>
      </c>
      <c r="C652" s="130" t="str">
        <f>原始数据!C651</f>
        <v/>
      </c>
      <c r="D652" s="120" t="str">
        <f>原始数据!D651</f>
        <v/>
      </c>
      <c r="E652" s="120" t="str">
        <f>原始数据!E651</f>
        <v/>
      </c>
      <c r="F652" s="120" t="str">
        <f>原始数据!F651</f>
        <v/>
      </c>
      <c r="G652" s="120">
        <f>原始数据!G651</f>
        <v>1</v>
      </c>
      <c r="H652" s="120" t="str">
        <f>原始数据!H651</f>
        <v>下</v>
      </c>
      <c r="I652" s="120" t="str">
        <f>IF(原始数据!W651="","",原始数据!W651)</f>
        <v/>
      </c>
      <c r="J652" s="120" t="str">
        <f>原始数据!J651</f>
        <v/>
      </c>
      <c r="K652" s="125"/>
      <c r="L652" s="123" t="str">
        <f>IF(原始数据!AI651="","",原始数据!AI651)</f>
        <v/>
      </c>
      <c r="M652" s="125"/>
      <c r="N652" s="145"/>
      <c r="O652" s="145"/>
      <c r="P652" s="125"/>
      <c r="Q652" s="123" t="str">
        <f>IF(原始数据!AJ651="","",原始数据!AJ651)</f>
        <v/>
      </c>
      <c r="R652" s="125"/>
      <c r="S652" s="125"/>
      <c r="T652" s="125"/>
      <c r="U652" s="125"/>
      <c r="V652" s="123" t="str">
        <f>IF(原始数据!AL651="","",原始数据!AL651)</f>
        <v/>
      </c>
      <c r="W652" s="125"/>
      <c r="X652" s="125"/>
      <c r="Y652" s="125"/>
      <c r="Z652" s="125"/>
      <c r="AA652" s="123" t="str">
        <f>IF(原始数据!AN651="","",原始数据!AN651)</f>
        <v/>
      </c>
      <c r="AB652" s="125"/>
      <c r="AC652" s="125"/>
      <c r="AD652" s="125"/>
      <c r="AE652" s="123" t="str">
        <f>IF(原始数据!K651="","",原始数据!K651)</f>
        <v/>
      </c>
      <c r="AF652" s="123" t="str">
        <f>IF(原始数据!L651="","",原始数据!L651)</f>
        <v/>
      </c>
      <c r="AG652" s="123" t="str">
        <f>IF(原始数据!AO651="","",原始数据!AO651)</f>
        <v/>
      </c>
      <c r="AH652" s="125"/>
      <c r="AI652" s="125"/>
      <c r="AJ652" s="125"/>
      <c r="AK652" s="125"/>
      <c r="AL652" s="125"/>
    </row>
    <row r="653" spans="1:38">
      <c r="A653" s="117">
        <f>输入错误检查!B652</f>
        <v>0</v>
      </c>
      <c r="B653" s="130" t="str">
        <f>原始数据!B652</f>
        <v/>
      </c>
      <c r="C653" s="130" t="str">
        <f>原始数据!C652</f>
        <v/>
      </c>
      <c r="D653" s="120" t="str">
        <f>原始数据!D652</f>
        <v/>
      </c>
      <c r="E653" s="120" t="str">
        <f>原始数据!E652</f>
        <v/>
      </c>
      <c r="F653" s="120" t="str">
        <f>原始数据!F652</f>
        <v/>
      </c>
      <c r="G653" s="120">
        <f>原始数据!G652</f>
        <v>2</v>
      </c>
      <c r="H653" s="120" t="str">
        <f>原始数据!H652</f>
        <v>上</v>
      </c>
      <c r="I653" s="120" t="str">
        <f>IF(原始数据!W652="","",原始数据!W652)</f>
        <v/>
      </c>
      <c r="J653" s="120" t="str">
        <f>原始数据!J652</f>
        <v/>
      </c>
      <c r="K653" s="125"/>
      <c r="L653" s="123" t="str">
        <f>IF(原始数据!AI652="","",原始数据!AI652)</f>
        <v/>
      </c>
      <c r="M653" s="125"/>
      <c r="N653" s="145"/>
      <c r="O653" s="145"/>
      <c r="P653" s="125"/>
      <c r="Q653" s="123" t="str">
        <f>IF(原始数据!AJ652="","",原始数据!AJ652)</f>
        <v/>
      </c>
      <c r="R653" s="125"/>
      <c r="S653" s="125"/>
      <c r="T653" s="125"/>
      <c r="U653" s="125"/>
      <c r="V653" s="123" t="str">
        <f>IF(原始数据!AL652="","",原始数据!AL652)</f>
        <v/>
      </c>
      <c r="W653" s="125"/>
      <c r="X653" s="125"/>
      <c r="Y653" s="125"/>
      <c r="Z653" s="125"/>
      <c r="AA653" s="123" t="str">
        <f>IF(原始数据!AN652="","",原始数据!AN652)</f>
        <v/>
      </c>
      <c r="AB653" s="125"/>
      <c r="AC653" s="125"/>
      <c r="AD653" s="125"/>
      <c r="AE653" s="123" t="str">
        <f>IF(原始数据!K652="","",原始数据!K652)</f>
        <v/>
      </c>
      <c r="AF653" s="123" t="str">
        <f>IF(原始数据!L652="","",原始数据!L652)</f>
        <v/>
      </c>
      <c r="AG653" s="123" t="str">
        <f>IF(原始数据!AO652="","",原始数据!AO652)</f>
        <v/>
      </c>
      <c r="AH653" s="125"/>
      <c r="AI653" s="125"/>
      <c r="AJ653" s="125"/>
      <c r="AK653" s="125"/>
      <c r="AL653" s="125"/>
    </row>
    <row r="654" spans="1:38">
      <c r="A654" s="117">
        <f>输入错误检查!B653</f>
        <v>0</v>
      </c>
      <c r="B654" s="130" t="str">
        <f>原始数据!B653</f>
        <v/>
      </c>
      <c r="C654" s="130" t="str">
        <f>原始数据!C653</f>
        <v/>
      </c>
      <c r="D654" s="120" t="str">
        <f>原始数据!D653</f>
        <v/>
      </c>
      <c r="E654" s="120" t="str">
        <f>原始数据!E653</f>
        <v/>
      </c>
      <c r="F654" s="120" t="str">
        <f>原始数据!F653</f>
        <v/>
      </c>
      <c r="G654" s="120">
        <f>原始数据!G653</f>
        <v>2</v>
      </c>
      <c r="H654" s="120" t="str">
        <f>原始数据!H653</f>
        <v>下</v>
      </c>
      <c r="I654" s="120" t="str">
        <f>IF(原始数据!W653="","",原始数据!W653)</f>
        <v/>
      </c>
      <c r="J654" s="120" t="str">
        <f>原始数据!J653</f>
        <v/>
      </c>
      <c r="K654" s="125"/>
      <c r="L654" s="123" t="str">
        <f>IF(原始数据!AI653="","",原始数据!AI653)</f>
        <v/>
      </c>
      <c r="M654" s="125"/>
      <c r="N654" s="145"/>
      <c r="O654" s="145"/>
      <c r="P654" s="125"/>
      <c r="Q654" s="123" t="str">
        <f>IF(原始数据!AJ653="","",原始数据!AJ653)</f>
        <v/>
      </c>
      <c r="R654" s="125"/>
      <c r="S654" s="125"/>
      <c r="T654" s="125"/>
      <c r="U654" s="125"/>
      <c r="V654" s="123" t="str">
        <f>IF(原始数据!AL653="","",原始数据!AL653)</f>
        <v/>
      </c>
      <c r="W654" s="125"/>
      <c r="X654" s="125"/>
      <c r="Y654" s="125"/>
      <c r="Z654" s="125"/>
      <c r="AA654" s="123" t="str">
        <f>IF(原始数据!AN653="","",原始数据!AN653)</f>
        <v/>
      </c>
      <c r="AB654" s="125"/>
      <c r="AC654" s="125"/>
      <c r="AD654" s="125"/>
      <c r="AE654" s="123" t="str">
        <f>IF(原始数据!K653="","",原始数据!K653)</f>
        <v/>
      </c>
      <c r="AF654" s="123" t="str">
        <f>IF(原始数据!L653="","",原始数据!L653)</f>
        <v/>
      </c>
      <c r="AG654" s="123" t="str">
        <f>IF(原始数据!AO653="","",原始数据!AO653)</f>
        <v/>
      </c>
      <c r="AH654" s="125"/>
      <c r="AI654" s="125"/>
      <c r="AJ654" s="125"/>
      <c r="AK654" s="125"/>
      <c r="AL654" s="125"/>
    </row>
    <row r="655" spans="1:38">
      <c r="A655" s="117">
        <f>输入错误检查!B654</f>
        <v>0</v>
      </c>
      <c r="B655" s="130" t="str">
        <f>原始数据!B654</f>
        <v/>
      </c>
      <c r="C655" s="130" t="str">
        <f>原始数据!C654</f>
        <v/>
      </c>
      <c r="D655" s="120" t="str">
        <f>原始数据!D654</f>
        <v/>
      </c>
      <c r="E655" s="120" t="str">
        <f>原始数据!E654</f>
        <v/>
      </c>
      <c r="F655" s="120" t="str">
        <f>原始数据!F654</f>
        <v/>
      </c>
      <c r="G655" s="120">
        <f>原始数据!G654</f>
        <v>3</v>
      </c>
      <c r="H655" s="120" t="str">
        <f>原始数据!H654</f>
        <v>上</v>
      </c>
      <c r="I655" s="120" t="str">
        <f>IF(原始数据!W654="","",原始数据!W654)</f>
        <v/>
      </c>
      <c r="J655" s="120" t="str">
        <f>原始数据!J654</f>
        <v/>
      </c>
      <c r="K655" s="125"/>
      <c r="L655" s="123" t="str">
        <f>IF(原始数据!AI654="","",原始数据!AI654)</f>
        <v/>
      </c>
      <c r="M655" s="125"/>
      <c r="N655" s="145"/>
      <c r="O655" s="145"/>
      <c r="P655" s="125"/>
      <c r="Q655" s="123" t="str">
        <f>IF(原始数据!AJ654="","",原始数据!AJ654)</f>
        <v/>
      </c>
      <c r="R655" s="125"/>
      <c r="S655" s="125"/>
      <c r="T655" s="125"/>
      <c r="U655" s="125"/>
      <c r="V655" s="123" t="str">
        <f>IF(原始数据!AL654="","",原始数据!AL654)</f>
        <v/>
      </c>
      <c r="W655" s="125"/>
      <c r="X655" s="125"/>
      <c r="Y655" s="125"/>
      <c r="Z655" s="125"/>
      <c r="AA655" s="123" t="str">
        <f>IF(原始数据!AN654="","",原始数据!AN654)</f>
        <v/>
      </c>
      <c r="AB655" s="125"/>
      <c r="AC655" s="125"/>
      <c r="AD655" s="125"/>
      <c r="AE655" s="123" t="str">
        <f>IF(原始数据!K654="","",原始数据!K654)</f>
        <v/>
      </c>
      <c r="AF655" s="123" t="str">
        <f>IF(原始数据!L654="","",原始数据!L654)</f>
        <v/>
      </c>
      <c r="AG655" s="123" t="str">
        <f>IF(原始数据!AO654="","",原始数据!AO654)</f>
        <v/>
      </c>
      <c r="AH655" s="125"/>
      <c r="AI655" s="125"/>
      <c r="AJ655" s="125"/>
      <c r="AK655" s="125"/>
      <c r="AL655" s="125"/>
    </row>
    <row r="656" spans="1:38">
      <c r="A656" s="117">
        <f>输入错误检查!B655</f>
        <v>0</v>
      </c>
      <c r="B656" s="130" t="str">
        <f>原始数据!B655</f>
        <v/>
      </c>
      <c r="C656" s="130" t="str">
        <f>原始数据!C655</f>
        <v/>
      </c>
      <c r="D656" s="120" t="str">
        <f>原始数据!D655</f>
        <v/>
      </c>
      <c r="E656" s="120" t="str">
        <f>原始数据!E655</f>
        <v/>
      </c>
      <c r="F656" s="120" t="str">
        <f>原始数据!F655</f>
        <v/>
      </c>
      <c r="G656" s="120">
        <f>原始数据!G655</f>
        <v>3</v>
      </c>
      <c r="H656" s="120" t="str">
        <f>原始数据!H655</f>
        <v>下</v>
      </c>
      <c r="I656" s="120" t="str">
        <f>IF(原始数据!W655="","",原始数据!W655)</f>
        <v/>
      </c>
      <c r="J656" s="120" t="str">
        <f>原始数据!J655</f>
        <v/>
      </c>
      <c r="K656" s="125"/>
      <c r="L656" s="123" t="str">
        <f>IF(原始数据!AI655="","",原始数据!AI655)</f>
        <v/>
      </c>
      <c r="M656" s="125"/>
      <c r="N656" s="145"/>
      <c r="O656" s="145"/>
      <c r="P656" s="125"/>
      <c r="Q656" s="123" t="str">
        <f>IF(原始数据!AJ655="","",原始数据!AJ655)</f>
        <v/>
      </c>
      <c r="R656" s="125"/>
      <c r="S656" s="125"/>
      <c r="T656" s="125"/>
      <c r="U656" s="125"/>
      <c r="V656" s="123" t="str">
        <f>IF(原始数据!AL655="","",原始数据!AL655)</f>
        <v/>
      </c>
      <c r="W656" s="125"/>
      <c r="X656" s="125"/>
      <c r="Y656" s="125"/>
      <c r="Z656" s="125"/>
      <c r="AA656" s="123" t="str">
        <f>IF(原始数据!AN655="","",原始数据!AN655)</f>
        <v/>
      </c>
      <c r="AB656" s="125"/>
      <c r="AC656" s="125"/>
      <c r="AD656" s="125"/>
      <c r="AE656" s="123" t="str">
        <f>IF(原始数据!K655="","",原始数据!K655)</f>
        <v/>
      </c>
      <c r="AF656" s="123" t="str">
        <f>IF(原始数据!L655="","",原始数据!L655)</f>
        <v/>
      </c>
      <c r="AG656" s="123" t="str">
        <f>IF(原始数据!AO655="","",原始数据!AO655)</f>
        <v/>
      </c>
      <c r="AH656" s="125"/>
      <c r="AI656" s="125"/>
      <c r="AJ656" s="125"/>
      <c r="AK656" s="125"/>
      <c r="AL656" s="125"/>
    </row>
    <row r="657" spans="1:38">
      <c r="A657" s="117">
        <f>输入错误检查!B656</f>
        <v>0</v>
      </c>
      <c r="B657" s="130" t="str">
        <f>原始数据!B656</f>
        <v/>
      </c>
      <c r="C657" s="130" t="str">
        <f>原始数据!C656</f>
        <v/>
      </c>
      <c r="D657" s="120" t="str">
        <f>原始数据!D656</f>
        <v/>
      </c>
      <c r="E657" s="120" t="str">
        <f>原始数据!E656</f>
        <v/>
      </c>
      <c r="F657" s="120" t="str">
        <f>原始数据!F656</f>
        <v/>
      </c>
      <c r="G657" s="120" t="str">
        <f>原始数据!G656</f>
        <v>加</v>
      </c>
      <c r="H657" s="120" t="str">
        <f>原始数据!H656</f>
        <v>上</v>
      </c>
      <c r="I657" s="120" t="str">
        <f>IF(原始数据!W656="","",原始数据!W656)</f>
        <v/>
      </c>
      <c r="J657" s="120" t="str">
        <f>原始数据!J656</f>
        <v/>
      </c>
      <c r="K657" s="125"/>
      <c r="L657" s="123" t="str">
        <f>IF(原始数据!AI656="","",原始数据!AI656)</f>
        <v/>
      </c>
      <c r="M657" s="125"/>
      <c r="N657" s="145"/>
      <c r="O657" s="145"/>
      <c r="P657" s="125"/>
      <c r="Q657" s="123" t="str">
        <f>IF(原始数据!AJ656="","",原始数据!AJ656)</f>
        <v/>
      </c>
      <c r="R657" s="125"/>
      <c r="S657" s="125"/>
      <c r="T657" s="125"/>
      <c r="U657" s="125"/>
      <c r="V657" s="123" t="str">
        <f>IF(原始数据!AL656="","",原始数据!AL656)</f>
        <v/>
      </c>
      <c r="W657" s="125"/>
      <c r="X657" s="125"/>
      <c r="Y657" s="125"/>
      <c r="Z657" s="125"/>
      <c r="AA657" s="123" t="str">
        <f>IF(原始数据!AN656="","",原始数据!AN656)</f>
        <v/>
      </c>
      <c r="AB657" s="125"/>
      <c r="AC657" s="125"/>
      <c r="AD657" s="125"/>
      <c r="AE657" s="123" t="str">
        <f>IF(原始数据!K656="","",原始数据!K656)</f>
        <v/>
      </c>
      <c r="AF657" s="123" t="str">
        <f>IF(原始数据!L656="","",原始数据!L656)</f>
        <v/>
      </c>
      <c r="AG657" s="123" t="str">
        <f>IF(原始数据!AO656="","",原始数据!AO656)</f>
        <v/>
      </c>
      <c r="AH657" s="125"/>
      <c r="AI657" s="125"/>
      <c r="AJ657" s="125"/>
      <c r="AK657" s="125"/>
      <c r="AL657" s="125"/>
    </row>
    <row r="658" spans="1:38">
      <c r="A658" s="117">
        <f>输入错误检查!B657</f>
        <v>0</v>
      </c>
      <c r="B658" s="130" t="str">
        <f>原始数据!B657</f>
        <v/>
      </c>
      <c r="C658" s="130" t="str">
        <f>原始数据!C657</f>
        <v/>
      </c>
      <c r="D658" s="120" t="str">
        <f>原始数据!D657</f>
        <v/>
      </c>
      <c r="E658" s="120" t="str">
        <f>原始数据!E657</f>
        <v/>
      </c>
      <c r="F658" s="120" t="str">
        <f>原始数据!F657</f>
        <v/>
      </c>
      <c r="G658" s="120" t="str">
        <f>原始数据!G657</f>
        <v>加</v>
      </c>
      <c r="H658" s="120" t="str">
        <f>原始数据!H657</f>
        <v>下</v>
      </c>
      <c r="I658" s="120" t="str">
        <f>IF(原始数据!W657="","",原始数据!W657)</f>
        <v/>
      </c>
      <c r="J658" s="120" t="str">
        <f>原始数据!J657</f>
        <v/>
      </c>
      <c r="K658" s="125"/>
      <c r="L658" s="123" t="str">
        <f>IF(原始数据!AI657="","",原始数据!AI657)</f>
        <v/>
      </c>
      <c r="M658" s="125"/>
      <c r="N658" s="145"/>
      <c r="O658" s="145"/>
      <c r="P658" s="125"/>
      <c r="Q658" s="123" t="str">
        <f>IF(原始数据!AJ657="","",原始数据!AJ657)</f>
        <v/>
      </c>
      <c r="R658" s="125"/>
      <c r="S658" s="125"/>
      <c r="T658" s="125"/>
      <c r="U658" s="125"/>
      <c r="V658" s="123" t="str">
        <f>IF(原始数据!AL657="","",原始数据!AL657)</f>
        <v/>
      </c>
      <c r="W658" s="125"/>
      <c r="X658" s="125"/>
      <c r="Y658" s="125"/>
      <c r="Z658" s="125"/>
      <c r="AA658" s="123" t="str">
        <f>IF(原始数据!AN657="","",原始数据!AN657)</f>
        <v/>
      </c>
      <c r="AB658" s="125"/>
      <c r="AC658" s="125"/>
      <c r="AD658" s="125"/>
      <c r="AE658" s="123" t="str">
        <f>IF(原始数据!K657="","",原始数据!K657)</f>
        <v/>
      </c>
      <c r="AF658" s="123" t="str">
        <f>IF(原始数据!L657="","",原始数据!L657)</f>
        <v/>
      </c>
      <c r="AG658" s="123" t="str">
        <f>IF(原始数据!AO657="","",原始数据!AO657)</f>
        <v/>
      </c>
      <c r="AH658" s="125"/>
      <c r="AI658" s="125"/>
      <c r="AJ658" s="125"/>
      <c r="AK658" s="125"/>
      <c r="AL658" s="125"/>
    </row>
    <row r="659" spans="1:38">
      <c r="A659" s="117">
        <f>输入错误检查!B658</f>
        <v>0</v>
      </c>
      <c r="B659" s="130" t="str">
        <f>原始数据!B658</f>
        <v/>
      </c>
      <c r="C659" s="130" t="str">
        <f>原始数据!C658</f>
        <v/>
      </c>
      <c r="D659" s="120" t="str">
        <f>原始数据!D658</f>
        <v/>
      </c>
      <c r="E659" s="120" t="str">
        <f>原始数据!E658</f>
        <v/>
      </c>
      <c r="F659" s="120" t="str">
        <f>原始数据!F658</f>
        <v/>
      </c>
      <c r="G659" s="120">
        <f>原始数据!G658</f>
        <v>1</v>
      </c>
      <c r="H659" s="120" t="str">
        <f>原始数据!H658</f>
        <v>上</v>
      </c>
      <c r="I659" s="120" t="str">
        <f>IF(原始数据!W658="","",原始数据!W658)</f>
        <v/>
      </c>
      <c r="J659" s="120" t="str">
        <f>原始数据!J658</f>
        <v/>
      </c>
      <c r="K659" s="125"/>
      <c r="L659" s="123" t="str">
        <f>IF(原始数据!AI658="","",原始数据!AI658)</f>
        <v/>
      </c>
      <c r="M659" s="125"/>
      <c r="N659" s="145"/>
      <c r="O659" s="145"/>
      <c r="P659" s="125"/>
      <c r="Q659" s="123" t="str">
        <f>IF(原始数据!AJ658="","",原始数据!AJ658)</f>
        <v/>
      </c>
      <c r="R659" s="125"/>
      <c r="S659" s="125"/>
      <c r="T659" s="125"/>
      <c r="U659" s="125"/>
      <c r="V659" s="123" t="str">
        <f>IF(原始数据!AL658="","",原始数据!AL658)</f>
        <v/>
      </c>
      <c r="W659" s="125"/>
      <c r="X659" s="125"/>
      <c r="Y659" s="125"/>
      <c r="Z659" s="125"/>
      <c r="AA659" s="123" t="str">
        <f>IF(原始数据!AN658="","",原始数据!AN658)</f>
        <v/>
      </c>
      <c r="AB659" s="125"/>
      <c r="AC659" s="125"/>
      <c r="AD659" s="125"/>
      <c r="AE659" s="123" t="str">
        <f>IF(原始数据!K658="","",原始数据!K658)</f>
        <v/>
      </c>
      <c r="AF659" s="123" t="str">
        <f>IF(原始数据!L658="","",原始数据!L658)</f>
        <v/>
      </c>
      <c r="AG659" s="123" t="str">
        <f>IF(原始数据!AO658="","",原始数据!AO658)</f>
        <v/>
      </c>
      <c r="AH659" s="125"/>
      <c r="AI659" s="125"/>
      <c r="AJ659" s="125"/>
      <c r="AK659" s="125"/>
      <c r="AL659" s="125"/>
    </row>
    <row r="660" spans="1:38">
      <c r="A660" s="117">
        <f>输入错误检查!B659</f>
        <v>0</v>
      </c>
      <c r="B660" s="130" t="str">
        <f>原始数据!B659</f>
        <v/>
      </c>
      <c r="C660" s="130" t="str">
        <f>原始数据!C659</f>
        <v/>
      </c>
      <c r="D660" s="120" t="str">
        <f>原始数据!D659</f>
        <v/>
      </c>
      <c r="E660" s="120" t="str">
        <f>原始数据!E659</f>
        <v/>
      </c>
      <c r="F660" s="120" t="str">
        <f>原始数据!F659</f>
        <v/>
      </c>
      <c r="G660" s="120">
        <f>原始数据!G659</f>
        <v>1</v>
      </c>
      <c r="H660" s="120" t="str">
        <f>原始数据!H659</f>
        <v>下</v>
      </c>
      <c r="I660" s="120" t="str">
        <f>IF(原始数据!W659="","",原始数据!W659)</f>
        <v/>
      </c>
      <c r="J660" s="120" t="str">
        <f>原始数据!J659</f>
        <v/>
      </c>
      <c r="K660" s="125"/>
      <c r="L660" s="123" t="str">
        <f>IF(原始数据!AI659="","",原始数据!AI659)</f>
        <v/>
      </c>
      <c r="M660" s="125"/>
      <c r="N660" s="145"/>
      <c r="O660" s="145"/>
      <c r="P660" s="125"/>
      <c r="Q660" s="123" t="str">
        <f>IF(原始数据!AJ659="","",原始数据!AJ659)</f>
        <v/>
      </c>
      <c r="R660" s="125"/>
      <c r="S660" s="125"/>
      <c r="T660" s="125"/>
      <c r="U660" s="125"/>
      <c r="V660" s="123" t="str">
        <f>IF(原始数据!AL659="","",原始数据!AL659)</f>
        <v/>
      </c>
      <c r="W660" s="125"/>
      <c r="X660" s="125"/>
      <c r="Y660" s="125"/>
      <c r="Z660" s="125"/>
      <c r="AA660" s="123" t="str">
        <f>IF(原始数据!AN659="","",原始数据!AN659)</f>
        <v/>
      </c>
      <c r="AB660" s="125"/>
      <c r="AC660" s="125"/>
      <c r="AD660" s="125"/>
      <c r="AE660" s="123" t="str">
        <f>IF(原始数据!K659="","",原始数据!K659)</f>
        <v/>
      </c>
      <c r="AF660" s="123" t="str">
        <f>IF(原始数据!L659="","",原始数据!L659)</f>
        <v/>
      </c>
      <c r="AG660" s="123" t="str">
        <f>IF(原始数据!AO659="","",原始数据!AO659)</f>
        <v/>
      </c>
      <c r="AH660" s="125"/>
      <c r="AI660" s="125"/>
      <c r="AJ660" s="125"/>
      <c r="AK660" s="125"/>
      <c r="AL660" s="125"/>
    </row>
    <row r="661" spans="1:38">
      <c r="A661" s="117">
        <f>输入错误检查!B660</f>
        <v>0</v>
      </c>
      <c r="B661" s="130" t="str">
        <f>原始数据!B660</f>
        <v/>
      </c>
      <c r="C661" s="130" t="str">
        <f>原始数据!C660</f>
        <v/>
      </c>
      <c r="D661" s="120" t="str">
        <f>原始数据!D660</f>
        <v/>
      </c>
      <c r="E661" s="120" t="str">
        <f>原始数据!E660</f>
        <v/>
      </c>
      <c r="F661" s="120" t="str">
        <f>原始数据!F660</f>
        <v/>
      </c>
      <c r="G661" s="120">
        <f>原始数据!G660</f>
        <v>2</v>
      </c>
      <c r="H661" s="120" t="str">
        <f>原始数据!H660</f>
        <v>上</v>
      </c>
      <c r="I661" s="120" t="str">
        <f>IF(原始数据!W660="","",原始数据!W660)</f>
        <v/>
      </c>
      <c r="J661" s="120" t="str">
        <f>原始数据!J660</f>
        <v/>
      </c>
      <c r="K661" s="125"/>
      <c r="L661" s="123" t="str">
        <f>IF(原始数据!AI660="","",原始数据!AI660)</f>
        <v/>
      </c>
      <c r="M661" s="125"/>
      <c r="N661" s="145"/>
      <c r="O661" s="145"/>
      <c r="P661" s="125"/>
      <c r="Q661" s="123" t="str">
        <f>IF(原始数据!AJ660="","",原始数据!AJ660)</f>
        <v/>
      </c>
      <c r="R661" s="125"/>
      <c r="S661" s="125"/>
      <c r="T661" s="125"/>
      <c r="U661" s="125"/>
      <c r="V661" s="123" t="str">
        <f>IF(原始数据!AL660="","",原始数据!AL660)</f>
        <v/>
      </c>
      <c r="W661" s="125"/>
      <c r="X661" s="125"/>
      <c r="Y661" s="125"/>
      <c r="Z661" s="125"/>
      <c r="AA661" s="123" t="str">
        <f>IF(原始数据!AN660="","",原始数据!AN660)</f>
        <v/>
      </c>
      <c r="AB661" s="125"/>
      <c r="AC661" s="125"/>
      <c r="AD661" s="125"/>
      <c r="AE661" s="123" t="str">
        <f>IF(原始数据!K660="","",原始数据!K660)</f>
        <v/>
      </c>
      <c r="AF661" s="123" t="str">
        <f>IF(原始数据!L660="","",原始数据!L660)</f>
        <v/>
      </c>
      <c r="AG661" s="123" t="str">
        <f>IF(原始数据!AO660="","",原始数据!AO660)</f>
        <v/>
      </c>
      <c r="AH661" s="125"/>
      <c r="AI661" s="125"/>
      <c r="AJ661" s="125"/>
      <c r="AK661" s="125"/>
      <c r="AL661" s="125"/>
    </row>
    <row r="662" spans="1:38">
      <c r="A662" s="117">
        <f>输入错误检查!B661</f>
        <v>0</v>
      </c>
      <c r="B662" s="130" t="str">
        <f>原始数据!B661</f>
        <v/>
      </c>
      <c r="C662" s="130" t="str">
        <f>原始数据!C661</f>
        <v/>
      </c>
      <c r="D662" s="120" t="str">
        <f>原始数据!D661</f>
        <v/>
      </c>
      <c r="E662" s="120" t="str">
        <f>原始数据!E661</f>
        <v/>
      </c>
      <c r="F662" s="120" t="str">
        <f>原始数据!F661</f>
        <v/>
      </c>
      <c r="G662" s="120">
        <f>原始数据!G661</f>
        <v>2</v>
      </c>
      <c r="H662" s="120" t="str">
        <f>原始数据!H661</f>
        <v>下</v>
      </c>
      <c r="I662" s="120" t="str">
        <f>IF(原始数据!W661="","",原始数据!W661)</f>
        <v/>
      </c>
      <c r="J662" s="120" t="str">
        <f>原始数据!J661</f>
        <v/>
      </c>
      <c r="K662" s="125"/>
      <c r="L662" s="123" t="str">
        <f>IF(原始数据!AI661="","",原始数据!AI661)</f>
        <v/>
      </c>
      <c r="M662" s="125"/>
      <c r="N662" s="145"/>
      <c r="O662" s="145"/>
      <c r="P662" s="125"/>
      <c r="Q662" s="123" t="str">
        <f>IF(原始数据!AJ661="","",原始数据!AJ661)</f>
        <v/>
      </c>
      <c r="R662" s="125"/>
      <c r="S662" s="125"/>
      <c r="T662" s="125"/>
      <c r="U662" s="125"/>
      <c r="V662" s="123" t="str">
        <f>IF(原始数据!AL661="","",原始数据!AL661)</f>
        <v/>
      </c>
      <c r="W662" s="125"/>
      <c r="X662" s="125"/>
      <c r="Y662" s="125"/>
      <c r="Z662" s="125"/>
      <c r="AA662" s="123" t="str">
        <f>IF(原始数据!AN661="","",原始数据!AN661)</f>
        <v/>
      </c>
      <c r="AB662" s="125"/>
      <c r="AC662" s="125"/>
      <c r="AD662" s="125"/>
      <c r="AE662" s="123" t="str">
        <f>IF(原始数据!K661="","",原始数据!K661)</f>
        <v/>
      </c>
      <c r="AF662" s="123" t="str">
        <f>IF(原始数据!L661="","",原始数据!L661)</f>
        <v/>
      </c>
      <c r="AG662" s="123" t="str">
        <f>IF(原始数据!AO661="","",原始数据!AO661)</f>
        <v/>
      </c>
      <c r="AH662" s="125"/>
      <c r="AI662" s="125"/>
      <c r="AJ662" s="125"/>
      <c r="AK662" s="125"/>
      <c r="AL662" s="125"/>
    </row>
    <row r="663" spans="1:38">
      <c r="A663" s="117">
        <f>输入错误检查!B662</f>
        <v>0</v>
      </c>
      <c r="B663" s="130" t="str">
        <f>原始数据!B662</f>
        <v/>
      </c>
      <c r="C663" s="130" t="str">
        <f>原始数据!C662</f>
        <v/>
      </c>
      <c r="D663" s="120" t="str">
        <f>原始数据!D662</f>
        <v/>
      </c>
      <c r="E663" s="120" t="str">
        <f>原始数据!E662</f>
        <v/>
      </c>
      <c r="F663" s="120" t="str">
        <f>原始数据!F662</f>
        <v/>
      </c>
      <c r="G663" s="120">
        <f>原始数据!G662</f>
        <v>3</v>
      </c>
      <c r="H663" s="120" t="str">
        <f>原始数据!H662</f>
        <v>上</v>
      </c>
      <c r="I663" s="120" t="str">
        <f>IF(原始数据!W662="","",原始数据!W662)</f>
        <v/>
      </c>
      <c r="J663" s="120" t="str">
        <f>原始数据!J662</f>
        <v/>
      </c>
      <c r="K663" s="125"/>
      <c r="L663" s="123" t="str">
        <f>IF(原始数据!AI662="","",原始数据!AI662)</f>
        <v/>
      </c>
      <c r="M663" s="125"/>
      <c r="N663" s="145"/>
      <c r="O663" s="145"/>
      <c r="P663" s="125"/>
      <c r="Q663" s="123" t="str">
        <f>IF(原始数据!AJ662="","",原始数据!AJ662)</f>
        <v/>
      </c>
      <c r="R663" s="125"/>
      <c r="S663" s="125"/>
      <c r="T663" s="125"/>
      <c r="U663" s="125"/>
      <c r="V663" s="123" t="str">
        <f>IF(原始数据!AL662="","",原始数据!AL662)</f>
        <v/>
      </c>
      <c r="W663" s="125"/>
      <c r="X663" s="125"/>
      <c r="Y663" s="125"/>
      <c r="Z663" s="125"/>
      <c r="AA663" s="123" t="str">
        <f>IF(原始数据!AN662="","",原始数据!AN662)</f>
        <v/>
      </c>
      <c r="AB663" s="125"/>
      <c r="AC663" s="125"/>
      <c r="AD663" s="125"/>
      <c r="AE663" s="123" t="str">
        <f>IF(原始数据!K662="","",原始数据!K662)</f>
        <v/>
      </c>
      <c r="AF663" s="123" t="str">
        <f>IF(原始数据!L662="","",原始数据!L662)</f>
        <v/>
      </c>
      <c r="AG663" s="123" t="str">
        <f>IF(原始数据!AO662="","",原始数据!AO662)</f>
        <v/>
      </c>
      <c r="AH663" s="125"/>
      <c r="AI663" s="125"/>
      <c r="AJ663" s="125"/>
      <c r="AK663" s="125"/>
      <c r="AL663" s="125"/>
    </row>
    <row r="664" spans="1:38">
      <c r="A664" s="117">
        <f>输入错误检查!B663</f>
        <v>0</v>
      </c>
      <c r="B664" s="130" t="str">
        <f>原始数据!B663</f>
        <v/>
      </c>
      <c r="C664" s="130" t="str">
        <f>原始数据!C663</f>
        <v/>
      </c>
      <c r="D664" s="120" t="str">
        <f>原始数据!D663</f>
        <v/>
      </c>
      <c r="E664" s="120" t="str">
        <f>原始数据!E663</f>
        <v/>
      </c>
      <c r="F664" s="120" t="str">
        <f>原始数据!F663</f>
        <v/>
      </c>
      <c r="G664" s="120">
        <f>原始数据!G663</f>
        <v>3</v>
      </c>
      <c r="H664" s="120" t="str">
        <f>原始数据!H663</f>
        <v>下</v>
      </c>
      <c r="I664" s="120" t="str">
        <f>IF(原始数据!W663="","",原始数据!W663)</f>
        <v/>
      </c>
      <c r="J664" s="120" t="str">
        <f>原始数据!J663</f>
        <v/>
      </c>
      <c r="K664" s="125"/>
      <c r="L664" s="123" t="str">
        <f>IF(原始数据!AI663="","",原始数据!AI663)</f>
        <v/>
      </c>
      <c r="M664" s="125"/>
      <c r="N664" s="145"/>
      <c r="O664" s="145"/>
      <c r="P664" s="125"/>
      <c r="Q664" s="123" t="str">
        <f>IF(原始数据!AJ663="","",原始数据!AJ663)</f>
        <v/>
      </c>
      <c r="R664" s="125"/>
      <c r="S664" s="125"/>
      <c r="T664" s="125"/>
      <c r="U664" s="125"/>
      <c r="V664" s="123" t="str">
        <f>IF(原始数据!AL663="","",原始数据!AL663)</f>
        <v/>
      </c>
      <c r="W664" s="125"/>
      <c r="X664" s="125"/>
      <c r="Y664" s="125"/>
      <c r="Z664" s="125"/>
      <c r="AA664" s="123" t="str">
        <f>IF(原始数据!AN663="","",原始数据!AN663)</f>
        <v/>
      </c>
      <c r="AB664" s="125"/>
      <c r="AC664" s="125"/>
      <c r="AD664" s="125"/>
      <c r="AE664" s="123" t="str">
        <f>IF(原始数据!K663="","",原始数据!K663)</f>
        <v/>
      </c>
      <c r="AF664" s="123" t="str">
        <f>IF(原始数据!L663="","",原始数据!L663)</f>
        <v/>
      </c>
      <c r="AG664" s="123" t="str">
        <f>IF(原始数据!AO663="","",原始数据!AO663)</f>
        <v/>
      </c>
      <c r="AH664" s="125"/>
      <c r="AI664" s="125"/>
      <c r="AJ664" s="125"/>
      <c r="AK664" s="125"/>
      <c r="AL664" s="125"/>
    </row>
    <row r="665" spans="1:38">
      <c r="A665" s="117">
        <f>输入错误检查!B664</f>
        <v>0</v>
      </c>
      <c r="B665" s="130" t="str">
        <f>原始数据!B664</f>
        <v/>
      </c>
      <c r="C665" s="130" t="str">
        <f>原始数据!C664</f>
        <v/>
      </c>
      <c r="D665" s="120" t="str">
        <f>原始数据!D664</f>
        <v/>
      </c>
      <c r="E665" s="120" t="str">
        <f>原始数据!E664</f>
        <v/>
      </c>
      <c r="F665" s="120" t="str">
        <f>原始数据!F664</f>
        <v/>
      </c>
      <c r="G665" s="120" t="str">
        <f>原始数据!G664</f>
        <v>加</v>
      </c>
      <c r="H665" s="120" t="str">
        <f>原始数据!H664</f>
        <v>上</v>
      </c>
      <c r="I665" s="120" t="str">
        <f>IF(原始数据!W664="","",原始数据!W664)</f>
        <v/>
      </c>
      <c r="J665" s="120" t="str">
        <f>原始数据!J664</f>
        <v/>
      </c>
      <c r="K665" s="125"/>
      <c r="L665" s="123" t="str">
        <f>IF(原始数据!AI664="","",原始数据!AI664)</f>
        <v/>
      </c>
      <c r="M665" s="125"/>
      <c r="N665" s="145"/>
      <c r="O665" s="145"/>
      <c r="P665" s="125"/>
      <c r="Q665" s="123" t="str">
        <f>IF(原始数据!AJ664="","",原始数据!AJ664)</f>
        <v/>
      </c>
      <c r="R665" s="125"/>
      <c r="S665" s="125"/>
      <c r="T665" s="125"/>
      <c r="U665" s="125"/>
      <c r="V665" s="123" t="str">
        <f>IF(原始数据!AL664="","",原始数据!AL664)</f>
        <v/>
      </c>
      <c r="W665" s="125"/>
      <c r="X665" s="125"/>
      <c r="Y665" s="125"/>
      <c r="Z665" s="125"/>
      <c r="AA665" s="123" t="str">
        <f>IF(原始数据!AN664="","",原始数据!AN664)</f>
        <v/>
      </c>
      <c r="AB665" s="125"/>
      <c r="AC665" s="125"/>
      <c r="AD665" s="125"/>
      <c r="AE665" s="123" t="str">
        <f>IF(原始数据!K664="","",原始数据!K664)</f>
        <v/>
      </c>
      <c r="AF665" s="123" t="str">
        <f>IF(原始数据!L664="","",原始数据!L664)</f>
        <v/>
      </c>
      <c r="AG665" s="123" t="str">
        <f>IF(原始数据!AO664="","",原始数据!AO664)</f>
        <v/>
      </c>
      <c r="AH665" s="125"/>
      <c r="AI665" s="125"/>
      <c r="AJ665" s="125"/>
      <c r="AK665" s="125"/>
      <c r="AL665" s="125"/>
    </row>
    <row r="666" spans="1:38">
      <c r="A666" s="117">
        <f>输入错误检查!B665</f>
        <v>0</v>
      </c>
      <c r="B666" s="130" t="str">
        <f>原始数据!B665</f>
        <v/>
      </c>
      <c r="C666" s="130" t="str">
        <f>原始数据!C665</f>
        <v/>
      </c>
      <c r="D666" s="120" t="str">
        <f>原始数据!D665</f>
        <v/>
      </c>
      <c r="E666" s="120" t="str">
        <f>原始数据!E665</f>
        <v/>
      </c>
      <c r="F666" s="120" t="str">
        <f>原始数据!F665</f>
        <v/>
      </c>
      <c r="G666" s="120" t="str">
        <f>原始数据!G665</f>
        <v>加</v>
      </c>
      <c r="H666" s="120" t="str">
        <f>原始数据!H665</f>
        <v>下</v>
      </c>
      <c r="I666" s="120" t="str">
        <f>IF(原始数据!W665="","",原始数据!W665)</f>
        <v/>
      </c>
      <c r="J666" s="120" t="str">
        <f>原始数据!J665</f>
        <v/>
      </c>
      <c r="K666" s="125"/>
      <c r="L666" s="123" t="str">
        <f>IF(原始数据!AI665="","",原始数据!AI665)</f>
        <v/>
      </c>
      <c r="M666" s="125"/>
      <c r="N666" s="145"/>
      <c r="O666" s="145"/>
      <c r="P666" s="125"/>
      <c r="Q666" s="123" t="str">
        <f>IF(原始数据!AJ665="","",原始数据!AJ665)</f>
        <v/>
      </c>
      <c r="R666" s="125"/>
      <c r="S666" s="125"/>
      <c r="T666" s="125"/>
      <c r="U666" s="125"/>
      <c r="V666" s="123" t="str">
        <f>IF(原始数据!AL665="","",原始数据!AL665)</f>
        <v/>
      </c>
      <c r="W666" s="125"/>
      <c r="X666" s="125"/>
      <c r="Y666" s="125"/>
      <c r="Z666" s="125"/>
      <c r="AA666" s="123" t="str">
        <f>IF(原始数据!AN665="","",原始数据!AN665)</f>
        <v/>
      </c>
      <c r="AB666" s="125"/>
      <c r="AC666" s="125"/>
      <c r="AD666" s="125"/>
      <c r="AE666" s="123" t="str">
        <f>IF(原始数据!K665="","",原始数据!K665)</f>
        <v/>
      </c>
      <c r="AF666" s="123" t="str">
        <f>IF(原始数据!L665="","",原始数据!L665)</f>
        <v/>
      </c>
      <c r="AG666" s="123" t="str">
        <f>IF(原始数据!AO665="","",原始数据!AO665)</f>
        <v/>
      </c>
      <c r="AH666" s="125"/>
      <c r="AI666" s="125"/>
      <c r="AJ666" s="125"/>
      <c r="AK666" s="125"/>
      <c r="AL666" s="125"/>
    </row>
    <row r="667" spans="1:38">
      <c r="A667" s="117">
        <f>输入错误检查!B666</f>
        <v>0</v>
      </c>
      <c r="B667" s="130" t="str">
        <f>原始数据!B666</f>
        <v/>
      </c>
      <c r="C667" s="130" t="str">
        <f>原始数据!C666</f>
        <v/>
      </c>
      <c r="D667" s="120" t="str">
        <f>原始数据!D666</f>
        <v/>
      </c>
      <c r="E667" s="120" t="str">
        <f>原始数据!E666</f>
        <v/>
      </c>
      <c r="F667" s="120" t="str">
        <f>原始数据!F666</f>
        <v/>
      </c>
      <c r="G667" s="120">
        <f>原始数据!G666</f>
        <v>1</v>
      </c>
      <c r="H667" s="120" t="str">
        <f>原始数据!H666</f>
        <v>上</v>
      </c>
      <c r="I667" s="120" t="str">
        <f>IF(原始数据!W666="","",原始数据!W666)</f>
        <v/>
      </c>
      <c r="J667" s="120" t="str">
        <f>原始数据!J666</f>
        <v/>
      </c>
      <c r="K667" s="125"/>
      <c r="L667" s="123" t="str">
        <f>IF(原始数据!AI666="","",原始数据!AI666)</f>
        <v/>
      </c>
      <c r="M667" s="125"/>
      <c r="N667" s="145"/>
      <c r="O667" s="145"/>
      <c r="P667" s="125"/>
      <c r="Q667" s="123" t="str">
        <f>IF(原始数据!AJ666="","",原始数据!AJ666)</f>
        <v/>
      </c>
      <c r="R667" s="125"/>
      <c r="S667" s="125"/>
      <c r="T667" s="125"/>
      <c r="U667" s="125"/>
      <c r="V667" s="123" t="str">
        <f>IF(原始数据!AL666="","",原始数据!AL666)</f>
        <v/>
      </c>
      <c r="W667" s="125"/>
      <c r="X667" s="125"/>
      <c r="Y667" s="125"/>
      <c r="Z667" s="125"/>
      <c r="AA667" s="123" t="str">
        <f>IF(原始数据!AN666="","",原始数据!AN666)</f>
        <v/>
      </c>
      <c r="AB667" s="125"/>
      <c r="AC667" s="125"/>
      <c r="AD667" s="125"/>
      <c r="AE667" s="123" t="str">
        <f>IF(原始数据!K666="","",原始数据!K666)</f>
        <v/>
      </c>
      <c r="AF667" s="123" t="str">
        <f>IF(原始数据!L666="","",原始数据!L666)</f>
        <v/>
      </c>
      <c r="AG667" s="123" t="str">
        <f>IF(原始数据!AO666="","",原始数据!AO666)</f>
        <v/>
      </c>
      <c r="AH667" s="125"/>
      <c r="AI667" s="125"/>
      <c r="AJ667" s="125"/>
      <c r="AK667" s="125"/>
      <c r="AL667" s="125"/>
    </row>
    <row r="668" spans="1:38">
      <c r="A668" s="117">
        <f>输入错误检查!B667</f>
        <v>0</v>
      </c>
      <c r="B668" s="130" t="str">
        <f>原始数据!B667</f>
        <v/>
      </c>
      <c r="C668" s="130" t="str">
        <f>原始数据!C667</f>
        <v/>
      </c>
      <c r="D668" s="120" t="str">
        <f>原始数据!D667</f>
        <v/>
      </c>
      <c r="E668" s="120" t="str">
        <f>原始数据!E667</f>
        <v/>
      </c>
      <c r="F668" s="120" t="str">
        <f>原始数据!F667</f>
        <v/>
      </c>
      <c r="G668" s="120">
        <f>原始数据!G667</f>
        <v>1</v>
      </c>
      <c r="H668" s="120" t="str">
        <f>原始数据!H667</f>
        <v>下</v>
      </c>
      <c r="I668" s="120" t="str">
        <f>IF(原始数据!W667="","",原始数据!W667)</f>
        <v/>
      </c>
      <c r="J668" s="120" t="str">
        <f>原始数据!J667</f>
        <v/>
      </c>
      <c r="K668" s="125"/>
      <c r="L668" s="123" t="str">
        <f>IF(原始数据!AI667="","",原始数据!AI667)</f>
        <v/>
      </c>
      <c r="M668" s="125"/>
      <c r="N668" s="145"/>
      <c r="O668" s="145"/>
      <c r="P668" s="125"/>
      <c r="Q668" s="123" t="str">
        <f>IF(原始数据!AJ667="","",原始数据!AJ667)</f>
        <v/>
      </c>
      <c r="R668" s="125"/>
      <c r="S668" s="125"/>
      <c r="T668" s="125"/>
      <c r="U668" s="125"/>
      <c r="V668" s="123" t="str">
        <f>IF(原始数据!AL667="","",原始数据!AL667)</f>
        <v/>
      </c>
      <c r="W668" s="125"/>
      <c r="X668" s="125"/>
      <c r="Y668" s="125"/>
      <c r="Z668" s="125"/>
      <c r="AA668" s="123" t="str">
        <f>IF(原始数据!AN667="","",原始数据!AN667)</f>
        <v/>
      </c>
      <c r="AB668" s="125"/>
      <c r="AC668" s="125"/>
      <c r="AD668" s="125"/>
      <c r="AE668" s="123" t="str">
        <f>IF(原始数据!K667="","",原始数据!K667)</f>
        <v/>
      </c>
      <c r="AF668" s="123" t="str">
        <f>IF(原始数据!L667="","",原始数据!L667)</f>
        <v/>
      </c>
      <c r="AG668" s="123" t="str">
        <f>IF(原始数据!AO667="","",原始数据!AO667)</f>
        <v/>
      </c>
      <c r="AH668" s="125"/>
      <c r="AI668" s="125"/>
      <c r="AJ668" s="125"/>
      <c r="AK668" s="125"/>
      <c r="AL668" s="125"/>
    </row>
    <row r="669" spans="1:38">
      <c r="A669" s="117">
        <f>输入错误检查!B668</f>
        <v>0</v>
      </c>
      <c r="B669" s="130" t="str">
        <f>原始数据!B668</f>
        <v/>
      </c>
      <c r="C669" s="130" t="str">
        <f>原始数据!C668</f>
        <v/>
      </c>
      <c r="D669" s="120" t="str">
        <f>原始数据!D668</f>
        <v/>
      </c>
      <c r="E669" s="120" t="str">
        <f>原始数据!E668</f>
        <v/>
      </c>
      <c r="F669" s="120" t="str">
        <f>原始数据!F668</f>
        <v/>
      </c>
      <c r="G669" s="120">
        <f>原始数据!G668</f>
        <v>2</v>
      </c>
      <c r="H669" s="120" t="str">
        <f>原始数据!H668</f>
        <v>上</v>
      </c>
      <c r="I669" s="120" t="str">
        <f>IF(原始数据!W668="","",原始数据!W668)</f>
        <v/>
      </c>
      <c r="J669" s="120" t="str">
        <f>原始数据!J668</f>
        <v/>
      </c>
      <c r="K669" s="125"/>
      <c r="L669" s="123" t="str">
        <f>IF(原始数据!AI668="","",原始数据!AI668)</f>
        <v/>
      </c>
      <c r="M669" s="125"/>
      <c r="N669" s="145"/>
      <c r="O669" s="145"/>
      <c r="P669" s="125"/>
      <c r="Q669" s="123" t="str">
        <f>IF(原始数据!AJ668="","",原始数据!AJ668)</f>
        <v/>
      </c>
      <c r="R669" s="125"/>
      <c r="S669" s="125"/>
      <c r="T669" s="125"/>
      <c r="U669" s="125"/>
      <c r="V669" s="123" t="str">
        <f>IF(原始数据!AL668="","",原始数据!AL668)</f>
        <v/>
      </c>
      <c r="W669" s="125"/>
      <c r="X669" s="125"/>
      <c r="Y669" s="125"/>
      <c r="Z669" s="125"/>
      <c r="AA669" s="123" t="str">
        <f>IF(原始数据!AN668="","",原始数据!AN668)</f>
        <v/>
      </c>
      <c r="AB669" s="125"/>
      <c r="AC669" s="125"/>
      <c r="AD669" s="125"/>
      <c r="AE669" s="123" t="str">
        <f>IF(原始数据!K668="","",原始数据!K668)</f>
        <v/>
      </c>
      <c r="AF669" s="123" t="str">
        <f>IF(原始数据!L668="","",原始数据!L668)</f>
        <v/>
      </c>
      <c r="AG669" s="123" t="str">
        <f>IF(原始数据!AO668="","",原始数据!AO668)</f>
        <v/>
      </c>
      <c r="AH669" s="125"/>
      <c r="AI669" s="125"/>
      <c r="AJ669" s="125"/>
      <c r="AK669" s="125"/>
      <c r="AL669" s="125"/>
    </row>
    <row r="670" spans="1:38">
      <c r="A670" s="117">
        <f>输入错误检查!B669</f>
        <v>0</v>
      </c>
      <c r="B670" s="130" t="str">
        <f>原始数据!B669</f>
        <v/>
      </c>
      <c r="C670" s="130" t="str">
        <f>原始数据!C669</f>
        <v/>
      </c>
      <c r="D670" s="120" t="str">
        <f>原始数据!D669</f>
        <v/>
      </c>
      <c r="E670" s="120" t="str">
        <f>原始数据!E669</f>
        <v/>
      </c>
      <c r="F670" s="120" t="str">
        <f>原始数据!F669</f>
        <v/>
      </c>
      <c r="G670" s="120">
        <f>原始数据!G669</f>
        <v>2</v>
      </c>
      <c r="H670" s="120" t="str">
        <f>原始数据!H669</f>
        <v>下</v>
      </c>
      <c r="I670" s="120" t="str">
        <f>IF(原始数据!W669="","",原始数据!W669)</f>
        <v/>
      </c>
      <c r="J670" s="120" t="str">
        <f>原始数据!J669</f>
        <v/>
      </c>
      <c r="K670" s="125"/>
      <c r="L670" s="123" t="str">
        <f>IF(原始数据!AI669="","",原始数据!AI669)</f>
        <v/>
      </c>
      <c r="M670" s="125"/>
      <c r="N670" s="145"/>
      <c r="O670" s="145"/>
      <c r="P670" s="125"/>
      <c r="Q670" s="123" t="str">
        <f>IF(原始数据!AJ669="","",原始数据!AJ669)</f>
        <v/>
      </c>
      <c r="R670" s="125"/>
      <c r="S670" s="125"/>
      <c r="T670" s="125"/>
      <c r="U670" s="125"/>
      <c r="V670" s="123" t="str">
        <f>IF(原始数据!AL669="","",原始数据!AL669)</f>
        <v/>
      </c>
      <c r="W670" s="125"/>
      <c r="X670" s="125"/>
      <c r="Y670" s="125"/>
      <c r="Z670" s="125"/>
      <c r="AA670" s="123" t="str">
        <f>IF(原始数据!AN669="","",原始数据!AN669)</f>
        <v/>
      </c>
      <c r="AB670" s="125"/>
      <c r="AC670" s="125"/>
      <c r="AD670" s="125"/>
      <c r="AE670" s="123" t="str">
        <f>IF(原始数据!K669="","",原始数据!K669)</f>
        <v/>
      </c>
      <c r="AF670" s="123" t="str">
        <f>IF(原始数据!L669="","",原始数据!L669)</f>
        <v/>
      </c>
      <c r="AG670" s="123" t="str">
        <f>IF(原始数据!AO669="","",原始数据!AO669)</f>
        <v/>
      </c>
      <c r="AH670" s="125"/>
      <c r="AI670" s="125"/>
      <c r="AJ670" s="125"/>
      <c r="AK670" s="125"/>
      <c r="AL670" s="125"/>
    </row>
    <row r="671" spans="1:38">
      <c r="A671" s="117">
        <f>输入错误检查!B670</f>
        <v>0</v>
      </c>
      <c r="B671" s="130" t="str">
        <f>原始数据!B670</f>
        <v/>
      </c>
      <c r="C671" s="130" t="str">
        <f>原始数据!C670</f>
        <v/>
      </c>
      <c r="D671" s="120" t="str">
        <f>原始数据!D670</f>
        <v/>
      </c>
      <c r="E671" s="120" t="str">
        <f>原始数据!E670</f>
        <v/>
      </c>
      <c r="F671" s="120" t="str">
        <f>原始数据!F670</f>
        <v/>
      </c>
      <c r="G671" s="120">
        <f>原始数据!G670</f>
        <v>3</v>
      </c>
      <c r="H671" s="120" t="str">
        <f>原始数据!H670</f>
        <v>上</v>
      </c>
      <c r="I671" s="120" t="str">
        <f>IF(原始数据!W670="","",原始数据!W670)</f>
        <v/>
      </c>
      <c r="J671" s="120" t="str">
        <f>原始数据!J670</f>
        <v/>
      </c>
      <c r="K671" s="125"/>
      <c r="L671" s="123" t="str">
        <f>IF(原始数据!AI670="","",原始数据!AI670)</f>
        <v/>
      </c>
      <c r="M671" s="125"/>
      <c r="N671" s="145"/>
      <c r="O671" s="145"/>
      <c r="P671" s="125"/>
      <c r="Q671" s="123" t="str">
        <f>IF(原始数据!AJ670="","",原始数据!AJ670)</f>
        <v/>
      </c>
      <c r="R671" s="125"/>
      <c r="S671" s="125"/>
      <c r="T671" s="125"/>
      <c r="U671" s="125"/>
      <c r="V671" s="123" t="str">
        <f>IF(原始数据!AL670="","",原始数据!AL670)</f>
        <v/>
      </c>
      <c r="W671" s="125"/>
      <c r="X671" s="125"/>
      <c r="Y671" s="125"/>
      <c r="Z671" s="125"/>
      <c r="AA671" s="123" t="str">
        <f>IF(原始数据!AN670="","",原始数据!AN670)</f>
        <v/>
      </c>
      <c r="AB671" s="125"/>
      <c r="AC671" s="125"/>
      <c r="AD671" s="125"/>
      <c r="AE671" s="123" t="str">
        <f>IF(原始数据!K670="","",原始数据!K670)</f>
        <v/>
      </c>
      <c r="AF671" s="123" t="str">
        <f>IF(原始数据!L670="","",原始数据!L670)</f>
        <v/>
      </c>
      <c r="AG671" s="123" t="str">
        <f>IF(原始数据!AO670="","",原始数据!AO670)</f>
        <v/>
      </c>
      <c r="AH671" s="125"/>
      <c r="AI671" s="125"/>
      <c r="AJ671" s="125"/>
      <c r="AK671" s="125"/>
      <c r="AL671" s="125"/>
    </row>
    <row r="672" spans="1:38">
      <c r="A672" s="117">
        <f>输入错误检查!B671</f>
        <v>0</v>
      </c>
      <c r="B672" s="130" t="str">
        <f>原始数据!B671</f>
        <v/>
      </c>
      <c r="C672" s="130" t="str">
        <f>原始数据!C671</f>
        <v/>
      </c>
      <c r="D672" s="120" t="str">
        <f>原始数据!D671</f>
        <v/>
      </c>
      <c r="E672" s="120" t="str">
        <f>原始数据!E671</f>
        <v/>
      </c>
      <c r="F672" s="120" t="str">
        <f>原始数据!F671</f>
        <v/>
      </c>
      <c r="G672" s="120">
        <f>原始数据!G671</f>
        <v>3</v>
      </c>
      <c r="H672" s="120" t="str">
        <f>原始数据!H671</f>
        <v>下</v>
      </c>
      <c r="I672" s="120" t="str">
        <f>IF(原始数据!W671="","",原始数据!W671)</f>
        <v/>
      </c>
      <c r="J672" s="120" t="str">
        <f>原始数据!J671</f>
        <v/>
      </c>
      <c r="K672" s="125"/>
      <c r="L672" s="123" t="str">
        <f>IF(原始数据!AI671="","",原始数据!AI671)</f>
        <v/>
      </c>
      <c r="M672" s="125"/>
      <c r="N672" s="145"/>
      <c r="O672" s="145"/>
      <c r="P672" s="125"/>
      <c r="Q672" s="123" t="str">
        <f>IF(原始数据!AJ671="","",原始数据!AJ671)</f>
        <v/>
      </c>
      <c r="R672" s="125"/>
      <c r="S672" s="125"/>
      <c r="T672" s="125"/>
      <c r="U672" s="125"/>
      <c r="V672" s="123" t="str">
        <f>IF(原始数据!AL671="","",原始数据!AL671)</f>
        <v/>
      </c>
      <c r="W672" s="125"/>
      <c r="X672" s="125"/>
      <c r="Y672" s="125"/>
      <c r="Z672" s="125"/>
      <c r="AA672" s="123" t="str">
        <f>IF(原始数据!AN671="","",原始数据!AN671)</f>
        <v/>
      </c>
      <c r="AB672" s="125"/>
      <c r="AC672" s="125"/>
      <c r="AD672" s="125"/>
      <c r="AE672" s="123" t="str">
        <f>IF(原始数据!K671="","",原始数据!K671)</f>
        <v/>
      </c>
      <c r="AF672" s="123" t="str">
        <f>IF(原始数据!L671="","",原始数据!L671)</f>
        <v/>
      </c>
      <c r="AG672" s="123" t="str">
        <f>IF(原始数据!AO671="","",原始数据!AO671)</f>
        <v/>
      </c>
      <c r="AH672" s="125"/>
      <c r="AI672" s="125"/>
      <c r="AJ672" s="125"/>
      <c r="AK672" s="125"/>
      <c r="AL672" s="125"/>
    </row>
    <row r="673" spans="1:38">
      <c r="A673" s="117">
        <f>输入错误检查!B672</f>
        <v>0</v>
      </c>
      <c r="B673" s="130" t="str">
        <f>原始数据!B672</f>
        <v/>
      </c>
      <c r="C673" s="130" t="str">
        <f>原始数据!C672</f>
        <v/>
      </c>
      <c r="D673" s="120" t="str">
        <f>原始数据!D672</f>
        <v/>
      </c>
      <c r="E673" s="120" t="str">
        <f>原始数据!E672</f>
        <v/>
      </c>
      <c r="F673" s="120" t="str">
        <f>原始数据!F672</f>
        <v/>
      </c>
      <c r="G673" s="120" t="str">
        <f>原始数据!G672</f>
        <v>加</v>
      </c>
      <c r="H673" s="120" t="str">
        <f>原始数据!H672</f>
        <v>上</v>
      </c>
      <c r="I673" s="120" t="str">
        <f>IF(原始数据!W672="","",原始数据!W672)</f>
        <v/>
      </c>
      <c r="J673" s="120" t="str">
        <f>原始数据!J672</f>
        <v/>
      </c>
      <c r="K673" s="125"/>
      <c r="L673" s="123" t="str">
        <f>IF(原始数据!AI672="","",原始数据!AI672)</f>
        <v/>
      </c>
      <c r="M673" s="125"/>
      <c r="N673" s="145"/>
      <c r="O673" s="145"/>
      <c r="P673" s="125"/>
      <c r="Q673" s="123" t="str">
        <f>IF(原始数据!AJ672="","",原始数据!AJ672)</f>
        <v/>
      </c>
      <c r="R673" s="125"/>
      <c r="S673" s="125"/>
      <c r="T673" s="125"/>
      <c r="U673" s="125"/>
      <c r="V673" s="123" t="str">
        <f>IF(原始数据!AL672="","",原始数据!AL672)</f>
        <v/>
      </c>
      <c r="W673" s="125"/>
      <c r="X673" s="125"/>
      <c r="Y673" s="125"/>
      <c r="Z673" s="125"/>
      <c r="AA673" s="123" t="str">
        <f>IF(原始数据!AN672="","",原始数据!AN672)</f>
        <v/>
      </c>
      <c r="AB673" s="125"/>
      <c r="AC673" s="125"/>
      <c r="AD673" s="125"/>
      <c r="AE673" s="123" t="str">
        <f>IF(原始数据!K672="","",原始数据!K672)</f>
        <v/>
      </c>
      <c r="AF673" s="123" t="str">
        <f>IF(原始数据!L672="","",原始数据!L672)</f>
        <v/>
      </c>
      <c r="AG673" s="123" t="str">
        <f>IF(原始数据!AO672="","",原始数据!AO672)</f>
        <v/>
      </c>
      <c r="AH673" s="125"/>
      <c r="AI673" s="125"/>
      <c r="AJ673" s="125"/>
      <c r="AK673" s="125"/>
      <c r="AL673" s="125"/>
    </row>
    <row r="674" spans="1:38">
      <c r="A674" s="117">
        <f>输入错误检查!B673</f>
        <v>0</v>
      </c>
      <c r="B674" s="130" t="str">
        <f>原始数据!B673</f>
        <v/>
      </c>
      <c r="C674" s="130" t="str">
        <f>原始数据!C673</f>
        <v/>
      </c>
      <c r="D674" s="120" t="str">
        <f>原始数据!D673</f>
        <v/>
      </c>
      <c r="E674" s="120" t="str">
        <f>原始数据!E673</f>
        <v/>
      </c>
      <c r="F674" s="120" t="str">
        <f>原始数据!F673</f>
        <v/>
      </c>
      <c r="G674" s="120" t="str">
        <f>原始数据!G673</f>
        <v>加</v>
      </c>
      <c r="H674" s="120" t="str">
        <f>原始数据!H673</f>
        <v>下</v>
      </c>
      <c r="I674" s="120" t="str">
        <f>IF(原始数据!W673="","",原始数据!W673)</f>
        <v/>
      </c>
      <c r="J674" s="120" t="str">
        <f>原始数据!J673</f>
        <v/>
      </c>
      <c r="K674" s="125"/>
      <c r="L674" s="123" t="str">
        <f>IF(原始数据!AI673="","",原始数据!AI673)</f>
        <v/>
      </c>
      <c r="M674" s="125"/>
      <c r="N674" s="145"/>
      <c r="O674" s="145"/>
      <c r="P674" s="125"/>
      <c r="Q674" s="123" t="str">
        <f>IF(原始数据!AJ673="","",原始数据!AJ673)</f>
        <v/>
      </c>
      <c r="R674" s="125"/>
      <c r="S674" s="125"/>
      <c r="T674" s="125"/>
      <c r="U674" s="125"/>
      <c r="V674" s="123" t="str">
        <f>IF(原始数据!AL673="","",原始数据!AL673)</f>
        <v/>
      </c>
      <c r="W674" s="125"/>
      <c r="X674" s="125"/>
      <c r="Y674" s="125"/>
      <c r="Z674" s="125"/>
      <c r="AA674" s="123" t="str">
        <f>IF(原始数据!AN673="","",原始数据!AN673)</f>
        <v/>
      </c>
      <c r="AB674" s="125"/>
      <c r="AC674" s="125"/>
      <c r="AD674" s="125"/>
      <c r="AE674" s="123" t="str">
        <f>IF(原始数据!K673="","",原始数据!K673)</f>
        <v/>
      </c>
      <c r="AF674" s="123" t="str">
        <f>IF(原始数据!L673="","",原始数据!L673)</f>
        <v/>
      </c>
      <c r="AG674" s="123" t="str">
        <f>IF(原始数据!AO673="","",原始数据!AO673)</f>
        <v/>
      </c>
      <c r="AH674" s="125"/>
      <c r="AI674" s="125"/>
      <c r="AJ674" s="125"/>
      <c r="AK674" s="125"/>
      <c r="AL674" s="125"/>
    </row>
    <row r="675" spans="1:38">
      <c r="A675" s="117">
        <f>输入错误检查!B674</f>
        <v>0</v>
      </c>
      <c r="B675" s="130" t="str">
        <f>原始数据!B674</f>
        <v/>
      </c>
      <c r="C675" s="130" t="str">
        <f>原始数据!C674</f>
        <v/>
      </c>
      <c r="D675" s="120" t="str">
        <f>原始数据!D674</f>
        <v/>
      </c>
      <c r="E675" s="120" t="str">
        <f>原始数据!E674</f>
        <v/>
      </c>
      <c r="F675" s="120" t="str">
        <f>原始数据!F674</f>
        <v/>
      </c>
      <c r="G675" s="120">
        <f>原始数据!G674</f>
        <v>1</v>
      </c>
      <c r="H675" s="120" t="str">
        <f>原始数据!H674</f>
        <v>上</v>
      </c>
      <c r="I675" s="120" t="str">
        <f>IF(原始数据!W674="","",原始数据!W674)</f>
        <v/>
      </c>
      <c r="J675" s="120" t="str">
        <f>原始数据!J674</f>
        <v/>
      </c>
      <c r="K675" s="125"/>
      <c r="L675" s="123" t="str">
        <f>IF(原始数据!AI674="","",原始数据!AI674)</f>
        <v/>
      </c>
      <c r="M675" s="125"/>
      <c r="N675" s="145"/>
      <c r="O675" s="145"/>
      <c r="P675" s="125"/>
      <c r="Q675" s="123" t="str">
        <f>IF(原始数据!AJ674="","",原始数据!AJ674)</f>
        <v/>
      </c>
      <c r="R675" s="125"/>
      <c r="S675" s="125"/>
      <c r="T675" s="125"/>
      <c r="U675" s="125"/>
      <c r="V675" s="123" t="str">
        <f>IF(原始数据!AL674="","",原始数据!AL674)</f>
        <v/>
      </c>
      <c r="W675" s="125"/>
      <c r="X675" s="125"/>
      <c r="Y675" s="125"/>
      <c r="Z675" s="125"/>
      <c r="AA675" s="123" t="str">
        <f>IF(原始数据!AN674="","",原始数据!AN674)</f>
        <v/>
      </c>
      <c r="AB675" s="125"/>
      <c r="AC675" s="125"/>
      <c r="AD675" s="125"/>
      <c r="AE675" s="123" t="str">
        <f>IF(原始数据!K674="","",原始数据!K674)</f>
        <v/>
      </c>
      <c r="AF675" s="123" t="str">
        <f>IF(原始数据!L674="","",原始数据!L674)</f>
        <v/>
      </c>
      <c r="AG675" s="123" t="str">
        <f>IF(原始数据!AO674="","",原始数据!AO674)</f>
        <v/>
      </c>
      <c r="AH675" s="125"/>
      <c r="AI675" s="125"/>
      <c r="AJ675" s="125"/>
      <c r="AK675" s="125"/>
      <c r="AL675" s="125"/>
    </row>
    <row r="676" spans="1:38">
      <c r="A676" s="117">
        <f>输入错误检查!B675</f>
        <v>0</v>
      </c>
      <c r="B676" s="130" t="str">
        <f>原始数据!B675</f>
        <v/>
      </c>
      <c r="C676" s="130" t="str">
        <f>原始数据!C675</f>
        <v/>
      </c>
      <c r="D676" s="120" t="str">
        <f>原始数据!D675</f>
        <v/>
      </c>
      <c r="E676" s="120" t="str">
        <f>原始数据!E675</f>
        <v/>
      </c>
      <c r="F676" s="120" t="str">
        <f>原始数据!F675</f>
        <v/>
      </c>
      <c r="G676" s="120">
        <f>原始数据!G675</f>
        <v>1</v>
      </c>
      <c r="H676" s="120" t="str">
        <f>原始数据!H675</f>
        <v>下</v>
      </c>
      <c r="I676" s="120" t="str">
        <f>IF(原始数据!W675="","",原始数据!W675)</f>
        <v/>
      </c>
      <c r="J676" s="120" t="str">
        <f>原始数据!J675</f>
        <v/>
      </c>
      <c r="K676" s="125"/>
      <c r="L676" s="123" t="str">
        <f>IF(原始数据!AI675="","",原始数据!AI675)</f>
        <v/>
      </c>
      <c r="M676" s="125"/>
      <c r="N676" s="145"/>
      <c r="O676" s="145"/>
      <c r="P676" s="125"/>
      <c r="Q676" s="123" t="str">
        <f>IF(原始数据!AJ675="","",原始数据!AJ675)</f>
        <v/>
      </c>
      <c r="R676" s="125"/>
      <c r="S676" s="125"/>
      <c r="T676" s="125"/>
      <c r="U676" s="125"/>
      <c r="V676" s="123" t="str">
        <f>IF(原始数据!AL675="","",原始数据!AL675)</f>
        <v/>
      </c>
      <c r="W676" s="125"/>
      <c r="X676" s="125"/>
      <c r="Y676" s="125"/>
      <c r="Z676" s="125"/>
      <c r="AA676" s="123" t="str">
        <f>IF(原始数据!AN675="","",原始数据!AN675)</f>
        <v/>
      </c>
      <c r="AB676" s="125"/>
      <c r="AC676" s="125"/>
      <c r="AD676" s="125"/>
      <c r="AE676" s="123" t="str">
        <f>IF(原始数据!K675="","",原始数据!K675)</f>
        <v/>
      </c>
      <c r="AF676" s="123" t="str">
        <f>IF(原始数据!L675="","",原始数据!L675)</f>
        <v/>
      </c>
      <c r="AG676" s="123" t="str">
        <f>IF(原始数据!AO675="","",原始数据!AO675)</f>
        <v/>
      </c>
      <c r="AH676" s="125"/>
      <c r="AI676" s="125"/>
      <c r="AJ676" s="125"/>
      <c r="AK676" s="125"/>
      <c r="AL676" s="125"/>
    </row>
    <row r="677" spans="1:38">
      <c r="A677" s="117">
        <f>输入错误检查!B676</f>
        <v>0</v>
      </c>
      <c r="B677" s="130" t="str">
        <f>原始数据!B676</f>
        <v/>
      </c>
      <c r="C677" s="130" t="str">
        <f>原始数据!C676</f>
        <v/>
      </c>
      <c r="D677" s="120" t="str">
        <f>原始数据!D676</f>
        <v/>
      </c>
      <c r="E677" s="120" t="str">
        <f>原始数据!E676</f>
        <v/>
      </c>
      <c r="F677" s="120" t="str">
        <f>原始数据!F676</f>
        <v/>
      </c>
      <c r="G677" s="120">
        <f>原始数据!G676</f>
        <v>2</v>
      </c>
      <c r="H677" s="120" t="str">
        <f>原始数据!H676</f>
        <v>上</v>
      </c>
      <c r="I677" s="120" t="str">
        <f>IF(原始数据!W676="","",原始数据!W676)</f>
        <v/>
      </c>
      <c r="J677" s="120" t="str">
        <f>原始数据!J676</f>
        <v/>
      </c>
      <c r="K677" s="125"/>
      <c r="L677" s="123" t="str">
        <f>IF(原始数据!AI676="","",原始数据!AI676)</f>
        <v/>
      </c>
      <c r="M677" s="125"/>
      <c r="N677" s="145"/>
      <c r="O677" s="145"/>
      <c r="P677" s="125"/>
      <c r="Q677" s="123" t="str">
        <f>IF(原始数据!AJ676="","",原始数据!AJ676)</f>
        <v/>
      </c>
      <c r="R677" s="125"/>
      <c r="S677" s="125"/>
      <c r="T677" s="125"/>
      <c r="U677" s="125"/>
      <c r="V677" s="123" t="str">
        <f>IF(原始数据!AL676="","",原始数据!AL676)</f>
        <v/>
      </c>
      <c r="W677" s="125"/>
      <c r="X677" s="125"/>
      <c r="Y677" s="125"/>
      <c r="Z677" s="125"/>
      <c r="AA677" s="123" t="str">
        <f>IF(原始数据!AN676="","",原始数据!AN676)</f>
        <v/>
      </c>
      <c r="AB677" s="125"/>
      <c r="AC677" s="125"/>
      <c r="AD677" s="125"/>
      <c r="AE677" s="123" t="str">
        <f>IF(原始数据!K676="","",原始数据!K676)</f>
        <v/>
      </c>
      <c r="AF677" s="123" t="str">
        <f>IF(原始数据!L676="","",原始数据!L676)</f>
        <v/>
      </c>
      <c r="AG677" s="123" t="str">
        <f>IF(原始数据!AO676="","",原始数据!AO676)</f>
        <v/>
      </c>
      <c r="AH677" s="125"/>
      <c r="AI677" s="125"/>
      <c r="AJ677" s="125"/>
      <c r="AK677" s="125"/>
      <c r="AL677" s="125"/>
    </row>
    <row r="678" spans="1:38">
      <c r="A678" s="117">
        <f>输入错误检查!B677</f>
        <v>0</v>
      </c>
      <c r="B678" s="130" t="str">
        <f>原始数据!B677</f>
        <v/>
      </c>
      <c r="C678" s="130" t="str">
        <f>原始数据!C677</f>
        <v/>
      </c>
      <c r="D678" s="120" t="str">
        <f>原始数据!D677</f>
        <v/>
      </c>
      <c r="E678" s="120" t="str">
        <f>原始数据!E677</f>
        <v/>
      </c>
      <c r="F678" s="120" t="str">
        <f>原始数据!F677</f>
        <v/>
      </c>
      <c r="G678" s="120">
        <f>原始数据!G677</f>
        <v>2</v>
      </c>
      <c r="H678" s="120" t="str">
        <f>原始数据!H677</f>
        <v>下</v>
      </c>
      <c r="I678" s="120" t="str">
        <f>IF(原始数据!W677="","",原始数据!W677)</f>
        <v/>
      </c>
      <c r="J678" s="120" t="str">
        <f>原始数据!J677</f>
        <v/>
      </c>
      <c r="K678" s="125"/>
      <c r="L678" s="123" t="str">
        <f>IF(原始数据!AI677="","",原始数据!AI677)</f>
        <v/>
      </c>
      <c r="M678" s="125"/>
      <c r="N678" s="145"/>
      <c r="O678" s="145"/>
      <c r="P678" s="125"/>
      <c r="Q678" s="123" t="str">
        <f>IF(原始数据!AJ677="","",原始数据!AJ677)</f>
        <v/>
      </c>
      <c r="R678" s="125"/>
      <c r="S678" s="125"/>
      <c r="T678" s="125"/>
      <c r="U678" s="125"/>
      <c r="V678" s="123" t="str">
        <f>IF(原始数据!AL677="","",原始数据!AL677)</f>
        <v/>
      </c>
      <c r="W678" s="125"/>
      <c r="X678" s="125"/>
      <c r="Y678" s="125"/>
      <c r="Z678" s="125"/>
      <c r="AA678" s="123" t="str">
        <f>IF(原始数据!AN677="","",原始数据!AN677)</f>
        <v/>
      </c>
      <c r="AB678" s="125"/>
      <c r="AC678" s="125"/>
      <c r="AD678" s="125"/>
      <c r="AE678" s="123" t="str">
        <f>IF(原始数据!K677="","",原始数据!K677)</f>
        <v/>
      </c>
      <c r="AF678" s="123" t="str">
        <f>IF(原始数据!L677="","",原始数据!L677)</f>
        <v/>
      </c>
      <c r="AG678" s="123" t="str">
        <f>IF(原始数据!AO677="","",原始数据!AO677)</f>
        <v/>
      </c>
      <c r="AH678" s="125"/>
      <c r="AI678" s="125"/>
      <c r="AJ678" s="125"/>
      <c r="AK678" s="125"/>
      <c r="AL678" s="125"/>
    </row>
    <row r="679" spans="1:38">
      <c r="A679" s="117">
        <f>输入错误检查!B678</f>
        <v>0</v>
      </c>
      <c r="B679" s="130" t="str">
        <f>原始数据!B678</f>
        <v/>
      </c>
      <c r="C679" s="130" t="str">
        <f>原始数据!C678</f>
        <v/>
      </c>
      <c r="D679" s="120" t="str">
        <f>原始数据!D678</f>
        <v/>
      </c>
      <c r="E679" s="120" t="str">
        <f>原始数据!E678</f>
        <v/>
      </c>
      <c r="F679" s="120" t="str">
        <f>原始数据!F678</f>
        <v/>
      </c>
      <c r="G679" s="120">
        <f>原始数据!G678</f>
        <v>3</v>
      </c>
      <c r="H679" s="120" t="str">
        <f>原始数据!H678</f>
        <v>上</v>
      </c>
      <c r="I679" s="120" t="str">
        <f>IF(原始数据!W678="","",原始数据!W678)</f>
        <v/>
      </c>
      <c r="J679" s="120" t="str">
        <f>原始数据!J678</f>
        <v/>
      </c>
      <c r="K679" s="125"/>
      <c r="L679" s="123" t="str">
        <f>IF(原始数据!AI678="","",原始数据!AI678)</f>
        <v/>
      </c>
      <c r="M679" s="125"/>
      <c r="N679" s="145"/>
      <c r="O679" s="145"/>
      <c r="P679" s="125"/>
      <c r="Q679" s="123" t="str">
        <f>IF(原始数据!AJ678="","",原始数据!AJ678)</f>
        <v/>
      </c>
      <c r="R679" s="125"/>
      <c r="S679" s="125"/>
      <c r="T679" s="125"/>
      <c r="U679" s="125"/>
      <c r="V679" s="123" t="str">
        <f>IF(原始数据!AL678="","",原始数据!AL678)</f>
        <v/>
      </c>
      <c r="W679" s="125"/>
      <c r="X679" s="125"/>
      <c r="Y679" s="125"/>
      <c r="Z679" s="125"/>
      <c r="AA679" s="123" t="str">
        <f>IF(原始数据!AN678="","",原始数据!AN678)</f>
        <v/>
      </c>
      <c r="AB679" s="125"/>
      <c r="AC679" s="125"/>
      <c r="AD679" s="125"/>
      <c r="AE679" s="123" t="str">
        <f>IF(原始数据!K678="","",原始数据!K678)</f>
        <v/>
      </c>
      <c r="AF679" s="123" t="str">
        <f>IF(原始数据!L678="","",原始数据!L678)</f>
        <v/>
      </c>
      <c r="AG679" s="123" t="str">
        <f>IF(原始数据!AO678="","",原始数据!AO678)</f>
        <v/>
      </c>
      <c r="AH679" s="125"/>
      <c r="AI679" s="125"/>
      <c r="AJ679" s="125"/>
      <c r="AK679" s="125"/>
      <c r="AL679" s="125"/>
    </row>
    <row r="680" spans="1:38">
      <c r="A680" s="117">
        <f>输入错误检查!B679</f>
        <v>0</v>
      </c>
      <c r="B680" s="130" t="str">
        <f>原始数据!B679</f>
        <v/>
      </c>
      <c r="C680" s="130" t="str">
        <f>原始数据!C679</f>
        <v/>
      </c>
      <c r="D680" s="120" t="str">
        <f>原始数据!D679</f>
        <v/>
      </c>
      <c r="E680" s="120" t="str">
        <f>原始数据!E679</f>
        <v/>
      </c>
      <c r="F680" s="120" t="str">
        <f>原始数据!F679</f>
        <v/>
      </c>
      <c r="G680" s="120">
        <f>原始数据!G679</f>
        <v>3</v>
      </c>
      <c r="H680" s="120" t="str">
        <f>原始数据!H679</f>
        <v>下</v>
      </c>
      <c r="I680" s="120" t="str">
        <f>IF(原始数据!W679="","",原始数据!W679)</f>
        <v/>
      </c>
      <c r="J680" s="120" t="str">
        <f>原始数据!J679</f>
        <v/>
      </c>
      <c r="K680" s="125"/>
      <c r="L680" s="123" t="str">
        <f>IF(原始数据!AI679="","",原始数据!AI679)</f>
        <v/>
      </c>
      <c r="M680" s="125"/>
      <c r="N680" s="145"/>
      <c r="O680" s="145"/>
      <c r="P680" s="125"/>
      <c r="Q680" s="123" t="str">
        <f>IF(原始数据!AJ679="","",原始数据!AJ679)</f>
        <v/>
      </c>
      <c r="R680" s="125"/>
      <c r="S680" s="125"/>
      <c r="T680" s="125"/>
      <c r="U680" s="125"/>
      <c r="V680" s="123" t="str">
        <f>IF(原始数据!AL679="","",原始数据!AL679)</f>
        <v/>
      </c>
      <c r="W680" s="125"/>
      <c r="X680" s="125"/>
      <c r="Y680" s="125"/>
      <c r="Z680" s="125"/>
      <c r="AA680" s="123" t="str">
        <f>IF(原始数据!AN679="","",原始数据!AN679)</f>
        <v/>
      </c>
      <c r="AB680" s="125"/>
      <c r="AC680" s="125"/>
      <c r="AD680" s="125"/>
      <c r="AE680" s="123" t="str">
        <f>IF(原始数据!K679="","",原始数据!K679)</f>
        <v/>
      </c>
      <c r="AF680" s="123" t="str">
        <f>IF(原始数据!L679="","",原始数据!L679)</f>
        <v/>
      </c>
      <c r="AG680" s="123" t="str">
        <f>IF(原始数据!AO679="","",原始数据!AO679)</f>
        <v/>
      </c>
      <c r="AH680" s="125"/>
      <c r="AI680" s="125"/>
      <c r="AJ680" s="125"/>
      <c r="AK680" s="125"/>
      <c r="AL680" s="125"/>
    </row>
    <row r="681" spans="1:38">
      <c r="A681" s="117">
        <f>输入错误检查!B680</f>
        <v>0</v>
      </c>
      <c r="B681" s="130" t="str">
        <f>原始数据!B680</f>
        <v/>
      </c>
      <c r="C681" s="130" t="str">
        <f>原始数据!C680</f>
        <v/>
      </c>
      <c r="D681" s="120" t="str">
        <f>原始数据!D680</f>
        <v/>
      </c>
      <c r="E681" s="120" t="str">
        <f>原始数据!E680</f>
        <v/>
      </c>
      <c r="F681" s="120" t="str">
        <f>原始数据!F680</f>
        <v/>
      </c>
      <c r="G681" s="120" t="str">
        <f>原始数据!G680</f>
        <v>加</v>
      </c>
      <c r="H681" s="120" t="str">
        <f>原始数据!H680</f>
        <v>上</v>
      </c>
      <c r="I681" s="120" t="str">
        <f>IF(原始数据!W680="","",原始数据!W680)</f>
        <v/>
      </c>
      <c r="J681" s="120" t="str">
        <f>原始数据!J680</f>
        <v/>
      </c>
      <c r="K681" s="125"/>
      <c r="L681" s="123" t="str">
        <f>IF(原始数据!AI680="","",原始数据!AI680)</f>
        <v/>
      </c>
      <c r="M681" s="125"/>
      <c r="N681" s="145"/>
      <c r="O681" s="145"/>
      <c r="P681" s="125"/>
      <c r="Q681" s="123" t="str">
        <f>IF(原始数据!AJ680="","",原始数据!AJ680)</f>
        <v/>
      </c>
      <c r="R681" s="125"/>
      <c r="S681" s="125"/>
      <c r="T681" s="125"/>
      <c r="U681" s="125"/>
      <c r="V681" s="123" t="str">
        <f>IF(原始数据!AL680="","",原始数据!AL680)</f>
        <v/>
      </c>
      <c r="W681" s="125"/>
      <c r="X681" s="125"/>
      <c r="Y681" s="125"/>
      <c r="Z681" s="125"/>
      <c r="AA681" s="123" t="str">
        <f>IF(原始数据!AN680="","",原始数据!AN680)</f>
        <v/>
      </c>
      <c r="AB681" s="125"/>
      <c r="AC681" s="125"/>
      <c r="AD681" s="125"/>
      <c r="AE681" s="123" t="str">
        <f>IF(原始数据!K680="","",原始数据!K680)</f>
        <v/>
      </c>
      <c r="AF681" s="123" t="str">
        <f>IF(原始数据!L680="","",原始数据!L680)</f>
        <v/>
      </c>
      <c r="AG681" s="123" t="str">
        <f>IF(原始数据!AO680="","",原始数据!AO680)</f>
        <v/>
      </c>
      <c r="AH681" s="125"/>
      <c r="AI681" s="125"/>
      <c r="AJ681" s="125"/>
      <c r="AK681" s="125"/>
      <c r="AL681" s="125"/>
    </row>
    <row r="682" spans="1:38">
      <c r="A682" s="117">
        <f>输入错误检查!B681</f>
        <v>0</v>
      </c>
      <c r="B682" s="130" t="str">
        <f>原始数据!B681</f>
        <v/>
      </c>
      <c r="C682" s="130" t="str">
        <f>原始数据!C681</f>
        <v/>
      </c>
      <c r="D682" s="120" t="str">
        <f>原始数据!D681</f>
        <v/>
      </c>
      <c r="E682" s="120" t="str">
        <f>原始数据!E681</f>
        <v/>
      </c>
      <c r="F682" s="120" t="str">
        <f>原始数据!F681</f>
        <v/>
      </c>
      <c r="G682" s="120" t="str">
        <f>原始数据!G681</f>
        <v>加</v>
      </c>
      <c r="H682" s="120" t="str">
        <f>原始数据!H681</f>
        <v>下</v>
      </c>
      <c r="I682" s="120" t="str">
        <f>IF(原始数据!W681="","",原始数据!W681)</f>
        <v/>
      </c>
      <c r="J682" s="120" t="str">
        <f>原始数据!J681</f>
        <v/>
      </c>
      <c r="K682" s="125"/>
      <c r="L682" s="123" t="str">
        <f>IF(原始数据!AI681="","",原始数据!AI681)</f>
        <v/>
      </c>
      <c r="M682" s="125"/>
      <c r="N682" s="145"/>
      <c r="O682" s="145"/>
      <c r="P682" s="125"/>
      <c r="Q682" s="123" t="str">
        <f>IF(原始数据!AJ681="","",原始数据!AJ681)</f>
        <v/>
      </c>
      <c r="R682" s="125"/>
      <c r="S682" s="125"/>
      <c r="T682" s="125"/>
      <c r="U682" s="125"/>
      <c r="V682" s="123" t="str">
        <f>IF(原始数据!AL681="","",原始数据!AL681)</f>
        <v/>
      </c>
      <c r="W682" s="125"/>
      <c r="X682" s="125"/>
      <c r="Y682" s="125"/>
      <c r="Z682" s="125"/>
      <c r="AA682" s="123" t="str">
        <f>IF(原始数据!AN681="","",原始数据!AN681)</f>
        <v/>
      </c>
      <c r="AB682" s="125"/>
      <c r="AC682" s="125"/>
      <c r="AD682" s="125"/>
      <c r="AE682" s="123" t="str">
        <f>IF(原始数据!K681="","",原始数据!K681)</f>
        <v/>
      </c>
      <c r="AF682" s="123" t="str">
        <f>IF(原始数据!L681="","",原始数据!L681)</f>
        <v/>
      </c>
      <c r="AG682" s="123" t="str">
        <f>IF(原始数据!AO681="","",原始数据!AO681)</f>
        <v/>
      </c>
      <c r="AH682" s="125"/>
      <c r="AI682" s="125"/>
      <c r="AJ682" s="125"/>
      <c r="AK682" s="125"/>
      <c r="AL682" s="125"/>
    </row>
    <row r="683" spans="1:38">
      <c r="A683" s="117">
        <f>输入错误检查!B682</f>
        <v>0</v>
      </c>
      <c r="B683" s="130" t="str">
        <f>原始数据!B682</f>
        <v/>
      </c>
      <c r="C683" s="130" t="str">
        <f>原始数据!C682</f>
        <v/>
      </c>
      <c r="D683" s="120" t="str">
        <f>原始数据!D682</f>
        <v/>
      </c>
      <c r="E683" s="120" t="str">
        <f>原始数据!E682</f>
        <v/>
      </c>
      <c r="F683" s="120" t="str">
        <f>原始数据!F682</f>
        <v/>
      </c>
      <c r="G683" s="120">
        <f>原始数据!G682</f>
        <v>1</v>
      </c>
      <c r="H683" s="120" t="str">
        <f>原始数据!H682</f>
        <v>上</v>
      </c>
      <c r="I683" s="120" t="str">
        <f>IF(原始数据!W682="","",原始数据!W682)</f>
        <v/>
      </c>
      <c r="J683" s="120" t="str">
        <f>原始数据!J682</f>
        <v/>
      </c>
      <c r="K683" s="125"/>
      <c r="L683" s="123" t="str">
        <f>IF(原始数据!AI682="","",原始数据!AI682)</f>
        <v/>
      </c>
      <c r="M683" s="125"/>
      <c r="N683" s="145"/>
      <c r="O683" s="145"/>
      <c r="P683" s="125"/>
      <c r="Q683" s="123" t="str">
        <f>IF(原始数据!AJ682="","",原始数据!AJ682)</f>
        <v/>
      </c>
      <c r="R683" s="125"/>
      <c r="S683" s="125"/>
      <c r="T683" s="125"/>
      <c r="U683" s="125"/>
      <c r="V683" s="123" t="str">
        <f>IF(原始数据!AL682="","",原始数据!AL682)</f>
        <v/>
      </c>
      <c r="W683" s="125"/>
      <c r="X683" s="125"/>
      <c r="Y683" s="125"/>
      <c r="Z683" s="125"/>
      <c r="AA683" s="123" t="str">
        <f>IF(原始数据!AN682="","",原始数据!AN682)</f>
        <v/>
      </c>
      <c r="AB683" s="125"/>
      <c r="AC683" s="125"/>
      <c r="AD683" s="125"/>
      <c r="AE683" s="123" t="str">
        <f>IF(原始数据!K682="","",原始数据!K682)</f>
        <v/>
      </c>
      <c r="AF683" s="123" t="str">
        <f>IF(原始数据!L682="","",原始数据!L682)</f>
        <v/>
      </c>
      <c r="AG683" s="123" t="str">
        <f>IF(原始数据!AO682="","",原始数据!AO682)</f>
        <v/>
      </c>
      <c r="AH683" s="125"/>
      <c r="AI683" s="125"/>
      <c r="AJ683" s="125"/>
      <c r="AK683" s="125"/>
      <c r="AL683" s="125"/>
    </row>
    <row r="684" spans="1:38">
      <c r="A684" s="117">
        <f>输入错误检查!B683</f>
        <v>0</v>
      </c>
      <c r="B684" s="130" t="str">
        <f>原始数据!B683</f>
        <v/>
      </c>
      <c r="C684" s="130" t="str">
        <f>原始数据!C683</f>
        <v/>
      </c>
      <c r="D684" s="120" t="str">
        <f>原始数据!D683</f>
        <v/>
      </c>
      <c r="E684" s="120" t="str">
        <f>原始数据!E683</f>
        <v/>
      </c>
      <c r="F684" s="120" t="str">
        <f>原始数据!F683</f>
        <v/>
      </c>
      <c r="G684" s="120">
        <f>原始数据!G683</f>
        <v>1</v>
      </c>
      <c r="H684" s="120" t="str">
        <f>原始数据!H683</f>
        <v>下</v>
      </c>
      <c r="I684" s="120" t="str">
        <f>IF(原始数据!W683="","",原始数据!W683)</f>
        <v/>
      </c>
      <c r="J684" s="120" t="str">
        <f>原始数据!J683</f>
        <v/>
      </c>
      <c r="K684" s="125"/>
      <c r="L684" s="123" t="str">
        <f>IF(原始数据!AI683="","",原始数据!AI683)</f>
        <v/>
      </c>
      <c r="M684" s="125"/>
      <c r="N684" s="145"/>
      <c r="O684" s="145"/>
      <c r="P684" s="125"/>
      <c r="Q684" s="123" t="str">
        <f>IF(原始数据!AJ683="","",原始数据!AJ683)</f>
        <v/>
      </c>
      <c r="R684" s="125"/>
      <c r="S684" s="125"/>
      <c r="T684" s="125"/>
      <c r="U684" s="125"/>
      <c r="V684" s="123" t="str">
        <f>IF(原始数据!AL683="","",原始数据!AL683)</f>
        <v/>
      </c>
      <c r="W684" s="125"/>
      <c r="X684" s="125"/>
      <c r="Y684" s="125"/>
      <c r="Z684" s="125"/>
      <c r="AA684" s="123" t="str">
        <f>IF(原始数据!AN683="","",原始数据!AN683)</f>
        <v/>
      </c>
      <c r="AB684" s="125"/>
      <c r="AC684" s="125"/>
      <c r="AD684" s="125"/>
      <c r="AE684" s="123" t="str">
        <f>IF(原始数据!K683="","",原始数据!K683)</f>
        <v/>
      </c>
      <c r="AF684" s="123" t="str">
        <f>IF(原始数据!L683="","",原始数据!L683)</f>
        <v/>
      </c>
      <c r="AG684" s="123" t="str">
        <f>IF(原始数据!AO683="","",原始数据!AO683)</f>
        <v/>
      </c>
      <c r="AH684" s="125"/>
      <c r="AI684" s="125"/>
      <c r="AJ684" s="125"/>
      <c r="AK684" s="125"/>
      <c r="AL684" s="125"/>
    </row>
    <row r="685" spans="1:38">
      <c r="A685" s="117">
        <f>输入错误检查!B684</f>
        <v>0</v>
      </c>
      <c r="B685" s="130" t="str">
        <f>原始数据!B684</f>
        <v/>
      </c>
      <c r="C685" s="130" t="str">
        <f>原始数据!C684</f>
        <v/>
      </c>
      <c r="D685" s="120" t="str">
        <f>原始数据!D684</f>
        <v/>
      </c>
      <c r="E685" s="120" t="str">
        <f>原始数据!E684</f>
        <v/>
      </c>
      <c r="F685" s="120" t="str">
        <f>原始数据!F684</f>
        <v/>
      </c>
      <c r="G685" s="120">
        <f>原始数据!G684</f>
        <v>2</v>
      </c>
      <c r="H685" s="120" t="str">
        <f>原始数据!H684</f>
        <v>上</v>
      </c>
      <c r="I685" s="120" t="str">
        <f>IF(原始数据!W684="","",原始数据!W684)</f>
        <v/>
      </c>
      <c r="J685" s="120" t="str">
        <f>原始数据!J684</f>
        <v/>
      </c>
      <c r="K685" s="125"/>
      <c r="L685" s="123" t="str">
        <f>IF(原始数据!AI684="","",原始数据!AI684)</f>
        <v/>
      </c>
      <c r="M685" s="125"/>
      <c r="N685" s="145"/>
      <c r="O685" s="145"/>
      <c r="P685" s="125"/>
      <c r="Q685" s="123" t="str">
        <f>IF(原始数据!AJ684="","",原始数据!AJ684)</f>
        <v/>
      </c>
      <c r="R685" s="125"/>
      <c r="S685" s="125"/>
      <c r="T685" s="125"/>
      <c r="U685" s="125"/>
      <c r="V685" s="123" t="str">
        <f>IF(原始数据!AL684="","",原始数据!AL684)</f>
        <v/>
      </c>
      <c r="W685" s="125"/>
      <c r="X685" s="125"/>
      <c r="Y685" s="125"/>
      <c r="Z685" s="125"/>
      <c r="AA685" s="123" t="str">
        <f>IF(原始数据!AN684="","",原始数据!AN684)</f>
        <v/>
      </c>
      <c r="AB685" s="125"/>
      <c r="AC685" s="125"/>
      <c r="AD685" s="125"/>
      <c r="AE685" s="123" t="str">
        <f>IF(原始数据!K684="","",原始数据!K684)</f>
        <v/>
      </c>
      <c r="AF685" s="123" t="str">
        <f>IF(原始数据!L684="","",原始数据!L684)</f>
        <v/>
      </c>
      <c r="AG685" s="123" t="str">
        <f>IF(原始数据!AO684="","",原始数据!AO684)</f>
        <v/>
      </c>
      <c r="AH685" s="125"/>
      <c r="AI685" s="125"/>
      <c r="AJ685" s="125"/>
      <c r="AK685" s="125"/>
      <c r="AL685" s="125"/>
    </row>
    <row r="686" spans="1:38">
      <c r="A686" s="117">
        <f>输入错误检查!B685</f>
        <v>0</v>
      </c>
      <c r="B686" s="130" t="str">
        <f>原始数据!B685</f>
        <v/>
      </c>
      <c r="C686" s="130" t="str">
        <f>原始数据!C685</f>
        <v/>
      </c>
      <c r="D686" s="120" t="str">
        <f>原始数据!D685</f>
        <v/>
      </c>
      <c r="E686" s="120" t="str">
        <f>原始数据!E685</f>
        <v/>
      </c>
      <c r="F686" s="120" t="str">
        <f>原始数据!F685</f>
        <v/>
      </c>
      <c r="G686" s="120">
        <f>原始数据!G685</f>
        <v>2</v>
      </c>
      <c r="H686" s="120" t="str">
        <f>原始数据!H685</f>
        <v>下</v>
      </c>
      <c r="I686" s="120" t="str">
        <f>IF(原始数据!W685="","",原始数据!W685)</f>
        <v/>
      </c>
      <c r="J686" s="120" t="str">
        <f>原始数据!J685</f>
        <v/>
      </c>
      <c r="K686" s="125"/>
      <c r="L686" s="123" t="str">
        <f>IF(原始数据!AI685="","",原始数据!AI685)</f>
        <v/>
      </c>
      <c r="M686" s="125"/>
      <c r="N686" s="145"/>
      <c r="O686" s="145"/>
      <c r="P686" s="125"/>
      <c r="Q686" s="123" t="str">
        <f>IF(原始数据!AJ685="","",原始数据!AJ685)</f>
        <v/>
      </c>
      <c r="R686" s="125"/>
      <c r="S686" s="125"/>
      <c r="T686" s="125"/>
      <c r="U686" s="125"/>
      <c r="V686" s="123" t="str">
        <f>IF(原始数据!AL685="","",原始数据!AL685)</f>
        <v/>
      </c>
      <c r="W686" s="125"/>
      <c r="X686" s="125"/>
      <c r="Y686" s="125"/>
      <c r="Z686" s="125"/>
      <c r="AA686" s="123" t="str">
        <f>IF(原始数据!AN685="","",原始数据!AN685)</f>
        <v/>
      </c>
      <c r="AB686" s="125"/>
      <c r="AC686" s="125"/>
      <c r="AD686" s="125"/>
      <c r="AE686" s="123" t="str">
        <f>IF(原始数据!K685="","",原始数据!K685)</f>
        <v/>
      </c>
      <c r="AF686" s="123" t="str">
        <f>IF(原始数据!L685="","",原始数据!L685)</f>
        <v/>
      </c>
      <c r="AG686" s="123" t="str">
        <f>IF(原始数据!AO685="","",原始数据!AO685)</f>
        <v/>
      </c>
      <c r="AH686" s="125"/>
      <c r="AI686" s="125"/>
      <c r="AJ686" s="125"/>
      <c r="AK686" s="125"/>
      <c r="AL686" s="125"/>
    </row>
    <row r="687" spans="1:38">
      <c r="A687" s="117">
        <f>输入错误检查!B686</f>
        <v>0</v>
      </c>
      <c r="B687" s="130" t="str">
        <f>原始数据!B686</f>
        <v/>
      </c>
      <c r="C687" s="130" t="str">
        <f>原始数据!C686</f>
        <v/>
      </c>
      <c r="D687" s="120" t="str">
        <f>原始数据!D686</f>
        <v/>
      </c>
      <c r="E687" s="120" t="str">
        <f>原始数据!E686</f>
        <v/>
      </c>
      <c r="F687" s="120" t="str">
        <f>原始数据!F686</f>
        <v/>
      </c>
      <c r="G687" s="120">
        <f>原始数据!G686</f>
        <v>3</v>
      </c>
      <c r="H687" s="120" t="str">
        <f>原始数据!H686</f>
        <v>上</v>
      </c>
      <c r="I687" s="120" t="str">
        <f>IF(原始数据!W686="","",原始数据!W686)</f>
        <v/>
      </c>
      <c r="J687" s="120" t="str">
        <f>原始数据!J686</f>
        <v/>
      </c>
      <c r="K687" s="125"/>
      <c r="L687" s="123" t="str">
        <f>IF(原始数据!AI686="","",原始数据!AI686)</f>
        <v/>
      </c>
      <c r="M687" s="125"/>
      <c r="N687" s="145"/>
      <c r="O687" s="145"/>
      <c r="P687" s="125"/>
      <c r="Q687" s="123" t="str">
        <f>IF(原始数据!AJ686="","",原始数据!AJ686)</f>
        <v/>
      </c>
      <c r="R687" s="125"/>
      <c r="S687" s="125"/>
      <c r="T687" s="125"/>
      <c r="U687" s="125"/>
      <c r="V687" s="123" t="str">
        <f>IF(原始数据!AL686="","",原始数据!AL686)</f>
        <v/>
      </c>
      <c r="W687" s="125"/>
      <c r="X687" s="125"/>
      <c r="Y687" s="125"/>
      <c r="Z687" s="125"/>
      <c r="AA687" s="123" t="str">
        <f>IF(原始数据!AN686="","",原始数据!AN686)</f>
        <v/>
      </c>
      <c r="AB687" s="125"/>
      <c r="AC687" s="125"/>
      <c r="AD687" s="125"/>
      <c r="AE687" s="123" t="str">
        <f>IF(原始数据!K686="","",原始数据!K686)</f>
        <v/>
      </c>
      <c r="AF687" s="123" t="str">
        <f>IF(原始数据!L686="","",原始数据!L686)</f>
        <v/>
      </c>
      <c r="AG687" s="123" t="str">
        <f>IF(原始数据!AO686="","",原始数据!AO686)</f>
        <v/>
      </c>
      <c r="AH687" s="125"/>
      <c r="AI687" s="125"/>
      <c r="AJ687" s="125"/>
      <c r="AK687" s="125"/>
      <c r="AL687" s="125"/>
    </row>
    <row r="688" spans="1:38">
      <c r="A688" s="117">
        <f>输入错误检查!B687</f>
        <v>0</v>
      </c>
      <c r="B688" s="130" t="str">
        <f>原始数据!B687</f>
        <v/>
      </c>
      <c r="C688" s="130" t="str">
        <f>原始数据!C687</f>
        <v/>
      </c>
      <c r="D688" s="120" t="str">
        <f>原始数据!D687</f>
        <v/>
      </c>
      <c r="E688" s="120" t="str">
        <f>原始数据!E687</f>
        <v/>
      </c>
      <c r="F688" s="120" t="str">
        <f>原始数据!F687</f>
        <v/>
      </c>
      <c r="G688" s="120">
        <f>原始数据!G687</f>
        <v>3</v>
      </c>
      <c r="H688" s="120" t="str">
        <f>原始数据!H687</f>
        <v>下</v>
      </c>
      <c r="I688" s="120" t="str">
        <f>IF(原始数据!W687="","",原始数据!W687)</f>
        <v/>
      </c>
      <c r="J688" s="120" t="str">
        <f>原始数据!J687</f>
        <v/>
      </c>
      <c r="K688" s="125"/>
      <c r="L688" s="123" t="str">
        <f>IF(原始数据!AI687="","",原始数据!AI687)</f>
        <v/>
      </c>
      <c r="M688" s="125"/>
      <c r="N688" s="145"/>
      <c r="O688" s="145"/>
      <c r="P688" s="125"/>
      <c r="Q688" s="123" t="str">
        <f>IF(原始数据!AJ687="","",原始数据!AJ687)</f>
        <v/>
      </c>
      <c r="R688" s="125"/>
      <c r="S688" s="125"/>
      <c r="T688" s="125"/>
      <c r="U688" s="125"/>
      <c r="V688" s="123" t="str">
        <f>IF(原始数据!AL687="","",原始数据!AL687)</f>
        <v/>
      </c>
      <c r="W688" s="125"/>
      <c r="X688" s="125"/>
      <c r="Y688" s="125"/>
      <c r="Z688" s="125"/>
      <c r="AA688" s="123" t="str">
        <f>IF(原始数据!AN687="","",原始数据!AN687)</f>
        <v/>
      </c>
      <c r="AB688" s="125"/>
      <c r="AC688" s="125"/>
      <c r="AD688" s="125"/>
      <c r="AE688" s="123" t="str">
        <f>IF(原始数据!K687="","",原始数据!K687)</f>
        <v/>
      </c>
      <c r="AF688" s="123" t="str">
        <f>IF(原始数据!L687="","",原始数据!L687)</f>
        <v/>
      </c>
      <c r="AG688" s="123" t="str">
        <f>IF(原始数据!AO687="","",原始数据!AO687)</f>
        <v/>
      </c>
      <c r="AH688" s="125"/>
      <c r="AI688" s="125"/>
      <c r="AJ688" s="125"/>
      <c r="AK688" s="125"/>
      <c r="AL688" s="125"/>
    </row>
    <row r="689" spans="1:38">
      <c r="A689" s="117">
        <f>输入错误检查!B688</f>
        <v>0</v>
      </c>
      <c r="B689" s="130" t="str">
        <f>原始数据!B688</f>
        <v/>
      </c>
      <c r="C689" s="130" t="str">
        <f>原始数据!C688</f>
        <v/>
      </c>
      <c r="D689" s="120" t="str">
        <f>原始数据!D688</f>
        <v/>
      </c>
      <c r="E689" s="120" t="str">
        <f>原始数据!E688</f>
        <v/>
      </c>
      <c r="F689" s="120" t="str">
        <f>原始数据!F688</f>
        <v/>
      </c>
      <c r="G689" s="120" t="str">
        <f>原始数据!G688</f>
        <v>加</v>
      </c>
      <c r="H689" s="120" t="str">
        <f>原始数据!H688</f>
        <v>上</v>
      </c>
      <c r="I689" s="120" t="str">
        <f>IF(原始数据!W688="","",原始数据!W688)</f>
        <v/>
      </c>
      <c r="J689" s="120" t="str">
        <f>原始数据!J688</f>
        <v/>
      </c>
      <c r="K689" s="125"/>
      <c r="L689" s="123" t="str">
        <f>IF(原始数据!AI688="","",原始数据!AI688)</f>
        <v/>
      </c>
      <c r="M689" s="125"/>
      <c r="N689" s="145"/>
      <c r="O689" s="145"/>
      <c r="P689" s="125"/>
      <c r="Q689" s="123" t="str">
        <f>IF(原始数据!AJ688="","",原始数据!AJ688)</f>
        <v/>
      </c>
      <c r="R689" s="125"/>
      <c r="S689" s="125"/>
      <c r="T689" s="125"/>
      <c r="U689" s="125"/>
      <c r="V689" s="123" t="str">
        <f>IF(原始数据!AL688="","",原始数据!AL688)</f>
        <v/>
      </c>
      <c r="W689" s="125"/>
      <c r="X689" s="125"/>
      <c r="Y689" s="125"/>
      <c r="Z689" s="125"/>
      <c r="AA689" s="123" t="str">
        <f>IF(原始数据!AN688="","",原始数据!AN688)</f>
        <v/>
      </c>
      <c r="AB689" s="125"/>
      <c r="AC689" s="125"/>
      <c r="AD689" s="125"/>
      <c r="AE689" s="123" t="str">
        <f>IF(原始数据!K688="","",原始数据!K688)</f>
        <v/>
      </c>
      <c r="AF689" s="123" t="str">
        <f>IF(原始数据!L688="","",原始数据!L688)</f>
        <v/>
      </c>
      <c r="AG689" s="123" t="str">
        <f>IF(原始数据!AO688="","",原始数据!AO688)</f>
        <v/>
      </c>
      <c r="AH689" s="125"/>
      <c r="AI689" s="125"/>
      <c r="AJ689" s="125"/>
      <c r="AK689" s="125"/>
      <c r="AL689" s="125"/>
    </row>
    <row r="690" spans="1:38">
      <c r="A690" s="117">
        <f>输入错误检查!B689</f>
        <v>0</v>
      </c>
      <c r="B690" s="130" t="str">
        <f>原始数据!B689</f>
        <v/>
      </c>
      <c r="C690" s="130" t="str">
        <f>原始数据!C689</f>
        <v/>
      </c>
      <c r="D690" s="120" t="str">
        <f>原始数据!D689</f>
        <v/>
      </c>
      <c r="E690" s="120" t="str">
        <f>原始数据!E689</f>
        <v/>
      </c>
      <c r="F690" s="120" t="str">
        <f>原始数据!F689</f>
        <v/>
      </c>
      <c r="G690" s="120" t="str">
        <f>原始数据!G689</f>
        <v>加</v>
      </c>
      <c r="H690" s="120" t="str">
        <f>原始数据!H689</f>
        <v>下</v>
      </c>
      <c r="I690" s="120" t="str">
        <f>IF(原始数据!W689="","",原始数据!W689)</f>
        <v/>
      </c>
      <c r="J690" s="120" t="str">
        <f>原始数据!J689</f>
        <v/>
      </c>
      <c r="K690" s="125"/>
      <c r="L690" s="123" t="str">
        <f>IF(原始数据!AI689="","",原始数据!AI689)</f>
        <v/>
      </c>
      <c r="M690" s="125"/>
      <c r="N690" s="145"/>
      <c r="O690" s="145"/>
      <c r="P690" s="125"/>
      <c r="Q690" s="123" t="str">
        <f>IF(原始数据!AJ689="","",原始数据!AJ689)</f>
        <v/>
      </c>
      <c r="R690" s="125"/>
      <c r="S690" s="125"/>
      <c r="T690" s="125"/>
      <c r="U690" s="125"/>
      <c r="V690" s="123" t="str">
        <f>IF(原始数据!AL689="","",原始数据!AL689)</f>
        <v/>
      </c>
      <c r="W690" s="125"/>
      <c r="X690" s="125"/>
      <c r="Y690" s="125"/>
      <c r="Z690" s="125"/>
      <c r="AA690" s="123" t="str">
        <f>IF(原始数据!AN689="","",原始数据!AN689)</f>
        <v/>
      </c>
      <c r="AB690" s="125"/>
      <c r="AC690" s="125"/>
      <c r="AD690" s="125"/>
      <c r="AE690" s="123" t="str">
        <f>IF(原始数据!K689="","",原始数据!K689)</f>
        <v/>
      </c>
      <c r="AF690" s="123" t="str">
        <f>IF(原始数据!L689="","",原始数据!L689)</f>
        <v/>
      </c>
      <c r="AG690" s="123" t="str">
        <f>IF(原始数据!AO689="","",原始数据!AO689)</f>
        <v/>
      </c>
      <c r="AH690" s="125"/>
      <c r="AI690" s="125"/>
      <c r="AJ690" s="125"/>
      <c r="AK690" s="125"/>
      <c r="AL690" s="125"/>
    </row>
    <row r="691" spans="1:38">
      <c r="A691" s="117">
        <f>输入错误检查!B690</f>
        <v>0</v>
      </c>
      <c r="B691" s="130" t="str">
        <f>原始数据!B690</f>
        <v/>
      </c>
      <c r="C691" s="130" t="str">
        <f>原始数据!C690</f>
        <v/>
      </c>
      <c r="D691" s="120" t="str">
        <f>原始数据!D690</f>
        <v/>
      </c>
      <c r="E691" s="120" t="str">
        <f>原始数据!E690</f>
        <v/>
      </c>
      <c r="F691" s="120" t="str">
        <f>原始数据!F690</f>
        <v/>
      </c>
      <c r="G691" s="120">
        <f>原始数据!G690</f>
        <v>1</v>
      </c>
      <c r="H691" s="120" t="str">
        <f>原始数据!H690</f>
        <v>上</v>
      </c>
      <c r="I691" s="120" t="str">
        <f>IF(原始数据!W690="","",原始数据!W690)</f>
        <v/>
      </c>
      <c r="J691" s="120" t="str">
        <f>原始数据!J690</f>
        <v/>
      </c>
      <c r="K691" s="125"/>
      <c r="L691" s="123" t="str">
        <f>IF(原始数据!AI690="","",原始数据!AI690)</f>
        <v/>
      </c>
      <c r="M691" s="125"/>
      <c r="N691" s="145"/>
      <c r="O691" s="145"/>
      <c r="P691" s="125"/>
      <c r="Q691" s="123" t="str">
        <f>IF(原始数据!AJ690="","",原始数据!AJ690)</f>
        <v/>
      </c>
      <c r="R691" s="125"/>
      <c r="S691" s="125"/>
      <c r="T691" s="125"/>
      <c r="U691" s="125"/>
      <c r="V691" s="123" t="str">
        <f>IF(原始数据!AL690="","",原始数据!AL690)</f>
        <v/>
      </c>
      <c r="W691" s="125"/>
      <c r="X691" s="125"/>
      <c r="Y691" s="125"/>
      <c r="Z691" s="125"/>
      <c r="AA691" s="123" t="str">
        <f>IF(原始数据!AN690="","",原始数据!AN690)</f>
        <v/>
      </c>
      <c r="AB691" s="125"/>
      <c r="AC691" s="125"/>
      <c r="AD691" s="125"/>
      <c r="AE691" s="123" t="str">
        <f>IF(原始数据!K690="","",原始数据!K690)</f>
        <v/>
      </c>
      <c r="AF691" s="123" t="str">
        <f>IF(原始数据!L690="","",原始数据!L690)</f>
        <v/>
      </c>
      <c r="AG691" s="123" t="str">
        <f>IF(原始数据!AO690="","",原始数据!AO690)</f>
        <v/>
      </c>
      <c r="AH691" s="125"/>
      <c r="AI691" s="125"/>
      <c r="AJ691" s="125"/>
      <c r="AK691" s="125"/>
      <c r="AL691" s="125"/>
    </row>
    <row r="692" spans="1:38">
      <c r="A692" s="117">
        <f>输入错误检查!B691</f>
        <v>0</v>
      </c>
      <c r="B692" s="130" t="str">
        <f>原始数据!B691</f>
        <v/>
      </c>
      <c r="C692" s="130" t="str">
        <f>原始数据!C691</f>
        <v/>
      </c>
      <c r="D692" s="120" t="str">
        <f>原始数据!D691</f>
        <v/>
      </c>
      <c r="E692" s="120" t="str">
        <f>原始数据!E691</f>
        <v/>
      </c>
      <c r="F692" s="120" t="str">
        <f>原始数据!F691</f>
        <v/>
      </c>
      <c r="G692" s="120">
        <f>原始数据!G691</f>
        <v>1</v>
      </c>
      <c r="H692" s="120" t="str">
        <f>原始数据!H691</f>
        <v>下</v>
      </c>
      <c r="I692" s="120" t="str">
        <f>IF(原始数据!W691="","",原始数据!W691)</f>
        <v/>
      </c>
      <c r="J692" s="120" t="str">
        <f>原始数据!J691</f>
        <v/>
      </c>
      <c r="K692" s="125"/>
      <c r="L692" s="123" t="str">
        <f>IF(原始数据!AI691="","",原始数据!AI691)</f>
        <v/>
      </c>
      <c r="M692" s="125"/>
      <c r="N692" s="145"/>
      <c r="O692" s="145"/>
      <c r="P692" s="125"/>
      <c r="Q692" s="123" t="str">
        <f>IF(原始数据!AJ691="","",原始数据!AJ691)</f>
        <v/>
      </c>
      <c r="R692" s="125"/>
      <c r="S692" s="125"/>
      <c r="T692" s="125"/>
      <c r="U692" s="125"/>
      <c r="V692" s="123" t="str">
        <f>IF(原始数据!AL691="","",原始数据!AL691)</f>
        <v/>
      </c>
      <c r="W692" s="125"/>
      <c r="X692" s="125"/>
      <c r="Y692" s="125"/>
      <c r="Z692" s="125"/>
      <c r="AA692" s="123" t="str">
        <f>IF(原始数据!AN691="","",原始数据!AN691)</f>
        <v/>
      </c>
      <c r="AB692" s="125"/>
      <c r="AC692" s="125"/>
      <c r="AD692" s="125"/>
      <c r="AE692" s="123" t="str">
        <f>IF(原始数据!K691="","",原始数据!K691)</f>
        <v/>
      </c>
      <c r="AF692" s="123" t="str">
        <f>IF(原始数据!L691="","",原始数据!L691)</f>
        <v/>
      </c>
      <c r="AG692" s="123" t="str">
        <f>IF(原始数据!AO691="","",原始数据!AO691)</f>
        <v/>
      </c>
      <c r="AH692" s="125"/>
      <c r="AI692" s="125"/>
      <c r="AJ692" s="125"/>
      <c r="AK692" s="125"/>
      <c r="AL692" s="125"/>
    </row>
    <row r="693" spans="1:38">
      <c r="A693" s="117">
        <f>输入错误检查!B692</f>
        <v>0</v>
      </c>
      <c r="B693" s="130" t="str">
        <f>原始数据!B692</f>
        <v/>
      </c>
      <c r="C693" s="130" t="str">
        <f>原始数据!C692</f>
        <v/>
      </c>
      <c r="D693" s="120" t="str">
        <f>原始数据!D692</f>
        <v/>
      </c>
      <c r="E693" s="120" t="str">
        <f>原始数据!E692</f>
        <v/>
      </c>
      <c r="F693" s="120" t="str">
        <f>原始数据!F692</f>
        <v/>
      </c>
      <c r="G693" s="120">
        <f>原始数据!G692</f>
        <v>2</v>
      </c>
      <c r="H693" s="120" t="str">
        <f>原始数据!H692</f>
        <v>上</v>
      </c>
      <c r="I693" s="120" t="str">
        <f>IF(原始数据!W692="","",原始数据!W692)</f>
        <v/>
      </c>
      <c r="J693" s="120" t="str">
        <f>原始数据!J692</f>
        <v/>
      </c>
      <c r="K693" s="125"/>
      <c r="L693" s="123" t="str">
        <f>IF(原始数据!AI692="","",原始数据!AI692)</f>
        <v/>
      </c>
      <c r="M693" s="125"/>
      <c r="N693" s="145"/>
      <c r="O693" s="145"/>
      <c r="P693" s="125"/>
      <c r="Q693" s="123" t="str">
        <f>IF(原始数据!AJ692="","",原始数据!AJ692)</f>
        <v/>
      </c>
      <c r="R693" s="125"/>
      <c r="S693" s="125"/>
      <c r="T693" s="125"/>
      <c r="U693" s="125"/>
      <c r="V693" s="123" t="str">
        <f>IF(原始数据!AL692="","",原始数据!AL692)</f>
        <v/>
      </c>
      <c r="W693" s="125"/>
      <c r="X693" s="125"/>
      <c r="Y693" s="125"/>
      <c r="Z693" s="125"/>
      <c r="AA693" s="123" t="str">
        <f>IF(原始数据!AN692="","",原始数据!AN692)</f>
        <v/>
      </c>
      <c r="AB693" s="125"/>
      <c r="AC693" s="125"/>
      <c r="AD693" s="125"/>
      <c r="AE693" s="123" t="str">
        <f>IF(原始数据!K692="","",原始数据!K692)</f>
        <v/>
      </c>
      <c r="AF693" s="123" t="str">
        <f>IF(原始数据!L692="","",原始数据!L692)</f>
        <v/>
      </c>
      <c r="AG693" s="123" t="str">
        <f>IF(原始数据!AO692="","",原始数据!AO692)</f>
        <v/>
      </c>
      <c r="AH693" s="125"/>
      <c r="AI693" s="125"/>
      <c r="AJ693" s="125"/>
      <c r="AK693" s="125"/>
      <c r="AL693" s="125"/>
    </row>
    <row r="694" spans="1:38">
      <c r="A694" s="117">
        <f>输入错误检查!B693</f>
        <v>0</v>
      </c>
      <c r="B694" s="130" t="str">
        <f>原始数据!B693</f>
        <v/>
      </c>
      <c r="C694" s="130" t="str">
        <f>原始数据!C693</f>
        <v/>
      </c>
      <c r="D694" s="120" t="str">
        <f>原始数据!D693</f>
        <v/>
      </c>
      <c r="E694" s="120" t="str">
        <f>原始数据!E693</f>
        <v/>
      </c>
      <c r="F694" s="120" t="str">
        <f>原始数据!F693</f>
        <v/>
      </c>
      <c r="G694" s="120">
        <f>原始数据!G693</f>
        <v>2</v>
      </c>
      <c r="H694" s="120" t="str">
        <f>原始数据!H693</f>
        <v>下</v>
      </c>
      <c r="I694" s="120" t="str">
        <f>IF(原始数据!W693="","",原始数据!W693)</f>
        <v/>
      </c>
      <c r="J694" s="120" t="str">
        <f>原始数据!J693</f>
        <v/>
      </c>
      <c r="K694" s="125"/>
      <c r="L694" s="123" t="str">
        <f>IF(原始数据!AI693="","",原始数据!AI693)</f>
        <v/>
      </c>
      <c r="M694" s="125"/>
      <c r="N694" s="145"/>
      <c r="O694" s="145"/>
      <c r="P694" s="125"/>
      <c r="Q694" s="123" t="str">
        <f>IF(原始数据!AJ693="","",原始数据!AJ693)</f>
        <v/>
      </c>
      <c r="R694" s="125"/>
      <c r="S694" s="125"/>
      <c r="T694" s="125"/>
      <c r="U694" s="125"/>
      <c r="V694" s="123" t="str">
        <f>IF(原始数据!AL693="","",原始数据!AL693)</f>
        <v/>
      </c>
      <c r="W694" s="125"/>
      <c r="X694" s="125"/>
      <c r="Y694" s="125"/>
      <c r="Z694" s="125"/>
      <c r="AA694" s="123" t="str">
        <f>IF(原始数据!AN693="","",原始数据!AN693)</f>
        <v/>
      </c>
      <c r="AB694" s="125"/>
      <c r="AC694" s="125"/>
      <c r="AD694" s="125"/>
      <c r="AE694" s="123" t="str">
        <f>IF(原始数据!K693="","",原始数据!K693)</f>
        <v/>
      </c>
      <c r="AF694" s="123" t="str">
        <f>IF(原始数据!L693="","",原始数据!L693)</f>
        <v/>
      </c>
      <c r="AG694" s="123" t="str">
        <f>IF(原始数据!AO693="","",原始数据!AO693)</f>
        <v/>
      </c>
      <c r="AH694" s="125"/>
      <c r="AI694" s="125"/>
      <c r="AJ694" s="125"/>
      <c r="AK694" s="125"/>
      <c r="AL694" s="125"/>
    </row>
    <row r="695" spans="1:38">
      <c r="A695" s="117">
        <f>输入错误检查!B694</f>
        <v>0</v>
      </c>
      <c r="B695" s="130" t="str">
        <f>原始数据!B694</f>
        <v/>
      </c>
      <c r="C695" s="130" t="str">
        <f>原始数据!C694</f>
        <v/>
      </c>
      <c r="D695" s="120" t="str">
        <f>原始数据!D694</f>
        <v/>
      </c>
      <c r="E695" s="120" t="str">
        <f>原始数据!E694</f>
        <v/>
      </c>
      <c r="F695" s="120" t="str">
        <f>原始数据!F694</f>
        <v/>
      </c>
      <c r="G695" s="120">
        <f>原始数据!G694</f>
        <v>3</v>
      </c>
      <c r="H695" s="120" t="str">
        <f>原始数据!H694</f>
        <v>上</v>
      </c>
      <c r="I695" s="120" t="str">
        <f>IF(原始数据!W694="","",原始数据!W694)</f>
        <v/>
      </c>
      <c r="J695" s="120" t="str">
        <f>原始数据!J694</f>
        <v/>
      </c>
      <c r="K695" s="125"/>
      <c r="L695" s="123" t="str">
        <f>IF(原始数据!AI694="","",原始数据!AI694)</f>
        <v/>
      </c>
      <c r="M695" s="125"/>
      <c r="N695" s="145"/>
      <c r="O695" s="145"/>
      <c r="P695" s="125"/>
      <c r="Q695" s="123" t="str">
        <f>IF(原始数据!AJ694="","",原始数据!AJ694)</f>
        <v/>
      </c>
      <c r="R695" s="125"/>
      <c r="S695" s="125"/>
      <c r="T695" s="125"/>
      <c r="U695" s="125"/>
      <c r="V695" s="123" t="str">
        <f>IF(原始数据!AL694="","",原始数据!AL694)</f>
        <v/>
      </c>
      <c r="W695" s="125"/>
      <c r="X695" s="125"/>
      <c r="Y695" s="125"/>
      <c r="Z695" s="125"/>
      <c r="AA695" s="123" t="str">
        <f>IF(原始数据!AN694="","",原始数据!AN694)</f>
        <v/>
      </c>
      <c r="AB695" s="125"/>
      <c r="AC695" s="125"/>
      <c r="AD695" s="125"/>
      <c r="AE695" s="123" t="str">
        <f>IF(原始数据!K694="","",原始数据!K694)</f>
        <v/>
      </c>
      <c r="AF695" s="123" t="str">
        <f>IF(原始数据!L694="","",原始数据!L694)</f>
        <v/>
      </c>
      <c r="AG695" s="123" t="str">
        <f>IF(原始数据!AO694="","",原始数据!AO694)</f>
        <v/>
      </c>
      <c r="AH695" s="125"/>
      <c r="AI695" s="125"/>
      <c r="AJ695" s="125"/>
      <c r="AK695" s="125"/>
      <c r="AL695" s="125"/>
    </row>
    <row r="696" spans="1:38">
      <c r="A696" s="117">
        <f>输入错误检查!B695</f>
        <v>0</v>
      </c>
      <c r="B696" s="130" t="str">
        <f>原始数据!B695</f>
        <v/>
      </c>
      <c r="C696" s="130" t="str">
        <f>原始数据!C695</f>
        <v/>
      </c>
      <c r="D696" s="120" t="str">
        <f>原始数据!D695</f>
        <v/>
      </c>
      <c r="E696" s="120" t="str">
        <f>原始数据!E695</f>
        <v/>
      </c>
      <c r="F696" s="120" t="str">
        <f>原始数据!F695</f>
        <v/>
      </c>
      <c r="G696" s="120">
        <f>原始数据!G695</f>
        <v>3</v>
      </c>
      <c r="H696" s="120" t="str">
        <f>原始数据!H695</f>
        <v>下</v>
      </c>
      <c r="I696" s="120" t="str">
        <f>IF(原始数据!W695="","",原始数据!W695)</f>
        <v/>
      </c>
      <c r="J696" s="120" t="str">
        <f>原始数据!J695</f>
        <v/>
      </c>
      <c r="K696" s="125"/>
      <c r="L696" s="123" t="str">
        <f>IF(原始数据!AI695="","",原始数据!AI695)</f>
        <v/>
      </c>
      <c r="M696" s="125"/>
      <c r="N696" s="145"/>
      <c r="O696" s="145"/>
      <c r="P696" s="125"/>
      <c r="Q696" s="123" t="str">
        <f>IF(原始数据!AJ695="","",原始数据!AJ695)</f>
        <v/>
      </c>
      <c r="R696" s="125"/>
      <c r="S696" s="125"/>
      <c r="T696" s="125"/>
      <c r="U696" s="125"/>
      <c r="V696" s="123" t="str">
        <f>IF(原始数据!AL695="","",原始数据!AL695)</f>
        <v/>
      </c>
      <c r="W696" s="125"/>
      <c r="X696" s="125"/>
      <c r="Y696" s="125"/>
      <c r="Z696" s="125"/>
      <c r="AA696" s="123" t="str">
        <f>IF(原始数据!AN695="","",原始数据!AN695)</f>
        <v/>
      </c>
      <c r="AB696" s="125"/>
      <c r="AC696" s="125"/>
      <c r="AD696" s="125"/>
      <c r="AE696" s="123" t="str">
        <f>IF(原始数据!K695="","",原始数据!K695)</f>
        <v/>
      </c>
      <c r="AF696" s="123" t="str">
        <f>IF(原始数据!L695="","",原始数据!L695)</f>
        <v/>
      </c>
      <c r="AG696" s="123" t="str">
        <f>IF(原始数据!AO695="","",原始数据!AO695)</f>
        <v/>
      </c>
      <c r="AH696" s="125"/>
      <c r="AI696" s="125"/>
      <c r="AJ696" s="125"/>
      <c r="AK696" s="125"/>
      <c r="AL696" s="125"/>
    </row>
    <row r="697" spans="1:38">
      <c r="A697" s="117">
        <f>输入错误检查!B696</f>
        <v>0</v>
      </c>
      <c r="B697" s="130" t="str">
        <f>原始数据!B696</f>
        <v/>
      </c>
      <c r="C697" s="130" t="str">
        <f>原始数据!C696</f>
        <v/>
      </c>
      <c r="D697" s="120" t="str">
        <f>原始数据!D696</f>
        <v/>
      </c>
      <c r="E697" s="120" t="str">
        <f>原始数据!E696</f>
        <v/>
      </c>
      <c r="F697" s="120" t="str">
        <f>原始数据!F696</f>
        <v/>
      </c>
      <c r="G697" s="120" t="str">
        <f>原始数据!G696</f>
        <v>加</v>
      </c>
      <c r="H697" s="120" t="str">
        <f>原始数据!H696</f>
        <v>上</v>
      </c>
      <c r="I697" s="120" t="str">
        <f>IF(原始数据!W696="","",原始数据!W696)</f>
        <v/>
      </c>
      <c r="J697" s="120" t="str">
        <f>原始数据!J696</f>
        <v/>
      </c>
      <c r="K697" s="125"/>
      <c r="L697" s="123" t="str">
        <f>IF(原始数据!AI696="","",原始数据!AI696)</f>
        <v/>
      </c>
      <c r="M697" s="125"/>
      <c r="N697" s="145"/>
      <c r="O697" s="145"/>
      <c r="P697" s="125"/>
      <c r="Q697" s="123" t="str">
        <f>IF(原始数据!AJ696="","",原始数据!AJ696)</f>
        <v/>
      </c>
      <c r="R697" s="125"/>
      <c r="S697" s="125"/>
      <c r="T697" s="125"/>
      <c r="U697" s="125"/>
      <c r="V697" s="123" t="str">
        <f>IF(原始数据!AL696="","",原始数据!AL696)</f>
        <v/>
      </c>
      <c r="W697" s="125"/>
      <c r="X697" s="125"/>
      <c r="Y697" s="125"/>
      <c r="Z697" s="125"/>
      <c r="AA697" s="123" t="str">
        <f>IF(原始数据!AN696="","",原始数据!AN696)</f>
        <v/>
      </c>
      <c r="AB697" s="125"/>
      <c r="AC697" s="125"/>
      <c r="AD697" s="125"/>
      <c r="AE697" s="123" t="str">
        <f>IF(原始数据!K696="","",原始数据!K696)</f>
        <v/>
      </c>
      <c r="AF697" s="123" t="str">
        <f>IF(原始数据!L696="","",原始数据!L696)</f>
        <v/>
      </c>
      <c r="AG697" s="123" t="str">
        <f>IF(原始数据!AO696="","",原始数据!AO696)</f>
        <v/>
      </c>
      <c r="AH697" s="125"/>
      <c r="AI697" s="125"/>
      <c r="AJ697" s="125"/>
      <c r="AK697" s="125"/>
      <c r="AL697" s="125"/>
    </row>
    <row r="698" spans="1:38">
      <c r="A698" s="117">
        <f>输入错误检查!B697</f>
        <v>0</v>
      </c>
      <c r="B698" s="130" t="str">
        <f>原始数据!B697</f>
        <v/>
      </c>
      <c r="C698" s="130" t="str">
        <f>原始数据!C697</f>
        <v/>
      </c>
      <c r="D698" s="120" t="str">
        <f>原始数据!D697</f>
        <v/>
      </c>
      <c r="E698" s="120" t="str">
        <f>原始数据!E697</f>
        <v/>
      </c>
      <c r="F698" s="120" t="str">
        <f>原始数据!F697</f>
        <v/>
      </c>
      <c r="G698" s="120" t="str">
        <f>原始数据!G697</f>
        <v>加</v>
      </c>
      <c r="H698" s="120" t="str">
        <f>原始数据!H697</f>
        <v>下</v>
      </c>
      <c r="I698" s="120" t="str">
        <f>IF(原始数据!W697="","",原始数据!W697)</f>
        <v/>
      </c>
      <c r="J698" s="120" t="str">
        <f>原始数据!J697</f>
        <v/>
      </c>
      <c r="K698" s="125"/>
      <c r="L698" s="123" t="str">
        <f>IF(原始数据!AI697="","",原始数据!AI697)</f>
        <v/>
      </c>
      <c r="M698" s="125"/>
      <c r="N698" s="145"/>
      <c r="O698" s="145"/>
      <c r="P698" s="125"/>
      <c r="Q698" s="123" t="str">
        <f>IF(原始数据!AJ697="","",原始数据!AJ697)</f>
        <v/>
      </c>
      <c r="R698" s="125"/>
      <c r="S698" s="125"/>
      <c r="T698" s="125"/>
      <c r="U698" s="125"/>
      <c r="V698" s="123" t="str">
        <f>IF(原始数据!AL697="","",原始数据!AL697)</f>
        <v/>
      </c>
      <c r="W698" s="125"/>
      <c r="X698" s="125"/>
      <c r="Y698" s="125"/>
      <c r="Z698" s="125"/>
      <c r="AA698" s="123" t="str">
        <f>IF(原始数据!AN697="","",原始数据!AN697)</f>
        <v/>
      </c>
      <c r="AB698" s="125"/>
      <c r="AC698" s="125"/>
      <c r="AD698" s="125"/>
      <c r="AE698" s="123" t="str">
        <f>IF(原始数据!K697="","",原始数据!K697)</f>
        <v/>
      </c>
      <c r="AF698" s="123" t="str">
        <f>IF(原始数据!L697="","",原始数据!L697)</f>
        <v/>
      </c>
      <c r="AG698" s="123" t="str">
        <f>IF(原始数据!AO697="","",原始数据!AO697)</f>
        <v/>
      </c>
      <c r="AH698" s="125"/>
      <c r="AI698" s="125"/>
      <c r="AJ698" s="125"/>
      <c r="AK698" s="125"/>
      <c r="AL698" s="125"/>
    </row>
    <row r="699" spans="1:38">
      <c r="A699" s="117">
        <f>输入错误检查!B698</f>
        <v>0</v>
      </c>
      <c r="B699" s="130" t="str">
        <f>原始数据!B698</f>
        <v/>
      </c>
      <c r="C699" s="130" t="str">
        <f>原始数据!C698</f>
        <v/>
      </c>
      <c r="D699" s="120" t="str">
        <f>原始数据!D698</f>
        <v/>
      </c>
      <c r="E699" s="120" t="str">
        <f>原始数据!E698</f>
        <v/>
      </c>
      <c r="F699" s="120" t="str">
        <f>原始数据!F698</f>
        <v/>
      </c>
      <c r="G699" s="120">
        <f>原始数据!G698</f>
        <v>1</v>
      </c>
      <c r="H699" s="120" t="str">
        <f>原始数据!H698</f>
        <v>上</v>
      </c>
      <c r="I699" s="120" t="str">
        <f>IF(原始数据!W698="","",原始数据!W698)</f>
        <v/>
      </c>
      <c r="J699" s="120" t="str">
        <f>原始数据!J698</f>
        <v/>
      </c>
      <c r="K699" s="125"/>
      <c r="L699" s="123" t="str">
        <f>IF(原始数据!AI698="","",原始数据!AI698)</f>
        <v/>
      </c>
      <c r="M699" s="125"/>
      <c r="N699" s="145"/>
      <c r="O699" s="145"/>
      <c r="P699" s="125"/>
      <c r="Q699" s="123" t="str">
        <f>IF(原始数据!AJ698="","",原始数据!AJ698)</f>
        <v/>
      </c>
      <c r="R699" s="125"/>
      <c r="S699" s="125"/>
      <c r="T699" s="125"/>
      <c r="U699" s="125"/>
      <c r="V699" s="123" t="str">
        <f>IF(原始数据!AL698="","",原始数据!AL698)</f>
        <v/>
      </c>
      <c r="W699" s="125"/>
      <c r="X699" s="125"/>
      <c r="Y699" s="125"/>
      <c r="Z699" s="125"/>
      <c r="AA699" s="123" t="str">
        <f>IF(原始数据!AN698="","",原始数据!AN698)</f>
        <v/>
      </c>
      <c r="AB699" s="125"/>
      <c r="AC699" s="125"/>
      <c r="AD699" s="125"/>
      <c r="AE699" s="123" t="str">
        <f>IF(原始数据!K698="","",原始数据!K698)</f>
        <v/>
      </c>
      <c r="AF699" s="123" t="str">
        <f>IF(原始数据!L698="","",原始数据!L698)</f>
        <v/>
      </c>
      <c r="AG699" s="123" t="str">
        <f>IF(原始数据!AO698="","",原始数据!AO698)</f>
        <v/>
      </c>
      <c r="AH699" s="125"/>
      <c r="AI699" s="125"/>
      <c r="AJ699" s="125"/>
      <c r="AK699" s="125"/>
      <c r="AL699" s="125"/>
    </row>
    <row r="700" spans="1:38">
      <c r="A700" s="117">
        <f>输入错误检查!B699</f>
        <v>0</v>
      </c>
      <c r="B700" s="130" t="str">
        <f>原始数据!B699</f>
        <v/>
      </c>
      <c r="C700" s="130" t="str">
        <f>原始数据!C699</f>
        <v/>
      </c>
      <c r="D700" s="120" t="str">
        <f>原始数据!D699</f>
        <v/>
      </c>
      <c r="E700" s="120" t="str">
        <f>原始数据!E699</f>
        <v/>
      </c>
      <c r="F700" s="120" t="str">
        <f>原始数据!F699</f>
        <v/>
      </c>
      <c r="G700" s="120">
        <f>原始数据!G699</f>
        <v>1</v>
      </c>
      <c r="H700" s="120" t="str">
        <f>原始数据!H699</f>
        <v>下</v>
      </c>
      <c r="I700" s="120" t="str">
        <f>IF(原始数据!W699="","",原始数据!W699)</f>
        <v/>
      </c>
      <c r="J700" s="120" t="str">
        <f>原始数据!J699</f>
        <v/>
      </c>
      <c r="K700" s="125"/>
      <c r="L700" s="123" t="str">
        <f>IF(原始数据!AI699="","",原始数据!AI699)</f>
        <v/>
      </c>
      <c r="M700" s="125"/>
      <c r="N700" s="145"/>
      <c r="O700" s="145"/>
      <c r="P700" s="125"/>
      <c r="Q700" s="123" t="str">
        <f>IF(原始数据!AJ699="","",原始数据!AJ699)</f>
        <v/>
      </c>
      <c r="R700" s="125"/>
      <c r="S700" s="125"/>
      <c r="T700" s="125"/>
      <c r="U700" s="125"/>
      <c r="V700" s="123" t="str">
        <f>IF(原始数据!AL699="","",原始数据!AL699)</f>
        <v/>
      </c>
      <c r="W700" s="125"/>
      <c r="X700" s="125"/>
      <c r="Y700" s="125"/>
      <c r="Z700" s="125"/>
      <c r="AA700" s="123" t="str">
        <f>IF(原始数据!AN699="","",原始数据!AN699)</f>
        <v/>
      </c>
      <c r="AB700" s="125"/>
      <c r="AC700" s="125"/>
      <c r="AD700" s="125"/>
      <c r="AE700" s="123" t="str">
        <f>IF(原始数据!K699="","",原始数据!K699)</f>
        <v/>
      </c>
      <c r="AF700" s="123" t="str">
        <f>IF(原始数据!L699="","",原始数据!L699)</f>
        <v/>
      </c>
      <c r="AG700" s="123" t="str">
        <f>IF(原始数据!AO699="","",原始数据!AO699)</f>
        <v/>
      </c>
      <c r="AH700" s="125"/>
      <c r="AI700" s="125"/>
      <c r="AJ700" s="125"/>
      <c r="AK700" s="125"/>
      <c r="AL700" s="125"/>
    </row>
    <row r="701" spans="1:38">
      <c r="A701" s="117">
        <f>输入错误检查!B700</f>
        <v>0</v>
      </c>
      <c r="B701" s="130" t="str">
        <f>原始数据!B700</f>
        <v/>
      </c>
      <c r="C701" s="130" t="str">
        <f>原始数据!C700</f>
        <v/>
      </c>
      <c r="D701" s="120" t="str">
        <f>原始数据!D700</f>
        <v/>
      </c>
      <c r="E701" s="120" t="str">
        <f>原始数据!E700</f>
        <v/>
      </c>
      <c r="F701" s="120" t="str">
        <f>原始数据!F700</f>
        <v/>
      </c>
      <c r="G701" s="120">
        <f>原始数据!G700</f>
        <v>2</v>
      </c>
      <c r="H701" s="120" t="str">
        <f>原始数据!H700</f>
        <v>上</v>
      </c>
      <c r="I701" s="120" t="str">
        <f>IF(原始数据!W700="","",原始数据!W700)</f>
        <v/>
      </c>
      <c r="J701" s="120" t="str">
        <f>原始数据!J700</f>
        <v/>
      </c>
      <c r="K701" s="125"/>
      <c r="L701" s="123" t="str">
        <f>IF(原始数据!AI700="","",原始数据!AI700)</f>
        <v/>
      </c>
      <c r="M701" s="125"/>
      <c r="N701" s="145"/>
      <c r="O701" s="145"/>
      <c r="P701" s="125"/>
      <c r="Q701" s="123" t="str">
        <f>IF(原始数据!AJ700="","",原始数据!AJ700)</f>
        <v/>
      </c>
      <c r="R701" s="125"/>
      <c r="S701" s="125"/>
      <c r="T701" s="125"/>
      <c r="U701" s="125"/>
      <c r="V701" s="123" t="str">
        <f>IF(原始数据!AL700="","",原始数据!AL700)</f>
        <v/>
      </c>
      <c r="W701" s="125"/>
      <c r="X701" s="125"/>
      <c r="Y701" s="125"/>
      <c r="Z701" s="125"/>
      <c r="AA701" s="123" t="str">
        <f>IF(原始数据!AN700="","",原始数据!AN700)</f>
        <v/>
      </c>
      <c r="AB701" s="125"/>
      <c r="AC701" s="125"/>
      <c r="AD701" s="125"/>
      <c r="AE701" s="123" t="str">
        <f>IF(原始数据!K700="","",原始数据!K700)</f>
        <v/>
      </c>
      <c r="AF701" s="123" t="str">
        <f>IF(原始数据!L700="","",原始数据!L700)</f>
        <v/>
      </c>
      <c r="AG701" s="123" t="str">
        <f>IF(原始数据!AO700="","",原始数据!AO700)</f>
        <v/>
      </c>
      <c r="AH701" s="125"/>
      <c r="AI701" s="125"/>
      <c r="AJ701" s="125"/>
      <c r="AK701" s="125"/>
      <c r="AL701" s="125"/>
    </row>
    <row r="702" spans="1:38">
      <c r="A702" s="117">
        <f>输入错误检查!B701</f>
        <v>0</v>
      </c>
      <c r="B702" s="130" t="str">
        <f>原始数据!B701</f>
        <v/>
      </c>
      <c r="C702" s="130" t="str">
        <f>原始数据!C701</f>
        <v/>
      </c>
      <c r="D702" s="120" t="str">
        <f>原始数据!D701</f>
        <v/>
      </c>
      <c r="E702" s="120" t="str">
        <f>原始数据!E701</f>
        <v/>
      </c>
      <c r="F702" s="120" t="str">
        <f>原始数据!F701</f>
        <v/>
      </c>
      <c r="G702" s="120">
        <f>原始数据!G701</f>
        <v>2</v>
      </c>
      <c r="H702" s="120" t="str">
        <f>原始数据!H701</f>
        <v>下</v>
      </c>
      <c r="I702" s="120" t="str">
        <f>IF(原始数据!W701="","",原始数据!W701)</f>
        <v/>
      </c>
      <c r="J702" s="120" t="str">
        <f>原始数据!J701</f>
        <v/>
      </c>
      <c r="K702" s="125"/>
      <c r="L702" s="123" t="str">
        <f>IF(原始数据!AI701="","",原始数据!AI701)</f>
        <v/>
      </c>
      <c r="M702" s="125"/>
      <c r="N702" s="145"/>
      <c r="O702" s="145"/>
      <c r="P702" s="125"/>
      <c r="Q702" s="123" t="str">
        <f>IF(原始数据!AJ701="","",原始数据!AJ701)</f>
        <v/>
      </c>
      <c r="R702" s="125"/>
      <c r="S702" s="125"/>
      <c r="T702" s="125"/>
      <c r="U702" s="125"/>
      <c r="V702" s="123" t="str">
        <f>IF(原始数据!AL701="","",原始数据!AL701)</f>
        <v/>
      </c>
      <c r="W702" s="125"/>
      <c r="X702" s="125"/>
      <c r="Y702" s="125"/>
      <c r="Z702" s="125"/>
      <c r="AA702" s="123" t="str">
        <f>IF(原始数据!AN701="","",原始数据!AN701)</f>
        <v/>
      </c>
      <c r="AB702" s="125"/>
      <c r="AC702" s="125"/>
      <c r="AD702" s="125"/>
      <c r="AE702" s="123" t="str">
        <f>IF(原始数据!K701="","",原始数据!K701)</f>
        <v/>
      </c>
      <c r="AF702" s="123" t="str">
        <f>IF(原始数据!L701="","",原始数据!L701)</f>
        <v/>
      </c>
      <c r="AG702" s="123" t="str">
        <f>IF(原始数据!AO701="","",原始数据!AO701)</f>
        <v/>
      </c>
      <c r="AH702" s="125"/>
      <c r="AI702" s="125"/>
      <c r="AJ702" s="125"/>
      <c r="AK702" s="125"/>
      <c r="AL702" s="125"/>
    </row>
    <row r="703" spans="1:38">
      <c r="A703" s="117">
        <f>输入错误检查!B702</f>
        <v>0</v>
      </c>
      <c r="B703" s="130" t="str">
        <f>原始数据!B702</f>
        <v/>
      </c>
      <c r="C703" s="130" t="str">
        <f>原始数据!C702</f>
        <v/>
      </c>
      <c r="D703" s="120" t="str">
        <f>原始数据!D702</f>
        <v/>
      </c>
      <c r="E703" s="120" t="str">
        <f>原始数据!E702</f>
        <v/>
      </c>
      <c r="F703" s="120" t="str">
        <f>原始数据!F702</f>
        <v/>
      </c>
      <c r="G703" s="120">
        <f>原始数据!G702</f>
        <v>3</v>
      </c>
      <c r="H703" s="120" t="str">
        <f>原始数据!H702</f>
        <v>上</v>
      </c>
      <c r="I703" s="120" t="str">
        <f>IF(原始数据!W702="","",原始数据!W702)</f>
        <v/>
      </c>
      <c r="J703" s="120" t="str">
        <f>原始数据!J702</f>
        <v/>
      </c>
      <c r="K703" s="125"/>
      <c r="L703" s="123" t="str">
        <f>IF(原始数据!AI702="","",原始数据!AI702)</f>
        <v/>
      </c>
      <c r="M703" s="125"/>
      <c r="N703" s="145"/>
      <c r="O703" s="145"/>
      <c r="P703" s="125"/>
      <c r="Q703" s="123" t="str">
        <f>IF(原始数据!AJ702="","",原始数据!AJ702)</f>
        <v/>
      </c>
      <c r="R703" s="125"/>
      <c r="S703" s="125"/>
      <c r="T703" s="125"/>
      <c r="U703" s="125"/>
      <c r="V703" s="123" t="str">
        <f>IF(原始数据!AL702="","",原始数据!AL702)</f>
        <v/>
      </c>
      <c r="W703" s="125"/>
      <c r="X703" s="125"/>
      <c r="Y703" s="125"/>
      <c r="Z703" s="125"/>
      <c r="AA703" s="123" t="str">
        <f>IF(原始数据!AN702="","",原始数据!AN702)</f>
        <v/>
      </c>
      <c r="AB703" s="125"/>
      <c r="AC703" s="125"/>
      <c r="AD703" s="125"/>
      <c r="AE703" s="123" t="str">
        <f>IF(原始数据!K702="","",原始数据!K702)</f>
        <v/>
      </c>
      <c r="AF703" s="123" t="str">
        <f>IF(原始数据!L702="","",原始数据!L702)</f>
        <v/>
      </c>
      <c r="AG703" s="123" t="str">
        <f>IF(原始数据!AO702="","",原始数据!AO702)</f>
        <v/>
      </c>
      <c r="AH703" s="125"/>
      <c r="AI703" s="125"/>
      <c r="AJ703" s="125"/>
      <c r="AK703" s="125"/>
      <c r="AL703" s="125"/>
    </row>
    <row r="704" spans="1:38">
      <c r="A704" s="117">
        <f>输入错误检查!B703</f>
        <v>0</v>
      </c>
      <c r="B704" s="130" t="str">
        <f>原始数据!B703</f>
        <v/>
      </c>
      <c r="C704" s="130" t="str">
        <f>原始数据!C703</f>
        <v/>
      </c>
      <c r="D704" s="120" t="str">
        <f>原始数据!D703</f>
        <v/>
      </c>
      <c r="E704" s="120" t="str">
        <f>原始数据!E703</f>
        <v/>
      </c>
      <c r="F704" s="120" t="str">
        <f>原始数据!F703</f>
        <v/>
      </c>
      <c r="G704" s="120">
        <f>原始数据!G703</f>
        <v>3</v>
      </c>
      <c r="H704" s="120" t="str">
        <f>原始数据!H703</f>
        <v>下</v>
      </c>
      <c r="I704" s="120" t="str">
        <f>IF(原始数据!W703="","",原始数据!W703)</f>
        <v/>
      </c>
      <c r="J704" s="120" t="str">
        <f>原始数据!J703</f>
        <v/>
      </c>
      <c r="K704" s="125"/>
      <c r="L704" s="123" t="str">
        <f>IF(原始数据!AI703="","",原始数据!AI703)</f>
        <v/>
      </c>
      <c r="M704" s="125"/>
      <c r="N704" s="145"/>
      <c r="O704" s="145"/>
      <c r="P704" s="125"/>
      <c r="Q704" s="123" t="str">
        <f>IF(原始数据!AJ703="","",原始数据!AJ703)</f>
        <v/>
      </c>
      <c r="R704" s="125"/>
      <c r="S704" s="125"/>
      <c r="T704" s="125"/>
      <c r="U704" s="125"/>
      <c r="V704" s="123" t="str">
        <f>IF(原始数据!AL703="","",原始数据!AL703)</f>
        <v/>
      </c>
      <c r="W704" s="125"/>
      <c r="X704" s="125"/>
      <c r="Y704" s="125"/>
      <c r="Z704" s="125"/>
      <c r="AA704" s="123" t="str">
        <f>IF(原始数据!AN703="","",原始数据!AN703)</f>
        <v/>
      </c>
      <c r="AB704" s="125"/>
      <c r="AC704" s="125"/>
      <c r="AD704" s="125"/>
      <c r="AE704" s="123" t="str">
        <f>IF(原始数据!K703="","",原始数据!K703)</f>
        <v/>
      </c>
      <c r="AF704" s="123" t="str">
        <f>IF(原始数据!L703="","",原始数据!L703)</f>
        <v/>
      </c>
      <c r="AG704" s="123" t="str">
        <f>IF(原始数据!AO703="","",原始数据!AO703)</f>
        <v/>
      </c>
      <c r="AH704" s="125"/>
      <c r="AI704" s="125"/>
      <c r="AJ704" s="125"/>
      <c r="AK704" s="125"/>
      <c r="AL704" s="125"/>
    </row>
    <row r="705" spans="1:38">
      <c r="A705" s="117">
        <f>输入错误检查!B704</f>
        <v>0</v>
      </c>
      <c r="B705" s="130" t="str">
        <f>原始数据!B704</f>
        <v/>
      </c>
      <c r="C705" s="130" t="str">
        <f>原始数据!C704</f>
        <v/>
      </c>
      <c r="D705" s="120" t="str">
        <f>原始数据!D704</f>
        <v/>
      </c>
      <c r="E705" s="120" t="str">
        <f>原始数据!E704</f>
        <v/>
      </c>
      <c r="F705" s="120" t="str">
        <f>原始数据!F704</f>
        <v/>
      </c>
      <c r="G705" s="120" t="str">
        <f>原始数据!G704</f>
        <v>加</v>
      </c>
      <c r="H705" s="120" t="str">
        <f>原始数据!H704</f>
        <v>上</v>
      </c>
      <c r="I705" s="120" t="str">
        <f>IF(原始数据!W704="","",原始数据!W704)</f>
        <v/>
      </c>
      <c r="J705" s="120" t="str">
        <f>原始数据!J704</f>
        <v/>
      </c>
      <c r="K705" s="125"/>
      <c r="L705" s="123" t="str">
        <f>IF(原始数据!AI704="","",原始数据!AI704)</f>
        <v/>
      </c>
      <c r="M705" s="125"/>
      <c r="N705" s="145"/>
      <c r="O705" s="145"/>
      <c r="P705" s="125"/>
      <c r="Q705" s="123" t="str">
        <f>IF(原始数据!AJ704="","",原始数据!AJ704)</f>
        <v/>
      </c>
      <c r="R705" s="125"/>
      <c r="S705" s="125"/>
      <c r="T705" s="125"/>
      <c r="U705" s="125"/>
      <c r="V705" s="123" t="str">
        <f>IF(原始数据!AL704="","",原始数据!AL704)</f>
        <v/>
      </c>
      <c r="W705" s="125"/>
      <c r="X705" s="125"/>
      <c r="Y705" s="125"/>
      <c r="Z705" s="125"/>
      <c r="AA705" s="123" t="str">
        <f>IF(原始数据!AN704="","",原始数据!AN704)</f>
        <v/>
      </c>
      <c r="AB705" s="125"/>
      <c r="AC705" s="125"/>
      <c r="AD705" s="125"/>
      <c r="AE705" s="123" t="str">
        <f>IF(原始数据!K704="","",原始数据!K704)</f>
        <v/>
      </c>
      <c r="AF705" s="123" t="str">
        <f>IF(原始数据!L704="","",原始数据!L704)</f>
        <v/>
      </c>
      <c r="AG705" s="123" t="str">
        <f>IF(原始数据!AO704="","",原始数据!AO704)</f>
        <v/>
      </c>
      <c r="AH705" s="125"/>
      <c r="AI705" s="125"/>
      <c r="AJ705" s="125"/>
      <c r="AK705" s="125"/>
      <c r="AL705" s="125"/>
    </row>
    <row r="706" spans="1:38">
      <c r="A706" s="117">
        <f>输入错误检查!B705</f>
        <v>0</v>
      </c>
      <c r="B706" s="130" t="str">
        <f>原始数据!B705</f>
        <v/>
      </c>
      <c r="C706" s="130" t="str">
        <f>原始数据!C705</f>
        <v/>
      </c>
      <c r="D706" s="120" t="str">
        <f>原始数据!D705</f>
        <v/>
      </c>
      <c r="E706" s="120" t="str">
        <f>原始数据!E705</f>
        <v/>
      </c>
      <c r="F706" s="120" t="str">
        <f>原始数据!F705</f>
        <v/>
      </c>
      <c r="G706" s="120" t="str">
        <f>原始数据!G705</f>
        <v>加</v>
      </c>
      <c r="H706" s="120" t="str">
        <f>原始数据!H705</f>
        <v>下</v>
      </c>
      <c r="I706" s="120" t="str">
        <f>IF(原始数据!W705="","",原始数据!W705)</f>
        <v/>
      </c>
      <c r="J706" s="120" t="str">
        <f>原始数据!J705</f>
        <v/>
      </c>
      <c r="K706" s="125"/>
      <c r="L706" s="123" t="str">
        <f>IF(原始数据!AI705="","",原始数据!AI705)</f>
        <v/>
      </c>
      <c r="M706" s="125"/>
      <c r="N706" s="145"/>
      <c r="O706" s="145"/>
      <c r="P706" s="125"/>
      <c r="Q706" s="123" t="str">
        <f>IF(原始数据!AJ705="","",原始数据!AJ705)</f>
        <v/>
      </c>
      <c r="R706" s="125"/>
      <c r="S706" s="125"/>
      <c r="T706" s="125"/>
      <c r="U706" s="125"/>
      <c r="V706" s="123" t="str">
        <f>IF(原始数据!AL705="","",原始数据!AL705)</f>
        <v/>
      </c>
      <c r="W706" s="125"/>
      <c r="X706" s="125"/>
      <c r="Y706" s="125"/>
      <c r="Z706" s="125"/>
      <c r="AA706" s="123" t="str">
        <f>IF(原始数据!AN705="","",原始数据!AN705)</f>
        <v/>
      </c>
      <c r="AB706" s="125"/>
      <c r="AC706" s="125"/>
      <c r="AD706" s="125"/>
      <c r="AE706" s="123" t="str">
        <f>IF(原始数据!K705="","",原始数据!K705)</f>
        <v/>
      </c>
      <c r="AF706" s="123" t="str">
        <f>IF(原始数据!L705="","",原始数据!L705)</f>
        <v/>
      </c>
      <c r="AG706" s="123" t="str">
        <f>IF(原始数据!AO705="","",原始数据!AO705)</f>
        <v/>
      </c>
      <c r="AH706" s="125"/>
      <c r="AI706" s="125"/>
      <c r="AJ706" s="125"/>
      <c r="AK706" s="125"/>
      <c r="AL706" s="125"/>
    </row>
    <row r="707" spans="1:38">
      <c r="A707" s="117">
        <f>输入错误检查!B706</f>
        <v>0</v>
      </c>
      <c r="B707" s="130" t="str">
        <f>原始数据!B706</f>
        <v/>
      </c>
      <c r="C707" s="130" t="str">
        <f>原始数据!C706</f>
        <v/>
      </c>
      <c r="D707" s="120" t="str">
        <f>原始数据!D706</f>
        <v/>
      </c>
      <c r="E707" s="120" t="str">
        <f>原始数据!E706</f>
        <v/>
      </c>
      <c r="F707" s="120" t="str">
        <f>原始数据!F706</f>
        <v/>
      </c>
      <c r="G707" s="120">
        <f>原始数据!G706</f>
        <v>1</v>
      </c>
      <c r="H707" s="120" t="str">
        <f>原始数据!H706</f>
        <v>上</v>
      </c>
      <c r="I707" s="120" t="str">
        <f>IF(原始数据!W706="","",原始数据!W706)</f>
        <v/>
      </c>
      <c r="J707" s="120" t="str">
        <f>原始数据!J706</f>
        <v/>
      </c>
      <c r="K707" s="125"/>
      <c r="L707" s="123" t="str">
        <f>IF(原始数据!AI706="","",原始数据!AI706)</f>
        <v/>
      </c>
      <c r="M707" s="125"/>
      <c r="N707" s="145"/>
      <c r="O707" s="145"/>
      <c r="P707" s="125"/>
      <c r="Q707" s="123" t="str">
        <f>IF(原始数据!AJ706="","",原始数据!AJ706)</f>
        <v/>
      </c>
      <c r="R707" s="125"/>
      <c r="S707" s="125"/>
      <c r="T707" s="125"/>
      <c r="U707" s="125"/>
      <c r="V707" s="123" t="str">
        <f>IF(原始数据!AL706="","",原始数据!AL706)</f>
        <v/>
      </c>
      <c r="W707" s="125"/>
      <c r="X707" s="125"/>
      <c r="Y707" s="125"/>
      <c r="Z707" s="125"/>
      <c r="AA707" s="123" t="str">
        <f>IF(原始数据!AN706="","",原始数据!AN706)</f>
        <v/>
      </c>
      <c r="AB707" s="125"/>
      <c r="AC707" s="125"/>
      <c r="AD707" s="125"/>
      <c r="AE707" s="123" t="str">
        <f>IF(原始数据!K706="","",原始数据!K706)</f>
        <v/>
      </c>
      <c r="AF707" s="123" t="str">
        <f>IF(原始数据!L706="","",原始数据!L706)</f>
        <v/>
      </c>
      <c r="AG707" s="123" t="str">
        <f>IF(原始数据!AO706="","",原始数据!AO706)</f>
        <v/>
      </c>
      <c r="AH707" s="125"/>
      <c r="AI707" s="125"/>
      <c r="AJ707" s="125"/>
      <c r="AK707" s="125"/>
      <c r="AL707" s="125"/>
    </row>
    <row r="708" spans="1:38">
      <c r="A708" s="117">
        <f>输入错误检查!B707</f>
        <v>0</v>
      </c>
      <c r="B708" s="130" t="str">
        <f>原始数据!B707</f>
        <v/>
      </c>
      <c r="C708" s="130" t="str">
        <f>原始数据!C707</f>
        <v/>
      </c>
      <c r="D708" s="120" t="str">
        <f>原始数据!D707</f>
        <v/>
      </c>
      <c r="E708" s="120" t="str">
        <f>原始数据!E707</f>
        <v/>
      </c>
      <c r="F708" s="120" t="str">
        <f>原始数据!F707</f>
        <v/>
      </c>
      <c r="G708" s="120">
        <f>原始数据!G707</f>
        <v>1</v>
      </c>
      <c r="H708" s="120" t="str">
        <f>原始数据!H707</f>
        <v>下</v>
      </c>
      <c r="I708" s="120" t="str">
        <f>IF(原始数据!W707="","",原始数据!W707)</f>
        <v/>
      </c>
      <c r="J708" s="120" t="str">
        <f>原始数据!J707</f>
        <v/>
      </c>
      <c r="K708" s="125"/>
      <c r="L708" s="123" t="str">
        <f>IF(原始数据!AI707="","",原始数据!AI707)</f>
        <v/>
      </c>
      <c r="M708" s="125"/>
      <c r="N708" s="145"/>
      <c r="O708" s="145"/>
      <c r="P708" s="125"/>
      <c r="Q708" s="123" t="str">
        <f>IF(原始数据!AJ707="","",原始数据!AJ707)</f>
        <v/>
      </c>
      <c r="R708" s="125"/>
      <c r="S708" s="125"/>
      <c r="T708" s="125"/>
      <c r="U708" s="125"/>
      <c r="V708" s="123" t="str">
        <f>IF(原始数据!AL707="","",原始数据!AL707)</f>
        <v/>
      </c>
      <c r="W708" s="125"/>
      <c r="X708" s="125"/>
      <c r="Y708" s="125"/>
      <c r="Z708" s="125"/>
      <c r="AA708" s="123" t="str">
        <f>IF(原始数据!AN707="","",原始数据!AN707)</f>
        <v/>
      </c>
      <c r="AB708" s="125"/>
      <c r="AC708" s="125"/>
      <c r="AD708" s="125"/>
      <c r="AE708" s="123" t="str">
        <f>IF(原始数据!K707="","",原始数据!K707)</f>
        <v/>
      </c>
      <c r="AF708" s="123" t="str">
        <f>IF(原始数据!L707="","",原始数据!L707)</f>
        <v/>
      </c>
      <c r="AG708" s="123" t="str">
        <f>IF(原始数据!AO707="","",原始数据!AO707)</f>
        <v/>
      </c>
      <c r="AH708" s="125"/>
      <c r="AI708" s="125"/>
      <c r="AJ708" s="125"/>
      <c r="AK708" s="125"/>
      <c r="AL708" s="125"/>
    </row>
    <row r="709" spans="1:38">
      <c r="A709" s="117">
        <f>输入错误检查!B708</f>
        <v>0</v>
      </c>
      <c r="B709" s="130" t="str">
        <f>原始数据!B708</f>
        <v/>
      </c>
      <c r="C709" s="130" t="str">
        <f>原始数据!C708</f>
        <v/>
      </c>
      <c r="D709" s="120" t="str">
        <f>原始数据!D708</f>
        <v/>
      </c>
      <c r="E709" s="120" t="str">
        <f>原始数据!E708</f>
        <v/>
      </c>
      <c r="F709" s="120" t="str">
        <f>原始数据!F708</f>
        <v/>
      </c>
      <c r="G709" s="120">
        <f>原始数据!G708</f>
        <v>2</v>
      </c>
      <c r="H709" s="120" t="str">
        <f>原始数据!H708</f>
        <v>上</v>
      </c>
      <c r="I709" s="120" t="str">
        <f>IF(原始数据!W708="","",原始数据!W708)</f>
        <v/>
      </c>
      <c r="J709" s="120" t="str">
        <f>原始数据!J708</f>
        <v/>
      </c>
      <c r="K709" s="125"/>
      <c r="L709" s="123" t="str">
        <f>IF(原始数据!AI708="","",原始数据!AI708)</f>
        <v/>
      </c>
      <c r="M709" s="125"/>
      <c r="N709" s="145"/>
      <c r="O709" s="145"/>
      <c r="P709" s="125"/>
      <c r="Q709" s="123" t="str">
        <f>IF(原始数据!AJ708="","",原始数据!AJ708)</f>
        <v/>
      </c>
      <c r="R709" s="125"/>
      <c r="S709" s="125"/>
      <c r="T709" s="125"/>
      <c r="U709" s="125"/>
      <c r="V709" s="123" t="str">
        <f>IF(原始数据!AL708="","",原始数据!AL708)</f>
        <v/>
      </c>
      <c r="W709" s="125"/>
      <c r="X709" s="125"/>
      <c r="Y709" s="125"/>
      <c r="Z709" s="125"/>
      <c r="AA709" s="123" t="str">
        <f>IF(原始数据!AN708="","",原始数据!AN708)</f>
        <v/>
      </c>
      <c r="AB709" s="125"/>
      <c r="AC709" s="125"/>
      <c r="AD709" s="125"/>
      <c r="AE709" s="123" t="str">
        <f>IF(原始数据!K708="","",原始数据!K708)</f>
        <v/>
      </c>
      <c r="AF709" s="123" t="str">
        <f>IF(原始数据!L708="","",原始数据!L708)</f>
        <v/>
      </c>
      <c r="AG709" s="123" t="str">
        <f>IF(原始数据!AO708="","",原始数据!AO708)</f>
        <v/>
      </c>
      <c r="AH709" s="125"/>
      <c r="AI709" s="125"/>
      <c r="AJ709" s="125"/>
      <c r="AK709" s="125"/>
      <c r="AL709" s="125"/>
    </row>
    <row r="710" spans="1:38">
      <c r="A710" s="117">
        <f>输入错误检查!B709</f>
        <v>0</v>
      </c>
      <c r="B710" s="130" t="str">
        <f>原始数据!B709</f>
        <v/>
      </c>
      <c r="C710" s="130" t="str">
        <f>原始数据!C709</f>
        <v/>
      </c>
      <c r="D710" s="120" t="str">
        <f>原始数据!D709</f>
        <v/>
      </c>
      <c r="E710" s="120" t="str">
        <f>原始数据!E709</f>
        <v/>
      </c>
      <c r="F710" s="120" t="str">
        <f>原始数据!F709</f>
        <v/>
      </c>
      <c r="G710" s="120">
        <f>原始数据!G709</f>
        <v>2</v>
      </c>
      <c r="H710" s="120" t="str">
        <f>原始数据!H709</f>
        <v>下</v>
      </c>
      <c r="I710" s="120" t="str">
        <f>IF(原始数据!W709="","",原始数据!W709)</f>
        <v/>
      </c>
      <c r="J710" s="120" t="str">
        <f>原始数据!J709</f>
        <v/>
      </c>
      <c r="K710" s="125"/>
      <c r="L710" s="123" t="str">
        <f>IF(原始数据!AI709="","",原始数据!AI709)</f>
        <v/>
      </c>
      <c r="M710" s="125"/>
      <c r="N710" s="145"/>
      <c r="O710" s="145"/>
      <c r="P710" s="125"/>
      <c r="Q710" s="123" t="str">
        <f>IF(原始数据!AJ709="","",原始数据!AJ709)</f>
        <v/>
      </c>
      <c r="R710" s="125"/>
      <c r="S710" s="125"/>
      <c r="T710" s="125"/>
      <c r="U710" s="125"/>
      <c r="V710" s="123" t="str">
        <f>IF(原始数据!AL709="","",原始数据!AL709)</f>
        <v/>
      </c>
      <c r="W710" s="125"/>
      <c r="X710" s="125"/>
      <c r="Y710" s="125"/>
      <c r="Z710" s="125"/>
      <c r="AA710" s="123" t="str">
        <f>IF(原始数据!AN709="","",原始数据!AN709)</f>
        <v/>
      </c>
      <c r="AB710" s="125"/>
      <c r="AC710" s="125"/>
      <c r="AD710" s="125"/>
      <c r="AE710" s="123" t="str">
        <f>IF(原始数据!K709="","",原始数据!K709)</f>
        <v/>
      </c>
      <c r="AF710" s="123" t="str">
        <f>IF(原始数据!L709="","",原始数据!L709)</f>
        <v/>
      </c>
      <c r="AG710" s="123" t="str">
        <f>IF(原始数据!AO709="","",原始数据!AO709)</f>
        <v/>
      </c>
      <c r="AH710" s="125"/>
      <c r="AI710" s="125"/>
      <c r="AJ710" s="125"/>
      <c r="AK710" s="125"/>
      <c r="AL710" s="125"/>
    </row>
    <row r="711" spans="1:38">
      <c r="A711" s="117">
        <f>输入错误检查!B710</f>
        <v>0</v>
      </c>
      <c r="B711" s="130" t="str">
        <f>原始数据!B710</f>
        <v/>
      </c>
      <c r="C711" s="130" t="str">
        <f>原始数据!C710</f>
        <v/>
      </c>
      <c r="D711" s="120" t="str">
        <f>原始数据!D710</f>
        <v/>
      </c>
      <c r="E711" s="120" t="str">
        <f>原始数据!E710</f>
        <v/>
      </c>
      <c r="F711" s="120" t="str">
        <f>原始数据!F710</f>
        <v/>
      </c>
      <c r="G711" s="120">
        <f>原始数据!G710</f>
        <v>3</v>
      </c>
      <c r="H711" s="120" t="str">
        <f>原始数据!H710</f>
        <v>上</v>
      </c>
      <c r="I711" s="120" t="str">
        <f>IF(原始数据!W710="","",原始数据!W710)</f>
        <v/>
      </c>
      <c r="J711" s="120" t="str">
        <f>原始数据!J710</f>
        <v/>
      </c>
      <c r="K711" s="125"/>
      <c r="L711" s="123" t="str">
        <f>IF(原始数据!AI710="","",原始数据!AI710)</f>
        <v/>
      </c>
      <c r="M711" s="125"/>
      <c r="N711" s="145"/>
      <c r="O711" s="145"/>
      <c r="P711" s="125"/>
      <c r="Q711" s="123" t="str">
        <f>IF(原始数据!AJ710="","",原始数据!AJ710)</f>
        <v/>
      </c>
      <c r="R711" s="125"/>
      <c r="S711" s="125"/>
      <c r="T711" s="125"/>
      <c r="U711" s="125"/>
      <c r="V711" s="123" t="str">
        <f>IF(原始数据!AL710="","",原始数据!AL710)</f>
        <v/>
      </c>
      <c r="W711" s="125"/>
      <c r="X711" s="125"/>
      <c r="Y711" s="125"/>
      <c r="Z711" s="125"/>
      <c r="AA711" s="123" t="str">
        <f>IF(原始数据!AN710="","",原始数据!AN710)</f>
        <v/>
      </c>
      <c r="AB711" s="125"/>
      <c r="AC711" s="125"/>
      <c r="AD711" s="125"/>
      <c r="AE711" s="123" t="str">
        <f>IF(原始数据!K710="","",原始数据!K710)</f>
        <v/>
      </c>
      <c r="AF711" s="123" t="str">
        <f>IF(原始数据!L710="","",原始数据!L710)</f>
        <v/>
      </c>
      <c r="AG711" s="123" t="str">
        <f>IF(原始数据!AO710="","",原始数据!AO710)</f>
        <v/>
      </c>
      <c r="AH711" s="125"/>
      <c r="AI711" s="125"/>
      <c r="AJ711" s="125"/>
      <c r="AK711" s="125"/>
      <c r="AL711" s="125"/>
    </row>
    <row r="712" spans="1:38">
      <c r="A712" s="117">
        <f>输入错误检查!B711</f>
        <v>0</v>
      </c>
      <c r="B712" s="130" t="str">
        <f>原始数据!B711</f>
        <v/>
      </c>
      <c r="C712" s="130" t="str">
        <f>原始数据!C711</f>
        <v/>
      </c>
      <c r="D712" s="120" t="str">
        <f>原始数据!D711</f>
        <v/>
      </c>
      <c r="E712" s="120" t="str">
        <f>原始数据!E711</f>
        <v/>
      </c>
      <c r="F712" s="120" t="str">
        <f>原始数据!F711</f>
        <v/>
      </c>
      <c r="G712" s="120">
        <f>原始数据!G711</f>
        <v>3</v>
      </c>
      <c r="H712" s="120" t="str">
        <f>原始数据!H711</f>
        <v>下</v>
      </c>
      <c r="I712" s="120" t="str">
        <f>IF(原始数据!W711="","",原始数据!W711)</f>
        <v/>
      </c>
      <c r="J712" s="120" t="str">
        <f>原始数据!J711</f>
        <v/>
      </c>
      <c r="K712" s="125"/>
      <c r="L712" s="123" t="str">
        <f>IF(原始数据!AI711="","",原始数据!AI711)</f>
        <v/>
      </c>
      <c r="M712" s="125"/>
      <c r="N712" s="145"/>
      <c r="O712" s="145"/>
      <c r="P712" s="125"/>
      <c r="Q712" s="123" t="str">
        <f>IF(原始数据!AJ711="","",原始数据!AJ711)</f>
        <v/>
      </c>
      <c r="R712" s="125"/>
      <c r="S712" s="125"/>
      <c r="T712" s="125"/>
      <c r="U712" s="125"/>
      <c r="V712" s="123" t="str">
        <f>IF(原始数据!AL711="","",原始数据!AL711)</f>
        <v/>
      </c>
      <c r="W712" s="125"/>
      <c r="X712" s="125"/>
      <c r="Y712" s="125"/>
      <c r="Z712" s="125"/>
      <c r="AA712" s="123" t="str">
        <f>IF(原始数据!AN711="","",原始数据!AN711)</f>
        <v/>
      </c>
      <c r="AB712" s="125"/>
      <c r="AC712" s="125"/>
      <c r="AD712" s="125"/>
      <c r="AE712" s="123" t="str">
        <f>IF(原始数据!K711="","",原始数据!K711)</f>
        <v/>
      </c>
      <c r="AF712" s="123" t="str">
        <f>IF(原始数据!L711="","",原始数据!L711)</f>
        <v/>
      </c>
      <c r="AG712" s="123" t="str">
        <f>IF(原始数据!AO711="","",原始数据!AO711)</f>
        <v/>
      </c>
      <c r="AH712" s="125"/>
      <c r="AI712" s="125"/>
      <c r="AJ712" s="125"/>
      <c r="AK712" s="125"/>
      <c r="AL712" s="125"/>
    </row>
    <row r="713" spans="1:38">
      <c r="A713" s="117">
        <f>输入错误检查!B712</f>
        <v>0</v>
      </c>
      <c r="B713" s="130" t="str">
        <f>原始数据!B712</f>
        <v/>
      </c>
      <c r="C713" s="130" t="str">
        <f>原始数据!C712</f>
        <v/>
      </c>
      <c r="D713" s="120" t="str">
        <f>原始数据!D712</f>
        <v/>
      </c>
      <c r="E713" s="120" t="str">
        <f>原始数据!E712</f>
        <v/>
      </c>
      <c r="F713" s="120" t="str">
        <f>原始数据!F712</f>
        <v/>
      </c>
      <c r="G713" s="120" t="str">
        <f>原始数据!G712</f>
        <v>加</v>
      </c>
      <c r="H713" s="120" t="str">
        <f>原始数据!H712</f>
        <v>上</v>
      </c>
      <c r="I713" s="120" t="str">
        <f>IF(原始数据!W712="","",原始数据!W712)</f>
        <v/>
      </c>
      <c r="J713" s="120" t="str">
        <f>原始数据!J712</f>
        <v/>
      </c>
      <c r="K713" s="125"/>
      <c r="L713" s="123" t="str">
        <f>IF(原始数据!AI712="","",原始数据!AI712)</f>
        <v/>
      </c>
      <c r="M713" s="125"/>
      <c r="N713" s="145"/>
      <c r="O713" s="145"/>
      <c r="P713" s="125"/>
      <c r="Q713" s="123" t="str">
        <f>IF(原始数据!AJ712="","",原始数据!AJ712)</f>
        <v/>
      </c>
      <c r="R713" s="125"/>
      <c r="S713" s="125"/>
      <c r="T713" s="125"/>
      <c r="U713" s="125"/>
      <c r="V713" s="123" t="str">
        <f>IF(原始数据!AL712="","",原始数据!AL712)</f>
        <v/>
      </c>
      <c r="W713" s="125"/>
      <c r="X713" s="125"/>
      <c r="Y713" s="125"/>
      <c r="Z713" s="125"/>
      <c r="AA713" s="123" t="str">
        <f>IF(原始数据!AN712="","",原始数据!AN712)</f>
        <v/>
      </c>
      <c r="AB713" s="125"/>
      <c r="AC713" s="125"/>
      <c r="AD713" s="125"/>
      <c r="AE713" s="123" t="str">
        <f>IF(原始数据!K712="","",原始数据!K712)</f>
        <v/>
      </c>
      <c r="AF713" s="123" t="str">
        <f>IF(原始数据!L712="","",原始数据!L712)</f>
        <v/>
      </c>
      <c r="AG713" s="123" t="str">
        <f>IF(原始数据!AO712="","",原始数据!AO712)</f>
        <v/>
      </c>
      <c r="AH713" s="125"/>
      <c r="AI713" s="125"/>
      <c r="AJ713" s="125"/>
      <c r="AK713" s="125"/>
      <c r="AL713" s="125"/>
    </row>
    <row r="714" spans="1:38">
      <c r="A714" s="117">
        <f>输入错误检查!B713</f>
        <v>0</v>
      </c>
      <c r="B714" s="130" t="str">
        <f>原始数据!B713</f>
        <v/>
      </c>
      <c r="C714" s="130" t="str">
        <f>原始数据!C713</f>
        <v/>
      </c>
      <c r="D714" s="120" t="str">
        <f>原始数据!D713</f>
        <v/>
      </c>
      <c r="E714" s="120" t="str">
        <f>原始数据!E713</f>
        <v/>
      </c>
      <c r="F714" s="120" t="str">
        <f>原始数据!F713</f>
        <v/>
      </c>
      <c r="G714" s="120" t="str">
        <f>原始数据!G713</f>
        <v>加</v>
      </c>
      <c r="H714" s="120" t="str">
        <f>原始数据!H713</f>
        <v>下</v>
      </c>
      <c r="I714" s="120" t="str">
        <f>IF(原始数据!W713="","",原始数据!W713)</f>
        <v/>
      </c>
      <c r="J714" s="120" t="str">
        <f>原始数据!J713</f>
        <v/>
      </c>
      <c r="K714" s="125"/>
      <c r="L714" s="123" t="str">
        <f>IF(原始数据!AI713="","",原始数据!AI713)</f>
        <v/>
      </c>
      <c r="M714" s="125"/>
      <c r="N714" s="145"/>
      <c r="O714" s="145"/>
      <c r="P714" s="125"/>
      <c r="Q714" s="123" t="str">
        <f>IF(原始数据!AJ713="","",原始数据!AJ713)</f>
        <v/>
      </c>
      <c r="R714" s="125"/>
      <c r="S714" s="125"/>
      <c r="T714" s="125"/>
      <c r="U714" s="125"/>
      <c r="V714" s="123" t="str">
        <f>IF(原始数据!AL713="","",原始数据!AL713)</f>
        <v/>
      </c>
      <c r="W714" s="125"/>
      <c r="X714" s="125"/>
      <c r="Y714" s="125"/>
      <c r="Z714" s="125"/>
      <c r="AA714" s="123" t="str">
        <f>IF(原始数据!AN713="","",原始数据!AN713)</f>
        <v/>
      </c>
      <c r="AB714" s="125"/>
      <c r="AC714" s="125"/>
      <c r="AD714" s="125"/>
      <c r="AE714" s="123" t="str">
        <f>IF(原始数据!K713="","",原始数据!K713)</f>
        <v/>
      </c>
      <c r="AF714" s="123" t="str">
        <f>IF(原始数据!L713="","",原始数据!L713)</f>
        <v/>
      </c>
      <c r="AG714" s="123" t="str">
        <f>IF(原始数据!AO713="","",原始数据!AO713)</f>
        <v/>
      </c>
      <c r="AH714" s="125"/>
      <c r="AI714" s="125"/>
      <c r="AJ714" s="125"/>
      <c r="AK714" s="125"/>
      <c r="AL714" s="125"/>
    </row>
    <row r="715" spans="1:38">
      <c r="A715" s="117">
        <f>输入错误检查!B714</f>
        <v>0</v>
      </c>
      <c r="B715" s="130" t="str">
        <f>原始数据!B714</f>
        <v/>
      </c>
      <c r="C715" s="130" t="str">
        <f>原始数据!C714</f>
        <v/>
      </c>
      <c r="D715" s="120" t="str">
        <f>原始数据!D714</f>
        <v/>
      </c>
      <c r="E715" s="120" t="str">
        <f>原始数据!E714</f>
        <v/>
      </c>
      <c r="F715" s="120" t="str">
        <f>原始数据!F714</f>
        <v/>
      </c>
      <c r="G715" s="120">
        <f>原始数据!G714</f>
        <v>1</v>
      </c>
      <c r="H715" s="120" t="str">
        <f>原始数据!H714</f>
        <v>上</v>
      </c>
      <c r="I715" s="120" t="str">
        <f>IF(原始数据!W714="","",原始数据!W714)</f>
        <v/>
      </c>
      <c r="J715" s="120" t="str">
        <f>原始数据!J714</f>
        <v/>
      </c>
      <c r="K715" s="125"/>
      <c r="L715" s="123" t="str">
        <f>IF(原始数据!AI714="","",原始数据!AI714)</f>
        <v/>
      </c>
      <c r="M715" s="125"/>
      <c r="N715" s="145"/>
      <c r="O715" s="145"/>
      <c r="P715" s="125"/>
      <c r="Q715" s="123" t="str">
        <f>IF(原始数据!AJ714="","",原始数据!AJ714)</f>
        <v/>
      </c>
      <c r="R715" s="125"/>
      <c r="S715" s="125"/>
      <c r="T715" s="125"/>
      <c r="U715" s="125"/>
      <c r="V715" s="123" t="str">
        <f>IF(原始数据!AL714="","",原始数据!AL714)</f>
        <v/>
      </c>
      <c r="W715" s="125"/>
      <c r="X715" s="125"/>
      <c r="Y715" s="125"/>
      <c r="Z715" s="125"/>
      <c r="AA715" s="123" t="str">
        <f>IF(原始数据!AN714="","",原始数据!AN714)</f>
        <v/>
      </c>
      <c r="AB715" s="125"/>
      <c r="AC715" s="125"/>
      <c r="AD715" s="125"/>
      <c r="AE715" s="123" t="str">
        <f>IF(原始数据!K714="","",原始数据!K714)</f>
        <v/>
      </c>
      <c r="AF715" s="123" t="str">
        <f>IF(原始数据!L714="","",原始数据!L714)</f>
        <v/>
      </c>
      <c r="AG715" s="123" t="str">
        <f>IF(原始数据!AO714="","",原始数据!AO714)</f>
        <v/>
      </c>
      <c r="AH715" s="125"/>
      <c r="AI715" s="125"/>
      <c r="AJ715" s="125"/>
      <c r="AK715" s="125"/>
      <c r="AL715" s="125"/>
    </row>
    <row r="716" spans="1:38">
      <c r="A716" s="117">
        <f>输入错误检查!B715</f>
        <v>0</v>
      </c>
      <c r="B716" s="130" t="str">
        <f>原始数据!B715</f>
        <v/>
      </c>
      <c r="C716" s="130" t="str">
        <f>原始数据!C715</f>
        <v/>
      </c>
      <c r="D716" s="120" t="str">
        <f>原始数据!D715</f>
        <v/>
      </c>
      <c r="E716" s="120" t="str">
        <f>原始数据!E715</f>
        <v/>
      </c>
      <c r="F716" s="120" t="str">
        <f>原始数据!F715</f>
        <v/>
      </c>
      <c r="G716" s="120">
        <f>原始数据!G715</f>
        <v>1</v>
      </c>
      <c r="H716" s="120" t="str">
        <f>原始数据!H715</f>
        <v>下</v>
      </c>
      <c r="I716" s="120" t="str">
        <f>IF(原始数据!W715="","",原始数据!W715)</f>
        <v/>
      </c>
      <c r="J716" s="120" t="str">
        <f>原始数据!J715</f>
        <v/>
      </c>
      <c r="K716" s="125"/>
      <c r="L716" s="123" t="str">
        <f>IF(原始数据!AI715="","",原始数据!AI715)</f>
        <v/>
      </c>
      <c r="M716" s="125"/>
      <c r="N716" s="145"/>
      <c r="O716" s="145"/>
      <c r="P716" s="125"/>
      <c r="Q716" s="123" t="str">
        <f>IF(原始数据!AJ715="","",原始数据!AJ715)</f>
        <v/>
      </c>
      <c r="R716" s="125"/>
      <c r="S716" s="125"/>
      <c r="T716" s="125"/>
      <c r="U716" s="125"/>
      <c r="V716" s="123" t="str">
        <f>IF(原始数据!AL715="","",原始数据!AL715)</f>
        <v/>
      </c>
      <c r="W716" s="125"/>
      <c r="X716" s="125"/>
      <c r="Y716" s="125"/>
      <c r="Z716" s="125"/>
      <c r="AA716" s="123" t="str">
        <f>IF(原始数据!AN715="","",原始数据!AN715)</f>
        <v/>
      </c>
      <c r="AB716" s="125"/>
      <c r="AC716" s="125"/>
      <c r="AD716" s="125"/>
      <c r="AE716" s="123" t="str">
        <f>IF(原始数据!K715="","",原始数据!K715)</f>
        <v/>
      </c>
      <c r="AF716" s="123" t="str">
        <f>IF(原始数据!L715="","",原始数据!L715)</f>
        <v/>
      </c>
      <c r="AG716" s="123" t="str">
        <f>IF(原始数据!AO715="","",原始数据!AO715)</f>
        <v/>
      </c>
      <c r="AH716" s="125"/>
      <c r="AI716" s="125"/>
      <c r="AJ716" s="125"/>
      <c r="AK716" s="125"/>
      <c r="AL716" s="125"/>
    </row>
    <row r="717" spans="1:38">
      <c r="A717" s="117">
        <f>输入错误检查!B716</f>
        <v>0</v>
      </c>
      <c r="B717" s="130" t="str">
        <f>原始数据!B716</f>
        <v/>
      </c>
      <c r="C717" s="130" t="str">
        <f>原始数据!C716</f>
        <v/>
      </c>
      <c r="D717" s="120" t="str">
        <f>原始数据!D716</f>
        <v/>
      </c>
      <c r="E717" s="120" t="str">
        <f>原始数据!E716</f>
        <v/>
      </c>
      <c r="F717" s="120" t="str">
        <f>原始数据!F716</f>
        <v/>
      </c>
      <c r="G717" s="120">
        <f>原始数据!G716</f>
        <v>2</v>
      </c>
      <c r="H717" s="120" t="str">
        <f>原始数据!H716</f>
        <v>上</v>
      </c>
      <c r="I717" s="120" t="str">
        <f>IF(原始数据!W716="","",原始数据!W716)</f>
        <v/>
      </c>
      <c r="J717" s="120" t="str">
        <f>原始数据!J716</f>
        <v/>
      </c>
      <c r="K717" s="125"/>
      <c r="L717" s="123" t="str">
        <f>IF(原始数据!AI716="","",原始数据!AI716)</f>
        <v/>
      </c>
      <c r="M717" s="125"/>
      <c r="N717" s="145"/>
      <c r="O717" s="145"/>
      <c r="P717" s="125"/>
      <c r="Q717" s="123" t="str">
        <f>IF(原始数据!AJ716="","",原始数据!AJ716)</f>
        <v/>
      </c>
      <c r="R717" s="125"/>
      <c r="S717" s="125"/>
      <c r="T717" s="125"/>
      <c r="U717" s="125"/>
      <c r="V717" s="123" t="str">
        <f>IF(原始数据!AL716="","",原始数据!AL716)</f>
        <v/>
      </c>
      <c r="W717" s="125"/>
      <c r="X717" s="125"/>
      <c r="Y717" s="125"/>
      <c r="Z717" s="125"/>
      <c r="AA717" s="123" t="str">
        <f>IF(原始数据!AN716="","",原始数据!AN716)</f>
        <v/>
      </c>
      <c r="AB717" s="125"/>
      <c r="AC717" s="125"/>
      <c r="AD717" s="125"/>
      <c r="AE717" s="123" t="str">
        <f>IF(原始数据!K716="","",原始数据!K716)</f>
        <v/>
      </c>
      <c r="AF717" s="123" t="str">
        <f>IF(原始数据!L716="","",原始数据!L716)</f>
        <v/>
      </c>
      <c r="AG717" s="123" t="str">
        <f>IF(原始数据!AO716="","",原始数据!AO716)</f>
        <v/>
      </c>
      <c r="AH717" s="125"/>
      <c r="AI717" s="125"/>
      <c r="AJ717" s="125"/>
      <c r="AK717" s="125"/>
      <c r="AL717" s="125"/>
    </row>
    <row r="718" spans="1:38">
      <c r="A718" s="117">
        <f>输入错误检查!B717</f>
        <v>0</v>
      </c>
      <c r="B718" s="130" t="str">
        <f>原始数据!B717</f>
        <v/>
      </c>
      <c r="C718" s="130" t="str">
        <f>原始数据!C717</f>
        <v/>
      </c>
      <c r="D718" s="120" t="str">
        <f>原始数据!D717</f>
        <v/>
      </c>
      <c r="E718" s="120" t="str">
        <f>原始数据!E717</f>
        <v/>
      </c>
      <c r="F718" s="120" t="str">
        <f>原始数据!F717</f>
        <v/>
      </c>
      <c r="G718" s="120">
        <f>原始数据!G717</f>
        <v>2</v>
      </c>
      <c r="H718" s="120" t="str">
        <f>原始数据!H717</f>
        <v>下</v>
      </c>
      <c r="I718" s="120" t="str">
        <f>IF(原始数据!W717="","",原始数据!W717)</f>
        <v/>
      </c>
      <c r="J718" s="120" t="str">
        <f>原始数据!J717</f>
        <v/>
      </c>
      <c r="K718" s="125"/>
      <c r="L718" s="123" t="str">
        <f>IF(原始数据!AI717="","",原始数据!AI717)</f>
        <v/>
      </c>
      <c r="M718" s="125"/>
      <c r="N718" s="145"/>
      <c r="O718" s="145"/>
      <c r="P718" s="125"/>
      <c r="Q718" s="123" t="str">
        <f>IF(原始数据!AJ717="","",原始数据!AJ717)</f>
        <v/>
      </c>
      <c r="R718" s="125"/>
      <c r="S718" s="125"/>
      <c r="T718" s="125"/>
      <c r="U718" s="125"/>
      <c r="V718" s="123" t="str">
        <f>IF(原始数据!AL717="","",原始数据!AL717)</f>
        <v/>
      </c>
      <c r="W718" s="125"/>
      <c r="X718" s="125"/>
      <c r="Y718" s="125"/>
      <c r="Z718" s="125"/>
      <c r="AA718" s="123" t="str">
        <f>IF(原始数据!AN717="","",原始数据!AN717)</f>
        <v/>
      </c>
      <c r="AB718" s="125"/>
      <c r="AC718" s="125"/>
      <c r="AD718" s="125"/>
      <c r="AE718" s="123" t="str">
        <f>IF(原始数据!K717="","",原始数据!K717)</f>
        <v/>
      </c>
      <c r="AF718" s="123" t="str">
        <f>IF(原始数据!L717="","",原始数据!L717)</f>
        <v/>
      </c>
      <c r="AG718" s="123" t="str">
        <f>IF(原始数据!AO717="","",原始数据!AO717)</f>
        <v/>
      </c>
      <c r="AH718" s="125"/>
      <c r="AI718" s="125"/>
      <c r="AJ718" s="125"/>
      <c r="AK718" s="125"/>
      <c r="AL718" s="125"/>
    </row>
    <row r="719" spans="1:38">
      <c r="A719" s="117">
        <f>输入错误检查!B718</f>
        <v>0</v>
      </c>
      <c r="B719" s="130" t="str">
        <f>原始数据!B718</f>
        <v/>
      </c>
      <c r="C719" s="130" t="str">
        <f>原始数据!C718</f>
        <v/>
      </c>
      <c r="D719" s="120" t="str">
        <f>原始数据!D718</f>
        <v/>
      </c>
      <c r="E719" s="120" t="str">
        <f>原始数据!E718</f>
        <v/>
      </c>
      <c r="F719" s="120" t="str">
        <f>原始数据!F718</f>
        <v/>
      </c>
      <c r="G719" s="120">
        <f>原始数据!G718</f>
        <v>3</v>
      </c>
      <c r="H719" s="120" t="str">
        <f>原始数据!H718</f>
        <v>上</v>
      </c>
      <c r="I719" s="120" t="str">
        <f>IF(原始数据!W718="","",原始数据!W718)</f>
        <v/>
      </c>
      <c r="J719" s="120" t="str">
        <f>原始数据!J718</f>
        <v/>
      </c>
      <c r="K719" s="125"/>
      <c r="L719" s="123" t="str">
        <f>IF(原始数据!AI718="","",原始数据!AI718)</f>
        <v/>
      </c>
      <c r="M719" s="125"/>
      <c r="N719" s="145"/>
      <c r="O719" s="145"/>
      <c r="P719" s="125"/>
      <c r="Q719" s="123" t="str">
        <f>IF(原始数据!AJ718="","",原始数据!AJ718)</f>
        <v/>
      </c>
      <c r="R719" s="125"/>
      <c r="S719" s="125"/>
      <c r="T719" s="125"/>
      <c r="U719" s="125"/>
      <c r="V719" s="123" t="str">
        <f>IF(原始数据!AL718="","",原始数据!AL718)</f>
        <v/>
      </c>
      <c r="W719" s="125"/>
      <c r="X719" s="125"/>
      <c r="Y719" s="125"/>
      <c r="Z719" s="125"/>
      <c r="AA719" s="123" t="str">
        <f>IF(原始数据!AN718="","",原始数据!AN718)</f>
        <v/>
      </c>
      <c r="AB719" s="125"/>
      <c r="AC719" s="125"/>
      <c r="AD719" s="125"/>
      <c r="AE719" s="123" t="str">
        <f>IF(原始数据!K718="","",原始数据!K718)</f>
        <v/>
      </c>
      <c r="AF719" s="123" t="str">
        <f>IF(原始数据!L718="","",原始数据!L718)</f>
        <v/>
      </c>
      <c r="AG719" s="123" t="str">
        <f>IF(原始数据!AO718="","",原始数据!AO718)</f>
        <v/>
      </c>
      <c r="AH719" s="125"/>
      <c r="AI719" s="125"/>
      <c r="AJ719" s="125"/>
      <c r="AK719" s="125"/>
      <c r="AL719" s="125"/>
    </row>
    <row r="720" spans="1:38">
      <c r="A720" s="117">
        <f>输入错误检查!B719</f>
        <v>0</v>
      </c>
      <c r="B720" s="130" t="str">
        <f>原始数据!B719</f>
        <v/>
      </c>
      <c r="C720" s="130" t="str">
        <f>原始数据!C719</f>
        <v/>
      </c>
      <c r="D720" s="120" t="str">
        <f>原始数据!D719</f>
        <v/>
      </c>
      <c r="E720" s="120" t="str">
        <f>原始数据!E719</f>
        <v/>
      </c>
      <c r="F720" s="120" t="str">
        <f>原始数据!F719</f>
        <v/>
      </c>
      <c r="G720" s="120">
        <f>原始数据!G719</f>
        <v>3</v>
      </c>
      <c r="H720" s="120" t="str">
        <f>原始数据!H719</f>
        <v>下</v>
      </c>
      <c r="I720" s="120" t="str">
        <f>IF(原始数据!W719="","",原始数据!W719)</f>
        <v/>
      </c>
      <c r="J720" s="120" t="str">
        <f>原始数据!J719</f>
        <v/>
      </c>
      <c r="K720" s="125"/>
      <c r="L720" s="123" t="str">
        <f>IF(原始数据!AI719="","",原始数据!AI719)</f>
        <v/>
      </c>
      <c r="M720" s="125"/>
      <c r="N720" s="145"/>
      <c r="O720" s="145"/>
      <c r="P720" s="125"/>
      <c r="Q720" s="123" t="str">
        <f>IF(原始数据!AJ719="","",原始数据!AJ719)</f>
        <v/>
      </c>
      <c r="R720" s="125"/>
      <c r="S720" s="125"/>
      <c r="T720" s="125"/>
      <c r="U720" s="125"/>
      <c r="V720" s="123" t="str">
        <f>IF(原始数据!AL719="","",原始数据!AL719)</f>
        <v/>
      </c>
      <c r="W720" s="125"/>
      <c r="X720" s="125"/>
      <c r="Y720" s="125"/>
      <c r="Z720" s="125"/>
      <c r="AA720" s="123" t="str">
        <f>IF(原始数据!AN719="","",原始数据!AN719)</f>
        <v/>
      </c>
      <c r="AB720" s="125"/>
      <c r="AC720" s="125"/>
      <c r="AD720" s="125"/>
      <c r="AE720" s="123" t="str">
        <f>IF(原始数据!K719="","",原始数据!K719)</f>
        <v/>
      </c>
      <c r="AF720" s="123" t="str">
        <f>IF(原始数据!L719="","",原始数据!L719)</f>
        <v/>
      </c>
      <c r="AG720" s="123" t="str">
        <f>IF(原始数据!AO719="","",原始数据!AO719)</f>
        <v/>
      </c>
      <c r="AH720" s="125"/>
      <c r="AI720" s="125"/>
      <c r="AJ720" s="125"/>
      <c r="AK720" s="125"/>
      <c r="AL720" s="125"/>
    </row>
    <row r="721" spans="1:38">
      <c r="A721" s="117">
        <f>输入错误检查!B720</f>
        <v>0</v>
      </c>
      <c r="B721" s="130" t="str">
        <f>原始数据!B720</f>
        <v/>
      </c>
      <c r="C721" s="130" t="str">
        <f>原始数据!C720</f>
        <v/>
      </c>
      <c r="D721" s="120" t="str">
        <f>原始数据!D720</f>
        <v/>
      </c>
      <c r="E721" s="120" t="str">
        <f>原始数据!E720</f>
        <v/>
      </c>
      <c r="F721" s="120" t="str">
        <f>原始数据!F720</f>
        <v/>
      </c>
      <c r="G721" s="120" t="str">
        <f>原始数据!G720</f>
        <v>加</v>
      </c>
      <c r="H721" s="120" t="str">
        <f>原始数据!H720</f>
        <v>上</v>
      </c>
      <c r="I721" s="120" t="str">
        <f>IF(原始数据!W720="","",原始数据!W720)</f>
        <v/>
      </c>
      <c r="J721" s="120" t="str">
        <f>原始数据!J720</f>
        <v/>
      </c>
      <c r="K721" s="125"/>
      <c r="L721" s="123" t="str">
        <f>IF(原始数据!AI720="","",原始数据!AI720)</f>
        <v/>
      </c>
      <c r="M721" s="125"/>
      <c r="N721" s="145"/>
      <c r="O721" s="145"/>
      <c r="P721" s="125"/>
      <c r="Q721" s="123" t="str">
        <f>IF(原始数据!AJ720="","",原始数据!AJ720)</f>
        <v/>
      </c>
      <c r="R721" s="125"/>
      <c r="S721" s="125"/>
      <c r="T721" s="125"/>
      <c r="U721" s="125"/>
      <c r="V721" s="123" t="str">
        <f>IF(原始数据!AL720="","",原始数据!AL720)</f>
        <v/>
      </c>
      <c r="W721" s="125"/>
      <c r="X721" s="125"/>
      <c r="Y721" s="125"/>
      <c r="Z721" s="125"/>
      <c r="AA721" s="123" t="str">
        <f>IF(原始数据!AN720="","",原始数据!AN720)</f>
        <v/>
      </c>
      <c r="AB721" s="125"/>
      <c r="AC721" s="125"/>
      <c r="AD721" s="125"/>
      <c r="AE721" s="123" t="str">
        <f>IF(原始数据!K720="","",原始数据!K720)</f>
        <v/>
      </c>
      <c r="AF721" s="123" t="str">
        <f>IF(原始数据!L720="","",原始数据!L720)</f>
        <v/>
      </c>
      <c r="AG721" s="123" t="str">
        <f>IF(原始数据!AO720="","",原始数据!AO720)</f>
        <v/>
      </c>
      <c r="AH721" s="125"/>
      <c r="AI721" s="125"/>
      <c r="AJ721" s="125"/>
      <c r="AK721" s="125"/>
      <c r="AL721" s="125"/>
    </row>
    <row r="722" spans="1:38">
      <c r="A722" s="117">
        <f>输入错误检查!B721</f>
        <v>0</v>
      </c>
      <c r="B722" s="130" t="str">
        <f>原始数据!B721</f>
        <v/>
      </c>
      <c r="C722" s="130" t="str">
        <f>原始数据!C721</f>
        <v/>
      </c>
      <c r="D722" s="120" t="str">
        <f>原始数据!D721</f>
        <v/>
      </c>
      <c r="E722" s="120" t="str">
        <f>原始数据!E721</f>
        <v/>
      </c>
      <c r="F722" s="120" t="str">
        <f>原始数据!F721</f>
        <v/>
      </c>
      <c r="G722" s="120" t="str">
        <f>原始数据!G721</f>
        <v>加</v>
      </c>
      <c r="H722" s="120" t="str">
        <f>原始数据!H721</f>
        <v>下</v>
      </c>
      <c r="I722" s="120" t="str">
        <f>IF(原始数据!W721="","",原始数据!W721)</f>
        <v/>
      </c>
      <c r="J722" s="120" t="str">
        <f>原始数据!J721</f>
        <v/>
      </c>
      <c r="K722" s="125"/>
      <c r="L722" s="123" t="str">
        <f>IF(原始数据!AI721="","",原始数据!AI721)</f>
        <v/>
      </c>
      <c r="M722" s="125"/>
      <c r="N722" s="145"/>
      <c r="O722" s="145"/>
      <c r="P722" s="125"/>
      <c r="Q722" s="123" t="str">
        <f>IF(原始数据!AJ721="","",原始数据!AJ721)</f>
        <v/>
      </c>
      <c r="R722" s="125"/>
      <c r="S722" s="125"/>
      <c r="T722" s="125"/>
      <c r="U722" s="125"/>
      <c r="V722" s="123" t="str">
        <f>IF(原始数据!AL721="","",原始数据!AL721)</f>
        <v/>
      </c>
      <c r="W722" s="125"/>
      <c r="X722" s="125"/>
      <c r="Y722" s="125"/>
      <c r="Z722" s="125"/>
      <c r="AA722" s="123" t="str">
        <f>IF(原始数据!AN721="","",原始数据!AN721)</f>
        <v/>
      </c>
      <c r="AB722" s="125"/>
      <c r="AC722" s="125"/>
      <c r="AD722" s="125"/>
      <c r="AE722" s="123" t="str">
        <f>IF(原始数据!K721="","",原始数据!K721)</f>
        <v/>
      </c>
      <c r="AF722" s="123" t="str">
        <f>IF(原始数据!L721="","",原始数据!L721)</f>
        <v/>
      </c>
      <c r="AG722" s="123" t="str">
        <f>IF(原始数据!AO721="","",原始数据!AO721)</f>
        <v/>
      </c>
      <c r="AH722" s="125"/>
      <c r="AI722" s="125"/>
      <c r="AJ722" s="125"/>
      <c r="AK722" s="125"/>
      <c r="AL722" s="125"/>
    </row>
    <row r="723" spans="14:15">
      <c r="N723" s="152"/>
      <c r="O723" s="152"/>
    </row>
    <row r="724" spans="14:15">
      <c r="N724" s="152"/>
      <c r="O724" s="152"/>
    </row>
    <row r="725" spans="14:15">
      <c r="N725" s="152"/>
      <c r="O725" s="152"/>
    </row>
    <row r="726" spans="14:15">
      <c r="N726" s="152"/>
      <c r="O726" s="152"/>
    </row>
    <row r="727" spans="14:15">
      <c r="N727" s="152"/>
      <c r="O727" s="152"/>
    </row>
    <row r="728" spans="14:15">
      <c r="N728" s="152"/>
      <c r="O728" s="152"/>
    </row>
    <row r="729" spans="14:15">
      <c r="N729" s="152"/>
      <c r="O729" s="152"/>
    </row>
    <row r="730" spans="14:15">
      <c r="N730" s="152"/>
      <c r="O730" s="152"/>
    </row>
    <row r="731" spans="14:15">
      <c r="N731" s="152"/>
      <c r="O731" s="152"/>
    </row>
    <row r="732" spans="14:15">
      <c r="N732" s="152"/>
      <c r="O732" s="152"/>
    </row>
    <row r="733" spans="14:15">
      <c r="N733" s="152"/>
      <c r="O733" s="152"/>
    </row>
    <row r="734" spans="14:15">
      <c r="N734" s="152"/>
      <c r="O734" s="152"/>
    </row>
    <row r="735" spans="14:15">
      <c r="N735" s="152"/>
      <c r="O735" s="152"/>
    </row>
    <row r="736" spans="14:15">
      <c r="N736" s="152"/>
      <c r="O736" s="152"/>
    </row>
    <row r="737" spans="14:15">
      <c r="N737" s="152"/>
      <c r="O737" s="152"/>
    </row>
    <row r="738" spans="14:15">
      <c r="N738" s="152"/>
      <c r="O738" s="152"/>
    </row>
    <row r="739" spans="14:15">
      <c r="N739" s="152"/>
      <c r="O739" s="152"/>
    </row>
    <row r="740" spans="14:15">
      <c r="N740" s="152"/>
      <c r="O740" s="152"/>
    </row>
    <row r="741" spans="14:15">
      <c r="N741" s="152"/>
      <c r="O741" s="152"/>
    </row>
    <row r="742" spans="14:15">
      <c r="N742" s="152"/>
      <c r="O742" s="152"/>
    </row>
    <row r="743" spans="14:15">
      <c r="N743" s="152"/>
      <c r="O743" s="152"/>
    </row>
    <row r="744" spans="14:15">
      <c r="N744" s="152"/>
      <c r="O744" s="152"/>
    </row>
    <row r="745" spans="14:15">
      <c r="N745" s="152"/>
      <c r="O745" s="152"/>
    </row>
    <row r="746" spans="14:15">
      <c r="N746" s="152"/>
      <c r="O746" s="152"/>
    </row>
    <row r="747" spans="14:15">
      <c r="N747" s="152"/>
      <c r="O747" s="152"/>
    </row>
    <row r="748" spans="14:15">
      <c r="N748" s="152"/>
      <c r="O748" s="152"/>
    </row>
    <row r="749" spans="14:15">
      <c r="N749" s="152"/>
      <c r="O749" s="152"/>
    </row>
    <row r="750" spans="14:15">
      <c r="N750" s="152"/>
      <c r="O750" s="152"/>
    </row>
    <row r="751" spans="14:15">
      <c r="N751" s="152"/>
      <c r="O751" s="152"/>
    </row>
    <row r="752" spans="14:15">
      <c r="N752" s="152"/>
      <c r="O752" s="152"/>
    </row>
    <row r="753" spans="14:15">
      <c r="N753" s="152"/>
      <c r="O753" s="152"/>
    </row>
    <row r="754" spans="14:15">
      <c r="N754" s="152"/>
      <c r="O754" s="152"/>
    </row>
    <row r="755" spans="14:15">
      <c r="N755" s="152"/>
      <c r="O755" s="152"/>
    </row>
    <row r="756" spans="14:15">
      <c r="N756" s="152"/>
      <c r="O756" s="152"/>
    </row>
    <row r="757" spans="14:15">
      <c r="N757" s="152"/>
      <c r="O757" s="152"/>
    </row>
    <row r="758" spans="14:15">
      <c r="N758" s="152"/>
      <c r="O758" s="152"/>
    </row>
    <row r="759" spans="14:15">
      <c r="N759" s="152"/>
      <c r="O759" s="152"/>
    </row>
    <row r="760" spans="14:15">
      <c r="N760" s="152"/>
      <c r="O760" s="152"/>
    </row>
    <row r="761" spans="14:15">
      <c r="N761" s="152"/>
      <c r="O761" s="152"/>
    </row>
    <row r="762" spans="14:15">
      <c r="N762" s="152"/>
      <c r="O762" s="152"/>
    </row>
    <row r="763" spans="14:15">
      <c r="N763" s="152"/>
      <c r="O763" s="152"/>
    </row>
    <row r="764" spans="14:15">
      <c r="N764" s="152"/>
      <c r="O764" s="152"/>
    </row>
    <row r="765" spans="14:15">
      <c r="N765" s="152"/>
      <c r="O765" s="152"/>
    </row>
    <row r="766" spans="14:15">
      <c r="N766" s="152"/>
      <c r="O766" s="152"/>
    </row>
    <row r="767" spans="14:15">
      <c r="N767" s="152"/>
      <c r="O767" s="152"/>
    </row>
    <row r="768" spans="14:15">
      <c r="N768" s="152"/>
      <c r="O768" s="152"/>
    </row>
    <row r="769" spans="14:15">
      <c r="N769" s="152"/>
      <c r="O769" s="152"/>
    </row>
    <row r="770" spans="14:15">
      <c r="N770" s="152"/>
      <c r="O770" s="152"/>
    </row>
    <row r="771" spans="14:15">
      <c r="N771" s="152"/>
      <c r="O771" s="152"/>
    </row>
    <row r="772" spans="14:15">
      <c r="N772" s="152"/>
      <c r="O772" s="152"/>
    </row>
    <row r="773" spans="14:15">
      <c r="N773" s="152"/>
      <c r="O773" s="152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autoFilter xmlns:etc="http://www.wps.cn/officeDocument/2017/etCustomData" ref="AE1:AL773" etc:filterBottomFollowUsedRange="1">
    <extLst/>
  </autoFilter>
  <mergeCells count="3">
    <mergeCell ref="D1:AD1"/>
    <mergeCell ref="AE1:AL1"/>
    <mergeCell ref="B2:C2"/>
  </mergeCells>
  <conditionalFormatting sqref="A3:A722">
    <cfRule type="cellIs" dxfId="1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1"/>
  <sheetViews>
    <sheetView zoomScale="30" zoomScaleNormal="30" topLeftCell="AO1" workbookViewId="0">
      <pane ySplit="1" topLeftCell="A307" activePane="bottomLeft" state="frozen"/>
      <selection/>
      <selection pane="bottomLeft" activeCell="AO307" sqref="AO307"/>
    </sheetView>
  </sheetViews>
  <sheetFormatPr defaultColWidth="9" defaultRowHeight="14.25"/>
  <cols>
    <col min="1" max="1" width="5.625" style="117" customWidth="1"/>
    <col min="2" max="2" width="5.625" style="117" hidden="1" customWidth="1"/>
    <col min="3" max="8" width="5.625" style="117" customWidth="1"/>
    <col min="9" max="9" width="5.625" style="117" hidden="1" customWidth="1"/>
    <col min="10" max="12" width="6.625" style="117" customWidth="1"/>
    <col min="13" max="19" width="9" style="117"/>
    <col min="20" max="20" width="12.5" style="117"/>
    <col min="21" max="51" width="9" style="117"/>
    <col min="52" max="54" width="9" style="117" hidden="1" customWidth="1"/>
    <col min="55" max="16384" width="9" style="117"/>
  </cols>
  <sheetData>
    <row r="1" ht="28.5" spans="1:55">
      <c r="A1" s="118" t="s">
        <v>216</v>
      </c>
      <c r="C1" s="119" t="s">
        <v>217</v>
      </c>
      <c r="D1" s="119" t="s">
        <v>218</v>
      </c>
      <c r="E1" s="119" t="s">
        <v>222</v>
      </c>
      <c r="F1" s="119" t="s">
        <v>220</v>
      </c>
      <c r="G1" s="119" t="s">
        <v>221</v>
      </c>
      <c r="H1" s="119" t="s">
        <v>222</v>
      </c>
      <c r="I1" s="119" t="s">
        <v>223</v>
      </c>
      <c r="J1" s="121" t="s">
        <v>233</v>
      </c>
      <c r="K1" s="121" t="s">
        <v>321</v>
      </c>
      <c r="L1" s="122" t="s">
        <v>322</v>
      </c>
      <c r="M1" s="122" t="s">
        <v>323</v>
      </c>
      <c r="N1" s="122" t="s">
        <v>41</v>
      </c>
      <c r="O1" s="122" t="s">
        <v>324</v>
      </c>
      <c r="P1" s="122" t="s">
        <v>325</v>
      </c>
      <c r="Q1" s="122" t="s">
        <v>326</v>
      </c>
      <c r="R1" s="122" t="s">
        <v>327</v>
      </c>
      <c r="S1" s="122" t="s">
        <v>328</v>
      </c>
      <c r="T1" s="126" t="s">
        <v>329</v>
      </c>
      <c r="U1" s="122" t="s">
        <v>330</v>
      </c>
      <c r="V1" s="122" t="s">
        <v>41</v>
      </c>
      <c r="W1" s="122" t="s">
        <v>324</v>
      </c>
      <c r="X1" s="122" t="s">
        <v>325</v>
      </c>
      <c r="Y1" s="122" t="s">
        <v>326</v>
      </c>
      <c r="Z1" s="122" t="s">
        <v>327</v>
      </c>
      <c r="AA1" s="122" t="s">
        <v>328</v>
      </c>
      <c r="AB1" s="126" t="s">
        <v>329</v>
      </c>
      <c r="AC1" s="122" t="s">
        <v>331</v>
      </c>
      <c r="AD1" s="122" t="s">
        <v>41</v>
      </c>
      <c r="AE1" s="122" t="s">
        <v>324</v>
      </c>
      <c r="AF1" s="122" t="s">
        <v>325</v>
      </c>
      <c r="AG1" s="122" t="s">
        <v>326</v>
      </c>
      <c r="AH1" s="122" t="s">
        <v>327</v>
      </c>
      <c r="AI1" s="122" t="s">
        <v>328</v>
      </c>
      <c r="AJ1" s="126" t="s">
        <v>329</v>
      </c>
      <c r="AK1" s="122" t="s">
        <v>332</v>
      </c>
      <c r="AL1" s="122" t="s">
        <v>41</v>
      </c>
      <c r="AM1" s="122" t="s">
        <v>324</v>
      </c>
      <c r="AN1" s="122" t="s">
        <v>325</v>
      </c>
      <c r="AO1" s="122" t="s">
        <v>326</v>
      </c>
      <c r="AP1" s="122" t="s">
        <v>327</v>
      </c>
      <c r="AQ1" s="122" t="s">
        <v>328</v>
      </c>
      <c r="AR1" s="126" t="s">
        <v>329</v>
      </c>
      <c r="AS1" s="126" t="s">
        <v>333</v>
      </c>
      <c r="AT1" s="126" t="s">
        <v>334</v>
      </c>
      <c r="AU1" s="126" t="s">
        <v>335</v>
      </c>
      <c r="AV1" s="122" t="s">
        <v>336</v>
      </c>
      <c r="AW1" s="122" t="s">
        <v>41</v>
      </c>
      <c r="AX1" s="122" t="s">
        <v>337</v>
      </c>
      <c r="AY1" s="122" t="s">
        <v>338</v>
      </c>
      <c r="AZ1" s="122" t="s">
        <v>339</v>
      </c>
      <c r="BA1" s="122" t="s">
        <v>340</v>
      </c>
      <c r="BB1" s="122" t="s">
        <v>341</v>
      </c>
      <c r="BC1" s="122" t="s">
        <v>342</v>
      </c>
    </row>
    <row r="2" spans="1:55">
      <c r="A2" s="117">
        <f>输入错误检查!B2</f>
        <v>0</v>
      </c>
      <c r="C2" s="120">
        <f>IF(原始数据!B2="","",原始数据!B2)</f>
        <v>5</v>
      </c>
      <c r="D2" s="120">
        <f>IF(原始数据!C2="","",原始数据!C2)</f>
        <v>31</v>
      </c>
      <c r="E2" s="120">
        <f>IF(原始数据!D2="","",原始数据!D2)</f>
        <v>13</v>
      </c>
      <c r="F2" s="120" t="str">
        <f>IF(原始数据!E2="","",原始数据!E2)</f>
        <v>SZ</v>
      </c>
      <c r="G2" s="120" t="str">
        <f>IF(原始数据!F2="","",原始数据!F2)</f>
        <v>RC</v>
      </c>
      <c r="H2" s="120">
        <f>IF(原始数据!G2="","",原始数据!G2)</f>
        <v>1</v>
      </c>
      <c r="I2" s="120" t="str">
        <f>IF(原始数据!H2="","",原始数据!H2)</f>
        <v>上</v>
      </c>
      <c r="J2" s="120" t="str">
        <f>原始数据!U2</f>
        <v>平</v>
      </c>
      <c r="K2" s="120">
        <f>IF(J2="","",IF(_xlfn.IFS(L2&gt;2,"人",L2=2,"平",L2&lt;2,"屠")=J2,0,1))</f>
        <v>0</v>
      </c>
      <c r="L2" s="120">
        <f>COUNTIF(T2,"出门")+COUNTIF(AB2,"出门")+COUNTIF(AJ2,"出门")+COUNTIF(AR2,"出门")</f>
        <v>2</v>
      </c>
      <c r="M2" s="123" t="str">
        <f>IF(区域选择!K3="","",区域选择!K3)</f>
        <v>raolie</v>
      </c>
      <c r="N2" s="123" t="str">
        <f>IF(原始数据!AI2=0,"",原始数据!AI2)</f>
        <v>先知</v>
      </c>
      <c r="O2" s="124">
        <v>3</v>
      </c>
      <c r="P2" s="125">
        <v>0</v>
      </c>
      <c r="Q2" s="125">
        <v>1</v>
      </c>
      <c r="R2" s="125">
        <v>0</v>
      </c>
      <c r="S2" s="125">
        <v>0</v>
      </c>
      <c r="T2" s="127" t="s">
        <v>343</v>
      </c>
      <c r="U2" s="123" t="str">
        <f>IF(区域选择!P3="","",区域选择!P3)</f>
        <v>monop</v>
      </c>
      <c r="V2" s="123" t="str">
        <f>IF(原始数据!AJ2=0,"",原始数据!AJ2)</f>
        <v>木偶师</v>
      </c>
      <c r="W2" s="124">
        <v>2.32</v>
      </c>
      <c r="X2" s="125">
        <v>0</v>
      </c>
      <c r="Y2" s="125">
        <v>0</v>
      </c>
      <c r="Z2" s="125">
        <v>0</v>
      </c>
      <c r="AA2" s="125">
        <v>33</v>
      </c>
      <c r="AB2" s="127" t="s">
        <v>344</v>
      </c>
      <c r="AC2" s="123" t="str">
        <f>IF(区域选择!U3="","",区域选择!U3)</f>
        <v>soba</v>
      </c>
      <c r="AD2" s="123" t="str">
        <f>IF(原始数据!AL2=0,"",原始数据!AL2)</f>
        <v>幸运儿</v>
      </c>
      <c r="AE2" s="124">
        <v>0</v>
      </c>
      <c r="AF2" s="125">
        <v>1</v>
      </c>
      <c r="AG2" s="125">
        <v>0</v>
      </c>
      <c r="AH2" s="125">
        <v>0</v>
      </c>
      <c r="AI2" s="125">
        <v>78.4</v>
      </c>
      <c r="AJ2" s="127" t="s">
        <v>344</v>
      </c>
      <c r="AK2" s="123" t="str">
        <f>IF(区域选择!Z3="","",区域选择!Z3)</f>
        <v>city</v>
      </c>
      <c r="AL2" s="123" t="str">
        <f>IF(原始数据!AN2=0,"",原始数据!AN2)</f>
        <v>佣兵</v>
      </c>
      <c r="AM2" s="124">
        <v>0.44</v>
      </c>
      <c r="AN2" s="125">
        <v>0</v>
      </c>
      <c r="AO2" s="125">
        <v>2</v>
      </c>
      <c r="AP2" s="125">
        <v>0</v>
      </c>
      <c r="AQ2" s="125">
        <v>70.3</v>
      </c>
      <c r="AR2" s="127" t="s">
        <v>343</v>
      </c>
      <c r="AS2" s="128">
        <v>0</v>
      </c>
      <c r="AT2" s="128">
        <v>6</v>
      </c>
      <c r="AU2" s="128">
        <v>54</v>
      </c>
      <c r="AV2" s="129" t="s">
        <v>253</v>
      </c>
      <c r="AW2" s="129" t="s">
        <v>185</v>
      </c>
      <c r="AX2" s="125"/>
      <c r="AY2" s="125"/>
      <c r="AZ2" s="130"/>
      <c r="BA2" s="130"/>
      <c r="BB2" s="130"/>
      <c r="BC2" s="127" t="s">
        <v>345</v>
      </c>
    </row>
    <row r="3" spans="1:55">
      <c r="A3" s="117">
        <f>输入错误检查!B3</f>
        <v>0</v>
      </c>
      <c r="C3" s="120">
        <f>IF(原始数据!B3="","",原始数据!B3)</f>
        <v>5</v>
      </c>
      <c r="D3" s="120">
        <f>IF(原始数据!C3="","",原始数据!C3)</f>
        <v>31</v>
      </c>
      <c r="E3" s="120">
        <f>IF(原始数据!D3="","",原始数据!D3)</f>
        <v>13</v>
      </c>
      <c r="F3" s="120" t="str">
        <f>IF(原始数据!E3="","",原始数据!E3)</f>
        <v>SZ</v>
      </c>
      <c r="G3" s="120" t="str">
        <f>IF(原始数据!F3="","",原始数据!F3)</f>
        <v>RC</v>
      </c>
      <c r="H3" s="120">
        <f>IF(原始数据!G3="","",原始数据!G3)</f>
        <v>1</v>
      </c>
      <c r="I3" s="120" t="str">
        <f>IF(原始数据!H3="","",原始数据!H3)</f>
        <v>下</v>
      </c>
      <c r="J3" s="120" t="str">
        <f>原始数据!U3</f>
        <v>屠</v>
      </c>
      <c r="K3" s="120">
        <f t="shared" ref="K3:K18" si="0">IF(J3="","",IF(_xlfn.IFS(L3&gt;2,"人",L3=2,"平",L3&lt;2,"屠")=J3,0,1))</f>
        <v>0</v>
      </c>
      <c r="L3" s="120">
        <f t="shared" ref="L3:L18" si="1">COUNTIF(T3,"出门")+COUNTIF(AB3,"出门")+COUNTIF(AJ3,"出门")+COUNTIF(AR3,"出门")</f>
        <v>0</v>
      </c>
      <c r="M3" s="123" t="str">
        <f>IF(区域选择!K4="","",区域选择!K4)</f>
        <v>soar</v>
      </c>
      <c r="N3" s="123" t="str">
        <f>IF(原始数据!AI3=0,"",原始数据!AI3)</f>
        <v>园丁</v>
      </c>
      <c r="O3" s="124">
        <v>0</v>
      </c>
      <c r="P3" s="125">
        <v>0</v>
      </c>
      <c r="Q3" s="125">
        <v>0</v>
      </c>
      <c r="R3" s="125">
        <v>0</v>
      </c>
      <c r="S3" s="125">
        <v>69.2</v>
      </c>
      <c r="T3" s="127" t="s">
        <v>344</v>
      </c>
      <c r="U3" s="123" t="str">
        <f>IF(区域选择!P4="","",区域选择!P4)</f>
        <v>takoyaki</v>
      </c>
      <c r="V3" s="123" t="str">
        <f>IF(原始数据!AJ3=0,"",原始数据!AJ3)</f>
        <v>野人</v>
      </c>
      <c r="W3" s="124">
        <v>1.33</v>
      </c>
      <c r="X3" s="125">
        <v>1</v>
      </c>
      <c r="Y3" s="125">
        <v>3</v>
      </c>
      <c r="Z3" s="125">
        <v>1</v>
      </c>
      <c r="AA3" s="125">
        <v>124.9</v>
      </c>
      <c r="AB3" s="127" t="s">
        <v>344</v>
      </c>
      <c r="AC3" s="123" t="str">
        <f>IF(区域选择!U4="","",区域选择!U4)</f>
        <v>gnk</v>
      </c>
      <c r="AD3" s="123" t="str">
        <f>IF(原始数据!AL3=0,"",原始数据!AL3)</f>
        <v>心理学家</v>
      </c>
      <c r="AE3" s="124">
        <v>2.74</v>
      </c>
      <c r="AF3" s="125">
        <v>0</v>
      </c>
      <c r="AG3" s="125">
        <v>1</v>
      </c>
      <c r="AH3" s="125">
        <v>0</v>
      </c>
      <c r="AI3" s="125">
        <v>57.4</v>
      </c>
      <c r="AJ3" s="127" t="s">
        <v>344</v>
      </c>
      <c r="AK3" s="123" t="str">
        <f>IF(区域选择!Z4="","",区域选择!Z4)</f>
        <v>mone</v>
      </c>
      <c r="AL3" s="123" t="str">
        <f>IF(原始数据!AN3=0,"",原始数据!AN3)</f>
        <v>飞行家</v>
      </c>
      <c r="AM3" s="124">
        <v>1.36</v>
      </c>
      <c r="AN3" s="125">
        <v>0</v>
      </c>
      <c r="AO3" s="125">
        <v>1</v>
      </c>
      <c r="AP3" s="125">
        <v>1</v>
      </c>
      <c r="AQ3" s="125">
        <v>54.6</v>
      </c>
      <c r="AR3" s="127" t="s">
        <v>344</v>
      </c>
      <c r="AS3" s="128">
        <v>1</v>
      </c>
      <c r="AT3" s="128">
        <v>11</v>
      </c>
      <c r="AU3" s="128">
        <v>9</v>
      </c>
      <c r="AV3" s="128"/>
      <c r="AW3" s="128"/>
      <c r="AX3" s="125"/>
      <c r="AY3" s="125"/>
      <c r="AZ3" s="130"/>
      <c r="BA3" s="130"/>
      <c r="BB3" s="130"/>
      <c r="BC3" s="127" t="s">
        <v>346</v>
      </c>
    </row>
    <row r="4" spans="1:55">
      <c r="A4" s="117">
        <f>输入错误检查!B4</f>
        <v>0</v>
      </c>
      <c r="C4" s="120">
        <f>IF(原始数据!B4="","",原始数据!B4)</f>
        <v>5</v>
      </c>
      <c r="D4" s="120">
        <f>IF(原始数据!C4="","",原始数据!C4)</f>
        <v>31</v>
      </c>
      <c r="E4" s="120">
        <f>IF(原始数据!D4="","",原始数据!D4)</f>
        <v>13</v>
      </c>
      <c r="F4" s="120" t="str">
        <f>IF(原始数据!E4="","",原始数据!E4)</f>
        <v>SZ</v>
      </c>
      <c r="G4" s="120" t="str">
        <f>IF(原始数据!F4="","",原始数据!F4)</f>
        <v>RC</v>
      </c>
      <c r="H4" s="120">
        <f>IF(原始数据!G4="","",原始数据!G4)</f>
        <v>2</v>
      </c>
      <c r="I4" s="120" t="str">
        <f>IF(原始数据!H4="","",原始数据!H4)</f>
        <v>上</v>
      </c>
      <c r="J4" s="120" t="str">
        <f>原始数据!U4</f>
        <v>屠</v>
      </c>
      <c r="K4" s="120">
        <f t="shared" si="0"/>
        <v>0</v>
      </c>
      <c r="L4" s="120">
        <f t="shared" si="1"/>
        <v>0</v>
      </c>
      <c r="M4" s="123" t="str">
        <f>IF(区域选择!K5="","",区域选择!K5)</f>
        <v>gnk</v>
      </c>
      <c r="N4" s="123" t="str">
        <f>IF(原始数据!AI4=0,"",原始数据!AI4)</f>
        <v>舞女</v>
      </c>
      <c r="O4" s="124">
        <v>2.53</v>
      </c>
      <c r="P4" s="125">
        <v>0</v>
      </c>
      <c r="Q4" s="125">
        <v>0</v>
      </c>
      <c r="R4" s="125">
        <v>0</v>
      </c>
      <c r="S4" s="125">
        <v>26.4</v>
      </c>
      <c r="T4" s="127" t="s">
        <v>344</v>
      </c>
      <c r="U4" s="123" t="str">
        <f>IF(区域选择!P5="","",区域选择!P5)</f>
        <v>takoyaki</v>
      </c>
      <c r="V4" s="123" t="str">
        <f>IF(原始数据!AJ4=0,"",原始数据!AJ4)</f>
        <v>前锋</v>
      </c>
      <c r="W4" s="124">
        <v>1.23</v>
      </c>
      <c r="X4" s="125">
        <v>0</v>
      </c>
      <c r="Y4" s="125">
        <v>2</v>
      </c>
      <c r="Z4" s="125">
        <v>0</v>
      </c>
      <c r="AA4" s="125">
        <v>47.7</v>
      </c>
      <c r="AB4" s="127" t="s">
        <v>344</v>
      </c>
      <c r="AC4" s="123" t="str">
        <f>IF(区域选择!U5="","",区域选择!U5)</f>
        <v>mone</v>
      </c>
      <c r="AD4" s="123" t="str">
        <f>IF(原始数据!AL4=0,"",原始数据!AL4)</f>
        <v>飞行家</v>
      </c>
      <c r="AE4" s="124">
        <v>1.56</v>
      </c>
      <c r="AF4" s="125">
        <v>0</v>
      </c>
      <c r="AG4" s="125">
        <v>1</v>
      </c>
      <c r="AH4" s="125">
        <v>0</v>
      </c>
      <c r="AI4" s="125">
        <v>41.5</v>
      </c>
      <c r="AJ4" s="127" t="s">
        <v>344</v>
      </c>
      <c r="AK4" s="123" t="str">
        <f>IF(区域选择!Z5="","",区域选择!Z5)</f>
        <v>soar</v>
      </c>
      <c r="AL4" s="123" t="str">
        <f>IF(原始数据!AN4=0,"",原始数据!AN4)</f>
        <v>先知</v>
      </c>
      <c r="AM4" s="124">
        <v>0.33</v>
      </c>
      <c r="AN4" s="125">
        <v>0</v>
      </c>
      <c r="AO4" s="125">
        <v>0</v>
      </c>
      <c r="AP4" s="125">
        <v>0</v>
      </c>
      <c r="AQ4" s="125">
        <v>93.2</v>
      </c>
      <c r="AR4" s="127" t="s">
        <v>344</v>
      </c>
      <c r="AS4" s="128">
        <v>1</v>
      </c>
      <c r="AT4" s="128">
        <v>7</v>
      </c>
      <c r="AU4" s="128">
        <v>44</v>
      </c>
      <c r="AV4" s="128"/>
      <c r="AW4" s="128"/>
      <c r="AX4" s="125"/>
      <c r="AY4" s="125"/>
      <c r="AZ4" s="130"/>
      <c r="BA4" s="130"/>
      <c r="BB4" s="130"/>
      <c r="BC4" s="127"/>
    </row>
    <row r="5" spans="1:55">
      <c r="A5" s="117">
        <f>输入错误检查!B5</f>
        <v>0</v>
      </c>
      <c r="C5" s="120">
        <f>IF(原始数据!B5="","",原始数据!B5)</f>
        <v>5</v>
      </c>
      <c r="D5" s="120">
        <f>IF(原始数据!C5="","",原始数据!C5)</f>
        <v>31</v>
      </c>
      <c r="E5" s="120">
        <f>IF(原始数据!D5="","",原始数据!D5)</f>
        <v>13</v>
      </c>
      <c r="F5" s="120" t="str">
        <f>IF(原始数据!E5="","",原始数据!E5)</f>
        <v>SZ</v>
      </c>
      <c r="G5" s="120" t="str">
        <f>IF(原始数据!F5="","",原始数据!F5)</f>
        <v>RC</v>
      </c>
      <c r="H5" s="120">
        <f>IF(原始数据!G5="","",原始数据!G5)</f>
        <v>2</v>
      </c>
      <c r="I5" s="120" t="str">
        <f>IF(原始数据!H5="","",原始数据!H5)</f>
        <v>下</v>
      </c>
      <c r="J5" s="120" t="str">
        <f>原始数据!U5</f>
        <v>平</v>
      </c>
      <c r="K5" s="120">
        <f t="shared" si="0"/>
        <v>0</v>
      </c>
      <c r="L5" s="120">
        <f t="shared" si="1"/>
        <v>2</v>
      </c>
      <c r="M5" s="123" t="str">
        <f>IF(区域选择!K6="","",区域选择!K6)</f>
        <v>city</v>
      </c>
      <c r="N5" s="123" t="str">
        <f>IF(原始数据!AI5=0,"",原始数据!AI5)</f>
        <v>大副</v>
      </c>
      <c r="O5" s="124">
        <v>1.16</v>
      </c>
      <c r="P5" s="125">
        <v>0</v>
      </c>
      <c r="Q5" s="125">
        <v>2</v>
      </c>
      <c r="R5" s="125">
        <v>0</v>
      </c>
      <c r="S5" s="125">
        <v>29.7</v>
      </c>
      <c r="T5" s="127" t="s">
        <v>343</v>
      </c>
      <c r="U5" s="123" t="str">
        <f>IF(区域选择!P6="","",区域选择!P6)</f>
        <v>raolie</v>
      </c>
      <c r="V5" s="123" t="str">
        <f>IF(原始数据!AJ5=0,"",原始数据!AJ5)</f>
        <v>心理学家</v>
      </c>
      <c r="W5" s="124">
        <v>1.98</v>
      </c>
      <c r="X5" s="125">
        <v>0</v>
      </c>
      <c r="Y5" s="125">
        <v>0</v>
      </c>
      <c r="Z5" s="125">
        <v>0</v>
      </c>
      <c r="AA5" s="125">
        <v>27.2</v>
      </c>
      <c r="AB5" s="127" t="s">
        <v>344</v>
      </c>
      <c r="AC5" s="123" t="str">
        <f>IF(区域选择!U6="","",区域选择!U6)</f>
        <v>soba</v>
      </c>
      <c r="AD5" s="123" t="str">
        <f>IF(原始数据!AL5=0,"",原始数据!AL5)</f>
        <v>空军</v>
      </c>
      <c r="AE5" s="124">
        <v>0.38</v>
      </c>
      <c r="AF5" s="125">
        <v>0</v>
      </c>
      <c r="AG5" s="125">
        <v>0</v>
      </c>
      <c r="AH5" s="125">
        <v>0</v>
      </c>
      <c r="AI5" s="125">
        <v>120.9</v>
      </c>
      <c r="AJ5" s="127" t="s">
        <v>344</v>
      </c>
      <c r="AK5" s="123" t="str">
        <f>IF(区域选择!Z6="","",区域选择!Z6)</f>
        <v>monop</v>
      </c>
      <c r="AL5" s="123" t="str">
        <f>IF(原始数据!AN5=0,"",原始数据!AN5)</f>
        <v>拉拉队员</v>
      </c>
      <c r="AM5" s="124">
        <v>2</v>
      </c>
      <c r="AN5" s="125">
        <v>0</v>
      </c>
      <c r="AO5" s="125">
        <v>0</v>
      </c>
      <c r="AP5" s="125">
        <v>0</v>
      </c>
      <c r="AQ5" s="125">
        <v>25.3</v>
      </c>
      <c r="AR5" s="127" t="s">
        <v>343</v>
      </c>
      <c r="AS5" s="128">
        <v>0</v>
      </c>
      <c r="AT5" s="128">
        <v>5</v>
      </c>
      <c r="AU5" s="128">
        <v>53</v>
      </c>
      <c r="AV5" s="128"/>
      <c r="AW5" s="128"/>
      <c r="AX5" s="125"/>
      <c r="AY5" s="125"/>
      <c r="AZ5" s="130"/>
      <c r="BA5" s="130"/>
      <c r="BB5" s="130"/>
      <c r="BC5" s="125"/>
    </row>
    <row r="6" spans="1:55">
      <c r="A6" s="117">
        <f>输入错误检查!B6</f>
        <v>0</v>
      </c>
      <c r="C6" s="120">
        <f>IF(原始数据!B6="","",原始数据!B6)</f>
        <v>5</v>
      </c>
      <c r="D6" s="120">
        <f>IF(原始数据!C6="","",原始数据!C6)</f>
        <v>31</v>
      </c>
      <c r="E6" s="120">
        <f>IF(原始数据!D6="","",原始数据!D6)</f>
        <v>13</v>
      </c>
      <c r="F6" s="120" t="str">
        <f>IF(原始数据!E6="","",原始数据!E6)</f>
        <v>SZ</v>
      </c>
      <c r="G6" s="120" t="str">
        <f>IF(原始数据!F6="","",原始数据!F6)</f>
        <v>RC</v>
      </c>
      <c r="H6" s="120">
        <f>IF(原始数据!G6="","",原始数据!G6)</f>
        <v>3</v>
      </c>
      <c r="I6" s="120" t="str">
        <f>IF(原始数据!H6="","",原始数据!H6)</f>
        <v>上</v>
      </c>
      <c r="J6" s="120" t="str">
        <f>原始数据!U6</f>
        <v/>
      </c>
      <c r="K6" s="120" t="str">
        <f t="shared" si="0"/>
        <v/>
      </c>
      <c r="L6" s="120">
        <f t="shared" si="1"/>
        <v>0</v>
      </c>
      <c r="M6" s="123" t="str">
        <f>IF(区域选择!K7="","",区域选择!K7)</f>
        <v/>
      </c>
      <c r="N6" s="123" t="str">
        <f>IF(原始数据!AI6=0,"",原始数据!AI6)</f>
        <v/>
      </c>
      <c r="O6" s="124"/>
      <c r="P6" s="125"/>
      <c r="Q6" s="125"/>
      <c r="R6" s="125"/>
      <c r="S6" s="125"/>
      <c r="T6" s="127"/>
      <c r="U6" s="123" t="str">
        <f>IF(区域选择!P7="","",区域选择!P7)</f>
        <v/>
      </c>
      <c r="V6" s="123" t="str">
        <f>IF(原始数据!AJ6=0,"",原始数据!AJ6)</f>
        <v/>
      </c>
      <c r="W6" s="124"/>
      <c r="X6" s="125"/>
      <c r="Y6" s="125"/>
      <c r="Z6" s="125"/>
      <c r="AA6" s="125"/>
      <c r="AB6" s="127"/>
      <c r="AC6" s="123" t="str">
        <f>IF(区域选择!U7="","",区域选择!U7)</f>
        <v/>
      </c>
      <c r="AD6" s="123" t="str">
        <f>IF(原始数据!AL6=0,"",原始数据!AL6)</f>
        <v/>
      </c>
      <c r="AE6" s="124"/>
      <c r="AF6" s="125"/>
      <c r="AG6" s="125"/>
      <c r="AH6" s="125"/>
      <c r="AI6" s="125"/>
      <c r="AJ6" s="127"/>
      <c r="AK6" s="123" t="str">
        <f>IF(区域选择!Z7="","",区域选择!Z7)</f>
        <v/>
      </c>
      <c r="AL6" s="123" t="str">
        <f>IF(原始数据!AN6=0,"",原始数据!AN6)</f>
        <v/>
      </c>
      <c r="AM6" s="124"/>
      <c r="AN6" s="125"/>
      <c r="AO6" s="125"/>
      <c r="AP6" s="125"/>
      <c r="AQ6" s="125"/>
      <c r="AR6" s="125"/>
      <c r="AS6" s="128"/>
      <c r="AT6" s="128"/>
      <c r="AU6" s="128"/>
      <c r="AV6" s="128"/>
      <c r="AW6" s="128"/>
      <c r="AX6" s="125"/>
      <c r="AY6" s="125"/>
      <c r="AZ6" s="130"/>
      <c r="BA6" s="130"/>
      <c r="BB6" s="130"/>
      <c r="BC6" s="125"/>
    </row>
    <row r="7" spans="1:55">
      <c r="A7" s="117">
        <f>输入错误检查!B7</f>
        <v>0</v>
      </c>
      <c r="C7" s="120">
        <f>IF(原始数据!B7="","",原始数据!B7)</f>
        <v>5</v>
      </c>
      <c r="D7" s="120">
        <f>IF(原始数据!C7="","",原始数据!C7)</f>
        <v>31</v>
      </c>
      <c r="E7" s="120">
        <f>IF(原始数据!D7="","",原始数据!D7)</f>
        <v>13</v>
      </c>
      <c r="F7" s="120" t="str">
        <f>IF(原始数据!E7="","",原始数据!E7)</f>
        <v>SZ</v>
      </c>
      <c r="G7" s="120" t="str">
        <f>IF(原始数据!F7="","",原始数据!F7)</f>
        <v>RC</v>
      </c>
      <c r="H7" s="120">
        <f>IF(原始数据!G7="","",原始数据!G7)</f>
        <v>3</v>
      </c>
      <c r="I7" s="120" t="str">
        <f>IF(原始数据!H7="","",原始数据!H7)</f>
        <v>下</v>
      </c>
      <c r="J7" s="120" t="str">
        <f>原始数据!U7</f>
        <v/>
      </c>
      <c r="K7" s="120" t="str">
        <f t="shared" si="0"/>
        <v/>
      </c>
      <c r="L7" s="120">
        <f t="shared" si="1"/>
        <v>0</v>
      </c>
      <c r="M7" s="123" t="str">
        <f>IF(区域选择!K8="","",区域选择!K8)</f>
        <v/>
      </c>
      <c r="N7" s="123" t="str">
        <f>IF(原始数据!AI7=0,"",原始数据!AI7)</f>
        <v/>
      </c>
      <c r="O7" s="124"/>
      <c r="P7" s="125"/>
      <c r="Q7" s="125"/>
      <c r="R7" s="125"/>
      <c r="S7" s="125"/>
      <c r="T7" s="127"/>
      <c r="U7" s="123" t="str">
        <f>IF(区域选择!P8="","",区域选择!P8)</f>
        <v/>
      </c>
      <c r="V7" s="123" t="str">
        <f>IF(原始数据!AJ7=0,"",原始数据!AJ7)</f>
        <v/>
      </c>
      <c r="W7" s="124"/>
      <c r="X7" s="125"/>
      <c r="Y7" s="125"/>
      <c r="Z7" s="125"/>
      <c r="AA7" s="125"/>
      <c r="AB7" s="127"/>
      <c r="AC7" s="123" t="str">
        <f>IF(区域选择!U8="","",区域选择!U8)</f>
        <v/>
      </c>
      <c r="AD7" s="123" t="str">
        <f>IF(原始数据!AL7=0,"",原始数据!AL7)</f>
        <v/>
      </c>
      <c r="AE7" s="124"/>
      <c r="AF7" s="125"/>
      <c r="AG7" s="125"/>
      <c r="AH7" s="125"/>
      <c r="AI7" s="125"/>
      <c r="AJ7" s="127"/>
      <c r="AK7" s="123" t="str">
        <f>IF(区域选择!Z8="","",区域选择!Z8)</f>
        <v/>
      </c>
      <c r="AL7" s="123" t="str">
        <f>IF(原始数据!AN7=0,"",原始数据!AN7)</f>
        <v/>
      </c>
      <c r="AM7" s="124"/>
      <c r="AN7" s="125"/>
      <c r="AO7" s="125"/>
      <c r="AP7" s="125"/>
      <c r="AQ7" s="125"/>
      <c r="AR7" s="125"/>
      <c r="AS7" s="128"/>
      <c r="AT7" s="128"/>
      <c r="AU7" s="128"/>
      <c r="AV7" s="128"/>
      <c r="AW7" s="128"/>
      <c r="AX7" s="125"/>
      <c r="AY7" s="125"/>
      <c r="AZ7" s="130"/>
      <c r="BA7" s="130"/>
      <c r="BB7" s="130"/>
      <c r="BC7" s="125"/>
    </row>
    <row r="8" spans="1:55">
      <c r="A8" s="117">
        <f>输入错误检查!B8</f>
        <v>0</v>
      </c>
      <c r="C8" s="120">
        <f>IF(原始数据!B8="","",原始数据!B8)</f>
        <v>5</v>
      </c>
      <c r="D8" s="120">
        <f>IF(原始数据!C8="","",原始数据!C8)</f>
        <v>31</v>
      </c>
      <c r="E8" s="120">
        <f>IF(原始数据!D8="","",原始数据!D8)</f>
        <v>13</v>
      </c>
      <c r="F8" s="120" t="str">
        <f>IF(原始数据!E8="","",原始数据!E8)</f>
        <v>SZ</v>
      </c>
      <c r="G8" s="120" t="str">
        <f>IF(原始数据!F8="","",原始数据!F8)</f>
        <v>RC</v>
      </c>
      <c r="H8" s="120" t="str">
        <f>IF(原始数据!G8="","",原始数据!G8)</f>
        <v>加</v>
      </c>
      <c r="I8" s="120" t="str">
        <f>IF(原始数据!H8="","",原始数据!H8)</f>
        <v>上</v>
      </c>
      <c r="J8" s="120" t="str">
        <f>原始数据!U8</f>
        <v/>
      </c>
      <c r="K8" s="120" t="str">
        <f t="shared" si="0"/>
        <v/>
      </c>
      <c r="L8" s="120">
        <f t="shared" si="1"/>
        <v>0</v>
      </c>
      <c r="M8" s="123" t="str">
        <f>IF(区域选择!K9="","",区域选择!K9)</f>
        <v/>
      </c>
      <c r="N8" s="123" t="str">
        <f>IF(原始数据!AI8=0,"",原始数据!AI8)</f>
        <v/>
      </c>
      <c r="O8" s="124"/>
      <c r="P8" s="125"/>
      <c r="Q8" s="125"/>
      <c r="R8" s="125"/>
      <c r="S8" s="125"/>
      <c r="T8" s="127"/>
      <c r="U8" s="123" t="str">
        <f>IF(区域选择!P9="","",区域选择!P9)</f>
        <v/>
      </c>
      <c r="V8" s="123" t="str">
        <f>IF(原始数据!AJ8=0,"",原始数据!AJ8)</f>
        <v/>
      </c>
      <c r="W8" s="124"/>
      <c r="X8" s="125"/>
      <c r="Y8" s="125"/>
      <c r="Z8" s="125"/>
      <c r="AA8" s="125"/>
      <c r="AB8" s="127"/>
      <c r="AC8" s="123" t="str">
        <f>IF(区域选择!U9="","",区域选择!U9)</f>
        <v/>
      </c>
      <c r="AD8" s="123" t="str">
        <f>IF(原始数据!AL8=0,"",原始数据!AL8)</f>
        <v/>
      </c>
      <c r="AE8" s="124"/>
      <c r="AF8" s="125"/>
      <c r="AG8" s="125"/>
      <c r="AH8" s="125"/>
      <c r="AI8" s="125"/>
      <c r="AJ8" s="127"/>
      <c r="AK8" s="123" t="str">
        <f>IF(区域选择!Z9="","",区域选择!Z9)</f>
        <v/>
      </c>
      <c r="AL8" s="123" t="str">
        <f>IF(原始数据!AN8=0,"",原始数据!AN8)</f>
        <v/>
      </c>
      <c r="AM8" s="124"/>
      <c r="AN8" s="125"/>
      <c r="AO8" s="125"/>
      <c r="AP8" s="125"/>
      <c r="AQ8" s="125"/>
      <c r="AR8" s="125"/>
      <c r="AS8" s="128"/>
      <c r="AT8" s="128"/>
      <c r="AU8" s="128"/>
      <c r="AV8" s="128"/>
      <c r="AW8" s="128"/>
      <c r="AX8" s="125"/>
      <c r="AY8" s="125"/>
      <c r="AZ8" s="130"/>
      <c r="BA8" s="130"/>
      <c r="BB8" s="130"/>
      <c r="BC8" s="125"/>
    </row>
    <row r="9" spans="1:55">
      <c r="A9" s="117">
        <f>输入错误检查!B9</f>
        <v>0</v>
      </c>
      <c r="C9" s="120">
        <f>IF(原始数据!B9="","",原始数据!B9)</f>
        <v>5</v>
      </c>
      <c r="D9" s="120">
        <f>IF(原始数据!C9="","",原始数据!C9)</f>
        <v>31</v>
      </c>
      <c r="E9" s="120">
        <f>IF(原始数据!D9="","",原始数据!D9)</f>
        <v>13</v>
      </c>
      <c r="F9" s="120" t="str">
        <f>IF(原始数据!E9="","",原始数据!E9)</f>
        <v>SZ</v>
      </c>
      <c r="G9" s="120" t="str">
        <f>IF(原始数据!F9="","",原始数据!F9)</f>
        <v>RC</v>
      </c>
      <c r="H9" s="120" t="str">
        <f>IF(原始数据!G9="","",原始数据!G9)</f>
        <v>加</v>
      </c>
      <c r="I9" s="120" t="str">
        <f>IF(原始数据!H9="","",原始数据!H9)</f>
        <v>下</v>
      </c>
      <c r="J9" s="120" t="str">
        <f>原始数据!U9</f>
        <v/>
      </c>
      <c r="K9" s="120" t="str">
        <f t="shared" si="0"/>
        <v/>
      </c>
      <c r="L9" s="120">
        <f t="shared" si="1"/>
        <v>0</v>
      </c>
      <c r="M9" s="123" t="str">
        <f>IF(区域选择!K10="","",区域选择!K10)</f>
        <v/>
      </c>
      <c r="N9" s="123" t="str">
        <f>IF(原始数据!AI9=0,"",原始数据!AI9)</f>
        <v/>
      </c>
      <c r="O9" s="124"/>
      <c r="P9" s="125"/>
      <c r="Q9" s="125"/>
      <c r="R9" s="125"/>
      <c r="S9" s="125"/>
      <c r="T9" s="127"/>
      <c r="U9" s="123" t="str">
        <f>IF(区域选择!P10="","",区域选择!P10)</f>
        <v/>
      </c>
      <c r="V9" s="123" t="str">
        <f>IF(原始数据!AJ9=0,"",原始数据!AJ9)</f>
        <v/>
      </c>
      <c r="W9" s="124"/>
      <c r="X9" s="125"/>
      <c r="Y9" s="125"/>
      <c r="Z9" s="125"/>
      <c r="AA9" s="125"/>
      <c r="AB9" s="127"/>
      <c r="AC9" s="123" t="str">
        <f>IF(区域选择!U10="","",区域选择!U10)</f>
        <v/>
      </c>
      <c r="AD9" s="123" t="str">
        <f>IF(原始数据!AL9=0,"",原始数据!AL9)</f>
        <v/>
      </c>
      <c r="AE9" s="124"/>
      <c r="AF9" s="125"/>
      <c r="AG9" s="125"/>
      <c r="AH9" s="125"/>
      <c r="AI9" s="125"/>
      <c r="AJ9" s="127"/>
      <c r="AK9" s="123" t="str">
        <f>IF(区域选择!Z10="","",区域选择!Z10)</f>
        <v/>
      </c>
      <c r="AL9" s="123" t="str">
        <f>IF(原始数据!AN9=0,"",原始数据!AN9)</f>
        <v/>
      </c>
      <c r="AM9" s="124"/>
      <c r="AN9" s="125"/>
      <c r="AO9" s="125"/>
      <c r="AP9" s="125"/>
      <c r="AQ9" s="125"/>
      <c r="AR9" s="125"/>
      <c r="AS9" s="128"/>
      <c r="AT9" s="128"/>
      <c r="AU9" s="128"/>
      <c r="AV9" s="128"/>
      <c r="AW9" s="128"/>
      <c r="AX9" s="125"/>
      <c r="AY9" s="125"/>
      <c r="AZ9" s="130"/>
      <c r="BA9" s="130"/>
      <c r="BB9" s="130"/>
      <c r="BC9" s="125"/>
    </row>
    <row r="10" spans="1:55">
      <c r="A10" s="117">
        <f>输入错误检查!B10</f>
        <v>0</v>
      </c>
      <c r="C10" s="120">
        <f>IF(原始数据!B10="","",原始数据!B10)</f>
        <v>5</v>
      </c>
      <c r="D10" s="120">
        <f>IF(原始数据!C10="","",原始数据!C10)</f>
        <v>31</v>
      </c>
      <c r="E10" s="120">
        <f>IF(原始数据!D10="","",原始数据!D10)</f>
        <v>1500</v>
      </c>
      <c r="F10" s="120" t="str">
        <f>IF(原始数据!E10="","",原始数据!E10)</f>
        <v>AWG</v>
      </c>
      <c r="G10" s="120" t="str">
        <f>IF(原始数据!F10="","",原始数据!F10)</f>
        <v>FAV</v>
      </c>
      <c r="H10" s="120">
        <f>IF(原始数据!G10="","",原始数据!G10)</f>
        <v>1</v>
      </c>
      <c r="I10" s="120" t="str">
        <f>IF(原始数据!H10="","",原始数据!H10)</f>
        <v>上</v>
      </c>
      <c r="J10" s="120" t="str">
        <f>原始数据!U10</f>
        <v>屠</v>
      </c>
      <c r="K10" s="120">
        <f t="shared" si="0"/>
        <v>0</v>
      </c>
      <c r="L10" s="120">
        <f t="shared" si="1"/>
        <v>0</v>
      </c>
      <c r="M10" s="123" t="str">
        <f>IF(区域选择!K11="","",区域选择!K11)</f>
        <v>aez</v>
      </c>
      <c r="N10" s="123" t="str">
        <f>IF(原始数据!AI10=0,"",原始数据!AI10)</f>
        <v>野人</v>
      </c>
      <c r="O10" s="124">
        <v>1.09</v>
      </c>
      <c r="P10" s="125">
        <v>0</v>
      </c>
      <c r="Q10" s="125">
        <v>1</v>
      </c>
      <c r="R10" s="125">
        <v>0</v>
      </c>
      <c r="S10" s="125">
        <v>48.9</v>
      </c>
      <c r="T10" s="127" t="s">
        <v>344</v>
      </c>
      <c r="U10" s="123" t="str">
        <f>IF(区域选择!P11="","",区域选择!P11)</f>
        <v>nameko</v>
      </c>
      <c r="V10" s="123" t="str">
        <f>IF(原始数据!AJ10=0,"",原始数据!AJ10)</f>
        <v>木偶师</v>
      </c>
      <c r="W10" s="124">
        <v>2.07</v>
      </c>
      <c r="X10" s="125">
        <v>0</v>
      </c>
      <c r="Y10" s="125">
        <v>2</v>
      </c>
      <c r="Z10" s="125">
        <v>0</v>
      </c>
      <c r="AA10" s="125">
        <v>38.6</v>
      </c>
      <c r="AB10" s="127" t="s">
        <v>344</v>
      </c>
      <c r="AC10" s="123" t="str">
        <f>IF(区域选择!U11="","",区域选择!U11)</f>
        <v>tawash</v>
      </c>
      <c r="AD10" s="123" t="str">
        <f>IF(原始数据!AL10=0,"",原始数据!AL10)</f>
        <v>先知</v>
      </c>
      <c r="AE10" s="124">
        <v>0.28</v>
      </c>
      <c r="AF10" s="125">
        <v>0</v>
      </c>
      <c r="AG10" s="125">
        <v>0</v>
      </c>
      <c r="AH10" s="125">
        <v>0</v>
      </c>
      <c r="AI10" s="125">
        <v>50.8</v>
      </c>
      <c r="AJ10" s="127" t="s">
        <v>344</v>
      </c>
      <c r="AK10" s="123" t="str">
        <f>IF(区域选择!Z11="","",区域选择!Z11)</f>
        <v>kaeru</v>
      </c>
      <c r="AL10" s="123" t="str">
        <f>IF(原始数据!AN10=0,"",原始数据!AN10)</f>
        <v>空军</v>
      </c>
      <c r="AM10" s="124">
        <v>2.23</v>
      </c>
      <c r="AN10" s="125">
        <v>0</v>
      </c>
      <c r="AO10" s="125">
        <v>1</v>
      </c>
      <c r="AP10" s="125">
        <v>0</v>
      </c>
      <c r="AQ10" s="125">
        <v>112.5</v>
      </c>
      <c r="AR10" s="127" t="s">
        <v>344</v>
      </c>
      <c r="AS10" s="128">
        <v>1</v>
      </c>
      <c r="AT10" s="128">
        <v>10</v>
      </c>
      <c r="AU10" s="128">
        <v>36</v>
      </c>
      <c r="AV10" s="129" t="s">
        <v>257</v>
      </c>
      <c r="AW10" s="129" t="s">
        <v>185</v>
      </c>
      <c r="AX10" s="125"/>
      <c r="AY10" s="125"/>
      <c r="AZ10" s="130"/>
      <c r="BA10" s="130"/>
      <c r="BB10" s="130"/>
      <c r="BC10" s="127" t="s">
        <v>345</v>
      </c>
    </row>
    <row r="11" spans="1:55">
      <c r="A11" s="117">
        <f>输入错误检查!B11</f>
        <v>0</v>
      </c>
      <c r="C11" s="120">
        <f>IF(原始数据!B11="","",原始数据!B11)</f>
        <v>5</v>
      </c>
      <c r="D11" s="120">
        <f>IF(原始数据!C11="","",原始数据!C11)</f>
        <v>31</v>
      </c>
      <c r="E11" s="120">
        <f>IF(原始数据!D11="","",原始数据!D11)</f>
        <v>1500</v>
      </c>
      <c r="F11" s="120" t="str">
        <f>IF(原始数据!E11="","",原始数据!E11)</f>
        <v>AWG</v>
      </c>
      <c r="G11" s="120" t="str">
        <f>IF(原始数据!F11="","",原始数据!F11)</f>
        <v>FAV</v>
      </c>
      <c r="H11" s="120">
        <f>IF(原始数据!G11="","",原始数据!G11)</f>
        <v>1</v>
      </c>
      <c r="I11" s="120" t="str">
        <f>IF(原始数据!H11="","",原始数据!H11)</f>
        <v>下</v>
      </c>
      <c r="J11" s="120" t="str">
        <f>原始数据!U11</f>
        <v>屠</v>
      </c>
      <c r="K11" s="120">
        <f t="shared" si="0"/>
        <v>0</v>
      </c>
      <c r="L11" s="120">
        <f t="shared" si="1"/>
        <v>0</v>
      </c>
      <c r="M11" s="123" t="str">
        <f>IF(区域选择!K12="","",区域选择!K12)</f>
        <v>appai</v>
      </c>
      <c r="N11" s="123" t="str">
        <f>IF(原始数据!AI11=0,"",原始数据!AI11)</f>
        <v>杂技演员</v>
      </c>
      <c r="O11" s="124">
        <v>0.06</v>
      </c>
      <c r="P11" s="125">
        <v>0</v>
      </c>
      <c r="Q11" s="125">
        <v>0</v>
      </c>
      <c r="R11" s="125">
        <v>0</v>
      </c>
      <c r="S11" s="125">
        <v>36.5</v>
      </c>
      <c r="T11" s="127" t="s">
        <v>344</v>
      </c>
      <c r="U11" s="123" t="str">
        <f>IF(区域选择!P12="","",区域选择!P12)</f>
        <v>nerisu</v>
      </c>
      <c r="V11" s="123" t="str">
        <f>IF(原始数据!AJ11=0,"",原始数据!AJ11)</f>
        <v>律师</v>
      </c>
      <c r="W11" s="124">
        <v>1.62</v>
      </c>
      <c r="X11" s="125">
        <v>0</v>
      </c>
      <c r="Y11" s="125">
        <v>3</v>
      </c>
      <c r="Z11" s="125">
        <v>0</v>
      </c>
      <c r="AA11" s="125">
        <v>65</v>
      </c>
      <c r="AB11" s="127" t="s">
        <v>344</v>
      </c>
      <c r="AC11" s="123" t="str">
        <f>IF(区域选择!U12="","",区域选择!U12)</f>
        <v>felix</v>
      </c>
      <c r="AD11" s="123" t="str">
        <f>IF(原始数据!AL11=0,"",原始数据!AL11)</f>
        <v>飞行家</v>
      </c>
      <c r="AE11" s="124">
        <v>1.37</v>
      </c>
      <c r="AF11" s="125">
        <v>0</v>
      </c>
      <c r="AG11" s="125">
        <v>0</v>
      </c>
      <c r="AH11" s="125">
        <v>0</v>
      </c>
      <c r="AI11" s="125">
        <v>96.7</v>
      </c>
      <c r="AJ11" s="127" t="s">
        <v>344</v>
      </c>
      <c r="AK11" s="123" t="str">
        <f>IF(区域选择!Z12="","",区域选择!Z12)</f>
        <v>dacho</v>
      </c>
      <c r="AL11" s="123" t="str">
        <f>IF(原始数据!AN11=0,"",原始数据!AN11)</f>
        <v>大副</v>
      </c>
      <c r="AM11" s="124">
        <v>1.63</v>
      </c>
      <c r="AN11" s="125">
        <v>0</v>
      </c>
      <c r="AO11" s="125">
        <v>0</v>
      </c>
      <c r="AP11" s="125">
        <v>1</v>
      </c>
      <c r="AQ11" s="125">
        <v>84.7</v>
      </c>
      <c r="AR11" s="127" t="s">
        <v>344</v>
      </c>
      <c r="AS11" s="128">
        <v>2</v>
      </c>
      <c r="AT11" s="128">
        <v>12</v>
      </c>
      <c r="AU11" s="128">
        <v>5</v>
      </c>
      <c r="AV11" s="128"/>
      <c r="AW11" s="128"/>
      <c r="AX11" s="125"/>
      <c r="AY11" s="125"/>
      <c r="AZ11" s="130"/>
      <c r="BA11" s="130"/>
      <c r="BB11" s="130"/>
      <c r="BC11" s="125"/>
    </row>
    <row r="12" spans="1:55">
      <c r="A12" s="117">
        <f>输入错误检查!B12</f>
        <v>0</v>
      </c>
      <c r="C12" s="120">
        <f>IF(原始数据!B12="","",原始数据!B12)</f>
        <v>5</v>
      </c>
      <c r="D12" s="120">
        <f>IF(原始数据!C12="","",原始数据!C12)</f>
        <v>31</v>
      </c>
      <c r="E12" s="120">
        <f>IF(原始数据!D12="","",原始数据!D12)</f>
        <v>1500</v>
      </c>
      <c r="F12" s="120" t="str">
        <f>IF(原始数据!E12="","",原始数据!E12)</f>
        <v>AWG</v>
      </c>
      <c r="G12" s="120" t="str">
        <f>IF(原始数据!F12="","",原始数据!F12)</f>
        <v>FAV</v>
      </c>
      <c r="H12" s="120">
        <f>IF(原始数据!G12="","",原始数据!G12)</f>
        <v>2</v>
      </c>
      <c r="I12" s="120" t="str">
        <f>IF(原始数据!H12="","",原始数据!H12)</f>
        <v>上</v>
      </c>
      <c r="J12" s="120" t="str">
        <f>原始数据!U12</f>
        <v>人</v>
      </c>
      <c r="K12" s="120">
        <f t="shared" si="0"/>
        <v>0</v>
      </c>
      <c r="L12" s="120">
        <f t="shared" si="1"/>
        <v>3</v>
      </c>
      <c r="M12" s="123" t="str">
        <f>IF(区域选择!K13="","",区域选择!K13)</f>
        <v>felix</v>
      </c>
      <c r="N12" s="123" t="str">
        <f>IF(原始数据!AI12=0,"",原始数据!AI12)</f>
        <v>飞行家</v>
      </c>
      <c r="O12" s="124">
        <v>2.21</v>
      </c>
      <c r="P12" s="125">
        <v>0</v>
      </c>
      <c r="Q12" s="125">
        <v>1</v>
      </c>
      <c r="R12" s="125">
        <v>0</v>
      </c>
      <c r="S12" s="125">
        <v>11.5</v>
      </c>
      <c r="T12" s="127" t="s">
        <v>343</v>
      </c>
      <c r="U12" s="123" t="str">
        <f>IF(区域选择!P13="","",区域选择!P13)</f>
        <v>nerisu</v>
      </c>
      <c r="V12" s="123" t="str">
        <f>IF(原始数据!AJ12=0,"",原始数据!AJ12)</f>
        <v>心理学家</v>
      </c>
      <c r="W12" s="124">
        <v>0.26</v>
      </c>
      <c r="X12" s="125">
        <v>0</v>
      </c>
      <c r="Y12" s="125">
        <v>0</v>
      </c>
      <c r="Z12" s="125">
        <v>0</v>
      </c>
      <c r="AA12" s="125">
        <v>87.4</v>
      </c>
      <c r="AB12" s="127" t="s">
        <v>344</v>
      </c>
      <c r="AC12" s="123" t="str">
        <f>IF(区域选择!U13="","",区域选择!U13)</f>
        <v>dacho</v>
      </c>
      <c r="AD12" s="123" t="str">
        <f>IF(原始数据!AL12=0,"",原始数据!AL12)</f>
        <v>佣兵</v>
      </c>
      <c r="AE12" s="124">
        <v>1.29</v>
      </c>
      <c r="AF12" s="125">
        <v>0</v>
      </c>
      <c r="AG12" s="125">
        <v>1</v>
      </c>
      <c r="AH12" s="125">
        <v>0</v>
      </c>
      <c r="AI12" s="125">
        <v>62.9</v>
      </c>
      <c r="AJ12" s="127" t="s">
        <v>343</v>
      </c>
      <c r="AK12" s="123" t="str">
        <f>IF(区域选择!Z13="","",区域选择!Z13)</f>
        <v>appai</v>
      </c>
      <c r="AL12" s="123" t="str">
        <f>IF(原始数据!AN12=0,"",原始数据!AN12)</f>
        <v>昆虫学者</v>
      </c>
      <c r="AM12" s="124">
        <v>1.35</v>
      </c>
      <c r="AN12" s="125">
        <v>0</v>
      </c>
      <c r="AO12" s="125">
        <v>0</v>
      </c>
      <c r="AP12" s="125">
        <v>0</v>
      </c>
      <c r="AQ12" s="125">
        <v>33.3</v>
      </c>
      <c r="AR12" s="127" t="s">
        <v>343</v>
      </c>
      <c r="AS12" s="128">
        <v>0</v>
      </c>
      <c r="AT12" s="128">
        <v>5</v>
      </c>
      <c r="AU12" s="128">
        <v>9</v>
      </c>
      <c r="AV12" s="128"/>
      <c r="AW12" s="128"/>
      <c r="AX12" s="125"/>
      <c r="AY12" s="125"/>
      <c r="AZ12" s="130"/>
      <c r="BA12" s="130"/>
      <c r="BB12" s="130"/>
      <c r="BC12" s="125"/>
    </row>
    <row r="13" spans="1:55">
      <c r="A13" s="117">
        <f>输入错误检查!B13</f>
        <v>0</v>
      </c>
      <c r="C13" s="120">
        <f>IF(原始数据!B13="","",原始数据!B13)</f>
        <v>5</v>
      </c>
      <c r="D13" s="120">
        <f>IF(原始数据!C13="","",原始数据!C13)</f>
        <v>31</v>
      </c>
      <c r="E13" s="120">
        <f>IF(原始数据!D13="","",原始数据!D13)</f>
        <v>1500</v>
      </c>
      <c r="F13" s="120" t="str">
        <f>IF(原始数据!E13="","",原始数据!E13)</f>
        <v>AWG</v>
      </c>
      <c r="G13" s="120" t="str">
        <f>IF(原始数据!F13="","",原始数据!F13)</f>
        <v>FAV</v>
      </c>
      <c r="H13" s="120">
        <f>IF(原始数据!G13="","",原始数据!G13)</f>
        <v>2</v>
      </c>
      <c r="I13" s="120" t="str">
        <f>IF(原始数据!H13="","",原始数据!H13)</f>
        <v>下</v>
      </c>
      <c r="J13" s="120" t="str">
        <f>原始数据!U13</f>
        <v>屠</v>
      </c>
      <c r="K13" s="120">
        <f t="shared" si="0"/>
        <v>0</v>
      </c>
      <c r="L13" s="120">
        <f t="shared" si="1"/>
        <v>0</v>
      </c>
      <c r="M13" s="123" t="str">
        <f>IF(区域选择!K14="","",区域选择!K14)</f>
        <v>tawash</v>
      </c>
      <c r="N13" s="123" t="str">
        <f>IF(原始数据!AI13=0,"",原始数据!AI13)</f>
        <v>先知</v>
      </c>
      <c r="O13" s="124">
        <v>0.23</v>
      </c>
      <c r="P13" s="125">
        <v>0</v>
      </c>
      <c r="Q13" s="125">
        <v>0</v>
      </c>
      <c r="R13" s="125">
        <v>0</v>
      </c>
      <c r="S13" s="125">
        <v>72.4</v>
      </c>
      <c r="T13" s="127" t="s">
        <v>344</v>
      </c>
      <c r="U13" s="123" t="str">
        <f>IF(区域选择!P14="","",区域选择!P14)</f>
        <v>nameko</v>
      </c>
      <c r="V13" s="123" t="str">
        <f>IF(原始数据!AJ13=0,"",原始数据!AJ13)</f>
        <v>勘探员</v>
      </c>
      <c r="W13" s="124">
        <v>1.57</v>
      </c>
      <c r="X13" s="125">
        <v>0</v>
      </c>
      <c r="Y13" s="125">
        <v>0</v>
      </c>
      <c r="Z13" s="125">
        <v>0</v>
      </c>
      <c r="AA13" s="125">
        <v>91</v>
      </c>
      <c r="AB13" s="127" t="s">
        <v>344</v>
      </c>
      <c r="AC13" s="123" t="str">
        <f>IF(区域选择!U14="","",区域选择!U14)</f>
        <v>aez</v>
      </c>
      <c r="AD13" s="123" t="str">
        <f>IF(原始数据!AL13=0,"",原始数据!AL13)</f>
        <v>前锋</v>
      </c>
      <c r="AE13" s="124">
        <v>0.98</v>
      </c>
      <c r="AF13" s="125">
        <v>0</v>
      </c>
      <c r="AG13" s="125">
        <v>3</v>
      </c>
      <c r="AH13" s="125">
        <v>0</v>
      </c>
      <c r="AI13" s="125">
        <v>89</v>
      </c>
      <c r="AJ13" s="127" t="s">
        <v>344</v>
      </c>
      <c r="AK13" s="123" t="str">
        <f>IF(区域选择!Z14="","",区域选择!Z14)</f>
        <v>kaeru</v>
      </c>
      <c r="AL13" s="123" t="str">
        <f>IF(原始数据!AN13=0,"",原始数据!AN13)</f>
        <v>舞女</v>
      </c>
      <c r="AM13" s="124">
        <v>2.77</v>
      </c>
      <c r="AN13" s="125">
        <v>0</v>
      </c>
      <c r="AO13" s="125">
        <v>1</v>
      </c>
      <c r="AP13" s="125">
        <v>0</v>
      </c>
      <c r="AQ13" s="125">
        <v>74.7</v>
      </c>
      <c r="AR13" s="127" t="s">
        <v>344</v>
      </c>
      <c r="AS13" s="128">
        <v>1</v>
      </c>
      <c r="AT13" s="128">
        <v>8</v>
      </c>
      <c r="AU13" s="128">
        <v>24</v>
      </c>
      <c r="AV13" s="128"/>
      <c r="AW13" s="128"/>
      <c r="AX13" s="125"/>
      <c r="AY13" s="125"/>
      <c r="AZ13" s="130"/>
      <c r="BA13" s="130"/>
      <c r="BB13" s="130"/>
      <c r="BC13" s="125"/>
    </row>
    <row r="14" spans="1:55">
      <c r="A14" s="117">
        <f>输入错误检查!B14</f>
        <v>0</v>
      </c>
      <c r="C14" s="120">
        <f>IF(原始数据!B14="","",原始数据!B14)</f>
        <v>5</v>
      </c>
      <c r="D14" s="120">
        <f>IF(原始数据!C14="","",原始数据!C14)</f>
        <v>31</v>
      </c>
      <c r="E14" s="120">
        <f>IF(原始数据!D14="","",原始数据!D14)</f>
        <v>1500</v>
      </c>
      <c r="F14" s="120" t="str">
        <f>IF(原始数据!E14="","",原始数据!E14)</f>
        <v>AWG</v>
      </c>
      <c r="G14" s="120" t="str">
        <f>IF(原始数据!F14="","",原始数据!F14)</f>
        <v>FAV</v>
      </c>
      <c r="H14" s="120">
        <f>IF(原始数据!G14="","",原始数据!G14)</f>
        <v>3</v>
      </c>
      <c r="I14" s="120" t="str">
        <f>IF(原始数据!H14="","",原始数据!H14)</f>
        <v>上</v>
      </c>
      <c r="J14" s="120" t="str">
        <f>原始数据!U14</f>
        <v>平</v>
      </c>
      <c r="K14" s="120">
        <f t="shared" si="0"/>
        <v>0</v>
      </c>
      <c r="L14" s="120">
        <f t="shared" si="1"/>
        <v>2</v>
      </c>
      <c r="M14" s="123" t="str">
        <f>IF(区域选择!K15="","",区域选择!K15)</f>
        <v>felix</v>
      </c>
      <c r="N14" s="123" t="str">
        <f>IF(原始数据!AI14=0,"",原始数据!AI14)</f>
        <v>调酒师</v>
      </c>
      <c r="O14" s="124">
        <v>1.84</v>
      </c>
      <c r="P14" s="125">
        <v>0</v>
      </c>
      <c r="Q14" s="125">
        <v>1</v>
      </c>
      <c r="R14" s="125">
        <v>2</v>
      </c>
      <c r="S14" s="125">
        <v>64.5</v>
      </c>
      <c r="T14" s="127" t="s">
        <v>343</v>
      </c>
      <c r="U14" s="123" t="str">
        <f>IF(区域选择!P15="","",区域选择!P15)</f>
        <v>appai</v>
      </c>
      <c r="V14" s="123" t="str">
        <f>IF(原始数据!AJ14=0,"",原始数据!AJ14)</f>
        <v>昆虫学者</v>
      </c>
      <c r="W14" s="124">
        <v>2</v>
      </c>
      <c r="X14" s="125">
        <v>0</v>
      </c>
      <c r="Y14" s="125">
        <v>0</v>
      </c>
      <c r="Z14" s="125">
        <v>0</v>
      </c>
      <c r="AA14" s="125">
        <v>0</v>
      </c>
      <c r="AB14" s="127" t="s">
        <v>343</v>
      </c>
      <c r="AC14" s="123" t="str">
        <f>IF(区域选择!U15="","",区域选择!U15)</f>
        <v>nerisu</v>
      </c>
      <c r="AD14" s="123" t="str">
        <f>IF(原始数据!AL14=0,"",原始数据!AL14)</f>
        <v>前锋</v>
      </c>
      <c r="AE14" s="124">
        <v>0.15</v>
      </c>
      <c r="AF14" s="125">
        <v>0</v>
      </c>
      <c r="AG14" s="125">
        <v>0</v>
      </c>
      <c r="AH14" s="125">
        <v>0</v>
      </c>
      <c r="AI14" s="125">
        <v>85.9</v>
      </c>
      <c r="AJ14" s="127" t="s">
        <v>344</v>
      </c>
      <c r="AK14" s="123" t="str">
        <f>IF(区域选择!Z15="","",区域选择!Z15)</f>
        <v>dacho</v>
      </c>
      <c r="AL14" s="123" t="str">
        <f>IF(原始数据!AN14=0,"",原始数据!AN14)</f>
        <v>病患</v>
      </c>
      <c r="AM14" s="124">
        <v>1.64</v>
      </c>
      <c r="AN14" s="125">
        <v>0</v>
      </c>
      <c r="AO14" s="125">
        <v>1</v>
      </c>
      <c r="AP14" s="125">
        <v>0</v>
      </c>
      <c r="AQ14" s="125">
        <v>75</v>
      </c>
      <c r="AR14" s="127" t="s">
        <v>344</v>
      </c>
      <c r="AS14" s="128">
        <v>0</v>
      </c>
      <c r="AT14" s="128">
        <v>5</v>
      </c>
      <c r="AU14" s="128">
        <v>33</v>
      </c>
      <c r="AV14" s="128"/>
      <c r="AW14" s="128"/>
      <c r="AX14" s="125"/>
      <c r="AY14" s="125"/>
      <c r="AZ14" s="130"/>
      <c r="BA14" s="130"/>
      <c r="BB14" s="130"/>
      <c r="BC14" s="125"/>
    </row>
    <row r="15" spans="1:55">
      <c r="A15" s="117">
        <f>输入错误检查!B15</f>
        <v>0</v>
      </c>
      <c r="C15" s="120">
        <f>IF(原始数据!B15="","",原始数据!B15)</f>
        <v>5</v>
      </c>
      <c r="D15" s="120">
        <f>IF(原始数据!C15="","",原始数据!C15)</f>
        <v>31</v>
      </c>
      <c r="E15" s="120">
        <f>IF(原始数据!D15="","",原始数据!D15)</f>
        <v>1500</v>
      </c>
      <c r="F15" s="120" t="str">
        <f>IF(原始数据!E15="","",原始数据!E15)</f>
        <v>AWG</v>
      </c>
      <c r="G15" s="120" t="str">
        <f>IF(原始数据!F15="","",原始数据!F15)</f>
        <v>FAV</v>
      </c>
      <c r="H15" s="120">
        <f>IF(原始数据!G15="","",原始数据!G15)</f>
        <v>3</v>
      </c>
      <c r="I15" s="120" t="str">
        <f>IF(原始数据!H15="","",原始数据!H15)</f>
        <v>下</v>
      </c>
      <c r="J15" s="120" t="str">
        <f>原始数据!U15</f>
        <v>平</v>
      </c>
      <c r="K15" s="120">
        <f t="shared" si="0"/>
        <v>0</v>
      </c>
      <c r="L15" s="120">
        <f t="shared" si="1"/>
        <v>2</v>
      </c>
      <c r="M15" s="123" t="str">
        <f>IF(区域选择!K16="","",区域选择!K16)</f>
        <v>aez</v>
      </c>
      <c r="N15" s="123" t="str">
        <f>IF(原始数据!AI15=0,"",原始数据!AI15)</f>
        <v>佣兵</v>
      </c>
      <c r="O15" s="124">
        <v>1.94</v>
      </c>
      <c r="P15" s="125">
        <v>1</v>
      </c>
      <c r="Q15" s="125">
        <v>3</v>
      </c>
      <c r="R15" s="125">
        <v>0</v>
      </c>
      <c r="S15" s="125">
        <v>122.7</v>
      </c>
      <c r="T15" s="127" t="s">
        <v>344</v>
      </c>
      <c r="U15" s="123" t="str">
        <f>IF(区域选择!P16="","",区域选择!P16)</f>
        <v>kaeru</v>
      </c>
      <c r="V15" s="123" t="str">
        <f>IF(原始数据!AJ15=0,"",原始数据!AJ15)</f>
        <v>舞女</v>
      </c>
      <c r="W15" s="124">
        <v>0.11</v>
      </c>
      <c r="X15" s="125">
        <v>3</v>
      </c>
      <c r="Y15" s="125">
        <v>0</v>
      </c>
      <c r="Z15" s="125">
        <v>0</v>
      </c>
      <c r="AA15" s="125">
        <v>147.4</v>
      </c>
      <c r="AB15" s="127" t="s">
        <v>343</v>
      </c>
      <c r="AC15" s="123" t="str">
        <f>IF(区域选择!U16="","",区域选择!U16)</f>
        <v>tawash</v>
      </c>
      <c r="AD15" s="123" t="str">
        <f>IF(原始数据!AL15=0,"",原始数据!AL15)</f>
        <v>调酒师</v>
      </c>
      <c r="AE15" s="124">
        <v>2</v>
      </c>
      <c r="AF15" s="125">
        <v>0</v>
      </c>
      <c r="AG15" s="125">
        <v>1</v>
      </c>
      <c r="AH15" s="125">
        <v>0</v>
      </c>
      <c r="AI15" s="125">
        <v>14.9</v>
      </c>
      <c r="AJ15" s="127" t="s">
        <v>344</v>
      </c>
      <c r="AK15" s="123" t="str">
        <f>IF(区域选择!Z16="","",区域选择!Z16)</f>
        <v>nameko</v>
      </c>
      <c r="AL15" s="123" t="str">
        <f>IF(原始数据!AN15=0,"",原始数据!AN15)</f>
        <v>小说家</v>
      </c>
      <c r="AM15" s="124">
        <v>1.76</v>
      </c>
      <c r="AN15" s="125">
        <v>1</v>
      </c>
      <c r="AO15" s="125">
        <v>0</v>
      </c>
      <c r="AP15" s="125">
        <v>0</v>
      </c>
      <c r="AQ15" s="125">
        <v>79.9</v>
      </c>
      <c r="AR15" s="127" t="s">
        <v>343</v>
      </c>
      <c r="AS15" s="128">
        <v>0</v>
      </c>
      <c r="AT15" s="128">
        <v>7</v>
      </c>
      <c r="AU15" s="128">
        <v>38</v>
      </c>
      <c r="AV15" s="128"/>
      <c r="AW15" s="128"/>
      <c r="AX15" s="125"/>
      <c r="AY15" s="125"/>
      <c r="AZ15" s="130"/>
      <c r="BA15" s="130"/>
      <c r="BB15" s="130"/>
      <c r="BC15" s="125"/>
    </row>
    <row r="16" spans="1:55">
      <c r="A16" s="117">
        <f>输入错误检查!B16</f>
        <v>0</v>
      </c>
      <c r="C16" s="120">
        <f>IF(原始数据!B16="","",原始数据!B16)</f>
        <v>5</v>
      </c>
      <c r="D16" s="120">
        <f>IF(原始数据!C16="","",原始数据!C16)</f>
        <v>31</v>
      </c>
      <c r="E16" s="120">
        <f>IF(原始数据!D16="","",原始数据!D16)</f>
        <v>1500</v>
      </c>
      <c r="F16" s="120" t="str">
        <f>IF(原始数据!E16="","",原始数据!E16)</f>
        <v>AWG</v>
      </c>
      <c r="G16" s="120" t="str">
        <f>IF(原始数据!F16="","",原始数据!F16)</f>
        <v>FAV</v>
      </c>
      <c r="H16" s="120" t="str">
        <f>IF(原始数据!G16="","",原始数据!G16)</f>
        <v>加</v>
      </c>
      <c r="I16" s="120" t="str">
        <f>IF(原始数据!H16="","",原始数据!H16)</f>
        <v>上</v>
      </c>
      <c r="J16" s="120" t="str">
        <f>原始数据!U16</f>
        <v/>
      </c>
      <c r="K16" s="120" t="str">
        <f t="shared" si="0"/>
        <v/>
      </c>
      <c r="L16" s="120">
        <f t="shared" si="1"/>
        <v>0</v>
      </c>
      <c r="M16" s="123" t="str">
        <f>IF(区域选择!K17="","",区域选择!K17)</f>
        <v/>
      </c>
      <c r="N16" s="123" t="str">
        <f>IF(原始数据!AI16=0,"",原始数据!AI16)</f>
        <v/>
      </c>
      <c r="O16" s="124"/>
      <c r="P16" s="125"/>
      <c r="Q16" s="125"/>
      <c r="R16" s="125"/>
      <c r="S16" s="125"/>
      <c r="T16" s="127"/>
      <c r="U16" s="123" t="str">
        <f>IF(区域选择!P17="","",区域选择!P17)</f>
        <v/>
      </c>
      <c r="V16" s="123" t="str">
        <f>IF(原始数据!AJ16=0,"",原始数据!AJ16)</f>
        <v/>
      </c>
      <c r="W16" s="124"/>
      <c r="X16" s="125"/>
      <c r="Y16" s="125"/>
      <c r="Z16" s="125"/>
      <c r="AA16" s="125"/>
      <c r="AB16" s="127"/>
      <c r="AC16" s="123" t="str">
        <f>IF(区域选择!U17="","",区域选择!U17)</f>
        <v/>
      </c>
      <c r="AD16" s="123" t="str">
        <f>IF(原始数据!AL16=0,"",原始数据!AL16)</f>
        <v/>
      </c>
      <c r="AE16" s="124"/>
      <c r="AF16" s="125"/>
      <c r="AG16" s="125"/>
      <c r="AH16" s="125"/>
      <c r="AI16" s="125"/>
      <c r="AJ16" s="127"/>
      <c r="AK16" s="123" t="str">
        <f>IF(区域选择!Z17="","",区域选择!Z17)</f>
        <v/>
      </c>
      <c r="AL16" s="123" t="str">
        <f>IF(原始数据!AN16=0,"",原始数据!AN16)</f>
        <v/>
      </c>
      <c r="AM16" s="124"/>
      <c r="AN16" s="125"/>
      <c r="AO16" s="125"/>
      <c r="AP16" s="125"/>
      <c r="AQ16" s="125"/>
      <c r="AR16" s="125"/>
      <c r="AS16" s="128"/>
      <c r="AT16" s="128"/>
      <c r="AU16" s="128"/>
      <c r="AV16" s="128"/>
      <c r="AW16" s="128"/>
      <c r="AX16" s="125"/>
      <c r="AY16" s="125"/>
      <c r="AZ16" s="130"/>
      <c r="BA16" s="130"/>
      <c r="BB16" s="130"/>
      <c r="BC16" s="125"/>
    </row>
    <row r="17" spans="1:55">
      <c r="A17" s="117">
        <f>输入错误检查!B17</f>
        <v>0</v>
      </c>
      <c r="C17" s="120">
        <f>IF(原始数据!B17="","",原始数据!B17)</f>
        <v>5</v>
      </c>
      <c r="D17" s="120">
        <f>IF(原始数据!C17="","",原始数据!C17)</f>
        <v>31</v>
      </c>
      <c r="E17" s="120">
        <f>IF(原始数据!D17="","",原始数据!D17)</f>
        <v>1500</v>
      </c>
      <c r="F17" s="120" t="str">
        <f>IF(原始数据!E17="","",原始数据!E17)</f>
        <v>AWG</v>
      </c>
      <c r="G17" s="120" t="str">
        <f>IF(原始数据!F17="","",原始数据!F17)</f>
        <v>FAV</v>
      </c>
      <c r="H17" s="120" t="str">
        <f>IF(原始数据!G17="","",原始数据!G17)</f>
        <v>加</v>
      </c>
      <c r="I17" s="120" t="str">
        <f>IF(原始数据!H17="","",原始数据!H17)</f>
        <v>下</v>
      </c>
      <c r="J17" s="120" t="str">
        <f>原始数据!U17</f>
        <v/>
      </c>
      <c r="K17" s="120" t="str">
        <f t="shared" si="0"/>
        <v/>
      </c>
      <c r="L17" s="120">
        <f t="shared" si="1"/>
        <v>0</v>
      </c>
      <c r="M17" s="123" t="str">
        <f>IF(区域选择!K18="","",区域选择!K18)</f>
        <v/>
      </c>
      <c r="N17" s="123" t="str">
        <f>IF(原始数据!AI17=0,"",原始数据!AI17)</f>
        <v/>
      </c>
      <c r="O17" s="124"/>
      <c r="P17" s="125"/>
      <c r="Q17" s="125"/>
      <c r="R17" s="125"/>
      <c r="S17" s="125"/>
      <c r="T17" s="127"/>
      <c r="U17" s="123" t="str">
        <f>IF(区域选择!P18="","",区域选择!P18)</f>
        <v/>
      </c>
      <c r="V17" s="123" t="str">
        <f>IF(原始数据!AJ17=0,"",原始数据!AJ17)</f>
        <v/>
      </c>
      <c r="W17" s="124"/>
      <c r="X17" s="125"/>
      <c r="Y17" s="125"/>
      <c r="Z17" s="125"/>
      <c r="AA17" s="125"/>
      <c r="AB17" s="127"/>
      <c r="AC17" s="123" t="str">
        <f>IF(区域选择!U18="","",区域选择!U18)</f>
        <v/>
      </c>
      <c r="AD17" s="123" t="str">
        <f>IF(原始数据!AL17=0,"",原始数据!AL17)</f>
        <v/>
      </c>
      <c r="AE17" s="124"/>
      <c r="AF17" s="125"/>
      <c r="AG17" s="125"/>
      <c r="AH17" s="125"/>
      <c r="AI17" s="125"/>
      <c r="AJ17" s="127"/>
      <c r="AK17" s="123" t="str">
        <f>IF(区域选择!Z18="","",区域选择!Z18)</f>
        <v/>
      </c>
      <c r="AL17" s="123" t="str">
        <f>IF(原始数据!AN17=0,"",原始数据!AN17)</f>
        <v/>
      </c>
      <c r="AM17" s="124"/>
      <c r="AN17" s="125"/>
      <c r="AO17" s="125"/>
      <c r="AP17" s="125"/>
      <c r="AQ17" s="125"/>
      <c r="AR17" s="125"/>
      <c r="AS17" s="128"/>
      <c r="AT17" s="128"/>
      <c r="AU17" s="128"/>
      <c r="AV17" s="128"/>
      <c r="AW17" s="128"/>
      <c r="AX17" s="125"/>
      <c r="AY17" s="125"/>
      <c r="AZ17" s="130"/>
      <c r="BA17" s="130"/>
      <c r="BB17" s="130"/>
      <c r="BC17" s="125"/>
    </row>
    <row r="18" spans="1:55">
      <c r="A18" s="117">
        <f>输入错误检查!B18</f>
        <v>0</v>
      </c>
      <c r="C18" s="120">
        <f>IF(原始数据!B18="","",原始数据!B18)</f>
        <v>5</v>
      </c>
      <c r="D18" s="120">
        <f>IF(原始数据!C18="","",原始数据!C18)</f>
        <v>31</v>
      </c>
      <c r="E18" s="120">
        <f>IF(原始数据!D18="","",原始数据!D18)</f>
        <v>1700</v>
      </c>
      <c r="F18" s="120" t="str">
        <f>IF(原始数据!E18="","",原始数据!E18)</f>
        <v>AXIZ</v>
      </c>
      <c r="G18" s="120" t="str">
        <f>IF(原始数据!F18="","",原始数据!F18)</f>
        <v>SZ</v>
      </c>
      <c r="H18" s="120">
        <f>IF(原始数据!G18="","",原始数据!G18)</f>
        <v>1</v>
      </c>
      <c r="I18" s="120" t="str">
        <f>IF(原始数据!H18="","",原始数据!H18)</f>
        <v>上</v>
      </c>
      <c r="J18" s="120" t="str">
        <f>原始数据!U18</f>
        <v>人</v>
      </c>
      <c r="K18" s="120">
        <f t="shared" si="0"/>
        <v>0</v>
      </c>
      <c r="L18" s="120">
        <f t="shared" si="1"/>
        <v>3</v>
      </c>
      <c r="M18" s="123" t="str">
        <f>IF(区域选择!K19="","",区域选择!K19)</f>
        <v>nyan</v>
      </c>
      <c r="N18" s="123" t="str">
        <f>IF(原始数据!AI18=0,"",原始数据!AI18)</f>
        <v>空军</v>
      </c>
      <c r="O18" s="124">
        <v>1.62</v>
      </c>
      <c r="P18" s="125">
        <v>0</v>
      </c>
      <c r="Q18" s="125">
        <v>1</v>
      </c>
      <c r="R18" s="125">
        <v>0</v>
      </c>
      <c r="S18" s="125">
        <v>55.2</v>
      </c>
      <c r="T18" s="127" t="s">
        <v>344</v>
      </c>
      <c r="U18" s="123" t="str">
        <f>IF(区域选择!P19="","",区域选择!P19)</f>
        <v>tuna</v>
      </c>
      <c r="V18" s="123" t="str">
        <f>IF(原始数据!AJ18=0,"",原始数据!AJ18)</f>
        <v>木偶师</v>
      </c>
      <c r="W18" s="124">
        <v>0.98</v>
      </c>
      <c r="X18" s="125">
        <v>0</v>
      </c>
      <c r="Y18" s="125">
        <v>0</v>
      </c>
      <c r="Z18" s="125">
        <v>0</v>
      </c>
      <c r="AA18" s="125">
        <v>105.5</v>
      </c>
      <c r="AB18" s="127" t="s">
        <v>343</v>
      </c>
      <c r="AC18" s="123" t="str">
        <f>IF(区域选择!U19="","",区域选择!U19)</f>
        <v>takakou</v>
      </c>
      <c r="AD18" s="123" t="str">
        <f>IF(原始数据!AL18=0,"",原始数据!AL18)</f>
        <v>野人</v>
      </c>
      <c r="AE18" s="124">
        <v>1.56</v>
      </c>
      <c r="AF18" s="125">
        <v>0</v>
      </c>
      <c r="AG18" s="125">
        <v>3</v>
      </c>
      <c r="AH18" s="125">
        <v>0</v>
      </c>
      <c r="AI18" s="125">
        <v>40</v>
      </c>
      <c r="AJ18" s="127" t="s">
        <v>343</v>
      </c>
      <c r="AK18" s="123" t="str">
        <f>IF(区域选择!Z19="","",区域选择!Z19)</f>
        <v>atto</v>
      </c>
      <c r="AL18" s="123" t="str">
        <f>IF(原始数据!AN18=0,"",原始数据!AN18)</f>
        <v>魔术师</v>
      </c>
      <c r="AM18" s="124">
        <v>2.52</v>
      </c>
      <c r="AN18" s="125">
        <v>0</v>
      </c>
      <c r="AO18" s="125">
        <v>0</v>
      </c>
      <c r="AP18" s="125">
        <v>0</v>
      </c>
      <c r="AQ18" s="125">
        <v>31.7</v>
      </c>
      <c r="AR18" s="127" t="s">
        <v>343</v>
      </c>
      <c r="AS18" s="128">
        <v>0</v>
      </c>
      <c r="AT18" s="128">
        <v>5</v>
      </c>
      <c r="AU18" s="128">
        <v>47</v>
      </c>
      <c r="AV18" s="129" t="s">
        <v>308</v>
      </c>
      <c r="AW18" s="129" t="s">
        <v>204</v>
      </c>
      <c r="AX18" s="125"/>
      <c r="AY18" s="125"/>
      <c r="AZ18" s="130"/>
      <c r="BA18" s="130"/>
      <c r="BB18" s="130"/>
      <c r="BC18" s="127" t="s">
        <v>345</v>
      </c>
    </row>
    <row r="19" spans="1:55">
      <c r="A19" s="117">
        <f>输入错误检查!B19</f>
        <v>0</v>
      </c>
      <c r="C19" s="120">
        <f>IF(原始数据!B19="","",原始数据!B19)</f>
        <v>5</v>
      </c>
      <c r="D19" s="120">
        <f>IF(原始数据!C19="","",原始数据!C19)</f>
        <v>31</v>
      </c>
      <c r="E19" s="120">
        <f>IF(原始数据!D19="","",原始数据!D19)</f>
        <v>1700</v>
      </c>
      <c r="F19" s="120" t="str">
        <f>IF(原始数据!E19="","",原始数据!E19)</f>
        <v>AXIZ</v>
      </c>
      <c r="G19" s="120" t="str">
        <f>IF(原始数据!F19="","",原始数据!F19)</f>
        <v>SZ</v>
      </c>
      <c r="H19" s="120">
        <f>IF(原始数据!G19="","",原始数据!G19)</f>
        <v>1</v>
      </c>
      <c r="I19" s="120" t="str">
        <f>IF(原始数据!H19="","",原始数据!H19)</f>
        <v>下</v>
      </c>
      <c r="J19" s="120" t="str">
        <f>原始数据!U19</f>
        <v>平</v>
      </c>
      <c r="K19" s="120">
        <f t="shared" ref="K19:K82" si="2">IF(J19="","",IF(_xlfn.IFS(L19&gt;2,"人",L19=2,"平",L19&lt;2,"屠")=J19,0,1))</f>
        <v>0</v>
      </c>
      <c r="L19" s="120">
        <f t="shared" ref="L19:L82" si="3">COUNTIF(T19,"出门")+COUNTIF(AB19,"出门")+COUNTIF(AJ19,"出门")+COUNTIF(AR19,"出门")</f>
        <v>2</v>
      </c>
      <c r="M19" s="123" t="str">
        <f>IF(区域选择!K20="","",区域选择!K20)</f>
        <v>takoyaki</v>
      </c>
      <c r="N19" s="123" t="str">
        <f>IF(原始数据!AI19=0,"",原始数据!AI19)</f>
        <v>野人</v>
      </c>
      <c r="O19" s="124">
        <v>1.18</v>
      </c>
      <c r="P19" s="125">
        <v>0</v>
      </c>
      <c r="Q19" s="125">
        <v>2</v>
      </c>
      <c r="R19" s="125">
        <v>1</v>
      </c>
      <c r="S19" s="125">
        <v>41.3</v>
      </c>
      <c r="T19" s="127" t="s">
        <v>343</v>
      </c>
      <c r="U19" s="123" t="str">
        <f>IF(区域选择!P20="","",区域选择!P20)</f>
        <v>gnk</v>
      </c>
      <c r="V19" s="123" t="str">
        <f>IF(原始数据!AJ19=0,"",原始数据!AJ19)</f>
        <v>病患</v>
      </c>
      <c r="W19" s="124">
        <v>1.31</v>
      </c>
      <c r="X19" s="125">
        <v>0</v>
      </c>
      <c r="Y19" s="125">
        <v>1</v>
      </c>
      <c r="Z19" s="125">
        <v>1</v>
      </c>
      <c r="AA19" s="125">
        <v>74.7</v>
      </c>
      <c r="AB19" s="127" t="s">
        <v>344</v>
      </c>
      <c r="AC19" s="123" t="str">
        <f>IF(区域选择!U20="","",区域选择!U20)</f>
        <v>soar</v>
      </c>
      <c r="AD19" s="123" t="str">
        <f>IF(原始数据!AL19=0,"",原始数据!AL19)</f>
        <v>心理学家</v>
      </c>
      <c r="AE19" s="124">
        <v>2.92</v>
      </c>
      <c r="AF19" s="125">
        <v>0</v>
      </c>
      <c r="AG19" s="125">
        <v>0</v>
      </c>
      <c r="AH19" s="125">
        <v>0</v>
      </c>
      <c r="AI19" s="125">
        <v>9.9</v>
      </c>
      <c r="AJ19" s="127" t="s">
        <v>343</v>
      </c>
      <c r="AK19" s="123" t="str">
        <f>IF(区域选择!Z20="","",区域选择!Z20)</f>
        <v>mone</v>
      </c>
      <c r="AL19" s="123" t="str">
        <f>IF(原始数据!AN19=0,"",原始数据!AN19)</f>
        <v>律师</v>
      </c>
      <c r="AM19" s="124">
        <v>0.94</v>
      </c>
      <c r="AN19" s="125">
        <v>0</v>
      </c>
      <c r="AO19" s="125">
        <v>0</v>
      </c>
      <c r="AP19" s="125">
        <v>0</v>
      </c>
      <c r="AQ19" s="125">
        <v>139.4</v>
      </c>
      <c r="AR19" s="127" t="s">
        <v>344</v>
      </c>
      <c r="AS19" s="128">
        <v>0</v>
      </c>
      <c r="AT19" s="128">
        <v>8</v>
      </c>
      <c r="AU19" s="128">
        <v>1</v>
      </c>
      <c r="AV19" s="128"/>
      <c r="AW19" s="128"/>
      <c r="AX19" s="125"/>
      <c r="AY19" s="125"/>
      <c r="AZ19" s="130"/>
      <c r="BA19" s="130"/>
      <c r="BB19" s="130"/>
      <c r="BC19" s="127" t="s">
        <v>347</v>
      </c>
    </row>
    <row r="20" spans="1:55">
      <c r="A20" s="117">
        <f>输入错误检查!B20</f>
        <v>0</v>
      </c>
      <c r="C20" s="120">
        <f>IF(原始数据!B20="","",原始数据!B20)</f>
        <v>5</v>
      </c>
      <c r="D20" s="120">
        <f>IF(原始数据!C20="","",原始数据!C20)</f>
        <v>31</v>
      </c>
      <c r="E20" s="120">
        <f>IF(原始数据!D20="","",原始数据!D20)</f>
        <v>1700</v>
      </c>
      <c r="F20" s="120" t="str">
        <f>IF(原始数据!E20="","",原始数据!E20)</f>
        <v>AXIZ</v>
      </c>
      <c r="G20" s="120" t="str">
        <f>IF(原始数据!F20="","",原始数据!F20)</f>
        <v>SZ</v>
      </c>
      <c r="H20" s="120">
        <f>IF(原始数据!G20="","",原始数据!G20)</f>
        <v>2</v>
      </c>
      <c r="I20" s="120" t="str">
        <f>IF(原始数据!H20="","",原始数据!H20)</f>
        <v>上</v>
      </c>
      <c r="J20" s="120" t="str">
        <f>原始数据!U20</f>
        <v>平</v>
      </c>
      <c r="K20" s="120">
        <f t="shared" si="2"/>
        <v>0</v>
      </c>
      <c r="L20" s="120">
        <f t="shared" si="3"/>
        <v>2</v>
      </c>
      <c r="M20" s="123" t="str">
        <f>IF(区域选择!K21="","",区域选择!K21)</f>
        <v>takakou</v>
      </c>
      <c r="N20" s="123" t="str">
        <f>IF(原始数据!AI20=0,"",原始数据!AI20)</f>
        <v>佣兵</v>
      </c>
      <c r="O20" s="124">
        <v>1.27</v>
      </c>
      <c r="P20" s="125">
        <v>0</v>
      </c>
      <c r="Q20" s="125">
        <v>4</v>
      </c>
      <c r="R20" s="125">
        <v>0</v>
      </c>
      <c r="S20" s="125">
        <v>50.7</v>
      </c>
      <c r="T20" s="127" t="s">
        <v>344</v>
      </c>
      <c r="U20" s="123" t="str">
        <f>IF(区域选择!P21="","",区域选择!P21)</f>
        <v>atto</v>
      </c>
      <c r="V20" s="123" t="str">
        <f>IF(原始数据!AJ20=0,"",原始数据!AJ20)</f>
        <v>飞行家</v>
      </c>
      <c r="W20" s="124">
        <v>1.72</v>
      </c>
      <c r="X20" s="125">
        <v>0</v>
      </c>
      <c r="Y20" s="125">
        <v>0</v>
      </c>
      <c r="Z20" s="125">
        <v>0</v>
      </c>
      <c r="AA20" s="125">
        <v>23.7</v>
      </c>
      <c r="AB20" s="127" t="s">
        <v>344</v>
      </c>
      <c r="AC20" s="123" t="str">
        <f>IF(区域选择!U21="","",区域选择!U21)</f>
        <v>nyan</v>
      </c>
      <c r="AD20" s="123" t="str">
        <f>IF(原始数据!AL20=0,"",原始数据!AL20)</f>
        <v>拉拉队员</v>
      </c>
      <c r="AE20" s="124">
        <v>0.8</v>
      </c>
      <c r="AF20" s="125">
        <v>0</v>
      </c>
      <c r="AG20" s="125">
        <v>0</v>
      </c>
      <c r="AH20" s="125">
        <v>0</v>
      </c>
      <c r="AI20" s="125">
        <v>77</v>
      </c>
      <c r="AJ20" s="127" t="s">
        <v>343</v>
      </c>
      <c r="AK20" s="123" t="str">
        <f>IF(区域选择!Z21="","",区域选择!Z21)</f>
        <v>tuna</v>
      </c>
      <c r="AL20" s="123" t="str">
        <f>IF(原始数据!AN20=0,"",原始数据!AN20)</f>
        <v>杂技演员</v>
      </c>
      <c r="AM20" s="124">
        <v>2.27</v>
      </c>
      <c r="AN20" s="125">
        <v>0</v>
      </c>
      <c r="AO20" s="125">
        <v>0</v>
      </c>
      <c r="AP20" s="125">
        <v>1</v>
      </c>
      <c r="AQ20" s="125">
        <v>76.6</v>
      </c>
      <c r="AR20" s="127" t="s">
        <v>343</v>
      </c>
      <c r="AS20" s="128">
        <v>0</v>
      </c>
      <c r="AT20" s="128">
        <v>8</v>
      </c>
      <c r="AU20" s="128">
        <v>21</v>
      </c>
      <c r="AV20" s="128"/>
      <c r="AW20" s="128"/>
      <c r="AX20" s="125"/>
      <c r="AY20" s="125"/>
      <c r="AZ20" s="130"/>
      <c r="BA20" s="130"/>
      <c r="BB20" s="130"/>
      <c r="BC20" s="127"/>
    </row>
    <row r="21" spans="1:55">
      <c r="A21" s="117">
        <f>输入错误检查!B21</f>
        <v>0</v>
      </c>
      <c r="C21" s="120">
        <f>IF(原始数据!B21="","",原始数据!B21)</f>
        <v>5</v>
      </c>
      <c r="D21" s="120">
        <f>IF(原始数据!C21="","",原始数据!C21)</f>
        <v>31</v>
      </c>
      <c r="E21" s="120">
        <f>IF(原始数据!D21="","",原始数据!D21)</f>
        <v>1700</v>
      </c>
      <c r="F21" s="120" t="str">
        <f>IF(原始数据!E21="","",原始数据!E21)</f>
        <v>AXIZ</v>
      </c>
      <c r="G21" s="120" t="str">
        <f>IF(原始数据!F21="","",原始数据!F21)</f>
        <v>SZ</v>
      </c>
      <c r="H21" s="120">
        <f>IF(原始数据!G21="","",原始数据!G21)</f>
        <v>2</v>
      </c>
      <c r="I21" s="120" t="str">
        <f>IF(原始数据!H21="","",原始数据!H21)</f>
        <v>下</v>
      </c>
      <c r="J21" s="120" t="str">
        <f>原始数据!U21</f>
        <v>屠</v>
      </c>
      <c r="K21" s="120">
        <f t="shared" si="2"/>
        <v>0</v>
      </c>
      <c r="L21" s="120">
        <f t="shared" si="3"/>
        <v>1</v>
      </c>
      <c r="M21" s="123" t="str">
        <f>IF(区域选择!K22="","",区域选择!K22)</f>
        <v>soar</v>
      </c>
      <c r="N21" s="123" t="str">
        <f>IF(原始数据!AI21=0,"",原始数据!AI21)</f>
        <v>先知</v>
      </c>
      <c r="O21" s="124">
        <v>2.72</v>
      </c>
      <c r="P21" s="125">
        <v>0</v>
      </c>
      <c r="Q21" s="125">
        <v>0</v>
      </c>
      <c r="R21" s="125">
        <v>1</v>
      </c>
      <c r="S21" s="125">
        <v>9.8</v>
      </c>
      <c r="T21" s="127" t="s">
        <v>343</v>
      </c>
      <c r="U21" s="123" t="str">
        <f>IF(区域选择!P22="","",区域选择!P22)</f>
        <v>mone</v>
      </c>
      <c r="V21" s="123" t="str">
        <f>IF(原始数据!AJ21=0,"",原始数据!AJ21)</f>
        <v>飞行家</v>
      </c>
      <c r="W21" s="124">
        <v>0.03</v>
      </c>
      <c r="X21" s="125">
        <v>0</v>
      </c>
      <c r="Y21" s="125">
        <v>0</v>
      </c>
      <c r="Z21" s="125">
        <v>0</v>
      </c>
      <c r="AA21" s="125">
        <v>79</v>
      </c>
      <c r="AB21" s="127" t="s">
        <v>344</v>
      </c>
      <c r="AC21" s="123" t="str">
        <f>IF(区域选择!U22="","",区域选择!U22)</f>
        <v>takoyaki</v>
      </c>
      <c r="AD21" s="123" t="str">
        <f>IF(原始数据!AL21=0,"",原始数据!AL21)</f>
        <v>佣兵</v>
      </c>
      <c r="AE21" s="124">
        <v>2.03</v>
      </c>
      <c r="AF21" s="125">
        <v>0</v>
      </c>
      <c r="AG21" s="125">
        <v>1</v>
      </c>
      <c r="AH21" s="125">
        <v>0</v>
      </c>
      <c r="AI21" s="125">
        <v>47.5</v>
      </c>
      <c r="AJ21" s="127" t="s">
        <v>344</v>
      </c>
      <c r="AK21" s="123" t="str">
        <f>IF(区域选择!Z22="","",区域选择!Z22)</f>
        <v>gnk</v>
      </c>
      <c r="AL21" s="123" t="str">
        <f>IF(原始数据!AN21=0,"",原始数据!AN21)</f>
        <v>入殓师</v>
      </c>
      <c r="AM21" s="124">
        <v>1.28</v>
      </c>
      <c r="AN21" s="125">
        <v>1</v>
      </c>
      <c r="AO21" s="125">
        <v>1</v>
      </c>
      <c r="AP21" s="125">
        <v>0</v>
      </c>
      <c r="AQ21" s="125">
        <v>65.1</v>
      </c>
      <c r="AR21" s="127" t="s">
        <v>344</v>
      </c>
      <c r="AS21" s="128">
        <v>0</v>
      </c>
      <c r="AT21" s="128">
        <v>8</v>
      </c>
      <c r="AU21" s="128">
        <v>4</v>
      </c>
      <c r="AV21" s="128"/>
      <c r="AW21" s="128"/>
      <c r="AX21" s="125"/>
      <c r="AY21" s="125"/>
      <c r="AZ21" s="130"/>
      <c r="BA21" s="130"/>
      <c r="BB21" s="130"/>
      <c r="BC21" s="125"/>
    </row>
    <row r="22" spans="1:55">
      <c r="A22" s="117">
        <f>输入错误检查!B22</f>
        <v>0</v>
      </c>
      <c r="C22" s="120">
        <f>IF(原始数据!B22="","",原始数据!B22)</f>
        <v>5</v>
      </c>
      <c r="D22" s="120">
        <f>IF(原始数据!C22="","",原始数据!C22)</f>
        <v>31</v>
      </c>
      <c r="E22" s="120">
        <f>IF(原始数据!D22="","",原始数据!D22)</f>
        <v>1700</v>
      </c>
      <c r="F22" s="120" t="str">
        <f>IF(原始数据!E22="","",原始数据!E22)</f>
        <v>AXIZ</v>
      </c>
      <c r="G22" s="120" t="str">
        <f>IF(原始数据!F22="","",原始数据!F22)</f>
        <v>SZ</v>
      </c>
      <c r="H22" s="120">
        <f>IF(原始数据!G22="","",原始数据!G22)</f>
        <v>3</v>
      </c>
      <c r="I22" s="120" t="str">
        <f>IF(原始数据!H22="","",原始数据!H22)</f>
        <v>上</v>
      </c>
      <c r="J22" s="120" t="str">
        <f>原始数据!U22</f>
        <v/>
      </c>
      <c r="K22" s="120" t="str">
        <f t="shared" si="2"/>
        <v/>
      </c>
      <c r="L22" s="120">
        <f t="shared" si="3"/>
        <v>0</v>
      </c>
      <c r="M22" s="123" t="str">
        <f>IF(区域选择!K23="","",区域选择!K23)</f>
        <v/>
      </c>
      <c r="N22" s="123" t="str">
        <f>IF(原始数据!AI22=0,"",原始数据!AI22)</f>
        <v/>
      </c>
      <c r="O22" s="124"/>
      <c r="P22" s="125"/>
      <c r="Q22" s="125"/>
      <c r="R22" s="125"/>
      <c r="S22" s="125"/>
      <c r="T22" s="127"/>
      <c r="U22" s="123" t="str">
        <f>IF(区域选择!P23="","",区域选择!P23)</f>
        <v/>
      </c>
      <c r="V22" s="123" t="str">
        <f>IF(原始数据!AJ22=0,"",原始数据!AJ22)</f>
        <v/>
      </c>
      <c r="W22" s="124"/>
      <c r="X22" s="125"/>
      <c r="Y22" s="125"/>
      <c r="Z22" s="125"/>
      <c r="AA22" s="125"/>
      <c r="AB22" s="127"/>
      <c r="AC22" s="123" t="str">
        <f>IF(区域选择!U23="","",区域选择!U23)</f>
        <v/>
      </c>
      <c r="AD22" s="123" t="str">
        <f>IF(原始数据!AL22=0,"",原始数据!AL22)</f>
        <v/>
      </c>
      <c r="AE22" s="124"/>
      <c r="AF22" s="125"/>
      <c r="AG22" s="125"/>
      <c r="AH22" s="125"/>
      <c r="AI22" s="125"/>
      <c r="AJ22" s="127"/>
      <c r="AK22" s="123" t="str">
        <f>IF(区域选择!Z23="","",区域选择!Z23)</f>
        <v/>
      </c>
      <c r="AL22" s="123" t="str">
        <f>IF(原始数据!AN22=0,"",原始数据!AN22)</f>
        <v/>
      </c>
      <c r="AM22" s="124"/>
      <c r="AN22" s="125"/>
      <c r="AO22" s="125"/>
      <c r="AP22" s="125"/>
      <c r="AQ22" s="125"/>
      <c r="AR22" s="125"/>
      <c r="AS22" s="128"/>
      <c r="AT22" s="128"/>
      <c r="AU22" s="128"/>
      <c r="AV22" s="128"/>
      <c r="AW22" s="128"/>
      <c r="AX22" s="125"/>
      <c r="AY22" s="125"/>
      <c r="AZ22" s="130"/>
      <c r="BA22" s="130"/>
      <c r="BB22" s="130"/>
      <c r="BC22" s="125"/>
    </row>
    <row r="23" spans="1:55">
      <c r="A23" s="117">
        <f>输入错误检查!B23</f>
        <v>0</v>
      </c>
      <c r="C23" s="120">
        <f>IF(原始数据!B23="","",原始数据!B23)</f>
        <v>5</v>
      </c>
      <c r="D23" s="120">
        <f>IF(原始数据!C23="","",原始数据!C23)</f>
        <v>31</v>
      </c>
      <c r="E23" s="120">
        <f>IF(原始数据!D23="","",原始数据!D23)</f>
        <v>1700</v>
      </c>
      <c r="F23" s="120" t="str">
        <f>IF(原始数据!E23="","",原始数据!E23)</f>
        <v>AXIZ</v>
      </c>
      <c r="G23" s="120" t="str">
        <f>IF(原始数据!F23="","",原始数据!F23)</f>
        <v>SZ</v>
      </c>
      <c r="H23" s="120">
        <f>IF(原始数据!G23="","",原始数据!G23)</f>
        <v>3</v>
      </c>
      <c r="I23" s="120" t="str">
        <f>IF(原始数据!H23="","",原始数据!H23)</f>
        <v>下</v>
      </c>
      <c r="J23" s="120" t="str">
        <f>原始数据!U23</f>
        <v/>
      </c>
      <c r="K23" s="120" t="str">
        <f t="shared" si="2"/>
        <v/>
      </c>
      <c r="L23" s="120">
        <f t="shared" si="3"/>
        <v>0</v>
      </c>
      <c r="M23" s="123" t="str">
        <f>IF(区域选择!K24="","",区域选择!K24)</f>
        <v/>
      </c>
      <c r="N23" s="123" t="str">
        <f>IF(原始数据!AI23=0,"",原始数据!AI23)</f>
        <v/>
      </c>
      <c r="O23" s="124"/>
      <c r="P23" s="125"/>
      <c r="Q23" s="125"/>
      <c r="R23" s="125"/>
      <c r="S23" s="125"/>
      <c r="T23" s="127"/>
      <c r="U23" s="123" t="str">
        <f>IF(区域选择!P24="","",区域选择!P24)</f>
        <v/>
      </c>
      <c r="V23" s="123" t="str">
        <f>IF(原始数据!AJ23=0,"",原始数据!AJ23)</f>
        <v/>
      </c>
      <c r="W23" s="124"/>
      <c r="X23" s="125"/>
      <c r="Y23" s="125"/>
      <c r="Z23" s="125"/>
      <c r="AA23" s="125"/>
      <c r="AB23" s="127"/>
      <c r="AC23" s="123" t="str">
        <f>IF(区域选择!U24="","",区域选择!U24)</f>
        <v/>
      </c>
      <c r="AD23" s="123" t="str">
        <f>IF(原始数据!AL23=0,"",原始数据!AL23)</f>
        <v/>
      </c>
      <c r="AE23" s="124"/>
      <c r="AF23" s="125"/>
      <c r="AG23" s="125"/>
      <c r="AH23" s="125"/>
      <c r="AI23" s="125"/>
      <c r="AJ23" s="127"/>
      <c r="AK23" s="123" t="str">
        <f>IF(区域选择!Z24="","",区域选择!Z24)</f>
        <v/>
      </c>
      <c r="AL23" s="123" t="str">
        <f>IF(原始数据!AN23=0,"",原始数据!AN23)</f>
        <v/>
      </c>
      <c r="AM23" s="124"/>
      <c r="AN23" s="125"/>
      <c r="AO23" s="125"/>
      <c r="AP23" s="125"/>
      <c r="AQ23" s="125"/>
      <c r="AR23" s="125"/>
      <c r="AS23" s="128"/>
      <c r="AT23" s="128"/>
      <c r="AU23" s="128"/>
      <c r="AV23" s="128"/>
      <c r="AW23" s="128"/>
      <c r="AX23" s="125"/>
      <c r="AY23" s="125"/>
      <c r="AZ23" s="130"/>
      <c r="BA23" s="130"/>
      <c r="BB23" s="130"/>
      <c r="BC23" s="125"/>
    </row>
    <row r="24" spans="1:55">
      <c r="A24" s="117">
        <f>输入错误检查!B24</f>
        <v>0</v>
      </c>
      <c r="C24" s="120">
        <f>IF(原始数据!B24="","",原始数据!B24)</f>
        <v>5</v>
      </c>
      <c r="D24" s="120">
        <f>IF(原始数据!C24="","",原始数据!C24)</f>
        <v>31</v>
      </c>
      <c r="E24" s="120">
        <f>IF(原始数据!D24="","",原始数据!D24)</f>
        <v>1700</v>
      </c>
      <c r="F24" s="120" t="str">
        <f>IF(原始数据!E24="","",原始数据!E24)</f>
        <v>AXIZ</v>
      </c>
      <c r="G24" s="120" t="str">
        <f>IF(原始数据!F24="","",原始数据!F24)</f>
        <v>SZ</v>
      </c>
      <c r="H24" s="120" t="str">
        <f>IF(原始数据!G24="","",原始数据!G24)</f>
        <v>加</v>
      </c>
      <c r="I24" s="120" t="str">
        <f>IF(原始数据!H24="","",原始数据!H24)</f>
        <v>上</v>
      </c>
      <c r="J24" s="120" t="str">
        <f>原始数据!U24</f>
        <v/>
      </c>
      <c r="K24" s="120" t="str">
        <f t="shared" si="2"/>
        <v/>
      </c>
      <c r="L24" s="120">
        <f t="shared" si="3"/>
        <v>0</v>
      </c>
      <c r="M24" s="123" t="str">
        <f>IF(区域选择!K25="","",区域选择!K25)</f>
        <v/>
      </c>
      <c r="N24" s="123" t="str">
        <f>IF(原始数据!AI24=0,"",原始数据!AI24)</f>
        <v/>
      </c>
      <c r="O24" s="124"/>
      <c r="P24" s="125"/>
      <c r="Q24" s="125"/>
      <c r="R24" s="125"/>
      <c r="S24" s="125"/>
      <c r="T24" s="127"/>
      <c r="U24" s="123" t="str">
        <f>IF(区域选择!P25="","",区域选择!P25)</f>
        <v/>
      </c>
      <c r="V24" s="123" t="str">
        <f>IF(原始数据!AJ24=0,"",原始数据!AJ24)</f>
        <v/>
      </c>
      <c r="W24" s="124"/>
      <c r="X24" s="125"/>
      <c r="Y24" s="125"/>
      <c r="Z24" s="125"/>
      <c r="AA24" s="125"/>
      <c r="AB24" s="127"/>
      <c r="AC24" s="123" t="str">
        <f>IF(区域选择!U25="","",区域选择!U25)</f>
        <v/>
      </c>
      <c r="AD24" s="123" t="str">
        <f>IF(原始数据!AL24=0,"",原始数据!AL24)</f>
        <v/>
      </c>
      <c r="AE24" s="124"/>
      <c r="AF24" s="125"/>
      <c r="AG24" s="125"/>
      <c r="AH24" s="125"/>
      <c r="AI24" s="125"/>
      <c r="AJ24" s="127"/>
      <c r="AK24" s="123" t="str">
        <f>IF(区域选择!Z25="","",区域选择!Z25)</f>
        <v/>
      </c>
      <c r="AL24" s="123" t="str">
        <f>IF(原始数据!AN24=0,"",原始数据!AN24)</f>
        <v/>
      </c>
      <c r="AM24" s="124"/>
      <c r="AN24" s="125"/>
      <c r="AO24" s="125"/>
      <c r="AP24" s="125"/>
      <c r="AQ24" s="125"/>
      <c r="AR24" s="125"/>
      <c r="AS24" s="128"/>
      <c r="AT24" s="128"/>
      <c r="AU24" s="128"/>
      <c r="AV24" s="128"/>
      <c r="AW24" s="128"/>
      <c r="AX24" s="125"/>
      <c r="AY24" s="125"/>
      <c r="AZ24" s="130"/>
      <c r="BA24" s="130"/>
      <c r="BB24" s="130"/>
      <c r="BC24" s="125"/>
    </row>
    <row r="25" spans="1:55">
      <c r="A25" s="117">
        <f>输入错误检查!B25</f>
        <v>0</v>
      </c>
      <c r="C25" s="120">
        <f>IF(原始数据!B25="","",原始数据!B25)</f>
        <v>5</v>
      </c>
      <c r="D25" s="120">
        <f>IF(原始数据!C25="","",原始数据!C25)</f>
        <v>31</v>
      </c>
      <c r="E25" s="120">
        <f>IF(原始数据!D25="","",原始数据!D25)</f>
        <v>1700</v>
      </c>
      <c r="F25" s="120" t="str">
        <f>IF(原始数据!E25="","",原始数据!E25)</f>
        <v>AXIZ</v>
      </c>
      <c r="G25" s="120" t="str">
        <f>IF(原始数据!F25="","",原始数据!F25)</f>
        <v>SZ</v>
      </c>
      <c r="H25" s="120" t="str">
        <f>IF(原始数据!G25="","",原始数据!G25)</f>
        <v>加</v>
      </c>
      <c r="I25" s="120" t="str">
        <f>IF(原始数据!H25="","",原始数据!H25)</f>
        <v>下</v>
      </c>
      <c r="J25" s="120" t="str">
        <f>原始数据!U25</f>
        <v/>
      </c>
      <c r="K25" s="120" t="str">
        <f t="shared" si="2"/>
        <v/>
      </c>
      <c r="L25" s="120">
        <f t="shared" si="3"/>
        <v>0</v>
      </c>
      <c r="M25" s="123" t="str">
        <f>IF(区域选择!K26="","",区域选择!K26)</f>
        <v/>
      </c>
      <c r="N25" s="123" t="str">
        <f>IF(原始数据!AI25=0,"",原始数据!AI25)</f>
        <v/>
      </c>
      <c r="O25" s="124"/>
      <c r="P25" s="125"/>
      <c r="Q25" s="125"/>
      <c r="R25" s="125"/>
      <c r="S25" s="125"/>
      <c r="T25" s="127"/>
      <c r="U25" s="123" t="str">
        <f>IF(区域选择!P26="","",区域选择!P26)</f>
        <v/>
      </c>
      <c r="V25" s="123" t="str">
        <f>IF(原始数据!AJ25=0,"",原始数据!AJ25)</f>
        <v/>
      </c>
      <c r="W25" s="124"/>
      <c r="X25" s="125"/>
      <c r="Y25" s="125"/>
      <c r="Z25" s="125"/>
      <c r="AA25" s="125"/>
      <c r="AB25" s="127"/>
      <c r="AC25" s="123" t="str">
        <f>IF(区域选择!U26="","",区域选择!U26)</f>
        <v/>
      </c>
      <c r="AD25" s="123" t="str">
        <f>IF(原始数据!AL25=0,"",原始数据!AL25)</f>
        <v/>
      </c>
      <c r="AE25" s="124"/>
      <c r="AF25" s="125"/>
      <c r="AG25" s="125"/>
      <c r="AH25" s="125"/>
      <c r="AI25" s="125"/>
      <c r="AJ25" s="127"/>
      <c r="AK25" s="123" t="str">
        <f>IF(区域选择!Z26="","",区域选择!Z26)</f>
        <v/>
      </c>
      <c r="AL25" s="123" t="str">
        <f>IF(原始数据!AN25=0,"",原始数据!AN25)</f>
        <v/>
      </c>
      <c r="AM25" s="124"/>
      <c r="AN25" s="125"/>
      <c r="AO25" s="125"/>
      <c r="AP25" s="125"/>
      <c r="AQ25" s="125"/>
      <c r="AR25" s="125"/>
      <c r="AS25" s="128"/>
      <c r="AT25" s="128"/>
      <c r="AU25" s="128"/>
      <c r="AV25" s="128"/>
      <c r="AW25" s="128"/>
      <c r="AX25" s="125"/>
      <c r="AY25" s="125"/>
      <c r="AZ25" s="130"/>
      <c r="BA25" s="130"/>
      <c r="BB25" s="130"/>
      <c r="BC25" s="125"/>
    </row>
    <row r="26" spans="1:55">
      <c r="A26" s="117">
        <f>输入错误检查!B26</f>
        <v>0</v>
      </c>
      <c r="C26" s="120">
        <f>IF(原始数据!B26="","",原始数据!B26)</f>
        <v>6</v>
      </c>
      <c r="D26" s="120">
        <f>IF(原始数据!C26="","",原始数据!C26)</f>
        <v>1</v>
      </c>
      <c r="E26" s="120">
        <f>IF(原始数据!D26="","",原始数据!D26)</f>
        <v>1300</v>
      </c>
      <c r="F26" s="120" t="str">
        <f>IF(原始数据!E26="","",原始数据!E26)</f>
        <v>RC</v>
      </c>
      <c r="G26" s="120" t="str">
        <f>IF(原始数据!F26="","",原始数据!F26)</f>
        <v>ZETA</v>
      </c>
      <c r="H26" s="120">
        <f>IF(原始数据!G26="","",原始数据!G26)</f>
        <v>1</v>
      </c>
      <c r="I26" s="120" t="str">
        <f>IF(原始数据!H26="","",原始数据!H26)</f>
        <v>上</v>
      </c>
      <c r="J26" s="120" t="str">
        <f>原始数据!U26</f>
        <v>屠</v>
      </c>
      <c r="K26" s="120">
        <f t="shared" si="2"/>
        <v>0</v>
      </c>
      <c r="L26" s="120">
        <f t="shared" si="3"/>
        <v>0</v>
      </c>
      <c r="M26" s="123" t="str">
        <f>IF(区域选择!K27="","",区域选择!K27)</f>
        <v>hametu</v>
      </c>
      <c r="N26" s="123" t="str">
        <f>IF(原始数据!AI26=0,"",原始数据!AI26)</f>
        <v>园丁</v>
      </c>
      <c r="O26" s="124">
        <v>0.29</v>
      </c>
      <c r="P26" s="125">
        <v>0</v>
      </c>
      <c r="Q26" s="125">
        <v>0</v>
      </c>
      <c r="R26" s="125">
        <v>0</v>
      </c>
      <c r="S26" s="125">
        <v>72.8</v>
      </c>
      <c r="T26" s="127" t="s">
        <v>344</v>
      </c>
      <c r="U26" s="123" t="str">
        <f>IF(区域选择!P27="","",区域选择!P27)</f>
        <v>dolisu</v>
      </c>
      <c r="V26" s="123" t="str">
        <f>IF(原始数据!AJ26=0,"",原始数据!AJ26)</f>
        <v>舞女</v>
      </c>
      <c r="W26" s="124">
        <v>1.71</v>
      </c>
      <c r="X26" s="125">
        <v>0</v>
      </c>
      <c r="Y26" s="125">
        <v>0</v>
      </c>
      <c r="Z26" s="125">
        <v>1</v>
      </c>
      <c r="AA26" s="125">
        <v>99.6</v>
      </c>
      <c r="AB26" s="127" t="s">
        <v>344</v>
      </c>
      <c r="AC26" s="123" t="str">
        <f>IF(区域选择!U27="","",区域选择!U27)</f>
        <v>shinami</v>
      </c>
      <c r="AD26" s="123" t="str">
        <f>IF(原始数据!AL26=0,"",原始数据!AL26)</f>
        <v>大副</v>
      </c>
      <c r="AE26" s="124">
        <v>1.37</v>
      </c>
      <c r="AF26" s="125">
        <v>0</v>
      </c>
      <c r="AG26" s="125">
        <v>1</v>
      </c>
      <c r="AH26" s="125">
        <v>0</v>
      </c>
      <c r="AI26" s="125">
        <v>23.1</v>
      </c>
      <c r="AJ26" s="127" t="s">
        <v>344</v>
      </c>
      <c r="AK26" s="123" t="str">
        <f>IF(区域选择!Z27="","",区域选择!Z27)</f>
        <v>kznk</v>
      </c>
      <c r="AL26" s="123" t="str">
        <f>IF(原始数据!AN26=0,"",原始数据!AN26)</f>
        <v>杂技演员</v>
      </c>
      <c r="AM26" s="124">
        <v>1.61</v>
      </c>
      <c r="AN26" s="125">
        <v>0</v>
      </c>
      <c r="AO26" s="125">
        <v>1</v>
      </c>
      <c r="AP26" s="125">
        <v>0</v>
      </c>
      <c r="AQ26" s="125">
        <v>51.4</v>
      </c>
      <c r="AR26" s="127" t="s">
        <v>344</v>
      </c>
      <c r="AS26" s="128">
        <v>1</v>
      </c>
      <c r="AT26" s="128">
        <v>9</v>
      </c>
      <c r="AU26" s="128">
        <v>52</v>
      </c>
      <c r="AV26" s="129" t="s">
        <v>252</v>
      </c>
      <c r="AW26" s="129" t="s">
        <v>185</v>
      </c>
      <c r="AX26" s="125"/>
      <c r="AY26" s="125"/>
      <c r="AZ26" s="130"/>
      <c r="BA26" s="130"/>
      <c r="BB26" s="130"/>
      <c r="BC26" s="127" t="s">
        <v>345</v>
      </c>
    </row>
    <row r="27" spans="1:55">
      <c r="A27" s="117">
        <f>输入错误检查!B27</f>
        <v>0</v>
      </c>
      <c r="C27" s="120">
        <f>IF(原始数据!B27="","",原始数据!B27)</f>
        <v>6</v>
      </c>
      <c r="D27" s="120">
        <f>IF(原始数据!C27="","",原始数据!C27)</f>
        <v>1</v>
      </c>
      <c r="E27" s="120">
        <f>IF(原始数据!D27="","",原始数据!D27)</f>
        <v>1300</v>
      </c>
      <c r="F27" s="120" t="str">
        <f>IF(原始数据!E27="","",原始数据!E27)</f>
        <v>RC</v>
      </c>
      <c r="G27" s="120" t="str">
        <f>IF(原始数据!F27="","",原始数据!F27)</f>
        <v>ZETA</v>
      </c>
      <c r="H27" s="120">
        <f>IF(原始数据!G27="","",原始数据!G27)</f>
        <v>1</v>
      </c>
      <c r="I27" s="120" t="str">
        <f>IF(原始数据!H27="","",原始数据!H27)</f>
        <v>下</v>
      </c>
      <c r="J27" s="120" t="str">
        <f>原始数据!U27</f>
        <v>人</v>
      </c>
      <c r="K27" s="120">
        <f t="shared" si="2"/>
        <v>0</v>
      </c>
      <c r="L27" s="120">
        <f t="shared" si="3"/>
        <v>3</v>
      </c>
      <c r="M27" s="123" t="str">
        <f>IF(区域选择!K28="","",区域选择!K28)</f>
        <v>raolie</v>
      </c>
      <c r="N27" s="123" t="str">
        <f>IF(原始数据!AI27=0,"",原始数据!AI27)</f>
        <v>杂技演员</v>
      </c>
      <c r="O27" s="124">
        <v>2.72</v>
      </c>
      <c r="P27" s="125">
        <v>0</v>
      </c>
      <c r="Q27" s="125">
        <v>0</v>
      </c>
      <c r="R27" s="125">
        <v>0</v>
      </c>
      <c r="S27" s="125">
        <v>0</v>
      </c>
      <c r="T27" s="127" t="s">
        <v>343</v>
      </c>
      <c r="U27" s="123" t="str">
        <f>IF(区域选择!P28="","",区域选择!P28)</f>
        <v>soba</v>
      </c>
      <c r="V27" s="123" t="str">
        <f>IF(原始数据!AJ27=0,"",原始数据!AJ27)</f>
        <v>空军</v>
      </c>
      <c r="W27" s="124">
        <v>0.28</v>
      </c>
      <c r="X27" s="125">
        <v>1</v>
      </c>
      <c r="Y27" s="125">
        <v>0</v>
      </c>
      <c r="Z27" s="125">
        <v>0</v>
      </c>
      <c r="AA27" s="125">
        <v>95.1</v>
      </c>
      <c r="AB27" s="127" t="s">
        <v>344</v>
      </c>
      <c r="AC27" s="123" t="str">
        <f>IF(区域选择!U28="","",区域选择!U28)</f>
        <v>monop</v>
      </c>
      <c r="AD27" s="123" t="str">
        <f>IF(原始数据!AL27=0,"",原始数据!AL27)</f>
        <v>拉拉队员</v>
      </c>
      <c r="AE27" s="124">
        <v>1.88</v>
      </c>
      <c r="AF27" s="125">
        <v>0</v>
      </c>
      <c r="AG27" s="125">
        <v>0</v>
      </c>
      <c r="AH27" s="125">
        <v>0</v>
      </c>
      <c r="AI27" s="125">
        <v>0</v>
      </c>
      <c r="AJ27" s="127" t="s">
        <v>343</v>
      </c>
      <c r="AK27" s="123" t="str">
        <f>IF(区域选择!Z28="","",区域选择!Z28)</f>
        <v>city</v>
      </c>
      <c r="AL27" s="123" t="str">
        <f>IF(原始数据!AN27=0,"",原始数据!AN27)</f>
        <v>大副</v>
      </c>
      <c r="AM27" s="124">
        <v>0.77</v>
      </c>
      <c r="AN27" s="125">
        <v>0</v>
      </c>
      <c r="AO27" s="125">
        <v>2</v>
      </c>
      <c r="AP27" s="125">
        <v>0</v>
      </c>
      <c r="AQ27" s="125">
        <v>60.3</v>
      </c>
      <c r="AR27" s="127" t="s">
        <v>343</v>
      </c>
      <c r="AS27" s="128">
        <v>0</v>
      </c>
      <c r="AT27" s="128">
        <v>6</v>
      </c>
      <c r="AU27" s="128">
        <v>4</v>
      </c>
      <c r="AV27" s="128"/>
      <c r="AW27" s="128"/>
      <c r="AX27" s="125"/>
      <c r="AY27" s="125"/>
      <c r="AZ27" s="130"/>
      <c r="BA27" s="130"/>
      <c r="BB27" s="130"/>
      <c r="BC27" s="125"/>
    </row>
    <row r="28" spans="1:55">
      <c r="A28" s="117">
        <f>输入错误检查!B28</f>
        <v>0</v>
      </c>
      <c r="C28" s="120">
        <f>IF(原始数据!B28="","",原始数据!B28)</f>
        <v>6</v>
      </c>
      <c r="D28" s="120">
        <f>IF(原始数据!C28="","",原始数据!C28)</f>
        <v>1</v>
      </c>
      <c r="E28" s="120">
        <f>IF(原始数据!D28="","",原始数据!D28)</f>
        <v>1300</v>
      </c>
      <c r="F28" s="120" t="str">
        <f>IF(原始数据!E28="","",原始数据!E28)</f>
        <v>RC</v>
      </c>
      <c r="G28" s="120" t="str">
        <f>IF(原始数据!F28="","",原始数据!F28)</f>
        <v>ZETA</v>
      </c>
      <c r="H28" s="120">
        <f>IF(原始数据!G28="","",原始数据!G28)</f>
        <v>2</v>
      </c>
      <c r="I28" s="120" t="str">
        <f>IF(原始数据!H28="","",原始数据!H28)</f>
        <v>上</v>
      </c>
      <c r="J28" s="120" t="str">
        <f>原始数据!U28</f>
        <v>屠</v>
      </c>
      <c r="K28" s="120">
        <f t="shared" si="2"/>
        <v>0</v>
      </c>
      <c r="L28" s="120">
        <f t="shared" si="3"/>
        <v>0</v>
      </c>
      <c r="M28" s="123" t="str">
        <f>IF(区域选择!K29="","",区域选择!K29)</f>
        <v>hametu</v>
      </c>
      <c r="N28" s="123" t="str">
        <f>IF(原始数据!AI28=0,"",原始数据!AI28)</f>
        <v>病患</v>
      </c>
      <c r="O28" s="124">
        <v>2.31</v>
      </c>
      <c r="P28" s="125">
        <v>0</v>
      </c>
      <c r="Q28" s="125">
        <v>2</v>
      </c>
      <c r="R28" s="125">
        <v>0</v>
      </c>
      <c r="S28" s="125">
        <v>101.5</v>
      </c>
      <c r="T28" s="127" t="s">
        <v>344</v>
      </c>
      <c r="U28" s="123" t="str">
        <f>IF(区域选择!P29="","",区域选择!P29)</f>
        <v>kznk</v>
      </c>
      <c r="V28" s="123" t="str">
        <f>IF(原始数据!AJ28=0,"",原始数据!AJ28)</f>
        <v>勘探员</v>
      </c>
      <c r="W28" s="124">
        <v>2.25</v>
      </c>
      <c r="X28" s="125">
        <v>0</v>
      </c>
      <c r="Y28" s="125">
        <v>1</v>
      </c>
      <c r="Z28" s="125">
        <v>0</v>
      </c>
      <c r="AA28" s="125">
        <v>69.9</v>
      </c>
      <c r="AB28" s="127" t="s">
        <v>344</v>
      </c>
      <c r="AC28" s="123" t="str">
        <f>IF(区域选择!U29="","",区域选择!U29)</f>
        <v>dolisu</v>
      </c>
      <c r="AD28" s="123" t="str">
        <f>IF(原始数据!AL28=0,"",原始数据!AL28)</f>
        <v>医生</v>
      </c>
      <c r="AE28" s="124">
        <v>0.26</v>
      </c>
      <c r="AF28" s="125">
        <v>0</v>
      </c>
      <c r="AG28" s="125">
        <v>0</v>
      </c>
      <c r="AH28" s="125">
        <v>0</v>
      </c>
      <c r="AI28" s="125">
        <v>110.1</v>
      </c>
      <c r="AJ28" s="127" t="s">
        <v>344</v>
      </c>
      <c r="AK28" s="123" t="str">
        <f>IF(区域选择!Z29="","",区域选择!Z29)</f>
        <v>shinami</v>
      </c>
      <c r="AL28" s="123" t="str">
        <f>IF(原始数据!AN28=0,"",原始数据!AN28)</f>
        <v>佣兵</v>
      </c>
      <c r="AM28" s="124">
        <v>1.18</v>
      </c>
      <c r="AN28" s="125">
        <v>0</v>
      </c>
      <c r="AO28" s="125">
        <v>1</v>
      </c>
      <c r="AP28" s="125">
        <v>0</v>
      </c>
      <c r="AQ28" s="125">
        <v>131.8</v>
      </c>
      <c r="AR28" s="127" t="s">
        <v>344</v>
      </c>
      <c r="AS28" s="128">
        <v>0</v>
      </c>
      <c r="AT28" s="128">
        <v>11</v>
      </c>
      <c r="AU28" s="128">
        <v>25</v>
      </c>
      <c r="AV28" s="128"/>
      <c r="AW28" s="128"/>
      <c r="AX28" s="125"/>
      <c r="AY28" s="125"/>
      <c r="AZ28" s="130"/>
      <c r="BA28" s="130"/>
      <c r="BB28" s="130"/>
      <c r="BC28" s="125"/>
    </row>
    <row r="29" spans="1:55">
      <c r="A29" s="117">
        <f>输入错误检查!B29</f>
        <v>0</v>
      </c>
      <c r="C29" s="120">
        <f>IF(原始数据!B29="","",原始数据!B29)</f>
        <v>6</v>
      </c>
      <c r="D29" s="120">
        <f>IF(原始数据!C29="","",原始数据!C29)</f>
        <v>1</v>
      </c>
      <c r="E29" s="120">
        <f>IF(原始数据!D29="","",原始数据!D29)</f>
        <v>1300</v>
      </c>
      <c r="F29" s="120" t="str">
        <f>IF(原始数据!E29="","",原始数据!E29)</f>
        <v>RC</v>
      </c>
      <c r="G29" s="120" t="str">
        <f>IF(原始数据!F29="","",原始数据!F29)</f>
        <v>ZETA</v>
      </c>
      <c r="H29" s="120">
        <f>IF(原始数据!G29="","",原始数据!G29)</f>
        <v>2</v>
      </c>
      <c r="I29" s="120" t="str">
        <f>IF(原始数据!H29="","",原始数据!H29)</f>
        <v>下</v>
      </c>
      <c r="J29" s="120" t="str">
        <f>原始数据!U29</f>
        <v>屠</v>
      </c>
      <c r="K29" s="120">
        <f t="shared" si="2"/>
        <v>0</v>
      </c>
      <c r="L29" s="120">
        <f t="shared" si="3"/>
        <v>1</v>
      </c>
      <c r="M29" s="123" t="str">
        <f>IF(区域选择!K30="","",区域选择!K30)</f>
        <v>soba</v>
      </c>
      <c r="N29" s="123" t="str">
        <f>IF(原始数据!AI29=0,"",原始数据!AI29)</f>
        <v>律师</v>
      </c>
      <c r="O29" s="124">
        <v>3.12</v>
      </c>
      <c r="P29" s="125">
        <v>0</v>
      </c>
      <c r="Q29" s="125">
        <v>0</v>
      </c>
      <c r="R29" s="125">
        <v>0</v>
      </c>
      <c r="S29" s="125">
        <v>37.1</v>
      </c>
      <c r="T29" s="127" t="s">
        <v>344</v>
      </c>
      <c r="U29" s="123" t="str">
        <f>IF(区域选择!P30="","",区域选择!P30)</f>
        <v>monop</v>
      </c>
      <c r="V29" s="123" t="str">
        <f>IF(原始数据!AJ29=0,"",原始数据!AJ29)</f>
        <v>木偶师</v>
      </c>
      <c r="W29" s="124">
        <v>0</v>
      </c>
      <c r="X29" s="125">
        <v>2</v>
      </c>
      <c r="Y29" s="125">
        <v>0</v>
      </c>
      <c r="Z29" s="125">
        <v>0</v>
      </c>
      <c r="AA29" s="125">
        <v>87.1</v>
      </c>
      <c r="AB29" s="127" t="s">
        <v>344</v>
      </c>
      <c r="AC29" s="123" t="str">
        <f>IF(区域选择!U30="","",区域选择!U30)</f>
        <v>raolie</v>
      </c>
      <c r="AD29" s="123" t="str">
        <f>IF(原始数据!AL29=0,"",原始数据!AL29)</f>
        <v>病患</v>
      </c>
      <c r="AE29" s="124">
        <v>1.61</v>
      </c>
      <c r="AF29" s="125">
        <v>0</v>
      </c>
      <c r="AG29" s="125">
        <v>2</v>
      </c>
      <c r="AH29" s="125">
        <v>0</v>
      </c>
      <c r="AI29" s="125">
        <v>44.8</v>
      </c>
      <c r="AJ29" s="127" t="s">
        <v>344</v>
      </c>
      <c r="AK29" s="123" t="str">
        <f>IF(区域选择!Z30="","",区域选择!Z30)</f>
        <v>city</v>
      </c>
      <c r="AL29" s="123" t="str">
        <f>IF(原始数据!AN29=0,"",原始数据!AN29)</f>
        <v>野人</v>
      </c>
      <c r="AM29" s="124">
        <v>0.82</v>
      </c>
      <c r="AN29" s="125">
        <v>0</v>
      </c>
      <c r="AO29" s="125">
        <v>2</v>
      </c>
      <c r="AP29" s="125">
        <v>0</v>
      </c>
      <c r="AQ29" s="125">
        <v>51.8</v>
      </c>
      <c r="AR29" s="127" t="s">
        <v>343</v>
      </c>
      <c r="AS29" s="128">
        <v>0</v>
      </c>
      <c r="AT29" s="128">
        <v>6</v>
      </c>
      <c r="AU29" s="128">
        <v>54</v>
      </c>
      <c r="AV29" s="128"/>
      <c r="AW29" s="128"/>
      <c r="AX29" s="125"/>
      <c r="AY29" s="125"/>
      <c r="AZ29" s="130"/>
      <c r="BA29" s="130"/>
      <c r="BB29" s="130"/>
      <c r="BC29" s="125"/>
    </row>
    <row r="30" spans="1:55">
      <c r="A30" s="117">
        <f>输入错误检查!B30</f>
        <v>0</v>
      </c>
      <c r="C30" s="120">
        <f>IF(原始数据!B30="","",原始数据!B30)</f>
        <v>6</v>
      </c>
      <c r="D30" s="120">
        <f>IF(原始数据!C30="","",原始数据!C30)</f>
        <v>1</v>
      </c>
      <c r="E30" s="120">
        <f>IF(原始数据!D30="","",原始数据!D30)</f>
        <v>1300</v>
      </c>
      <c r="F30" s="120" t="str">
        <f>IF(原始数据!E30="","",原始数据!E30)</f>
        <v>RC</v>
      </c>
      <c r="G30" s="120" t="str">
        <f>IF(原始数据!F30="","",原始数据!F30)</f>
        <v>ZETA</v>
      </c>
      <c r="H30" s="120">
        <f>IF(原始数据!G30="","",原始数据!G30)</f>
        <v>3</v>
      </c>
      <c r="I30" s="120" t="str">
        <f>IF(原始数据!H30="","",原始数据!H30)</f>
        <v>上</v>
      </c>
      <c r="J30" s="120" t="str">
        <f>原始数据!U30</f>
        <v/>
      </c>
      <c r="K30" s="120" t="str">
        <f t="shared" si="2"/>
        <v/>
      </c>
      <c r="L30" s="120">
        <f t="shared" si="3"/>
        <v>0</v>
      </c>
      <c r="M30" s="123" t="str">
        <f>IF(区域选择!K31="","",区域选择!K31)</f>
        <v/>
      </c>
      <c r="N30" s="123" t="str">
        <f>IF(原始数据!AI30=0,"",原始数据!AI30)</f>
        <v/>
      </c>
      <c r="O30" s="124"/>
      <c r="P30" s="125"/>
      <c r="Q30" s="125"/>
      <c r="R30" s="125"/>
      <c r="S30" s="125"/>
      <c r="T30" s="127"/>
      <c r="U30" s="123" t="str">
        <f>IF(区域选择!P31="","",区域选择!P31)</f>
        <v/>
      </c>
      <c r="V30" s="123" t="str">
        <f>IF(原始数据!AJ30=0,"",原始数据!AJ30)</f>
        <v/>
      </c>
      <c r="W30" s="124"/>
      <c r="X30" s="125"/>
      <c r="Y30" s="125"/>
      <c r="Z30" s="125"/>
      <c r="AA30" s="125"/>
      <c r="AB30" s="127"/>
      <c r="AC30" s="123" t="str">
        <f>IF(区域选择!U31="","",区域选择!U31)</f>
        <v/>
      </c>
      <c r="AD30" s="123" t="str">
        <f>IF(原始数据!AL30=0,"",原始数据!AL30)</f>
        <v/>
      </c>
      <c r="AE30" s="124"/>
      <c r="AF30" s="125"/>
      <c r="AG30" s="125"/>
      <c r="AH30" s="125"/>
      <c r="AI30" s="125"/>
      <c r="AJ30" s="127"/>
      <c r="AK30" s="123" t="str">
        <f>IF(区域选择!Z31="","",区域选择!Z31)</f>
        <v/>
      </c>
      <c r="AL30" s="123" t="str">
        <f>IF(原始数据!AN30=0,"",原始数据!AN30)</f>
        <v/>
      </c>
      <c r="AM30" s="124"/>
      <c r="AN30" s="125"/>
      <c r="AO30" s="125"/>
      <c r="AP30" s="125"/>
      <c r="AQ30" s="125"/>
      <c r="AR30" s="125"/>
      <c r="AS30" s="128"/>
      <c r="AT30" s="128"/>
      <c r="AU30" s="128"/>
      <c r="AV30" s="128"/>
      <c r="AW30" s="128"/>
      <c r="AX30" s="125"/>
      <c r="AY30" s="125"/>
      <c r="AZ30" s="130"/>
      <c r="BA30" s="130"/>
      <c r="BB30" s="130"/>
      <c r="BC30" s="125"/>
    </row>
    <row r="31" spans="1:55">
      <c r="A31" s="117">
        <f>输入错误检查!B31</f>
        <v>0</v>
      </c>
      <c r="C31" s="120">
        <f>IF(原始数据!B31="","",原始数据!B31)</f>
        <v>6</v>
      </c>
      <c r="D31" s="120">
        <f>IF(原始数据!C31="","",原始数据!C31)</f>
        <v>1</v>
      </c>
      <c r="E31" s="120">
        <f>IF(原始数据!D31="","",原始数据!D31)</f>
        <v>1300</v>
      </c>
      <c r="F31" s="120" t="str">
        <f>IF(原始数据!E31="","",原始数据!E31)</f>
        <v>RC</v>
      </c>
      <c r="G31" s="120" t="str">
        <f>IF(原始数据!F31="","",原始数据!F31)</f>
        <v>ZETA</v>
      </c>
      <c r="H31" s="120">
        <f>IF(原始数据!G31="","",原始数据!G31)</f>
        <v>3</v>
      </c>
      <c r="I31" s="120" t="str">
        <f>IF(原始数据!H31="","",原始数据!H31)</f>
        <v>下</v>
      </c>
      <c r="J31" s="120" t="str">
        <f>原始数据!U31</f>
        <v/>
      </c>
      <c r="K31" s="120" t="str">
        <f t="shared" si="2"/>
        <v/>
      </c>
      <c r="L31" s="120">
        <f t="shared" si="3"/>
        <v>0</v>
      </c>
      <c r="M31" s="123" t="str">
        <f>IF(区域选择!K32="","",区域选择!K32)</f>
        <v/>
      </c>
      <c r="N31" s="123" t="str">
        <f>IF(原始数据!AI31=0,"",原始数据!AI31)</f>
        <v/>
      </c>
      <c r="O31" s="124"/>
      <c r="P31" s="125"/>
      <c r="Q31" s="125"/>
      <c r="R31" s="125"/>
      <c r="S31" s="125"/>
      <c r="T31" s="127"/>
      <c r="U31" s="123" t="str">
        <f>IF(区域选择!P32="","",区域选择!P32)</f>
        <v/>
      </c>
      <c r="V31" s="123" t="str">
        <f>IF(原始数据!AJ31=0,"",原始数据!AJ31)</f>
        <v/>
      </c>
      <c r="W31" s="124"/>
      <c r="X31" s="125"/>
      <c r="Y31" s="125"/>
      <c r="Z31" s="125"/>
      <c r="AA31" s="125"/>
      <c r="AB31" s="127"/>
      <c r="AC31" s="123" t="str">
        <f>IF(区域选择!U32="","",区域选择!U32)</f>
        <v/>
      </c>
      <c r="AD31" s="123" t="str">
        <f>IF(原始数据!AL31=0,"",原始数据!AL31)</f>
        <v/>
      </c>
      <c r="AE31" s="124"/>
      <c r="AF31" s="125"/>
      <c r="AG31" s="125"/>
      <c r="AH31" s="125"/>
      <c r="AI31" s="125"/>
      <c r="AJ31" s="127"/>
      <c r="AK31" s="123" t="str">
        <f>IF(区域选择!Z32="","",区域选择!Z32)</f>
        <v/>
      </c>
      <c r="AL31" s="123" t="str">
        <f>IF(原始数据!AN31=0,"",原始数据!AN31)</f>
        <v/>
      </c>
      <c r="AM31" s="124"/>
      <c r="AN31" s="125"/>
      <c r="AO31" s="125"/>
      <c r="AP31" s="125"/>
      <c r="AQ31" s="125"/>
      <c r="AR31" s="125"/>
      <c r="AS31" s="128"/>
      <c r="AT31" s="128"/>
      <c r="AU31" s="128"/>
      <c r="AV31" s="128"/>
      <c r="AW31" s="128"/>
      <c r="AX31" s="125"/>
      <c r="AY31" s="125"/>
      <c r="AZ31" s="130"/>
      <c r="BA31" s="130"/>
      <c r="BB31" s="130"/>
      <c r="BC31" s="125"/>
    </row>
    <row r="32" spans="1:55">
      <c r="A32" s="117">
        <f>输入错误检查!B32</f>
        <v>0</v>
      </c>
      <c r="C32" s="120">
        <f>IF(原始数据!B32="","",原始数据!B32)</f>
        <v>6</v>
      </c>
      <c r="D32" s="120">
        <f>IF(原始数据!C32="","",原始数据!C32)</f>
        <v>1</v>
      </c>
      <c r="E32" s="120">
        <f>IF(原始数据!D32="","",原始数据!D32)</f>
        <v>1300</v>
      </c>
      <c r="F32" s="120" t="str">
        <f>IF(原始数据!E32="","",原始数据!E32)</f>
        <v>RC</v>
      </c>
      <c r="G32" s="120" t="str">
        <f>IF(原始数据!F32="","",原始数据!F32)</f>
        <v>ZETA</v>
      </c>
      <c r="H32" s="120" t="str">
        <f>IF(原始数据!G32="","",原始数据!G32)</f>
        <v>加</v>
      </c>
      <c r="I32" s="120" t="str">
        <f>IF(原始数据!H32="","",原始数据!H32)</f>
        <v>上</v>
      </c>
      <c r="J32" s="120" t="str">
        <f>原始数据!U32</f>
        <v/>
      </c>
      <c r="K32" s="120" t="str">
        <f t="shared" si="2"/>
        <v/>
      </c>
      <c r="L32" s="120">
        <f t="shared" si="3"/>
        <v>0</v>
      </c>
      <c r="M32" s="123" t="str">
        <f>IF(区域选择!K33="","",区域选择!K33)</f>
        <v/>
      </c>
      <c r="N32" s="123" t="str">
        <f>IF(原始数据!AI32=0,"",原始数据!AI32)</f>
        <v/>
      </c>
      <c r="O32" s="124"/>
      <c r="P32" s="125"/>
      <c r="Q32" s="125"/>
      <c r="R32" s="125"/>
      <c r="S32" s="125"/>
      <c r="T32" s="127"/>
      <c r="U32" s="123" t="str">
        <f>IF(区域选择!P33="","",区域选择!P33)</f>
        <v/>
      </c>
      <c r="V32" s="123" t="str">
        <f>IF(原始数据!AJ32=0,"",原始数据!AJ32)</f>
        <v/>
      </c>
      <c r="W32" s="124"/>
      <c r="X32" s="125"/>
      <c r="Y32" s="125"/>
      <c r="Z32" s="125"/>
      <c r="AA32" s="125"/>
      <c r="AB32" s="127"/>
      <c r="AC32" s="123" t="str">
        <f>IF(区域选择!U33="","",区域选择!U33)</f>
        <v/>
      </c>
      <c r="AD32" s="123" t="str">
        <f>IF(原始数据!AL32=0,"",原始数据!AL32)</f>
        <v/>
      </c>
      <c r="AE32" s="124"/>
      <c r="AF32" s="125"/>
      <c r="AG32" s="125"/>
      <c r="AH32" s="125"/>
      <c r="AI32" s="125"/>
      <c r="AJ32" s="127"/>
      <c r="AK32" s="123" t="str">
        <f>IF(区域选择!Z33="","",区域选择!Z33)</f>
        <v/>
      </c>
      <c r="AL32" s="123" t="str">
        <f>IF(原始数据!AN32=0,"",原始数据!AN32)</f>
        <v/>
      </c>
      <c r="AM32" s="124"/>
      <c r="AN32" s="125"/>
      <c r="AO32" s="125"/>
      <c r="AP32" s="125"/>
      <c r="AQ32" s="125"/>
      <c r="AR32" s="125"/>
      <c r="AS32" s="128"/>
      <c r="AT32" s="128"/>
      <c r="AU32" s="128"/>
      <c r="AV32" s="128"/>
      <c r="AW32" s="128"/>
      <c r="AX32" s="125"/>
      <c r="AY32" s="125"/>
      <c r="AZ32" s="130"/>
      <c r="BA32" s="130"/>
      <c r="BB32" s="130"/>
      <c r="BC32" s="125"/>
    </row>
    <row r="33" spans="1:55">
      <c r="A33" s="117">
        <f>输入错误检查!B33</f>
        <v>0</v>
      </c>
      <c r="C33" s="120">
        <f>IF(原始数据!B33="","",原始数据!B33)</f>
        <v>6</v>
      </c>
      <c r="D33" s="120">
        <f>IF(原始数据!C33="","",原始数据!C33)</f>
        <v>1</v>
      </c>
      <c r="E33" s="120">
        <f>IF(原始数据!D33="","",原始数据!D33)</f>
        <v>1300</v>
      </c>
      <c r="F33" s="120" t="str">
        <f>IF(原始数据!E33="","",原始数据!E33)</f>
        <v>RC</v>
      </c>
      <c r="G33" s="120" t="str">
        <f>IF(原始数据!F33="","",原始数据!F33)</f>
        <v>ZETA</v>
      </c>
      <c r="H33" s="120" t="str">
        <f>IF(原始数据!G33="","",原始数据!G33)</f>
        <v>加</v>
      </c>
      <c r="I33" s="120" t="str">
        <f>IF(原始数据!H33="","",原始数据!H33)</f>
        <v>下</v>
      </c>
      <c r="J33" s="120" t="str">
        <f>原始数据!U33</f>
        <v/>
      </c>
      <c r="K33" s="120" t="str">
        <f t="shared" si="2"/>
        <v/>
      </c>
      <c r="L33" s="120">
        <f t="shared" si="3"/>
        <v>0</v>
      </c>
      <c r="M33" s="123" t="str">
        <f>IF(区域选择!K34="","",区域选择!K34)</f>
        <v/>
      </c>
      <c r="N33" s="123" t="str">
        <f>IF(原始数据!AI33=0,"",原始数据!AI33)</f>
        <v/>
      </c>
      <c r="O33" s="124"/>
      <c r="P33" s="125"/>
      <c r="Q33" s="125"/>
      <c r="R33" s="125"/>
      <c r="S33" s="125"/>
      <c r="T33" s="127"/>
      <c r="U33" s="123" t="str">
        <f>IF(区域选择!P34="","",区域选择!P34)</f>
        <v/>
      </c>
      <c r="V33" s="123" t="str">
        <f>IF(原始数据!AJ33=0,"",原始数据!AJ33)</f>
        <v/>
      </c>
      <c r="W33" s="124"/>
      <c r="X33" s="125"/>
      <c r="Y33" s="125"/>
      <c r="Z33" s="125"/>
      <c r="AA33" s="125"/>
      <c r="AB33" s="127"/>
      <c r="AC33" s="123" t="str">
        <f>IF(区域选择!U34="","",区域选择!U34)</f>
        <v/>
      </c>
      <c r="AD33" s="123" t="str">
        <f>IF(原始数据!AL33=0,"",原始数据!AL33)</f>
        <v/>
      </c>
      <c r="AE33" s="124"/>
      <c r="AF33" s="125"/>
      <c r="AG33" s="125"/>
      <c r="AH33" s="125"/>
      <c r="AI33" s="125"/>
      <c r="AJ33" s="127"/>
      <c r="AK33" s="123" t="str">
        <f>IF(区域选择!Z34="","",区域选择!Z34)</f>
        <v/>
      </c>
      <c r="AL33" s="123" t="str">
        <f>IF(原始数据!AN33=0,"",原始数据!AN33)</f>
        <v/>
      </c>
      <c r="AM33" s="124"/>
      <c r="AN33" s="125"/>
      <c r="AO33" s="125"/>
      <c r="AP33" s="125"/>
      <c r="AQ33" s="125"/>
      <c r="AR33" s="125"/>
      <c r="AS33" s="128"/>
      <c r="AT33" s="128"/>
      <c r="AU33" s="128"/>
      <c r="AV33" s="128"/>
      <c r="AW33" s="128"/>
      <c r="AX33" s="125"/>
      <c r="AY33" s="125"/>
      <c r="AZ33" s="130"/>
      <c r="BA33" s="130"/>
      <c r="BB33" s="130"/>
      <c r="BC33" s="125"/>
    </row>
    <row r="34" spans="1:55">
      <c r="A34" s="117">
        <f>输入错误检查!B34</f>
        <v>0</v>
      </c>
      <c r="C34" s="120">
        <f>IF(原始数据!B34="","",原始数据!B34)</f>
        <v>6</v>
      </c>
      <c r="D34" s="120">
        <f>IF(原始数据!C34="","",原始数据!C34)</f>
        <v>1</v>
      </c>
      <c r="E34" s="120">
        <f>IF(原始数据!D34="","",原始数据!D34)</f>
        <v>1500</v>
      </c>
      <c r="F34" s="120" t="str">
        <f>IF(原始数据!E34="","",原始数据!E34)</f>
        <v>AXIZ</v>
      </c>
      <c r="G34" s="120" t="str">
        <f>IF(原始数据!F34="","",原始数据!F34)</f>
        <v>AWG</v>
      </c>
      <c r="H34" s="120">
        <f>IF(原始数据!G34="","",原始数据!G34)</f>
        <v>1</v>
      </c>
      <c r="I34" s="120" t="str">
        <f>IF(原始数据!H34="","",原始数据!H34)</f>
        <v>上</v>
      </c>
      <c r="J34" s="120" t="str">
        <f>原始数据!U34</f>
        <v>平</v>
      </c>
      <c r="K34" s="120">
        <f t="shared" si="2"/>
        <v>0</v>
      </c>
      <c r="L34" s="120">
        <f t="shared" si="3"/>
        <v>2</v>
      </c>
      <c r="M34" s="123" t="str">
        <f>IF(区域选择!K35="","",区域选择!K35)</f>
        <v>nameko</v>
      </c>
      <c r="N34" s="123" t="str">
        <f>IF(原始数据!AI34=0,"",原始数据!AI34)</f>
        <v>木偶师</v>
      </c>
      <c r="O34" s="124">
        <v>0</v>
      </c>
      <c r="P34" s="125">
        <v>1</v>
      </c>
      <c r="Q34" s="125">
        <v>0</v>
      </c>
      <c r="R34" s="125">
        <v>0</v>
      </c>
      <c r="S34" s="125">
        <v>83.6</v>
      </c>
      <c r="T34" s="127" t="s">
        <v>344</v>
      </c>
      <c r="U34" s="123" t="str">
        <f>IF(区域选择!P35="","",区域选择!P35)</f>
        <v>kaeru</v>
      </c>
      <c r="V34" s="123" t="str">
        <f>IF(原始数据!AJ34=0,"",原始数据!AJ34)</f>
        <v>杂技演员</v>
      </c>
      <c r="W34" s="124">
        <v>3</v>
      </c>
      <c r="X34" s="125">
        <v>0</v>
      </c>
      <c r="Y34" s="125">
        <v>0</v>
      </c>
      <c r="Z34" s="125">
        <v>0</v>
      </c>
      <c r="AA34" s="125">
        <v>73.3</v>
      </c>
      <c r="AB34" s="127" t="s">
        <v>344</v>
      </c>
      <c r="AC34" s="123" t="str">
        <f>IF(区域选择!U35="","",区域选择!U35)</f>
        <v>aez</v>
      </c>
      <c r="AD34" s="123" t="str">
        <f>IF(原始数据!AL34=0,"",原始数据!AL34)</f>
        <v>大副</v>
      </c>
      <c r="AE34" s="124">
        <v>1.38</v>
      </c>
      <c r="AF34" s="125">
        <v>0</v>
      </c>
      <c r="AG34" s="125">
        <v>1</v>
      </c>
      <c r="AH34" s="125">
        <v>0</v>
      </c>
      <c r="AI34" s="125">
        <v>38.4</v>
      </c>
      <c r="AJ34" s="127" t="s">
        <v>343</v>
      </c>
      <c r="AK34" s="123" t="str">
        <f>IF(区域选择!Z35="","",区域选择!Z35)</f>
        <v>tawash</v>
      </c>
      <c r="AL34" s="123" t="str">
        <f>IF(原始数据!AN34=0,"",原始数据!AN34)</f>
        <v>拉拉队员</v>
      </c>
      <c r="AM34" s="124">
        <v>1.96</v>
      </c>
      <c r="AN34" s="125">
        <v>0</v>
      </c>
      <c r="AO34" s="125">
        <v>1</v>
      </c>
      <c r="AP34" s="125">
        <v>0</v>
      </c>
      <c r="AQ34" s="125">
        <v>33.6</v>
      </c>
      <c r="AR34" s="127" t="s">
        <v>343</v>
      </c>
      <c r="AS34" s="128">
        <v>0</v>
      </c>
      <c r="AT34" s="128">
        <v>6</v>
      </c>
      <c r="AU34" s="128">
        <v>17</v>
      </c>
      <c r="AV34" s="129" t="s">
        <v>308</v>
      </c>
      <c r="AW34" s="129" t="s">
        <v>202</v>
      </c>
      <c r="AX34" s="125"/>
      <c r="AY34" s="125"/>
      <c r="AZ34" s="130"/>
      <c r="BA34" s="130"/>
      <c r="BB34" s="130"/>
      <c r="BC34" s="127" t="s">
        <v>345</v>
      </c>
    </row>
    <row r="35" spans="1:55">
      <c r="A35" s="117">
        <f>输入错误检查!B35</f>
        <v>0</v>
      </c>
      <c r="C35" s="120">
        <f>IF(原始数据!B35="","",原始数据!B35)</f>
        <v>6</v>
      </c>
      <c r="D35" s="120">
        <f>IF(原始数据!C35="","",原始数据!C35)</f>
        <v>1</v>
      </c>
      <c r="E35" s="120">
        <f>IF(原始数据!D35="","",原始数据!D35)</f>
        <v>1500</v>
      </c>
      <c r="F35" s="120" t="str">
        <f>IF(原始数据!E35="","",原始数据!E35)</f>
        <v>AXIZ</v>
      </c>
      <c r="G35" s="120" t="str">
        <f>IF(原始数据!F35="","",原始数据!F35)</f>
        <v>AWG</v>
      </c>
      <c r="H35" s="120">
        <f>IF(原始数据!G35="","",原始数据!G35)</f>
        <v>1</v>
      </c>
      <c r="I35" s="120" t="str">
        <f>IF(原始数据!H35="","",原始数据!H35)</f>
        <v>下</v>
      </c>
      <c r="J35" s="120" t="str">
        <f>原始数据!U35</f>
        <v>人</v>
      </c>
      <c r="K35" s="120">
        <f t="shared" si="2"/>
        <v>0</v>
      </c>
      <c r="L35" s="120">
        <f t="shared" si="3"/>
        <v>3</v>
      </c>
      <c r="M35" s="123" t="str">
        <f>IF(区域选择!K36="","",区域选择!K36)</f>
        <v>atto</v>
      </c>
      <c r="N35" s="123" t="str">
        <f>IF(原始数据!AI35=0,"",原始数据!AI35)</f>
        <v>魔术师</v>
      </c>
      <c r="O35" s="124">
        <v>2.08</v>
      </c>
      <c r="P35" s="125">
        <v>0</v>
      </c>
      <c r="Q35" s="125">
        <v>0</v>
      </c>
      <c r="R35" s="125">
        <v>0</v>
      </c>
      <c r="S35" s="125">
        <v>12.8</v>
      </c>
      <c r="T35" s="127" t="s">
        <v>343</v>
      </c>
      <c r="U35" s="123" t="str">
        <f>IF(区域选择!P36="","",区域选择!P36)</f>
        <v>tuna</v>
      </c>
      <c r="V35" s="123" t="str">
        <f>IF(原始数据!AJ35=0,"",原始数据!AJ35)</f>
        <v>飞行家</v>
      </c>
      <c r="W35" s="124">
        <v>0</v>
      </c>
      <c r="X35" s="125">
        <v>0</v>
      </c>
      <c r="Y35" s="125">
        <v>0</v>
      </c>
      <c r="Z35" s="125">
        <v>0</v>
      </c>
      <c r="AA35" s="125">
        <v>129.3</v>
      </c>
      <c r="AB35" s="127" t="s">
        <v>344</v>
      </c>
      <c r="AC35" s="123" t="str">
        <f>IF(区域选择!U36="","",区域选择!U36)</f>
        <v>nyan</v>
      </c>
      <c r="AD35" s="123" t="str">
        <f>IF(原始数据!AL35=0,"",原始数据!AL35)</f>
        <v>拉拉队员</v>
      </c>
      <c r="AE35" s="124">
        <v>1.85</v>
      </c>
      <c r="AF35" s="125">
        <v>0</v>
      </c>
      <c r="AG35" s="125">
        <v>1</v>
      </c>
      <c r="AH35" s="125">
        <v>0</v>
      </c>
      <c r="AI35" s="125">
        <v>13.5</v>
      </c>
      <c r="AJ35" s="127" t="s">
        <v>343</v>
      </c>
      <c r="AK35" s="123" t="str">
        <f>IF(区域选择!Z36="","",区域选择!Z36)</f>
        <v>takakou</v>
      </c>
      <c r="AL35" s="123" t="str">
        <f>IF(原始数据!AN35=0,"",原始数据!AN35)</f>
        <v>佣兵</v>
      </c>
      <c r="AM35" s="124">
        <v>1.15</v>
      </c>
      <c r="AN35" s="125">
        <v>0</v>
      </c>
      <c r="AO35" s="125">
        <v>1</v>
      </c>
      <c r="AP35" s="125">
        <v>0</v>
      </c>
      <c r="AQ35" s="125">
        <v>20.1</v>
      </c>
      <c r="AR35" s="127" t="s">
        <v>343</v>
      </c>
      <c r="AS35" s="128">
        <v>0</v>
      </c>
      <c r="AT35" s="128">
        <v>5</v>
      </c>
      <c r="AU35" s="128">
        <v>10</v>
      </c>
      <c r="AV35" s="128"/>
      <c r="AW35" s="128"/>
      <c r="AX35" s="125"/>
      <c r="AY35" s="125"/>
      <c r="AZ35" s="130"/>
      <c r="BA35" s="130"/>
      <c r="BB35" s="130"/>
      <c r="BC35" s="127"/>
    </row>
    <row r="36" spans="1:55">
      <c r="A36" s="117">
        <f>输入错误检查!B36</f>
        <v>0</v>
      </c>
      <c r="C36" s="120">
        <f>IF(原始数据!B36="","",原始数据!B36)</f>
        <v>6</v>
      </c>
      <c r="D36" s="120">
        <f>IF(原始数据!C36="","",原始数据!C36)</f>
        <v>1</v>
      </c>
      <c r="E36" s="120">
        <f>IF(原始数据!D36="","",原始数据!D36)</f>
        <v>1500</v>
      </c>
      <c r="F36" s="120" t="str">
        <f>IF(原始数据!E36="","",原始数据!E36)</f>
        <v>AXIZ</v>
      </c>
      <c r="G36" s="120" t="str">
        <f>IF(原始数据!F36="","",原始数据!F36)</f>
        <v>AWG</v>
      </c>
      <c r="H36" s="120">
        <f>IF(原始数据!G36="","",原始数据!G36)</f>
        <v>2</v>
      </c>
      <c r="I36" s="120" t="str">
        <f>IF(原始数据!H36="","",原始数据!H36)</f>
        <v>上</v>
      </c>
      <c r="J36" s="120" t="str">
        <f>原始数据!U36</f>
        <v>人</v>
      </c>
      <c r="K36" s="120">
        <f t="shared" si="2"/>
        <v>0</v>
      </c>
      <c r="L36" s="120">
        <f t="shared" si="3"/>
        <v>3</v>
      </c>
      <c r="M36" s="123" t="str">
        <f>IF(区域选择!K37="","",区域选择!K37)</f>
        <v>nyan</v>
      </c>
      <c r="N36" s="123" t="str">
        <f>IF(原始数据!AI36=0,"",原始数据!AI36)</f>
        <v>拉拉队员</v>
      </c>
      <c r="O36" s="124">
        <v>2.34</v>
      </c>
      <c r="P36" s="125">
        <v>0</v>
      </c>
      <c r="Q36" s="125">
        <v>0</v>
      </c>
      <c r="R36" s="125">
        <v>0</v>
      </c>
      <c r="S36" s="125">
        <v>18.7</v>
      </c>
      <c r="T36" s="127" t="s">
        <v>343</v>
      </c>
      <c r="U36" s="123" t="str">
        <f>IF(区域选择!P37="","",区域选择!P37)</f>
        <v>tuna</v>
      </c>
      <c r="V36" s="123" t="str">
        <f>IF(原始数据!AJ36=0,"",原始数据!AJ36)</f>
        <v>杂技演员</v>
      </c>
      <c r="W36" s="124">
        <v>1.51</v>
      </c>
      <c r="X36" s="125">
        <v>0</v>
      </c>
      <c r="Y36" s="125">
        <v>0</v>
      </c>
      <c r="Z36" s="125">
        <v>0</v>
      </c>
      <c r="AA36" s="125">
        <v>119.8</v>
      </c>
      <c r="AB36" s="127" t="s">
        <v>343</v>
      </c>
      <c r="AC36" s="123" t="str">
        <f>IF(区域选择!U37="","",区域选择!U37)</f>
        <v>takakou</v>
      </c>
      <c r="AD36" s="123" t="str">
        <f>IF(原始数据!AL36=0,"",原始数据!AL36)</f>
        <v>佣兵</v>
      </c>
      <c r="AE36" s="124">
        <v>1.34</v>
      </c>
      <c r="AF36" s="125">
        <v>0</v>
      </c>
      <c r="AG36" s="125">
        <v>1</v>
      </c>
      <c r="AH36" s="125">
        <v>1</v>
      </c>
      <c r="AI36" s="125">
        <v>13.3</v>
      </c>
      <c r="AJ36" s="127" t="s">
        <v>343</v>
      </c>
      <c r="AK36" s="123" t="str">
        <f>IF(区域选择!Z37="","",区域选择!Z37)</f>
        <v>atto</v>
      </c>
      <c r="AL36" s="123" t="str">
        <f>IF(原始数据!AN36=0,"",原始数据!AN36)</f>
        <v>勘探员</v>
      </c>
      <c r="AM36" s="124">
        <v>0.6</v>
      </c>
      <c r="AN36" s="125">
        <v>0</v>
      </c>
      <c r="AO36" s="125">
        <v>0</v>
      </c>
      <c r="AP36" s="125">
        <v>0</v>
      </c>
      <c r="AQ36" s="125">
        <v>110.9</v>
      </c>
      <c r="AR36" s="127" t="s">
        <v>344</v>
      </c>
      <c r="AS36" s="128">
        <v>0</v>
      </c>
      <c r="AT36" s="128">
        <v>6</v>
      </c>
      <c r="AU36" s="128">
        <v>22</v>
      </c>
      <c r="AV36" s="128"/>
      <c r="AW36" s="128"/>
      <c r="AX36" s="125"/>
      <c r="AY36" s="125"/>
      <c r="AZ36" s="130"/>
      <c r="BA36" s="130"/>
      <c r="BB36" s="130"/>
      <c r="BC36" s="125"/>
    </row>
    <row r="37" spans="1:55">
      <c r="A37" s="117">
        <f>输入错误检查!B37</f>
        <v>0</v>
      </c>
      <c r="C37" s="120">
        <f>IF(原始数据!B37="","",原始数据!B37)</f>
        <v>6</v>
      </c>
      <c r="D37" s="120">
        <f>IF(原始数据!C37="","",原始数据!C37)</f>
        <v>1</v>
      </c>
      <c r="E37" s="120">
        <f>IF(原始数据!D37="","",原始数据!D37)</f>
        <v>1500</v>
      </c>
      <c r="F37" s="120" t="str">
        <f>IF(原始数据!E37="","",原始数据!E37)</f>
        <v>AXIZ</v>
      </c>
      <c r="G37" s="120" t="str">
        <f>IF(原始数据!F37="","",原始数据!F37)</f>
        <v>AWG</v>
      </c>
      <c r="H37" s="120">
        <f>IF(原始数据!G37="","",原始数据!G37)</f>
        <v>2</v>
      </c>
      <c r="I37" s="120" t="str">
        <f>IF(原始数据!H37="","",原始数据!H37)</f>
        <v>下</v>
      </c>
      <c r="J37" s="120" t="str">
        <f>原始数据!U37</f>
        <v>平</v>
      </c>
      <c r="K37" s="120">
        <f t="shared" si="2"/>
        <v>0</v>
      </c>
      <c r="L37" s="120">
        <f t="shared" si="3"/>
        <v>2</v>
      </c>
      <c r="M37" s="123" t="str">
        <f>IF(区域选择!K38="","",区域选择!K38)</f>
        <v>nameko</v>
      </c>
      <c r="N37" s="123" t="str">
        <f>IF(原始数据!AI37=0,"",原始数据!AI37)</f>
        <v>拉拉队员</v>
      </c>
      <c r="O37" s="124">
        <v>0.08</v>
      </c>
      <c r="P37" s="125">
        <v>0</v>
      </c>
      <c r="Q37" s="125">
        <v>0</v>
      </c>
      <c r="R37" s="125">
        <v>0</v>
      </c>
      <c r="S37" s="125">
        <v>98.3</v>
      </c>
      <c r="T37" s="127" t="s">
        <v>344</v>
      </c>
      <c r="U37" s="123" t="str">
        <f>IF(区域选择!P38="","",区域选择!P38)</f>
        <v>kaeru</v>
      </c>
      <c r="V37" s="123" t="str">
        <f>IF(原始数据!AJ37=0,"",原始数据!AJ37)</f>
        <v>空军</v>
      </c>
      <c r="W37" s="124">
        <v>2.07</v>
      </c>
      <c r="X37" s="125">
        <v>0</v>
      </c>
      <c r="Y37" s="125">
        <v>1</v>
      </c>
      <c r="Z37" s="125">
        <v>0</v>
      </c>
      <c r="AA37" s="125">
        <v>69.6</v>
      </c>
      <c r="AB37" s="127" t="s">
        <v>344</v>
      </c>
      <c r="AC37" s="123" t="str">
        <f>IF(区域选择!U38="","",区域选择!U38)</f>
        <v>tawash</v>
      </c>
      <c r="AD37" s="123" t="str">
        <f>IF(原始数据!AL37=0,"",原始数据!AL37)</f>
        <v>调酒师</v>
      </c>
      <c r="AE37" s="124">
        <v>2.32</v>
      </c>
      <c r="AF37" s="125">
        <v>0</v>
      </c>
      <c r="AG37" s="125">
        <v>0</v>
      </c>
      <c r="AH37" s="125">
        <v>2</v>
      </c>
      <c r="AI37" s="127">
        <v>35.7</v>
      </c>
      <c r="AJ37" s="127" t="s">
        <v>343</v>
      </c>
      <c r="AK37" s="123" t="str">
        <f>IF(区域选择!Z38="","",区域选择!Z38)</f>
        <v>aez</v>
      </c>
      <c r="AL37" s="123" t="str">
        <f>IF(原始数据!AN37=0,"",原始数据!AN37)</f>
        <v>佣兵</v>
      </c>
      <c r="AM37" s="124">
        <v>1.37</v>
      </c>
      <c r="AN37" s="125">
        <v>0</v>
      </c>
      <c r="AO37" s="125">
        <v>3</v>
      </c>
      <c r="AP37" s="125">
        <v>0</v>
      </c>
      <c r="AQ37" s="125">
        <v>63.6</v>
      </c>
      <c r="AR37" s="127" t="s">
        <v>343</v>
      </c>
      <c r="AS37" s="128">
        <v>0</v>
      </c>
      <c r="AT37" s="128">
        <v>7</v>
      </c>
      <c r="AU37" s="128">
        <v>10</v>
      </c>
      <c r="AV37" s="128"/>
      <c r="AW37" s="128"/>
      <c r="AX37" s="125"/>
      <c r="AY37" s="125"/>
      <c r="AZ37" s="130"/>
      <c r="BA37" s="130"/>
      <c r="BB37" s="130"/>
      <c r="BC37" s="125"/>
    </row>
    <row r="38" spans="1:55">
      <c r="A38" s="117">
        <f>输入错误检查!B38</f>
        <v>0</v>
      </c>
      <c r="C38" s="120">
        <f>IF(原始数据!B38="","",原始数据!B38)</f>
        <v>6</v>
      </c>
      <c r="D38" s="120">
        <f>IF(原始数据!C38="","",原始数据!C38)</f>
        <v>1</v>
      </c>
      <c r="E38" s="120">
        <f>IF(原始数据!D38="","",原始数据!D38)</f>
        <v>1500</v>
      </c>
      <c r="F38" s="120" t="str">
        <f>IF(原始数据!E38="","",原始数据!E38)</f>
        <v>AXIZ</v>
      </c>
      <c r="G38" s="120" t="str">
        <f>IF(原始数据!F38="","",原始数据!F38)</f>
        <v>AWG</v>
      </c>
      <c r="H38" s="120">
        <f>IF(原始数据!G38="","",原始数据!G38)</f>
        <v>3</v>
      </c>
      <c r="I38" s="120" t="str">
        <f>IF(原始数据!H38="","",原始数据!H38)</f>
        <v>上</v>
      </c>
      <c r="J38" s="120" t="str">
        <f>原始数据!U38</f>
        <v/>
      </c>
      <c r="K38" s="120" t="str">
        <f t="shared" si="2"/>
        <v/>
      </c>
      <c r="L38" s="120">
        <f t="shared" si="3"/>
        <v>0</v>
      </c>
      <c r="M38" s="123" t="str">
        <f>IF(区域选择!K39="","",区域选择!K39)</f>
        <v/>
      </c>
      <c r="N38" s="123" t="str">
        <f>IF(原始数据!AI38=0,"",原始数据!AI38)</f>
        <v/>
      </c>
      <c r="O38" s="124"/>
      <c r="P38" s="125"/>
      <c r="Q38" s="125"/>
      <c r="R38" s="125"/>
      <c r="S38" s="125"/>
      <c r="T38" s="127"/>
      <c r="U38" s="123" t="str">
        <f>IF(区域选择!P39="","",区域选择!P39)</f>
        <v/>
      </c>
      <c r="V38" s="123" t="str">
        <f>IF(原始数据!AJ38=0,"",原始数据!AJ38)</f>
        <v/>
      </c>
      <c r="W38" s="124"/>
      <c r="X38" s="125"/>
      <c r="Y38" s="125"/>
      <c r="Z38" s="125"/>
      <c r="AA38" s="125"/>
      <c r="AB38" s="127"/>
      <c r="AC38" s="123" t="str">
        <f>IF(区域选择!U39="","",区域选择!U39)</f>
        <v/>
      </c>
      <c r="AD38" s="123" t="str">
        <f>IF(原始数据!AL38=0,"",原始数据!AL38)</f>
        <v/>
      </c>
      <c r="AE38" s="124"/>
      <c r="AF38" s="125"/>
      <c r="AG38" s="125"/>
      <c r="AH38" s="125"/>
      <c r="AI38" s="125"/>
      <c r="AJ38" s="127"/>
      <c r="AK38" s="123" t="str">
        <f>IF(区域选择!Z39="","",区域选择!Z39)</f>
        <v/>
      </c>
      <c r="AL38" s="123" t="str">
        <f>IF(原始数据!AN38=0,"",原始数据!AN38)</f>
        <v/>
      </c>
      <c r="AM38" s="124"/>
      <c r="AN38" s="125"/>
      <c r="AO38" s="125"/>
      <c r="AP38" s="125"/>
      <c r="AQ38" s="125"/>
      <c r="AR38" s="125"/>
      <c r="AS38" s="128"/>
      <c r="AT38" s="128"/>
      <c r="AU38" s="128"/>
      <c r="AV38" s="128"/>
      <c r="AW38" s="128"/>
      <c r="AX38" s="125"/>
      <c r="AY38" s="125"/>
      <c r="AZ38" s="130"/>
      <c r="BA38" s="130"/>
      <c r="BB38" s="130"/>
      <c r="BC38" s="125"/>
    </row>
    <row r="39" spans="1:55">
      <c r="A39" s="117">
        <f>输入错误检查!B39</f>
        <v>0</v>
      </c>
      <c r="C39" s="120">
        <f>IF(原始数据!B39="","",原始数据!B39)</f>
        <v>6</v>
      </c>
      <c r="D39" s="120">
        <f>IF(原始数据!C39="","",原始数据!C39)</f>
        <v>1</v>
      </c>
      <c r="E39" s="120">
        <f>IF(原始数据!D39="","",原始数据!D39)</f>
        <v>1500</v>
      </c>
      <c r="F39" s="120" t="str">
        <f>IF(原始数据!E39="","",原始数据!E39)</f>
        <v>AXIZ</v>
      </c>
      <c r="G39" s="120" t="str">
        <f>IF(原始数据!F39="","",原始数据!F39)</f>
        <v>AWG</v>
      </c>
      <c r="H39" s="120">
        <f>IF(原始数据!G39="","",原始数据!G39)</f>
        <v>3</v>
      </c>
      <c r="I39" s="120" t="str">
        <f>IF(原始数据!H39="","",原始数据!H39)</f>
        <v>下</v>
      </c>
      <c r="J39" s="120" t="str">
        <f>原始数据!U39</f>
        <v/>
      </c>
      <c r="K39" s="120" t="str">
        <f t="shared" si="2"/>
        <v/>
      </c>
      <c r="L39" s="120">
        <f t="shared" si="3"/>
        <v>0</v>
      </c>
      <c r="M39" s="123" t="str">
        <f>IF(区域选择!K40="","",区域选择!K40)</f>
        <v/>
      </c>
      <c r="N39" s="123" t="str">
        <f>IF(原始数据!AI39=0,"",原始数据!AI39)</f>
        <v/>
      </c>
      <c r="O39" s="124"/>
      <c r="P39" s="125"/>
      <c r="Q39" s="125"/>
      <c r="R39" s="125"/>
      <c r="S39" s="125"/>
      <c r="T39" s="127"/>
      <c r="U39" s="123" t="str">
        <f>IF(区域选择!P40="","",区域选择!P40)</f>
        <v/>
      </c>
      <c r="V39" s="123" t="str">
        <f>IF(原始数据!AJ39=0,"",原始数据!AJ39)</f>
        <v/>
      </c>
      <c r="W39" s="124"/>
      <c r="X39" s="125"/>
      <c r="Y39" s="125"/>
      <c r="Z39" s="125"/>
      <c r="AA39" s="125"/>
      <c r="AB39" s="127"/>
      <c r="AC39" s="123" t="str">
        <f>IF(区域选择!U40="","",区域选择!U40)</f>
        <v/>
      </c>
      <c r="AD39" s="123" t="str">
        <f>IF(原始数据!AL39=0,"",原始数据!AL39)</f>
        <v/>
      </c>
      <c r="AE39" s="124"/>
      <c r="AF39" s="125"/>
      <c r="AG39" s="125"/>
      <c r="AH39" s="125"/>
      <c r="AI39" s="125"/>
      <c r="AJ39" s="127"/>
      <c r="AK39" s="123" t="str">
        <f>IF(区域选择!Z40="","",区域选择!Z40)</f>
        <v/>
      </c>
      <c r="AL39" s="123" t="str">
        <f>IF(原始数据!AN39=0,"",原始数据!AN39)</f>
        <v/>
      </c>
      <c r="AM39" s="124"/>
      <c r="AN39" s="125"/>
      <c r="AO39" s="125"/>
      <c r="AP39" s="125"/>
      <c r="AQ39" s="125"/>
      <c r="AR39" s="125"/>
      <c r="AS39" s="128"/>
      <c r="AT39" s="128"/>
      <c r="AU39" s="128"/>
      <c r="AV39" s="128"/>
      <c r="AW39" s="128"/>
      <c r="AX39" s="125"/>
      <c r="AY39" s="125"/>
      <c r="AZ39" s="130"/>
      <c r="BA39" s="130"/>
      <c r="BB39" s="130"/>
      <c r="BC39" s="125"/>
    </row>
    <row r="40" spans="1:55">
      <c r="A40" s="117">
        <f>输入错误检查!B40</f>
        <v>0</v>
      </c>
      <c r="C40" s="120">
        <f>IF(原始数据!B40="","",原始数据!B40)</f>
        <v>6</v>
      </c>
      <c r="D40" s="120">
        <f>IF(原始数据!C40="","",原始数据!C40)</f>
        <v>1</v>
      </c>
      <c r="E40" s="120">
        <f>IF(原始数据!D40="","",原始数据!D40)</f>
        <v>1500</v>
      </c>
      <c r="F40" s="120" t="str">
        <f>IF(原始数据!E40="","",原始数据!E40)</f>
        <v>AXIZ</v>
      </c>
      <c r="G40" s="120" t="str">
        <f>IF(原始数据!F40="","",原始数据!F40)</f>
        <v>AWG</v>
      </c>
      <c r="H40" s="120" t="str">
        <f>IF(原始数据!G40="","",原始数据!G40)</f>
        <v>加</v>
      </c>
      <c r="I40" s="120" t="str">
        <f>IF(原始数据!H40="","",原始数据!H40)</f>
        <v>上</v>
      </c>
      <c r="J40" s="120" t="str">
        <f>原始数据!U40</f>
        <v/>
      </c>
      <c r="K40" s="120" t="str">
        <f t="shared" si="2"/>
        <v/>
      </c>
      <c r="L40" s="120">
        <f t="shared" si="3"/>
        <v>0</v>
      </c>
      <c r="M40" s="123" t="str">
        <f>IF(区域选择!K41="","",区域选择!K41)</f>
        <v/>
      </c>
      <c r="N40" s="123" t="str">
        <f>IF(原始数据!AI40=0,"",原始数据!AI40)</f>
        <v/>
      </c>
      <c r="O40" s="124"/>
      <c r="P40" s="125"/>
      <c r="Q40" s="125"/>
      <c r="R40" s="125"/>
      <c r="S40" s="125"/>
      <c r="T40" s="127"/>
      <c r="U40" s="123" t="str">
        <f>IF(区域选择!P41="","",区域选择!P41)</f>
        <v/>
      </c>
      <c r="V40" s="123" t="str">
        <f>IF(原始数据!AJ40=0,"",原始数据!AJ40)</f>
        <v/>
      </c>
      <c r="W40" s="124"/>
      <c r="X40" s="125"/>
      <c r="Y40" s="125"/>
      <c r="Z40" s="125"/>
      <c r="AA40" s="125"/>
      <c r="AB40" s="127"/>
      <c r="AC40" s="123" t="str">
        <f>IF(区域选择!U41="","",区域选择!U41)</f>
        <v/>
      </c>
      <c r="AD40" s="123" t="str">
        <f>IF(原始数据!AL40=0,"",原始数据!AL40)</f>
        <v/>
      </c>
      <c r="AE40" s="124"/>
      <c r="AF40" s="125"/>
      <c r="AG40" s="125"/>
      <c r="AH40" s="125"/>
      <c r="AI40" s="125"/>
      <c r="AJ40" s="127"/>
      <c r="AK40" s="123" t="str">
        <f>IF(区域选择!Z41="","",区域选择!Z41)</f>
        <v/>
      </c>
      <c r="AL40" s="123" t="str">
        <f>IF(原始数据!AN40=0,"",原始数据!AN40)</f>
        <v/>
      </c>
      <c r="AM40" s="124"/>
      <c r="AN40" s="125"/>
      <c r="AO40" s="125"/>
      <c r="AP40" s="125"/>
      <c r="AQ40" s="125"/>
      <c r="AR40" s="125"/>
      <c r="AS40" s="128"/>
      <c r="AT40" s="128"/>
      <c r="AU40" s="128"/>
      <c r="AV40" s="128"/>
      <c r="AW40" s="128"/>
      <c r="AX40" s="125"/>
      <c r="AY40" s="125"/>
      <c r="AZ40" s="130"/>
      <c r="BA40" s="130"/>
      <c r="BB40" s="130"/>
      <c r="BC40" s="125"/>
    </row>
    <row r="41" spans="1:55">
      <c r="A41" s="117">
        <f>输入错误检查!B41</f>
        <v>0</v>
      </c>
      <c r="C41" s="120">
        <f>IF(原始数据!B41="","",原始数据!B41)</f>
        <v>6</v>
      </c>
      <c r="D41" s="120">
        <f>IF(原始数据!C41="","",原始数据!C41)</f>
        <v>1</v>
      </c>
      <c r="E41" s="120">
        <f>IF(原始数据!D41="","",原始数据!D41)</f>
        <v>1500</v>
      </c>
      <c r="F41" s="120" t="str">
        <f>IF(原始数据!E41="","",原始数据!E41)</f>
        <v>AXIZ</v>
      </c>
      <c r="G41" s="120" t="str">
        <f>IF(原始数据!F41="","",原始数据!F41)</f>
        <v>AWG</v>
      </c>
      <c r="H41" s="120" t="str">
        <f>IF(原始数据!G41="","",原始数据!G41)</f>
        <v>加</v>
      </c>
      <c r="I41" s="120" t="str">
        <f>IF(原始数据!H41="","",原始数据!H41)</f>
        <v>下</v>
      </c>
      <c r="J41" s="120" t="str">
        <f>原始数据!U41</f>
        <v/>
      </c>
      <c r="K41" s="120" t="str">
        <f t="shared" si="2"/>
        <v/>
      </c>
      <c r="L41" s="120">
        <f t="shared" si="3"/>
        <v>0</v>
      </c>
      <c r="M41" s="123" t="str">
        <f>IF(区域选择!K42="","",区域选择!K42)</f>
        <v/>
      </c>
      <c r="N41" s="123" t="str">
        <f>IF(原始数据!AI41=0,"",原始数据!AI41)</f>
        <v/>
      </c>
      <c r="O41" s="124"/>
      <c r="P41" s="125"/>
      <c r="Q41" s="125"/>
      <c r="R41" s="125"/>
      <c r="S41" s="125"/>
      <c r="T41" s="127"/>
      <c r="U41" s="123" t="str">
        <f>IF(区域选择!P42="","",区域选择!P42)</f>
        <v/>
      </c>
      <c r="V41" s="123" t="str">
        <f>IF(原始数据!AJ41=0,"",原始数据!AJ41)</f>
        <v/>
      </c>
      <c r="W41" s="124"/>
      <c r="X41" s="125"/>
      <c r="Y41" s="125"/>
      <c r="Z41" s="125"/>
      <c r="AA41" s="125"/>
      <c r="AB41" s="127"/>
      <c r="AC41" s="123" t="str">
        <f>IF(区域选择!U42="","",区域选择!U42)</f>
        <v/>
      </c>
      <c r="AD41" s="123" t="str">
        <f>IF(原始数据!AL41=0,"",原始数据!AL41)</f>
        <v/>
      </c>
      <c r="AE41" s="124"/>
      <c r="AF41" s="125"/>
      <c r="AG41" s="125"/>
      <c r="AH41" s="125"/>
      <c r="AI41" s="125"/>
      <c r="AJ41" s="127"/>
      <c r="AK41" s="123" t="str">
        <f>IF(区域选择!Z42="","",区域选择!Z42)</f>
        <v/>
      </c>
      <c r="AL41" s="123" t="str">
        <f>IF(原始数据!AN41=0,"",原始数据!AN41)</f>
        <v/>
      </c>
      <c r="AM41" s="124"/>
      <c r="AN41" s="125"/>
      <c r="AO41" s="125"/>
      <c r="AP41" s="125"/>
      <c r="AQ41" s="125"/>
      <c r="AR41" s="125"/>
      <c r="AS41" s="128"/>
      <c r="AT41" s="128"/>
      <c r="AU41" s="128"/>
      <c r="AV41" s="128"/>
      <c r="AW41" s="128"/>
      <c r="AX41" s="125"/>
      <c r="AY41" s="125"/>
      <c r="AZ41" s="130"/>
      <c r="BA41" s="130"/>
      <c r="BB41" s="130"/>
      <c r="BC41" s="125"/>
    </row>
    <row r="42" spans="1:55">
      <c r="A42" s="117">
        <f>输入错误检查!B42</f>
        <v>0</v>
      </c>
      <c r="C42" s="120">
        <f>IF(原始数据!B42="","",原始数据!B42)</f>
        <v>6</v>
      </c>
      <c r="D42" s="120">
        <f>IF(原始数据!C42="","",原始数据!C42)</f>
        <v>1</v>
      </c>
      <c r="E42" s="120">
        <f>IF(原始数据!D42="","",原始数据!D42)</f>
        <v>1700</v>
      </c>
      <c r="F42" s="120" t="str">
        <f>IF(原始数据!E42="","",原始数据!E42)</f>
        <v>FAV</v>
      </c>
      <c r="G42" s="120" t="str">
        <f>IF(原始数据!F42="","",原始数据!F42)</f>
        <v>FL</v>
      </c>
      <c r="H42" s="120">
        <f>IF(原始数据!G42="","",原始数据!G42)</f>
        <v>1</v>
      </c>
      <c r="I42" s="120" t="str">
        <f>IF(原始数据!H42="","",原始数据!H42)</f>
        <v>上</v>
      </c>
      <c r="J42" s="120" t="str">
        <f>原始数据!U42</f>
        <v>屠</v>
      </c>
      <c r="K42" s="120">
        <f t="shared" si="2"/>
        <v>0</v>
      </c>
      <c r="L42" s="120">
        <f t="shared" si="3"/>
        <v>1</v>
      </c>
      <c r="M42" s="123" t="str">
        <f>IF(区域选择!K43="","",区域选择!K43)</f>
        <v>appai</v>
      </c>
      <c r="N42" s="123" t="str">
        <f>IF(原始数据!AI42=0,"",原始数据!AI42)</f>
        <v>心理学家</v>
      </c>
      <c r="O42" s="124">
        <v>1.79</v>
      </c>
      <c r="P42" s="125">
        <v>0</v>
      </c>
      <c r="Q42" s="125">
        <v>0</v>
      </c>
      <c r="R42" s="125">
        <v>0</v>
      </c>
      <c r="S42" s="125">
        <v>27.3</v>
      </c>
      <c r="T42" s="127" t="s">
        <v>344</v>
      </c>
      <c r="U42" s="123" t="str">
        <f>IF(区域选择!P43="","",区域选择!P43)</f>
        <v>felix</v>
      </c>
      <c r="V42" s="123" t="str">
        <f>IF(原始数据!AJ42=0,"",原始数据!AJ42)</f>
        <v>入殓师</v>
      </c>
      <c r="W42" s="124">
        <v>0.06</v>
      </c>
      <c r="X42" s="125">
        <v>0</v>
      </c>
      <c r="Y42" s="125">
        <v>1</v>
      </c>
      <c r="Z42" s="125">
        <v>0</v>
      </c>
      <c r="AA42" s="125">
        <v>118</v>
      </c>
      <c r="AB42" s="127" t="s">
        <v>344</v>
      </c>
      <c r="AC42" s="123" t="str">
        <f>IF(区域选择!U43="","",区域选择!U43)</f>
        <v>nerisu</v>
      </c>
      <c r="AD42" s="123" t="str">
        <f>IF(原始数据!AL42=0,"",原始数据!AL42)</f>
        <v>魔术师</v>
      </c>
      <c r="AE42" s="124">
        <v>2.19</v>
      </c>
      <c r="AF42" s="125">
        <v>0</v>
      </c>
      <c r="AG42" s="125">
        <v>0</v>
      </c>
      <c r="AH42" s="125">
        <v>0</v>
      </c>
      <c r="AI42" s="125">
        <v>108</v>
      </c>
      <c r="AJ42" s="127" t="s">
        <v>344</v>
      </c>
      <c r="AK42" s="123" t="str">
        <f>IF(区域选择!Z43="","",区域选择!Z43)</f>
        <v>dacho</v>
      </c>
      <c r="AL42" s="123" t="str">
        <f>IF(原始数据!AN42=0,"",原始数据!AN42)</f>
        <v>野人</v>
      </c>
      <c r="AM42" s="124">
        <v>1.75</v>
      </c>
      <c r="AN42" s="125">
        <v>0</v>
      </c>
      <c r="AO42" s="125">
        <v>3</v>
      </c>
      <c r="AP42" s="125">
        <v>0</v>
      </c>
      <c r="AQ42" s="125">
        <v>34.2</v>
      </c>
      <c r="AR42" s="127" t="s">
        <v>343</v>
      </c>
      <c r="AS42" s="128">
        <v>0</v>
      </c>
      <c r="AT42" s="128">
        <v>8</v>
      </c>
      <c r="AU42" s="128">
        <v>46</v>
      </c>
      <c r="AV42" s="129" t="s">
        <v>257</v>
      </c>
      <c r="AW42" s="129" t="s">
        <v>185</v>
      </c>
      <c r="AX42" s="125"/>
      <c r="AY42" s="125"/>
      <c r="AZ42" s="130"/>
      <c r="BA42" s="130"/>
      <c r="BB42" s="130"/>
      <c r="BC42" s="127" t="s">
        <v>345</v>
      </c>
    </row>
    <row r="43" spans="1:55">
      <c r="A43" s="117">
        <f>输入错误检查!B43</f>
        <v>0</v>
      </c>
      <c r="C43" s="120">
        <f>IF(原始数据!B43="","",原始数据!B43)</f>
        <v>6</v>
      </c>
      <c r="D43" s="120">
        <f>IF(原始数据!C43="","",原始数据!C43)</f>
        <v>1</v>
      </c>
      <c r="E43" s="120">
        <f>IF(原始数据!D43="","",原始数据!D43)</f>
        <v>1700</v>
      </c>
      <c r="F43" s="120" t="str">
        <f>IF(原始数据!E43="","",原始数据!E43)</f>
        <v>FAV</v>
      </c>
      <c r="G43" s="120" t="str">
        <f>IF(原始数据!F43="","",原始数据!F43)</f>
        <v>FL</v>
      </c>
      <c r="H43" s="120">
        <f>IF(原始数据!G43="","",原始数据!G43)</f>
        <v>1</v>
      </c>
      <c r="I43" s="120" t="str">
        <f>IF(原始数据!H43="","",原始数据!H43)</f>
        <v>下</v>
      </c>
      <c r="J43" s="120" t="str">
        <f>原始数据!U43</f>
        <v>屠</v>
      </c>
      <c r="K43" s="120">
        <f t="shared" si="2"/>
        <v>0</v>
      </c>
      <c r="L43" s="120">
        <f t="shared" si="3"/>
        <v>0</v>
      </c>
      <c r="M43" s="123" t="str">
        <f>IF(区域选择!K44="","",区域选择!K44)</f>
        <v>maeken</v>
      </c>
      <c r="N43" s="123" t="str">
        <f>IF(原始数据!AI43=0,"",原始数据!AI43)</f>
        <v>野人</v>
      </c>
      <c r="O43" s="124">
        <v>0.55</v>
      </c>
      <c r="P43" s="125">
        <v>0</v>
      </c>
      <c r="Q43" s="125">
        <v>2</v>
      </c>
      <c r="R43" s="125">
        <v>0</v>
      </c>
      <c r="S43" s="125">
        <v>67.5</v>
      </c>
      <c r="T43" s="127" t="s">
        <v>344</v>
      </c>
      <c r="U43" s="123" t="str">
        <f>IF(区域选择!P44="","",区域选择!P44)</f>
        <v>sasori</v>
      </c>
      <c r="V43" s="123" t="str">
        <f>IF(原始数据!AJ43=0,"",原始数据!AJ43)</f>
        <v>飞行家</v>
      </c>
      <c r="W43" s="124">
        <v>0.2</v>
      </c>
      <c r="X43" s="125">
        <v>0</v>
      </c>
      <c r="Y43" s="125">
        <v>0</v>
      </c>
      <c r="Z43" s="125">
        <v>0</v>
      </c>
      <c r="AA43" s="125">
        <v>87.9</v>
      </c>
      <c r="AB43" s="127" t="s">
        <v>344</v>
      </c>
      <c r="AC43" s="123" t="str">
        <f>IF(区域选择!U44="","",区域选择!U44)</f>
        <v>emmko</v>
      </c>
      <c r="AD43" s="123" t="str">
        <f>IF(原始数据!AL43=0,"",原始数据!AL43)</f>
        <v>魔术师</v>
      </c>
      <c r="AE43" s="124">
        <v>2.19</v>
      </c>
      <c r="AF43" s="125">
        <v>0</v>
      </c>
      <c r="AG43" s="125">
        <v>2</v>
      </c>
      <c r="AH43" s="125">
        <v>0</v>
      </c>
      <c r="AI43" s="125">
        <v>45.8</v>
      </c>
      <c r="AJ43" s="127" t="s">
        <v>344</v>
      </c>
      <c r="AK43" s="123" t="str">
        <f>IF(区域选择!Z44="","",区域选择!Z44)</f>
        <v>yougg</v>
      </c>
      <c r="AL43" s="123" t="str">
        <f>IF(原始数据!AN43=0,"",原始数据!AN43)</f>
        <v>杂技演员</v>
      </c>
      <c r="AM43" s="124">
        <v>1.92</v>
      </c>
      <c r="AN43" s="125">
        <v>0</v>
      </c>
      <c r="AO43" s="125">
        <v>0</v>
      </c>
      <c r="AP43" s="125">
        <v>1</v>
      </c>
      <c r="AQ43" s="125">
        <v>88</v>
      </c>
      <c r="AR43" s="127" t="s">
        <v>344</v>
      </c>
      <c r="AS43" s="128">
        <v>1</v>
      </c>
      <c r="AT43" s="128">
        <v>9</v>
      </c>
      <c r="AU43" s="131">
        <v>6</v>
      </c>
      <c r="AV43" s="128"/>
      <c r="AW43" s="128"/>
      <c r="AX43" s="125"/>
      <c r="AY43" s="125"/>
      <c r="AZ43" s="130"/>
      <c r="BA43" s="130"/>
      <c r="BB43" s="130"/>
      <c r="BC43" s="127" t="s">
        <v>348</v>
      </c>
    </row>
    <row r="44" spans="1:55">
      <c r="A44" s="117">
        <f>输入错误检查!B44</f>
        <v>0</v>
      </c>
      <c r="C44" s="120">
        <f>IF(原始数据!B44="","",原始数据!B44)</f>
        <v>6</v>
      </c>
      <c r="D44" s="120">
        <f>IF(原始数据!C44="","",原始数据!C44)</f>
        <v>1</v>
      </c>
      <c r="E44" s="120">
        <f>IF(原始数据!D44="","",原始数据!D44)</f>
        <v>1700</v>
      </c>
      <c r="F44" s="120" t="str">
        <f>IF(原始数据!E44="","",原始数据!E44)</f>
        <v>FAV</v>
      </c>
      <c r="G44" s="120" t="str">
        <f>IF(原始数据!F44="","",原始数据!F44)</f>
        <v>FL</v>
      </c>
      <c r="H44" s="120">
        <f>IF(原始数据!G44="","",原始数据!G44)</f>
        <v>2</v>
      </c>
      <c r="I44" s="120" t="str">
        <f>IF(原始数据!H44="","",原始数据!H44)</f>
        <v>上</v>
      </c>
      <c r="J44" s="120" t="str">
        <f>原始数据!U44</f>
        <v>屠</v>
      </c>
      <c r="K44" s="120">
        <f t="shared" si="2"/>
        <v>0</v>
      </c>
      <c r="L44" s="120">
        <f t="shared" si="3"/>
        <v>0</v>
      </c>
      <c r="M44" s="123" t="str">
        <f>IF(区域选择!K45="","",区域选择!K45)</f>
        <v>yougg</v>
      </c>
      <c r="N44" s="123" t="str">
        <f>IF(原始数据!AI44=0,"",原始数据!AI44)</f>
        <v>杂技演员</v>
      </c>
      <c r="O44" s="124">
        <v>1.74</v>
      </c>
      <c r="P44" s="125">
        <v>0</v>
      </c>
      <c r="Q44" s="125">
        <v>0</v>
      </c>
      <c r="R44" s="125">
        <v>0</v>
      </c>
      <c r="S44" s="125">
        <v>101.2</v>
      </c>
      <c r="T44" s="127" t="s">
        <v>344</v>
      </c>
      <c r="U44" s="123" t="str">
        <f>IF(区域选择!P45="","",区域选择!P45)</f>
        <v>emmko</v>
      </c>
      <c r="V44" s="123" t="str">
        <f>IF(原始数据!AJ44=0,"",原始数据!AJ44)</f>
        <v>园丁</v>
      </c>
      <c r="W44" s="124">
        <v>2.51</v>
      </c>
      <c r="X44" s="125">
        <v>0</v>
      </c>
      <c r="Y44" s="125">
        <v>1</v>
      </c>
      <c r="Z44" s="125">
        <v>0</v>
      </c>
      <c r="AA44" s="125">
        <v>48.2</v>
      </c>
      <c r="AB44" s="127" t="s">
        <v>344</v>
      </c>
      <c r="AC44" s="123" t="str">
        <f>IF(区域选择!U45="","",区域选择!U45)</f>
        <v>maeken</v>
      </c>
      <c r="AD44" s="123" t="str">
        <f>IF(原始数据!AL44=0,"",原始数据!AL44)</f>
        <v>佣兵</v>
      </c>
      <c r="AE44" s="124">
        <v>1.11</v>
      </c>
      <c r="AF44" s="125">
        <v>0</v>
      </c>
      <c r="AG44" s="125">
        <v>1</v>
      </c>
      <c r="AH44" s="125">
        <v>0</v>
      </c>
      <c r="AI44" s="125">
        <v>37.5</v>
      </c>
      <c r="AJ44" s="127" t="s">
        <v>344</v>
      </c>
      <c r="AK44" s="123" t="str">
        <f>IF(区域选择!Z45="","",区域选择!Z45)</f>
        <v>sasori</v>
      </c>
      <c r="AL44" s="123" t="str">
        <f>IF(原始数据!AN44=0,"",原始数据!AN44)</f>
        <v>病患</v>
      </c>
      <c r="AM44" s="124">
        <v>0.14</v>
      </c>
      <c r="AN44" s="125">
        <v>0</v>
      </c>
      <c r="AO44" s="125">
        <v>0</v>
      </c>
      <c r="AP44" s="125">
        <v>0</v>
      </c>
      <c r="AQ44" s="125">
        <v>37</v>
      </c>
      <c r="AR44" s="127" t="s">
        <v>344</v>
      </c>
      <c r="AS44" s="128">
        <v>1</v>
      </c>
      <c r="AT44" s="128">
        <v>8</v>
      </c>
      <c r="AU44" s="128">
        <v>8</v>
      </c>
      <c r="AV44" s="128"/>
      <c r="AW44" s="128"/>
      <c r="AX44" s="125"/>
      <c r="AY44" s="125"/>
      <c r="AZ44" s="130"/>
      <c r="BA44" s="130"/>
      <c r="BB44" s="130"/>
      <c r="BC44" s="127" t="s">
        <v>349</v>
      </c>
    </row>
    <row r="45" spans="1:55">
      <c r="A45" s="117">
        <f>输入错误检查!B45</f>
        <v>0</v>
      </c>
      <c r="C45" s="120">
        <f>IF(原始数据!B45="","",原始数据!B45)</f>
        <v>6</v>
      </c>
      <c r="D45" s="120">
        <f>IF(原始数据!C45="","",原始数据!C45)</f>
        <v>1</v>
      </c>
      <c r="E45" s="120">
        <f>IF(原始数据!D45="","",原始数据!D45)</f>
        <v>1700</v>
      </c>
      <c r="F45" s="120" t="str">
        <f>IF(原始数据!E45="","",原始数据!E45)</f>
        <v>FAV</v>
      </c>
      <c r="G45" s="120" t="str">
        <f>IF(原始数据!F45="","",原始数据!F45)</f>
        <v>FL</v>
      </c>
      <c r="H45" s="120">
        <f>IF(原始数据!G45="","",原始数据!G45)</f>
        <v>2</v>
      </c>
      <c r="I45" s="120" t="str">
        <f>IF(原始数据!H45="","",原始数据!H45)</f>
        <v>下</v>
      </c>
      <c r="J45" s="120" t="str">
        <f>原始数据!U45</f>
        <v>屠</v>
      </c>
      <c r="K45" s="120">
        <f t="shared" si="2"/>
        <v>0</v>
      </c>
      <c r="L45" s="120">
        <f t="shared" si="3"/>
        <v>0</v>
      </c>
      <c r="M45" s="123" t="str">
        <f>IF(区域选择!K46="","",区域选择!K46)</f>
        <v>appai</v>
      </c>
      <c r="N45" s="123" t="str">
        <f>IF(原始数据!AI45=0,"",原始数据!AI45)</f>
        <v>记者</v>
      </c>
      <c r="O45" s="124">
        <v>1</v>
      </c>
      <c r="P45" s="125">
        <v>0</v>
      </c>
      <c r="Q45" s="125">
        <v>1</v>
      </c>
      <c r="R45" s="125">
        <v>0</v>
      </c>
      <c r="S45" s="125">
        <v>35.5</v>
      </c>
      <c r="T45" s="127" t="s">
        <v>344</v>
      </c>
      <c r="U45" s="123" t="str">
        <f>IF(区域选择!P46="","",区域选择!P46)</f>
        <v>felix</v>
      </c>
      <c r="V45" s="123" t="str">
        <f>IF(原始数据!AJ45=0,"",原始数据!AJ45)</f>
        <v>飞行家</v>
      </c>
      <c r="W45" s="124">
        <v>0</v>
      </c>
      <c r="X45" s="125">
        <v>0</v>
      </c>
      <c r="Y45" s="125">
        <v>0</v>
      </c>
      <c r="Z45" s="125">
        <v>0</v>
      </c>
      <c r="AA45" s="125">
        <v>71.3</v>
      </c>
      <c r="AB45" s="127" t="s">
        <v>344</v>
      </c>
      <c r="AC45" s="123" t="str">
        <f>IF(区域选择!U46="","",区域选择!U46)</f>
        <v>nerisu</v>
      </c>
      <c r="AD45" s="123" t="str">
        <f>IF(原始数据!AL45=0,"",原始数据!AL45)</f>
        <v>先知</v>
      </c>
      <c r="AE45" s="124">
        <v>2</v>
      </c>
      <c r="AF45" s="125">
        <v>1</v>
      </c>
      <c r="AG45" s="125">
        <v>0</v>
      </c>
      <c r="AH45" s="125">
        <v>0</v>
      </c>
      <c r="AI45" s="125">
        <v>37.3</v>
      </c>
      <c r="AJ45" s="127" t="s">
        <v>344</v>
      </c>
      <c r="AK45" s="123" t="str">
        <f>IF(区域选择!Z46="","",区域选择!Z46)</f>
        <v>dacho</v>
      </c>
      <c r="AL45" s="123" t="str">
        <f>IF(原始数据!AN45=0,"",原始数据!AN45)</f>
        <v>大副</v>
      </c>
      <c r="AM45" s="124">
        <v>1.66</v>
      </c>
      <c r="AN45" s="125">
        <v>0</v>
      </c>
      <c r="AO45" s="125">
        <v>0</v>
      </c>
      <c r="AP45" s="125">
        <v>0</v>
      </c>
      <c r="AQ45" s="125">
        <v>68.3</v>
      </c>
      <c r="AR45" s="127" t="s">
        <v>344</v>
      </c>
      <c r="AS45" s="128">
        <v>1</v>
      </c>
      <c r="AT45" s="128">
        <v>6</v>
      </c>
      <c r="AU45" s="128">
        <v>20</v>
      </c>
      <c r="AV45" s="128"/>
      <c r="AW45" s="128"/>
      <c r="AX45" s="125"/>
      <c r="AY45" s="125"/>
      <c r="AZ45" s="130"/>
      <c r="BA45" s="130"/>
      <c r="BB45" s="130"/>
      <c r="BC45" s="125"/>
    </row>
    <row r="46" spans="1:55">
      <c r="A46" s="117">
        <f>输入错误检查!B46</f>
        <v>0</v>
      </c>
      <c r="C46" s="120">
        <f>IF(原始数据!B46="","",原始数据!B46)</f>
        <v>6</v>
      </c>
      <c r="D46" s="120">
        <f>IF(原始数据!C46="","",原始数据!C46)</f>
        <v>1</v>
      </c>
      <c r="E46" s="120">
        <f>IF(原始数据!D46="","",原始数据!D46)</f>
        <v>1700</v>
      </c>
      <c r="F46" s="120" t="str">
        <f>IF(原始数据!E46="","",原始数据!E46)</f>
        <v>FAV</v>
      </c>
      <c r="G46" s="120" t="str">
        <f>IF(原始数据!F46="","",原始数据!F46)</f>
        <v>FL</v>
      </c>
      <c r="H46" s="120">
        <f>IF(原始数据!G46="","",原始数据!G46)</f>
        <v>3</v>
      </c>
      <c r="I46" s="120" t="str">
        <f>IF(原始数据!H46="","",原始数据!H46)</f>
        <v>上</v>
      </c>
      <c r="J46" s="120" t="str">
        <f>原始数据!U46</f>
        <v>人</v>
      </c>
      <c r="K46" s="120">
        <f t="shared" si="2"/>
        <v>0</v>
      </c>
      <c r="L46" s="120">
        <f t="shared" si="3"/>
        <v>3</v>
      </c>
      <c r="M46" s="123" t="str">
        <f>IF(区域选择!K47="","",区域选择!K47)</f>
        <v>dacho</v>
      </c>
      <c r="N46" s="123" t="str">
        <f>IF(原始数据!AI46=0,"",原始数据!AI46)</f>
        <v>佣兵</v>
      </c>
      <c r="O46" s="124">
        <v>1</v>
      </c>
      <c r="P46" s="125">
        <v>0</v>
      </c>
      <c r="Q46" s="125">
        <v>2</v>
      </c>
      <c r="R46" s="125">
        <v>0</v>
      </c>
      <c r="S46" s="125">
        <v>33.5</v>
      </c>
      <c r="T46" s="127" t="s">
        <v>343</v>
      </c>
      <c r="U46" s="123" t="str">
        <f>IF(区域选择!P47="","",区域选择!P47)</f>
        <v>appai</v>
      </c>
      <c r="V46" s="123" t="str">
        <f>IF(原始数据!AJ46=0,"",原始数据!AJ46)</f>
        <v>昆虫学者</v>
      </c>
      <c r="W46" s="124">
        <v>0</v>
      </c>
      <c r="X46" s="125">
        <v>1</v>
      </c>
      <c r="Y46" s="125">
        <v>0</v>
      </c>
      <c r="Z46" s="125">
        <v>0</v>
      </c>
      <c r="AA46" s="125">
        <v>119.6</v>
      </c>
      <c r="AB46" s="127" t="s">
        <v>343</v>
      </c>
      <c r="AC46" s="123" t="str">
        <f>IF(区域选择!U47="","",区域选择!U47)</f>
        <v>nerisu</v>
      </c>
      <c r="AD46" s="123" t="str">
        <f>IF(原始数据!AL46=0,"",原始数据!AL46)</f>
        <v>勘探员</v>
      </c>
      <c r="AE46" s="124">
        <v>2.4</v>
      </c>
      <c r="AF46" s="125">
        <v>0</v>
      </c>
      <c r="AG46" s="125">
        <v>0</v>
      </c>
      <c r="AH46" s="125">
        <v>0</v>
      </c>
      <c r="AI46" s="125">
        <v>13.9</v>
      </c>
      <c r="AJ46" s="127" t="s">
        <v>344</v>
      </c>
      <c r="AK46" s="123" t="str">
        <f>IF(区域选择!Z47="","",区域选择!Z47)</f>
        <v>felix</v>
      </c>
      <c r="AL46" s="123" t="str">
        <f>IF(原始数据!AN46=0,"",原始数据!AN46)</f>
        <v>杂技演员</v>
      </c>
      <c r="AM46" s="124">
        <v>2.13</v>
      </c>
      <c r="AN46" s="125">
        <v>0</v>
      </c>
      <c r="AO46" s="125">
        <v>0</v>
      </c>
      <c r="AP46" s="125">
        <v>0</v>
      </c>
      <c r="AQ46" s="125">
        <v>5.8</v>
      </c>
      <c r="AR46" s="127" t="s">
        <v>343</v>
      </c>
      <c r="AS46" s="128">
        <v>0</v>
      </c>
      <c r="AT46" s="128">
        <v>6</v>
      </c>
      <c r="AU46" s="128">
        <v>19</v>
      </c>
      <c r="AV46" s="128"/>
      <c r="AW46" s="128"/>
      <c r="AX46" s="125"/>
      <c r="AY46" s="125"/>
      <c r="AZ46" s="130"/>
      <c r="BA46" s="130"/>
      <c r="BB46" s="130"/>
      <c r="BC46" s="125"/>
    </row>
    <row r="47" spans="1:55">
      <c r="A47" s="117">
        <f>输入错误检查!B47</f>
        <v>0</v>
      </c>
      <c r="C47" s="120">
        <f>IF(原始数据!B47="","",原始数据!B47)</f>
        <v>6</v>
      </c>
      <c r="D47" s="120">
        <f>IF(原始数据!C47="","",原始数据!C47)</f>
        <v>1</v>
      </c>
      <c r="E47" s="120">
        <f>IF(原始数据!D47="","",原始数据!D47)</f>
        <v>1700</v>
      </c>
      <c r="F47" s="120" t="str">
        <f>IF(原始数据!E47="","",原始数据!E47)</f>
        <v>FAV</v>
      </c>
      <c r="G47" s="120" t="str">
        <f>IF(原始数据!F47="","",原始数据!F47)</f>
        <v>FL</v>
      </c>
      <c r="H47" s="120">
        <f>IF(原始数据!G47="","",原始数据!G47)</f>
        <v>3</v>
      </c>
      <c r="I47" s="120" t="str">
        <f>IF(原始数据!H47="","",原始数据!H47)</f>
        <v>下</v>
      </c>
      <c r="J47" s="120" t="str">
        <f>原始数据!U47</f>
        <v>平</v>
      </c>
      <c r="K47" s="120">
        <f t="shared" si="2"/>
        <v>0</v>
      </c>
      <c r="L47" s="120">
        <f t="shared" si="3"/>
        <v>2</v>
      </c>
      <c r="M47" s="123" t="str">
        <f>IF(区域选择!K48="","",区域选择!K48)</f>
        <v>emmko</v>
      </c>
      <c r="N47" s="123" t="str">
        <f>IF(原始数据!AI47=0,"",原始数据!AI47)</f>
        <v>古董商</v>
      </c>
      <c r="O47" s="124">
        <v>0.23</v>
      </c>
      <c r="P47" s="125">
        <v>0</v>
      </c>
      <c r="Q47" s="125">
        <v>0</v>
      </c>
      <c r="R47" s="125">
        <v>0</v>
      </c>
      <c r="S47" s="125">
        <v>150.8</v>
      </c>
      <c r="T47" s="127" t="s">
        <v>344</v>
      </c>
      <c r="U47" s="123" t="str">
        <f>IF(区域选择!P48="","",区域选择!P48)</f>
        <v>maeken</v>
      </c>
      <c r="V47" s="123" t="str">
        <f>IF(原始数据!AJ47=0,"",原始数据!AJ47)</f>
        <v>佣兵</v>
      </c>
      <c r="W47" s="124">
        <v>1.53</v>
      </c>
      <c r="X47" s="125">
        <v>0</v>
      </c>
      <c r="Y47" s="125">
        <v>1</v>
      </c>
      <c r="Z47" s="125">
        <v>0</v>
      </c>
      <c r="AA47" s="125">
        <v>121.5</v>
      </c>
      <c r="AB47" s="127" t="s">
        <v>344</v>
      </c>
      <c r="AC47" s="123" t="str">
        <f>IF(区域选择!U48="","",区域选择!U48)</f>
        <v>yougg</v>
      </c>
      <c r="AD47" s="123" t="str">
        <f>IF(原始数据!AL47=0,"",原始数据!AL47)</f>
        <v>病患</v>
      </c>
      <c r="AE47" s="124">
        <v>1.79</v>
      </c>
      <c r="AF47" s="125">
        <v>0</v>
      </c>
      <c r="AG47" s="125">
        <v>0</v>
      </c>
      <c r="AH47" s="125">
        <v>1</v>
      </c>
      <c r="AI47" s="125">
        <v>54.5</v>
      </c>
      <c r="AJ47" s="127" t="s">
        <v>343</v>
      </c>
      <c r="AK47" s="123" t="str">
        <f>IF(区域选择!Z48="","",区域选择!Z48)</f>
        <v>sasori</v>
      </c>
      <c r="AL47" s="123" t="str">
        <f>IF(原始数据!AN47=0,"",原始数据!AN47)</f>
        <v>魔术师</v>
      </c>
      <c r="AM47" s="124">
        <v>2.48</v>
      </c>
      <c r="AN47" s="125">
        <v>0</v>
      </c>
      <c r="AO47" s="125">
        <v>1</v>
      </c>
      <c r="AP47" s="125">
        <v>0</v>
      </c>
      <c r="AQ47" s="125">
        <v>16</v>
      </c>
      <c r="AR47" s="127" t="s">
        <v>343</v>
      </c>
      <c r="AS47" s="128">
        <v>0</v>
      </c>
      <c r="AT47" s="128">
        <v>9</v>
      </c>
      <c r="AU47" s="128">
        <v>37</v>
      </c>
      <c r="AV47" s="128"/>
      <c r="AW47" s="128"/>
      <c r="AX47" s="125"/>
      <c r="AY47" s="125"/>
      <c r="AZ47" s="130"/>
      <c r="BA47" s="130"/>
      <c r="BB47" s="130"/>
      <c r="BC47" s="125"/>
    </row>
    <row r="48" spans="1:55">
      <c r="A48" s="117">
        <f>输入错误检查!B48</f>
        <v>0</v>
      </c>
      <c r="C48" s="120">
        <f>IF(原始数据!B48="","",原始数据!B48)</f>
        <v>6</v>
      </c>
      <c r="D48" s="120">
        <f>IF(原始数据!C48="","",原始数据!C48)</f>
        <v>1</v>
      </c>
      <c r="E48" s="120">
        <f>IF(原始数据!D48="","",原始数据!D48)</f>
        <v>1700</v>
      </c>
      <c r="F48" s="120" t="str">
        <f>IF(原始数据!E48="","",原始数据!E48)</f>
        <v>FAV</v>
      </c>
      <c r="G48" s="120" t="str">
        <f>IF(原始数据!F48="","",原始数据!F48)</f>
        <v>FL</v>
      </c>
      <c r="H48" s="120" t="str">
        <f>IF(原始数据!G48="","",原始数据!G48)</f>
        <v>加</v>
      </c>
      <c r="I48" s="120" t="str">
        <f>IF(原始数据!H48="","",原始数据!H48)</f>
        <v>上</v>
      </c>
      <c r="J48" s="120" t="str">
        <f>原始数据!U48</f>
        <v/>
      </c>
      <c r="K48" s="120" t="str">
        <f t="shared" si="2"/>
        <v/>
      </c>
      <c r="L48" s="120">
        <f t="shared" si="3"/>
        <v>0</v>
      </c>
      <c r="M48" s="123" t="str">
        <f>IF(区域选择!K49="","",区域选择!K49)</f>
        <v/>
      </c>
      <c r="N48" s="123" t="str">
        <f>IF(原始数据!AI48=0,"",原始数据!AI48)</f>
        <v/>
      </c>
      <c r="O48" s="124"/>
      <c r="P48" s="125"/>
      <c r="Q48" s="125"/>
      <c r="R48" s="125"/>
      <c r="S48" s="125"/>
      <c r="T48" s="127"/>
      <c r="U48" s="123" t="str">
        <f>IF(区域选择!P49="","",区域选择!P49)</f>
        <v/>
      </c>
      <c r="V48" s="123" t="str">
        <f>IF(原始数据!AJ48=0,"",原始数据!AJ48)</f>
        <v/>
      </c>
      <c r="W48" s="124"/>
      <c r="X48" s="125"/>
      <c r="Y48" s="125"/>
      <c r="Z48" s="125"/>
      <c r="AA48" s="125"/>
      <c r="AB48" s="127"/>
      <c r="AC48" s="123" t="str">
        <f>IF(区域选择!U49="","",区域选择!U49)</f>
        <v/>
      </c>
      <c r="AD48" s="123" t="str">
        <f>IF(原始数据!AL48=0,"",原始数据!AL48)</f>
        <v/>
      </c>
      <c r="AE48" s="124"/>
      <c r="AF48" s="125"/>
      <c r="AG48" s="125"/>
      <c r="AH48" s="125"/>
      <c r="AI48" s="125"/>
      <c r="AJ48" s="127"/>
      <c r="AK48" s="123" t="str">
        <f>IF(区域选择!Z49="","",区域选择!Z49)</f>
        <v/>
      </c>
      <c r="AL48" s="123" t="str">
        <f>IF(原始数据!AN48=0,"",原始数据!AN48)</f>
        <v/>
      </c>
      <c r="AM48" s="124"/>
      <c r="AN48" s="125"/>
      <c r="AO48" s="125"/>
      <c r="AP48" s="125"/>
      <c r="AQ48" s="125"/>
      <c r="AR48" s="125"/>
      <c r="AS48" s="128"/>
      <c r="AT48" s="128"/>
      <c r="AU48" s="128"/>
      <c r="AV48" s="128"/>
      <c r="AW48" s="128"/>
      <c r="AX48" s="125"/>
      <c r="AY48" s="125"/>
      <c r="AZ48" s="130"/>
      <c r="BA48" s="130"/>
      <c r="BB48" s="130"/>
      <c r="BC48" s="125"/>
    </row>
    <row r="49" spans="1:55">
      <c r="A49" s="117">
        <f>输入错误检查!B49</f>
        <v>0</v>
      </c>
      <c r="C49" s="120">
        <f>IF(原始数据!B49="","",原始数据!B49)</f>
        <v>6</v>
      </c>
      <c r="D49" s="120">
        <f>IF(原始数据!C49="","",原始数据!C49)</f>
        <v>1</v>
      </c>
      <c r="E49" s="120">
        <f>IF(原始数据!D49="","",原始数据!D49)</f>
        <v>1700</v>
      </c>
      <c r="F49" s="120" t="str">
        <f>IF(原始数据!E49="","",原始数据!E49)</f>
        <v>FAV</v>
      </c>
      <c r="G49" s="120" t="str">
        <f>IF(原始数据!F49="","",原始数据!F49)</f>
        <v>FL</v>
      </c>
      <c r="H49" s="120" t="str">
        <f>IF(原始数据!G49="","",原始数据!G49)</f>
        <v>加</v>
      </c>
      <c r="I49" s="120" t="str">
        <f>IF(原始数据!H49="","",原始数据!H49)</f>
        <v>下</v>
      </c>
      <c r="J49" s="120" t="str">
        <f>原始数据!U49</f>
        <v/>
      </c>
      <c r="K49" s="120" t="str">
        <f t="shared" si="2"/>
        <v/>
      </c>
      <c r="L49" s="120">
        <f t="shared" si="3"/>
        <v>0</v>
      </c>
      <c r="M49" s="123" t="str">
        <f>IF(区域选择!K50="","",区域选择!K50)</f>
        <v/>
      </c>
      <c r="N49" s="123" t="str">
        <f>IF(原始数据!AI49=0,"",原始数据!AI49)</f>
        <v/>
      </c>
      <c r="O49" s="124"/>
      <c r="P49" s="125"/>
      <c r="Q49" s="125"/>
      <c r="R49" s="125"/>
      <c r="S49" s="125"/>
      <c r="T49" s="127"/>
      <c r="U49" s="123" t="str">
        <f>IF(区域选择!P50="","",区域选择!P50)</f>
        <v/>
      </c>
      <c r="V49" s="123" t="str">
        <f>IF(原始数据!AJ49=0,"",原始数据!AJ49)</f>
        <v/>
      </c>
      <c r="W49" s="124"/>
      <c r="X49" s="125"/>
      <c r="Y49" s="125"/>
      <c r="Z49" s="125"/>
      <c r="AA49" s="125"/>
      <c r="AB49" s="127"/>
      <c r="AC49" s="123" t="str">
        <f>IF(区域选择!U50="","",区域选择!U50)</f>
        <v/>
      </c>
      <c r="AD49" s="123" t="str">
        <f>IF(原始数据!AL49=0,"",原始数据!AL49)</f>
        <v/>
      </c>
      <c r="AE49" s="124"/>
      <c r="AF49" s="125"/>
      <c r="AG49" s="125"/>
      <c r="AH49" s="125"/>
      <c r="AI49" s="125"/>
      <c r="AJ49" s="127"/>
      <c r="AK49" s="123" t="str">
        <f>IF(区域选择!Z50="","",区域选择!Z50)</f>
        <v/>
      </c>
      <c r="AL49" s="123" t="str">
        <f>IF(原始数据!AN49=0,"",原始数据!AN49)</f>
        <v/>
      </c>
      <c r="AM49" s="124"/>
      <c r="AN49" s="125"/>
      <c r="AO49" s="125"/>
      <c r="AP49" s="125"/>
      <c r="AQ49" s="125"/>
      <c r="AR49" s="125"/>
      <c r="AS49" s="128"/>
      <c r="AT49" s="128"/>
      <c r="AU49" s="128"/>
      <c r="AV49" s="128"/>
      <c r="AW49" s="128"/>
      <c r="AX49" s="125"/>
      <c r="AY49" s="125"/>
      <c r="AZ49" s="130"/>
      <c r="BA49" s="130"/>
      <c r="BB49" s="130"/>
      <c r="BC49" s="125"/>
    </row>
    <row r="50" spans="1:55">
      <c r="A50" s="117">
        <f>输入错误检查!B50</f>
        <v>0</v>
      </c>
      <c r="C50" s="120">
        <f>IF(原始数据!B50="","",原始数据!B50)</f>
        <v>6</v>
      </c>
      <c r="D50" s="120">
        <f>IF(原始数据!C50="","",原始数据!C50)</f>
        <v>2</v>
      </c>
      <c r="E50" s="120">
        <f>IF(原始数据!D50="","",原始数据!D50)</f>
        <v>1300</v>
      </c>
      <c r="F50" s="120" t="str">
        <f>IF(原始数据!E50="","",原始数据!E50)</f>
        <v>ZETA</v>
      </c>
      <c r="G50" s="120" t="str">
        <f>IF(原始数据!F50="","",原始数据!F50)</f>
        <v>AWG</v>
      </c>
      <c r="H50" s="120">
        <f>IF(原始数据!G50="","",原始数据!G50)</f>
        <v>1</v>
      </c>
      <c r="I50" s="120" t="str">
        <f>IF(原始数据!H50="","",原始数据!H50)</f>
        <v>上</v>
      </c>
      <c r="J50" s="120" t="str">
        <f>原始数据!U50</f>
        <v>平</v>
      </c>
      <c r="K50" s="120">
        <f t="shared" si="2"/>
        <v>0</v>
      </c>
      <c r="L50" s="120">
        <f t="shared" si="3"/>
        <v>2</v>
      </c>
      <c r="M50" s="123" t="str">
        <f>IF(区域选择!K51="","",区域选择!K51)</f>
        <v>tawash</v>
      </c>
      <c r="N50" s="123" t="str">
        <f>IF(原始数据!AI50=0,"",原始数据!AI50)</f>
        <v>律师</v>
      </c>
      <c r="O50" s="124">
        <v>2.18</v>
      </c>
      <c r="P50" s="125">
        <v>0</v>
      </c>
      <c r="Q50" s="125">
        <v>0</v>
      </c>
      <c r="R50" s="125">
        <v>0</v>
      </c>
      <c r="S50" s="125">
        <v>17.1</v>
      </c>
      <c r="T50" s="127" t="s">
        <v>344</v>
      </c>
      <c r="U50" s="123" t="str">
        <f>IF(区域选择!P51="","",区域选择!P51)</f>
        <v>kaeru</v>
      </c>
      <c r="V50" s="123" t="str">
        <f>IF(原始数据!AJ50=0,"",原始数据!AJ50)</f>
        <v>空军</v>
      </c>
      <c r="W50" s="124">
        <v>0</v>
      </c>
      <c r="X50" s="125">
        <v>0</v>
      </c>
      <c r="Y50" s="125">
        <v>0</v>
      </c>
      <c r="Z50" s="125">
        <v>0</v>
      </c>
      <c r="AA50" s="125">
        <v>70.5</v>
      </c>
      <c r="AB50" s="127" t="s">
        <v>344</v>
      </c>
      <c r="AC50" s="123" t="str">
        <f>IF(区域选择!U51="","",区域选择!U51)</f>
        <v>aez</v>
      </c>
      <c r="AD50" s="123" t="str">
        <f>IF(原始数据!AL50=0,"",原始数据!AL50)</f>
        <v>大副</v>
      </c>
      <c r="AE50" s="124">
        <v>1.28</v>
      </c>
      <c r="AF50" s="125">
        <v>0</v>
      </c>
      <c r="AG50" s="125">
        <v>1</v>
      </c>
      <c r="AH50" s="125">
        <v>1</v>
      </c>
      <c r="AI50" s="125">
        <v>16.2</v>
      </c>
      <c r="AJ50" s="127" t="s">
        <v>343</v>
      </c>
      <c r="AK50" s="123" t="str">
        <f>IF(区域选择!Z51="","",区域选择!Z51)</f>
        <v>nameko</v>
      </c>
      <c r="AL50" s="123" t="str">
        <f>IF(原始数据!AN50=0,"",原始数据!AN50)</f>
        <v>园丁</v>
      </c>
      <c r="AM50" s="124">
        <v>1.63</v>
      </c>
      <c r="AN50" s="125">
        <v>0</v>
      </c>
      <c r="AO50" s="125">
        <v>1</v>
      </c>
      <c r="AP50" s="125">
        <v>0</v>
      </c>
      <c r="AQ50" s="125">
        <v>59.4</v>
      </c>
      <c r="AR50" s="127" t="s">
        <v>343</v>
      </c>
      <c r="AS50" s="128">
        <v>0</v>
      </c>
      <c r="AT50" s="128">
        <v>6</v>
      </c>
      <c r="AU50" s="128">
        <v>12</v>
      </c>
      <c r="AV50" s="129" t="s">
        <v>132</v>
      </c>
      <c r="AW50" s="129" t="s">
        <v>152</v>
      </c>
      <c r="AX50" s="125"/>
      <c r="AY50" s="125"/>
      <c r="AZ50" s="130"/>
      <c r="BA50" s="130"/>
      <c r="BB50" s="130"/>
      <c r="BC50" s="125" t="s">
        <v>345</v>
      </c>
    </row>
    <row r="51" spans="1:55">
      <c r="A51" s="117">
        <f>输入错误检查!B51</f>
        <v>0</v>
      </c>
      <c r="C51" s="120">
        <f>IF(原始数据!B51="","",原始数据!B51)</f>
        <v>6</v>
      </c>
      <c r="D51" s="120">
        <f>IF(原始数据!C51="","",原始数据!C51)</f>
        <v>2</v>
      </c>
      <c r="E51" s="120">
        <f>IF(原始数据!D51="","",原始数据!D51)</f>
        <v>1300</v>
      </c>
      <c r="F51" s="120" t="str">
        <f>IF(原始数据!E51="","",原始数据!E51)</f>
        <v>ZETA</v>
      </c>
      <c r="G51" s="120" t="str">
        <f>IF(原始数据!F51="","",原始数据!F51)</f>
        <v>AWG</v>
      </c>
      <c r="H51" s="120">
        <f>IF(原始数据!G51="","",原始数据!G51)</f>
        <v>1</v>
      </c>
      <c r="I51" s="120" t="str">
        <f>IF(原始数据!H51="","",原始数据!H51)</f>
        <v>下</v>
      </c>
      <c r="J51" s="120" t="str">
        <f>原始数据!U51</f>
        <v>屠</v>
      </c>
      <c r="K51" s="120">
        <f t="shared" si="2"/>
        <v>0</v>
      </c>
      <c r="L51" s="120">
        <f t="shared" si="3"/>
        <v>1</v>
      </c>
      <c r="M51" s="123" t="str">
        <f>IF(区域选择!K52="","",区域选择!K52)</f>
        <v>kznk</v>
      </c>
      <c r="N51" s="123" t="str">
        <f>IF(原始数据!AI51=0,"",原始数据!AI51)</f>
        <v>飞行家</v>
      </c>
      <c r="O51" s="124">
        <v>2.49</v>
      </c>
      <c r="P51" s="125">
        <v>0</v>
      </c>
      <c r="Q51" s="125">
        <v>1</v>
      </c>
      <c r="R51" s="125">
        <v>0</v>
      </c>
      <c r="S51" s="125">
        <v>64.9</v>
      </c>
      <c r="T51" s="127" t="s">
        <v>344</v>
      </c>
      <c r="U51" s="123" t="str">
        <f>IF(区域选择!P52="","",区域选择!P52)</f>
        <v>dolisu</v>
      </c>
      <c r="V51" s="123" t="str">
        <f>IF(原始数据!AJ51=0,"",原始数据!AJ51)</f>
        <v>魔术师</v>
      </c>
      <c r="W51" s="124">
        <v>1.86</v>
      </c>
      <c r="X51" s="125">
        <v>0</v>
      </c>
      <c r="Y51" s="125">
        <v>2</v>
      </c>
      <c r="Z51" s="125">
        <v>0</v>
      </c>
      <c r="AA51" s="125">
        <v>34.8</v>
      </c>
      <c r="AB51" s="127" t="s">
        <v>343</v>
      </c>
      <c r="AC51" s="123" t="str">
        <f>IF(区域选择!U52="","",区域选择!U52)</f>
        <v>hametu</v>
      </c>
      <c r="AD51" s="123" t="str">
        <f>IF(原始数据!AL51=0,"",原始数据!AL51)</f>
        <v>病患</v>
      </c>
      <c r="AE51" s="124">
        <v>0</v>
      </c>
      <c r="AF51" s="125">
        <v>0</v>
      </c>
      <c r="AG51" s="125">
        <v>0</v>
      </c>
      <c r="AH51" s="125">
        <v>0</v>
      </c>
      <c r="AI51" s="125">
        <v>66.5</v>
      </c>
      <c r="AJ51" s="127" t="s">
        <v>344</v>
      </c>
      <c r="AK51" s="123" t="str">
        <f>IF(区域选择!Z52="","",区域选择!Z52)</f>
        <v>shinami</v>
      </c>
      <c r="AL51" s="123" t="str">
        <f>IF(原始数据!AN51=0,"",原始数据!AN51)</f>
        <v>大副</v>
      </c>
      <c r="AM51" s="124">
        <v>1.76</v>
      </c>
      <c r="AN51" s="125">
        <v>0</v>
      </c>
      <c r="AO51" s="125">
        <v>2</v>
      </c>
      <c r="AP51" s="125">
        <v>0</v>
      </c>
      <c r="AQ51" s="125">
        <v>70</v>
      </c>
      <c r="AR51" s="127" t="s">
        <v>344</v>
      </c>
      <c r="AS51" s="128">
        <v>0</v>
      </c>
      <c r="AT51" s="128">
        <v>7</v>
      </c>
      <c r="AU51" s="128">
        <v>21</v>
      </c>
      <c r="AV51" s="128"/>
      <c r="AW51" s="128"/>
      <c r="AX51" s="125"/>
      <c r="AY51" s="125"/>
      <c r="AZ51" s="130"/>
      <c r="BA51" s="130"/>
      <c r="BB51" s="130"/>
      <c r="BC51" s="125" t="s">
        <v>350</v>
      </c>
    </row>
    <row r="52" spans="1:55">
      <c r="A52" s="117">
        <f>输入错误检查!B52</f>
        <v>0</v>
      </c>
      <c r="C52" s="120">
        <f>IF(原始数据!B52="","",原始数据!B52)</f>
        <v>6</v>
      </c>
      <c r="D52" s="120">
        <f>IF(原始数据!C52="","",原始数据!C52)</f>
        <v>2</v>
      </c>
      <c r="E52" s="120">
        <f>IF(原始数据!D52="","",原始数据!D52)</f>
        <v>1300</v>
      </c>
      <c r="F52" s="120" t="str">
        <f>IF(原始数据!E52="","",原始数据!E52)</f>
        <v>ZETA</v>
      </c>
      <c r="G52" s="120" t="str">
        <f>IF(原始数据!F52="","",原始数据!F52)</f>
        <v>AWG</v>
      </c>
      <c r="H52" s="120">
        <f>IF(原始数据!G52="","",原始数据!G52)</f>
        <v>2</v>
      </c>
      <c r="I52" s="120" t="str">
        <f>IF(原始数据!H52="","",原始数据!H52)</f>
        <v>上</v>
      </c>
      <c r="J52" s="120" t="str">
        <f>原始数据!U52</f>
        <v>人</v>
      </c>
      <c r="K52" s="120">
        <f t="shared" si="2"/>
        <v>0</v>
      </c>
      <c r="L52" s="120">
        <f t="shared" si="3"/>
        <v>3</v>
      </c>
      <c r="M52" s="123" t="str">
        <f>IF(区域选择!K53="","",区域选择!K53)</f>
        <v>kznk</v>
      </c>
      <c r="N52" s="123" t="str">
        <f>IF(原始数据!AI52=0,"",原始数据!AI52)</f>
        <v>杂技演员</v>
      </c>
      <c r="O52" s="124">
        <v>0.16</v>
      </c>
      <c r="P52" s="125">
        <v>0</v>
      </c>
      <c r="Q52" s="125">
        <v>0</v>
      </c>
      <c r="R52" s="125">
        <v>0</v>
      </c>
      <c r="S52" s="125">
        <v>113.7</v>
      </c>
      <c r="T52" s="127" t="s">
        <v>344</v>
      </c>
      <c r="U52" s="123" t="str">
        <f>IF(区域选择!P53="","",区域选择!P53)</f>
        <v>hametu</v>
      </c>
      <c r="V52" s="123" t="str">
        <f>IF(原始数据!AJ52=0,"",原始数据!AJ52)</f>
        <v>病患</v>
      </c>
      <c r="W52" s="124">
        <v>1.96</v>
      </c>
      <c r="X52" s="125">
        <v>0</v>
      </c>
      <c r="Y52" s="125">
        <v>1</v>
      </c>
      <c r="Z52" s="125">
        <v>0</v>
      </c>
      <c r="AA52" s="125">
        <v>20.5</v>
      </c>
      <c r="AB52" s="127" t="s">
        <v>343</v>
      </c>
      <c r="AC52" s="123" t="str">
        <f>IF(区域选择!U53="","",区域选择!U53)</f>
        <v>shinami</v>
      </c>
      <c r="AD52" s="123" t="str">
        <f>IF(原始数据!AL52=0,"",原始数据!AL52)</f>
        <v>大副</v>
      </c>
      <c r="AE52" s="124">
        <v>2</v>
      </c>
      <c r="AF52" s="125">
        <v>0</v>
      </c>
      <c r="AG52" s="125">
        <v>1</v>
      </c>
      <c r="AH52" s="125">
        <v>0</v>
      </c>
      <c r="AI52" s="125">
        <v>22.3</v>
      </c>
      <c r="AJ52" s="127" t="s">
        <v>343</v>
      </c>
      <c r="AK52" s="123" t="str">
        <f>IF(区域选择!Z53="","",区域选择!Z53)</f>
        <v>dolisu</v>
      </c>
      <c r="AL52" s="123" t="str">
        <f>IF(原始数据!AN52=0,"",原始数据!AN52)</f>
        <v>拉拉队员</v>
      </c>
      <c r="AM52" s="124">
        <v>2.22</v>
      </c>
      <c r="AN52" s="125">
        <v>0</v>
      </c>
      <c r="AO52" s="125">
        <v>0</v>
      </c>
      <c r="AP52" s="125">
        <v>0</v>
      </c>
      <c r="AQ52" s="125">
        <v>50.1</v>
      </c>
      <c r="AR52" s="127" t="s">
        <v>343</v>
      </c>
      <c r="AS52" s="128">
        <v>0</v>
      </c>
      <c r="AT52" s="128">
        <v>6</v>
      </c>
      <c r="AU52" s="128">
        <v>20</v>
      </c>
      <c r="AV52" s="128"/>
      <c r="AW52" s="128"/>
      <c r="AX52" s="125"/>
      <c r="AY52" s="125"/>
      <c r="AZ52" s="130"/>
      <c r="BA52" s="130"/>
      <c r="BB52" s="130"/>
      <c r="BC52" s="125" t="s">
        <v>351</v>
      </c>
    </row>
    <row r="53" spans="1:55">
      <c r="A53" s="117">
        <f>输入错误检查!B53</f>
        <v>0</v>
      </c>
      <c r="C53" s="120">
        <f>IF(原始数据!B53="","",原始数据!B53)</f>
        <v>6</v>
      </c>
      <c r="D53" s="120">
        <f>IF(原始数据!C53="","",原始数据!C53)</f>
        <v>2</v>
      </c>
      <c r="E53" s="120">
        <f>IF(原始数据!D53="","",原始数据!D53)</f>
        <v>1300</v>
      </c>
      <c r="F53" s="120" t="str">
        <f>IF(原始数据!E53="","",原始数据!E53)</f>
        <v>ZETA</v>
      </c>
      <c r="G53" s="120" t="str">
        <f>IF(原始数据!F53="","",原始数据!F53)</f>
        <v>AWG</v>
      </c>
      <c r="H53" s="120">
        <f>IF(原始数据!G53="","",原始数据!G53)</f>
        <v>2</v>
      </c>
      <c r="I53" s="120" t="str">
        <f>IF(原始数据!H53="","",原始数据!H53)</f>
        <v>下</v>
      </c>
      <c r="J53" s="120" t="str">
        <f>原始数据!U53</f>
        <v>屠</v>
      </c>
      <c r="K53" s="120">
        <f t="shared" si="2"/>
        <v>0</v>
      </c>
      <c r="L53" s="120">
        <f t="shared" si="3"/>
        <v>0</v>
      </c>
      <c r="M53" s="123" t="str">
        <f>IF(区域选择!K54="","",区域选择!K54)</f>
        <v>tawash</v>
      </c>
      <c r="N53" s="123" t="str">
        <f>IF(原始数据!AI53=0,"",原始数据!AI53)</f>
        <v>飞行家</v>
      </c>
      <c r="O53" s="124">
        <v>1.38</v>
      </c>
      <c r="P53" s="125">
        <v>0</v>
      </c>
      <c r="Q53" s="125">
        <v>1</v>
      </c>
      <c r="R53" s="125">
        <v>0</v>
      </c>
      <c r="S53" s="125">
        <v>69.5</v>
      </c>
      <c r="T53" s="127" t="s">
        <v>344</v>
      </c>
      <c r="U53" s="123" t="str">
        <f>IF(区域选择!P54="","",区域选择!P54)</f>
        <v>nameko</v>
      </c>
      <c r="V53" s="123" t="str">
        <f>IF(原始数据!AJ53=0,"",原始数据!AJ53)</f>
        <v>拉拉队员</v>
      </c>
      <c r="W53" s="124">
        <v>0.13</v>
      </c>
      <c r="X53" s="125">
        <v>0</v>
      </c>
      <c r="Y53" s="125">
        <v>0</v>
      </c>
      <c r="Z53" s="125">
        <v>0</v>
      </c>
      <c r="AA53" s="125">
        <v>70.7</v>
      </c>
      <c r="AB53" s="127" t="s">
        <v>344</v>
      </c>
      <c r="AC53" s="123" t="str">
        <f>IF(区域选择!U54="","",区域选择!U54)</f>
        <v>kaeru</v>
      </c>
      <c r="AD53" s="123" t="str">
        <f>IF(原始数据!AL53=0,"",原始数据!AL53)</f>
        <v>舞女</v>
      </c>
      <c r="AE53" s="124">
        <v>2.53</v>
      </c>
      <c r="AF53" s="125">
        <v>0</v>
      </c>
      <c r="AG53" s="125">
        <v>1</v>
      </c>
      <c r="AH53" s="125">
        <v>0</v>
      </c>
      <c r="AI53" s="125">
        <v>103.6</v>
      </c>
      <c r="AJ53" s="127" t="s">
        <v>344</v>
      </c>
      <c r="AK53" s="123" t="str">
        <f>IF(区域选择!Z54="","",区域选择!Z54)</f>
        <v>aez</v>
      </c>
      <c r="AL53" s="123" t="str">
        <f>IF(原始数据!AN53=0,"",原始数据!AN53)</f>
        <v>大副</v>
      </c>
      <c r="AM53" s="124">
        <v>1.32</v>
      </c>
      <c r="AN53" s="125">
        <v>0</v>
      </c>
      <c r="AO53" s="125">
        <v>2</v>
      </c>
      <c r="AP53" s="125">
        <v>1</v>
      </c>
      <c r="AQ53" s="125">
        <v>74.4</v>
      </c>
      <c r="AR53" s="127" t="s">
        <v>344</v>
      </c>
      <c r="AS53" s="128">
        <v>0</v>
      </c>
      <c r="AT53" s="128">
        <v>9</v>
      </c>
      <c r="AU53" s="128">
        <v>28</v>
      </c>
      <c r="AV53" s="128"/>
      <c r="AW53" s="128"/>
      <c r="AX53" s="125"/>
      <c r="AY53" s="125"/>
      <c r="AZ53" s="130"/>
      <c r="BA53" s="130"/>
      <c r="BB53" s="130"/>
      <c r="BC53" s="125"/>
    </row>
    <row r="54" spans="1:55">
      <c r="A54" s="117">
        <f>输入错误检查!B54</f>
        <v>0</v>
      </c>
      <c r="C54" s="120">
        <f>IF(原始数据!B54="","",原始数据!B54)</f>
        <v>6</v>
      </c>
      <c r="D54" s="120">
        <f>IF(原始数据!C54="","",原始数据!C54)</f>
        <v>2</v>
      </c>
      <c r="E54" s="120">
        <f>IF(原始数据!D54="","",原始数据!D54)</f>
        <v>1300</v>
      </c>
      <c r="F54" s="120" t="str">
        <f>IF(原始数据!E54="","",原始数据!E54)</f>
        <v>ZETA</v>
      </c>
      <c r="G54" s="120" t="str">
        <f>IF(原始数据!F54="","",原始数据!F54)</f>
        <v>AWG</v>
      </c>
      <c r="H54" s="120">
        <f>IF(原始数据!G54="","",原始数据!G54)</f>
        <v>3</v>
      </c>
      <c r="I54" s="120" t="str">
        <f>IF(原始数据!H54="","",原始数据!H54)</f>
        <v>上</v>
      </c>
      <c r="J54" s="120" t="str">
        <f>原始数据!U54</f>
        <v>屠</v>
      </c>
      <c r="K54" s="120">
        <f t="shared" si="2"/>
        <v>0</v>
      </c>
      <c r="L54" s="120">
        <f t="shared" si="3"/>
        <v>0</v>
      </c>
      <c r="M54" s="123" t="str">
        <f>IF(区域选择!K55="","",区域选择!K55)</f>
        <v>aez</v>
      </c>
      <c r="N54" s="123" t="str">
        <f>IF(原始数据!AI54=0,"",原始数据!AI54)</f>
        <v>前锋</v>
      </c>
      <c r="O54" s="124">
        <v>1.35</v>
      </c>
      <c r="P54" s="125">
        <v>1</v>
      </c>
      <c r="Q54" s="125">
        <v>1</v>
      </c>
      <c r="R54" s="125">
        <v>0</v>
      </c>
      <c r="S54" s="125">
        <v>71.7</v>
      </c>
      <c r="T54" s="127" t="s">
        <v>344</v>
      </c>
      <c r="U54" s="123" t="str">
        <f>IF(区域选择!P55="","",区域选择!P55)</f>
        <v>kaeru</v>
      </c>
      <c r="V54" s="123" t="str">
        <f>IF(原始数据!AJ54=0,"",原始数据!AJ54)</f>
        <v>舞女</v>
      </c>
      <c r="W54" s="124">
        <v>1.78</v>
      </c>
      <c r="X54" s="125">
        <v>0</v>
      </c>
      <c r="Y54" s="125">
        <v>0</v>
      </c>
      <c r="Z54" s="125">
        <v>0</v>
      </c>
      <c r="AA54" s="125">
        <v>49.4</v>
      </c>
      <c r="AB54" s="127" t="s">
        <v>344</v>
      </c>
      <c r="AC54" s="123" t="str">
        <f>IF(区域选择!U55="","",区域选择!U55)</f>
        <v>nameko</v>
      </c>
      <c r="AD54" s="123" t="str">
        <f>IF(原始数据!AL54=0,"",原始数据!AL54)</f>
        <v>古董商</v>
      </c>
      <c r="AE54" s="124">
        <v>0</v>
      </c>
      <c r="AF54" s="125">
        <v>0</v>
      </c>
      <c r="AG54" s="125">
        <v>0</v>
      </c>
      <c r="AH54" s="125">
        <v>0</v>
      </c>
      <c r="AI54" s="125">
        <v>75.9</v>
      </c>
      <c r="AJ54" s="127" t="s">
        <v>344</v>
      </c>
      <c r="AK54" s="123" t="str">
        <f>IF(区域选择!Z55="","",区域选择!Z55)</f>
        <v>tawash</v>
      </c>
      <c r="AL54" s="123" t="str">
        <f>IF(原始数据!AN54=0,"",原始数据!AN54)</f>
        <v>祭司</v>
      </c>
      <c r="AM54" s="124">
        <v>2.21</v>
      </c>
      <c r="AN54" s="125">
        <v>0</v>
      </c>
      <c r="AO54" s="125">
        <v>1</v>
      </c>
      <c r="AP54" s="125">
        <v>0</v>
      </c>
      <c r="AQ54" s="125">
        <v>85</v>
      </c>
      <c r="AR54" s="127" t="s">
        <v>344</v>
      </c>
      <c r="AS54" s="128">
        <v>1</v>
      </c>
      <c r="AT54" s="128">
        <v>8</v>
      </c>
      <c r="AU54" s="128">
        <v>46</v>
      </c>
      <c r="AV54" s="128"/>
      <c r="AW54" s="128"/>
      <c r="AX54" s="125"/>
      <c r="AY54" s="125"/>
      <c r="AZ54" s="130"/>
      <c r="BA54" s="130"/>
      <c r="BB54" s="130"/>
      <c r="BC54" s="125"/>
    </row>
    <row r="55" spans="1:55">
      <c r="A55" s="117">
        <f>输入错误检查!B55</f>
        <v>0</v>
      </c>
      <c r="C55" s="120">
        <f>IF(原始数据!B55="","",原始数据!B55)</f>
        <v>6</v>
      </c>
      <c r="D55" s="120">
        <f>IF(原始数据!C55="","",原始数据!C55)</f>
        <v>2</v>
      </c>
      <c r="E55" s="120">
        <f>IF(原始数据!D55="","",原始数据!D55)</f>
        <v>1300</v>
      </c>
      <c r="F55" s="120" t="str">
        <f>IF(原始数据!E55="","",原始数据!E55)</f>
        <v>ZETA</v>
      </c>
      <c r="G55" s="120" t="str">
        <f>IF(原始数据!F55="","",原始数据!F55)</f>
        <v>AWG</v>
      </c>
      <c r="H55" s="120">
        <f>IF(原始数据!G55="","",原始数据!G55)</f>
        <v>3</v>
      </c>
      <c r="I55" s="120" t="str">
        <f>IF(原始数据!H55="","",原始数据!H55)</f>
        <v>下</v>
      </c>
      <c r="J55" s="120" t="str">
        <f>原始数据!U55</f>
        <v>平</v>
      </c>
      <c r="K55" s="120">
        <f t="shared" si="2"/>
        <v>0</v>
      </c>
      <c r="L55" s="120">
        <f t="shared" si="3"/>
        <v>2</v>
      </c>
      <c r="M55" s="123" t="str">
        <f>IF(区域选择!K56="","",区域选择!K56)</f>
        <v>kznk</v>
      </c>
      <c r="N55" s="123" t="str">
        <f>IF(原始数据!AI55=0,"",原始数据!AI55)</f>
        <v>勘探员</v>
      </c>
      <c r="O55" s="124">
        <v>1.19</v>
      </c>
      <c r="P55" s="125">
        <v>0</v>
      </c>
      <c r="Q55" s="125">
        <v>0</v>
      </c>
      <c r="R55" s="125">
        <v>0</v>
      </c>
      <c r="S55" s="125">
        <v>137.9</v>
      </c>
      <c r="T55" s="127" t="s">
        <v>344</v>
      </c>
      <c r="U55" s="123" t="str">
        <f>IF(区域选择!P56="","",区域选择!P56)</f>
        <v>shinami</v>
      </c>
      <c r="V55" s="123" t="str">
        <f>IF(原始数据!AJ55=0,"",原始数据!AJ55)</f>
        <v>佣兵</v>
      </c>
      <c r="W55" s="124">
        <v>1.47</v>
      </c>
      <c r="X55" s="125">
        <v>0</v>
      </c>
      <c r="Y55" s="125">
        <v>1</v>
      </c>
      <c r="Z55" s="125">
        <v>0</v>
      </c>
      <c r="AA55" s="125">
        <v>28.1</v>
      </c>
      <c r="AB55" s="127" t="s">
        <v>343</v>
      </c>
      <c r="AC55" s="123" t="str">
        <f>IF(区域选择!U56="","",区域选择!U56)</f>
        <v>hametu</v>
      </c>
      <c r="AD55" s="123" t="str">
        <f>IF(原始数据!AL55=0,"",原始数据!AL55)</f>
        <v>空军</v>
      </c>
      <c r="AE55" s="124">
        <v>0.39</v>
      </c>
      <c r="AF55" s="125">
        <v>0</v>
      </c>
      <c r="AG55" s="125">
        <v>0</v>
      </c>
      <c r="AH55" s="125">
        <v>0</v>
      </c>
      <c r="AI55" s="125">
        <v>60.9</v>
      </c>
      <c r="AJ55" s="127" t="s">
        <v>344</v>
      </c>
      <c r="AK55" s="123" t="str">
        <f>IF(区域选择!Z56="","",区域选择!Z56)</f>
        <v>dolisu</v>
      </c>
      <c r="AL55" s="123" t="str">
        <f>IF(原始数据!AN55=0,"",原始数据!AN55)</f>
        <v>心理学家</v>
      </c>
      <c r="AM55" s="124">
        <v>1.95</v>
      </c>
      <c r="AN55" s="125">
        <v>0</v>
      </c>
      <c r="AO55" s="125">
        <v>0</v>
      </c>
      <c r="AP55" s="125">
        <v>0</v>
      </c>
      <c r="AQ55" s="125">
        <v>9.4</v>
      </c>
      <c r="AR55" s="127" t="s">
        <v>343</v>
      </c>
      <c r="AS55" s="128">
        <v>0</v>
      </c>
      <c r="AT55" s="128">
        <v>5</v>
      </c>
      <c r="AU55" s="128">
        <v>17</v>
      </c>
      <c r="AV55" s="128"/>
      <c r="AW55" s="128"/>
      <c r="AX55" s="125"/>
      <c r="AY55" s="125"/>
      <c r="AZ55" s="130"/>
      <c r="BA55" s="130"/>
      <c r="BB55" s="130"/>
      <c r="BC55" s="125"/>
    </row>
    <row r="56" spans="1:55">
      <c r="A56" s="117">
        <f>输入错误检查!B56</f>
        <v>0</v>
      </c>
      <c r="C56" s="120">
        <f>IF(原始数据!B56="","",原始数据!B56)</f>
        <v>6</v>
      </c>
      <c r="D56" s="120">
        <f>IF(原始数据!C56="","",原始数据!C56)</f>
        <v>2</v>
      </c>
      <c r="E56" s="120">
        <f>IF(原始数据!D56="","",原始数据!D56)</f>
        <v>1300</v>
      </c>
      <c r="F56" s="120" t="str">
        <f>IF(原始数据!E56="","",原始数据!E56)</f>
        <v>ZETA</v>
      </c>
      <c r="G56" s="120" t="str">
        <f>IF(原始数据!F56="","",原始数据!F56)</f>
        <v>AWG</v>
      </c>
      <c r="H56" s="120" t="str">
        <f>IF(原始数据!G56="","",原始数据!G56)</f>
        <v>加</v>
      </c>
      <c r="I56" s="120" t="str">
        <f>IF(原始数据!H56="","",原始数据!H56)</f>
        <v>上</v>
      </c>
      <c r="J56" s="120" t="str">
        <f>原始数据!U56</f>
        <v/>
      </c>
      <c r="K56" s="120" t="str">
        <f t="shared" si="2"/>
        <v/>
      </c>
      <c r="L56" s="120">
        <f t="shared" si="3"/>
        <v>0</v>
      </c>
      <c r="M56" s="123" t="str">
        <f>IF(区域选择!K57="","",区域选择!K57)</f>
        <v/>
      </c>
      <c r="N56" s="123" t="str">
        <f>IF(原始数据!AI56=0,"",原始数据!AI56)</f>
        <v/>
      </c>
      <c r="O56" s="124"/>
      <c r="P56" s="125"/>
      <c r="Q56" s="125"/>
      <c r="R56" s="125"/>
      <c r="S56" s="125"/>
      <c r="T56" s="127"/>
      <c r="U56" s="123" t="str">
        <f>IF(区域选择!P57="","",区域选择!P57)</f>
        <v/>
      </c>
      <c r="V56" s="123" t="str">
        <f>IF(原始数据!AJ56=0,"",原始数据!AJ56)</f>
        <v/>
      </c>
      <c r="W56" s="124"/>
      <c r="X56" s="125"/>
      <c r="Y56" s="125"/>
      <c r="Z56" s="125"/>
      <c r="AA56" s="125"/>
      <c r="AB56" s="127"/>
      <c r="AC56" s="123" t="str">
        <f>IF(区域选择!U57="","",区域选择!U57)</f>
        <v/>
      </c>
      <c r="AD56" s="123" t="str">
        <f>IF(原始数据!AL56=0,"",原始数据!AL56)</f>
        <v/>
      </c>
      <c r="AE56" s="124"/>
      <c r="AF56" s="125"/>
      <c r="AG56" s="125"/>
      <c r="AH56" s="125"/>
      <c r="AI56" s="125"/>
      <c r="AJ56" s="127"/>
      <c r="AK56" s="123" t="str">
        <f>IF(区域选择!Z57="","",区域选择!Z57)</f>
        <v/>
      </c>
      <c r="AL56" s="123" t="str">
        <f>IF(原始数据!AN56=0,"",原始数据!AN56)</f>
        <v/>
      </c>
      <c r="AM56" s="124"/>
      <c r="AN56" s="125"/>
      <c r="AO56" s="125"/>
      <c r="AP56" s="125"/>
      <c r="AQ56" s="125"/>
      <c r="AR56" s="125"/>
      <c r="AS56" s="128"/>
      <c r="AT56" s="128"/>
      <c r="AU56" s="128"/>
      <c r="AV56" s="128"/>
      <c r="AW56" s="128"/>
      <c r="AX56" s="125"/>
      <c r="AY56" s="125"/>
      <c r="AZ56" s="130"/>
      <c r="BA56" s="130"/>
      <c r="BB56" s="130"/>
      <c r="BC56" s="125"/>
    </row>
    <row r="57" spans="1:55">
      <c r="A57" s="117">
        <f>输入错误检查!B57</f>
        <v>0</v>
      </c>
      <c r="C57" s="120">
        <f>IF(原始数据!B57="","",原始数据!B57)</f>
        <v>6</v>
      </c>
      <c r="D57" s="120">
        <f>IF(原始数据!C57="","",原始数据!C57)</f>
        <v>2</v>
      </c>
      <c r="E57" s="120">
        <f>IF(原始数据!D57="","",原始数据!D57)</f>
        <v>1300</v>
      </c>
      <c r="F57" s="120" t="str">
        <f>IF(原始数据!E57="","",原始数据!E57)</f>
        <v>ZETA</v>
      </c>
      <c r="G57" s="120" t="str">
        <f>IF(原始数据!F57="","",原始数据!F57)</f>
        <v>AWG</v>
      </c>
      <c r="H57" s="120" t="str">
        <f>IF(原始数据!G57="","",原始数据!G57)</f>
        <v>加</v>
      </c>
      <c r="I57" s="120" t="str">
        <f>IF(原始数据!H57="","",原始数据!H57)</f>
        <v>下</v>
      </c>
      <c r="J57" s="120" t="str">
        <f>原始数据!U57</f>
        <v/>
      </c>
      <c r="K57" s="120" t="str">
        <f t="shared" si="2"/>
        <v/>
      </c>
      <c r="L57" s="120">
        <f t="shared" si="3"/>
        <v>0</v>
      </c>
      <c r="M57" s="123" t="str">
        <f>IF(区域选择!K58="","",区域选择!K58)</f>
        <v/>
      </c>
      <c r="N57" s="123" t="str">
        <f>IF(原始数据!AI57=0,"",原始数据!AI57)</f>
        <v/>
      </c>
      <c r="O57" s="124"/>
      <c r="P57" s="125"/>
      <c r="Q57" s="125"/>
      <c r="R57" s="125"/>
      <c r="S57" s="125"/>
      <c r="T57" s="127"/>
      <c r="U57" s="123" t="str">
        <f>IF(区域选择!P58="","",区域选择!P58)</f>
        <v/>
      </c>
      <c r="V57" s="123" t="str">
        <f>IF(原始数据!AJ57=0,"",原始数据!AJ57)</f>
        <v/>
      </c>
      <c r="W57" s="124"/>
      <c r="X57" s="125"/>
      <c r="Y57" s="125"/>
      <c r="Z57" s="125"/>
      <c r="AA57" s="125"/>
      <c r="AB57" s="127"/>
      <c r="AC57" s="123" t="str">
        <f>IF(区域选择!U58="","",区域选择!U58)</f>
        <v/>
      </c>
      <c r="AD57" s="123" t="str">
        <f>IF(原始数据!AL57=0,"",原始数据!AL57)</f>
        <v/>
      </c>
      <c r="AE57" s="124"/>
      <c r="AF57" s="125"/>
      <c r="AG57" s="125"/>
      <c r="AH57" s="125"/>
      <c r="AI57" s="125"/>
      <c r="AJ57" s="127"/>
      <c r="AK57" s="123" t="str">
        <f>IF(区域选择!Z58="","",区域选择!Z58)</f>
        <v/>
      </c>
      <c r="AL57" s="123" t="str">
        <f>IF(原始数据!AN57=0,"",原始数据!AN57)</f>
        <v/>
      </c>
      <c r="AM57" s="124"/>
      <c r="AN57" s="125"/>
      <c r="AO57" s="125"/>
      <c r="AP57" s="125"/>
      <c r="AQ57" s="125"/>
      <c r="AR57" s="125"/>
      <c r="AS57" s="128"/>
      <c r="AT57" s="128"/>
      <c r="AU57" s="128"/>
      <c r="AV57" s="128"/>
      <c r="AW57" s="128"/>
      <c r="AX57" s="125"/>
      <c r="AY57" s="125"/>
      <c r="AZ57" s="130"/>
      <c r="BA57" s="130"/>
      <c r="BB57" s="130"/>
      <c r="BC57" s="125"/>
    </row>
    <row r="58" spans="1:55">
      <c r="A58" s="117">
        <f>输入错误检查!B58</f>
        <v>0</v>
      </c>
      <c r="C58" s="120">
        <f>IF(原始数据!B58="","",原始数据!B58)</f>
        <v>6</v>
      </c>
      <c r="D58" s="120">
        <f>IF(原始数据!C58="","",原始数据!C58)</f>
        <v>2</v>
      </c>
      <c r="E58" s="120">
        <f>IF(原始数据!D58="","",原始数据!D58)</f>
        <v>1500</v>
      </c>
      <c r="F58" s="120" t="str">
        <f>IF(原始数据!E58="","",原始数据!E58)</f>
        <v>FAV</v>
      </c>
      <c r="G58" s="120" t="str">
        <f>IF(原始数据!F58="","",原始数据!F58)</f>
        <v>AXIZ</v>
      </c>
      <c r="H58" s="120">
        <f>IF(原始数据!G58="","",原始数据!G58)</f>
        <v>1</v>
      </c>
      <c r="I58" s="120" t="str">
        <f>IF(原始数据!H58="","",原始数据!H58)</f>
        <v>上</v>
      </c>
      <c r="J58" s="120" t="str">
        <f>原始数据!U58</f>
        <v>人</v>
      </c>
      <c r="K58" s="120">
        <f t="shared" si="2"/>
        <v>0</v>
      </c>
      <c r="L58" s="120">
        <f t="shared" si="3"/>
        <v>3</v>
      </c>
      <c r="M58" s="123" t="str">
        <f>IF(区域选择!K59="","",区域选择!K59)</f>
        <v>felix</v>
      </c>
      <c r="N58" s="123" t="str">
        <f>IF(原始数据!AI58=0,"",原始数据!AI58)</f>
        <v>空军</v>
      </c>
      <c r="O58" s="124">
        <v>1.91</v>
      </c>
      <c r="P58" s="125">
        <v>0</v>
      </c>
      <c r="Q58" s="125">
        <v>0</v>
      </c>
      <c r="R58" s="125">
        <v>0</v>
      </c>
      <c r="S58" s="125">
        <v>0</v>
      </c>
      <c r="T58" s="127" t="s">
        <v>343</v>
      </c>
      <c r="U58" s="123" t="str">
        <f>IF(区域选择!P59="","",区域选择!P59)</f>
        <v>appai</v>
      </c>
      <c r="V58" s="123" t="str">
        <f>IF(原始数据!AJ58=0,"",原始数据!AJ58)</f>
        <v>飞行家</v>
      </c>
      <c r="W58" s="124">
        <v>0.03</v>
      </c>
      <c r="X58" s="125">
        <v>0</v>
      </c>
      <c r="Y58" s="125">
        <v>0</v>
      </c>
      <c r="Z58" s="125">
        <v>0</v>
      </c>
      <c r="AA58" s="131">
        <v>134.6</v>
      </c>
      <c r="AB58" s="127" t="s">
        <v>343</v>
      </c>
      <c r="AC58" s="123" t="str">
        <f>IF(区域选择!U59="","",区域选择!U59)</f>
        <v>nerisu</v>
      </c>
      <c r="AD58" s="123" t="str">
        <f>IF(原始数据!AL58=0,"",原始数据!AL58)</f>
        <v>勘探员</v>
      </c>
      <c r="AE58" s="124">
        <v>2.06</v>
      </c>
      <c r="AF58" s="125">
        <v>0</v>
      </c>
      <c r="AG58" s="125">
        <v>0</v>
      </c>
      <c r="AH58" s="125">
        <v>0</v>
      </c>
      <c r="AI58" s="125">
        <v>6.3</v>
      </c>
      <c r="AJ58" s="127" t="s">
        <v>343</v>
      </c>
      <c r="AK58" s="123" t="str">
        <f>IF(区域选择!Z59="","",区域选择!Z59)</f>
        <v>dacho</v>
      </c>
      <c r="AL58" s="123" t="str">
        <f>IF(原始数据!AN58=0,"",原始数据!AN58)</f>
        <v>野人</v>
      </c>
      <c r="AM58" s="124">
        <v>1</v>
      </c>
      <c r="AN58" s="125">
        <v>0</v>
      </c>
      <c r="AO58" s="125">
        <v>1</v>
      </c>
      <c r="AP58" s="125">
        <v>0</v>
      </c>
      <c r="AQ58" s="125">
        <v>30.8</v>
      </c>
      <c r="AR58" s="127" t="s">
        <v>344</v>
      </c>
      <c r="AS58" s="128">
        <v>0</v>
      </c>
      <c r="AT58" s="128">
        <v>4</v>
      </c>
      <c r="AU58" s="128">
        <v>51</v>
      </c>
      <c r="AV58" s="129" t="s">
        <v>264</v>
      </c>
      <c r="AW58" s="129" t="s">
        <v>140</v>
      </c>
      <c r="AX58" s="125"/>
      <c r="AY58" s="125"/>
      <c r="AZ58" s="130"/>
      <c r="BA58" s="130"/>
      <c r="BB58" s="130"/>
      <c r="BC58" s="125" t="s">
        <v>345</v>
      </c>
    </row>
    <row r="59" spans="1:55">
      <c r="A59" s="117">
        <f>输入错误检查!B59</f>
        <v>0</v>
      </c>
      <c r="C59" s="120">
        <f>IF(原始数据!B59="","",原始数据!B59)</f>
        <v>6</v>
      </c>
      <c r="D59" s="120">
        <f>IF(原始数据!C59="","",原始数据!C59)</f>
        <v>2</v>
      </c>
      <c r="E59" s="120">
        <f>IF(原始数据!D59="","",原始数据!D59)</f>
        <v>1500</v>
      </c>
      <c r="F59" s="120" t="str">
        <f>IF(原始数据!E59="","",原始数据!E59)</f>
        <v>FAV</v>
      </c>
      <c r="G59" s="120" t="str">
        <f>IF(原始数据!F59="","",原始数据!F59)</f>
        <v>AXIZ</v>
      </c>
      <c r="H59" s="120">
        <f>IF(原始数据!G59="","",原始数据!G59)</f>
        <v>1</v>
      </c>
      <c r="I59" s="120" t="str">
        <f>IF(原始数据!H59="","",原始数据!H59)</f>
        <v>下</v>
      </c>
      <c r="J59" s="120" t="str">
        <f>原始数据!U59</f>
        <v>人</v>
      </c>
      <c r="K59" s="120">
        <f t="shared" si="2"/>
        <v>0</v>
      </c>
      <c r="L59" s="120">
        <f t="shared" si="3"/>
        <v>3</v>
      </c>
      <c r="M59" s="123" t="str">
        <f>IF(区域选择!K60="","",区域选择!K60)</f>
        <v>takakou</v>
      </c>
      <c r="N59" s="123" t="str">
        <f>IF(原始数据!AI59=0,"",原始数据!AI59)</f>
        <v>野人</v>
      </c>
      <c r="O59" s="124">
        <v>1</v>
      </c>
      <c r="P59" s="125">
        <v>0</v>
      </c>
      <c r="Q59" s="125">
        <v>2</v>
      </c>
      <c r="R59" s="125">
        <v>0</v>
      </c>
      <c r="S59" s="125">
        <v>38</v>
      </c>
      <c r="T59" s="127" t="s">
        <v>343</v>
      </c>
      <c r="U59" s="123" t="str">
        <f>IF(区域选择!P60="","",区域选择!P60)</f>
        <v>atto</v>
      </c>
      <c r="V59" s="123" t="str">
        <f>IF(原始数据!AJ59=0,"",原始数据!AJ59)</f>
        <v>魔术师</v>
      </c>
      <c r="W59" s="124">
        <v>1.8</v>
      </c>
      <c r="X59" s="125">
        <v>0</v>
      </c>
      <c r="Y59" s="125">
        <v>1</v>
      </c>
      <c r="Z59" s="125">
        <v>0</v>
      </c>
      <c r="AA59" s="125">
        <v>48.2</v>
      </c>
      <c r="AB59" s="127" t="s">
        <v>343</v>
      </c>
      <c r="AC59" s="123" t="str">
        <f>IF(区域选择!U60="","",区域选择!U60)</f>
        <v>tuna</v>
      </c>
      <c r="AD59" s="123" t="str">
        <f>IF(原始数据!AL59=0,"",原始数据!AL59)</f>
        <v>空军</v>
      </c>
      <c r="AE59" s="132">
        <v>0.33</v>
      </c>
      <c r="AF59" s="125">
        <v>0</v>
      </c>
      <c r="AG59" s="125">
        <v>0</v>
      </c>
      <c r="AH59" s="125">
        <v>0</v>
      </c>
      <c r="AI59" s="125">
        <v>75.3</v>
      </c>
      <c r="AJ59" s="127" t="s">
        <v>343</v>
      </c>
      <c r="AK59" s="123" t="str">
        <f>IF(区域选择!Z60="","",区域选择!Z60)</f>
        <v>nyan</v>
      </c>
      <c r="AL59" s="123" t="str">
        <f>IF(原始数据!AN59=0,"",原始数据!AN59)</f>
        <v>拉拉队员</v>
      </c>
      <c r="AM59" s="124">
        <v>2</v>
      </c>
      <c r="AN59" s="125">
        <v>0</v>
      </c>
      <c r="AO59" s="125">
        <v>0</v>
      </c>
      <c r="AP59" s="125">
        <v>0</v>
      </c>
      <c r="AQ59" s="125">
        <v>24.8</v>
      </c>
      <c r="AR59" s="127" t="s">
        <v>344</v>
      </c>
      <c r="AS59" s="128">
        <v>0</v>
      </c>
      <c r="AT59" s="128">
        <v>6</v>
      </c>
      <c r="AU59" s="128">
        <v>16</v>
      </c>
      <c r="AV59" s="128"/>
      <c r="AW59" s="128"/>
      <c r="AX59" s="125"/>
      <c r="AY59" s="125"/>
      <c r="AZ59" s="130"/>
      <c r="BA59" s="130"/>
      <c r="BB59" s="130"/>
      <c r="BC59" s="125" t="s">
        <v>351</v>
      </c>
    </row>
    <row r="60" spans="1:55">
      <c r="A60" s="117">
        <f>输入错误检查!B60</f>
        <v>0</v>
      </c>
      <c r="C60" s="120">
        <f>IF(原始数据!B60="","",原始数据!B60)</f>
        <v>6</v>
      </c>
      <c r="D60" s="120">
        <f>IF(原始数据!C60="","",原始数据!C60)</f>
        <v>2</v>
      </c>
      <c r="E60" s="120">
        <f>IF(原始数据!D60="","",原始数据!D60)</f>
        <v>1500</v>
      </c>
      <c r="F60" s="120" t="str">
        <f>IF(原始数据!E60="","",原始数据!E60)</f>
        <v>FAV</v>
      </c>
      <c r="G60" s="120" t="str">
        <f>IF(原始数据!F60="","",原始数据!F60)</f>
        <v>AXIZ</v>
      </c>
      <c r="H60" s="120">
        <f>IF(原始数据!G60="","",原始数据!G60)</f>
        <v>2</v>
      </c>
      <c r="I60" s="120" t="str">
        <f>IF(原始数据!H60="","",原始数据!H60)</f>
        <v>上</v>
      </c>
      <c r="J60" s="120" t="str">
        <f>原始数据!U60</f>
        <v>平</v>
      </c>
      <c r="K60" s="120">
        <f t="shared" si="2"/>
        <v>0</v>
      </c>
      <c r="L60" s="120">
        <f t="shared" si="3"/>
        <v>2</v>
      </c>
      <c r="M60" s="123" t="str">
        <f>IF(区域选择!K61="","",区域选择!K61)</f>
        <v>felix</v>
      </c>
      <c r="N60" s="123" t="str">
        <f>IF(原始数据!AI60=0,"",原始数据!AI60)</f>
        <v>病患</v>
      </c>
      <c r="O60" s="124">
        <v>2</v>
      </c>
      <c r="P60" s="125">
        <v>0</v>
      </c>
      <c r="Q60" s="125">
        <v>1</v>
      </c>
      <c r="R60" s="125">
        <v>0</v>
      </c>
      <c r="S60" s="131">
        <v>34.5</v>
      </c>
      <c r="T60" s="127" t="s">
        <v>343</v>
      </c>
      <c r="U60" s="123" t="str">
        <f>IF(区域选择!P61="","",区域选择!P61)</f>
        <v>nerisu</v>
      </c>
      <c r="V60" s="123" t="str">
        <f>IF(原始数据!AJ60=0,"",原始数据!AJ60)</f>
        <v>古董商</v>
      </c>
      <c r="W60" s="124">
        <v>2.3</v>
      </c>
      <c r="X60" s="125">
        <v>0</v>
      </c>
      <c r="Y60" s="125">
        <v>2</v>
      </c>
      <c r="Z60" s="125">
        <v>0</v>
      </c>
      <c r="AA60" s="125">
        <v>63.5</v>
      </c>
      <c r="AB60" s="127" t="s">
        <v>344</v>
      </c>
      <c r="AC60" s="123" t="str">
        <f>IF(区域选择!U61="","",区域选择!U61)</f>
        <v>appai</v>
      </c>
      <c r="AD60" s="123" t="str">
        <f>IF(原始数据!AL60=0,"",原始数据!AL60)</f>
        <v>心理学家</v>
      </c>
      <c r="AE60" s="124">
        <v>0.21</v>
      </c>
      <c r="AF60" s="125">
        <v>0</v>
      </c>
      <c r="AG60" s="125">
        <v>0</v>
      </c>
      <c r="AH60" s="125">
        <v>0</v>
      </c>
      <c r="AI60" s="125">
        <v>89</v>
      </c>
      <c r="AJ60" s="127" t="s">
        <v>344</v>
      </c>
      <c r="AK60" s="123" t="str">
        <f>IF(区域选择!Z61="","",区域选择!Z61)</f>
        <v>dacho</v>
      </c>
      <c r="AL60" s="123" t="str">
        <f>IF(原始数据!AN60=0,"",原始数据!AN60)</f>
        <v>佣兵</v>
      </c>
      <c r="AM60" s="124">
        <v>1.59</v>
      </c>
      <c r="AN60" s="125">
        <v>0</v>
      </c>
      <c r="AO60" s="125">
        <v>1</v>
      </c>
      <c r="AP60" s="125">
        <v>0</v>
      </c>
      <c r="AQ60" s="125">
        <v>49</v>
      </c>
      <c r="AR60" s="127" t="s">
        <v>343</v>
      </c>
      <c r="AS60" s="128">
        <v>0</v>
      </c>
      <c r="AT60" s="128">
        <v>5</v>
      </c>
      <c r="AU60" s="128">
        <v>45</v>
      </c>
      <c r="AV60" s="128"/>
      <c r="AW60" s="128"/>
      <c r="AX60" s="125"/>
      <c r="AY60" s="125"/>
      <c r="AZ60" s="130"/>
      <c r="BA60" s="130"/>
      <c r="BB60" s="130"/>
      <c r="BC60" s="125" t="s">
        <v>352</v>
      </c>
    </row>
    <row r="61" spans="1:55">
      <c r="A61" s="117">
        <f>输入错误检查!B61</f>
        <v>0</v>
      </c>
      <c r="C61" s="120">
        <f>IF(原始数据!B61="","",原始数据!B61)</f>
        <v>6</v>
      </c>
      <c r="D61" s="120">
        <f>IF(原始数据!C61="","",原始数据!C61)</f>
        <v>2</v>
      </c>
      <c r="E61" s="120">
        <f>IF(原始数据!D61="","",原始数据!D61)</f>
        <v>1500</v>
      </c>
      <c r="F61" s="120" t="str">
        <f>IF(原始数据!E61="","",原始数据!E61)</f>
        <v>FAV</v>
      </c>
      <c r="G61" s="120" t="str">
        <f>IF(原始数据!F61="","",原始数据!F61)</f>
        <v>AXIZ</v>
      </c>
      <c r="H61" s="120">
        <f>IF(原始数据!G61="","",原始数据!G61)</f>
        <v>2</v>
      </c>
      <c r="I61" s="120" t="str">
        <f>IF(原始数据!H61="","",原始数据!H61)</f>
        <v>下</v>
      </c>
      <c r="J61" s="120" t="str">
        <f>原始数据!U61</f>
        <v>人</v>
      </c>
      <c r="K61" s="120">
        <f t="shared" si="2"/>
        <v>0</v>
      </c>
      <c r="L61" s="120">
        <f t="shared" si="3"/>
        <v>3</v>
      </c>
      <c r="M61" s="123" t="str">
        <f>IF(区域选择!K62="","",区域选择!K62)</f>
        <v>nyan</v>
      </c>
      <c r="N61" s="123" t="str">
        <f>IF(原始数据!AI61=0,"",原始数据!AI61)</f>
        <v>空军</v>
      </c>
      <c r="O61" s="124">
        <v>2.43</v>
      </c>
      <c r="P61" s="125">
        <v>0</v>
      </c>
      <c r="Q61" s="125">
        <v>0</v>
      </c>
      <c r="R61" s="125">
        <v>0</v>
      </c>
      <c r="S61" s="125">
        <v>105.7</v>
      </c>
      <c r="T61" s="127" t="s">
        <v>343</v>
      </c>
      <c r="U61" s="123" t="str">
        <f>IF(区域选择!P62="","",区域选择!P62)</f>
        <v>atto</v>
      </c>
      <c r="V61" s="123" t="str">
        <f>IF(原始数据!AJ61=0,"",原始数据!AJ61)</f>
        <v>先知</v>
      </c>
      <c r="W61" s="124">
        <v>1.03</v>
      </c>
      <c r="X61" s="125">
        <v>1</v>
      </c>
      <c r="Y61" s="125">
        <v>2</v>
      </c>
      <c r="Z61" s="125">
        <v>4</v>
      </c>
      <c r="AA61" s="125">
        <v>121.2</v>
      </c>
      <c r="AB61" s="127" t="s">
        <v>344</v>
      </c>
      <c r="AC61" s="123" t="str">
        <f>IF(区域选择!U62="","",区域选择!U62)</f>
        <v>takakou</v>
      </c>
      <c r="AD61" s="123" t="str">
        <f>IF(原始数据!AL61=0,"",原始数据!AL61)</f>
        <v>佣兵</v>
      </c>
      <c r="AE61" s="124">
        <v>1.13</v>
      </c>
      <c r="AF61" s="125">
        <v>0</v>
      </c>
      <c r="AG61" s="125">
        <v>3</v>
      </c>
      <c r="AH61" s="125">
        <v>1</v>
      </c>
      <c r="AI61" s="127">
        <v>44.2</v>
      </c>
      <c r="AJ61" s="127" t="s">
        <v>343</v>
      </c>
      <c r="AK61" s="123" t="str">
        <f>IF(区域选择!Z62="","",区域选择!Z62)</f>
        <v>tuna</v>
      </c>
      <c r="AL61" s="123" t="str">
        <f>IF(原始数据!AN61=0,"",原始数据!AN61)</f>
        <v>木偶师</v>
      </c>
      <c r="AM61" s="124">
        <v>3.15</v>
      </c>
      <c r="AN61" s="125">
        <v>0</v>
      </c>
      <c r="AO61" s="125">
        <v>0</v>
      </c>
      <c r="AP61" s="125">
        <v>0</v>
      </c>
      <c r="AQ61" s="125">
        <v>36.7</v>
      </c>
      <c r="AR61" s="127" t="s">
        <v>343</v>
      </c>
      <c r="AS61" s="128">
        <v>0</v>
      </c>
      <c r="AT61" s="128">
        <v>8</v>
      </c>
      <c r="AU61" s="128">
        <v>41</v>
      </c>
      <c r="AV61" s="128"/>
      <c r="AW61" s="128"/>
      <c r="AX61" s="125"/>
      <c r="AY61" s="125"/>
      <c r="AZ61" s="130"/>
      <c r="BA61" s="130"/>
      <c r="BB61" s="130"/>
      <c r="BC61" s="125" t="s">
        <v>353</v>
      </c>
    </row>
    <row r="62" spans="1:55">
      <c r="A62" s="117">
        <f>输入错误检查!B62</f>
        <v>0</v>
      </c>
      <c r="C62" s="120">
        <f>IF(原始数据!B62="","",原始数据!B62)</f>
        <v>6</v>
      </c>
      <c r="D62" s="120">
        <f>IF(原始数据!C62="","",原始数据!C62)</f>
        <v>2</v>
      </c>
      <c r="E62" s="120">
        <f>IF(原始数据!D62="","",原始数据!D62)</f>
        <v>1500</v>
      </c>
      <c r="F62" s="120" t="str">
        <f>IF(原始数据!E62="","",原始数据!E62)</f>
        <v>FAV</v>
      </c>
      <c r="G62" s="120" t="str">
        <f>IF(原始数据!F62="","",原始数据!F62)</f>
        <v>AXIZ</v>
      </c>
      <c r="H62" s="120">
        <f>IF(原始数据!G62="","",原始数据!G62)</f>
        <v>3</v>
      </c>
      <c r="I62" s="120" t="str">
        <f>IF(原始数据!H62="","",原始数据!H62)</f>
        <v>上</v>
      </c>
      <c r="J62" s="120" t="str">
        <f>原始数据!U62</f>
        <v>屠</v>
      </c>
      <c r="K62" s="120">
        <f t="shared" si="2"/>
        <v>0</v>
      </c>
      <c r="L62" s="120">
        <f t="shared" si="3"/>
        <v>1</v>
      </c>
      <c r="M62" s="123" t="str">
        <f>IF(区域选择!K63="","",区域选择!K63)</f>
        <v>nyan</v>
      </c>
      <c r="N62" s="123" t="str">
        <f>IF(原始数据!AI62=0,"",原始数据!AI62)</f>
        <v>古董商</v>
      </c>
      <c r="O62" s="124">
        <v>1.85</v>
      </c>
      <c r="P62" s="125">
        <v>0</v>
      </c>
      <c r="Q62" s="125">
        <v>1</v>
      </c>
      <c r="R62" s="125">
        <v>0</v>
      </c>
      <c r="S62" s="125">
        <v>63</v>
      </c>
      <c r="T62" s="127" t="s">
        <v>344</v>
      </c>
      <c r="U62" s="123" t="str">
        <f>IF(区域选择!P63="","",区域选择!P63)</f>
        <v>takakou</v>
      </c>
      <c r="V62" s="123" t="str">
        <f>IF(原始数据!AJ62=0,"",原始数据!AJ62)</f>
        <v>佣兵</v>
      </c>
      <c r="W62" s="124">
        <v>0</v>
      </c>
      <c r="X62" s="125">
        <v>0</v>
      </c>
      <c r="Y62" s="125">
        <v>0</v>
      </c>
      <c r="Z62" s="125">
        <v>0</v>
      </c>
      <c r="AA62" s="125">
        <v>70.3</v>
      </c>
      <c r="AB62" s="127" t="s">
        <v>344</v>
      </c>
      <c r="AC62" s="123" t="str">
        <f>IF(区域选择!U63="","",区域选择!U63)</f>
        <v>tuna</v>
      </c>
      <c r="AD62" s="123" t="str">
        <f>IF(原始数据!AL62=0,"",原始数据!AL62)</f>
        <v>玩具商</v>
      </c>
      <c r="AE62" s="124">
        <v>2.07</v>
      </c>
      <c r="AF62" s="125">
        <v>0</v>
      </c>
      <c r="AG62" s="125">
        <v>0</v>
      </c>
      <c r="AH62" s="125">
        <v>0</v>
      </c>
      <c r="AI62" s="125">
        <v>93.5</v>
      </c>
      <c r="AJ62" s="127" t="s">
        <v>344</v>
      </c>
      <c r="AK62" s="123" t="str">
        <f>IF(区域选择!Z63="","",区域选择!Z63)</f>
        <v>atto</v>
      </c>
      <c r="AL62" s="123" t="str">
        <f>IF(原始数据!AN62=0,"",原始数据!AN62)</f>
        <v>调酒师</v>
      </c>
      <c r="AM62" s="124">
        <v>2</v>
      </c>
      <c r="AN62" s="125">
        <v>0</v>
      </c>
      <c r="AO62" s="125">
        <v>0</v>
      </c>
      <c r="AP62" s="125">
        <v>2</v>
      </c>
      <c r="AQ62" s="125">
        <v>50.1</v>
      </c>
      <c r="AR62" s="127" t="s">
        <v>343</v>
      </c>
      <c r="AS62" s="128">
        <v>0</v>
      </c>
      <c r="AT62" s="128">
        <v>7</v>
      </c>
      <c r="AU62" s="128">
        <v>28</v>
      </c>
      <c r="AV62" s="128"/>
      <c r="AW62" s="128"/>
      <c r="AX62" s="125"/>
      <c r="AY62" s="125"/>
      <c r="AZ62" s="130"/>
      <c r="BA62" s="130"/>
      <c r="BB62" s="130"/>
      <c r="BC62" s="125" t="s">
        <v>354</v>
      </c>
    </row>
    <row r="63" spans="1:55">
      <c r="A63" s="117">
        <f>输入错误检查!B63</f>
        <v>0</v>
      </c>
      <c r="C63" s="120">
        <f>IF(原始数据!B63="","",原始数据!B63)</f>
        <v>6</v>
      </c>
      <c r="D63" s="120">
        <f>IF(原始数据!C63="","",原始数据!C63)</f>
        <v>2</v>
      </c>
      <c r="E63" s="120">
        <f>IF(原始数据!D63="","",原始数据!D63)</f>
        <v>1500</v>
      </c>
      <c r="F63" s="120" t="str">
        <f>IF(原始数据!E63="","",原始数据!E63)</f>
        <v>FAV</v>
      </c>
      <c r="G63" s="120" t="str">
        <f>IF(原始数据!F63="","",原始数据!F63)</f>
        <v>AXIZ</v>
      </c>
      <c r="H63" s="120">
        <f>IF(原始数据!G63="","",原始数据!G63)</f>
        <v>3</v>
      </c>
      <c r="I63" s="120" t="str">
        <f>IF(原始数据!H63="","",原始数据!H63)</f>
        <v>下</v>
      </c>
      <c r="J63" s="120" t="str">
        <f>原始数据!U63</f>
        <v>屠</v>
      </c>
      <c r="K63" s="120">
        <f t="shared" si="2"/>
        <v>0</v>
      </c>
      <c r="L63" s="120">
        <f t="shared" si="3"/>
        <v>0</v>
      </c>
      <c r="M63" s="123" t="str">
        <f>IF(区域选择!K64="","",区域选择!K64)</f>
        <v>appai</v>
      </c>
      <c r="N63" s="123" t="str">
        <f>IF(原始数据!AI63=0,"",原始数据!AI63)</f>
        <v>昆虫学者</v>
      </c>
      <c r="O63" s="124">
        <v>1.5</v>
      </c>
      <c r="P63" s="125">
        <v>0</v>
      </c>
      <c r="Q63" s="125">
        <v>1</v>
      </c>
      <c r="R63" s="125">
        <v>0</v>
      </c>
      <c r="S63" s="125">
        <v>47.9</v>
      </c>
      <c r="T63" s="127" t="s">
        <v>344</v>
      </c>
      <c r="U63" s="123" t="str">
        <f>IF(区域选择!P64="","",区域选择!P64)</f>
        <v>felix</v>
      </c>
      <c r="V63" s="123" t="str">
        <f>IF(原始数据!AJ63=0,"",原始数据!AJ63)</f>
        <v>杂技演员</v>
      </c>
      <c r="W63" s="124">
        <v>0</v>
      </c>
      <c r="X63" s="125">
        <v>0</v>
      </c>
      <c r="Y63" s="125">
        <v>0</v>
      </c>
      <c r="Z63" s="125">
        <v>0</v>
      </c>
      <c r="AA63" s="125">
        <v>88.9</v>
      </c>
      <c r="AB63" s="127" t="s">
        <v>344</v>
      </c>
      <c r="AC63" s="123" t="str">
        <f>IF(区域选择!U64="","",区域选择!U64)</f>
        <v>dacho</v>
      </c>
      <c r="AD63" s="123" t="str">
        <f>IF(原始数据!AL63=0,"",原始数据!AL63)</f>
        <v>佣兵</v>
      </c>
      <c r="AE63" s="124">
        <v>1.53</v>
      </c>
      <c r="AF63" s="125">
        <v>0</v>
      </c>
      <c r="AG63" s="125">
        <v>2</v>
      </c>
      <c r="AH63" s="125">
        <v>0</v>
      </c>
      <c r="AI63" s="127">
        <v>29.1</v>
      </c>
      <c r="AJ63" s="127" t="s">
        <v>344</v>
      </c>
      <c r="AK63" s="123" t="str">
        <f>IF(区域选择!Z64="","",区域选择!Z64)</f>
        <v>nerisu</v>
      </c>
      <c r="AL63" s="123" t="str">
        <f>IF(原始数据!AN63=0,"",原始数据!AN63)</f>
        <v>咒术师</v>
      </c>
      <c r="AM63" s="124">
        <v>1.65</v>
      </c>
      <c r="AN63" s="125">
        <v>1</v>
      </c>
      <c r="AO63" s="125">
        <v>0</v>
      </c>
      <c r="AP63" s="125">
        <v>0</v>
      </c>
      <c r="AQ63" s="125">
        <v>58.4</v>
      </c>
      <c r="AR63" s="127" t="s">
        <v>344</v>
      </c>
      <c r="AS63" s="128">
        <v>1</v>
      </c>
      <c r="AT63" s="128">
        <v>7</v>
      </c>
      <c r="AU63" s="128">
        <v>19</v>
      </c>
      <c r="AV63" s="128"/>
      <c r="AW63" s="128"/>
      <c r="AX63" s="125"/>
      <c r="AY63" s="125"/>
      <c r="AZ63" s="130"/>
      <c r="BA63" s="130"/>
      <c r="BB63" s="130"/>
      <c r="BC63" s="125" t="s">
        <v>355</v>
      </c>
    </row>
    <row r="64" spans="1:55">
      <c r="A64" s="117">
        <f>输入错误检查!B64</f>
        <v>0</v>
      </c>
      <c r="C64" s="120">
        <f>IF(原始数据!B64="","",原始数据!B64)</f>
        <v>6</v>
      </c>
      <c r="D64" s="120">
        <f>IF(原始数据!C64="","",原始数据!C64)</f>
        <v>2</v>
      </c>
      <c r="E64" s="120">
        <f>IF(原始数据!D64="","",原始数据!D64)</f>
        <v>1500</v>
      </c>
      <c r="F64" s="120" t="str">
        <f>IF(原始数据!E64="","",原始数据!E64)</f>
        <v>FAV</v>
      </c>
      <c r="G64" s="120" t="str">
        <f>IF(原始数据!F64="","",原始数据!F64)</f>
        <v>AXIZ</v>
      </c>
      <c r="H64" s="120" t="str">
        <f>IF(原始数据!G64="","",原始数据!G64)</f>
        <v>加</v>
      </c>
      <c r="I64" s="120" t="str">
        <f>IF(原始数据!H64="","",原始数据!H64)</f>
        <v>上</v>
      </c>
      <c r="J64" s="120" t="str">
        <f>原始数据!U64</f>
        <v/>
      </c>
      <c r="K64" s="120" t="str">
        <f t="shared" si="2"/>
        <v/>
      </c>
      <c r="L64" s="120">
        <f t="shared" si="3"/>
        <v>0</v>
      </c>
      <c r="M64" s="123" t="str">
        <f>IF(区域选择!K65="","",区域选择!K65)</f>
        <v/>
      </c>
      <c r="N64" s="123" t="str">
        <f>IF(原始数据!AI64=0,"",原始数据!AI64)</f>
        <v/>
      </c>
      <c r="O64" s="124"/>
      <c r="P64" s="125"/>
      <c r="Q64" s="125"/>
      <c r="R64" s="125"/>
      <c r="S64" s="125"/>
      <c r="T64" s="127"/>
      <c r="U64" s="123" t="str">
        <f>IF(区域选择!P65="","",区域选择!P65)</f>
        <v/>
      </c>
      <c r="V64" s="123" t="str">
        <f>IF(原始数据!AJ64=0,"",原始数据!AJ64)</f>
        <v/>
      </c>
      <c r="W64" s="124"/>
      <c r="X64" s="125"/>
      <c r="Y64" s="125"/>
      <c r="Z64" s="125"/>
      <c r="AA64" s="125"/>
      <c r="AB64" s="127"/>
      <c r="AC64" s="123" t="str">
        <f>IF(区域选择!U65="","",区域选择!U65)</f>
        <v/>
      </c>
      <c r="AD64" s="123" t="str">
        <f>IF(原始数据!AL64=0,"",原始数据!AL64)</f>
        <v/>
      </c>
      <c r="AE64" s="124"/>
      <c r="AF64" s="125"/>
      <c r="AG64" s="125"/>
      <c r="AH64" s="125"/>
      <c r="AI64" s="125"/>
      <c r="AJ64" s="127"/>
      <c r="AK64" s="123" t="str">
        <f>IF(区域选择!Z65="","",区域选择!Z65)</f>
        <v/>
      </c>
      <c r="AL64" s="123" t="str">
        <f>IF(原始数据!AN64=0,"",原始数据!AN64)</f>
        <v/>
      </c>
      <c r="AM64" s="124"/>
      <c r="AN64" s="125"/>
      <c r="AO64" s="125"/>
      <c r="AP64" s="125"/>
      <c r="AQ64" s="125"/>
      <c r="AR64" s="125"/>
      <c r="AS64" s="128"/>
      <c r="AT64" s="128"/>
      <c r="AU64" s="128"/>
      <c r="AV64" s="128"/>
      <c r="AW64" s="128"/>
      <c r="AX64" s="125"/>
      <c r="AY64" s="125"/>
      <c r="AZ64" s="130"/>
      <c r="BA64" s="130"/>
      <c r="BB64" s="130"/>
      <c r="BC64" s="125"/>
    </row>
    <row r="65" spans="1:55">
      <c r="A65" s="117">
        <f>输入错误检查!B65</f>
        <v>0</v>
      </c>
      <c r="C65" s="120">
        <f>IF(原始数据!B65="","",原始数据!B65)</f>
        <v>6</v>
      </c>
      <c r="D65" s="120">
        <f>IF(原始数据!C65="","",原始数据!C65)</f>
        <v>2</v>
      </c>
      <c r="E65" s="120">
        <f>IF(原始数据!D65="","",原始数据!D65)</f>
        <v>1500</v>
      </c>
      <c r="F65" s="120" t="str">
        <f>IF(原始数据!E65="","",原始数据!E65)</f>
        <v>FAV</v>
      </c>
      <c r="G65" s="120" t="str">
        <f>IF(原始数据!F65="","",原始数据!F65)</f>
        <v>AXIZ</v>
      </c>
      <c r="H65" s="120" t="str">
        <f>IF(原始数据!G65="","",原始数据!G65)</f>
        <v>加</v>
      </c>
      <c r="I65" s="120" t="str">
        <f>IF(原始数据!H65="","",原始数据!H65)</f>
        <v>下</v>
      </c>
      <c r="J65" s="120" t="str">
        <f>原始数据!U65</f>
        <v/>
      </c>
      <c r="K65" s="120" t="str">
        <f t="shared" si="2"/>
        <v/>
      </c>
      <c r="L65" s="120">
        <f t="shared" si="3"/>
        <v>0</v>
      </c>
      <c r="M65" s="123" t="str">
        <f>IF(区域选择!K66="","",区域选择!K66)</f>
        <v/>
      </c>
      <c r="N65" s="123" t="str">
        <f>IF(原始数据!AI65=0,"",原始数据!AI65)</f>
        <v/>
      </c>
      <c r="O65" s="124"/>
      <c r="P65" s="125"/>
      <c r="Q65" s="125"/>
      <c r="R65" s="125"/>
      <c r="S65" s="125"/>
      <c r="T65" s="127"/>
      <c r="U65" s="123" t="str">
        <f>IF(区域选择!P66="","",区域选择!P66)</f>
        <v/>
      </c>
      <c r="V65" s="123" t="str">
        <f>IF(原始数据!AJ65=0,"",原始数据!AJ65)</f>
        <v/>
      </c>
      <c r="W65" s="124"/>
      <c r="X65" s="125"/>
      <c r="Y65" s="125"/>
      <c r="Z65" s="125"/>
      <c r="AA65" s="125"/>
      <c r="AB65" s="127"/>
      <c r="AC65" s="123" t="str">
        <f>IF(区域选择!U66="","",区域选择!U66)</f>
        <v/>
      </c>
      <c r="AD65" s="123" t="str">
        <f>IF(原始数据!AL65=0,"",原始数据!AL65)</f>
        <v/>
      </c>
      <c r="AE65" s="124"/>
      <c r="AF65" s="125"/>
      <c r="AG65" s="125"/>
      <c r="AH65" s="125"/>
      <c r="AI65" s="125"/>
      <c r="AJ65" s="127"/>
      <c r="AK65" s="123" t="str">
        <f>IF(区域选择!Z66="","",区域选择!Z66)</f>
        <v/>
      </c>
      <c r="AL65" s="123" t="str">
        <f>IF(原始数据!AN65=0,"",原始数据!AN65)</f>
        <v/>
      </c>
      <c r="AM65" s="124"/>
      <c r="AN65" s="125"/>
      <c r="AO65" s="125"/>
      <c r="AP65" s="125"/>
      <c r="AQ65" s="125"/>
      <c r="AR65" s="125"/>
      <c r="AS65" s="128"/>
      <c r="AT65" s="128"/>
      <c r="AU65" s="128"/>
      <c r="AV65" s="128"/>
      <c r="AW65" s="128"/>
      <c r="AX65" s="125"/>
      <c r="AY65" s="125"/>
      <c r="AZ65" s="130"/>
      <c r="BA65" s="130"/>
      <c r="BB65" s="130"/>
      <c r="BC65" s="125"/>
    </row>
    <row r="66" spans="1:55">
      <c r="A66" s="117">
        <f>输入错误检查!B66</f>
        <v>0</v>
      </c>
      <c r="C66" s="120">
        <f>IF(原始数据!B66="","",原始数据!B66)</f>
        <v>6</v>
      </c>
      <c r="D66" s="120">
        <f>IF(原始数据!C66="","",原始数据!C66)</f>
        <v>2</v>
      </c>
      <c r="E66" s="120">
        <f>IF(原始数据!D66="","",原始数据!D66)</f>
        <v>1700</v>
      </c>
      <c r="F66" s="120" t="str">
        <f>IF(原始数据!E66="","",原始数据!E66)</f>
        <v>FL</v>
      </c>
      <c r="G66" s="120" t="str">
        <f>IF(原始数据!F66="","",原始数据!F66)</f>
        <v>RC</v>
      </c>
      <c r="H66" s="120">
        <f>IF(原始数据!G66="","",原始数据!G66)</f>
        <v>1</v>
      </c>
      <c r="I66" s="120" t="str">
        <f>IF(原始数据!H66="","",原始数据!H66)</f>
        <v>上</v>
      </c>
      <c r="J66" s="120" t="str">
        <f>原始数据!U66</f>
        <v>屠</v>
      </c>
      <c r="K66" s="120">
        <f t="shared" si="2"/>
        <v>0</v>
      </c>
      <c r="L66" s="120">
        <f t="shared" si="3"/>
        <v>0</v>
      </c>
      <c r="M66" s="123" t="str">
        <f>IF(区域选择!K67="","",区域选择!K67)</f>
        <v>emmko</v>
      </c>
      <c r="N66" s="123" t="str">
        <f>IF(原始数据!AI66=0,"",原始数据!AI66)</f>
        <v>魔术师</v>
      </c>
      <c r="O66" s="124">
        <v>2</v>
      </c>
      <c r="P66" s="125">
        <v>0</v>
      </c>
      <c r="Q66" s="125">
        <v>2</v>
      </c>
      <c r="R66" s="125">
        <v>0</v>
      </c>
      <c r="S66" s="125">
        <v>107.2</v>
      </c>
      <c r="T66" s="127" t="s">
        <v>344</v>
      </c>
      <c r="U66" s="123" t="str">
        <f>IF(区域选择!P67="","",区域选择!P67)</f>
        <v>maeken</v>
      </c>
      <c r="V66" s="123" t="str">
        <f>IF(原始数据!AJ66=0,"",原始数据!AJ66)</f>
        <v>大副</v>
      </c>
      <c r="W66" s="124">
        <v>1.87</v>
      </c>
      <c r="X66" s="125">
        <v>0</v>
      </c>
      <c r="Y66" s="125">
        <v>3</v>
      </c>
      <c r="Z66" s="125">
        <v>0</v>
      </c>
      <c r="AA66" s="125">
        <v>76.9</v>
      </c>
      <c r="AB66" s="127" t="s">
        <v>344</v>
      </c>
      <c r="AC66" s="123" t="str">
        <f>IF(区域选择!U67="","",区域选择!U67)</f>
        <v>sasori</v>
      </c>
      <c r="AD66" s="123" t="str">
        <f>IF(原始数据!AL66=0,"",原始数据!AL66)</f>
        <v>飞行家</v>
      </c>
      <c r="AE66" s="124">
        <v>1.81</v>
      </c>
      <c r="AF66" s="125">
        <v>0</v>
      </c>
      <c r="AG66" s="125">
        <v>0</v>
      </c>
      <c r="AH66" s="125">
        <v>1</v>
      </c>
      <c r="AI66" s="125">
        <v>62.9</v>
      </c>
      <c r="AJ66" s="127" t="s">
        <v>344</v>
      </c>
      <c r="AK66" s="123" t="str">
        <f>IF(区域选择!Z67="","",区域选择!Z67)</f>
        <v>yougg</v>
      </c>
      <c r="AL66" s="123" t="str">
        <f>IF(原始数据!AN66=0,"",原始数据!AN66)</f>
        <v>杂技演员</v>
      </c>
      <c r="AM66" s="124">
        <v>0.11</v>
      </c>
      <c r="AN66" s="125">
        <v>0</v>
      </c>
      <c r="AO66" s="125">
        <v>0</v>
      </c>
      <c r="AP66" s="125">
        <v>0</v>
      </c>
      <c r="AQ66" s="125">
        <v>92.3</v>
      </c>
      <c r="AR66" s="127" t="s">
        <v>344</v>
      </c>
      <c r="AS66" s="128">
        <v>0</v>
      </c>
      <c r="AT66" s="128">
        <v>12</v>
      </c>
      <c r="AU66" s="128">
        <v>26</v>
      </c>
      <c r="AV66" s="129" t="s">
        <v>253</v>
      </c>
      <c r="AW66" s="129" t="s">
        <v>179</v>
      </c>
      <c r="AX66" s="125"/>
      <c r="AY66" s="125"/>
      <c r="AZ66" s="130"/>
      <c r="BA66" s="130"/>
      <c r="BB66" s="130"/>
      <c r="BC66" s="127" t="s">
        <v>345</v>
      </c>
    </row>
    <row r="67" spans="1:55">
      <c r="A67" s="117">
        <f>输入错误检查!B67</f>
        <v>0</v>
      </c>
      <c r="C67" s="120">
        <f>IF(原始数据!B67="","",原始数据!B67)</f>
        <v>6</v>
      </c>
      <c r="D67" s="120">
        <f>IF(原始数据!C67="","",原始数据!C67)</f>
        <v>2</v>
      </c>
      <c r="E67" s="120">
        <f>IF(原始数据!D67="","",原始数据!D67)</f>
        <v>1700</v>
      </c>
      <c r="F67" s="120" t="str">
        <f>IF(原始数据!E67="","",原始数据!E67)</f>
        <v>FL</v>
      </c>
      <c r="G67" s="120" t="str">
        <f>IF(原始数据!F67="","",原始数据!F67)</f>
        <v>RC</v>
      </c>
      <c r="H67" s="120">
        <f>IF(原始数据!G67="","",原始数据!G67)</f>
        <v>1</v>
      </c>
      <c r="I67" s="120" t="str">
        <f>IF(原始数据!H67="","",原始数据!H67)</f>
        <v>下</v>
      </c>
      <c r="J67" s="120" t="str">
        <f>原始数据!U67</f>
        <v>屠</v>
      </c>
      <c r="K67" s="120">
        <f t="shared" si="2"/>
        <v>0</v>
      </c>
      <c r="L67" s="120">
        <f t="shared" si="3"/>
        <v>0</v>
      </c>
      <c r="M67" s="123" t="str">
        <f>IF(区域选择!K68="","",区域选择!K68)</f>
        <v>soba</v>
      </c>
      <c r="N67" s="123" t="str">
        <f>IF(原始数据!AI67=0,"",原始数据!AI67)</f>
        <v>心理学家</v>
      </c>
      <c r="O67" s="124">
        <v>2.2</v>
      </c>
      <c r="P67" s="125">
        <v>0</v>
      </c>
      <c r="Q67" s="125">
        <v>0</v>
      </c>
      <c r="R67" s="125">
        <v>0</v>
      </c>
      <c r="S67" s="125">
        <v>79.5</v>
      </c>
      <c r="T67" s="127" t="s">
        <v>344</v>
      </c>
      <c r="U67" s="123" t="str">
        <f>IF(区域选择!P68="","",区域选择!P68)</f>
        <v>monop</v>
      </c>
      <c r="V67" s="123" t="str">
        <f>IF(原始数据!AJ67=0,"",原始数据!AJ67)</f>
        <v>拉拉队员</v>
      </c>
      <c r="W67" s="124">
        <v>0.01</v>
      </c>
      <c r="X67" s="125">
        <v>0</v>
      </c>
      <c r="Y67" s="125">
        <v>0</v>
      </c>
      <c r="Z67" s="125">
        <v>0</v>
      </c>
      <c r="AA67" s="125">
        <v>83.9</v>
      </c>
      <c r="AB67" s="127" t="s">
        <v>344</v>
      </c>
      <c r="AC67" s="123" t="str">
        <f>IF(区域选择!U68="","",区域选择!U68)</f>
        <v>city</v>
      </c>
      <c r="AD67" s="123" t="str">
        <f>IF(原始数据!AL67=0,"",原始数据!AL67)</f>
        <v>野人</v>
      </c>
      <c r="AE67" s="124">
        <v>1.03</v>
      </c>
      <c r="AF67" s="125">
        <v>0</v>
      </c>
      <c r="AG67" s="125">
        <v>3</v>
      </c>
      <c r="AH67" s="125">
        <v>0</v>
      </c>
      <c r="AI67" s="125">
        <v>119.4</v>
      </c>
      <c r="AJ67" s="127" t="s">
        <v>344</v>
      </c>
      <c r="AK67" s="123" t="str">
        <f>IF(区域选择!Z68="","",区域选择!Z68)</f>
        <v>raolie</v>
      </c>
      <c r="AL67" s="123" t="str">
        <f>IF(原始数据!AN67=0,"",原始数据!AN67)</f>
        <v>飞行家</v>
      </c>
      <c r="AM67" s="124">
        <v>2.45</v>
      </c>
      <c r="AN67" s="125">
        <v>0</v>
      </c>
      <c r="AO67" s="125">
        <v>1</v>
      </c>
      <c r="AP67" s="125">
        <v>0</v>
      </c>
      <c r="AQ67" s="125">
        <v>29.6</v>
      </c>
      <c r="AR67" s="127" t="s">
        <v>344</v>
      </c>
      <c r="AS67" s="128">
        <v>1</v>
      </c>
      <c r="AT67" s="128">
        <v>9</v>
      </c>
      <c r="AU67" s="128">
        <v>28</v>
      </c>
      <c r="AV67" s="128"/>
      <c r="AW67" s="128"/>
      <c r="AX67" s="125"/>
      <c r="AY67" s="125"/>
      <c r="AZ67" s="130"/>
      <c r="BA67" s="130"/>
      <c r="BB67" s="130"/>
      <c r="BC67" s="125"/>
    </row>
    <row r="68" spans="1:55">
      <c r="A68" s="117">
        <f>输入错误检查!B68</f>
        <v>0</v>
      </c>
      <c r="C68" s="120">
        <f>IF(原始数据!B68="","",原始数据!B68)</f>
        <v>6</v>
      </c>
      <c r="D68" s="120">
        <f>IF(原始数据!C68="","",原始数据!C68)</f>
        <v>2</v>
      </c>
      <c r="E68" s="120">
        <f>IF(原始数据!D68="","",原始数据!D68)</f>
        <v>1700</v>
      </c>
      <c r="F68" s="120" t="str">
        <f>IF(原始数据!E68="","",原始数据!E68)</f>
        <v>FL</v>
      </c>
      <c r="G68" s="120" t="str">
        <f>IF(原始数据!F68="","",原始数据!F68)</f>
        <v>RC</v>
      </c>
      <c r="H68" s="120">
        <f>IF(原始数据!G68="","",原始数据!G68)</f>
        <v>2</v>
      </c>
      <c r="I68" s="120" t="str">
        <f>IF(原始数据!H68="","",原始数据!H68)</f>
        <v>上</v>
      </c>
      <c r="J68" s="120" t="str">
        <f>原始数据!U68</f>
        <v>平</v>
      </c>
      <c r="K68" s="120">
        <f t="shared" si="2"/>
        <v>0</v>
      </c>
      <c r="L68" s="120">
        <f t="shared" si="3"/>
        <v>2</v>
      </c>
      <c r="M68" s="123" t="str">
        <f>IF(区域选择!K69="","",区域选择!K69)</f>
        <v>soba</v>
      </c>
      <c r="N68" s="123" t="str">
        <f>IF(原始数据!AI68=0,"",原始数据!AI68)</f>
        <v>调香师</v>
      </c>
      <c r="O68" s="124">
        <v>1.41</v>
      </c>
      <c r="P68" s="125">
        <v>0</v>
      </c>
      <c r="Q68" s="125">
        <v>1</v>
      </c>
      <c r="R68" s="125">
        <v>0</v>
      </c>
      <c r="S68" s="125">
        <v>84.3</v>
      </c>
      <c r="T68" s="127" t="s">
        <v>343</v>
      </c>
      <c r="U68" s="123" t="str">
        <f>IF(区域选择!P69="","",区域选择!P69)</f>
        <v>monop</v>
      </c>
      <c r="V68" s="123" t="str">
        <f>IF(原始数据!AJ68=0,"",原始数据!AJ68)</f>
        <v>木偶师</v>
      </c>
      <c r="W68" s="124">
        <v>0.52</v>
      </c>
      <c r="X68" s="125">
        <v>0</v>
      </c>
      <c r="Y68" s="125">
        <v>1</v>
      </c>
      <c r="Z68" s="125">
        <v>2</v>
      </c>
      <c r="AA68" s="125">
        <v>141.9</v>
      </c>
      <c r="AB68" s="127" t="s">
        <v>344</v>
      </c>
      <c r="AC68" s="123" t="str">
        <f>IF(区域选择!U69="","",区域选择!U69)</f>
        <v>city</v>
      </c>
      <c r="AD68" s="123" t="str">
        <f>IF(原始数据!AL68=0,"",原始数据!AL68)</f>
        <v>佣兵</v>
      </c>
      <c r="AE68" s="124">
        <v>1.54</v>
      </c>
      <c r="AF68" s="125">
        <v>0</v>
      </c>
      <c r="AG68" s="125">
        <v>1</v>
      </c>
      <c r="AH68" s="125">
        <v>0</v>
      </c>
      <c r="AI68" s="125">
        <v>19.6</v>
      </c>
      <c r="AJ68" s="127" t="s">
        <v>343</v>
      </c>
      <c r="AK68" s="123" t="str">
        <f>IF(区域选择!Z69="","",区域选择!Z69)</f>
        <v>raolie</v>
      </c>
      <c r="AL68" s="123" t="str">
        <f>IF(原始数据!AN68=0,"",原始数据!AN68)</f>
        <v>囚徒</v>
      </c>
      <c r="AM68" s="124">
        <v>2.43</v>
      </c>
      <c r="AN68" s="125">
        <v>0</v>
      </c>
      <c r="AO68" s="125">
        <v>0</v>
      </c>
      <c r="AP68" s="125">
        <v>0</v>
      </c>
      <c r="AQ68" s="125">
        <v>48.1</v>
      </c>
      <c r="AR68" s="127" t="s">
        <v>344</v>
      </c>
      <c r="AS68" s="128">
        <v>0</v>
      </c>
      <c r="AT68" s="128">
        <v>6</v>
      </c>
      <c r="AU68" s="128">
        <v>19</v>
      </c>
      <c r="AV68" s="128"/>
      <c r="AW68" s="128"/>
      <c r="AX68" s="125"/>
      <c r="AY68" s="125"/>
      <c r="AZ68" s="130"/>
      <c r="BA68" s="130"/>
      <c r="BB68" s="130"/>
      <c r="BC68" s="125"/>
    </row>
    <row r="69" spans="1:55">
      <c r="A69" s="117">
        <f>输入错误检查!B69</f>
        <v>0</v>
      </c>
      <c r="C69" s="120">
        <f>IF(原始数据!B69="","",原始数据!B69)</f>
        <v>6</v>
      </c>
      <c r="D69" s="120">
        <f>IF(原始数据!C69="","",原始数据!C69)</f>
        <v>2</v>
      </c>
      <c r="E69" s="120">
        <f>IF(原始数据!D69="","",原始数据!D69)</f>
        <v>1700</v>
      </c>
      <c r="F69" s="120" t="str">
        <f>IF(原始数据!E69="","",原始数据!E69)</f>
        <v>FL</v>
      </c>
      <c r="G69" s="120" t="str">
        <f>IF(原始数据!F69="","",原始数据!F69)</f>
        <v>RC</v>
      </c>
      <c r="H69" s="120">
        <f>IF(原始数据!G69="","",原始数据!G69)</f>
        <v>2</v>
      </c>
      <c r="I69" s="120" t="str">
        <f>IF(原始数据!H69="","",原始数据!H69)</f>
        <v>下</v>
      </c>
      <c r="J69" s="120" t="str">
        <f>原始数据!U69</f>
        <v>屠</v>
      </c>
      <c r="K69" s="120">
        <f t="shared" si="2"/>
        <v>0</v>
      </c>
      <c r="L69" s="120">
        <f t="shared" si="3"/>
        <v>0</v>
      </c>
      <c r="M69" s="123" t="str">
        <f>IF(区域选择!K70="","",区域选择!K70)</f>
        <v>yougg</v>
      </c>
      <c r="N69" s="123" t="str">
        <f>IF(原始数据!AI69=0,"",原始数据!AI69)</f>
        <v>昆虫学者</v>
      </c>
      <c r="O69" s="124">
        <v>2.57</v>
      </c>
      <c r="P69" s="125">
        <v>0</v>
      </c>
      <c r="Q69" s="125">
        <v>0</v>
      </c>
      <c r="R69" s="125">
        <v>0</v>
      </c>
      <c r="S69" s="125">
        <v>31.6</v>
      </c>
      <c r="T69" s="127" t="s">
        <v>344</v>
      </c>
      <c r="U69" s="123" t="str">
        <f>IF(区域选择!P70="","",区域选择!P70)</f>
        <v>emmko</v>
      </c>
      <c r="V69" s="123" t="str">
        <f>IF(原始数据!AJ69=0,"",原始数据!AJ69)</f>
        <v>园丁</v>
      </c>
      <c r="W69" s="124">
        <v>1.08</v>
      </c>
      <c r="X69" s="125">
        <v>0</v>
      </c>
      <c r="Y69" s="125">
        <v>1</v>
      </c>
      <c r="Z69" s="125">
        <v>0</v>
      </c>
      <c r="AA69" s="125">
        <v>56.2</v>
      </c>
      <c r="AB69" s="127" t="s">
        <v>344</v>
      </c>
      <c r="AC69" s="123" t="str">
        <f>IF(区域选择!U70="","",区域选择!U70)</f>
        <v>maeken</v>
      </c>
      <c r="AD69" s="123" t="str">
        <f>IF(原始数据!AL69=0,"",原始数据!AL69)</f>
        <v>佣兵</v>
      </c>
      <c r="AE69" s="124">
        <v>1.43</v>
      </c>
      <c r="AF69" s="125">
        <v>0</v>
      </c>
      <c r="AG69" s="125">
        <v>2</v>
      </c>
      <c r="AH69" s="125">
        <v>0</v>
      </c>
      <c r="AI69" s="125">
        <v>36.6</v>
      </c>
      <c r="AJ69" s="127" t="s">
        <v>344</v>
      </c>
      <c r="AK69" s="123" t="str">
        <f>IF(区域选择!Z70="","",区域选择!Z70)</f>
        <v>sasori</v>
      </c>
      <c r="AL69" s="123" t="str">
        <f>IF(原始数据!AN69=0,"",原始数据!AN69)</f>
        <v>飞行家</v>
      </c>
      <c r="AM69" s="124">
        <v>0</v>
      </c>
      <c r="AN69" s="125">
        <v>0</v>
      </c>
      <c r="AO69" s="125">
        <v>0</v>
      </c>
      <c r="AP69" s="125">
        <v>0</v>
      </c>
      <c r="AQ69" s="125">
        <v>73.2</v>
      </c>
      <c r="AR69" s="127" t="s">
        <v>344</v>
      </c>
      <c r="AS69" s="128">
        <v>0</v>
      </c>
      <c r="AT69" s="128">
        <v>6</v>
      </c>
      <c r="AU69" s="128">
        <v>44</v>
      </c>
      <c r="AV69" s="128"/>
      <c r="AW69" s="128"/>
      <c r="AX69" s="125"/>
      <c r="AY69" s="125"/>
      <c r="AZ69" s="130"/>
      <c r="BA69" s="130"/>
      <c r="BB69" s="130"/>
      <c r="BC69" s="125"/>
    </row>
    <row r="70" spans="1:55">
      <c r="A70" s="117">
        <f>输入错误检查!B70</f>
        <v>0</v>
      </c>
      <c r="C70" s="120">
        <f>IF(原始数据!B70="","",原始数据!B70)</f>
        <v>6</v>
      </c>
      <c r="D70" s="120">
        <f>IF(原始数据!C70="","",原始数据!C70)</f>
        <v>2</v>
      </c>
      <c r="E70" s="120">
        <f>IF(原始数据!D70="","",原始数据!D70)</f>
        <v>1700</v>
      </c>
      <c r="F70" s="120" t="str">
        <f>IF(原始数据!E70="","",原始数据!E70)</f>
        <v>FL</v>
      </c>
      <c r="G70" s="120" t="str">
        <f>IF(原始数据!F70="","",原始数据!F70)</f>
        <v>RC</v>
      </c>
      <c r="H70" s="120">
        <f>IF(原始数据!G70="","",原始数据!G70)</f>
        <v>3</v>
      </c>
      <c r="I70" s="120" t="str">
        <f>IF(原始数据!H70="","",原始数据!H70)</f>
        <v>上</v>
      </c>
      <c r="J70" s="120" t="str">
        <f>原始数据!U70</f>
        <v>平</v>
      </c>
      <c r="K70" s="120">
        <f t="shared" si="2"/>
        <v>0</v>
      </c>
      <c r="L70" s="120">
        <f t="shared" si="3"/>
        <v>2</v>
      </c>
      <c r="M70" s="123" t="str">
        <f>IF(区域选择!K71="","",区域选择!K71)</f>
        <v>city</v>
      </c>
      <c r="N70" s="123" t="str">
        <f>IF(原始数据!AI70=0,"",原始数据!AI70)</f>
        <v>大副</v>
      </c>
      <c r="O70" s="124">
        <v>1</v>
      </c>
      <c r="P70" s="125">
        <v>0</v>
      </c>
      <c r="Q70" s="125">
        <v>1</v>
      </c>
      <c r="R70" s="125">
        <v>0</v>
      </c>
      <c r="S70" s="125">
        <v>19</v>
      </c>
      <c r="T70" s="127" t="s">
        <v>344</v>
      </c>
      <c r="U70" s="123" t="str">
        <f>IF(区域选择!P71="","",区域选择!P71)</f>
        <v>raolie</v>
      </c>
      <c r="V70" s="123" t="str">
        <f>IF(原始数据!AJ70=0,"",原始数据!AJ70)</f>
        <v>调酒师</v>
      </c>
      <c r="W70" s="124">
        <v>2</v>
      </c>
      <c r="X70" s="125">
        <v>0</v>
      </c>
      <c r="Y70" s="125">
        <v>0</v>
      </c>
      <c r="Z70" s="125">
        <v>0</v>
      </c>
      <c r="AA70" s="125">
        <v>0</v>
      </c>
      <c r="AB70" s="127" t="s">
        <v>343</v>
      </c>
      <c r="AC70" s="123" t="str">
        <f>IF(区域选择!U71="","",区域选择!U71)</f>
        <v>soba</v>
      </c>
      <c r="AD70" s="123" t="str">
        <f>IF(原始数据!AL70=0,"",原始数据!AL70)</f>
        <v>勘探员</v>
      </c>
      <c r="AE70" s="124">
        <v>2</v>
      </c>
      <c r="AF70" s="125">
        <v>0</v>
      </c>
      <c r="AG70" s="125">
        <v>0</v>
      </c>
      <c r="AH70" s="125">
        <v>0</v>
      </c>
      <c r="AI70" s="125">
        <v>0</v>
      </c>
      <c r="AJ70" s="127" t="s">
        <v>343</v>
      </c>
      <c r="AK70" s="123" t="str">
        <f>IF(区域选择!Z71="","",区域选择!Z71)</f>
        <v>monop</v>
      </c>
      <c r="AL70" s="123" t="str">
        <f>IF(原始数据!AN70=0,"",原始数据!AN70)</f>
        <v>飞行家</v>
      </c>
      <c r="AM70" s="124">
        <v>0</v>
      </c>
      <c r="AN70" s="125">
        <v>0</v>
      </c>
      <c r="AO70" s="125">
        <v>0</v>
      </c>
      <c r="AP70" s="125">
        <v>0</v>
      </c>
      <c r="AQ70" s="125">
        <v>72.3</v>
      </c>
      <c r="AR70" s="127" t="s">
        <v>344</v>
      </c>
      <c r="AS70" s="128">
        <v>0</v>
      </c>
      <c r="AT70" s="128">
        <v>3</v>
      </c>
      <c r="AU70" s="128">
        <v>58</v>
      </c>
      <c r="AV70" s="128"/>
      <c r="AW70" s="128"/>
      <c r="AX70" s="125"/>
      <c r="AY70" s="125"/>
      <c r="AZ70" s="130"/>
      <c r="BA70" s="130"/>
      <c r="BB70" s="130"/>
      <c r="BC70" s="125"/>
    </row>
    <row r="71" spans="1:55">
      <c r="A71" s="117">
        <f>输入错误检查!B71</f>
        <v>0</v>
      </c>
      <c r="C71" s="120">
        <f>IF(原始数据!B71="","",原始数据!B71)</f>
        <v>6</v>
      </c>
      <c r="D71" s="120">
        <f>IF(原始数据!C71="","",原始数据!C71)</f>
        <v>2</v>
      </c>
      <c r="E71" s="120">
        <f>IF(原始数据!D71="","",原始数据!D71)</f>
        <v>1700</v>
      </c>
      <c r="F71" s="120" t="str">
        <f>IF(原始数据!E71="","",原始数据!E71)</f>
        <v>FL</v>
      </c>
      <c r="G71" s="120" t="str">
        <f>IF(原始数据!F71="","",原始数据!F71)</f>
        <v>RC</v>
      </c>
      <c r="H71" s="120">
        <f>IF(原始数据!G71="","",原始数据!G71)</f>
        <v>3</v>
      </c>
      <c r="I71" s="120" t="str">
        <f>IF(原始数据!H71="","",原始数据!H71)</f>
        <v>下</v>
      </c>
      <c r="J71" s="120" t="str">
        <f>原始数据!U71</f>
        <v>人</v>
      </c>
      <c r="K71" s="120">
        <f t="shared" si="2"/>
        <v>0</v>
      </c>
      <c r="L71" s="120">
        <f t="shared" si="3"/>
        <v>3</v>
      </c>
      <c r="M71" s="123" t="str">
        <f>IF(区域选择!K72="","",区域选择!K72)</f>
        <v>maeken</v>
      </c>
      <c r="N71" s="123" t="str">
        <f>IF(原始数据!AI71=0,"",原始数据!AI71)</f>
        <v>佣兵</v>
      </c>
      <c r="O71" s="124">
        <v>1.7</v>
      </c>
      <c r="P71" s="125">
        <v>0</v>
      </c>
      <c r="Q71" s="125">
        <v>1</v>
      </c>
      <c r="R71" s="125">
        <v>0</v>
      </c>
      <c r="S71" s="125">
        <v>46.6</v>
      </c>
      <c r="T71" s="127" t="s">
        <v>343</v>
      </c>
      <c r="U71" s="123" t="str">
        <f>IF(区域选择!P72="","",区域选择!P72)</f>
        <v>sasori</v>
      </c>
      <c r="V71" s="123" t="str">
        <f>IF(原始数据!AJ71=0,"",原始数据!AJ71)</f>
        <v>舞女</v>
      </c>
      <c r="W71" s="124">
        <v>1.87</v>
      </c>
      <c r="X71" s="125">
        <v>0</v>
      </c>
      <c r="Y71" s="125">
        <v>0</v>
      </c>
      <c r="Z71" s="125">
        <v>0</v>
      </c>
      <c r="AA71" s="125">
        <v>18</v>
      </c>
      <c r="AB71" s="127" t="s">
        <v>343</v>
      </c>
      <c r="AC71" s="123" t="str">
        <f>IF(区域选择!U72="","",区域选择!U72)</f>
        <v>yougg</v>
      </c>
      <c r="AD71" s="123" t="str">
        <f>IF(原始数据!AL71=0,"",原始数据!AL71)</f>
        <v>杂技演员</v>
      </c>
      <c r="AE71" s="124">
        <v>1.29</v>
      </c>
      <c r="AF71" s="125">
        <v>0</v>
      </c>
      <c r="AG71" s="125">
        <v>1</v>
      </c>
      <c r="AH71" s="125">
        <v>0</v>
      </c>
      <c r="AI71" s="125">
        <v>33.3</v>
      </c>
      <c r="AJ71" s="127" t="s">
        <v>343</v>
      </c>
      <c r="AK71" s="123" t="str">
        <f>IF(区域选择!Z72="","",区域选择!Z72)</f>
        <v>emmko</v>
      </c>
      <c r="AL71" s="123" t="str">
        <f>IF(原始数据!AN71=0,"",原始数据!AN71)</f>
        <v>古董商</v>
      </c>
      <c r="AM71" s="124">
        <v>0.31</v>
      </c>
      <c r="AN71" s="125">
        <v>0</v>
      </c>
      <c r="AO71" s="125">
        <v>0</v>
      </c>
      <c r="AP71" s="125">
        <v>0</v>
      </c>
      <c r="AQ71" s="125">
        <v>111.3</v>
      </c>
      <c r="AR71" s="127" t="s">
        <v>344</v>
      </c>
      <c r="AS71" s="128">
        <v>0</v>
      </c>
      <c r="AT71" s="128">
        <v>5</v>
      </c>
      <c r="AU71" s="128">
        <v>2</v>
      </c>
      <c r="AV71" s="128"/>
      <c r="AW71" s="128"/>
      <c r="AX71" s="125"/>
      <c r="AY71" s="125"/>
      <c r="AZ71" s="130"/>
      <c r="BA71" s="130"/>
      <c r="BB71" s="130"/>
      <c r="BC71" s="125"/>
    </row>
    <row r="72" spans="1:55">
      <c r="A72" s="117">
        <f>输入错误检查!B72</f>
        <v>0</v>
      </c>
      <c r="C72" s="120">
        <f>IF(原始数据!B72="","",原始数据!B72)</f>
        <v>6</v>
      </c>
      <c r="D72" s="120">
        <f>IF(原始数据!C72="","",原始数据!C72)</f>
        <v>2</v>
      </c>
      <c r="E72" s="120">
        <f>IF(原始数据!D72="","",原始数据!D72)</f>
        <v>1700</v>
      </c>
      <c r="F72" s="120" t="str">
        <f>IF(原始数据!E72="","",原始数据!E72)</f>
        <v>FL</v>
      </c>
      <c r="G72" s="120" t="str">
        <f>IF(原始数据!F72="","",原始数据!F72)</f>
        <v>RC</v>
      </c>
      <c r="H72" s="120" t="str">
        <f>IF(原始数据!G72="","",原始数据!G72)</f>
        <v>加</v>
      </c>
      <c r="I72" s="120" t="str">
        <f>IF(原始数据!H72="","",原始数据!H72)</f>
        <v>上</v>
      </c>
      <c r="J72" s="120" t="str">
        <f>原始数据!U72</f>
        <v/>
      </c>
      <c r="K72" s="120" t="str">
        <f t="shared" si="2"/>
        <v/>
      </c>
      <c r="L72" s="120">
        <f t="shared" si="3"/>
        <v>0</v>
      </c>
      <c r="M72" s="123" t="str">
        <f>IF(区域选择!K73="","",区域选择!K73)</f>
        <v/>
      </c>
      <c r="N72" s="123" t="str">
        <f>IF(原始数据!AI72=0,"",原始数据!AI72)</f>
        <v/>
      </c>
      <c r="O72" s="124"/>
      <c r="P72" s="125"/>
      <c r="Q72" s="125"/>
      <c r="R72" s="125"/>
      <c r="S72" s="125"/>
      <c r="T72" s="127"/>
      <c r="U72" s="123" t="str">
        <f>IF(区域选择!P73="","",区域选择!P73)</f>
        <v/>
      </c>
      <c r="V72" s="123" t="str">
        <f>IF(原始数据!AJ72=0,"",原始数据!AJ72)</f>
        <v/>
      </c>
      <c r="W72" s="124"/>
      <c r="X72" s="125"/>
      <c r="Y72" s="125"/>
      <c r="Z72" s="125"/>
      <c r="AA72" s="125"/>
      <c r="AB72" s="127"/>
      <c r="AC72" s="123" t="str">
        <f>IF(区域选择!U73="","",区域选择!U73)</f>
        <v/>
      </c>
      <c r="AD72" s="123" t="str">
        <f>IF(原始数据!AL72=0,"",原始数据!AL72)</f>
        <v/>
      </c>
      <c r="AE72" s="124"/>
      <c r="AF72" s="125"/>
      <c r="AG72" s="125"/>
      <c r="AH72" s="125"/>
      <c r="AI72" s="125"/>
      <c r="AJ72" s="127"/>
      <c r="AK72" s="123" t="str">
        <f>IF(区域选择!Z73="","",区域选择!Z73)</f>
        <v/>
      </c>
      <c r="AL72" s="123" t="str">
        <f>IF(原始数据!AN72=0,"",原始数据!AN72)</f>
        <v/>
      </c>
      <c r="AM72" s="124"/>
      <c r="AN72" s="125"/>
      <c r="AO72" s="125"/>
      <c r="AP72" s="125"/>
      <c r="AQ72" s="125"/>
      <c r="AR72" s="125"/>
      <c r="AS72" s="128"/>
      <c r="AT72" s="128"/>
      <c r="AU72" s="128"/>
      <c r="AV72" s="128"/>
      <c r="AW72" s="128"/>
      <c r="AX72" s="125"/>
      <c r="AY72" s="125"/>
      <c r="AZ72" s="130"/>
      <c r="BA72" s="130"/>
      <c r="BB72" s="130"/>
      <c r="BC72" s="125"/>
    </row>
    <row r="73" spans="1:55">
      <c r="A73" s="117">
        <f>输入错误检查!B73</f>
        <v>0</v>
      </c>
      <c r="C73" s="120">
        <f>IF(原始数据!B73="","",原始数据!B73)</f>
        <v>6</v>
      </c>
      <c r="D73" s="120">
        <f>IF(原始数据!C73="","",原始数据!C73)</f>
        <v>2</v>
      </c>
      <c r="E73" s="120">
        <f>IF(原始数据!D73="","",原始数据!D73)</f>
        <v>1700</v>
      </c>
      <c r="F73" s="120" t="str">
        <f>IF(原始数据!E73="","",原始数据!E73)</f>
        <v>FL</v>
      </c>
      <c r="G73" s="120" t="str">
        <f>IF(原始数据!F73="","",原始数据!F73)</f>
        <v>RC</v>
      </c>
      <c r="H73" s="120" t="str">
        <f>IF(原始数据!G73="","",原始数据!G73)</f>
        <v>加</v>
      </c>
      <c r="I73" s="120" t="str">
        <f>IF(原始数据!H73="","",原始数据!H73)</f>
        <v>下</v>
      </c>
      <c r="J73" s="120" t="str">
        <f>原始数据!U73</f>
        <v/>
      </c>
      <c r="K73" s="120" t="str">
        <f t="shared" si="2"/>
        <v/>
      </c>
      <c r="L73" s="120">
        <f t="shared" si="3"/>
        <v>0</v>
      </c>
      <c r="M73" s="123" t="str">
        <f>IF(区域选择!K74="","",区域选择!K74)</f>
        <v/>
      </c>
      <c r="N73" s="123" t="str">
        <f>IF(原始数据!AI73=0,"",原始数据!AI73)</f>
        <v/>
      </c>
      <c r="O73" s="124"/>
      <c r="P73" s="125"/>
      <c r="Q73" s="125"/>
      <c r="R73" s="125"/>
      <c r="S73" s="125"/>
      <c r="T73" s="127"/>
      <c r="U73" s="123" t="str">
        <f>IF(区域选择!P74="","",区域选择!P74)</f>
        <v/>
      </c>
      <c r="V73" s="123" t="str">
        <f>IF(原始数据!AJ73=0,"",原始数据!AJ73)</f>
        <v/>
      </c>
      <c r="W73" s="124"/>
      <c r="X73" s="125"/>
      <c r="Y73" s="125"/>
      <c r="Z73" s="125"/>
      <c r="AA73" s="125"/>
      <c r="AB73" s="127"/>
      <c r="AC73" s="123" t="str">
        <f>IF(区域选择!U74="","",区域选择!U74)</f>
        <v/>
      </c>
      <c r="AD73" s="123" t="str">
        <f>IF(原始数据!AL73=0,"",原始数据!AL73)</f>
        <v/>
      </c>
      <c r="AE73" s="124"/>
      <c r="AF73" s="125"/>
      <c r="AG73" s="125"/>
      <c r="AH73" s="125"/>
      <c r="AI73" s="125"/>
      <c r="AJ73" s="127"/>
      <c r="AK73" s="123" t="str">
        <f>IF(区域选择!Z74="","",区域选择!Z74)</f>
        <v/>
      </c>
      <c r="AL73" s="123" t="str">
        <f>IF(原始数据!AN73=0,"",原始数据!AN73)</f>
        <v/>
      </c>
      <c r="AM73" s="124"/>
      <c r="AN73" s="125"/>
      <c r="AO73" s="125"/>
      <c r="AP73" s="125"/>
      <c r="AQ73" s="125"/>
      <c r="AR73" s="125"/>
      <c r="AS73" s="128"/>
      <c r="AT73" s="128"/>
      <c r="AU73" s="128"/>
      <c r="AV73" s="128"/>
      <c r="AW73" s="128"/>
      <c r="AX73" s="125"/>
      <c r="AY73" s="125"/>
      <c r="AZ73" s="130"/>
      <c r="BA73" s="130"/>
      <c r="BB73" s="130"/>
      <c r="BC73" s="125"/>
    </row>
    <row r="74" spans="1:55">
      <c r="A74" s="117">
        <f>输入错误检查!B74</f>
        <v>0</v>
      </c>
      <c r="C74" s="120">
        <f>IF(原始数据!B74="","",原始数据!B74)</f>
        <v>6</v>
      </c>
      <c r="D74" s="120">
        <f>IF(原始数据!C74="","",原始数据!C74)</f>
        <v>7</v>
      </c>
      <c r="E74" s="120">
        <f>IF(原始数据!D74="","",原始数据!D74)</f>
        <v>1300</v>
      </c>
      <c r="F74" s="120" t="str">
        <f>IF(原始数据!E74="","",原始数据!E74)</f>
        <v>FAV</v>
      </c>
      <c r="G74" s="120" t="str">
        <f>IF(原始数据!F74="","",原始数据!F74)</f>
        <v>ZETA</v>
      </c>
      <c r="H74" s="120">
        <f>IF(原始数据!G74="","",原始数据!G74)</f>
        <v>1</v>
      </c>
      <c r="I74" s="120" t="str">
        <f>IF(原始数据!H74="","",原始数据!H74)</f>
        <v>上</v>
      </c>
      <c r="J74" s="120" t="str">
        <f>原始数据!U74</f>
        <v>屠</v>
      </c>
      <c r="K74" s="120">
        <f t="shared" si="2"/>
        <v>0</v>
      </c>
      <c r="L74" s="120">
        <f t="shared" si="3"/>
        <v>0</v>
      </c>
      <c r="M74" s="123" t="str">
        <f>IF(区域选择!K75="","",区域选择!K75)</f>
        <v>appai</v>
      </c>
      <c r="N74" s="123" t="str">
        <f>IF(原始数据!AI74=0,"",原始数据!AI74)</f>
        <v>杂技演员</v>
      </c>
      <c r="O74" s="124">
        <v>1.4</v>
      </c>
      <c r="P74" s="125">
        <v>0</v>
      </c>
      <c r="Q74" s="125">
        <v>0</v>
      </c>
      <c r="R74" s="125">
        <v>0</v>
      </c>
      <c r="S74" s="125">
        <v>50.5</v>
      </c>
      <c r="T74" s="127" t="s">
        <v>344</v>
      </c>
      <c r="U74" s="123" t="str">
        <f>IF(区域选择!P75="","",区域选择!P75)</f>
        <v>nerisu</v>
      </c>
      <c r="V74" s="123" t="str">
        <f>IF(原始数据!AJ74=0,"",原始数据!AJ74)</f>
        <v>魔术师</v>
      </c>
      <c r="W74" s="124">
        <v>0</v>
      </c>
      <c r="X74" s="125">
        <v>0</v>
      </c>
      <c r="Y74" s="125">
        <v>0</v>
      </c>
      <c r="Z74" s="125">
        <v>0</v>
      </c>
      <c r="AA74" s="125">
        <v>45</v>
      </c>
      <c r="AB74" s="127" t="s">
        <v>344</v>
      </c>
      <c r="AC74" s="123" t="str">
        <f>IF(区域选择!U75="","",区域选择!U75)</f>
        <v>dacho</v>
      </c>
      <c r="AD74" s="123" t="str">
        <f>IF(原始数据!AL74=0,"",原始数据!AL74)</f>
        <v>大副</v>
      </c>
      <c r="AE74" s="124">
        <v>1.33</v>
      </c>
      <c r="AF74" s="125">
        <v>0</v>
      </c>
      <c r="AG74" s="125">
        <v>2</v>
      </c>
      <c r="AH74" s="125">
        <v>0</v>
      </c>
      <c r="AI74" s="131">
        <v>24.3</v>
      </c>
      <c r="AJ74" s="127" t="s">
        <v>344</v>
      </c>
      <c r="AK74" s="123" t="str">
        <f>IF(区域选择!Z75="","",区域选择!Z75)</f>
        <v>felix</v>
      </c>
      <c r="AL74" s="123" t="str">
        <f>IF(原始数据!AN74=0,"",原始数据!AN74)</f>
        <v>飞行家</v>
      </c>
      <c r="AM74" s="124">
        <v>2.13</v>
      </c>
      <c r="AN74" s="125">
        <v>0</v>
      </c>
      <c r="AO74" s="125">
        <v>1</v>
      </c>
      <c r="AP74" s="125">
        <v>0</v>
      </c>
      <c r="AQ74" s="125">
        <v>57.3</v>
      </c>
      <c r="AR74" s="127" t="s">
        <v>344</v>
      </c>
      <c r="AS74" s="128">
        <v>1</v>
      </c>
      <c r="AT74" s="131">
        <v>8</v>
      </c>
      <c r="AU74" s="131">
        <v>5</v>
      </c>
      <c r="AV74" s="129" t="s">
        <v>132</v>
      </c>
      <c r="AW74" s="133" t="s">
        <v>185</v>
      </c>
      <c r="AX74" s="125"/>
      <c r="AY74" s="125"/>
      <c r="AZ74" s="130"/>
      <c r="BA74" s="130"/>
      <c r="BB74" s="130"/>
      <c r="BC74" s="127" t="s">
        <v>345</v>
      </c>
    </row>
    <row r="75" spans="1:55">
      <c r="A75" s="117">
        <f>输入错误检查!B75</f>
        <v>0</v>
      </c>
      <c r="C75" s="120">
        <f>IF(原始数据!B75="","",原始数据!B75)</f>
        <v>6</v>
      </c>
      <c r="D75" s="120">
        <f>IF(原始数据!C75="","",原始数据!C75)</f>
        <v>7</v>
      </c>
      <c r="E75" s="120">
        <f>IF(原始数据!D75="","",原始数据!D75)</f>
        <v>1300</v>
      </c>
      <c r="F75" s="120" t="str">
        <f>IF(原始数据!E75="","",原始数据!E75)</f>
        <v>FAV</v>
      </c>
      <c r="G75" s="120" t="str">
        <f>IF(原始数据!F75="","",原始数据!F75)</f>
        <v>ZETA</v>
      </c>
      <c r="H75" s="120">
        <f>IF(原始数据!G75="","",原始数据!G75)</f>
        <v>1</v>
      </c>
      <c r="I75" s="120" t="str">
        <f>IF(原始数据!H75="","",原始数据!H75)</f>
        <v>下</v>
      </c>
      <c r="J75" s="120" t="str">
        <f>原始数据!U75</f>
        <v>平</v>
      </c>
      <c r="K75" s="120">
        <f t="shared" si="2"/>
        <v>0</v>
      </c>
      <c r="L75" s="120">
        <f t="shared" si="3"/>
        <v>2</v>
      </c>
      <c r="M75" s="123" t="str">
        <f>IF(区域选择!K76="","",区域选择!K76)</f>
        <v>kznk</v>
      </c>
      <c r="N75" s="123" t="str">
        <f>IF(原始数据!AI75=0,"",原始数据!AI75)</f>
        <v>杂技演员</v>
      </c>
      <c r="O75" s="124">
        <v>0.22</v>
      </c>
      <c r="P75" s="125">
        <v>0</v>
      </c>
      <c r="Q75" s="125">
        <v>0</v>
      </c>
      <c r="R75" s="125">
        <v>0</v>
      </c>
      <c r="S75" s="125">
        <v>122.3</v>
      </c>
      <c r="T75" s="127" t="s">
        <v>344</v>
      </c>
      <c r="U75" s="123" t="str">
        <f>IF(区域选择!P76="","",区域选择!P76)</f>
        <v>dolisu</v>
      </c>
      <c r="V75" s="123" t="str">
        <f>IF(原始数据!AJ75=0,"",原始数据!AJ75)</f>
        <v>木偶师</v>
      </c>
      <c r="W75" s="124">
        <v>2.15</v>
      </c>
      <c r="X75" s="125">
        <v>0</v>
      </c>
      <c r="Y75" s="125">
        <v>1</v>
      </c>
      <c r="Z75" s="125">
        <v>0</v>
      </c>
      <c r="AA75" s="125">
        <v>84.7</v>
      </c>
      <c r="AB75" s="127" t="s">
        <v>343</v>
      </c>
      <c r="AC75" s="123" t="str">
        <f>IF(区域选择!U76="","",区域选择!U76)</f>
        <v>shinami</v>
      </c>
      <c r="AD75" s="123" t="str">
        <f>IF(原始数据!AL75=0,"",原始数据!AL75)</f>
        <v>佣兵</v>
      </c>
      <c r="AE75" s="124">
        <v>1.39</v>
      </c>
      <c r="AF75" s="125">
        <v>0</v>
      </c>
      <c r="AG75" s="125">
        <v>1</v>
      </c>
      <c r="AH75" s="125">
        <v>1</v>
      </c>
      <c r="AI75" s="125">
        <v>38.1</v>
      </c>
      <c r="AJ75" s="127" t="s">
        <v>343</v>
      </c>
      <c r="AK75" s="123" t="str">
        <f>IF(区域选择!Z76="","",区域选择!Z76)</f>
        <v>hametu</v>
      </c>
      <c r="AL75" s="123" t="str">
        <f>IF(原始数据!AN75=0,"",原始数据!AN75)</f>
        <v>空军</v>
      </c>
      <c r="AM75" s="124">
        <v>1.56</v>
      </c>
      <c r="AN75" s="125">
        <v>0</v>
      </c>
      <c r="AO75" s="125">
        <v>1</v>
      </c>
      <c r="AP75" s="125">
        <v>0</v>
      </c>
      <c r="AQ75" s="125">
        <v>98.2</v>
      </c>
      <c r="AR75" s="127" t="s">
        <v>344</v>
      </c>
      <c r="AS75" s="128">
        <v>0</v>
      </c>
      <c r="AT75" s="128">
        <v>8</v>
      </c>
      <c r="AU75" s="131">
        <v>32</v>
      </c>
      <c r="AV75" s="128"/>
      <c r="AW75" s="128"/>
      <c r="AX75" s="125"/>
      <c r="AY75" s="125"/>
      <c r="AZ75" s="130"/>
      <c r="BA75" s="130"/>
      <c r="BB75" s="130"/>
      <c r="BC75" s="127" t="s">
        <v>356</v>
      </c>
    </row>
    <row r="76" spans="1:55">
      <c r="A76" s="117">
        <f>输入错误检查!B76</f>
        <v>0</v>
      </c>
      <c r="C76" s="120">
        <f>IF(原始数据!B76="","",原始数据!B76)</f>
        <v>6</v>
      </c>
      <c r="D76" s="120">
        <f>IF(原始数据!C76="","",原始数据!C76)</f>
        <v>7</v>
      </c>
      <c r="E76" s="120">
        <f>IF(原始数据!D76="","",原始数据!D76)</f>
        <v>1300</v>
      </c>
      <c r="F76" s="120" t="str">
        <f>IF(原始数据!E76="","",原始数据!E76)</f>
        <v>FAV</v>
      </c>
      <c r="G76" s="120" t="str">
        <f>IF(原始数据!F76="","",原始数据!F76)</f>
        <v>ZETA</v>
      </c>
      <c r="H76" s="120">
        <f>IF(原始数据!G76="","",原始数据!G76)</f>
        <v>2</v>
      </c>
      <c r="I76" s="120" t="str">
        <f>IF(原始数据!H76="","",原始数据!H76)</f>
        <v>上</v>
      </c>
      <c r="J76" s="120" t="str">
        <f>原始数据!U76</f>
        <v>屠</v>
      </c>
      <c r="K76" s="120">
        <f t="shared" si="2"/>
        <v>0</v>
      </c>
      <c r="L76" s="120">
        <f t="shared" si="3"/>
        <v>0</v>
      </c>
      <c r="M76" s="123" t="str">
        <f>IF(区域选择!K77="","",区域选择!K77)</f>
        <v>hametu</v>
      </c>
      <c r="N76" s="123" t="str">
        <f>IF(原始数据!AI76=0,"",原始数据!AI76)</f>
        <v>勘探员</v>
      </c>
      <c r="O76" s="124">
        <v>1.45</v>
      </c>
      <c r="P76" s="125">
        <v>0</v>
      </c>
      <c r="Q76" s="125">
        <v>0</v>
      </c>
      <c r="R76" s="125">
        <v>0</v>
      </c>
      <c r="S76" s="125">
        <v>67.2</v>
      </c>
      <c r="T76" s="127" t="s">
        <v>344</v>
      </c>
      <c r="U76" s="123" t="str">
        <f>IF(区域选择!P77="","",区域选择!P77)</f>
        <v>kznk</v>
      </c>
      <c r="V76" s="123" t="str">
        <f>IF(原始数据!AJ76=0,"",原始数据!AJ76)</f>
        <v>飞行家</v>
      </c>
      <c r="W76" s="124">
        <v>2.37</v>
      </c>
      <c r="X76" s="125">
        <v>0</v>
      </c>
      <c r="Y76" s="125">
        <v>2</v>
      </c>
      <c r="Z76" s="125">
        <v>1</v>
      </c>
      <c r="AA76" s="125">
        <v>77.1</v>
      </c>
      <c r="AB76" s="127" t="s">
        <v>344</v>
      </c>
      <c r="AC76" s="123" t="str">
        <f>IF(区域选择!U77="","",区域选择!U77)</f>
        <v>shinami</v>
      </c>
      <c r="AD76" s="123" t="str">
        <f>IF(原始数据!AL76=0,"",原始数据!AL76)</f>
        <v>佣兵</v>
      </c>
      <c r="AE76" s="124">
        <v>1.11</v>
      </c>
      <c r="AF76" s="125">
        <v>0</v>
      </c>
      <c r="AG76" s="125">
        <v>1</v>
      </c>
      <c r="AH76" s="125">
        <v>0</v>
      </c>
      <c r="AI76" s="125">
        <v>77.6</v>
      </c>
      <c r="AJ76" s="127" t="s">
        <v>344</v>
      </c>
      <c r="AK76" s="123" t="str">
        <f>IF(区域选择!Z77="","",区域选择!Z77)</f>
        <v>dolisu</v>
      </c>
      <c r="AL76" s="123" t="str">
        <f>IF(原始数据!AN76=0,"",原始数据!AN76)</f>
        <v>拉拉队员</v>
      </c>
      <c r="AM76" s="124">
        <v>0.03</v>
      </c>
      <c r="AN76" s="125">
        <v>0</v>
      </c>
      <c r="AO76" s="125">
        <v>0</v>
      </c>
      <c r="AP76" s="125">
        <v>0</v>
      </c>
      <c r="AQ76" s="125">
        <v>115.8</v>
      </c>
      <c r="AR76" s="127" t="s">
        <v>344</v>
      </c>
      <c r="AS76" s="128">
        <v>1</v>
      </c>
      <c r="AT76" s="128">
        <v>8</v>
      </c>
      <c r="AU76" s="131">
        <v>39</v>
      </c>
      <c r="AV76" s="128"/>
      <c r="AW76" s="128"/>
      <c r="AX76" s="125"/>
      <c r="AY76" s="125"/>
      <c r="AZ76" s="130"/>
      <c r="BA76" s="130"/>
      <c r="BB76" s="130"/>
      <c r="BC76" s="127" t="s">
        <v>357</v>
      </c>
    </row>
    <row r="77" spans="1:55">
      <c r="A77" s="117">
        <f>输入错误检查!B77</f>
        <v>0</v>
      </c>
      <c r="C77" s="120">
        <f>IF(原始数据!B77="","",原始数据!B77)</f>
        <v>6</v>
      </c>
      <c r="D77" s="120">
        <f>IF(原始数据!C77="","",原始数据!C77)</f>
        <v>7</v>
      </c>
      <c r="E77" s="120">
        <f>IF(原始数据!D77="","",原始数据!D77)</f>
        <v>1300</v>
      </c>
      <c r="F77" s="120" t="str">
        <f>IF(原始数据!E77="","",原始数据!E77)</f>
        <v>FAV</v>
      </c>
      <c r="G77" s="120" t="str">
        <f>IF(原始数据!F77="","",原始数据!F77)</f>
        <v>ZETA</v>
      </c>
      <c r="H77" s="120">
        <f>IF(原始数据!G77="","",原始数据!G77)</f>
        <v>2</v>
      </c>
      <c r="I77" s="120" t="str">
        <f>IF(原始数据!H77="","",原始数据!H77)</f>
        <v>下</v>
      </c>
      <c r="J77" s="120" t="str">
        <f>原始数据!U77</f>
        <v>屠</v>
      </c>
      <c r="K77" s="120">
        <f t="shared" si="2"/>
        <v>0</v>
      </c>
      <c r="L77" s="120">
        <f t="shared" si="3"/>
        <v>0</v>
      </c>
      <c r="M77" s="123" t="str">
        <f>IF(区域选择!K78="","",区域选择!K78)</f>
        <v>appai</v>
      </c>
      <c r="N77" s="123" t="str">
        <f>IF(原始数据!AI77=0,"",原始数据!AI77)</f>
        <v>飞行家</v>
      </c>
      <c r="O77" s="124">
        <v>2.6</v>
      </c>
      <c r="P77" s="125">
        <v>0</v>
      </c>
      <c r="Q77" s="125">
        <v>1</v>
      </c>
      <c r="R77" s="125">
        <v>0</v>
      </c>
      <c r="S77" s="125">
        <v>57.2</v>
      </c>
      <c r="T77" s="127" t="s">
        <v>344</v>
      </c>
      <c r="U77" s="123" t="str">
        <f>IF(区域选择!P78="","",区域选择!P78)</f>
        <v>felix</v>
      </c>
      <c r="V77" s="123" t="str">
        <f>IF(原始数据!AJ77=0,"",原始数据!AJ77)</f>
        <v>入殓师</v>
      </c>
      <c r="W77" s="124">
        <v>1.54</v>
      </c>
      <c r="X77" s="125">
        <v>0</v>
      </c>
      <c r="Y77" s="125">
        <v>2</v>
      </c>
      <c r="Z77" s="125">
        <v>0</v>
      </c>
      <c r="AA77" s="125">
        <v>20.9</v>
      </c>
      <c r="AB77" s="127" t="s">
        <v>344</v>
      </c>
      <c r="AC77" s="123" t="str">
        <f>IF(区域选择!U78="","",区域选择!U78)</f>
        <v>dacho</v>
      </c>
      <c r="AD77" s="123" t="str">
        <f>IF(原始数据!AL77=0,"",原始数据!AL77)</f>
        <v>大副</v>
      </c>
      <c r="AE77" s="124">
        <v>1.47</v>
      </c>
      <c r="AF77" s="125">
        <v>0</v>
      </c>
      <c r="AG77" s="125">
        <v>1</v>
      </c>
      <c r="AH77" s="125">
        <v>0</v>
      </c>
      <c r="AI77" s="125">
        <v>72.1</v>
      </c>
      <c r="AJ77" s="127" t="s">
        <v>344</v>
      </c>
      <c r="AK77" s="123" t="str">
        <f>IF(区域选择!Z78="","",区域选择!Z78)</f>
        <v>nerisu</v>
      </c>
      <c r="AL77" s="123" t="str">
        <f>IF(原始数据!AN77=0,"",原始数据!AN77)</f>
        <v>调酒师</v>
      </c>
      <c r="AM77" s="124">
        <v>0</v>
      </c>
      <c r="AN77" s="125">
        <v>0</v>
      </c>
      <c r="AO77" s="125">
        <v>0</v>
      </c>
      <c r="AP77" s="125">
        <v>0</v>
      </c>
      <c r="AQ77" s="125">
        <v>107.8</v>
      </c>
      <c r="AR77" s="127" t="s">
        <v>344</v>
      </c>
      <c r="AS77" s="128">
        <v>0</v>
      </c>
      <c r="AT77" s="128">
        <v>8</v>
      </c>
      <c r="AU77" s="131">
        <v>12</v>
      </c>
      <c r="AV77" s="128"/>
      <c r="AW77" s="128"/>
      <c r="AX77" s="125"/>
      <c r="AY77" s="125"/>
      <c r="AZ77" s="130"/>
      <c r="BA77" s="130"/>
      <c r="BB77" s="130"/>
      <c r="BC77" s="125"/>
    </row>
    <row r="78" spans="1:55">
      <c r="A78" s="117">
        <f>输入错误检查!B78</f>
        <v>0</v>
      </c>
      <c r="C78" s="120">
        <f>IF(原始数据!B78="","",原始数据!B78)</f>
        <v>6</v>
      </c>
      <c r="D78" s="120">
        <f>IF(原始数据!C78="","",原始数据!C78)</f>
        <v>7</v>
      </c>
      <c r="E78" s="120">
        <f>IF(原始数据!D78="","",原始数据!D78)</f>
        <v>1300</v>
      </c>
      <c r="F78" s="120" t="str">
        <f>IF(原始数据!E78="","",原始数据!E78)</f>
        <v>FAV</v>
      </c>
      <c r="G78" s="120" t="str">
        <f>IF(原始数据!F78="","",原始数据!F78)</f>
        <v>ZETA</v>
      </c>
      <c r="H78" s="120">
        <f>IF(原始数据!G78="","",原始数据!G78)</f>
        <v>3</v>
      </c>
      <c r="I78" s="120" t="str">
        <f>IF(原始数据!H78="","",原始数据!H78)</f>
        <v>上</v>
      </c>
      <c r="J78" s="120" t="str">
        <f>原始数据!U78</f>
        <v>屠</v>
      </c>
      <c r="K78" s="120">
        <f t="shared" si="2"/>
        <v>0</v>
      </c>
      <c r="L78" s="120">
        <f t="shared" si="3"/>
        <v>1</v>
      </c>
      <c r="M78" s="123" t="str">
        <f>IF(区域选择!K79="","",区域选择!K79)</f>
        <v>nerisu</v>
      </c>
      <c r="N78" s="123" t="str">
        <f>IF(原始数据!AI78=0,"",原始数据!AI78)</f>
        <v>古董商</v>
      </c>
      <c r="O78" s="124">
        <v>0</v>
      </c>
      <c r="P78" s="125">
        <v>0</v>
      </c>
      <c r="Q78" s="125">
        <v>0</v>
      </c>
      <c r="R78" s="125">
        <v>0</v>
      </c>
      <c r="S78" s="125">
        <v>124.3</v>
      </c>
      <c r="T78" s="127" t="s">
        <v>344</v>
      </c>
      <c r="U78" s="123" t="str">
        <f>IF(区域选择!P79="","",区域选择!P79)</f>
        <v>appai</v>
      </c>
      <c r="V78" s="123" t="str">
        <f>IF(原始数据!AJ78=0,"",原始数据!AJ78)</f>
        <v>昆虫学者</v>
      </c>
      <c r="W78" s="124">
        <v>1.88</v>
      </c>
      <c r="X78" s="125">
        <v>0</v>
      </c>
      <c r="Y78" s="125">
        <v>1</v>
      </c>
      <c r="Z78" s="125">
        <v>0</v>
      </c>
      <c r="AA78" s="125">
        <v>33.5</v>
      </c>
      <c r="AB78" s="127" t="s">
        <v>344</v>
      </c>
      <c r="AC78" s="123" t="str">
        <f>IF(区域选择!U79="","",区域选择!U79)</f>
        <v>felix</v>
      </c>
      <c r="AD78" s="123" t="str">
        <f>IF(原始数据!AL78=0,"",原始数据!AL78)</f>
        <v>病患</v>
      </c>
      <c r="AE78" s="124">
        <v>1.66</v>
      </c>
      <c r="AF78" s="125">
        <v>0</v>
      </c>
      <c r="AG78" s="125">
        <v>0</v>
      </c>
      <c r="AH78" s="125">
        <v>0</v>
      </c>
      <c r="AI78" s="125">
        <v>69.7</v>
      </c>
      <c r="AJ78" s="127" t="s">
        <v>344</v>
      </c>
      <c r="AK78" s="123" t="str">
        <f>IF(区域选择!Z79="","",区域选择!Z79)</f>
        <v>dacho</v>
      </c>
      <c r="AL78" s="123" t="str">
        <f>IF(原始数据!AN78=0,"",原始数据!AN78)</f>
        <v>大副</v>
      </c>
      <c r="AM78" s="124">
        <v>1.46</v>
      </c>
      <c r="AN78" s="125">
        <v>0</v>
      </c>
      <c r="AO78" s="125">
        <v>2</v>
      </c>
      <c r="AP78" s="125">
        <v>0</v>
      </c>
      <c r="AQ78" s="125">
        <v>34.7</v>
      </c>
      <c r="AR78" s="127" t="s">
        <v>343</v>
      </c>
      <c r="AS78" s="128">
        <v>0</v>
      </c>
      <c r="AT78" s="128">
        <v>6</v>
      </c>
      <c r="AU78" s="131">
        <v>37</v>
      </c>
      <c r="AV78" s="128"/>
      <c r="AW78" s="128"/>
      <c r="AX78" s="125"/>
      <c r="AY78" s="125"/>
      <c r="AZ78" s="130"/>
      <c r="BA78" s="130"/>
      <c r="BB78" s="130"/>
      <c r="BC78" s="125"/>
    </row>
    <row r="79" spans="1:55">
      <c r="A79" s="117">
        <f>输入错误检查!B79</f>
        <v>0</v>
      </c>
      <c r="C79" s="120">
        <f>IF(原始数据!B79="","",原始数据!B79)</f>
        <v>6</v>
      </c>
      <c r="D79" s="120">
        <f>IF(原始数据!C79="","",原始数据!C79)</f>
        <v>7</v>
      </c>
      <c r="E79" s="120">
        <f>IF(原始数据!D79="","",原始数据!D79)</f>
        <v>1300</v>
      </c>
      <c r="F79" s="120" t="str">
        <f>IF(原始数据!E79="","",原始数据!E79)</f>
        <v>FAV</v>
      </c>
      <c r="G79" s="120" t="str">
        <f>IF(原始数据!F79="","",原始数据!F79)</f>
        <v>ZETA</v>
      </c>
      <c r="H79" s="120">
        <f>IF(原始数据!G79="","",原始数据!G79)</f>
        <v>3</v>
      </c>
      <c r="I79" s="120" t="str">
        <f>IF(原始数据!H79="","",原始数据!H79)</f>
        <v>下</v>
      </c>
      <c r="J79" s="120" t="str">
        <f>原始数据!U79</f>
        <v>人</v>
      </c>
      <c r="K79" s="120">
        <f t="shared" si="2"/>
        <v>0</v>
      </c>
      <c r="L79" s="120">
        <f t="shared" si="3"/>
        <v>3</v>
      </c>
      <c r="M79" s="123" t="str">
        <f>IF(区域选择!K80="","",区域选择!K80)</f>
        <v>kznk</v>
      </c>
      <c r="N79" s="123" t="str">
        <f>IF(原始数据!AI79=0,"",原始数据!AI79)</f>
        <v>古董商</v>
      </c>
      <c r="O79" s="124">
        <v>1.7</v>
      </c>
      <c r="P79" s="125">
        <v>0</v>
      </c>
      <c r="Q79" s="125">
        <v>1</v>
      </c>
      <c r="R79" s="125">
        <v>0</v>
      </c>
      <c r="S79" s="125">
        <v>57.7</v>
      </c>
      <c r="T79" s="127" t="s">
        <v>343</v>
      </c>
      <c r="U79" s="123" t="str">
        <f>IF(区域选择!P80="","",区域选择!P80)</f>
        <v>dolisu</v>
      </c>
      <c r="V79" s="123" t="str">
        <f>IF(原始数据!AJ79=0,"",原始数据!AJ79)</f>
        <v>律师</v>
      </c>
      <c r="W79" s="124">
        <v>2.41</v>
      </c>
      <c r="X79" s="125">
        <v>0</v>
      </c>
      <c r="Y79" s="125">
        <v>0</v>
      </c>
      <c r="Z79" s="125">
        <v>0</v>
      </c>
      <c r="AA79" s="125">
        <v>11.4</v>
      </c>
      <c r="AB79" s="127" t="s">
        <v>343</v>
      </c>
      <c r="AC79" s="123" t="str">
        <f>IF(区域选择!U80="","",区域选择!U80)</f>
        <v>shinami</v>
      </c>
      <c r="AD79" s="123" t="str">
        <f>IF(原始数据!AL79=0,"",原始数据!AL79)</f>
        <v>佣兵</v>
      </c>
      <c r="AE79" s="124">
        <v>0.59</v>
      </c>
      <c r="AF79" s="125">
        <v>0</v>
      </c>
      <c r="AG79" s="125">
        <v>2</v>
      </c>
      <c r="AH79" s="125">
        <v>0</v>
      </c>
      <c r="AI79" s="125">
        <v>56.7</v>
      </c>
      <c r="AJ79" s="127" t="s">
        <v>343</v>
      </c>
      <c r="AK79" s="123" t="str">
        <f>IF(区域选择!Z80="","",区域选择!Z80)</f>
        <v>hametu</v>
      </c>
      <c r="AL79" s="123" t="str">
        <f>IF(原始数据!AN79=0,"",原始数据!AN79)</f>
        <v>园丁</v>
      </c>
      <c r="AM79" s="124">
        <v>0.3</v>
      </c>
      <c r="AN79" s="125">
        <v>0</v>
      </c>
      <c r="AO79" s="125">
        <v>0</v>
      </c>
      <c r="AP79" s="125">
        <v>0</v>
      </c>
      <c r="AQ79" s="125">
        <v>129.6</v>
      </c>
      <c r="AR79" s="127" t="s">
        <v>344</v>
      </c>
      <c r="AS79" s="128">
        <v>0</v>
      </c>
      <c r="AT79" s="128">
        <v>5</v>
      </c>
      <c r="AU79" s="131">
        <v>6</v>
      </c>
      <c r="AV79" s="128"/>
      <c r="AW79" s="128"/>
      <c r="AX79" s="125"/>
      <c r="AY79" s="125"/>
      <c r="AZ79" s="130"/>
      <c r="BA79" s="130"/>
      <c r="BB79" s="130"/>
      <c r="BC79" s="125"/>
    </row>
    <row r="80" spans="1:55">
      <c r="A80" s="117">
        <f>输入错误检查!B80</f>
        <v>0</v>
      </c>
      <c r="C80" s="120">
        <f>IF(原始数据!B80="","",原始数据!B80)</f>
        <v>6</v>
      </c>
      <c r="D80" s="120">
        <f>IF(原始数据!C80="","",原始数据!C80)</f>
        <v>7</v>
      </c>
      <c r="E80" s="120">
        <f>IF(原始数据!D80="","",原始数据!D80)</f>
        <v>1300</v>
      </c>
      <c r="F80" s="120" t="str">
        <f>IF(原始数据!E80="","",原始数据!E80)</f>
        <v>FAV</v>
      </c>
      <c r="G80" s="120" t="str">
        <f>IF(原始数据!F80="","",原始数据!F80)</f>
        <v>ZETA</v>
      </c>
      <c r="H80" s="120" t="str">
        <f>IF(原始数据!G80="","",原始数据!G80)</f>
        <v>加</v>
      </c>
      <c r="I80" s="120" t="str">
        <f>IF(原始数据!H80="","",原始数据!H80)</f>
        <v>上</v>
      </c>
      <c r="J80" s="120" t="str">
        <f>原始数据!U80</f>
        <v/>
      </c>
      <c r="K80" s="120" t="str">
        <f t="shared" si="2"/>
        <v/>
      </c>
      <c r="L80" s="120">
        <f t="shared" si="3"/>
        <v>0</v>
      </c>
      <c r="M80" s="123" t="str">
        <f>IF(区域选择!K81="","",区域选择!K81)</f>
        <v/>
      </c>
      <c r="N80" s="123" t="str">
        <f>IF(原始数据!AI80=0,"",原始数据!AI80)</f>
        <v/>
      </c>
      <c r="O80" s="124"/>
      <c r="P80" s="125"/>
      <c r="Q80" s="125"/>
      <c r="R80" s="125"/>
      <c r="S80" s="125"/>
      <c r="T80" s="127"/>
      <c r="U80" s="123" t="str">
        <f>IF(区域选择!P81="","",区域选择!P81)</f>
        <v/>
      </c>
      <c r="V80" s="123" t="str">
        <f>IF(原始数据!AJ80=0,"",原始数据!AJ80)</f>
        <v/>
      </c>
      <c r="W80" s="124"/>
      <c r="X80" s="125"/>
      <c r="Y80" s="125"/>
      <c r="Z80" s="125"/>
      <c r="AA80" s="125"/>
      <c r="AB80" s="127"/>
      <c r="AC80" s="123" t="str">
        <f>IF(区域选择!U81="","",区域选择!U81)</f>
        <v/>
      </c>
      <c r="AD80" s="123" t="str">
        <f>IF(原始数据!AL80=0,"",原始数据!AL80)</f>
        <v/>
      </c>
      <c r="AE80" s="124"/>
      <c r="AF80" s="125"/>
      <c r="AG80" s="125"/>
      <c r="AH80" s="125"/>
      <c r="AI80" s="125"/>
      <c r="AJ80" s="127"/>
      <c r="AK80" s="123" t="str">
        <f>IF(区域选择!Z81="","",区域选择!Z81)</f>
        <v/>
      </c>
      <c r="AL80" s="123" t="str">
        <f>IF(原始数据!AN80=0,"",原始数据!AN80)</f>
        <v/>
      </c>
      <c r="AM80" s="124"/>
      <c r="AN80" s="125"/>
      <c r="AO80" s="125"/>
      <c r="AP80" s="125"/>
      <c r="AQ80" s="125"/>
      <c r="AR80" s="125"/>
      <c r="AS80" s="128"/>
      <c r="AT80" s="128"/>
      <c r="AU80" s="128"/>
      <c r="AV80" s="128"/>
      <c r="AW80" s="128"/>
      <c r="AX80" s="125"/>
      <c r="AY80" s="125"/>
      <c r="AZ80" s="130"/>
      <c r="BA80" s="130"/>
      <c r="BB80" s="130"/>
      <c r="BC80" s="125"/>
    </row>
    <row r="81" spans="1:55">
      <c r="A81" s="117">
        <f>输入错误检查!B81</f>
        <v>0</v>
      </c>
      <c r="C81" s="120">
        <f>IF(原始数据!B81="","",原始数据!B81)</f>
        <v>6</v>
      </c>
      <c r="D81" s="120">
        <f>IF(原始数据!C81="","",原始数据!C81)</f>
        <v>7</v>
      </c>
      <c r="E81" s="120">
        <f>IF(原始数据!D81="","",原始数据!D81)</f>
        <v>1300</v>
      </c>
      <c r="F81" s="120" t="str">
        <f>IF(原始数据!E81="","",原始数据!E81)</f>
        <v>FAV</v>
      </c>
      <c r="G81" s="120" t="str">
        <f>IF(原始数据!F81="","",原始数据!F81)</f>
        <v>ZETA</v>
      </c>
      <c r="H81" s="120" t="str">
        <f>IF(原始数据!G81="","",原始数据!G81)</f>
        <v>加</v>
      </c>
      <c r="I81" s="120" t="str">
        <f>IF(原始数据!H81="","",原始数据!H81)</f>
        <v>下</v>
      </c>
      <c r="J81" s="120" t="str">
        <f>原始数据!U81</f>
        <v/>
      </c>
      <c r="K81" s="120" t="str">
        <f t="shared" si="2"/>
        <v/>
      </c>
      <c r="L81" s="120">
        <f t="shared" si="3"/>
        <v>0</v>
      </c>
      <c r="M81" s="123" t="str">
        <f>IF(区域选择!K82="","",区域选择!K82)</f>
        <v/>
      </c>
      <c r="N81" s="123" t="str">
        <f>IF(原始数据!AI81=0,"",原始数据!AI81)</f>
        <v/>
      </c>
      <c r="O81" s="124"/>
      <c r="P81" s="125"/>
      <c r="Q81" s="125"/>
      <c r="R81" s="125"/>
      <c r="S81" s="125"/>
      <c r="T81" s="127"/>
      <c r="U81" s="123" t="str">
        <f>IF(区域选择!P82="","",区域选择!P82)</f>
        <v/>
      </c>
      <c r="V81" s="123" t="str">
        <f>IF(原始数据!AJ81=0,"",原始数据!AJ81)</f>
        <v/>
      </c>
      <c r="W81" s="124"/>
      <c r="X81" s="125"/>
      <c r="Y81" s="125"/>
      <c r="Z81" s="125"/>
      <c r="AA81" s="125"/>
      <c r="AB81" s="127"/>
      <c r="AC81" s="123" t="str">
        <f>IF(区域选择!U82="","",区域选择!U82)</f>
        <v/>
      </c>
      <c r="AD81" s="123" t="str">
        <f>IF(原始数据!AL81=0,"",原始数据!AL81)</f>
        <v/>
      </c>
      <c r="AE81" s="124"/>
      <c r="AF81" s="125"/>
      <c r="AG81" s="125"/>
      <c r="AH81" s="125"/>
      <c r="AI81" s="125"/>
      <c r="AJ81" s="127"/>
      <c r="AK81" s="123" t="str">
        <f>IF(区域选择!Z82="","",区域选择!Z82)</f>
        <v/>
      </c>
      <c r="AL81" s="123" t="str">
        <f>IF(原始数据!AN81=0,"",原始数据!AN81)</f>
        <v/>
      </c>
      <c r="AM81" s="124"/>
      <c r="AN81" s="125"/>
      <c r="AO81" s="125"/>
      <c r="AP81" s="125"/>
      <c r="AQ81" s="125"/>
      <c r="AR81" s="125"/>
      <c r="AS81" s="128"/>
      <c r="AT81" s="128"/>
      <c r="AU81" s="128"/>
      <c r="AV81" s="128"/>
      <c r="AW81" s="128"/>
      <c r="AX81" s="125"/>
      <c r="AY81" s="125"/>
      <c r="AZ81" s="130"/>
      <c r="BA81" s="130"/>
      <c r="BB81" s="130"/>
      <c r="BC81" s="125"/>
    </row>
    <row r="82" spans="1:55">
      <c r="A82" s="117">
        <f>输入错误检查!B82</f>
        <v>0</v>
      </c>
      <c r="C82" s="120">
        <f>IF(原始数据!B82="","",原始数据!B82)</f>
        <v>6</v>
      </c>
      <c r="D82" s="120">
        <f>IF(原始数据!C82="","",原始数据!C82)</f>
        <v>7</v>
      </c>
      <c r="E82" s="120">
        <f>IF(原始数据!D82="","",原始数据!D82)</f>
        <v>1500</v>
      </c>
      <c r="F82" s="120" t="str">
        <f>IF(原始数据!E82="","",原始数据!E82)</f>
        <v>SZ</v>
      </c>
      <c r="G82" s="120" t="str">
        <f>IF(原始数据!F82="","",原始数据!F82)</f>
        <v>AWG</v>
      </c>
      <c r="H82" s="120">
        <f>IF(原始数据!G82="","",原始数据!G82)</f>
        <v>1</v>
      </c>
      <c r="I82" s="120" t="str">
        <f>IF(原始数据!H82="","",原始数据!H82)</f>
        <v>上</v>
      </c>
      <c r="J82" s="120" t="str">
        <f>原始数据!U82</f>
        <v>屠</v>
      </c>
      <c r="K82" s="120">
        <f t="shared" si="2"/>
        <v>0</v>
      </c>
      <c r="L82" s="120">
        <f t="shared" si="3"/>
        <v>1</v>
      </c>
      <c r="M82" s="123" t="str">
        <f>IF(区域选择!K83="","",区域选择!K83)</f>
        <v>scorpion</v>
      </c>
      <c r="N82" s="123" t="str">
        <f>IF(原始数据!AI82=0,"",原始数据!AI82)</f>
        <v>律师</v>
      </c>
      <c r="O82" s="124">
        <v>2.96</v>
      </c>
      <c r="P82" s="125">
        <v>0</v>
      </c>
      <c r="Q82" s="125">
        <v>0</v>
      </c>
      <c r="R82" s="125">
        <v>0</v>
      </c>
      <c r="S82" s="125">
        <v>33.6</v>
      </c>
      <c r="T82" s="127" t="s">
        <v>344</v>
      </c>
      <c r="U82" s="123" t="str">
        <f>IF(区域选择!P83="","",区域选择!P83)</f>
        <v>kaeru</v>
      </c>
      <c r="V82" s="123" t="str">
        <f>IF(原始数据!AJ82=0,"",原始数据!AJ82)</f>
        <v>病患</v>
      </c>
      <c r="W82" s="124">
        <v>2.48</v>
      </c>
      <c r="X82" s="125">
        <v>0</v>
      </c>
      <c r="Y82" s="125">
        <v>2</v>
      </c>
      <c r="Z82" s="125">
        <v>1</v>
      </c>
      <c r="AA82" s="125">
        <v>68.7</v>
      </c>
      <c r="AB82" s="127" t="s">
        <v>343</v>
      </c>
      <c r="AC82" s="123" t="str">
        <f>IF(区域选择!U83="","",区域选择!U83)</f>
        <v>nameko</v>
      </c>
      <c r="AD82" s="123" t="str">
        <f>IF(原始数据!AL82=0,"",原始数据!AL82)</f>
        <v>园丁</v>
      </c>
      <c r="AE82" s="124">
        <v>0.04</v>
      </c>
      <c r="AF82" s="125">
        <v>1</v>
      </c>
      <c r="AG82" s="125">
        <v>0</v>
      </c>
      <c r="AH82" s="125">
        <v>0</v>
      </c>
      <c r="AI82" s="125">
        <v>51.3</v>
      </c>
      <c r="AJ82" s="127" t="s">
        <v>344</v>
      </c>
      <c r="AK82" s="123" t="str">
        <f>IF(区域选择!Z83="","",区域选择!Z83)</f>
        <v>aez</v>
      </c>
      <c r="AL82" s="123" t="str">
        <f>IF(原始数据!AN82=0,"",原始数据!AN82)</f>
        <v>大副</v>
      </c>
      <c r="AM82" s="124">
        <v>0.95</v>
      </c>
      <c r="AN82" s="125">
        <v>0</v>
      </c>
      <c r="AO82" s="125">
        <v>1</v>
      </c>
      <c r="AP82" s="125">
        <v>0</v>
      </c>
      <c r="AQ82" s="125">
        <v>83.1</v>
      </c>
      <c r="AR82" s="127" t="s">
        <v>344</v>
      </c>
      <c r="AS82" s="128">
        <v>0</v>
      </c>
      <c r="AT82" s="128">
        <v>8</v>
      </c>
      <c r="AU82" s="128">
        <v>0</v>
      </c>
      <c r="AV82" s="128" t="s">
        <v>255</v>
      </c>
      <c r="AW82" s="128" t="s">
        <v>185</v>
      </c>
      <c r="AX82" s="125"/>
      <c r="AY82" s="125"/>
      <c r="AZ82" s="130"/>
      <c r="BA82" s="130"/>
      <c r="BB82" s="130"/>
      <c r="BC82" s="125" t="s">
        <v>345</v>
      </c>
    </row>
    <row r="83" spans="1:55">
      <c r="A83" s="117">
        <f>输入错误检查!B83</f>
        <v>0</v>
      </c>
      <c r="C83" s="120">
        <f>IF(原始数据!B83="","",原始数据!B83)</f>
        <v>6</v>
      </c>
      <c r="D83" s="120">
        <f>IF(原始数据!C83="","",原始数据!C83)</f>
        <v>7</v>
      </c>
      <c r="E83" s="120">
        <f>IF(原始数据!D83="","",原始数据!D83)</f>
        <v>1500</v>
      </c>
      <c r="F83" s="120" t="str">
        <f>IF(原始数据!E83="","",原始数据!E83)</f>
        <v>SZ</v>
      </c>
      <c r="G83" s="120" t="str">
        <f>IF(原始数据!F83="","",原始数据!F83)</f>
        <v>AWG</v>
      </c>
      <c r="H83" s="120">
        <f>IF(原始数据!G83="","",原始数据!G83)</f>
        <v>1</v>
      </c>
      <c r="I83" s="120" t="str">
        <f>IF(原始数据!H83="","",原始数据!H83)</f>
        <v>下</v>
      </c>
      <c r="J83" s="120" t="str">
        <f>原始数据!U83</f>
        <v>屠</v>
      </c>
      <c r="K83" s="120">
        <f t="shared" ref="K83:K146" si="4">IF(J83="","",IF(_xlfn.IFS(L83&gt;2,"人",L83=2,"平",L83&lt;2,"屠")=J83,0,1))</f>
        <v>0</v>
      </c>
      <c r="L83" s="120">
        <f t="shared" ref="L83:L146" si="5">COUNTIF(T83,"出门")+COUNTIF(AB83,"出门")+COUNTIF(AJ83,"出门")+COUNTIF(AR83,"出门")</f>
        <v>1</v>
      </c>
      <c r="M83" s="123" t="str">
        <f>IF(区域选择!K84="","",区域选择!K84)</f>
        <v>gnk</v>
      </c>
      <c r="N83" s="123" t="str">
        <f>IF(原始数据!AI83=0,"",原始数据!AI83)</f>
        <v>心理学家</v>
      </c>
      <c r="O83" s="124">
        <v>0</v>
      </c>
      <c r="P83" s="125">
        <v>0</v>
      </c>
      <c r="Q83" s="125">
        <v>0</v>
      </c>
      <c r="R83" s="125">
        <v>0</v>
      </c>
      <c r="S83" s="125">
        <v>79.4</v>
      </c>
      <c r="T83" s="127" t="s">
        <v>344</v>
      </c>
      <c r="U83" s="123" t="str">
        <f>IF(区域选择!P84="","",区域选择!P84)</f>
        <v>mone</v>
      </c>
      <c r="V83" s="123" t="str">
        <f>IF(原始数据!AJ83=0,"",原始数据!AJ83)</f>
        <v>木偶师</v>
      </c>
      <c r="W83" s="124">
        <v>2.91</v>
      </c>
      <c r="X83" s="125">
        <v>0</v>
      </c>
      <c r="Y83" s="125">
        <v>1</v>
      </c>
      <c r="Z83" s="125">
        <v>0</v>
      </c>
      <c r="AA83" s="125">
        <v>21.9</v>
      </c>
      <c r="AB83" s="127" t="s">
        <v>343</v>
      </c>
      <c r="AC83" s="123" t="str">
        <f>IF(区域选择!U84="","",区域选择!U84)</f>
        <v>soar</v>
      </c>
      <c r="AD83" s="123" t="str">
        <f>IF(原始数据!AL83=0,"",原始数据!AL83)</f>
        <v>祭司</v>
      </c>
      <c r="AE83" s="124">
        <v>1.58</v>
      </c>
      <c r="AF83" s="125">
        <v>1</v>
      </c>
      <c r="AG83" s="125">
        <v>0</v>
      </c>
      <c r="AH83" s="125">
        <v>0</v>
      </c>
      <c r="AI83" s="125">
        <v>61.3</v>
      </c>
      <c r="AJ83" s="127" t="s">
        <v>344</v>
      </c>
      <c r="AK83" s="123" t="str">
        <f>IF(区域选择!Z84="","",区域选择!Z84)</f>
        <v>kat</v>
      </c>
      <c r="AL83" s="123" t="str">
        <f>IF(原始数据!AN83=0,"",原始数据!AN83)</f>
        <v>佣兵</v>
      </c>
      <c r="AM83" s="124">
        <v>1.12</v>
      </c>
      <c r="AN83" s="125">
        <v>0</v>
      </c>
      <c r="AO83" s="125">
        <v>1</v>
      </c>
      <c r="AP83" s="125">
        <v>0</v>
      </c>
      <c r="AQ83" s="125">
        <v>63.8</v>
      </c>
      <c r="AR83" s="125" t="s">
        <v>344</v>
      </c>
      <c r="AS83" s="128">
        <v>0</v>
      </c>
      <c r="AT83" s="128">
        <v>6</v>
      </c>
      <c r="AU83" s="128">
        <v>26</v>
      </c>
      <c r="AV83" s="128"/>
      <c r="AW83" s="128"/>
      <c r="AX83" s="125"/>
      <c r="AY83" s="125"/>
      <c r="AZ83" s="130"/>
      <c r="BA83" s="130"/>
      <c r="BB83" s="130"/>
      <c r="BC83" s="125"/>
    </row>
    <row r="84" spans="1:55">
      <c r="A84" s="117">
        <f>输入错误检查!B84</f>
        <v>0</v>
      </c>
      <c r="C84" s="120">
        <f>IF(原始数据!B84="","",原始数据!B84)</f>
        <v>6</v>
      </c>
      <c r="D84" s="120">
        <f>IF(原始数据!C84="","",原始数据!C84)</f>
        <v>7</v>
      </c>
      <c r="E84" s="120">
        <f>IF(原始数据!D84="","",原始数据!D84)</f>
        <v>1500</v>
      </c>
      <c r="F84" s="120" t="str">
        <f>IF(原始数据!E84="","",原始数据!E84)</f>
        <v>SZ</v>
      </c>
      <c r="G84" s="120" t="str">
        <f>IF(原始数据!F84="","",原始数据!F84)</f>
        <v>AWG</v>
      </c>
      <c r="H84" s="120">
        <f>IF(原始数据!G84="","",原始数据!G84)</f>
        <v>2</v>
      </c>
      <c r="I84" s="120" t="str">
        <f>IF(原始数据!H84="","",原始数据!H84)</f>
        <v>上</v>
      </c>
      <c r="J84" s="120" t="str">
        <f>原始数据!U84</f>
        <v>平</v>
      </c>
      <c r="K84" s="120">
        <f t="shared" si="4"/>
        <v>0</v>
      </c>
      <c r="L84" s="120">
        <f t="shared" si="5"/>
        <v>2</v>
      </c>
      <c r="M84" s="123" t="str">
        <f>IF(区域选择!K85="","",区域选择!K85)</f>
        <v>gnk</v>
      </c>
      <c r="N84" s="123" t="str">
        <f>IF(原始数据!AI84=0,"",原始数据!AI84)</f>
        <v>入殓师</v>
      </c>
      <c r="O84" s="124">
        <v>0.01</v>
      </c>
      <c r="P84" s="125">
        <v>1</v>
      </c>
      <c r="Q84" s="125">
        <v>1</v>
      </c>
      <c r="R84" s="125">
        <v>0</v>
      </c>
      <c r="S84" s="125">
        <v>81.6</v>
      </c>
      <c r="T84" s="127" t="s">
        <v>344</v>
      </c>
      <c r="U84" s="123" t="str">
        <f>IF(区域选择!P85="","",区域选择!P85)</f>
        <v>mone</v>
      </c>
      <c r="V84" s="123" t="str">
        <f>IF(原始数据!AJ84=0,"",原始数据!AJ84)</f>
        <v>飞行家</v>
      </c>
      <c r="W84" s="124">
        <v>3.57</v>
      </c>
      <c r="X84" s="125">
        <v>0</v>
      </c>
      <c r="Y84" s="125">
        <v>1</v>
      </c>
      <c r="Z84" s="125">
        <v>0</v>
      </c>
      <c r="AA84" s="125">
        <v>77.6</v>
      </c>
      <c r="AB84" s="127" t="s">
        <v>344</v>
      </c>
      <c r="AC84" s="123" t="str">
        <f>IF(区域选择!U85="","",区域选择!U85)</f>
        <v>kat</v>
      </c>
      <c r="AD84" s="123" t="str">
        <f>IF(原始数据!AL84=0,"",原始数据!AL84)</f>
        <v>佣兵</v>
      </c>
      <c r="AE84" s="124">
        <v>1.45</v>
      </c>
      <c r="AF84" s="125">
        <v>0</v>
      </c>
      <c r="AG84" s="125">
        <v>1</v>
      </c>
      <c r="AH84" s="125">
        <v>1</v>
      </c>
      <c r="AI84" s="125">
        <v>58.6</v>
      </c>
      <c r="AJ84" s="127" t="s">
        <v>343</v>
      </c>
      <c r="AK84" s="123" t="str">
        <f>IF(区域选择!Z85="","",区域选择!Z85)</f>
        <v>soar</v>
      </c>
      <c r="AL84" s="123" t="str">
        <f>IF(原始数据!AN84=0,"",原始数据!AN84)</f>
        <v>勘探员</v>
      </c>
      <c r="AM84" s="124">
        <v>2.06</v>
      </c>
      <c r="AN84" s="125">
        <v>0</v>
      </c>
      <c r="AO84" s="125">
        <v>1</v>
      </c>
      <c r="AP84" s="125">
        <v>0</v>
      </c>
      <c r="AQ84" s="125">
        <v>81.7</v>
      </c>
      <c r="AR84" s="125" t="s">
        <v>343</v>
      </c>
      <c r="AS84" s="128">
        <v>0</v>
      </c>
      <c r="AT84" s="128">
        <v>10</v>
      </c>
      <c r="AU84" s="128">
        <v>38</v>
      </c>
      <c r="AV84" s="128"/>
      <c r="AW84" s="128"/>
      <c r="AX84" s="125"/>
      <c r="AY84" s="125"/>
      <c r="AZ84" s="130"/>
      <c r="BA84" s="130"/>
      <c r="BB84" s="130"/>
      <c r="BC84" s="125"/>
    </row>
    <row r="85" spans="1:55">
      <c r="A85" s="117">
        <f>输入错误检查!B85</f>
        <v>0</v>
      </c>
      <c r="C85" s="120">
        <f>IF(原始数据!B85="","",原始数据!B85)</f>
        <v>6</v>
      </c>
      <c r="D85" s="120">
        <f>IF(原始数据!C85="","",原始数据!C85)</f>
        <v>7</v>
      </c>
      <c r="E85" s="120">
        <f>IF(原始数据!D85="","",原始数据!D85)</f>
        <v>1500</v>
      </c>
      <c r="F85" s="120" t="str">
        <f>IF(原始数据!E85="","",原始数据!E85)</f>
        <v>SZ</v>
      </c>
      <c r="G85" s="120" t="str">
        <f>IF(原始数据!F85="","",原始数据!F85)</f>
        <v>AWG</v>
      </c>
      <c r="H85" s="120">
        <f>IF(原始数据!G85="","",原始数据!G85)</f>
        <v>2</v>
      </c>
      <c r="I85" s="120" t="str">
        <f>IF(原始数据!H85="","",原始数据!H85)</f>
        <v>下</v>
      </c>
      <c r="J85" s="120" t="str">
        <f>原始数据!U85</f>
        <v>屠</v>
      </c>
      <c r="K85" s="120">
        <f t="shared" si="4"/>
        <v>0</v>
      </c>
      <c r="L85" s="120">
        <f t="shared" si="5"/>
        <v>0</v>
      </c>
      <c r="M85" s="123" t="str">
        <f>IF(区域选择!K86="","",区域选择!K86)</f>
        <v>kaeru</v>
      </c>
      <c r="N85" s="123" t="str">
        <f>IF(原始数据!AI85=0,"",原始数据!AI85)</f>
        <v>空军</v>
      </c>
      <c r="O85" s="124">
        <v>1.51</v>
      </c>
      <c r="P85" s="125">
        <v>0</v>
      </c>
      <c r="Q85" s="125">
        <v>1</v>
      </c>
      <c r="R85" s="125">
        <v>0</v>
      </c>
      <c r="S85" s="125">
        <v>30.9</v>
      </c>
      <c r="T85" s="127" t="s">
        <v>344</v>
      </c>
      <c r="U85" s="123" t="str">
        <f>IF(区域选择!P86="","",区域选择!P86)</f>
        <v>nameko</v>
      </c>
      <c r="V85" s="123" t="str">
        <f>IF(原始数据!AJ85=0,"",原始数据!AJ85)</f>
        <v>勘探员</v>
      </c>
      <c r="W85" s="124">
        <v>2.5</v>
      </c>
      <c r="X85" s="125">
        <v>0</v>
      </c>
      <c r="Y85" s="125">
        <v>1</v>
      </c>
      <c r="Z85" s="125">
        <v>0</v>
      </c>
      <c r="AA85" s="125">
        <v>99.2</v>
      </c>
      <c r="AB85" s="127" t="s">
        <v>344</v>
      </c>
      <c r="AC85" s="123" t="str">
        <f>IF(区域选择!U86="","",区域选择!U86)</f>
        <v>aez</v>
      </c>
      <c r="AD85" s="123" t="str">
        <f>IF(原始数据!AL85=0,"",原始数据!AL85)</f>
        <v>佣兵</v>
      </c>
      <c r="AE85" s="124">
        <v>1.91</v>
      </c>
      <c r="AF85" s="125">
        <v>0</v>
      </c>
      <c r="AG85" s="125">
        <v>1</v>
      </c>
      <c r="AH85" s="125">
        <v>0</v>
      </c>
      <c r="AI85" s="125">
        <v>62.1</v>
      </c>
      <c r="AJ85" s="127" t="s">
        <v>344</v>
      </c>
      <c r="AK85" s="123" t="str">
        <f>IF(区域选择!Z86="","",区域选择!Z86)</f>
        <v>scorpion</v>
      </c>
      <c r="AL85" s="123" t="str">
        <f>IF(原始数据!AN85=0,"",原始数据!AN85)</f>
        <v>拉拉队员</v>
      </c>
      <c r="AM85" s="124">
        <v>0</v>
      </c>
      <c r="AN85" s="125">
        <v>0</v>
      </c>
      <c r="AO85" s="125">
        <v>0</v>
      </c>
      <c r="AP85" s="125">
        <v>0</v>
      </c>
      <c r="AQ85" s="125">
        <v>78.5</v>
      </c>
      <c r="AR85" s="127" t="s">
        <v>344</v>
      </c>
      <c r="AS85" s="128">
        <v>1</v>
      </c>
      <c r="AT85" s="128">
        <v>7</v>
      </c>
      <c r="AU85" s="128">
        <v>53</v>
      </c>
      <c r="AV85" s="128"/>
      <c r="AW85" s="128"/>
      <c r="AX85" s="125"/>
      <c r="AY85" s="125"/>
      <c r="AZ85" s="130"/>
      <c r="BA85" s="130"/>
      <c r="BB85" s="130"/>
      <c r="BC85" s="125"/>
    </row>
    <row r="86" spans="1:55">
      <c r="A86" s="117">
        <f>输入错误检查!B86</f>
        <v>0</v>
      </c>
      <c r="C86" s="120">
        <f>IF(原始数据!B86="","",原始数据!B86)</f>
        <v>6</v>
      </c>
      <c r="D86" s="120">
        <f>IF(原始数据!C86="","",原始数据!C86)</f>
        <v>7</v>
      </c>
      <c r="E86" s="120">
        <f>IF(原始数据!D86="","",原始数据!D86)</f>
        <v>1500</v>
      </c>
      <c r="F86" s="120" t="str">
        <f>IF(原始数据!E86="","",原始数据!E86)</f>
        <v>SZ</v>
      </c>
      <c r="G86" s="120" t="str">
        <f>IF(原始数据!F86="","",原始数据!F86)</f>
        <v>AWG</v>
      </c>
      <c r="H86" s="120">
        <f>IF(原始数据!G86="","",原始数据!G86)</f>
        <v>3</v>
      </c>
      <c r="I86" s="120" t="str">
        <f>IF(原始数据!H86="","",原始数据!H86)</f>
        <v>上</v>
      </c>
      <c r="J86" s="120" t="str">
        <f>原始数据!U86</f>
        <v>屠</v>
      </c>
      <c r="K86" s="120">
        <f t="shared" si="4"/>
        <v>0</v>
      </c>
      <c r="L86" s="120">
        <f t="shared" si="5"/>
        <v>0</v>
      </c>
      <c r="M86" s="123" t="str">
        <f>IF(区域选择!K87="","",区域选择!K87)</f>
        <v>gnk</v>
      </c>
      <c r="N86" s="123" t="str">
        <f>IF(原始数据!AI86=0,"",原始数据!AI86)</f>
        <v>病患</v>
      </c>
      <c r="O86" s="124">
        <v>2.49</v>
      </c>
      <c r="P86" s="125">
        <v>0</v>
      </c>
      <c r="Q86" s="125">
        <v>1</v>
      </c>
      <c r="R86" s="125">
        <v>0</v>
      </c>
      <c r="S86" s="125">
        <v>48.6</v>
      </c>
      <c r="T86" s="127" t="s">
        <v>344</v>
      </c>
      <c r="U86" s="123" t="str">
        <f>IF(区域选择!P87="","",区域选择!P87)</f>
        <v>soar</v>
      </c>
      <c r="V86" s="123" t="str">
        <f>IF(原始数据!AJ86=0,"",原始数据!AJ86)</f>
        <v>昆虫学者</v>
      </c>
      <c r="W86" s="124">
        <v>1.78</v>
      </c>
      <c r="X86" s="125">
        <v>0</v>
      </c>
      <c r="Y86" s="125">
        <v>0</v>
      </c>
      <c r="Z86" s="125">
        <v>1</v>
      </c>
      <c r="AA86" s="125">
        <v>92.1</v>
      </c>
      <c r="AB86" s="127" t="s">
        <v>344</v>
      </c>
      <c r="AC86" s="123" t="str">
        <f>IF(区域选择!U87="","",区域选择!U87)</f>
        <v>kat</v>
      </c>
      <c r="AD86" s="123" t="str">
        <f>IF(原始数据!AL86=0,"",原始数据!AL86)</f>
        <v>前锋</v>
      </c>
      <c r="AE86" s="124">
        <v>1.97</v>
      </c>
      <c r="AF86" s="125">
        <v>0</v>
      </c>
      <c r="AG86" s="125">
        <v>4</v>
      </c>
      <c r="AH86" s="125">
        <v>0</v>
      </c>
      <c r="AI86" s="125">
        <v>71.6</v>
      </c>
      <c r="AJ86" s="127" t="s">
        <v>344</v>
      </c>
      <c r="AK86" s="123" t="str">
        <f>IF(区域选择!Z87="","",区域选择!Z87)</f>
        <v>mone</v>
      </c>
      <c r="AL86" s="123" t="str">
        <f>IF(原始数据!AN86=0,"",原始数据!AN86)</f>
        <v>杂技演员</v>
      </c>
      <c r="AM86" s="124">
        <v>0</v>
      </c>
      <c r="AN86" s="125">
        <v>0</v>
      </c>
      <c r="AO86" s="125">
        <v>0</v>
      </c>
      <c r="AP86" s="125">
        <v>0</v>
      </c>
      <c r="AQ86" s="125">
        <v>46.6</v>
      </c>
      <c r="AR86" s="127" t="s">
        <v>344</v>
      </c>
      <c r="AS86" s="128">
        <v>0</v>
      </c>
      <c r="AT86" s="128">
        <v>8</v>
      </c>
      <c r="AU86" s="128">
        <v>23</v>
      </c>
      <c r="AV86" s="128"/>
      <c r="AW86" s="128"/>
      <c r="AX86" s="125"/>
      <c r="AY86" s="125"/>
      <c r="AZ86" s="130"/>
      <c r="BA86" s="130"/>
      <c r="BB86" s="130"/>
      <c r="BC86" s="125"/>
    </row>
    <row r="87" spans="1:55">
      <c r="A87" s="117">
        <f>输入错误检查!B87</f>
        <v>0</v>
      </c>
      <c r="C87" s="120">
        <f>IF(原始数据!B87="","",原始数据!B87)</f>
        <v>6</v>
      </c>
      <c r="D87" s="120">
        <f>IF(原始数据!C87="","",原始数据!C87)</f>
        <v>7</v>
      </c>
      <c r="E87" s="120">
        <f>IF(原始数据!D87="","",原始数据!D87)</f>
        <v>1500</v>
      </c>
      <c r="F87" s="120" t="str">
        <f>IF(原始数据!E87="","",原始数据!E87)</f>
        <v>SZ</v>
      </c>
      <c r="G87" s="120" t="str">
        <f>IF(原始数据!F87="","",原始数据!F87)</f>
        <v>AWG</v>
      </c>
      <c r="H87" s="120">
        <f>IF(原始数据!G87="","",原始数据!G87)</f>
        <v>3</v>
      </c>
      <c r="I87" s="120" t="str">
        <f>IF(原始数据!H87="","",原始数据!H87)</f>
        <v>下</v>
      </c>
      <c r="J87" s="120" t="str">
        <f>原始数据!U87</f>
        <v>平</v>
      </c>
      <c r="K87" s="120">
        <f t="shared" si="4"/>
        <v>0</v>
      </c>
      <c r="L87" s="120">
        <f t="shared" si="5"/>
        <v>2</v>
      </c>
      <c r="M87" s="123" t="str">
        <f>IF(区域选择!K88="","",区域选择!K88)</f>
        <v>kaeru</v>
      </c>
      <c r="N87" s="123" t="str">
        <f>IF(原始数据!AI87=0,"",原始数据!AI87)</f>
        <v>舞女</v>
      </c>
      <c r="O87" s="124">
        <v>2.29</v>
      </c>
      <c r="P87" s="125">
        <v>0</v>
      </c>
      <c r="Q87" s="125">
        <v>0</v>
      </c>
      <c r="R87" s="125">
        <v>0</v>
      </c>
      <c r="S87" s="125">
        <v>45.8</v>
      </c>
      <c r="T87" s="127" t="s">
        <v>343</v>
      </c>
      <c r="U87" s="123" t="str">
        <f>IF(区域选择!P88="","",区域选择!P88)</f>
        <v>nameko</v>
      </c>
      <c r="V87" s="123" t="str">
        <f>IF(原始数据!AJ87=0,"",原始数据!AJ87)</f>
        <v>古董商</v>
      </c>
      <c r="W87" s="124">
        <v>0</v>
      </c>
      <c r="X87" s="125">
        <v>0</v>
      </c>
      <c r="Y87" s="125">
        <v>0</v>
      </c>
      <c r="Z87" s="125">
        <v>0</v>
      </c>
      <c r="AA87" s="125">
        <v>108.5</v>
      </c>
      <c r="AB87" s="127" t="s">
        <v>344</v>
      </c>
      <c r="AC87" s="123" t="str">
        <f>IF(区域选择!U88="","",区域选择!U88)</f>
        <v>aez</v>
      </c>
      <c r="AD87" s="123" t="str">
        <f>IF(原始数据!AL87=0,"",原始数据!AL87)</f>
        <v>佣兵</v>
      </c>
      <c r="AE87" s="124">
        <v>1.29</v>
      </c>
      <c r="AF87" s="125">
        <v>0</v>
      </c>
      <c r="AG87" s="125">
        <v>1</v>
      </c>
      <c r="AH87" s="125">
        <v>0</v>
      </c>
      <c r="AI87" s="125">
        <v>105.5</v>
      </c>
      <c r="AJ87" s="127" t="s">
        <v>344</v>
      </c>
      <c r="AK87" s="123" t="str">
        <f>IF(区域选择!Z88="","",区域选择!Z88)</f>
        <v>scorpion</v>
      </c>
      <c r="AL87" s="123" t="str">
        <f>IF(原始数据!AN87=0,"",原始数据!AN87)</f>
        <v>木偶师</v>
      </c>
      <c r="AM87" s="124">
        <v>2.05</v>
      </c>
      <c r="AN87" s="125">
        <v>0</v>
      </c>
      <c r="AO87" s="125">
        <v>1</v>
      </c>
      <c r="AP87" s="125">
        <v>0</v>
      </c>
      <c r="AQ87" s="125">
        <v>34.1</v>
      </c>
      <c r="AR87" s="127" t="s">
        <v>343</v>
      </c>
      <c r="AS87" s="128">
        <v>0</v>
      </c>
      <c r="AT87" s="128">
        <v>6</v>
      </c>
      <c r="AU87" s="128">
        <v>32</v>
      </c>
      <c r="AV87" s="128"/>
      <c r="AW87" s="128"/>
      <c r="AX87" s="125"/>
      <c r="AY87" s="125"/>
      <c r="AZ87" s="130"/>
      <c r="BA87" s="130"/>
      <c r="BB87" s="130"/>
      <c r="BC87" s="125"/>
    </row>
    <row r="88" spans="1:55">
      <c r="A88" s="117">
        <f>输入错误检查!B88</f>
        <v>0</v>
      </c>
      <c r="C88" s="120">
        <f>IF(原始数据!B88="","",原始数据!B88)</f>
        <v>6</v>
      </c>
      <c r="D88" s="120">
        <f>IF(原始数据!C88="","",原始数据!C88)</f>
        <v>7</v>
      </c>
      <c r="E88" s="120">
        <f>IF(原始数据!D88="","",原始数据!D88)</f>
        <v>1500</v>
      </c>
      <c r="F88" s="120" t="str">
        <f>IF(原始数据!E88="","",原始数据!E88)</f>
        <v>SZ</v>
      </c>
      <c r="G88" s="120" t="str">
        <f>IF(原始数据!F88="","",原始数据!F88)</f>
        <v>AWG</v>
      </c>
      <c r="H88" s="120" t="str">
        <f>IF(原始数据!G88="","",原始数据!G88)</f>
        <v>加</v>
      </c>
      <c r="I88" s="120" t="str">
        <f>IF(原始数据!H88="","",原始数据!H88)</f>
        <v>上</v>
      </c>
      <c r="J88" s="120" t="str">
        <f>原始数据!U88</f>
        <v>人</v>
      </c>
      <c r="K88" s="120">
        <f t="shared" si="4"/>
        <v>0</v>
      </c>
      <c r="L88" s="120">
        <f t="shared" si="5"/>
        <v>3</v>
      </c>
      <c r="M88" s="123" t="str">
        <f>IF(区域选择!K89="","",区域选择!K89)</f>
        <v>soar</v>
      </c>
      <c r="N88" s="123" t="str">
        <f>IF(原始数据!AI88=0,"",原始数据!AI88)</f>
        <v>律师</v>
      </c>
      <c r="O88" s="124">
        <v>2.13</v>
      </c>
      <c r="P88" s="125">
        <v>0</v>
      </c>
      <c r="Q88" s="125">
        <v>0</v>
      </c>
      <c r="R88" s="125">
        <v>0</v>
      </c>
      <c r="S88" s="125">
        <v>27.9</v>
      </c>
      <c r="T88" s="127" t="s">
        <v>343</v>
      </c>
      <c r="U88" s="123" t="str">
        <f>IF(区域选择!P89="","",区域选择!P89)</f>
        <v>gnk</v>
      </c>
      <c r="V88" s="123" t="str">
        <f>IF(原始数据!AJ88=0,"",原始数据!AJ88)</f>
        <v>舞女</v>
      </c>
      <c r="W88" s="124">
        <v>0.14</v>
      </c>
      <c r="X88" s="125">
        <v>0</v>
      </c>
      <c r="Y88" s="125">
        <v>0</v>
      </c>
      <c r="Z88" s="125">
        <v>0</v>
      </c>
      <c r="AA88" s="125">
        <v>109.4</v>
      </c>
      <c r="AB88" s="127" t="s">
        <v>344</v>
      </c>
      <c r="AC88" s="123" t="str">
        <f>IF(区域选择!U89="","",区域选择!U89)</f>
        <v>kat</v>
      </c>
      <c r="AD88" s="123" t="str">
        <f>IF(原始数据!AL88=0,"",原始数据!AL88)</f>
        <v>佣兵</v>
      </c>
      <c r="AE88" s="124">
        <v>0.87</v>
      </c>
      <c r="AF88" s="125">
        <v>0</v>
      </c>
      <c r="AG88" s="125">
        <v>2</v>
      </c>
      <c r="AH88" s="125">
        <v>0</v>
      </c>
      <c r="AI88" s="125">
        <v>58.9</v>
      </c>
      <c r="AJ88" s="127" t="s">
        <v>343</v>
      </c>
      <c r="AK88" s="123" t="str">
        <f>IF(区域选择!Z89="","",区域选择!Z89)</f>
        <v>mone</v>
      </c>
      <c r="AL88" s="123" t="str">
        <f>IF(原始数据!AN88=0,"",原始数据!AN88)</f>
        <v>小说家</v>
      </c>
      <c r="AM88" s="124">
        <v>2</v>
      </c>
      <c r="AN88" s="125">
        <v>0</v>
      </c>
      <c r="AO88" s="125">
        <v>1</v>
      </c>
      <c r="AP88" s="125">
        <v>0</v>
      </c>
      <c r="AQ88" s="125">
        <v>13</v>
      </c>
      <c r="AR88" s="127" t="s">
        <v>343</v>
      </c>
      <c r="AS88" s="128">
        <v>0</v>
      </c>
      <c r="AT88" s="128">
        <v>5</v>
      </c>
      <c r="AU88" s="128">
        <v>15</v>
      </c>
      <c r="AV88" s="128"/>
      <c r="AW88" s="128"/>
      <c r="AX88" s="125"/>
      <c r="AY88" s="125"/>
      <c r="AZ88" s="130"/>
      <c r="BA88" s="130"/>
      <c r="BB88" s="130"/>
      <c r="BC88" s="125"/>
    </row>
    <row r="89" spans="1:55">
      <c r="A89" s="117">
        <f>输入错误检查!B89</f>
        <v>0</v>
      </c>
      <c r="C89" s="120">
        <f>IF(原始数据!B89="","",原始数据!B89)</f>
        <v>6</v>
      </c>
      <c r="D89" s="120">
        <f>IF(原始数据!C89="","",原始数据!C89)</f>
        <v>7</v>
      </c>
      <c r="E89" s="120">
        <f>IF(原始数据!D89="","",原始数据!D89)</f>
        <v>1500</v>
      </c>
      <c r="F89" s="120" t="str">
        <f>IF(原始数据!E89="","",原始数据!E89)</f>
        <v>SZ</v>
      </c>
      <c r="G89" s="120" t="str">
        <f>IF(原始数据!F89="","",原始数据!F89)</f>
        <v>AWG</v>
      </c>
      <c r="H89" s="120" t="str">
        <f>IF(原始数据!G89="","",原始数据!G89)</f>
        <v>加</v>
      </c>
      <c r="I89" s="120" t="str">
        <f>IF(原始数据!H89="","",原始数据!H89)</f>
        <v>下</v>
      </c>
      <c r="J89" s="120" t="str">
        <f>原始数据!U89</f>
        <v>平</v>
      </c>
      <c r="K89" s="120">
        <f t="shared" si="4"/>
        <v>0</v>
      </c>
      <c r="L89" s="120">
        <f t="shared" si="5"/>
        <v>2</v>
      </c>
      <c r="M89" s="123" t="str">
        <f>IF(区域选择!K90="","",区域选择!K90)</f>
        <v>kaeru</v>
      </c>
      <c r="N89" s="123" t="str">
        <f>IF(原始数据!AI89=0,"",原始数据!AI89)</f>
        <v>飞行家</v>
      </c>
      <c r="O89" s="124">
        <v>2.61</v>
      </c>
      <c r="P89" s="125">
        <v>0</v>
      </c>
      <c r="Q89" s="125">
        <v>2</v>
      </c>
      <c r="R89" s="125">
        <v>0</v>
      </c>
      <c r="S89" s="125">
        <v>44.2</v>
      </c>
      <c r="T89" s="127" t="s">
        <v>344</v>
      </c>
      <c r="U89" s="123" t="str">
        <f>IF(区域选择!P90="","",区域选择!P90)</f>
        <v>aez</v>
      </c>
      <c r="V89" s="123" t="str">
        <f>IF(原始数据!AJ89=0,"",原始数据!AJ89)</f>
        <v>作曲家</v>
      </c>
      <c r="W89" s="124">
        <v>0.05</v>
      </c>
      <c r="X89" s="125">
        <v>0</v>
      </c>
      <c r="Y89" s="125">
        <v>0</v>
      </c>
      <c r="Z89" s="125">
        <v>0</v>
      </c>
      <c r="AA89" s="125">
        <v>75.9</v>
      </c>
      <c r="AB89" s="127" t="s">
        <v>344</v>
      </c>
      <c r="AC89" s="123" t="str">
        <f>IF(区域选择!U90="","",区域选择!U90)</f>
        <v>scorpion</v>
      </c>
      <c r="AD89" s="123" t="str">
        <f>IF(原始数据!AL89=0,"",原始数据!AL89)</f>
        <v>守墓人</v>
      </c>
      <c r="AE89" s="124">
        <v>1.52</v>
      </c>
      <c r="AF89" s="125">
        <v>0</v>
      </c>
      <c r="AG89" s="125">
        <v>1</v>
      </c>
      <c r="AH89" s="125">
        <v>0</v>
      </c>
      <c r="AI89" s="125">
        <v>56.7</v>
      </c>
      <c r="AJ89" s="127" t="s">
        <v>343</v>
      </c>
      <c r="AK89" s="123" t="str">
        <f>IF(区域选择!Z90="","",区域选择!Z90)</f>
        <v>nameko</v>
      </c>
      <c r="AL89" s="123" t="str">
        <f>IF(原始数据!AN89=0,"",原始数据!AN89)</f>
        <v>小说家</v>
      </c>
      <c r="AM89" s="124">
        <v>1.77</v>
      </c>
      <c r="AN89" s="125">
        <v>0</v>
      </c>
      <c r="AO89" s="125">
        <v>0</v>
      </c>
      <c r="AP89" s="125">
        <v>0</v>
      </c>
      <c r="AQ89" s="125">
        <v>87.8</v>
      </c>
      <c r="AR89" s="127" t="s">
        <v>343</v>
      </c>
      <c r="AS89" s="128">
        <v>0</v>
      </c>
      <c r="AT89" s="128">
        <v>6</v>
      </c>
      <c r="AU89" s="128">
        <v>8</v>
      </c>
      <c r="AV89" s="128"/>
      <c r="AW89" s="128"/>
      <c r="AX89" s="125"/>
      <c r="AY89" s="125"/>
      <c r="AZ89" s="130"/>
      <c r="BA89" s="130"/>
      <c r="BB89" s="130"/>
      <c r="BC89" s="125"/>
    </row>
    <row r="90" spans="1:55">
      <c r="A90" s="117">
        <f>输入错误检查!B90</f>
        <v>0</v>
      </c>
      <c r="C90" s="120">
        <f>IF(原始数据!B90="","",原始数据!B90)</f>
        <v>6</v>
      </c>
      <c r="D90" s="120">
        <f>IF(原始数据!C90="","",原始数据!C90)</f>
        <v>7</v>
      </c>
      <c r="E90" s="120">
        <f>IF(原始数据!D90="","",原始数据!D90)</f>
        <v>1700</v>
      </c>
      <c r="F90" s="120" t="str">
        <f>IF(原始数据!E90="","",原始数据!E90)</f>
        <v>RC</v>
      </c>
      <c r="G90" s="120" t="str">
        <f>IF(原始数据!F90="","",原始数据!F90)</f>
        <v>AXIZ</v>
      </c>
      <c r="H90" s="120">
        <f>IF(原始数据!G90="","",原始数据!G90)</f>
        <v>1</v>
      </c>
      <c r="I90" s="120" t="str">
        <f>IF(原始数据!H90="","",原始数据!H90)</f>
        <v>上</v>
      </c>
      <c r="J90" s="120" t="str">
        <f>原始数据!U90</f>
        <v>屠</v>
      </c>
      <c r="K90" s="120">
        <f t="shared" si="4"/>
        <v>0</v>
      </c>
      <c r="L90" s="120">
        <f t="shared" si="5"/>
        <v>1</v>
      </c>
      <c r="M90" s="123" t="str">
        <f>IF(区域选择!K91="","",区域选择!K91)</f>
        <v>soba</v>
      </c>
      <c r="N90" s="123" t="str">
        <f>IF(原始数据!AI90=0,"",原始数据!AI90)</f>
        <v>调香师</v>
      </c>
      <c r="O90" s="124">
        <v>2.1</v>
      </c>
      <c r="P90" s="125">
        <v>0</v>
      </c>
      <c r="Q90" s="125">
        <v>1</v>
      </c>
      <c r="R90" s="125">
        <v>0</v>
      </c>
      <c r="S90" s="125">
        <v>38.5</v>
      </c>
      <c r="T90" s="127" t="s">
        <v>343</v>
      </c>
      <c r="U90" s="123" t="str">
        <f>IF(区域选择!P91="","",区域选择!P91)</f>
        <v>raolie</v>
      </c>
      <c r="V90" s="123" t="str">
        <f>IF(原始数据!AJ90=0,"",原始数据!AJ90)</f>
        <v>拉拉队员</v>
      </c>
      <c r="W90" s="124">
        <v>2.35</v>
      </c>
      <c r="X90" s="125">
        <v>0</v>
      </c>
      <c r="Y90" s="125">
        <v>0</v>
      </c>
      <c r="Z90" s="125">
        <v>0</v>
      </c>
      <c r="AA90" s="125">
        <v>67.8</v>
      </c>
      <c r="AB90" s="127" t="s">
        <v>344</v>
      </c>
      <c r="AC90" s="123" t="str">
        <f>IF(区域选择!U91="","",区域选择!U91)</f>
        <v>city</v>
      </c>
      <c r="AD90" s="123" t="str">
        <f>IF(原始数据!AL90=0,"",原始数据!AL90)</f>
        <v>佣兵</v>
      </c>
      <c r="AE90" s="124">
        <v>1.28</v>
      </c>
      <c r="AF90" s="125">
        <v>0</v>
      </c>
      <c r="AG90" s="125">
        <v>1</v>
      </c>
      <c r="AH90" s="125">
        <v>0</v>
      </c>
      <c r="AI90" s="125">
        <v>64</v>
      </c>
      <c r="AJ90" s="127" t="s">
        <v>344</v>
      </c>
      <c r="AK90" s="123" t="str">
        <f>IF(区域选择!Z91="","",区域选择!Z91)</f>
        <v>monop</v>
      </c>
      <c r="AL90" s="123" t="str">
        <f>IF(原始数据!AN90=0,"",原始数据!AN90)</f>
        <v>病患</v>
      </c>
      <c r="AM90" s="124">
        <v>0.34</v>
      </c>
      <c r="AN90" s="125">
        <v>0</v>
      </c>
      <c r="AO90" s="125">
        <v>0</v>
      </c>
      <c r="AP90" s="125">
        <v>0</v>
      </c>
      <c r="AQ90" s="125">
        <v>68.4</v>
      </c>
      <c r="AR90" s="127" t="s">
        <v>344</v>
      </c>
      <c r="AS90" s="128">
        <v>0</v>
      </c>
      <c r="AT90" s="128">
        <v>8</v>
      </c>
      <c r="AU90" s="131">
        <v>24</v>
      </c>
      <c r="AV90" s="129" t="s">
        <v>253</v>
      </c>
      <c r="AW90" s="129" t="s">
        <v>173</v>
      </c>
      <c r="AX90" s="125"/>
      <c r="AY90" s="125"/>
      <c r="AZ90" s="130"/>
      <c r="BA90" s="130"/>
      <c r="BB90" s="130"/>
      <c r="BC90" s="127" t="s">
        <v>345</v>
      </c>
    </row>
    <row r="91" spans="1:55">
      <c r="A91" s="117">
        <f>输入错误检查!B91</f>
        <v>0</v>
      </c>
      <c r="C91" s="120">
        <f>IF(原始数据!B91="","",原始数据!B91)</f>
        <v>6</v>
      </c>
      <c r="D91" s="120">
        <f>IF(原始数据!C91="","",原始数据!C91)</f>
        <v>7</v>
      </c>
      <c r="E91" s="120">
        <f>IF(原始数据!D91="","",原始数据!D91)</f>
        <v>1700</v>
      </c>
      <c r="F91" s="120" t="str">
        <f>IF(原始数据!E91="","",原始数据!E91)</f>
        <v>RC</v>
      </c>
      <c r="G91" s="120" t="str">
        <f>IF(原始数据!F91="","",原始数据!F91)</f>
        <v>AXIZ</v>
      </c>
      <c r="H91" s="120">
        <f>IF(原始数据!G91="","",原始数据!G91)</f>
        <v>1</v>
      </c>
      <c r="I91" s="120" t="str">
        <f>IF(原始数据!H91="","",原始数据!H91)</f>
        <v>下</v>
      </c>
      <c r="J91" s="120" t="str">
        <f>原始数据!U91</f>
        <v>屠</v>
      </c>
      <c r="K91" s="120">
        <f t="shared" si="4"/>
        <v>0</v>
      </c>
      <c r="L91" s="120">
        <f t="shared" si="5"/>
        <v>1</v>
      </c>
      <c r="M91" s="123" t="str">
        <f>IF(区域选择!K92="","",区域选择!K92)</f>
        <v>takakou</v>
      </c>
      <c r="N91" s="123" t="str">
        <f>IF(原始数据!AI91=0,"",原始数据!AI91)</f>
        <v>野人</v>
      </c>
      <c r="O91" s="124">
        <v>1.62</v>
      </c>
      <c r="P91" s="125">
        <v>0</v>
      </c>
      <c r="Q91" s="125">
        <v>1</v>
      </c>
      <c r="R91" s="125">
        <v>1</v>
      </c>
      <c r="S91" s="125">
        <v>73.1</v>
      </c>
      <c r="T91" s="127" t="s">
        <v>343</v>
      </c>
      <c r="U91" s="123" t="str">
        <f>IF(区域选择!P92="","",区域选择!P92)</f>
        <v>tuna</v>
      </c>
      <c r="V91" s="123" t="str">
        <f>IF(原始数据!AJ91=0,"",原始数据!AJ91)</f>
        <v>空军</v>
      </c>
      <c r="W91" s="124">
        <v>1.68</v>
      </c>
      <c r="X91" s="125">
        <v>0</v>
      </c>
      <c r="Y91" s="125">
        <v>0</v>
      </c>
      <c r="Z91" s="125">
        <v>0</v>
      </c>
      <c r="AA91" s="125">
        <v>57.6</v>
      </c>
      <c r="AB91" s="127" t="s">
        <v>344</v>
      </c>
      <c r="AC91" s="123" t="str">
        <f>IF(区域选择!U92="","",区域选择!U92)</f>
        <v>nyan</v>
      </c>
      <c r="AD91" s="123" t="str">
        <f>IF(原始数据!AL91=0,"",原始数据!AL91)</f>
        <v>魔术师</v>
      </c>
      <c r="AE91" s="124">
        <v>0</v>
      </c>
      <c r="AF91" s="125">
        <v>2</v>
      </c>
      <c r="AG91" s="125">
        <v>0</v>
      </c>
      <c r="AH91" s="125">
        <v>0</v>
      </c>
      <c r="AI91" s="125">
        <v>63.6</v>
      </c>
      <c r="AJ91" s="127" t="s">
        <v>344</v>
      </c>
      <c r="AK91" s="123" t="str">
        <f>IF(区域选择!Z92="","",区域选择!Z92)</f>
        <v>atto</v>
      </c>
      <c r="AL91" s="123" t="str">
        <f>IF(原始数据!AN91=0,"",原始数据!AN91)</f>
        <v>飞行家</v>
      </c>
      <c r="AM91" s="124">
        <v>2.41</v>
      </c>
      <c r="AN91" s="125">
        <v>0</v>
      </c>
      <c r="AO91" s="125">
        <v>3</v>
      </c>
      <c r="AP91" s="125">
        <v>1</v>
      </c>
      <c r="AQ91" s="125">
        <v>32.4</v>
      </c>
      <c r="AR91" s="127" t="s">
        <v>344</v>
      </c>
      <c r="AS91" s="128">
        <v>0</v>
      </c>
      <c r="AT91" s="128">
        <v>8</v>
      </c>
      <c r="AU91" s="131">
        <v>13</v>
      </c>
      <c r="AV91" s="128"/>
      <c r="AW91" s="128"/>
      <c r="AX91" s="127" t="s">
        <v>358</v>
      </c>
      <c r="AY91" s="127" t="s">
        <v>359</v>
      </c>
      <c r="AZ91" s="130"/>
      <c r="BA91" s="130"/>
      <c r="BB91" s="130"/>
      <c r="BC91" s="127" t="s">
        <v>360</v>
      </c>
    </row>
    <row r="92" spans="1:55">
      <c r="A92" s="117">
        <f>输入错误检查!B92</f>
        <v>0</v>
      </c>
      <c r="C92" s="120">
        <f>IF(原始数据!B92="","",原始数据!B92)</f>
        <v>6</v>
      </c>
      <c r="D92" s="120">
        <f>IF(原始数据!C92="","",原始数据!C92)</f>
        <v>7</v>
      </c>
      <c r="E92" s="120">
        <f>IF(原始数据!D92="","",原始数据!D92)</f>
        <v>1700</v>
      </c>
      <c r="F92" s="120" t="str">
        <f>IF(原始数据!E92="","",原始数据!E92)</f>
        <v>RC</v>
      </c>
      <c r="G92" s="120" t="str">
        <f>IF(原始数据!F92="","",原始数据!F92)</f>
        <v>AXIZ</v>
      </c>
      <c r="H92" s="120">
        <f>IF(原始数据!G92="","",原始数据!G92)</f>
        <v>2</v>
      </c>
      <c r="I92" s="120" t="str">
        <f>IF(原始数据!H92="","",原始数据!H92)</f>
        <v>上</v>
      </c>
      <c r="J92" s="120" t="str">
        <f>原始数据!U92</f>
        <v>平</v>
      </c>
      <c r="K92" s="120">
        <f t="shared" si="4"/>
        <v>0</v>
      </c>
      <c r="L92" s="120">
        <f t="shared" si="5"/>
        <v>2</v>
      </c>
      <c r="M92" s="123" t="str">
        <f>IF(区域选择!K93="","",区域选择!K93)</f>
        <v>monop</v>
      </c>
      <c r="N92" s="123" t="str">
        <f>IF(原始数据!AI92=0,"",原始数据!AI92)</f>
        <v>飞行家</v>
      </c>
      <c r="O92" s="124">
        <v>2.19</v>
      </c>
      <c r="P92" s="125">
        <v>0</v>
      </c>
      <c r="Q92" s="125">
        <v>2</v>
      </c>
      <c r="R92" s="125">
        <v>0</v>
      </c>
      <c r="S92" s="125">
        <v>83</v>
      </c>
      <c r="T92" s="127" t="s">
        <v>344</v>
      </c>
      <c r="U92" s="123" t="str">
        <f>IF(区域选择!P93="","",区域选择!P93)</f>
        <v>raolie</v>
      </c>
      <c r="V92" s="123" t="str">
        <f>IF(原始数据!AJ92=0,"",原始数据!AJ92)</f>
        <v>心理学家</v>
      </c>
      <c r="W92" s="124">
        <v>2.29</v>
      </c>
      <c r="X92" s="125">
        <v>0</v>
      </c>
      <c r="Y92" s="125">
        <v>0</v>
      </c>
      <c r="Z92" s="125">
        <v>0</v>
      </c>
      <c r="AA92" s="125">
        <v>27.6</v>
      </c>
      <c r="AB92" s="127" t="s">
        <v>343</v>
      </c>
      <c r="AC92" s="123" t="str">
        <f>IF(区域选择!U93="","",区域选择!U93)</f>
        <v>city</v>
      </c>
      <c r="AD92" s="123" t="str">
        <f>IF(原始数据!AL92=0,"",原始数据!AL92)</f>
        <v>佣兵</v>
      </c>
      <c r="AE92" s="124">
        <v>0.71</v>
      </c>
      <c r="AF92" s="125">
        <v>0</v>
      </c>
      <c r="AG92" s="125">
        <v>2</v>
      </c>
      <c r="AH92" s="125">
        <v>0</v>
      </c>
      <c r="AI92" s="125">
        <v>77.8</v>
      </c>
      <c r="AJ92" s="127" t="s">
        <v>343</v>
      </c>
      <c r="AK92" s="123" t="str">
        <f>IF(区域选择!Z93="","",区域选择!Z93)</f>
        <v>soba</v>
      </c>
      <c r="AL92" s="123" t="str">
        <f>IF(原始数据!AN92=0,"",原始数据!AN92)</f>
        <v>幸运儿</v>
      </c>
      <c r="AM92" s="124">
        <v>0</v>
      </c>
      <c r="AN92" s="125">
        <v>0</v>
      </c>
      <c r="AO92" s="125">
        <v>0</v>
      </c>
      <c r="AP92" s="125">
        <v>0</v>
      </c>
      <c r="AQ92" s="125">
        <v>83.1</v>
      </c>
      <c r="AR92" s="127" t="s">
        <v>344</v>
      </c>
      <c r="AS92" s="128">
        <v>0</v>
      </c>
      <c r="AT92" s="128">
        <v>7</v>
      </c>
      <c r="AU92" s="131">
        <v>50</v>
      </c>
      <c r="AV92" s="128"/>
      <c r="AW92" s="128"/>
      <c r="AX92" s="125"/>
      <c r="AY92" s="125"/>
      <c r="AZ92" s="130"/>
      <c r="BA92" s="130"/>
      <c r="BB92" s="130"/>
      <c r="BC92" s="125"/>
    </row>
    <row r="93" spans="1:55">
      <c r="A93" s="117">
        <f>输入错误检查!B93</f>
        <v>0</v>
      </c>
      <c r="C93" s="120">
        <f>IF(原始数据!B93="","",原始数据!B93)</f>
        <v>6</v>
      </c>
      <c r="D93" s="120">
        <f>IF(原始数据!C93="","",原始数据!C93)</f>
        <v>7</v>
      </c>
      <c r="E93" s="120">
        <f>IF(原始数据!D93="","",原始数据!D93)</f>
        <v>1700</v>
      </c>
      <c r="F93" s="120" t="str">
        <f>IF(原始数据!E93="","",原始数据!E93)</f>
        <v>RC</v>
      </c>
      <c r="G93" s="120" t="str">
        <f>IF(原始数据!F93="","",原始数据!F93)</f>
        <v>AXIZ</v>
      </c>
      <c r="H93" s="120">
        <f>IF(原始数据!G93="","",原始数据!G93)</f>
        <v>2</v>
      </c>
      <c r="I93" s="120" t="str">
        <f>IF(原始数据!H93="","",原始数据!H93)</f>
        <v>下</v>
      </c>
      <c r="J93" s="120" t="str">
        <f>原始数据!U93</f>
        <v>平</v>
      </c>
      <c r="K93" s="120">
        <f t="shared" si="4"/>
        <v>0</v>
      </c>
      <c r="L93" s="120">
        <f t="shared" si="5"/>
        <v>2</v>
      </c>
      <c r="M93" s="123" t="str">
        <f>IF(区域选择!K94="","",区域选择!K94)</f>
        <v>takakou</v>
      </c>
      <c r="N93" s="123" t="str">
        <f>IF(原始数据!AI93=0,"",原始数据!AI93)</f>
        <v>佣兵</v>
      </c>
      <c r="O93" s="124">
        <v>1.06</v>
      </c>
      <c r="P93" s="125">
        <v>0</v>
      </c>
      <c r="Q93" s="125">
        <v>2</v>
      </c>
      <c r="R93" s="125">
        <v>0</v>
      </c>
      <c r="S93" s="125">
        <v>37.1</v>
      </c>
      <c r="T93" s="127" t="s">
        <v>344</v>
      </c>
      <c r="U93" s="123" t="str">
        <f>IF(区域选择!P94="","",区域选择!P94)</f>
        <v>tuna</v>
      </c>
      <c r="V93" s="123" t="str">
        <f>IF(原始数据!AJ93=0,"",原始数据!AJ93)</f>
        <v>飞行家</v>
      </c>
      <c r="W93" s="124">
        <v>1.94</v>
      </c>
      <c r="X93" s="125">
        <v>0</v>
      </c>
      <c r="Y93" s="125">
        <v>0</v>
      </c>
      <c r="Z93" s="125">
        <v>0</v>
      </c>
      <c r="AA93" s="125">
        <v>0</v>
      </c>
      <c r="AB93" s="127" t="s">
        <v>343</v>
      </c>
      <c r="AC93" s="123" t="str">
        <f>IF(区域选择!U94="","",区域选择!U94)</f>
        <v>nyan</v>
      </c>
      <c r="AD93" s="123" t="str">
        <f>IF(原始数据!AL93=0,"",原始数据!AL93)</f>
        <v>拉拉队员</v>
      </c>
      <c r="AE93" s="124">
        <v>2.03</v>
      </c>
      <c r="AF93" s="125">
        <v>0</v>
      </c>
      <c r="AG93" s="125">
        <v>0</v>
      </c>
      <c r="AH93" s="125">
        <v>0</v>
      </c>
      <c r="AI93" s="125">
        <v>15.5</v>
      </c>
      <c r="AJ93" s="127" t="s">
        <v>343</v>
      </c>
      <c r="AK93" s="123" t="str">
        <f>IF(区域选择!Z94="","",区域选择!Z94)</f>
        <v>atto</v>
      </c>
      <c r="AL93" s="123" t="str">
        <f>IF(原始数据!AN93=0,"",原始数据!AN93)</f>
        <v>幸运儿</v>
      </c>
      <c r="AM93" s="124">
        <v>0</v>
      </c>
      <c r="AN93" s="125">
        <v>0</v>
      </c>
      <c r="AO93" s="125">
        <v>0</v>
      </c>
      <c r="AP93" s="125">
        <v>0</v>
      </c>
      <c r="AQ93" s="125">
        <v>100.2</v>
      </c>
      <c r="AR93" s="127" t="s">
        <v>344</v>
      </c>
      <c r="AS93" s="128">
        <v>0</v>
      </c>
      <c r="AT93" s="128">
        <v>5</v>
      </c>
      <c r="AU93" s="131">
        <v>23</v>
      </c>
      <c r="AV93" s="128"/>
      <c r="AW93" s="128"/>
      <c r="AX93" s="125"/>
      <c r="AY93" s="125"/>
      <c r="AZ93" s="130"/>
      <c r="BA93" s="130"/>
      <c r="BB93" s="130"/>
      <c r="BC93" s="125"/>
    </row>
    <row r="94" spans="1:55">
      <c r="A94" s="117">
        <f>输入错误检查!B94</f>
        <v>0</v>
      </c>
      <c r="C94" s="120">
        <f>IF(原始数据!B94="","",原始数据!B94)</f>
        <v>6</v>
      </c>
      <c r="D94" s="120">
        <f>IF(原始数据!C94="","",原始数据!C94)</f>
        <v>7</v>
      </c>
      <c r="E94" s="120">
        <f>IF(原始数据!D94="","",原始数据!D94)</f>
        <v>1700</v>
      </c>
      <c r="F94" s="120" t="str">
        <f>IF(原始数据!E94="","",原始数据!E94)</f>
        <v>RC</v>
      </c>
      <c r="G94" s="120" t="str">
        <f>IF(原始数据!F94="","",原始数据!F94)</f>
        <v>AXIZ</v>
      </c>
      <c r="H94" s="120">
        <f>IF(原始数据!G94="","",原始数据!G94)</f>
        <v>3</v>
      </c>
      <c r="I94" s="120" t="str">
        <f>IF(原始数据!H94="","",原始数据!H94)</f>
        <v>上</v>
      </c>
      <c r="J94" s="120" t="str">
        <f>原始数据!U94</f>
        <v>屠</v>
      </c>
      <c r="K94" s="120">
        <f t="shared" si="4"/>
        <v>0</v>
      </c>
      <c r="L94" s="120">
        <f t="shared" si="5"/>
        <v>0</v>
      </c>
      <c r="M94" s="123" t="str">
        <f>IF(区域选择!K95="","",区域选择!K95)</f>
        <v>nyan</v>
      </c>
      <c r="N94" s="123" t="str">
        <f>IF(原始数据!AI94=0,"",原始数据!AI94)</f>
        <v>前锋</v>
      </c>
      <c r="O94" s="124">
        <v>0.47</v>
      </c>
      <c r="P94" s="125">
        <v>1</v>
      </c>
      <c r="Q94" s="125">
        <v>0</v>
      </c>
      <c r="R94" s="125">
        <v>0</v>
      </c>
      <c r="S94" s="125">
        <v>141.6</v>
      </c>
      <c r="T94" s="127" t="s">
        <v>344</v>
      </c>
      <c r="U94" s="123" t="str">
        <f>IF(区域选择!P95="","",区域选择!P95)</f>
        <v>atto</v>
      </c>
      <c r="V94" s="123" t="str">
        <f>IF(原始数据!AJ94=0,"",原始数据!AJ94)</f>
        <v>勘探员</v>
      </c>
      <c r="W94" s="124">
        <v>2.21</v>
      </c>
      <c r="X94" s="125">
        <v>0</v>
      </c>
      <c r="Y94" s="125">
        <v>2</v>
      </c>
      <c r="Z94" s="125">
        <v>1</v>
      </c>
      <c r="AA94" s="125">
        <v>215.3</v>
      </c>
      <c r="AB94" s="127" t="s">
        <v>344</v>
      </c>
      <c r="AC94" s="123" t="str">
        <f>IF(区域选择!U95="","",区域选择!U95)</f>
        <v>takakou</v>
      </c>
      <c r="AD94" s="123" t="str">
        <f>IF(原始数据!AL94=0,"",原始数据!AL94)</f>
        <v>心理学家</v>
      </c>
      <c r="AE94" s="124">
        <v>2.27</v>
      </c>
      <c r="AF94" s="125">
        <v>0</v>
      </c>
      <c r="AG94" s="125">
        <v>0</v>
      </c>
      <c r="AH94" s="125">
        <v>1</v>
      </c>
      <c r="AI94" s="125">
        <v>60</v>
      </c>
      <c r="AJ94" s="127" t="s">
        <v>344</v>
      </c>
      <c r="AK94" s="123" t="str">
        <f>IF(区域选择!Z95="","",区域选择!Z95)</f>
        <v>tuna</v>
      </c>
      <c r="AL94" s="123" t="str">
        <f>IF(原始数据!AN94=0,"",原始数据!AN94)</f>
        <v>舞女 </v>
      </c>
      <c r="AM94" s="124">
        <v>1.66</v>
      </c>
      <c r="AN94" s="125">
        <v>0</v>
      </c>
      <c r="AO94" s="125">
        <v>4</v>
      </c>
      <c r="AP94" s="125">
        <v>0</v>
      </c>
      <c r="AQ94" s="125">
        <v>117.6</v>
      </c>
      <c r="AR94" s="127" t="s">
        <v>344</v>
      </c>
      <c r="AS94" s="128">
        <v>0</v>
      </c>
      <c r="AT94" s="128">
        <v>14</v>
      </c>
      <c r="AU94" s="131">
        <v>32</v>
      </c>
      <c r="AV94" s="128"/>
      <c r="AW94" s="128"/>
      <c r="AX94" s="125"/>
      <c r="AY94" s="125"/>
      <c r="AZ94" s="130"/>
      <c r="BA94" s="130"/>
      <c r="BB94" s="130"/>
      <c r="BC94" s="125"/>
    </row>
    <row r="95" spans="1:55">
      <c r="A95" s="117">
        <f>输入错误检查!B95</f>
        <v>0</v>
      </c>
      <c r="C95" s="120">
        <f>IF(原始数据!B95="","",原始数据!B95)</f>
        <v>6</v>
      </c>
      <c r="D95" s="120">
        <f>IF(原始数据!C95="","",原始数据!C95)</f>
        <v>7</v>
      </c>
      <c r="E95" s="120">
        <f>IF(原始数据!D95="","",原始数据!D95)</f>
        <v>1700</v>
      </c>
      <c r="F95" s="120" t="str">
        <f>IF(原始数据!E95="","",原始数据!E95)</f>
        <v>RC</v>
      </c>
      <c r="G95" s="120" t="str">
        <f>IF(原始数据!F95="","",原始数据!F95)</f>
        <v>AXIZ</v>
      </c>
      <c r="H95" s="120">
        <f>IF(原始数据!G95="","",原始数据!G95)</f>
        <v>3</v>
      </c>
      <c r="I95" s="120" t="str">
        <f>IF(原始数据!H95="","",原始数据!H95)</f>
        <v>下</v>
      </c>
      <c r="J95" s="120" t="str">
        <f>原始数据!U95</f>
        <v>人</v>
      </c>
      <c r="K95" s="120">
        <f t="shared" si="4"/>
        <v>0</v>
      </c>
      <c r="L95" s="120">
        <f t="shared" si="5"/>
        <v>3</v>
      </c>
      <c r="M95" s="123" t="str">
        <f>IF(区域选择!K96="","",区域选择!K96)</f>
        <v>soba</v>
      </c>
      <c r="N95" s="123" t="str">
        <f>IF(原始数据!AI95=0,"",原始数据!AI95)</f>
        <v>入殓师</v>
      </c>
      <c r="O95" s="124">
        <v>1.73</v>
      </c>
      <c r="P95" s="125">
        <v>0</v>
      </c>
      <c r="Q95" s="125">
        <v>0</v>
      </c>
      <c r="R95" s="125">
        <v>1</v>
      </c>
      <c r="S95" s="125">
        <v>40.4</v>
      </c>
      <c r="T95" s="127" t="s">
        <v>343</v>
      </c>
      <c r="U95" s="123" t="str">
        <f>IF(区域选择!P96="","",区域选择!P96)</f>
        <v>raolie</v>
      </c>
      <c r="V95" s="123" t="str">
        <f>IF(原始数据!AJ95=0,"",原始数据!AJ95)</f>
        <v>舞女</v>
      </c>
      <c r="W95" s="124">
        <v>0.42</v>
      </c>
      <c r="X95" s="125">
        <v>1</v>
      </c>
      <c r="Y95" s="125">
        <v>0</v>
      </c>
      <c r="Z95" s="125">
        <v>0</v>
      </c>
      <c r="AA95" s="125">
        <v>147.3</v>
      </c>
      <c r="AB95" s="127" t="s">
        <v>343</v>
      </c>
      <c r="AC95" s="123" t="str">
        <f>IF(区域选择!U96="","",区域选择!U96)</f>
        <v>monop</v>
      </c>
      <c r="AD95" s="123" t="str">
        <f>IF(原始数据!AL95=0,"",原始数据!AL95)</f>
        <v>空军</v>
      </c>
      <c r="AE95" s="124">
        <v>2</v>
      </c>
      <c r="AF95" s="125">
        <v>0</v>
      </c>
      <c r="AG95" s="125">
        <v>1</v>
      </c>
      <c r="AH95" s="125">
        <v>0</v>
      </c>
      <c r="AI95" s="125">
        <v>63.9</v>
      </c>
      <c r="AJ95" s="127" t="s">
        <v>344</v>
      </c>
      <c r="AK95" s="123" t="str">
        <f>IF(区域选择!Z96="","",区域选择!Z96)</f>
        <v>city</v>
      </c>
      <c r="AL95" s="123" t="str">
        <f>IF(原始数据!AN95=0,"",原始数据!AN95)</f>
        <v>佣兵</v>
      </c>
      <c r="AM95" s="124">
        <v>1.51</v>
      </c>
      <c r="AN95" s="125">
        <v>0</v>
      </c>
      <c r="AO95" s="125">
        <v>1</v>
      </c>
      <c r="AP95" s="125">
        <v>0</v>
      </c>
      <c r="AQ95" s="125">
        <v>0</v>
      </c>
      <c r="AR95" s="127" t="s">
        <v>343</v>
      </c>
      <c r="AS95" s="128">
        <v>0</v>
      </c>
      <c r="AT95" s="128">
        <v>5</v>
      </c>
      <c r="AU95" s="131">
        <v>52</v>
      </c>
      <c r="AV95" s="128"/>
      <c r="AW95" s="128"/>
      <c r="AX95" s="125"/>
      <c r="AY95" s="125"/>
      <c r="AZ95" s="130"/>
      <c r="BA95" s="130"/>
      <c r="BB95" s="130"/>
      <c r="BC95" s="125"/>
    </row>
    <row r="96" spans="1:55">
      <c r="A96" s="117">
        <f>输入错误检查!B96</f>
        <v>0</v>
      </c>
      <c r="C96" s="120">
        <f>IF(原始数据!B96="","",原始数据!B96)</f>
        <v>6</v>
      </c>
      <c r="D96" s="120">
        <f>IF(原始数据!C96="","",原始数据!C96)</f>
        <v>7</v>
      </c>
      <c r="E96" s="120">
        <f>IF(原始数据!D96="","",原始数据!D96)</f>
        <v>1700</v>
      </c>
      <c r="F96" s="120" t="str">
        <f>IF(原始数据!E96="","",原始数据!E96)</f>
        <v>RC</v>
      </c>
      <c r="G96" s="120" t="str">
        <f>IF(原始数据!F96="","",原始数据!F96)</f>
        <v>AXIZ</v>
      </c>
      <c r="H96" s="120" t="str">
        <f>IF(原始数据!G96="","",原始数据!G96)</f>
        <v>加</v>
      </c>
      <c r="I96" s="120" t="str">
        <f>IF(原始数据!H96="","",原始数据!H96)</f>
        <v>上</v>
      </c>
      <c r="J96" s="120" t="str">
        <f>原始数据!U96</f>
        <v/>
      </c>
      <c r="K96" s="120" t="str">
        <f t="shared" si="4"/>
        <v/>
      </c>
      <c r="L96" s="120">
        <f t="shared" si="5"/>
        <v>0</v>
      </c>
      <c r="M96" s="123" t="str">
        <f>IF(区域选择!K97="","",区域选择!K97)</f>
        <v/>
      </c>
      <c r="N96" s="123" t="str">
        <f>IF(原始数据!AI96=0,"",原始数据!AI96)</f>
        <v/>
      </c>
      <c r="O96" s="124"/>
      <c r="P96" s="125"/>
      <c r="Q96" s="125"/>
      <c r="R96" s="125"/>
      <c r="S96" s="125"/>
      <c r="T96" s="127"/>
      <c r="U96" s="123" t="str">
        <f>IF(区域选择!P97="","",区域选择!P97)</f>
        <v/>
      </c>
      <c r="V96" s="123" t="str">
        <f>IF(原始数据!AJ96=0,"",原始数据!AJ96)</f>
        <v/>
      </c>
      <c r="W96" s="124"/>
      <c r="X96" s="125"/>
      <c r="Y96" s="125"/>
      <c r="Z96" s="125"/>
      <c r="AA96" s="125"/>
      <c r="AB96" s="127"/>
      <c r="AC96" s="123" t="str">
        <f>IF(区域选择!U97="","",区域选择!U97)</f>
        <v/>
      </c>
      <c r="AD96" s="123" t="str">
        <f>IF(原始数据!AL96=0,"",原始数据!AL96)</f>
        <v/>
      </c>
      <c r="AE96" s="124"/>
      <c r="AF96" s="125"/>
      <c r="AG96" s="125"/>
      <c r="AH96" s="125"/>
      <c r="AI96" s="125"/>
      <c r="AJ96" s="127"/>
      <c r="AK96" s="123" t="str">
        <f>IF(区域选择!Z97="","",区域选择!Z97)</f>
        <v/>
      </c>
      <c r="AL96" s="123" t="str">
        <f>IF(原始数据!AN96=0,"",原始数据!AN96)</f>
        <v/>
      </c>
      <c r="AM96" s="124"/>
      <c r="AN96" s="125"/>
      <c r="AO96" s="125"/>
      <c r="AP96" s="125"/>
      <c r="AQ96" s="125"/>
      <c r="AR96" s="125"/>
      <c r="AS96" s="128"/>
      <c r="AT96" s="128"/>
      <c r="AU96" s="128"/>
      <c r="AV96" s="128"/>
      <c r="AW96" s="128"/>
      <c r="AX96" s="125"/>
      <c r="AY96" s="125"/>
      <c r="AZ96" s="130"/>
      <c r="BA96" s="130"/>
      <c r="BB96" s="130"/>
      <c r="BC96" s="125"/>
    </row>
    <row r="97" spans="1:55">
      <c r="A97" s="117">
        <f>输入错误检查!B97</f>
        <v>0</v>
      </c>
      <c r="C97" s="120">
        <f>IF(原始数据!B97="","",原始数据!B97)</f>
        <v>6</v>
      </c>
      <c r="D97" s="120">
        <f>IF(原始数据!C97="","",原始数据!C97)</f>
        <v>7</v>
      </c>
      <c r="E97" s="120">
        <f>IF(原始数据!D97="","",原始数据!D97)</f>
        <v>1700</v>
      </c>
      <c r="F97" s="120" t="str">
        <f>IF(原始数据!E97="","",原始数据!E97)</f>
        <v>RC</v>
      </c>
      <c r="G97" s="120" t="str">
        <f>IF(原始数据!F97="","",原始数据!F97)</f>
        <v>AXIZ</v>
      </c>
      <c r="H97" s="120" t="str">
        <f>IF(原始数据!G97="","",原始数据!G97)</f>
        <v>加</v>
      </c>
      <c r="I97" s="120" t="str">
        <f>IF(原始数据!H97="","",原始数据!H97)</f>
        <v>下</v>
      </c>
      <c r="J97" s="120" t="str">
        <f>原始数据!U97</f>
        <v/>
      </c>
      <c r="K97" s="120" t="str">
        <f t="shared" si="4"/>
        <v/>
      </c>
      <c r="L97" s="120">
        <f t="shared" si="5"/>
        <v>0</v>
      </c>
      <c r="M97" s="123" t="str">
        <f>IF(区域选择!K98="","",区域选择!K98)</f>
        <v/>
      </c>
      <c r="N97" s="123" t="str">
        <f>IF(原始数据!AI97=0,"",原始数据!AI97)</f>
        <v/>
      </c>
      <c r="O97" s="124"/>
      <c r="P97" s="125"/>
      <c r="Q97" s="125"/>
      <c r="R97" s="125"/>
      <c r="S97" s="125"/>
      <c r="T97" s="127"/>
      <c r="U97" s="123" t="str">
        <f>IF(区域选择!P98="","",区域选择!P98)</f>
        <v/>
      </c>
      <c r="V97" s="123" t="str">
        <f>IF(原始数据!AJ97=0,"",原始数据!AJ97)</f>
        <v/>
      </c>
      <c r="W97" s="124"/>
      <c r="X97" s="125"/>
      <c r="Y97" s="125"/>
      <c r="Z97" s="125"/>
      <c r="AA97" s="125"/>
      <c r="AB97" s="127"/>
      <c r="AC97" s="123" t="str">
        <f>IF(区域选择!U98="","",区域选择!U98)</f>
        <v/>
      </c>
      <c r="AD97" s="123" t="str">
        <f>IF(原始数据!AL97=0,"",原始数据!AL97)</f>
        <v/>
      </c>
      <c r="AE97" s="124"/>
      <c r="AF97" s="125"/>
      <c r="AG97" s="125"/>
      <c r="AH97" s="125"/>
      <c r="AI97" s="125"/>
      <c r="AJ97" s="127"/>
      <c r="AK97" s="123" t="str">
        <f>IF(区域选择!Z98="","",区域选择!Z98)</f>
        <v/>
      </c>
      <c r="AL97" s="123" t="str">
        <f>IF(原始数据!AN97=0,"",原始数据!AN97)</f>
        <v/>
      </c>
      <c r="AM97" s="124"/>
      <c r="AN97" s="125"/>
      <c r="AO97" s="125"/>
      <c r="AP97" s="125"/>
      <c r="AQ97" s="125"/>
      <c r="AR97" s="125"/>
      <c r="AS97" s="128"/>
      <c r="AT97" s="128"/>
      <c r="AU97" s="128"/>
      <c r="AV97" s="128"/>
      <c r="AW97" s="128"/>
      <c r="AX97" s="125"/>
      <c r="AY97" s="125"/>
      <c r="AZ97" s="130"/>
      <c r="BA97" s="130"/>
      <c r="BB97" s="130"/>
      <c r="BC97" s="125"/>
    </row>
    <row r="98" spans="1:55">
      <c r="A98" s="117">
        <f>输入错误检查!B98</f>
        <v>0</v>
      </c>
      <c r="C98" s="120">
        <f>IF(原始数据!B98="","",原始数据!B98)</f>
        <v>6</v>
      </c>
      <c r="D98" s="120">
        <f>IF(原始数据!C98="","",原始数据!C98)</f>
        <v>8</v>
      </c>
      <c r="E98" s="120">
        <f>IF(原始数据!D98="","",原始数据!D98)</f>
        <v>1300</v>
      </c>
      <c r="F98" s="120" t="str">
        <f>IF(原始数据!E98="","",原始数据!E98)</f>
        <v>FL</v>
      </c>
      <c r="G98" s="120" t="str">
        <f>IF(原始数据!F98="","",原始数据!F98)</f>
        <v>ZETA</v>
      </c>
      <c r="H98" s="120">
        <f>IF(原始数据!G98="","",原始数据!G98)</f>
        <v>1</v>
      </c>
      <c r="I98" s="120" t="str">
        <f>IF(原始数据!H98="","",原始数据!H98)</f>
        <v>上</v>
      </c>
      <c r="J98" s="120" t="str">
        <f>原始数据!U98</f>
        <v>平</v>
      </c>
      <c r="K98" s="120">
        <f t="shared" si="4"/>
        <v>0</v>
      </c>
      <c r="L98" s="120">
        <f t="shared" si="5"/>
        <v>2</v>
      </c>
      <c r="M98" s="123" t="str">
        <f>IF(区域选择!K99="","",区域选择!K99)</f>
        <v>yougg</v>
      </c>
      <c r="N98" s="123" t="str">
        <f>IF(原始数据!AI98=0,"",原始数据!AI98)</f>
        <v>先知</v>
      </c>
      <c r="O98" s="124">
        <v>0.21</v>
      </c>
      <c r="P98" s="125">
        <v>0</v>
      </c>
      <c r="Q98" s="125">
        <v>0</v>
      </c>
      <c r="R98" s="125">
        <v>0</v>
      </c>
      <c r="S98" s="131">
        <v>112.3</v>
      </c>
      <c r="T98" s="127" t="s">
        <v>344</v>
      </c>
      <c r="U98" s="123" t="str">
        <f>IF(区域选择!P99="","",区域选择!P99)</f>
        <v>sasori</v>
      </c>
      <c r="V98" s="123" t="str">
        <f>IF(原始数据!AJ98=0,"",原始数据!AJ98)</f>
        <v>魔术师</v>
      </c>
      <c r="W98" s="124">
        <v>1.82</v>
      </c>
      <c r="X98" s="125">
        <v>0</v>
      </c>
      <c r="Y98" s="125">
        <v>0</v>
      </c>
      <c r="Z98" s="125">
        <v>0</v>
      </c>
      <c r="AA98" s="125">
        <v>13</v>
      </c>
      <c r="AB98" s="127" t="s">
        <v>343</v>
      </c>
      <c r="AC98" s="123" t="str">
        <f>IF(区域选择!U99="","",区域选择!U99)</f>
        <v>maeken</v>
      </c>
      <c r="AD98" s="123" t="str">
        <f>IF(原始数据!AL98=0,"",原始数据!AL98)</f>
        <v>佣兵</v>
      </c>
      <c r="AE98" s="124">
        <v>1.27</v>
      </c>
      <c r="AF98" s="125">
        <v>0</v>
      </c>
      <c r="AG98" s="125">
        <v>1</v>
      </c>
      <c r="AH98" s="125">
        <v>0</v>
      </c>
      <c r="AI98" s="125">
        <v>23</v>
      </c>
      <c r="AJ98" s="127" t="s">
        <v>343</v>
      </c>
      <c r="AK98" s="123" t="str">
        <f>IF(区域选择!Z99="","",区域选择!Z99)</f>
        <v>emmko</v>
      </c>
      <c r="AL98" s="123" t="str">
        <f>IF(原始数据!AN98=0,"",原始数据!AN98)</f>
        <v>勘探员</v>
      </c>
      <c r="AM98" s="124">
        <v>2</v>
      </c>
      <c r="AN98" s="125">
        <v>0</v>
      </c>
      <c r="AO98" s="125">
        <v>2</v>
      </c>
      <c r="AP98" s="125">
        <v>0</v>
      </c>
      <c r="AQ98" s="125">
        <v>39.9</v>
      </c>
      <c r="AR98" s="127" t="s">
        <v>344</v>
      </c>
      <c r="AS98" s="128">
        <v>0</v>
      </c>
      <c r="AT98" s="128">
        <v>5</v>
      </c>
      <c r="AU98" s="131">
        <v>17</v>
      </c>
      <c r="AV98" s="129" t="s">
        <v>266</v>
      </c>
      <c r="AW98" s="129" t="s">
        <v>179</v>
      </c>
      <c r="AX98" s="125"/>
      <c r="AY98" s="125"/>
      <c r="AZ98" s="130"/>
      <c r="BA98" s="130"/>
      <c r="BB98" s="130"/>
      <c r="BC98" s="127" t="s">
        <v>345</v>
      </c>
    </row>
    <row r="99" spans="1:55">
      <c r="A99" s="117">
        <f>输入错误检查!B99</f>
        <v>0</v>
      </c>
      <c r="C99" s="120">
        <f>IF(原始数据!B99="","",原始数据!B99)</f>
        <v>6</v>
      </c>
      <c r="D99" s="120">
        <f>IF(原始数据!C99="","",原始数据!C99)</f>
        <v>8</v>
      </c>
      <c r="E99" s="120">
        <f>IF(原始数据!D99="","",原始数据!D99)</f>
        <v>1300</v>
      </c>
      <c r="F99" s="120" t="str">
        <f>IF(原始数据!E99="","",原始数据!E99)</f>
        <v>FL</v>
      </c>
      <c r="G99" s="120" t="str">
        <f>IF(原始数据!F99="","",原始数据!F99)</f>
        <v>ZETA</v>
      </c>
      <c r="H99" s="120">
        <f>IF(原始数据!G99="","",原始数据!G99)</f>
        <v>1</v>
      </c>
      <c r="I99" s="120" t="str">
        <f>IF(原始数据!H99="","",原始数据!H99)</f>
        <v>下</v>
      </c>
      <c r="J99" s="120" t="str">
        <f>原始数据!U99</f>
        <v>屠</v>
      </c>
      <c r="K99" s="120">
        <f t="shared" si="4"/>
        <v>0</v>
      </c>
      <c r="L99" s="120">
        <f t="shared" si="5"/>
        <v>1</v>
      </c>
      <c r="M99" s="123" t="str">
        <f>IF(区域选择!K100="","",区域选择!K100)</f>
        <v>hametu</v>
      </c>
      <c r="N99" s="123" t="str">
        <f>IF(原始数据!AI99=0,"",原始数据!AI99)</f>
        <v>勘探员</v>
      </c>
      <c r="O99" s="124">
        <v>1.89</v>
      </c>
      <c r="P99" s="125">
        <v>0</v>
      </c>
      <c r="Q99" s="125">
        <v>0</v>
      </c>
      <c r="R99" s="125">
        <v>0</v>
      </c>
      <c r="S99" s="125">
        <v>96.8</v>
      </c>
      <c r="T99" s="127" t="s">
        <v>343</v>
      </c>
      <c r="U99" s="123" t="str">
        <f>IF(区域选择!P100="","",区域选择!P100)</f>
        <v>dolisu</v>
      </c>
      <c r="V99" s="123" t="str">
        <f>IF(原始数据!AJ99=0,"",原始数据!AJ99)</f>
        <v>木偶师</v>
      </c>
      <c r="W99" s="124">
        <v>0</v>
      </c>
      <c r="X99" s="125">
        <v>0</v>
      </c>
      <c r="Y99" s="125">
        <v>0</v>
      </c>
      <c r="Z99" s="125">
        <v>0</v>
      </c>
      <c r="AA99" s="125">
        <v>106.9</v>
      </c>
      <c r="AB99" s="127" t="s">
        <v>344</v>
      </c>
      <c r="AC99" s="123" t="str">
        <f>IF(区域选择!U100="","",区域选择!U100)</f>
        <v>shinami</v>
      </c>
      <c r="AD99" s="123" t="str">
        <f>IF(原始数据!AL99=0,"",原始数据!AL99)</f>
        <v>野人</v>
      </c>
      <c r="AE99" s="124">
        <v>1.08</v>
      </c>
      <c r="AF99" s="125">
        <v>0</v>
      </c>
      <c r="AG99" s="125">
        <v>3</v>
      </c>
      <c r="AH99" s="125">
        <v>1</v>
      </c>
      <c r="AI99" s="125">
        <v>90.4</v>
      </c>
      <c r="AJ99" s="127" t="s">
        <v>344</v>
      </c>
      <c r="AK99" s="123" t="str">
        <f>IF(区域选择!Z100="","",区域选择!Z100)</f>
        <v>kznk</v>
      </c>
      <c r="AL99" s="123" t="str">
        <f>IF(原始数据!AN99=0,"",原始数据!AN99)</f>
        <v>飞行家</v>
      </c>
      <c r="AM99" s="124">
        <v>2.08</v>
      </c>
      <c r="AN99" s="125">
        <v>0</v>
      </c>
      <c r="AO99" s="125">
        <v>1</v>
      </c>
      <c r="AP99" s="125">
        <v>1</v>
      </c>
      <c r="AQ99" s="125">
        <v>53.4</v>
      </c>
      <c r="AR99" s="127" t="s">
        <v>344</v>
      </c>
      <c r="AS99" s="128">
        <v>0</v>
      </c>
      <c r="AT99" s="128">
        <v>7</v>
      </c>
      <c r="AU99" s="131">
        <v>56</v>
      </c>
      <c r="AV99" s="128"/>
      <c r="AW99" s="128"/>
      <c r="AX99" s="125"/>
      <c r="AY99" s="125"/>
      <c r="AZ99" s="130"/>
      <c r="BA99" s="130"/>
      <c r="BB99" s="130"/>
      <c r="BC99" s="127" t="s">
        <v>361</v>
      </c>
    </row>
    <row r="100" spans="1:55">
      <c r="A100" s="117">
        <f>输入错误检查!B100</f>
        <v>0</v>
      </c>
      <c r="C100" s="120">
        <f>IF(原始数据!B100="","",原始数据!B100)</f>
        <v>6</v>
      </c>
      <c r="D100" s="120">
        <f>IF(原始数据!C100="","",原始数据!C100)</f>
        <v>8</v>
      </c>
      <c r="E100" s="120">
        <f>IF(原始数据!D100="","",原始数据!D100)</f>
        <v>1300</v>
      </c>
      <c r="F100" s="120" t="str">
        <f>IF(原始数据!E100="","",原始数据!E100)</f>
        <v>FL</v>
      </c>
      <c r="G100" s="120" t="str">
        <f>IF(原始数据!F100="","",原始数据!F100)</f>
        <v>ZETA</v>
      </c>
      <c r="H100" s="120">
        <f>IF(原始数据!G100="","",原始数据!G100)</f>
        <v>2</v>
      </c>
      <c r="I100" s="120" t="str">
        <f>IF(原始数据!H100="","",原始数据!H100)</f>
        <v>上</v>
      </c>
      <c r="J100" s="120" t="str">
        <f>原始数据!U100</f>
        <v>屠</v>
      </c>
      <c r="K100" s="120">
        <f t="shared" si="4"/>
        <v>0</v>
      </c>
      <c r="L100" s="120">
        <f t="shared" si="5"/>
        <v>0</v>
      </c>
      <c r="M100" s="123" t="str">
        <f>IF(区域选择!K101="","",区域选择!K101)</f>
        <v>shinami</v>
      </c>
      <c r="N100" s="123" t="str">
        <f>IF(原始数据!AI100=0,"",原始数据!AI100)</f>
        <v>佣兵</v>
      </c>
      <c r="O100" s="124">
        <v>0.64</v>
      </c>
      <c r="P100" s="125">
        <v>0</v>
      </c>
      <c r="Q100" s="125">
        <v>2</v>
      </c>
      <c r="R100" s="125">
        <v>1</v>
      </c>
      <c r="S100" s="125">
        <v>135.7</v>
      </c>
      <c r="T100" s="127" t="s">
        <v>344</v>
      </c>
      <c r="U100" s="123" t="str">
        <f>IF(区域选择!P101="","",区域选择!P101)</f>
        <v>dolisu</v>
      </c>
      <c r="V100" s="123" t="str">
        <f>IF(原始数据!AJ100=0,"",原始数据!AJ100)</f>
        <v>调香师</v>
      </c>
      <c r="W100" s="124">
        <v>3.23</v>
      </c>
      <c r="X100" s="125">
        <v>1</v>
      </c>
      <c r="Y100" s="125">
        <v>1</v>
      </c>
      <c r="Z100" s="125">
        <v>0</v>
      </c>
      <c r="AA100" s="125">
        <v>85.9</v>
      </c>
      <c r="AB100" s="127" t="s">
        <v>344</v>
      </c>
      <c r="AC100" s="123" t="str">
        <f>IF(区域选择!U101="","",区域选择!U101)</f>
        <v>hametu</v>
      </c>
      <c r="AD100" s="123" t="str">
        <f>IF(原始数据!AL100=0,"",原始数据!AL100)</f>
        <v>病患</v>
      </c>
      <c r="AE100" s="124">
        <v>1.61</v>
      </c>
      <c r="AF100" s="125">
        <v>0</v>
      </c>
      <c r="AG100" s="125">
        <v>0</v>
      </c>
      <c r="AH100" s="125">
        <v>1</v>
      </c>
      <c r="AI100" s="125">
        <v>91</v>
      </c>
      <c r="AJ100" s="127" t="s">
        <v>344</v>
      </c>
      <c r="AK100" s="123" t="str">
        <f>IF(区域选择!Z101="","",区域选择!Z101)</f>
        <v>kznk</v>
      </c>
      <c r="AL100" s="123" t="str">
        <f>IF(原始数据!AN100=0,"",原始数据!AN100)</f>
        <v>飞行家</v>
      </c>
      <c r="AM100" s="124">
        <v>0.38</v>
      </c>
      <c r="AN100" s="125">
        <v>0</v>
      </c>
      <c r="AO100" s="125">
        <v>0</v>
      </c>
      <c r="AP100" s="125">
        <v>0</v>
      </c>
      <c r="AQ100" s="125">
        <v>46.4</v>
      </c>
      <c r="AR100" s="127" t="s">
        <v>344</v>
      </c>
      <c r="AS100" s="128">
        <v>0</v>
      </c>
      <c r="AT100" s="128">
        <v>9</v>
      </c>
      <c r="AU100" s="131">
        <v>58</v>
      </c>
      <c r="AV100" s="128"/>
      <c r="AW100" s="128"/>
      <c r="AX100" s="125"/>
      <c r="AY100" s="125"/>
      <c r="AZ100" s="130"/>
      <c r="BA100" s="130"/>
      <c r="BB100" s="130"/>
      <c r="BC100" s="125"/>
    </row>
    <row r="101" spans="1:55">
      <c r="A101" s="117">
        <f>输入错误检查!B101</f>
        <v>0</v>
      </c>
      <c r="C101" s="120">
        <f>IF(原始数据!B101="","",原始数据!B101)</f>
        <v>6</v>
      </c>
      <c r="D101" s="120">
        <f>IF(原始数据!C101="","",原始数据!C101)</f>
        <v>8</v>
      </c>
      <c r="E101" s="120">
        <f>IF(原始数据!D101="","",原始数据!D101)</f>
        <v>1300</v>
      </c>
      <c r="F101" s="120" t="str">
        <f>IF(原始数据!E101="","",原始数据!E101)</f>
        <v>FL</v>
      </c>
      <c r="G101" s="120" t="str">
        <f>IF(原始数据!F101="","",原始数据!F101)</f>
        <v>ZETA</v>
      </c>
      <c r="H101" s="120">
        <f>IF(原始数据!G101="","",原始数据!G101)</f>
        <v>2</v>
      </c>
      <c r="I101" s="120" t="str">
        <f>IF(原始数据!H101="","",原始数据!H101)</f>
        <v>下</v>
      </c>
      <c r="J101" s="120" t="str">
        <f>原始数据!U101</f>
        <v>屠</v>
      </c>
      <c r="K101" s="120">
        <f t="shared" si="4"/>
        <v>0</v>
      </c>
      <c r="L101" s="120">
        <f t="shared" si="5"/>
        <v>1</v>
      </c>
      <c r="M101" s="123" t="str">
        <f>IF(区域选择!K102="","",区域选择!K102)</f>
        <v>maeken</v>
      </c>
      <c r="N101" s="123" t="str">
        <f>IF(原始数据!AI101=0,"",原始数据!AI101)</f>
        <v>大副</v>
      </c>
      <c r="O101" s="124">
        <v>1.93</v>
      </c>
      <c r="P101" s="125">
        <v>0</v>
      </c>
      <c r="Q101" s="125">
        <v>3</v>
      </c>
      <c r="R101" s="125">
        <v>0</v>
      </c>
      <c r="S101" s="125">
        <v>27.1</v>
      </c>
      <c r="T101" s="127" t="s">
        <v>343</v>
      </c>
      <c r="U101" s="123" t="str">
        <f>IF(区域选择!P102="","",区域选择!P102)</f>
        <v>emmko</v>
      </c>
      <c r="V101" s="123" t="str">
        <f>IF(原始数据!AJ101=0,"",原始数据!AJ101)</f>
        <v>拉拉队员</v>
      </c>
      <c r="W101" s="124">
        <v>2.08</v>
      </c>
      <c r="X101" s="125">
        <v>0</v>
      </c>
      <c r="Y101" s="125">
        <v>1</v>
      </c>
      <c r="Z101" s="125">
        <v>0</v>
      </c>
      <c r="AA101" s="125">
        <v>50</v>
      </c>
      <c r="AB101" s="127" t="s">
        <v>344</v>
      </c>
      <c r="AC101" s="123" t="str">
        <f>IF(区域选择!U102="","",区域选择!U102)</f>
        <v>yougg</v>
      </c>
      <c r="AD101" s="123" t="str">
        <f>IF(原始数据!AL101=0,"",原始数据!AL101)</f>
        <v>杂技演员</v>
      </c>
      <c r="AE101" s="124">
        <v>1.91</v>
      </c>
      <c r="AF101" s="125">
        <v>0</v>
      </c>
      <c r="AG101" s="125">
        <v>0</v>
      </c>
      <c r="AH101" s="125">
        <v>0</v>
      </c>
      <c r="AI101" s="125">
        <v>38.7</v>
      </c>
      <c r="AJ101" s="127" t="s">
        <v>344</v>
      </c>
      <c r="AK101" s="123" t="str">
        <f>IF(区域选择!Z102="","",区域选择!Z102)</f>
        <v>sasori</v>
      </c>
      <c r="AL101" s="123" t="str">
        <f>IF(原始数据!AN101=0,"",原始数据!AN101)</f>
        <v>飞行家</v>
      </c>
      <c r="AM101" s="124">
        <v>0</v>
      </c>
      <c r="AN101" s="125">
        <v>0</v>
      </c>
      <c r="AO101" s="125">
        <v>0</v>
      </c>
      <c r="AP101" s="125">
        <v>0</v>
      </c>
      <c r="AQ101" s="125">
        <v>55.9</v>
      </c>
      <c r="AR101" s="127" t="s">
        <v>344</v>
      </c>
      <c r="AS101" s="128">
        <v>0</v>
      </c>
      <c r="AT101" s="128">
        <v>7</v>
      </c>
      <c r="AU101" s="131">
        <v>13</v>
      </c>
      <c r="AV101" s="128"/>
      <c r="AW101" s="128"/>
      <c r="AX101" s="125"/>
      <c r="AY101" s="125"/>
      <c r="AZ101" s="130"/>
      <c r="BA101" s="130"/>
      <c r="BB101" s="130"/>
      <c r="BC101" s="125"/>
    </row>
    <row r="102" spans="1:55">
      <c r="A102" s="117">
        <f>输入错误检查!B102</f>
        <v>0</v>
      </c>
      <c r="C102" s="120">
        <f>IF(原始数据!B102="","",原始数据!B102)</f>
        <v>6</v>
      </c>
      <c r="D102" s="120">
        <f>IF(原始数据!C102="","",原始数据!C102)</f>
        <v>8</v>
      </c>
      <c r="E102" s="120">
        <f>IF(原始数据!D102="","",原始数据!D102)</f>
        <v>1300</v>
      </c>
      <c r="F102" s="120" t="str">
        <f>IF(原始数据!E102="","",原始数据!E102)</f>
        <v>FL</v>
      </c>
      <c r="G102" s="120" t="str">
        <f>IF(原始数据!F102="","",原始数据!F102)</f>
        <v>ZETA</v>
      </c>
      <c r="H102" s="120">
        <f>IF(原始数据!G102="","",原始数据!G102)</f>
        <v>3</v>
      </c>
      <c r="I102" s="120" t="str">
        <f>IF(原始数据!H102="","",原始数据!H102)</f>
        <v>上</v>
      </c>
      <c r="J102" s="120" t="str">
        <f>原始数据!U102</f>
        <v/>
      </c>
      <c r="K102" s="120" t="str">
        <f t="shared" si="4"/>
        <v/>
      </c>
      <c r="L102" s="120">
        <f t="shared" si="5"/>
        <v>0</v>
      </c>
      <c r="M102" s="123" t="str">
        <f>IF(区域选择!K103="","",区域选择!K103)</f>
        <v/>
      </c>
      <c r="N102" s="123" t="str">
        <f>IF(原始数据!AI102=0,"",原始数据!AI102)</f>
        <v/>
      </c>
      <c r="O102" s="124"/>
      <c r="P102" s="125"/>
      <c r="Q102" s="125"/>
      <c r="R102" s="125"/>
      <c r="S102" s="125"/>
      <c r="T102" s="127"/>
      <c r="U102" s="123" t="str">
        <f>IF(区域选择!P103="","",区域选择!P103)</f>
        <v/>
      </c>
      <c r="V102" s="123" t="str">
        <f>IF(原始数据!AJ102=0,"",原始数据!AJ102)</f>
        <v/>
      </c>
      <c r="W102" s="124"/>
      <c r="X102" s="125"/>
      <c r="Y102" s="125"/>
      <c r="Z102" s="125"/>
      <c r="AA102" s="125"/>
      <c r="AB102" s="127"/>
      <c r="AC102" s="123" t="str">
        <f>IF(区域选择!U103="","",区域选择!U103)</f>
        <v/>
      </c>
      <c r="AD102" s="123" t="str">
        <f>IF(原始数据!AL102=0,"",原始数据!AL102)</f>
        <v/>
      </c>
      <c r="AE102" s="124"/>
      <c r="AF102" s="125"/>
      <c r="AG102" s="125"/>
      <c r="AH102" s="125"/>
      <c r="AI102" s="125"/>
      <c r="AJ102" s="127"/>
      <c r="AK102" s="123" t="str">
        <f>IF(区域选择!Z103="","",区域选择!Z103)</f>
        <v/>
      </c>
      <c r="AL102" s="123" t="str">
        <f>IF(原始数据!AN102=0,"",原始数据!AN102)</f>
        <v/>
      </c>
      <c r="AM102" s="124"/>
      <c r="AN102" s="125"/>
      <c r="AO102" s="125"/>
      <c r="AP102" s="125"/>
      <c r="AQ102" s="125"/>
      <c r="AR102" s="125"/>
      <c r="AS102" s="128"/>
      <c r="AT102" s="128"/>
      <c r="AU102" s="128"/>
      <c r="AV102" s="128"/>
      <c r="AW102" s="128"/>
      <c r="AX102" s="125"/>
      <c r="AY102" s="125"/>
      <c r="AZ102" s="130"/>
      <c r="BA102" s="130"/>
      <c r="BB102" s="130"/>
      <c r="BC102" s="125"/>
    </row>
    <row r="103" spans="1:55">
      <c r="A103" s="117">
        <f>输入错误检查!B103</f>
        <v>0</v>
      </c>
      <c r="C103" s="120">
        <f>IF(原始数据!B103="","",原始数据!B103)</f>
        <v>6</v>
      </c>
      <c r="D103" s="120">
        <f>IF(原始数据!C103="","",原始数据!C103)</f>
        <v>8</v>
      </c>
      <c r="E103" s="120">
        <f>IF(原始数据!D103="","",原始数据!D103)</f>
        <v>1300</v>
      </c>
      <c r="F103" s="120" t="str">
        <f>IF(原始数据!E103="","",原始数据!E103)</f>
        <v>FL</v>
      </c>
      <c r="G103" s="120" t="str">
        <f>IF(原始数据!F103="","",原始数据!F103)</f>
        <v>ZETA</v>
      </c>
      <c r="H103" s="120">
        <f>IF(原始数据!G103="","",原始数据!G103)</f>
        <v>3</v>
      </c>
      <c r="I103" s="120" t="str">
        <f>IF(原始数据!H103="","",原始数据!H103)</f>
        <v>下</v>
      </c>
      <c r="J103" s="120" t="str">
        <f>原始数据!U103</f>
        <v/>
      </c>
      <c r="K103" s="120" t="str">
        <f t="shared" si="4"/>
        <v/>
      </c>
      <c r="L103" s="120">
        <f t="shared" si="5"/>
        <v>0</v>
      </c>
      <c r="M103" s="123" t="str">
        <f>IF(区域选择!K104="","",区域选择!K104)</f>
        <v/>
      </c>
      <c r="N103" s="123" t="str">
        <f>IF(原始数据!AI103=0,"",原始数据!AI103)</f>
        <v/>
      </c>
      <c r="O103" s="124"/>
      <c r="P103" s="125"/>
      <c r="Q103" s="125"/>
      <c r="R103" s="125"/>
      <c r="S103" s="125"/>
      <c r="T103" s="127"/>
      <c r="U103" s="123" t="str">
        <f>IF(区域选择!P104="","",区域选择!P104)</f>
        <v/>
      </c>
      <c r="V103" s="123" t="str">
        <f>IF(原始数据!AJ103=0,"",原始数据!AJ103)</f>
        <v/>
      </c>
      <c r="W103" s="124"/>
      <c r="X103" s="125"/>
      <c r="Y103" s="125"/>
      <c r="Z103" s="125"/>
      <c r="AA103" s="125"/>
      <c r="AB103" s="127"/>
      <c r="AC103" s="123" t="str">
        <f>IF(区域选择!U104="","",区域选择!U104)</f>
        <v/>
      </c>
      <c r="AD103" s="123" t="str">
        <f>IF(原始数据!AL103=0,"",原始数据!AL103)</f>
        <v/>
      </c>
      <c r="AE103" s="124"/>
      <c r="AF103" s="125"/>
      <c r="AG103" s="125"/>
      <c r="AH103" s="125"/>
      <c r="AI103" s="125"/>
      <c r="AJ103" s="127"/>
      <c r="AK103" s="123" t="str">
        <f>IF(区域选择!Z104="","",区域选择!Z104)</f>
        <v/>
      </c>
      <c r="AL103" s="123" t="str">
        <f>IF(原始数据!AN103=0,"",原始数据!AN103)</f>
        <v/>
      </c>
      <c r="AM103" s="124"/>
      <c r="AN103" s="125"/>
      <c r="AO103" s="125"/>
      <c r="AP103" s="125"/>
      <c r="AQ103" s="125"/>
      <c r="AR103" s="125"/>
      <c r="AS103" s="128"/>
      <c r="AT103" s="128"/>
      <c r="AU103" s="128"/>
      <c r="AV103" s="128"/>
      <c r="AW103" s="128"/>
      <c r="AX103" s="125"/>
      <c r="AY103" s="125"/>
      <c r="AZ103" s="130"/>
      <c r="BA103" s="130"/>
      <c r="BB103" s="130"/>
      <c r="BC103" s="125"/>
    </row>
    <row r="104" spans="1:55">
      <c r="A104" s="117">
        <f>输入错误检查!B104</f>
        <v>0</v>
      </c>
      <c r="C104" s="120">
        <f>IF(原始数据!B104="","",原始数据!B104)</f>
        <v>6</v>
      </c>
      <c r="D104" s="120">
        <f>IF(原始数据!C104="","",原始数据!C104)</f>
        <v>8</v>
      </c>
      <c r="E104" s="120">
        <f>IF(原始数据!D104="","",原始数据!D104)</f>
        <v>1300</v>
      </c>
      <c r="F104" s="120" t="str">
        <f>IF(原始数据!E104="","",原始数据!E104)</f>
        <v>FL</v>
      </c>
      <c r="G104" s="120" t="str">
        <f>IF(原始数据!F104="","",原始数据!F104)</f>
        <v>ZETA</v>
      </c>
      <c r="H104" s="120" t="str">
        <f>IF(原始数据!G104="","",原始数据!G104)</f>
        <v>加</v>
      </c>
      <c r="I104" s="120" t="str">
        <f>IF(原始数据!H104="","",原始数据!H104)</f>
        <v>上</v>
      </c>
      <c r="J104" s="120" t="str">
        <f>原始数据!U104</f>
        <v/>
      </c>
      <c r="K104" s="120" t="str">
        <f t="shared" si="4"/>
        <v/>
      </c>
      <c r="L104" s="120">
        <f t="shared" si="5"/>
        <v>0</v>
      </c>
      <c r="M104" s="123" t="str">
        <f>IF(区域选择!K105="","",区域选择!K105)</f>
        <v/>
      </c>
      <c r="N104" s="123" t="str">
        <f>IF(原始数据!AI104=0,"",原始数据!AI104)</f>
        <v/>
      </c>
      <c r="O104" s="124"/>
      <c r="P104" s="125"/>
      <c r="Q104" s="125"/>
      <c r="R104" s="125"/>
      <c r="S104" s="125"/>
      <c r="T104" s="127"/>
      <c r="U104" s="123" t="str">
        <f>IF(区域选择!P105="","",区域选择!P105)</f>
        <v/>
      </c>
      <c r="V104" s="123" t="str">
        <f>IF(原始数据!AJ104=0,"",原始数据!AJ104)</f>
        <v/>
      </c>
      <c r="W104" s="124"/>
      <c r="X104" s="125"/>
      <c r="Y104" s="125"/>
      <c r="Z104" s="125"/>
      <c r="AA104" s="125"/>
      <c r="AB104" s="127"/>
      <c r="AC104" s="123" t="str">
        <f>IF(区域选择!U105="","",区域选择!U105)</f>
        <v/>
      </c>
      <c r="AD104" s="123" t="str">
        <f>IF(原始数据!AL104=0,"",原始数据!AL104)</f>
        <v/>
      </c>
      <c r="AE104" s="124"/>
      <c r="AF104" s="125"/>
      <c r="AG104" s="125"/>
      <c r="AH104" s="125"/>
      <c r="AI104" s="125"/>
      <c r="AJ104" s="127"/>
      <c r="AK104" s="123" t="str">
        <f>IF(区域选择!Z105="","",区域选择!Z105)</f>
        <v/>
      </c>
      <c r="AL104" s="123" t="str">
        <f>IF(原始数据!AN104=0,"",原始数据!AN104)</f>
        <v/>
      </c>
      <c r="AM104" s="124"/>
      <c r="AN104" s="125"/>
      <c r="AO104" s="125"/>
      <c r="AP104" s="125"/>
      <c r="AQ104" s="125"/>
      <c r="AR104" s="125"/>
      <c r="AS104" s="128"/>
      <c r="AT104" s="128"/>
      <c r="AU104" s="128"/>
      <c r="AV104" s="128"/>
      <c r="AW104" s="128"/>
      <c r="AX104" s="125"/>
      <c r="AY104" s="125"/>
      <c r="AZ104" s="130"/>
      <c r="BA104" s="130"/>
      <c r="BB104" s="130"/>
      <c r="BC104" s="125"/>
    </row>
    <row r="105" spans="1:55">
      <c r="A105" s="117">
        <f>输入错误检查!B105</f>
        <v>0</v>
      </c>
      <c r="C105" s="120">
        <f>IF(原始数据!B105="","",原始数据!B105)</f>
        <v>6</v>
      </c>
      <c r="D105" s="120">
        <f>IF(原始数据!C105="","",原始数据!C105)</f>
        <v>8</v>
      </c>
      <c r="E105" s="120">
        <f>IF(原始数据!D105="","",原始数据!D105)</f>
        <v>1300</v>
      </c>
      <c r="F105" s="120" t="str">
        <f>IF(原始数据!E105="","",原始数据!E105)</f>
        <v>FL</v>
      </c>
      <c r="G105" s="120" t="str">
        <f>IF(原始数据!F105="","",原始数据!F105)</f>
        <v>ZETA</v>
      </c>
      <c r="H105" s="120" t="str">
        <f>IF(原始数据!G105="","",原始数据!G105)</f>
        <v>加</v>
      </c>
      <c r="I105" s="120" t="str">
        <f>IF(原始数据!H105="","",原始数据!H105)</f>
        <v>下</v>
      </c>
      <c r="J105" s="120" t="str">
        <f>原始数据!U105</f>
        <v/>
      </c>
      <c r="K105" s="120" t="str">
        <f t="shared" si="4"/>
        <v/>
      </c>
      <c r="L105" s="120">
        <f t="shared" si="5"/>
        <v>0</v>
      </c>
      <c r="M105" s="123" t="str">
        <f>IF(区域选择!K106="","",区域选择!K106)</f>
        <v/>
      </c>
      <c r="N105" s="123" t="str">
        <f>IF(原始数据!AI105=0,"",原始数据!AI105)</f>
        <v/>
      </c>
      <c r="O105" s="124"/>
      <c r="P105" s="125"/>
      <c r="Q105" s="125"/>
      <c r="R105" s="125"/>
      <c r="S105" s="125"/>
      <c r="T105" s="127"/>
      <c r="U105" s="123" t="str">
        <f>IF(区域选择!P106="","",区域选择!P106)</f>
        <v/>
      </c>
      <c r="V105" s="123" t="str">
        <f>IF(原始数据!AJ105=0,"",原始数据!AJ105)</f>
        <v/>
      </c>
      <c r="W105" s="124"/>
      <c r="X105" s="125"/>
      <c r="Y105" s="125"/>
      <c r="Z105" s="125"/>
      <c r="AA105" s="125"/>
      <c r="AB105" s="127"/>
      <c r="AC105" s="123" t="str">
        <f>IF(区域选择!U106="","",区域选择!U106)</f>
        <v/>
      </c>
      <c r="AD105" s="123" t="str">
        <f>IF(原始数据!AL105=0,"",原始数据!AL105)</f>
        <v/>
      </c>
      <c r="AE105" s="124"/>
      <c r="AF105" s="125"/>
      <c r="AG105" s="125"/>
      <c r="AH105" s="125"/>
      <c r="AI105" s="125"/>
      <c r="AJ105" s="127"/>
      <c r="AK105" s="123" t="str">
        <f>IF(区域选择!Z106="","",区域选择!Z106)</f>
        <v/>
      </c>
      <c r="AL105" s="123" t="str">
        <f>IF(原始数据!AN105=0,"",原始数据!AN105)</f>
        <v/>
      </c>
      <c r="AM105" s="124"/>
      <c r="AN105" s="125"/>
      <c r="AO105" s="125"/>
      <c r="AP105" s="125"/>
      <c r="AQ105" s="125"/>
      <c r="AR105" s="125"/>
      <c r="AS105" s="128"/>
      <c r="AT105" s="128"/>
      <c r="AU105" s="128"/>
      <c r="AV105" s="128"/>
      <c r="AW105" s="128"/>
      <c r="AX105" s="125"/>
      <c r="AY105" s="125"/>
      <c r="AZ105" s="130"/>
      <c r="BA105" s="130"/>
      <c r="BB105" s="130"/>
      <c r="BC105" s="125"/>
    </row>
    <row r="106" spans="1:55">
      <c r="A106" s="117">
        <f>输入错误检查!B106</f>
        <v>0</v>
      </c>
      <c r="C106" s="120">
        <f>IF(原始数据!B106="","",原始数据!B106)</f>
        <v>6</v>
      </c>
      <c r="D106" s="120">
        <f>IF(原始数据!C106="","",原始数据!C106)</f>
        <v>8</v>
      </c>
      <c r="E106" s="120">
        <f>IF(原始数据!D106="","",原始数据!D106)</f>
        <v>1500</v>
      </c>
      <c r="F106" s="120" t="str">
        <f>IF(原始数据!E106="","",原始数据!E106)</f>
        <v>RC</v>
      </c>
      <c r="G106" s="120" t="str">
        <f>IF(原始数据!F106="","",原始数据!F106)</f>
        <v>FAV</v>
      </c>
      <c r="H106" s="120">
        <f>IF(原始数据!G106="","",原始数据!G106)</f>
        <v>1</v>
      </c>
      <c r="I106" s="120" t="str">
        <f>IF(原始数据!H106="","",原始数据!H106)</f>
        <v>上</v>
      </c>
      <c r="J106" s="120" t="str">
        <f>原始数据!U106</f>
        <v>屠</v>
      </c>
      <c r="K106" s="120">
        <f t="shared" si="4"/>
        <v>0</v>
      </c>
      <c r="L106" s="120">
        <f t="shared" si="5"/>
        <v>1</v>
      </c>
      <c r="M106" s="123" t="str">
        <f>IF(区域选择!K107="","",区域选择!K107)</f>
        <v>soba</v>
      </c>
      <c r="N106" s="123" t="str">
        <f>IF(原始数据!AI106=0,"",原始数据!AI106)</f>
        <v>幸运儿</v>
      </c>
      <c r="O106" s="124">
        <v>0.87</v>
      </c>
      <c r="P106" s="125">
        <v>0</v>
      </c>
      <c r="Q106" s="125">
        <v>1</v>
      </c>
      <c r="R106" s="125">
        <v>0</v>
      </c>
      <c r="S106" s="125">
        <v>95.1</v>
      </c>
      <c r="T106" s="127" t="s">
        <v>344</v>
      </c>
      <c r="U106" s="123" t="str">
        <f>IF(区域选择!P107="","",区域选择!P107)</f>
        <v>monop</v>
      </c>
      <c r="V106" s="123" t="str">
        <f>IF(原始数据!AJ106=0,"",原始数据!AJ106)</f>
        <v>心理学家</v>
      </c>
      <c r="W106" s="124">
        <v>3</v>
      </c>
      <c r="X106" s="125">
        <v>0</v>
      </c>
      <c r="Y106" s="125">
        <v>0</v>
      </c>
      <c r="Z106" s="125">
        <v>0</v>
      </c>
      <c r="AA106" s="125">
        <v>1.7</v>
      </c>
      <c r="AB106" s="127" t="s">
        <v>344</v>
      </c>
      <c r="AC106" s="123" t="str">
        <f>IF(区域选择!U107="","",区域选择!U107)</f>
        <v>city</v>
      </c>
      <c r="AD106" s="123" t="str">
        <f>IF(原始数据!AL106=0,"",原始数据!AL106)</f>
        <v>佣兵</v>
      </c>
      <c r="AE106" s="124">
        <v>1.55</v>
      </c>
      <c r="AF106" s="125">
        <v>0</v>
      </c>
      <c r="AG106" s="125">
        <v>2</v>
      </c>
      <c r="AH106" s="125">
        <v>0</v>
      </c>
      <c r="AI106" s="125">
        <v>48</v>
      </c>
      <c r="AJ106" s="127" t="s">
        <v>344</v>
      </c>
      <c r="AK106" s="123" t="str">
        <f>IF(区域选择!Z107="","",区域选择!Z107)</f>
        <v>raolie</v>
      </c>
      <c r="AL106" s="123" t="str">
        <f>IF(原始数据!AN106=0,"",原始数据!AN106)</f>
        <v>调酒师</v>
      </c>
      <c r="AM106" s="124">
        <v>0.13</v>
      </c>
      <c r="AN106" s="125">
        <v>0</v>
      </c>
      <c r="AO106" s="125">
        <v>0</v>
      </c>
      <c r="AP106" s="125">
        <v>2</v>
      </c>
      <c r="AQ106" s="125">
        <v>98.2</v>
      </c>
      <c r="AR106" s="127" t="s">
        <v>343</v>
      </c>
      <c r="AS106" s="128">
        <v>0</v>
      </c>
      <c r="AT106" s="128">
        <v>6</v>
      </c>
      <c r="AU106" s="131">
        <v>58</v>
      </c>
      <c r="AV106" s="129" t="s">
        <v>257</v>
      </c>
      <c r="AW106" s="129" t="s">
        <v>179</v>
      </c>
      <c r="AX106" s="125"/>
      <c r="AY106" s="125"/>
      <c r="AZ106" s="130"/>
      <c r="BA106" s="130"/>
      <c r="BB106" s="130"/>
      <c r="BC106" s="127" t="s">
        <v>345</v>
      </c>
    </row>
    <row r="107" spans="1:55">
      <c r="A107" s="117">
        <f>输入错误检查!B107</f>
        <v>0</v>
      </c>
      <c r="C107" s="120">
        <f>IF(原始数据!B107="","",原始数据!B107)</f>
        <v>6</v>
      </c>
      <c r="D107" s="120">
        <f>IF(原始数据!C107="","",原始数据!C107)</f>
        <v>8</v>
      </c>
      <c r="E107" s="120">
        <f>IF(原始数据!D107="","",原始数据!D107)</f>
        <v>1500</v>
      </c>
      <c r="F107" s="120" t="str">
        <f>IF(原始数据!E107="","",原始数据!E107)</f>
        <v>RC</v>
      </c>
      <c r="G107" s="120" t="str">
        <f>IF(原始数据!F107="","",原始数据!F107)</f>
        <v>FAV</v>
      </c>
      <c r="H107" s="120">
        <f>IF(原始数据!G107="","",原始数据!G107)</f>
        <v>1</v>
      </c>
      <c r="I107" s="120" t="str">
        <f>IF(原始数据!H107="","",原始数据!H107)</f>
        <v>下</v>
      </c>
      <c r="J107" s="120" t="str">
        <f>原始数据!U107</f>
        <v>屠</v>
      </c>
      <c r="K107" s="120">
        <f t="shared" si="4"/>
        <v>0</v>
      </c>
      <c r="L107" s="120">
        <f t="shared" si="5"/>
        <v>0</v>
      </c>
      <c r="M107" s="123" t="str">
        <f>IF(区域选择!K108="","",区域选择!K108)</f>
        <v>felix</v>
      </c>
      <c r="N107" s="123" t="str">
        <f>IF(原始数据!AI107=0,"",原始数据!AI107)</f>
        <v>木偶师</v>
      </c>
      <c r="O107" s="124">
        <v>1.38</v>
      </c>
      <c r="P107" s="125">
        <v>0</v>
      </c>
      <c r="Q107" s="125">
        <v>1</v>
      </c>
      <c r="R107" s="125">
        <v>0</v>
      </c>
      <c r="S107" s="125">
        <v>39.2</v>
      </c>
      <c r="T107" s="127" t="s">
        <v>344</v>
      </c>
      <c r="U107" s="123" t="str">
        <f>IF(区域选择!P108="","",区域选择!P108)</f>
        <v>nerisu</v>
      </c>
      <c r="V107" s="123" t="str">
        <f>IF(原始数据!AJ107=0,"",原始数据!AJ107)</f>
        <v>勘探员</v>
      </c>
      <c r="W107" s="124">
        <v>2.57</v>
      </c>
      <c r="X107" s="125">
        <v>0</v>
      </c>
      <c r="Y107" s="125">
        <v>1</v>
      </c>
      <c r="Z107" s="125">
        <v>0</v>
      </c>
      <c r="AA107" s="125">
        <v>24.3</v>
      </c>
      <c r="AB107" s="127" t="s">
        <v>344</v>
      </c>
      <c r="AC107" s="123" t="str">
        <f>IF(区域选择!U108="","",区域选择!U108)</f>
        <v>dacho</v>
      </c>
      <c r="AD107" s="123" t="str">
        <f>IF(原始数据!AL107=0,"",原始数据!AL107)</f>
        <v>大副</v>
      </c>
      <c r="AE107" s="124">
        <v>1.62</v>
      </c>
      <c r="AF107" s="125">
        <v>0</v>
      </c>
      <c r="AG107" s="125">
        <v>1</v>
      </c>
      <c r="AH107" s="125">
        <v>0</v>
      </c>
      <c r="AI107" s="125">
        <v>60.5</v>
      </c>
      <c r="AJ107" s="127" t="s">
        <v>344</v>
      </c>
      <c r="AK107" s="123" t="str">
        <f>IF(区域选择!Z108="","",区域选择!Z108)</f>
        <v>appai</v>
      </c>
      <c r="AL107" s="123" t="str">
        <f>IF(原始数据!AN107=0,"",原始数据!AN107)</f>
        <v>记者</v>
      </c>
      <c r="AM107" s="124">
        <v>0</v>
      </c>
      <c r="AN107" s="125">
        <v>0</v>
      </c>
      <c r="AO107" s="125">
        <v>0</v>
      </c>
      <c r="AP107" s="125">
        <v>0</v>
      </c>
      <c r="AQ107" s="125">
        <v>113.7</v>
      </c>
      <c r="AR107" s="127" t="s">
        <v>344</v>
      </c>
      <c r="AS107" s="128">
        <v>1</v>
      </c>
      <c r="AT107" s="128">
        <v>5</v>
      </c>
      <c r="AU107" s="131">
        <v>52</v>
      </c>
      <c r="AV107" s="128"/>
      <c r="AW107" s="128"/>
      <c r="AX107" s="125"/>
      <c r="AY107" s="125"/>
      <c r="AZ107" s="130"/>
      <c r="BA107" s="130"/>
      <c r="BB107" s="130"/>
      <c r="BC107" s="127" t="s">
        <v>362</v>
      </c>
    </row>
    <row r="108" spans="1:55">
      <c r="A108" s="117">
        <f>输入错误检查!B108</f>
        <v>0</v>
      </c>
      <c r="C108" s="120">
        <f>IF(原始数据!B108="","",原始数据!B108)</f>
        <v>6</v>
      </c>
      <c r="D108" s="120">
        <f>IF(原始数据!C108="","",原始数据!C108)</f>
        <v>8</v>
      </c>
      <c r="E108" s="120">
        <f>IF(原始数据!D108="","",原始数据!D108)</f>
        <v>1500</v>
      </c>
      <c r="F108" s="120" t="str">
        <f>IF(原始数据!E108="","",原始数据!E108)</f>
        <v>RC</v>
      </c>
      <c r="G108" s="120" t="str">
        <f>IF(原始数据!F108="","",原始数据!F108)</f>
        <v>FAV</v>
      </c>
      <c r="H108" s="120">
        <f>IF(原始数据!G108="","",原始数据!G108)</f>
        <v>2</v>
      </c>
      <c r="I108" s="120" t="str">
        <f>IF(原始数据!H108="","",原始数据!H108)</f>
        <v>上</v>
      </c>
      <c r="J108" s="120" t="str">
        <f>原始数据!U108</f>
        <v>屠</v>
      </c>
      <c r="K108" s="120">
        <f t="shared" si="4"/>
        <v>0</v>
      </c>
      <c r="L108" s="120">
        <f t="shared" si="5"/>
        <v>0</v>
      </c>
      <c r="M108" s="123" t="str">
        <f>IF(区域选择!K109="","",区域选择!K109)</f>
        <v>monop</v>
      </c>
      <c r="N108" s="123" t="str">
        <f>IF(原始数据!AI108=0,"",原始数据!AI108)</f>
        <v>入殓师</v>
      </c>
      <c r="O108" s="124">
        <v>2.05</v>
      </c>
      <c r="P108" s="125">
        <v>1</v>
      </c>
      <c r="Q108" s="125">
        <v>1</v>
      </c>
      <c r="R108" s="125">
        <v>0</v>
      </c>
      <c r="S108" s="125">
        <v>46</v>
      </c>
      <c r="T108" s="127" t="s">
        <v>344</v>
      </c>
      <c r="U108" s="123" t="str">
        <f>IF(区域选择!P109="","",区域选择!P109)</f>
        <v>raolie</v>
      </c>
      <c r="V108" s="123" t="str">
        <f>IF(原始数据!AJ108=0,"",原始数据!AJ108)</f>
        <v>病患</v>
      </c>
      <c r="W108" s="124">
        <v>0</v>
      </c>
      <c r="X108" s="125">
        <v>0</v>
      </c>
      <c r="Y108" s="125">
        <v>0</v>
      </c>
      <c r="Z108" s="125">
        <v>0</v>
      </c>
      <c r="AA108" s="125">
        <v>54.2</v>
      </c>
      <c r="AB108" s="127" t="s">
        <v>344</v>
      </c>
      <c r="AC108" s="123" t="str">
        <f>IF(区域选择!U109="","",区域选择!U109)</f>
        <v>city</v>
      </c>
      <c r="AD108" s="123" t="str">
        <f>IF(原始数据!AL108=0,"",原始数据!AL108)</f>
        <v>佣兵</v>
      </c>
      <c r="AE108" s="124">
        <v>0.58</v>
      </c>
      <c r="AF108" s="125">
        <v>0</v>
      </c>
      <c r="AG108" s="125">
        <v>0</v>
      </c>
      <c r="AH108" s="125">
        <v>0</v>
      </c>
      <c r="AI108" s="125">
        <v>26.1</v>
      </c>
      <c r="AJ108" s="127" t="s">
        <v>344</v>
      </c>
      <c r="AK108" s="123" t="str">
        <f>IF(区域选择!Z109="","",区域选择!Z109)</f>
        <v>soba</v>
      </c>
      <c r="AL108" s="123" t="str">
        <f>IF(原始数据!AN108=0,"",原始数据!AN108)</f>
        <v>冒险家</v>
      </c>
      <c r="AM108" s="124">
        <v>2.42</v>
      </c>
      <c r="AN108" s="125">
        <v>0</v>
      </c>
      <c r="AO108" s="125">
        <v>0</v>
      </c>
      <c r="AP108" s="125">
        <v>0</v>
      </c>
      <c r="AQ108" s="125">
        <v>27</v>
      </c>
      <c r="AR108" s="127" t="s">
        <v>344</v>
      </c>
      <c r="AS108" s="128">
        <v>0</v>
      </c>
      <c r="AT108" s="128">
        <v>6</v>
      </c>
      <c r="AU108" s="131">
        <v>51</v>
      </c>
      <c r="AV108" s="128"/>
      <c r="AW108" s="128"/>
      <c r="AX108" s="125"/>
      <c r="AY108" s="125"/>
      <c r="AZ108" s="130"/>
      <c r="BA108" s="130"/>
      <c r="BB108" s="130"/>
      <c r="BC108" s="127" t="s">
        <v>363</v>
      </c>
    </row>
    <row r="109" spans="1:55">
      <c r="A109" s="117">
        <f>输入错误检查!B109</f>
        <v>0</v>
      </c>
      <c r="C109" s="120">
        <f>IF(原始数据!B109="","",原始数据!B109)</f>
        <v>6</v>
      </c>
      <c r="D109" s="120">
        <f>IF(原始数据!C109="","",原始数据!C109)</f>
        <v>8</v>
      </c>
      <c r="E109" s="120">
        <f>IF(原始数据!D109="","",原始数据!D109)</f>
        <v>1500</v>
      </c>
      <c r="F109" s="120" t="str">
        <f>IF(原始数据!E109="","",原始数据!E109)</f>
        <v>RC</v>
      </c>
      <c r="G109" s="120" t="str">
        <f>IF(原始数据!F109="","",原始数据!F109)</f>
        <v>FAV</v>
      </c>
      <c r="H109" s="120">
        <f>IF(原始数据!G109="","",原始数据!G109)</f>
        <v>2</v>
      </c>
      <c r="I109" s="120" t="str">
        <f>IF(原始数据!H109="","",原始数据!H109)</f>
        <v>下</v>
      </c>
      <c r="J109" s="120" t="str">
        <f>原始数据!U109</f>
        <v>平</v>
      </c>
      <c r="K109" s="120">
        <f t="shared" si="4"/>
        <v>0</v>
      </c>
      <c r="L109" s="120">
        <f t="shared" si="5"/>
        <v>2</v>
      </c>
      <c r="M109" s="123" t="str">
        <f>IF(区域选择!K110="","",区域选择!K110)</f>
        <v>appai</v>
      </c>
      <c r="N109" s="123" t="str">
        <f>IF(原始数据!AI109=0,"",原始数据!AI109)</f>
        <v>飞行家</v>
      </c>
      <c r="O109" s="124">
        <v>2.12</v>
      </c>
      <c r="P109" s="125">
        <v>0</v>
      </c>
      <c r="Q109" s="125">
        <v>1</v>
      </c>
      <c r="R109" s="125">
        <v>0</v>
      </c>
      <c r="S109" s="125">
        <v>67.4</v>
      </c>
      <c r="T109" s="127" t="s">
        <v>344</v>
      </c>
      <c r="U109" s="123" t="str">
        <f>IF(区域选择!P110="","",区域选择!P110)</f>
        <v>felix</v>
      </c>
      <c r="V109" s="123" t="str">
        <f>IF(原始数据!AJ109=0,"",原始数据!AJ109)</f>
        <v>祭司</v>
      </c>
      <c r="W109" s="124">
        <v>0</v>
      </c>
      <c r="X109" s="125">
        <v>0</v>
      </c>
      <c r="Y109" s="125">
        <v>0</v>
      </c>
      <c r="Z109" s="125">
        <v>0</v>
      </c>
      <c r="AA109" s="125">
        <v>84.2</v>
      </c>
      <c r="AB109" s="127" t="s">
        <v>344</v>
      </c>
      <c r="AC109" s="123" t="str">
        <f>IF(区域选择!U110="","",区域选择!U110)</f>
        <v>dacho</v>
      </c>
      <c r="AD109" s="123" t="str">
        <f>IF(原始数据!AL109=0,"",原始数据!AL109)</f>
        <v>佣兵</v>
      </c>
      <c r="AE109" s="124">
        <v>1.77</v>
      </c>
      <c r="AF109" s="125">
        <v>0</v>
      </c>
      <c r="AG109" s="125">
        <v>1</v>
      </c>
      <c r="AH109" s="125">
        <v>0</v>
      </c>
      <c r="AI109" s="125">
        <v>53.6</v>
      </c>
      <c r="AJ109" s="127" t="s">
        <v>343</v>
      </c>
      <c r="AK109" s="123" t="str">
        <f>IF(区域选择!Z110="","",区域选择!Z110)</f>
        <v>nerisu</v>
      </c>
      <c r="AL109" s="123" t="str">
        <f>IF(原始数据!AN109=0,"",原始数据!AN109)</f>
        <v>魔术师</v>
      </c>
      <c r="AM109" s="124">
        <v>2.59</v>
      </c>
      <c r="AN109" s="125">
        <v>0</v>
      </c>
      <c r="AO109" s="125">
        <v>1</v>
      </c>
      <c r="AP109" s="125">
        <v>0</v>
      </c>
      <c r="AQ109" s="125">
        <v>38.1</v>
      </c>
      <c r="AR109" s="127" t="s">
        <v>343</v>
      </c>
      <c r="AS109" s="128">
        <v>0</v>
      </c>
      <c r="AT109" s="128">
        <v>9</v>
      </c>
      <c r="AU109" s="131">
        <v>7</v>
      </c>
      <c r="AV109" s="128"/>
      <c r="AW109" s="128"/>
      <c r="AX109" s="125"/>
      <c r="AY109" s="125"/>
      <c r="AZ109" s="130"/>
      <c r="BA109" s="130"/>
      <c r="BB109" s="130"/>
      <c r="BC109" s="127"/>
    </row>
    <row r="110" spans="1:55">
      <c r="A110" s="117">
        <f>输入错误检查!B110</f>
        <v>0</v>
      </c>
      <c r="C110" s="120">
        <f>IF(原始数据!B110="","",原始数据!B110)</f>
        <v>6</v>
      </c>
      <c r="D110" s="120">
        <f>IF(原始数据!C110="","",原始数据!C110)</f>
        <v>8</v>
      </c>
      <c r="E110" s="120">
        <f>IF(原始数据!D110="","",原始数据!D110)</f>
        <v>1500</v>
      </c>
      <c r="F110" s="120" t="str">
        <f>IF(原始数据!E110="","",原始数据!E110)</f>
        <v>RC</v>
      </c>
      <c r="G110" s="120" t="str">
        <f>IF(原始数据!F110="","",原始数据!F110)</f>
        <v>FAV</v>
      </c>
      <c r="H110" s="120">
        <f>IF(原始数据!G110="","",原始数据!G110)</f>
        <v>3</v>
      </c>
      <c r="I110" s="120" t="str">
        <f>IF(原始数据!H110="","",原始数据!H110)</f>
        <v>上</v>
      </c>
      <c r="J110" s="120" t="str">
        <f>原始数据!U110</f>
        <v>平</v>
      </c>
      <c r="K110" s="120">
        <f t="shared" si="4"/>
        <v>0</v>
      </c>
      <c r="L110" s="120">
        <f t="shared" si="5"/>
        <v>2</v>
      </c>
      <c r="M110" s="123" t="str">
        <f>IF(区域选择!K111="","",区域选择!K111)</f>
        <v>city</v>
      </c>
      <c r="N110" s="123" t="str">
        <f>IF(原始数据!AI110=0,"",原始数据!AI110)</f>
        <v>佣兵</v>
      </c>
      <c r="O110" s="124">
        <v>1.68</v>
      </c>
      <c r="P110" s="125">
        <v>0</v>
      </c>
      <c r="Q110" s="125">
        <v>3</v>
      </c>
      <c r="R110" s="125">
        <v>0</v>
      </c>
      <c r="S110" s="125">
        <v>7.4</v>
      </c>
      <c r="T110" s="127" t="s">
        <v>343</v>
      </c>
      <c r="U110" s="123" t="str">
        <f>IF(区域选择!P111="","",区域选择!P111)</f>
        <v>monop</v>
      </c>
      <c r="V110" s="123" t="str">
        <f>IF(原始数据!AJ110=0,"",原始数据!AJ110)</f>
        <v>飞行家</v>
      </c>
      <c r="W110" s="124">
        <v>2.05</v>
      </c>
      <c r="X110" s="125">
        <v>0</v>
      </c>
      <c r="Y110" s="125">
        <v>0</v>
      </c>
      <c r="Z110" s="125">
        <v>0</v>
      </c>
      <c r="AA110" s="125">
        <v>56.9</v>
      </c>
      <c r="AB110" s="127" t="s">
        <v>343</v>
      </c>
      <c r="AC110" s="123" t="str">
        <f>IF(区域选择!U111="","",区域选择!U111)</f>
        <v>soba</v>
      </c>
      <c r="AD110" s="123" t="str">
        <f>IF(原始数据!AL110=0,"",原始数据!AL110)</f>
        <v>杂技演员</v>
      </c>
      <c r="AE110" s="124">
        <v>0</v>
      </c>
      <c r="AF110" s="125">
        <v>1</v>
      </c>
      <c r="AG110" s="125">
        <v>0</v>
      </c>
      <c r="AH110" s="125">
        <v>0</v>
      </c>
      <c r="AI110" s="125">
        <v>37.4</v>
      </c>
      <c r="AJ110" s="127" t="s">
        <v>344</v>
      </c>
      <c r="AK110" s="123" t="str">
        <f>IF(区域选择!Z111="","",区域选择!Z111)</f>
        <v>raolie</v>
      </c>
      <c r="AL110" s="123" t="str">
        <f>IF(原始数据!AN110=0,"",原始数据!AN110)</f>
        <v>击球手</v>
      </c>
      <c r="AM110" s="124">
        <v>1.28</v>
      </c>
      <c r="AN110" s="125">
        <v>0</v>
      </c>
      <c r="AO110" s="125">
        <v>0</v>
      </c>
      <c r="AP110" s="125">
        <v>0</v>
      </c>
      <c r="AQ110" s="125">
        <v>133.5</v>
      </c>
      <c r="AR110" s="127" t="s">
        <v>344</v>
      </c>
      <c r="AS110" s="128">
        <v>0</v>
      </c>
      <c r="AT110" s="128">
        <v>8</v>
      </c>
      <c r="AU110" s="131">
        <v>16</v>
      </c>
      <c r="AV110" s="128"/>
      <c r="AW110" s="128"/>
      <c r="AX110" s="125"/>
      <c r="AY110" s="125"/>
      <c r="AZ110" s="130"/>
      <c r="BA110" s="130"/>
      <c r="BB110" s="130"/>
      <c r="BC110" s="125"/>
    </row>
    <row r="111" spans="1:55">
      <c r="A111" s="117">
        <f>输入错误检查!B111</f>
        <v>0</v>
      </c>
      <c r="C111" s="120">
        <f>IF(原始数据!B111="","",原始数据!B111)</f>
        <v>6</v>
      </c>
      <c r="D111" s="120">
        <f>IF(原始数据!C111="","",原始数据!C111)</f>
        <v>8</v>
      </c>
      <c r="E111" s="120">
        <f>IF(原始数据!D111="","",原始数据!D111)</f>
        <v>1500</v>
      </c>
      <c r="F111" s="120" t="str">
        <f>IF(原始数据!E111="","",原始数据!E111)</f>
        <v>RC</v>
      </c>
      <c r="G111" s="120" t="str">
        <f>IF(原始数据!F111="","",原始数据!F111)</f>
        <v>FAV</v>
      </c>
      <c r="H111" s="120">
        <f>IF(原始数据!G111="","",原始数据!G111)</f>
        <v>3</v>
      </c>
      <c r="I111" s="120" t="str">
        <f>IF(原始数据!H111="","",原始数据!H111)</f>
        <v>下</v>
      </c>
      <c r="J111" s="120" t="str">
        <f>原始数据!U111</f>
        <v>平</v>
      </c>
      <c r="K111" s="120">
        <f t="shared" si="4"/>
        <v>0</v>
      </c>
      <c r="L111" s="120">
        <f t="shared" si="5"/>
        <v>2</v>
      </c>
      <c r="M111" s="123" t="str">
        <f>IF(区域选择!K112="","",区域选择!K112)</f>
        <v>dacho</v>
      </c>
      <c r="N111" s="123" t="str">
        <f>IF(原始数据!AI111=0,"",原始数据!AI111)</f>
        <v>病患</v>
      </c>
      <c r="O111" s="124">
        <v>2.68</v>
      </c>
      <c r="P111" s="125">
        <v>0</v>
      </c>
      <c r="Q111" s="125">
        <v>0</v>
      </c>
      <c r="R111" s="125">
        <v>0</v>
      </c>
      <c r="S111" s="125">
        <v>33.3</v>
      </c>
      <c r="T111" s="127" t="s">
        <v>344</v>
      </c>
      <c r="U111" s="123" t="str">
        <f>IF(区域选择!P112="","",区域选择!P112)</f>
        <v>appai</v>
      </c>
      <c r="V111" s="123" t="str">
        <f>IF(原始数据!AJ111=0,"",原始数据!AJ111)</f>
        <v>昆虫学者</v>
      </c>
      <c r="W111" s="124">
        <v>2.21</v>
      </c>
      <c r="X111" s="125">
        <v>0</v>
      </c>
      <c r="Y111" s="125">
        <v>0</v>
      </c>
      <c r="Z111" s="125">
        <v>0</v>
      </c>
      <c r="AA111" s="125">
        <v>5.1</v>
      </c>
      <c r="AB111" s="127" t="s">
        <v>343</v>
      </c>
      <c r="AC111" s="123" t="str">
        <f>IF(区域选择!U112="","",区域选择!U112)</f>
        <v>nerisu</v>
      </c>
      <c r="AD111" s="123" t="str">
        <f>IF(原始数据!AL111=0,"",原始数据!AL111)</f>
        <v>前锋</v>
      </c>
      <c r="AE111" s="124">
        <v>1.26</v>
      </c>
      <c r="AF111" s="125">
        <v>0</v>
      </c>
      <c r="AG111" s="125">
        <v>2</v>
      </c>
      <c r="AH111" s="125">
        <v>0</v>
      </c>
      <c r="AI111" s="125">
        <v>76.9</v>
      </c>
      <c r="AJ111" s="127" t="s">
        <v>343</v>
      </c>
      <c r="AK111" s="123" t="str">
        <f>IF(区域选择!Z112="","",区域选择!Z112)</f>
        <v>felix</v>
      </c>
      <c r="AL111" s="123" t="str">
        <f>IF(原始数据!AN111=0,"",原始数据!AN111)</f>
        <v>律师</v>
      </c>
      <c r="AM111" s="124">
        <v>0</v>
      </c>
      <c r="AN111" s="125">
        <v>0</v>
      </c>
      <c r="AO111" s="125">
        <v>0</v>
      </c>
      <c r="AP111" s="125">
        <v>0</v>
      </c>
      <c r="AQ111" s="125">
        <v>167.9</v>
      </c>
      <c r="AR111" s="127" t="s">
        <v>344</v>
      </c>
      <c r="AS111" s="128">
        <v>0</v>
      </c>
      <c r="AT111" s="128">
        <v>6</v>
      </c>
      <c r="AU111" s="131">
        <v>32</v>
      </c>
      <c r="AV111" s="128"/>
      <c r="AW111" s="128"/>
      <c r="AX111" s="125"/>
      <c r="AY111" s="125"/>
      <c r="AZ111" s="130"/>
      <c r="BA111" s="130"/>
      <c r="BB111" s="130"/>
      <c r="BC111" s="125"/>
    </row>
    <row r="112" spans="1:55">
      <c r="A112" s="117">
        <f>输入错误检查!B112</f>
        <v>0</v>
      </c>
      <c r="C112" s="120">
        <f>IF(原始数据!B112="","",原始数据!B112)</f>
        <v>6</v>
      </c>
      <c r="D112" s="120">
        <f>IF(原始数据!C112="","",原始数据!C112)</f>
        <v>8</v>
      </c>
      <c r="E112" s="120">
        <f>IF(原始数据!D112="","",原始数据!D112)</f>
        <v>1500</v>
      </c>
      <c r="F112" s="120" t="str">
        <f>IF(原始数据!E112="","",原始数据!E112)</f>
        <v>RC</v>
      </c>
      <c r="G112" s="120" t="str">
        <f>IF(原始数据!F112="","",原始数据!F112)</f>
        <v>FAV</v>
      </c>
      <c r="H112" s="120" t="str">
        <f>IF(原始数据!G112="","",原始数据!G112)</f>
        <v>加</v>
      </c>
      <c r="I112" s="120" t="str">
        <f>IF(原始数据!H112="","",原始数据!H112)</f>
        <v>上</v>
      </c>
      <c r="J112" s="120" t="str">
        <f>原始数据!U112</f>
        <v/>
      </c>
      <c r="K112" s="120" t="str">
        <f t="shared" si="4"/>
        <v/>
      </c>
      <c r="L112" s="120">
        <f t="shared" si="5"/>
        <v>0</v>
      </c>
      <c r="M112" s="123" t="str">
        <f>IF(区域选择!K113="","",区域选择!K113)</f>
        <v/>
      </c>
      <c r="N112" s="123" t="str">
        <f>IF(原始数据!AI112=0,"",原始数据!AI112)</f>
        <v/>
      </c>
      <c r="O112" s="124"/>
      <c r="P112" s="125"/>
      <c r="Q112" s="125"/>
      <c r="R112" s="125"/>
      <c r="S112" s="125"/>
      <c r="T112" s="127"/>
      <c r="U112" s="123" t="str">
        <f>IF(区域选择!P113="","",区域选择!P113)</f>
        <v/>
      </c>
      <c r="V112" s="123" t="str">
        <f>IF(原始数据!AJ112=0,"",原始数据!AJ112)</f>
        <v/>
      </c>
      <c r="W112" s="124"/>
      <c r="X112" s="125"/>
      <c r="Y112" s="125"/>
      <c r="Z112" s="125"/>
      <c r="AA112" s="125"/>
      <c r="AB112" s="127"/>
      <c r="AC112" s="123" t="str">
        <f>IF(区域选择!U113="","",区域选择!U113)</f>
        <v/>
      </c>
      <c r="AD112" s="123" t="str">
        <f>IF(原始数据!AL112=0,"",原始数据!AL112)</f>
        <v/>
      </c>
      <c r="AE112" s="124"/>
      <c r="AF112" s="125"/>
      <c r="AG112" s="125"/>
      <c r="AH112" s="125"/>
      <c r="AI112" s="125"/>
      <c r="AJ112" s="127"/>
      <c r="AK112" s="123" t="str">
        <f>IF(区域选择!Z113="","",区域选择!Z113)</f>
        <v/>
      </c>
      <c r="AL112" s="123" t="str">
        <f>IF(原始数据!AN112=0,"",原始数据!AN112)</f>
        <v/>
      </c>
      <c r="AM112" s="124"/>
      <c r="AN112" s="125"/>
      <c r="AO112" s="125"/>
      <c r="AP112" s="125"/>
      <c r="AQ112" s="125"/>
      <c r="AR112" s="125"/>
      <c r="AS112" s="128"/>
      <c r="AT112" s="128"/>
      <c r="AU112" s="128"/>
      <c r="AV112" s="128"/>
      <c r="AW112" s="128"/>
      <c r="AX112" s="125"/>
      <c r="AY112" s="125"/>
      <c r="AZ112" s="130"/>
      <c r="BA112" s="130"/>
      <c r="BB112" s="130"/>
      <c r="BC112" s="125"/>
    </row>
    <row r="113" spans="1:55">
      <c r="A113" s="117">
        <f>输入错误检查!B113</f>
        <v>0</v>
      </c>
      <c r="C113" s="120">
        <f>IF(原始数据!B113="","",原始数据!B113)</f>
        <v>6</v>
      </c>
      <c r="D113" s="120">
        <f>IF(原始数据!C113="","",原始数据!C113)</f>
        <v>8</v>
      </c>
      <c r="E113" s="120">
        <f>IF(原始数据!D113="","",原始数据!D113)</f>
        <v>1500</v>
      </c>
      <c r="F113" s="120" t="str">
        <f>IF(原始数据!E113="","",原始数据!E113)</f>
        <v>RC</v>
      </c>
      <c r="G113" s="120" t="str">
        <f>IF(原始数据!F113="","",原始数据!F113)</f>
        <v>FAV</v>
      </c>
      <c r="H113" s="120" t="str">
        <f>IF(原始数据!G113="","",原始数据!G113)</f>
        <v>加</v>
      </c>
      <c r="I113" s="120" t="str">
        <f>IF(原始数据!H113="","",原始数据!H113)</f>
        <v>下</v>
      </c>
      <c r="J113" s="120" t="str">
        <f>原始数据!U113</f>
        <v/>
      </c>
      <c r="K113" s="120" t="str">
        <f t="shared" si="4"/>
        <v/>
      </c>
      <c r="L113" s="120">
        <f t="shared" si="5"/>
        <v>0</v>
      </c>
      <c r="M113" s="123" t="str">
        <f>IF(区域选择!K114="","",区域选择!K114)</f>
        <v/>
      </c>
      <c r="N113" s="123" t="str">
        <f>IF(原始数据!AI113=0,"",原始数据!AI113)</f>
        <v/>
      </c>
      <c r="O113" s="124"/>
      <c r="P113" s="125"/>
      <c r="Q113" s="125"/>
      <c r="R113" s="125"/>
      <c r="S113" s="125"/>
      <c r="T113" s="127"/>
      <c r="U113" s="123" t="str">
        <f>IF(区域选择!P114="","",区域选择!P114)</f>
        <v/>
      </c>
      <c r="V113" s="123" t="str">
        <f>IF(原始数据!AJ113=0,"",原始数据!AJ113)</f>
        <v/>
      </c>
      <c r="W113" s="124"/>
      <c r="X113" s="125"/>
      <c r="Y113" s="125"/>
      <c r="Z113" s="125"/>
      <c r="AA113" s="125"/>
      <c r="AB113" s="127"/>
      <c r="AC113" s="123" t="str">
        <f>IF(区域选择!U114="","",区域选择!U114)</f>
        <v/>
      </c>
      <c r="AD113" s="123" t="str">
        <f>IF(原始数据!AL113=0,"",原始数据!AL113)</f>
        <v/>
      </c>
      <c r="AE113" s="124"/>
      <c r="AF113" s="125"/>
      <c r="AG113" s="125"/>
      <c r="AH113" s="125"/>
      <c r="AI113" s="125"/>
      <c r="AJ113" s="127"/>
      <c r="AK113" s="123" t="str">
        <f>IF(区域选择!Z114="","",区域选择!Z114)</f>
        <v/>
      </c>
      <c r="AL113" s="123" t="str">
        <f>IF(原始数据!AN113=0,"",原始数据!AN113)</f>
        <v/>
      </c>
      <c r="AM113" s="124"/>
      <c r="AN113" s="125"/>
      <c r="AO113" s="125"/>
      <c r="AP113" s="125"/>
      <c r="AQ113" s="125"/>
      <c r="AR113" s="125"/>
      <c r="AS113" s="128"/>
      <c r="AT113" s="128"/>
      <c r="AU113" s="128"/>
      <c r="AV113" s="128"/>
      <c r="AW113" s="128"/>
      <c r="AX113" s="125"/>
      <c r="AY113" s="125"/>
      <c r="AZ113" s="130"/>
      <c r="BA113" s="130"/>
      <c r="BB113" s="130"/>
      <c r="BC113" s="125"/>
    </row>
    <row r="114" spans="1:55">
      <c r="A114" s="117">
        <f>输入错误检查!B114</f>
        <v>0</v>
      </c>
      <c r="C114" s="120">
        <f>IF(原始数据!B114="","",原始数据!B114)</f>
        <v>6</v>
      </c>
      <c r="D114" s="120">
        <f>IF(原始数据!C114="","",原始数据!C114)</f>
        <v>8</v>
      </c>
      <c r="E114" s="120">
        <f>IF(原始数据!D114="","",原始数据!D114)</f>
        <v>1700</v>
      </c>
      <c r="F114" s="120" t="str">
        <f>IF(原始数据!E114="","",原始数据!E114)</f>
        <v>FL</v>
      </c>
      <c r="G114" s="120" t="str">
        <f>IF(原始数据!F114="","",原始数据!F114)</f>
        <v>SZ</v>
      </c>
      <c r="H114" s="120">
        <f>IF(原始数据!G114="","",原始数据!G114)</f>
        <v>1</v>
      </c>
      <c r="I114" s="120" t="str">
        <f>IF(原始数据!H114="","",原始数据!H114)</f>
        <v>上</v>
      </c>
      <c r="J114" s="120" t="str">
        <f>原始数据!U114</f>
        <v>屠</v>
      </c>
      <c r="K114" s="120">
        <f t="shared" si="4"/>
        <v>0</v>
      </c>
      <c r="L114" s="120">
        <f t="shared" si="5"/>
        <v>1</v>
      </c>
      <c r="M114" s="123" t="str">
        <f>IF(区域选择!K115="","",区域选择!K115)</f>
        <v>soar</v>
      </c>
      <c r="N114" s="123" t="str">
        <f>IF(原始数据!AI114=0,"",原始数据!AI114)</f>
        <v>魔术师</v>
      </c>
      <c r="O114" s="124">
        <v>2.6</v>
      </c>
      <c r="P114" s="125">
        <v>0</v>
      </c>
      <c r="Q114" s="125">
        <v>2</v>
      </c>
      <c r="R114" s="125">
        <v>0</v>
      </c>
      <c r="S114" s="125">
        <v>62.6</v>
      </c>
      <c r="T114" s="127" t="s">
        <v>343</v>
      </c>
      <c r="U114" s="123" t="str">
        <f>IF(区域选择!P115="","",区域选择!P115)</f>
        <v>mone</v>
      </c>
      <c r="V114" s="123" t="str">
        <f>IF(原始数据!AJ114=0,"",原始数据!AJ114)</f>
        <v>飞行家</v>
      </c>
      <c r="W114" s="124">
        <v>0.04</v>
      </c>
      <c r="X114" s="125">
        <v>0</v>
      </c>
      <c r="Y114" s="125">
        <v>0</v>
      </c>
      <c r="Z114" s="125">
        <v>0</v>
      </c>
      <c r="AA114" s="125">
        <v>97.8</v>
      </c>
      <c r="AB114" s="127" t="s">
        <v>344</v>
      </c>
      <c r="AC114" s="123" t="str">
        <f>IF(区域选择!U115="","",区域选择!U115)</f>
        <v>kat</v>
      </c>
      <c r="AD114" s="123" t="str">
        <f>IF(原始数据!AL114=0,"",原始数据!AL114)</f>
        <v>野人</v>
      </c>
      <c r="AE114" s="124">
        <v>1.8</v>
      </c>
      <c r="AF114" s="125">
        <v>0</v>
      </c>
      <c r="AG114" s="125">
        <v>1</v>
      </c>
      <c r="AH114" s="125">
        <v>0</v>
      </c>
      <c r="AI114" s="125">
        <v>52.1</v>
      </c>
      <c r="AJ114" s="127" t="s">
        <v>344</v>
      </c>
      <c r="AK114" s="123" t="str">
        <f>IF(区域选择!Z115="","",区域选择!Z115)</f>
        <v>gnk</v>
      </c>
      <c r="AL114" s="123" t="str">
        <f>IF(原始数据!AN114=0,"",原始数据!AN114)</f>
        <v>入殓师</v>
      </c>
      <c r="AM114" s="124">
        <v>1.99</v>
      </c>
      <c r="AN114" s="125">
        <v>0</v>
      </c>
      <c r="AO114" s="125">
        <v>2</v>
      </c>
      <c r="AP114" s="125">
        <v>0</v>
      </c>
      <c r="AQ114" s="125">
        <v>76.3</v>
      </c>
      <c r="AR114" s="127" t="s">
        <v>344</v>
      </c>
      <c r="AS114" s="128">
        <v>0</v>
      </c>
      <c r="AT114" s="128">
        <v>9</v>
      </c>
      <c r="AU114" s="128">
        <v>28</v>
      </c>
      <c r="AV114" s="129" t="s">
        <v>266</v>
      </c>
      <c r="AW114" s="129" t="s">
        <v>179</v>
      </c>
      <c r="AX114" s="125"/>
      <c r="AY114" s="125"/>
      <c r="AZ114" s="130"/>
      <c r="BA114" s="130"/>
      <c r="BB114" s="130"/>
      <c r="BC114" s="125"/>
    </row>
    <row r="115" spans="1:55">
      <c r="A115" s="117">
        <f>输入错误检查!B115</f>
        <v>0</v>
      </c>
      <c r="C115" s="120">
        <f>IF(原始数据!B115="","",原始数据!B115)</f>
        <v>6</v>
      </c>
      <c r="D115" s="120">
        <f>IF(原始数据!C115="","",原始数据!C115)</f>
        <v>8</v>
      </c>
      <c r="E115" s="120">
        <f>IF(原始数据!D115="","",原始数据!D115)</f>
        <v>1700</v>
      </c>
      <c r="F115" s="120" t="str">
        <f>IF(原始数据!E115="","",原始数据!E115)</f>
        <v>FL</v>
      </c>
      <c r="G115" s="120" t="str">
        <f>IF(原始数据!F115="","",原始数据!F115)</f>
        <v>SZ</v>
      </c>
      <c r="H115" s="120">
        <f>IF(原始数据!G115="","",原始数据!G115)</f>
        <v>1</v>
      </c>
      <c r="I115" s="120" t="str">
        <f>IF(原始数据!H115="","",原始数据!H115)</f>
        <v>下</v>
      </c>
      <c r="J115" s="120" t="str">
        <f>原始数据!U115</f>
        <v>人</v>
      </c>
      <c r="K115" s="120">
        <f t="shared" si="4"/>
        <v>0</v>
      </c>
      <c r="L115" s="120">
        <f t="shared" si="5"/>
        <v>3</v>
      </c>
      <c r="M115" s="123" t="str">
        <f>IF(区域选择!K116="","",区域选择!K116)</f>
        <v>sasori</v>
      </c>
      <c r="N115" s="123" t="str">
        <f>IF(原始数据!AI115=0,"",原始数据!AI115)</f>
        <v>魔术师</v>
      </c>
      <c r="O115" s="124">
        <v>1</v>
      </c>
      <c r="P115" s="125">
        <v>0</v>
      </c>
      <c r="Q115" s="125">
        <v>0</v>
      </c>
      <c r="R115" s="125">
        <v>0</v>
      </c>
      <c r="S115" s="125">
        <v>74.8</v>
      </c>
      <c r="T115" s="127" t="s">
        <v>343</v>
      </c>
      <c r="U115" s="123" t="str">
        <f>IF(区域选择!P116="","",区域选择!P116)</f>
        <v>yougg</v>
      </c>
      <c r="V115" s="123" t="str">
        <f>IF(原始数据!AJ115=0,"",原始数据!AJ115)</f>
        <v>杂技演员</v>
      </c>
      <c r="W115" s="124">
        <v>1.26</v>
      </c>
      <c r="X115" s="125">
        <v>0</v>
      </c>
      <c r="Y115" s="125">
        <v>0</v>
      </c>
      <c r="Z115" s="125">
        <v>0</v>
      </c>
      <c r="AA115" s="125">
        <v>79.3</v>
      </c>
      <c r="AB115" s="127" t="s">
        <v>344</v>
      </c>
      <c r="AC115" s="123" t="str">
        <f>IF(区域选择!U116="","",区域选择!U116)</f>
        <v>maeken</v>
      </c>
      <c r="AD115" s="123" t="str">
        <f>IF(原始数据!AL115=0,"",原始数据!AL115)</f>
        <v>佣兵</v>
      </c>
      <c r="AE115" s="124">
        <v>1.1</v>
      </c>
      <c r="AF115" s="125">
        <v>0</v>
      </c>
      <c r="AG115" s="125">
        <v>3</v>
      </c>
      <c r="AH115" s="125">
        <v>0</v>
      </c>
      <c r="AI115" s="125">
        <v>25.2</v>
      </c>
      <c r="AJ115" s="127" t="s">
        <v>343</v>
      </c>
      <c r="AK115" s="123" t="str">
        <f>IF(区域选择!Z116="","",区域选择!Z116)</f>
        <v>emmko</v>
      </c>
      <c r="AL115" s="123" t="str">
        <f>IF(原始数据!AN115=0,"",原始数据!AN115)</f>
        <v>勘探员</v>
      </c>
      <c r="AM115" s="124">
        <v>2.2</v>
      </c>
      <c r="AN115" s="125">
        <v>0</v>
      </c>
      <c r="AO115" s="125">
        <v>0</v>
      </c>
      <c r="AP115" s="125">
        <v>0</v>
      </c>
      <c r="AQ115" s="125">
        <v>0</v>
      </c>
      <c r="AR115" s="127" t="s">
        <v>343</v>
      </c>
      <c r="AS115" s="128">
        <v>0</v>
      </c>
      <c r="AT115" s="128">
        <v>5</v>
      </c>
      <c r="AU115" s="128">
        <v>16</v>
      </c>
      <c r="AV115" s="128"/>
      <c r="AW115" s="128"/>
      <c r="AX115" s="125"/>
      <c r="AY115" s="125"/>
      <c r="AZ115" s="130"/>
      <c r="BA115" s="130"/>
      <c r="BB115" s="130"/>
      <c r="BC115" s="125"/>
    </row>
    <row r="116" spans="1:55">
      <c r="A116" s="117">
        <f>输入错误检查!B116</f>
        <v>0</v>
      </c>
      <c r="C116" s="120">
        <f>IF(原始数据!B116="","",原始数据!B116)</f>
        <v>6</v>
      </c>
      <c r="D116" s="120">
        <f>IF(原始数据!C116="","",原始数据!C116)</f>
        <v>8</v>
      </c>
      <c r="E116" s="120">
        <f>IF(原始数据!D116="","",原始数据!D116)</f>
        <v>1700</v>
      </c>
      <c r="F116" s="120" t="str">
        <f>IF(原始数据!E116="","",原始数据!E116)</f>
        <v>FL</v>
      </c>
      <c r="G116" s="120" t="str">
        <f>IF(原始数据!F116="","",原始数据!F116)</f>
        <v>SZ</v>
      </c>
      <c r="H116" s="120">
        <f>IF(原始数据!G116="","",原始数据!G116)</f>
        <v>2</v>
      </c>
      <c r="I116" s="120" t="str">
        <f>IF(原始数据!H116="","",原始数据!H116)</f>
        <v>上</v>
      </c>
      <c r="J116" s="120" t="str">
        <f>原始数据!U116</f>
        <v>屠</v>
      </c>
      <c r="K116" s="120">
        <f t="shared" si="4"/>
        <v>0</v>
      </c>
      <c r="L116" s="120">
        <f t="shared" si="5"/>
        <v>0</v>
      </c>
      <c r="M116" s="123" t="str">
        <f>IF(区域选择!K117="","",区域选择!K117)</f>
        <v>soar</v>
      </c>
      <c r="N116" s="123" t="str">
        <f>IF(原始数据!AI116=0,"",原始数据!AI116)</f>
        <v>调香师</v>
      </c>
      <c r="O116" s="124">
        <v>2.49</v>
      </c>
      <c r="P116" s="125">
        <v>1</v>
      </c>
      <c r="Q116" s="125">
        <v>2</v>
      </c>
      <c r="R116" s="125">
        <v>0</v>
      </c>
      <c r="S116" s="125">
        <v>83.8</v>
      </c>
      <c r="T116" s="127" t="s">
        <v>344</v>
      </c>
      <c r="U116" s="123" t="str">
        <f>IF(区域选择!P117="","",区域选择!P117)</f>
        <v>takoyaki</v>
      </c>
      <c r="V116" s="123" t="str">
        <f>IF(原始数据!AJ116=0,"",原始数据!AJ116)</f>
        <v>野人</v>
      </c>
      <c r="W116" s="124">
        <v>0.88</v>
      </c>
      <c r="X116" s="125">
        <v>0</v>
      </c>
      <c r="Y116" s="125">
        <v>2</v>
      </c>
      <c r="Z116" s="125">
        <v>0</v>
      </c>
      <c r="AA116" s="125">
        <v>73.2</v>
      </c>
      <c r="AB116" s="127" t="s">
        <v>344</v>
      </c>
      <c r="AC116" s="123" t="str">
        <f>IF(区域选择!U117="","",区域选择!U117)</f>
        <v>gnk</v>
      </c>
      <c r="AD116" s="123" t="str">
        <f>IF(原始数据!AL116=0,"",原始数据!AL116)</f>
        <v>先知</v>
      </c>
      <c r="AE116" s="124">
        <v>0</v>
      </c>
      <c r="AF116" s="125">
        <v>0</v>
      </c>
      <c r="AG116" s="125">
        <v>0</v>
      </c>
      <c r="AH116" s="125">
        <v>0</v>
      </c>
      <c r="AI116" s="125">
        <v>67.9</v>
      </c>
      <c r="AJ116" s="127" t="s">
        <v>344</v>
      </c>
      <c r="AK116" s="123" t="str">
        <f>IF(区域选择!Z117="","",区域选择!Z117)</f>
        <v>mone</v>
      </c>
      <c r="AL116" s="123" t="str">
        <f>IF(原始数据!AN116=0,"",原始数据!AN116)</f>
        <v>小说家</v>
      </c>
      <c r="AM116" s="124">
        <v>2.08</v>
      </c>
      <c r="AN116" s="125">
        <v>1</v>
      </c>
      <c r="AO116" s="125">
        <v>0</v>
      </c>
      <c r="AP116" s="125">
        <v>1</v>
      </c>
      <c r="AQ116" s="125">
        <v>50.6</v>
      </c>
      <c r="AR116" s="127" t="s">
        <v>344</v>
      </c>
      <c r="AS116" s="128">
        <v>0</v>
      </c>
      <c r="AT116" s="128">
        <v>7</v>
      </c>
      <c r="AU116" s="128">
        <v>15</v>
      </c>
      <c r="AV116" s="128"/>
      <c r="AW116" s="128"/>
      <c r="AX116" s="125"/>
      <c r="AY116" s="125"/>
      <c r="AZ116" s="130"/>
      <c r="BA116" s="130"/>
      <c r="BB116" s="130"/>
      <c r="BC116" s="125"/>
    </row>
    <row r="117" spans="1:55">
      <c r="A117" s="117">
        <f>输入错误检查!B117</f>
        <v>0</v>
      </c>
      <c r="C117" s="120">
        <f>IF(原始数据!B117="","",原始数据!B117)</f>
        <v>6</v>
      </c>
      <c r="D117" s="120">
        <f>IF(原始数据!C117="","",原始数据!C117)</f>
        <v>8</v>
      </c>
      <c r="E117" s="120">
        <f>IF(原始数据!D117="","",原始数据!D117)</f>
        <v>1700</v>
      </c>
      <c r="F117" s="120" t="str">
        <f>IF(原始数据!E117="","",原始数据!E117)</f>
        <v>FL</v>
      </c>
      <c r="G117" s="120" t="str">
        <f>IF(原始数据!F117="","",原始数据!F117)</f>
        <v>SZ</v>
      </c>
      <c r="H117" s="120">
        <f>IF(原始数据!G117="","",原始数据!G117)</f>
        <v>2</v>
      </c>
      <c r="I117" s="120" t="str">
        <f>IF(原始数据!H117="","",原始数据!H117)</f>
        <v>下</v>
      </c>
      <c r="J117" s="120" t="str">
        <f>原始数据!U117</f>
        <v>屠</v>
      </c>
      <c r="K117" s="120">
        <f t="shared" si="4"/>
        <v>0</v>
      </c>
      <c r="L117" s="120">
        <f t="shared" si="5"/>
        <v>1</v>
      </c>
      <c r="M117" s="123" t="str">
        <f>IF(区域选择!K118="","",区域选择!K118)</f>
        <v>maeken</v>
      </c>
      <c r="N117" s="123" t="str">
        <f>IF(原始数据!AI117=0,"",原始数据!AI117)</f>
        <v>大副</v>
      </c>
      <c r="O117" s="124">
        <v>2.08</v>
      </c>
      <c r="P117" s="125">
        <v>0</v>
      </c>
      <c r="Q117" s="125">
        <v>4</v>
      </c>
      <c r="R117" s="125">
        <v>0</v>
      </c>
      <c r="S117" s="125">
        <v>40.8</v>
      </c>
      <c r="T117" s="127" t="s">
        <v>344</v>
      </c>
      <c r="U117" s="123" t="str">
        <f>IF(区域选择!P118="","",区域选择!P118)</f>
        <v>yougg</v>
      </c>
      <c r="V117" s="123" t="str">
        <f>IF(原始数据!AJ117=0,"",原始数据!AJ117)</f>
        <v>拉拉队员</v>
      </c>
      <c r="W117" s="124">
        <v>0.08</v>
      </c>
      <c r="X117" s="125">
        <v>0</v>
      </c>
      <c r="Y117" s="125">
        <v>0</v>
      </c>
      <c r="Z117" s="125">
        <v>0</v>
      </c>
      <c r="AA117" s="125">
        <v>52.6</v>
      </c>
      <c r="AB117" s="127" t="s">
        <v>344</v>
      </c>
      <c r="AC117" s="123" t="str">
        <f>IF(区域选择!U118="","",区域选择!U118)</f>
        <v>emmko</v>
      </c>
      <c r="AD117" s="123" t="str">
        <f>IF(原始数据!AL117=0,"",原始数据!AL117)</f>
        <v>勘探员</v>
      </c>
      <c r="AE117" s="124">
        <v>2.45</v>
      </c>
      <c r="AF117" s="125">
        <v>0</v>
      </c>
      <c r="AG117" s="125">
        <v>2</v>
      </c>
      <c r="AH117" s="125">
        <v>0</v>
      </c>
      <c r="AI117" s="125">
        <v>116.4</v>
      </c>
      <c r="AJ117" s="127" t="s">
        <v>343</v>
      </c>
      <c r="AK117" s="123" t="str">
        <f>IF(区域选择!Z118="","",区域选择!Z118)</f>
        <v>sasori</v>
      </c>
      <c r="AL117" s="123" t="str">
        <f>IF(原始数据!AN117=0,"",原始数据!AN117)</f>
        <v>病患</v>
      </c>
      <c r="AM117" s="124">
        <v>1.85</v>
      </c>
      <c r="AN117" s="125">
        <v>0</v>
      </c>
      <c r="AO117" s="125">
        <v>2</v>
      </c>
      <c r="AP117" s="125">
        <v>0</v>
      </c>
      <c r="AQ117" s="125">
        <v>83.3</v>
      </c>
      <c r="AR117" s="127" t="s">
        <v>344</v>
      </c>
      <c r="AS117" s="128">
        <v>0</v>
      </c>
      <c r="AT117" s="128">
        <v>11</v>
      </c>
      <c r="AU117" s="128">
        <v>49</v>
      </c>
      <c r="AV117" s="128"/>
      <c r="AW117" s="128"/>
      <c r="AX117" s="125"/>
      <c r="AY117" s="125"/>
      <c r="AZ117" s="130"/>
      <c r="BA117" s="130"/>
      <c r="BB117" s="130"/>
      <c r="BC117" s="125"/>
    </row>
    <row r="118" spans="1:55">
      <c r="A118" s="117">
        <f>输入错误检查!B118</f>
        <v>0</v>
      </c>
      <c r="C118" s="120">
        <f>IF(原始数据!B118="","",原始数据!B118)</f>
        <v>6</v>
      </c>
      <c r="D118" s="120">
        <f>IF(原始数据!C118="","",原始数据!C118)</f>
        <v>8</v>
      </c>
      <c r="E118" s="120">
        <f>IF(原始数据!D118="","",原始数据!D118)</f>
        <v>1700</v>
      </c>
      <c r="F118" s="120" t="str">
        <f>IF(原始数据!E118="","",原始数据!E118)</f>
        <v>FL</v>
      </c>
      <c r="G118" s="120" t="str">
        <f>IF(原始数据!F118="","",原始数据!F118)</f>
        <v>SZ</v>
      </c>
      <c r="H118" s="120">
        <f>IF(原始数据!G118="","",原始数据!G118)</f>
        <v>3</v>
      </c>
      <c r="I118" s="120" t="str">
        <f>IF(原始数据!H118="","",原始数据!H118)</f>
        <v>上</v>
      </c>
      <c r="J118" s="120" t="str">
        <f>原始数据!U118</f>
        <v/>
      </c>
      <c r="K118" s="120" t="str">
        <f t="shared" si="4"/>
        <v/>
      </c>
      <c r="L118" s="120">
        <f t="shared" si="5"/>
        <v>0</v>
      </c>
      <c r="M118" s="123" t="str">
        <f>IF(区域选择!K119="","",区域选择!K119)</f>
        <v/>
      </c>
      <c r="N118" s="123" t="str">
        <f>IF(原始数据!AI118=0,"",原始数据!AI118)</f>
        <v/>
      </c>
      <c r="O118" s="124"/>
      <c r="P118" s="125"/>
      <c r="Q118" s="125"/>
      <c r="R118" s="125"/>
      <c r="S118" s="125"/>
      <c r="T118" s="127"/>
      <c r="U118" s="123" t="str">
        <f>IF(区域选择!P119="","",区域选择!P119)</f>
        <v/>
      </c>
      <c r="V118" s="123" t="str">
        <f>IF(原始数据!AJ118=0,"",原始数据!AJ118)</f>
        <v/>
      </c>
      <c r="W118" s="124"/>
      <c r="X118" s="125"/>
      <c r="Y118" s="125"/>
      <c r="Z118" s="125"/>
      <c r="AA118" s="125"/>
      <c r="AB118" s="127"/>
      <c r="AC118" s="123" t="str">
        <f>IF(区域选择!U119="","",区域选择!U119)</f>
        <v/>
      </c>
      <c r="AD118" s="123" t="str">
        <f>IF(原始数据!AL118=0,"",原始数据!AL118)</f>
        <v/>
      </c>
      <c r="AE118" s="124"/>
      <c r="AF118" s="125"/>
      <c r="AG118" s="125"/>
      <c r="AH118" s="125"/>
      <c r="AI118" s="125"/>
      <c r="AJ118" s="127"/>
      <c r="AK118" s="123" t="str">
        <f>IF(区域选择!Z119="","",区域选择!Z119)</f>
        <v/>
      </c>
      <c r="AL118" s="123" t="str">
        <f>IF(原始数据!AN118=0,"",原始数据!AN118)</f>
        <v/>
      </c>
      <c r="AM118" s="124"/>
      <c r="AN118" s="125"/>
      <c r="AO118" s="125"/>
      <c r="AP118" s="125"/>
      <c r="AQ118" s="125"/>
      <c r="AR118" s="125"/>
      <c r="AS118" s="128"/>
      <c r="AT118" s="128"/>
      <c r="AU118" s="128"/>
      <c r="AV118" s="128"/>
      <c r="AW118" s="128"/>
      <c r="AX118" s="125"/>
      <c r="AY118" s="125"/>
      <c r="AZ118" s="130"/>
      <c r="BA118" s="130"/>
      <c r="BB118" s="130"/>
      <c r="BC118" s="125"/>
    </row>
    <row r="119" spans="1:55">
      <c r="A119" s="117">
        <f>输入错误检查!B119</f>
        <v>0</v>
      </c>
      <c r="C119" s="120">
        <f>IF(原始数据!B119="","",原始数据!B119)</f>
        <v>6</v>
      </c>
      <c r="D119" s="120">
        <f>IF(原始数据!C119="","",原始数据!C119)</f>
        <v>8</v>
      </c>
      <c r="E119" s="120">
        <f>IF(原始数据!D119="","",原始数据!D119)</f>
        <v>1700</v>
      </c>
      <c r="F119" s="120" t="str">
        <f>IF(原始数据!E119="","",原始数据!E119)</f>
        <v>FL</v>
      </c>
      <c r="G119" s="120" t="str">
        <f>IF(原始数据!F119="","",原始数据!F119)</f>
        <v>SZ</v>
      </c>
      <c r="H119" s="120">
        <f>IF(原始数据!G119="","",原始数据!G119)</f>
        <v>3</v>
      </c>
      <c r="I119" s="120" t="str">
        <f>IF(原始数据!H119="","",原始数据!H119)</f>
        <v>下</v>
      </c>
      <c r="J119" s="120" t="str">
        <f>原始数据!U119</f>
        <v/>
      </c>
      <c r="K119" s="120" t="str">
        <f t="shared" si="4"/>
        <v/>
      </c>
      <c r="L119" s="120">
        <f t="shared" si="5"/>
        <v>0</v>
      </c>
      <c r="M119" s="123" t="str">
        <f>IF(区域选择!K120="","",区域选择!K120)</f>
        <v/>
      </c>
      <c r="N119" s="123" t="str">
        <f>IF(原始数据!AI119=0,"",原始数据!AI119)</f>
        <v/>
      </c>
      <c r="O119" s="124"/>
      <c r="P119" s="125"/>
      <c r="Q119" s="125"/>
      <c r="R119" s="125"/>
      <c r="S119" s="125"/>
      <c r="T119" s="127"/>
      <c r="U119" s="123" t="str">
        <f>IF(区域选择!P120="","",区域选择!P120)</f>
        <v/>
      </c>
      <c r="V119" s="123" t="str">
        <f>IF(原始数据!AJ119=0,"",原始数据!AJ119)</f>
        <v/>
      </c>
      <c r="W119" s="124"/>
      <c r="X119" s="125"/>
      <c r="Y119" s="125"/>
      <c r="Z119" s="125"/>
      <c r="AA119" s="125"/>
      <c r="AB119" s="127"/>
      <c r="AC119" s="123" t="str">
        <f>IF(区域选择!U120="","",区域选择!U120)</f>
        <v/>
      </c>
      <c r="AD119" s="123" t="str">
        <f>IF(原始数据!AL119=0,"",原始数据!AL119)</f>
        <v/>
      </c>
      <c r="AE119" s="124"/>
      <c r="AF119" s="125"/>
      <c r="AG119" s="125"/>
      <c r="AH119" s="125"/>
      <c r="AI119" s="125"/>
      <c r="AJ119" s="127"/>
      <c r="AK119" s="123" t="str">
        <f>IF(区域选择!Z120="","",区域选择!Z120)</f>
        <v/>
      </c>
      <c r="AL119" s="123" t="str">
        <f>IF(原始数据!AN119=0,"",原始数据!AN119)</f>
        <v/>
      </c>
      <c r="AM119" s="124"/>
      <c r="AN119" s="125"/>
      <c r="AO119" s="125"/>
      <c r="AP119" s="125"/>
      <c r="AQ119" s="125"/>
      <c r="AR119" s="125"/>
      <c r="AS119" s="128"/>
      <c r="AT119" s="128"/>
      <c r="AU119" s="128"/>
      <c r="AV119" s="128"/>
      <c r="AW119" s="128"/>
      <c r="AX119" s="125"/>
      <c r="AY119" s="125"/>
      <c r="AZ119" s="130"/>
      <c r="BA119" s="130"/>
      <c r="BB119" s="130"/>
      <c r="BC119" s="125"/>
    </row>
    <row r="120" spans="1:55">
      <c r="A120" s="117">
        <f>输入错误检查!B120</f>
        <v>0</v>
      </c>
      <c r="C120" s="120">
        <f>IF(原始数据!B120="","",原始数据!B120)</f>
        <v>6</v>
      </c>
      <c r="D120" s="120">
        <f>IF(原始数据!C120="","",原始数据!C120)</f>
        <v>8</v>
      </c>
      <c r="E120" s="120">
        <f>IF(原始数据!D120="","",原始数据!D120)</f>
        <v>1700</v>
      </c>
      <c r="F120" s="120" t="str">
        <f>IF(原始数据!E120="","",原始数据!E120)</f>
        <v>FL</v>
      </c>
      <c r="G120" s="120" t="str">
        <f>IF(原始数据!F120="","",原始数据!F120)</f>
        <v>SZ</v>
      </c>
      <c r="H120" s="120" t="str">
        <f>IF(原始数据!G120="","",原始数据!G120)</f>
        <v>加</v>
      </c>
      <c r="I120" s="120" t="str">
        <f>IF(原始数据!H120="","",原始数据!H120)</f>
        <v>上</v>
      </c>
      <c r="J120" s="120" t="str">
        <f>原始数据!U120</f>
        <v/>
      </c>
      <c r="K120" s="120" t="str">
        <f t="shared" si="4"/>
        <v/>
      </c>
      <c r="L120" s="120">
        <f t="shared" si="5"/>
        <v>0</v>
      </c>
      <c r="M120" s="123" t="str">
        <f>IF(区域选择!K121="","",区域选择!K121)</f>
        <v/>
      </c>
      <c r="N120" s="123" t="str">
        <f>IF(原始数据!AI120=0,"",原始数据!AI120)</f>
        <v/>
      </c>
      <c r="O120" s="124"/>
      <c r="P120" s="125"/>
      <c r="Q120" s="125"/>
      <c r="R120" s="125"/>
      <c r="S120" s="125"/>
      <c r="T120" s="127"/>
      <c r="U120" s="123" t="str">
        <f>IF(区域选择!P121="","",区域选择!P121)</f>
        <v/>
      </c>
      <c r="V120" s="123" t="str">
        <f>IF(原始数据!AJ120=0,"",原始数据!AJ120)</f>
        <v/>
      </c>
      <c r="W120" s="124"/>
      <c r="X120" s="125"/>
      <c r="Y120" s="125"/>
      <c r="Z120" s="125"/>
      <c r="AA120" s="125"/>
      <c r="AB120" s="127"/>
      <c r="AC120" s="123" t="str">
        <f>IF(区域选择!U121="","",区域选择!U121)</f>
        <v/>
      </c>
      <c r="AD120" s="123" t="str">
        <f>IF(原始数据!AL120=0,"",原始数据!AL120)</f>
        <v/>
      </c>
      <c r="AE120" s="124"/>
      <c r="AF120" s="125"/>
      <c r="AG120" s="125"/>
      <c r="AH120" s="125"/>
      <c r="AI120" s="125"/>
      <c r="AJ120" s="127"/>
      <c r="AK120" s="123" t="str">
        <f>IF(区域选择!Z121="","",区域选择!Z121)</f>
        <v/>
      </c>
      <c r="AL120" s="123" t="str">
        <f>IF(原始数据!AN120=0,"",原始数据!AN120)</f>
        <v/>
      </c>
      <c r="AM120" s="124"/>
      <c r="AN120" s="125"/>
      <c r="AO120" s="125"/>
      <c r="AP120" s="125"/>
      <c r="AQ120" s="125"/>
      <c r="AR120" s="125"/>
      <c r="AS120" s="128"/>
      <c r="AT120" s="128"/>
      <c r="AU120" s="128"/>
      <c r="AV120" s="128"/>
      <c r="AW120" s="128"/>
      <c r="AX120" s="125"/>
      <c r="AY120" s="125"/>
      <c r="AZ120" s="130"/>
      <c r="BA120" s="130"/>
      <c r="BB120" s="130"/>
      <c r="BC120" s="125"/>
    </row>
    <row r="121" spans="1:55">
      <c r="A121" s="117">
        <f>输入错误检查!B121</f>
        <v>0</v>
      </c>
      <c r="C121" s="120">
        <f>IF(原始数据!B121="","",原始数据!B121)</f>
        <v>6</v>
      </c>
      <c r="D121" s="120">
        <f>IF(原始数据!C121="","",原始数据!C121)</f>
        <v>8</v>
      </c>
      <c r="E121" s="120">
        <f>IF(原始数据!D121="","",原始数据!D121)</f>
        <v>1700</v>
      </c>
      <c r="F121" s="120" t="str">
        <f>IF(原始数据!E121="","",原始数据!E121)</f>
        <v>FL</v>
      </c>
      <c r="G121" s="120" t="str">
        <f>IF(原始数据!F121="","",原始数据!F121)</f>
        <v>SZ</v>
      </c>
      <c r="H121" s="120" t="str">
        <f>IF(原始数据!G121="","",原始数据!G121)</f>
        <v>加</v>
      </c>
      <c r="I121" s="120" t="str">
        <f>IF(原始数据!H121="","",原始数据!H121)</f>
        <v>下</v>
      </c>
      <c r="J121" s="120" t="str">
        <f>原始数据!U121</f>
        <v/>
      </c>
      <c r="K121" s="120" t="str">
        <f t="shared" si="4"/>
        <v/>
      </c>
      <c r="L121" s="120">
        <f t="shared" si="5"/>
        <v>0</v>
      </c>
      <c r="M121" s="123" t="str">
        <f>IF(区域选择!K122="","",区域选择!K122)</f>
        <v/>
      </c>
      <c r="N121" s="123" t="str">
        <f>IF(原始数据!AI121=0,"",原始数据!AI121)</f>
        <v/>
      </c>
      <c r="O121" s="124"/>
      <c r="P121" s="125"/>
      <c r="Q121" s="125"/>
      <c r="R121" s="125"/>
      <c r="S121" s="125"/>
      <c r="T121" s="127"/>
      <c r="U121" s="123" t="str">
        <f>IF(区域选择!P122="","",区域选择!P122)</f>
        <v/>
      </c>
      <c r="V121" s="123" t="str">
        <f>IF(原始数据!AJ121=0,"",原始数据!AJ121)</f>
        <v/>
      </c>
      <c r="W121" s="124"/>
      <c r="X121" s="125"/>
      <c r="Y121" s="125"/>
      <c r="Z121" s="125"/>
      <c r="AA121" s="125"/>
      <c r="AB121" s="127"/>
      <c r="AC121" s="123" t="str">
        <f>IF(区域选择!U122="","",区域选择!U122)</f>
        <v/>
      </c>
      <c r="AD121" s="123" t="str">
        <f>IF(原始数据!AL121=0,"",原始数据!AL121)</f>
        <v/>
      </c>
      <c r="AE121" s="124"/>
      <c r="AF121" s="125"/>
      <c r="AG121" s="125"/>
      <c r="AH121" s="125"/>
      <c r="AI121" s="125"/>
      <c r="AJ121" s="127"/>
      <c r="AK121" s="123" t="str">
        <f>IF(区域选择!Z122="","",区域选择!Z122)</f>
        <v/>
      </c>
      <c r="AL121" s="123" t="str">
        <f>IF(原始数据!AN121=0,"",原始数据!AN121)</f>
        <v/>
      </c>
      <c r="AM121" s="124"/>
      <c r="AN121" s="125"/>
      <c r="AO121" s="125"/>
      <c r="AP121" s="125"/>
      <c r="AQ121" s="125"/>
      <c r="AR121" s="125"/>
      <c r="AS121" s="128"/>
      <c r="AT121" s="128"/>
      <c r="AU121" s="128"/>
      <c r="AV121" s="128"/>
      <c r="AW121" s="128"/>
      <c r="AX121" s="125"/>
      <c r="AY121" s="125"/>
      <c r="AZ121" s="130"/>
      <c r="BA121" s="130"/>
      <c r="BB121" s="130"/>
      <c r="BC121" s="125"/>
    </row>
    <row r="122" spans="1:55">
      <c r="A122" s="117">
        <f>输入错误检查!B122</f>
        <v>0</v>
      </c>
      <c r="C122" s="120">
        <f>IF(原始数据!B122="","",原始数据!B122)</f>
        <v>6</v>
      </c>
      <c r="D122" s="120">
        <f>IF(原始数据!C122="","",原始数据!C122)</f>
        <v>9</v>
      </c>
      <c r="E122" s="120">
        <f>IF(原始数据!D122="","",原始数据!D122)</f>
        <v>1300</v>
      </c>
      <c r="F122" s="120" t="str">
        <f>IF(原始数据!E122="","",原始数据!E122)</f>
        <v>AWG</v>
      </c>
      <c r="G122" s="120" t="str">
        <f>IF(原始数据!F122="","",原始数据!F122)</f>
        <v>RC</v>
      </c>
      <c r="H122" s="120">
        <f>IF(原始数据!G122="","",原始数据!G122)</f>
        <v>1</v>
      </c>
      <c r="I122" s="120" t="str">
        <f>IF(原始数据!H122="","",原始数据!H122)</f>
        <v>上</v>
      </c>
      <c r="J122" s="120" t="str">
        <f>原始数据!U122</f>
        <v>屠</v>
      </c>
      <c r="K122" s="120">
        <f t="shared" si="4"/>
        <v>0</v>
      </c>
      <c r="L122" s="120">
        <f t="shared" si="5"/>
        <v>0</v>
      </c>
      <c r="M122" s="123" t="str">
        <f>IF(区域选择!K123="","",区域选择!K123)</f>
        <v>aez</v>
      </c>
      <c r="N122" s="123" t="str">
        <f>IF(原始数据!AI122=0,"",原始数据!AI122)</f>
        <v>病患</v>
      </c>
      <c r="O122" s="124">
        <v>2.18</v>
      </c>
      <c r="P122" s="125">
        <v>0</v>
      </c>
      <c r="Q122" s="125">
        <v>1</v>
      </c>
      <c r="R122" s="125">
        <v>0</v>
      </c>
      <c r="S122" s="125">
        <v>39.2</v>
      </c>
      <c r="T122" s="127" t="s">
        <v>344</v>
      </c>
      <c r="U122" s="123" t="str">
        <f>IF(区域选择!P123="","",区域选择!P123)</f>
        <v>nameko</v>
      </c>
      <c r="V122" s="123" t="str">
        <f>IF(原始数据!AJ122=0,"",原始数据!AJ122)</f>
        <v>杂技演员</v>
      </c>
      <c r="W122" s="124">
        <v>1.72</v>
      </c>
      <c r="X122" s="125">
        <v>0</v>
      </c>
      <c r="Y122" s="125">
        <v>0</v>
      </c>
      <c r="Z122" s="125">
        <v>2</v>
      </c>
      <c r="AA122" s="125">
        <v>51.6</v>
      </c>
      <c r="AB122" s="127" t="s">
        <v>344</v>
      </c>
      <c r="AC122" s="123" t="str">
        <f>IF(区域选择!U123="","",区域选择!U123)</f>
        <v>scorpion</v>
      </c>
      <c r="AD122" s="123" t="str">
        <f>IF(原始数据!AL122=0,"",原始数据!AL122)</f>
        <v>佣兵</v>
      </c>
      <c r="AE122" s="124">
        <v>1.42</v>
      </c>
      <c r="AF122" s="125">
        <v>0</v>
      </c>
      <c r="AG122" s="125">
        <v>2</v>
      </c>
      <c r="AH122" s="125">
        <v>1</v>
      </c>
      <c r="AI122" s="125">
        <v>64.2</v>
      </c>
      <c r="AJ122" s="127" t="s">
        <v>344</v>
      </c>
      <c r="AK122" s="123" t="str">
        <f>IF(区域选择!Z123="","",区域选择!Z123)</f>
        <v>kaeru</v>
      </c>
      <c r="AL122" s="123" t="str">
        <f>IF(原始数据!AN122=0,"",原始数据!AN122)</f>
        <v>先知</v>
      </c>
      <c r="AM122" s="124">
        <v>0</v>
      </c>
      <c r="AN122" s="125">
        <v>0</v>
      </c>
      <c r="AO122" s="125">
        <v>0</v>
      </c>
      <c r="AP122" s="125">
        <v>0</v>
      </c>
      <c r="AQ122" s="125">
        <v>61</v>
      </c>
      <c r="AR122" s="127" t="s">
        <v>344</v>
      </c>
      <c r="AS122" s="128">
        <v>2</v>
      </c>
      <c r="AT122" s="128">
        <v>8</v>
      </c>
      <c r="AU122" s="128">
        <v>16</v>
      </c>
      <c r="AV122" s="129" t="s">
        <v>252</v>
      </c>
      <c r="AW122" s="129" t="s">
        <v>179</v>
      </c>
      <c r="AX122" s="125"/>
      <c r="AY122" s="125"/>
      <c r="AZ122" s="130"/>
      <c r="BA122" s="130"/>
      <c r="BB122" s="130"/>
      <c r="BC122" s="127"/>
    </row>
    <row r="123" spans="1:55">
      <c r="A123" s="117">
        <f>输入错误检查!B123</f>
        <v>0</v>
      </c>
      <c r="C123" s="120">
        <f>IF(原始数据!B123="","",原始数据!B123)</f>
        <v>6</v>
      </c>
      <c r="D123" s="120">
        <f>IF(原始数据!C123="","",原始数据!C123)</f>
        <v>9</v>
      </c>
      <c r="E123" s="120">
        <f>IF(原始数据!D123="","",原始数据!D123)</f>
        <v>1300</v>
      </c>
      <c r="F123" s="120" t="str">
        <f>IF(原始数据!E123="","",原始数据!E123)</f>
        <v>AWG</v>
      </c>
      <c r="G123" s="120" t="str">
        <f>IF(原始数据!F123="","",原始数据!F123)</f>
        <v>RC</v>
      </c>
      <c r="H123" s="120">
        <f>IF(原始数据!G123="","",原始数据!G123)</f>
        <v>1</v>
      </c>
      <c r="I123" s="120" t="str">
        <f>IF(原始数据!H123="","",原始数据!H123)</f>
        <v>下</v>
      </c>
      <c r="J123" s="120" t="str">
        <f>原始数据!U123</f>
        <v>人</v>
      </c>
      <c r="K123" s="120">
        <f t="shared" si="4"/>
        <v>0</v>
      </c>
      <c r="L123" s="120">
        <f t="shared" si="5"/>
        <v>3</v>
      </c>
      <c r="M123" s="123" t="str">
        <f>IF(区域选择!K124="","",区域选择!K124)</f>
        <v>raolie</v>
      </c>
      <c r="N123" s="123" t="str">
        <f>IF(原始数据!AI123=0,"",原始数据!AI123)</f>
        <v>心理学家</v>
      </c>
      <c r="O123" s="124">
        <v>2</v>
      </c>
      <c r="P123" s="125">
        <v>0</v>
      </c>
      <c r="Q123" s="125">
        <v>0</v>
      </c>
      <c r="R123" s="125">
        <v>0</v>
      </c>
      <c r="S123" s="125">
        <v>0.8</v>
      </c>
      <c r="T123" s="127" t="s">
        <v>343</v>
      </c>
      <c r="U123" s="123" t="str">
        <f>IF(区域选择!P124="","",区域选择!P124)</f>
        <v>monop</v>
      </c>
      <c r="V123" s="123" t="str">
        <f>IF(原始数据!AJ123=0,"",原始数据!AJ123)</f>
        <v>病患</v>
      </c>
      <c r="W123" s="124">
        <v>2</v>
      </c>
      <c r="X123" s="125">
        <v>0</v>
      </c>
      <c r="Y123" s="125">
        <v>0</v>
      </c>
      <c r="Z123" s="125">
        <v>0</v>
      </c>
      <c r="AA123" s="125">
        <v>25.8</v>
      </c>
      <c r="AB123" s="127" t="s">
        <v>343</v>
      </c>
      <c r="AC123" s="123" t="str">
        <f>IF(区域选择!U124="","",区域选择!U124)</f>
        <v>city</v>
      </c>
      <c r="AD123" s="123" t="str">
        <f>IF(原始数据!AL123=0,"",原始数据!AL123)</f>
        <v>佣兵</v>
      </c>
      <c r="AE123" s="124">
        <v>1</v>
      </c>
      <c r="AF123" s="125">
        <v>0</v>
      </c>
      <c r="AG123" s="125">
        <v>1</v>
      </c>
      <c r="AH123" s="125">
        <v>0</v>
      </c>
      <c r="AI123" s="125">
        <v>28.4</v>
      </c>
      <c r="AJ123" s="127" t="s">
        <v>343</v>
      </c>
      <c r="AK123" s="123" t="str">
        <f>IF(区域选择!Z124="","",区域选择!Z124)</f>
        <v>soba</v>
      </c>
      <c r="AL123" s="123" t="str">
        <f>IF(原始数据!AN123=0,"",原始数据!AN123)</f>
        <v>入殓师</v>
      </c>
      <c r="AM123" s="124">
        <v>0.5</v>
      </c>
      <c r="AN123" s="125">
        <v>0</v>
      </c>
      <c r="AO123" s="125">
        <v>1</v>
      </c>
      <c r="AP123" s="125">
        <v>0</v>
      </c>
      <c r="AQ123" s="125">
        <v>109.3</v>
      </c>
      <c r="AR123" s="127" t="s">
        <v>344</v>
      </c>
      <c r="AS123" s="128">
        <v>0</v>
      </c>
      <c r="AT123" s="128">
        <v>5</v>
      </c>
      <c r="AU123" s="128">
        <v>23</v>
      </c>
      <c r="AV123" s="128"/>
      <c r="AW123" s="128"/>
      <c r="AX123" s="125"/>
      <c r="AY123" s="125"/>
      <c r="AZ123" s="130"/>
      <c r="BA123" s="130"/>
      <c r="BB123" s="130"/>
      <c r="BC123" s="125"/>
    </row>
    <row r="124" spans="1:55">
      <c r="A124" s="117">
        <f>输入错误检查!B124</f>
        <v>0</v>
      </c>
      <c r="C124" s="120">
        <f>IF(原始数据!B124="","",原始数据!B124)</f>
        <v>6</v>
      </c>
      <c r="D124" s="120">
        <f>IF(原始数据!C124="","",原始数据!C124)</f>
        <v>9</v>
      </c>
      <c r="E124" s="120">
        <f>IF(原始数据!D124="","",原始数据!D124)</f>
        <v>1300</v>
      </c>
      <c r="F124" s="120" t="str">
        <f>IF(原始数据!E124="","",原始数据!E124)</f>
        <v>AWG</v>
      </c>
      <c r="G124" s="120" t="str">
        <f>IF(原始数据!F124="","",原始数据!F124)</f>
        <v>RC</v>
      </c>
      <c r="H124" s="120">
        <f>IF(原始数据!G124="","",原始数据!G124)</f>
        <v>2</v>
      </c>
      <c r="I124" s="120" t="str">
        <f>IF(原始数据!H124="","",原始数据!H124)</f>
        <v>上</v>
      </c>
      <c r="J124" s="120" t="str">
        <f>原始数据!U124</f>
        <v>人</v>
      </c>
      <c r="K124" s="120">
        <f t="shared" si="4"/>
        <v>0</v>
      </c>
      <c r="L124" s="120">
        <f t="shared" si="5"/>
        <v>3</v>
      </c>
      <c r="M124" s="123" t="str">
        <f>IF(区域选择!K125="","",区域选择!K125)</f>
        <v>city</v>
      </c>
      <c r="N124" s="123" t="str">
        <f>IF(原始数据!AI124=0,"",原始数据!AI124)</f>
        <v>佣兵</v>
      </c>
      <c r="O124" s="124">
        <v>0.9</v>
      </c>
      <c r="P124" s="125">
        <v>0</v>
      </c>
      <c r="Q124" s="125">
        <v>1</v>
      </c>
      <c r="R124" s="125">
        <v>0</v>
      </c>
      <c r="S124" s="125">
        <v>24.2</v>
      </c>
      <c r="T124" s="127" t="s">
        <v>343</v>
      </c>
      <c r="U124" s="123" t="str">
        <f>IF(区域选择!P125="","",区域选择!P125)</f>
        <v>monop</v>
      </c>
      <c r="V124" s="123" t="str">
        <f>IF(原始数据!AJ124=0,"",原始数据!AJ124)</f>
        <v>空军</v>
      </c>
      <c r="W124" s="124">
        <v>0.4</v>
      </c>
      <c r="X124" s="125">
        <v>0</v>
      </c>
      <c r="Y124" s="125">
        <v>0</v>
      </c>
      <c r="Z124" s="125">
        <v>0</v>
      </c>
      <c r="AA124" s="125">
        <v>87.4</v>
      </c>
      <c r="AB124" s="127" t="s">
        <v>344</v>
      </c>
      <c r="AC124" s="123" t="str">
        <f>IF(区域选择!U125="","",区域选择!U125)</f>
        <v>soba</v>
      </c>
      <c r="AD124" s="123" t="str">
        <f>IF(原始数据!AL124=0,"",原始数据!AL124)</f>
        <v>木偶师</v>
      </c>
      <c r="AE124" s="124">
        <v>2.1</v>
      </c>
      <c r="AF124" s="125">
        <v>0</v>
      </c>
      <c r="AG124" s="125">
        <v>1</v>
      </c>
      <c r="AH124" s="125">
        <v>0</v>
      </c>
      <c r="AI124" s="125">
        <v>47.8</v>
      </c>
      <c r="AJ124" s="127" t="s">
        <v>343</v>
      </c>
      <c r="AK124" s="123" t="str">
        <f>IF(区域选择!Z125="","",区域选择!Z125)</f>
        <v>raolie</v>
      </c>
      <c r="AL124" s="123" t="str">
        <f>IF(原始数据!AN124=0,"",原始数据!AN124)</f>
        <v>杂技演员</v>
      </c>
      <c r="AM124" s="124">
        <v>1.6</v>
      </c>
      <c r="AN124" s="125">
        <v>0</v>
      </c>
      <c r="AO124" s="125">
        <v>1</v>
      </c>
      <c r="AP124" s="125">
        <v>0</v>
      </c>
      <c r="AQ124" s="125">
        <v>43.2</v>
      </c>
      <c r="AR124" s="127" t="s">
        <v>343</v>
      </c>
      <c r="AS124" s="128">
        <v>0</v>
      </c>
      <c r="AT124" s="128">
        <v>4</v>
      </c>
      <c r="AU124" s="128">
        <v>50</v>
      </c>
      <c r="AV124" s="128"/>
      <c r="AW124" s="128"/>
      <c r="AX124" s="125"/>
      <c r="AY124" s="125"/>
      <c r="AZ124" s="130"/>
      <c r="BA124" s="130"/>
      <c r="BB124" s="130"/>
      <c r="BC124" s="125"/>
    </row>
    <row r="125" spans="1:55">
      <c r="A125" s="117">
        <f>输入错误检查!B125</f>
        <v>0</v>
      </c>
      <c r="C125" s="120">
        <f>IF(原始数据!B125="","",原始数据!B125)</f>
        <v>6</v>
      </c>
      <c r="D125" s="120">
        <f>IF(原始数据!C125="","",原始数据!C125)</f>
        <v>9</v>
      </c>
      <c r="E125" s="120">
        <f>IF(原始数据!D125="","",原始数据!D125)</f>
        <v>1300</v>
      </c>
      <c r="F125" s="120" t="str">
        <f>IF(原始数据!E125="","",原始数据!E125)</f>
        <v>AWG</v>
      </c>
      <c r="G125" s="120" t="str">
        <f>IF(原始数据!F125="","",原始数据!F125)</f>
        <v>RC</v>
      </c>
      <c r="H125" s="120">
        <f>IF(原始数据!G125="","",原始数据!G125)</f>
        <v>2</v>
      </c>
      <c r="I125" s="120" t="str">
        <f>IF(原始数据!H125="","",原始数据!H125)</f>
        <v>下</v>
      </c>
      <c r="J125" s="120" t="str">
        <f>原始数据!U125</f>
        <v>屠</v>
      </c>
      <c r="K125" s="120">
        <f t="shared" si="4"/>
        <v>0</v>
      </c>
      <c r="L125" s="120">
        <f t="shared" si="5"/>
        <v>1</v>
      </c>
      <c r="M125" s="123" t="str">
        <f>IF(区域选择!K126="","",区域选择!K126)</f>
        <v>kaeru</v>
      </c>
      <c r="N125" s="123" t="str">
        <f>IF(原始数据!AI125=0,"",原始数据!AI125)</f>
        <v>舞女</v>
      </c>
      <c r="O125" s="124">
        <v>1.85</v>
      </c>
      <c r="P125" s="125">
        <v>0</v>
      </c>
      <c r="Q125" s="125">
        <v>1</v>
      </c>
      <c r="R125" s="125">
        <v>0</v>
      </c>
      <c r="S125" s="125">
        <v>66.4</v>
      </c>
      <c r="T125" s="127" t="s">
        <v>344</v>
      </c>
      <c r="U125" s="123" t="str">
        <f>IF(区域选择!P126="","",区域选择!P126)</f>
        <v>aez</v>
      </c>
      <c r="V125" s="123" t="str">
        <f>IF(原始数据!AJ125=0,"",原始数据!AJ125)</f>
        <v>木偶师</v>
      </c>
      <c r="W125" s="124">
        <v>2</v>
      </c>
      <c r="X125" s="125">
        <v>0</v>
      </c>
      <c r="Y125" s="125">
        <v>1</v>
      </c>
      <c r="Z125" s="125">
        <v>0</v>
      </c>
      <c r="AA125" s="125">
        <v>46.1</v>
      </c>
      <c r="AB125" s="127" t="s">
        <v>343</v>
      </c>
      <c r="AC125" s="123" t="str">
        <f>IF(区域选择!U126="","",区域选择!U126)</f>
        <v>nameko</v>
      </c>
      <c r="AD125" s="123" t="str">
        <f>IF(原始数据!AL125=0,"",原始数据!AL125)</f>
        <v>勘探员</v>
      </c>
      <c r="AE125" s="124">
        <v>0</v>
      </c>
      <c r="AF125" s="125">
        <v>0</v>
      </c>
      <c r="AG125" s="125">
        <v>0</v>
      </c>
      <c r="AH125" s="125">
        <v>0</v>
      </c>
      <c r="AI125" s="125">
        <v>65.8</v>
      </c>
      <c r="AJ125" s="127" t="s">
        <v>344</v>
      </c>
      <c r="AK125" s="123" t="str">
        <f>IF(区域选择!Z126="","",区域选择!Z126)</f>
        <v>scorpion</v>
      </c>
      <c r="AL125" s="123" t="str">
        <f>IF(原始数据!AN125=0,"",原始数据!AN125)</f>
        <v>大副</v>
      </c>
      <c r="AM125" s="124">
        <v>2</v>
      </c>
      <c r="AN125" s="125">
        <v>0</v>
      </c>
      <c r="AO125" s="125">
        <v>2</v>
      </c>
      <c r="AP125" s="125">
        <v>0</v>
      </c>
      <c r="AQ125" s="125">
        <v>51.8</v>
      </c>
      <c r="AR125" s="127" t="s">
        <v>344</v>
      </c>
      <c r="AS125" s="128">
        <v>0</v>
      </c>
      <c r="AT125" s="128">
        <v>6</v>
      </c>
      <c r="AU125" s="128">
        <v>5</v>
      </c>
      <c r="AV125" s="128"/>
      <c r="AW125" s="128"/>
      <c r="AX125" s="125"/>
      <c r="AY125" s="125"/>
      <c r="AZ125" s="130"/>
      <c r="BA125" s="130"/>
      <c r="BB125" s="130"/>
      <c r="BC125" s="125"/>
    </row>
    <row r="126" spans="1:55">
      <c r="A126" s="117">
        <f>输入错误检查!B126</f>
        <v>0</v>
      </c>
      <c r="C126" s="120">
        <f>IF(原始数据!B126="","",原始数据!B126)</f>
        <v>6</v>
      </c>
      <c r="D126" s="120">
        <f>IF(原始数据!C126="","",原始数据!C126)</f>
        <v>9</v>
      </c>
      <c r="E126" s="120">
        <f>IF(原始数据!D126="","",原始数据!D126)</f>
        <v>1300</v>
      </c>
      <c r="F126" s="120" t="str">
        <f>IF(原始数据!E126="","",原始数据!E126)</f>
        <v>AWG</v>
      </c>
      <c r="G126" s="120" t="str">
        <f>IF(原始数据!F126="","",原始数据!F126)</f>
        <v>RC</v>
      </c>
      <c r="H126" s="120">
        <f>IF(原始数据!G126="","",原始数据!G126)</f>
        <v>3</v>
      </c>
      <c r="I126" s="120" t="str">
        <f>IF(原始数据!H126="","",原始数据!H126)</f>
        <v>上</v>
      </c>
      <c r="J126" s="120" t="str">
        <f>原始数据!U126</f>
        <v/>
      </c>
      <c r="K126" s="120" t="str">
        <f t="shared" si="4"/>
        <v/>
      </c>
      <c r="L126" s="120">
        <f t="shared" si="5"/>
        <v>0</v>
      </c>
      <c r="M126" s="123" t="str">
        <f>IF(区域选择!K127="","",区域选择!K127)</f>
        <v/>
      </c>
      <c r="N126" s="123" t="str">
        <f>IF(原始数据!AI126=0,"",原始数据!AI126)</f>
        <v/>
      </c>
      <c r="O126" s="124"/>
      <c r="P126" s="125"/>
      <c r="Q126" s="125"/>
      <c r="R126" s="125"/>
      <c r="S126" s="125"/>
      <c r="T126" s="127"/>
      <c r="U126" s="123" t="str">
        <f>IF(区域选择!P127="","",区域选择!P127)</f>
        <v/>
      </c>
      <c r="V126" s="123" t="str">
        <f>IF(原始数据!AJ126=0,"",原始数据!AJ126)</f>
        <v/>
      </c>
      <c r="W126" s="124"/>
      <c r="X126" s="125"/>
      <c r="Y126" s="125"/>
      <c r="Z126" s="125"/>
      <c r="AA126" s="125"/>
      <c r="AB126" s="127"/>
      <c r="AC126" s="123" t="str">
        <f>IF(区域选择!U127="","",区域选择!U127)</f>
        <v/>
      </c>
      <c r="AD126" s="123" t="str">
        <f>IF(原始数据!AL126=0,"",原始数据!AL126)</f>
        <v/>
      </c>
      <c r="AE126" s="124"/>
      <c r="AF126" s="125"/>
      <c r="AG126" s="125"/>
      <c r="AH126" s="125"/>
      <c r="AI126" s="125"/>
      <c r="AJ126" s="127"/>
      <c r="AK126" s="123" t="str">
        <f>IF(区域选择!Z127="","",区域选择!Z127)</f>
        <v/>
      </c>
      <c r="AL126" s="123" t="str">
        <f>IF(原始数据!AN126=0,"",原始数据!AN126)</f>
        <v/>
      </c>
      <c r="AM126" s="124"/>
      <c r="AN126" s="125"/>
      <c r="AO126" s="125"/>
      <c r="AP126" s="125"/>
      <c r="AQ126" s="125"/>
      <c r="AR126" s="127"/>
      <c r="AS126" s="128"/>
      <c r="AT126" s="128"/>
      <c r="AU126" s="128"/>
      <c r="AV126" s="128"/>
      <c r="AW126" s="128"/>
      <c r="AX126" s="125"/>
      <c r="AY126" s="125"/>
      <c r="AZ126" s="130"/>
      <c r="BA126" s="130"/>
      <c r="BB126" s="130"/>
      <c r="BC126" s="125"/>
    </row>
    <row r="127" spans="1:55">
      <c r="A127" s="117">
        <f>输入错误检查!B127</f>
        <v>0</v>
      </c>
      <c r="C127" s="120">
        <f>IF(原始数据!B127="","",原始数据!B127)</f>
        <v>6</v>
      </c>
      <c r="D127" s="120">
        <f>IF(原始数据!C127="","",原始数据!C127)</f>
        <v>9</v>
      </c>
      <c r="E127" s="120">
        <f>IF(原始数据!D127="","",原始数据!D127)</f>
        <v>1300</v>
      </c>
      <c r="F127" s="120" t="str">
        <f>IF(原始数据!E127="","",原始数据!E127)</f>
        <v>AWG</v>
      </c>
      <c r="G127" s="120" t="str">
        <f>IF(原始数据!F127="","",原始数据!F127)</f>
        <v>RC</v>
      </c>
      <c r="H127" s="120">
        <f>IF(原始数据!G127="","",原始数据!G127)</f>
        <v>3</v>
      </c>
      <c r="I127" s="120" t="str">
        <f>IF(原始数据!H127="","",原始数据!H127)</f>
        <v>下</v>
      </c>
      <c r="J127" s="120" t="str">
        <f>原始数据!U127</f>
        <v/>
      </c>
      <c r="K127" s="120" t="str">
        <f t="shared" si="4"/>
        <v/>
      </c>
      <c r="L127" s="120">
        <f t="shared" si="5"/>
        <v>0</v>
      </c>
      <c r="M127" s="123" t="str">
        <f>IF(区域选择!K128="","",区域选择!K128)</f>
        <v/>
      </c>
      <c r="N127" s="123" t="str">
        <f>IF(原始数据!AI127=0,"",原始数据!AI127)</f>
        <v/>
      </c>
      <c r="O127" s="124"/>
      <c r="P127" s="125"/>
      <c r="Q127" s="125"/>
      <c r="R127" s="125"/>
      <c r="S127" s="125"/>
      <c r="T127" s="127"/>
      <c r="U127" s="123" t="str">
        <f>IF(区域选择!P128="","",区域选择!P128)</f>
        <v/>
      </c>
      <c r="V127" s="123" t="str">
        <f>IF(原始数据!AJ127=0,"",原始数据!AJ127)</f>
        <v/>
      </c>
      <c r="W127" s="124"/>
      <c r="X127" s="125"/>
      <c r="Y127" s="125"/>
      <c r="Z127" s="125"/>
      <c r="AA127" s="125"/>
      <c r="AB127" s="127"/>
      <c r="AC127" s="123" t="str">
        <f>IF(区域选择!U128="","",区域选择!U128)</f>
        <v/>
      </c>
      <c r="AD127" s="123" t="str">
        <f>IF(原始数据!AL127=0,"",原始数据!AL127)</f>
        <v/>
      </c>
      <c r="AE127" s="124"/>
      <c r="AF127" s="125"/>
      <c r="AG127" s="125"/>
      <c r="AH127" s="125"/>
      <c r="AI127" s="125"/>
      <c r="AJ127" s="127"/>
      <c r="AK127" s="123" t="str">
        <f>IF(区域选择!Z128="","",区域选择!Z128)</f>
        <v/>
      </c>
      <c r="AL127" s="123" t="str">
        <f>IF(原始数据!AN127=0,"",原始数据!AN127)</f>
        <v/>
      </c>
      <c r="AM127" s="124"/>
      <c r="AN127" s="125"/>
      <c r="AO127" s="125"/>
      <c r="AP127" s="125"/>
      <c r="AQ127" s="125"/>
      <c r="AR127" s="127"/>
      <c r="AS127" s="128"/>
      <c r="AT127" s="128"/>
      <c r="AU127" s="128"/>
      <c r="AV127" s="128"/>
      <c r="AW127" s="128"/>
      <c r="AX127" s="125"/>
      <c r="AY127" s="125"/>
      <c r="AZ127" s="130"/>
      <c r="BA127" s="130"/>
      <c r="BB127" s="130"/>
      <c r="BC127" s="125"/>
    </row>
    <row r="128" spans="1:55">
      <c r="A128" s="117">
        <f>输入错误检查!B128</f>
        <v>0</v>
      </c>
      <c r="C128" s="120">
        <f>IF(原始数据!B128="","",原始数据!B128)</f>
        <v>6</v>
      </c>
      <c r="D128" s="120">
        <f>IF(原始数据!C128="","",原始数据!C128)</f>
        <v>9</v>
      </c>
      <c r="E128" s="120">
        <f>IF(原始数据!D128="","",原始数据!D128)</f>
        <v>1300</v>
      </c>
      <c r="F128" s="120" t="str">
        <f>IF(原始数据!E128="","",原始数据!E128)</f>
        <v>AWG</v>
      </c>
      <c r="G128" s="120" t="str">
        <f>IF(原始数据!F128="","",原始数据!F128)</f>
        <v>RC</v>
      </c>
      <c r="H128" s="120" t="str">
        <f>IF(原始数据!G128="","",原始数据!G128)</f>
        <v>加</v>
      </c>
      <c r="I128" s="120" t="str">
        <f>IF(原始数据!H128="","",原始数据!H128)</f>
        <v>上</v>
      </c>
      <c r="J128" s="120" t="str">
        <f>原始数据!U128</f>
        <v/>
      </c>
      <c r="K128" s="120" t="str">
        <f t="shared" si="4"/>
        <v/>
      </c>
      <c r="L128" s="120">
        <f t="shared" si="5"/>
        <v>0</v>
      </c>
      <c r="M128" s="123" t="str">
        <f>IF(区域选择!K129="","",区域选择!K129)</f>
        <v/>
      </c>
      <c r="N128" s="123" t="str">
        <f>IF(原始数据!AI128=0,"",原始数据!AI128)</f>
        <v/>
      </c>
      <c r="O128" s="124"/>
      <c r="P128" s="125"/>
      <c r="Q128" s="125"/>
      <c r="R128" s="125"/>
      <c r="S128" s="125"/>
      <c r="T128" s="127"/>
      <c r="U128" s="123" t="str">
        <f>IF(区域选择!P129="","",区域选择!P129)</f>
        <v/>
      </c>
      <c r="V128" s="123" t="str">
        <f>IF(原始数据!AJ128=0,"",原始数据!AJ128)</f>
        <v/>
      </c>
      <c r="W128" s="124"/>
      <c r="X128" s="125"/>
      <c r="Y128" s="125"/>
      <c r="Z128" s="125"/>
      <c r="AA128" s="125"/>
      <c r="AB128" s="127"/>
      <c r="AC128" s="123" t="str">
        <f>IF(区域选择!U129="","",区域选择!U129)</f>
        <v/>
      </c>
      <c r="AD128" s="123" t="str">
        <f>IF(原始数据!AL128=0,"",原始数据!AL128)</f>
        <v/>
      </c>
      <c r="AE128" s="124"/>
      <c r="AF128" s="125"/>
      <c r="AG128" s="125"/>
      <c r="AH128" s="125"/>
      <c r="AI128" s="125"/>
      <c r="AJ128" s="127"/>
      <c r="AK128" s="123" t="str">
        <f>IF(区域选择!Z129="","",区域选择!Z129)</f>
        <v/>
      </c>
      <c r="AL128" s="123" t="str">
        <f>IF(原始数据!AN128=0,"",原始数据!AN128)</f>
        <v/>
      </c>
      <c r="AM128" s="124"/>
      <c r="AN128" s="125"/>
      <c r="AO128" s="125"/>
      <c r="AP128" s="125"/>
      <c r="AQ128" s="125"/>
      <c r="AR128" s="125"/>
      <c r="AS128" s="128"/>
      <c r="AT128" s="128"/>
      <c r="AU128" s="128"/>
      <c r="AV128" s="128"/>
      <c r="AW128" s="128"/>
      <c r="AX128" s="125"/>
      <c r="AY128" s="125"/>
      <c r="AZ128" s="130"/>
      <c r="BA128" s="130"/>
      <c r="BB128" s="130"/>
      <c r="BC128" s="125"/>
    </row>
    <row r="129" spans="1:55">
      <c r="A129" s="117">
        <f>输入错误检查!B129</f>
        <v>0</v>
      </c>
      <c r="C129" s="120">
        <f>IF(原始数据!B129="","",原始数据!B129)</f>
        <v>6</v>
      </c>
      <c r="D129" s="120">
        <f>IF(原始数据!C129="","",原始数据!C129)</f>
        <v>9</v>
      </c>
      <c r="E129" s="120">
        <f>IF(原始数据!D129="","",原始数据!D129)</f>
        <v>1300</v>
      </c>
      <c r="F129" s="120" t="str">
        <f>IF(原始数据!E129="","",原始数据!E129)</f>
        <v>AWG</v>
      </c>
      <c r="G129" s="120" t="str">
        <f>IF(原始数据!F129="","",原始数据!F129)</f>
        <v>RC</v>
      </c>
      <c r="H129" s="120" t="str">
        <f>IF(原始数据!G129="","",原始数据!G129)</f>
        <v>加</v>
      </c>
      <c r="I129" s="120" t="str">
        <f>IF(原始数据!H129="","",原始数据!H129)</f>
        <v>下</v>
      </c>
      <c r="J129" s="120" t="str">
        <f>原始数据!U129</f>
        <v/>
      </c>
      <c r="K129" s="120" t="str">
        <f t="shared" si="4"/>
        <v/>
      </c>
      <c r="L129" s="120">
        <f t="shared" si="5"/>
        <v>0</v>
      </c>
      <c r="M129" s="123" t="str">
        <f>IF(区域选择!K130="","",区域选择!K130)</f>
        <v/>
      </c>
      <c r="N129" s="123" t="str">
        <f>IF(原始数据!AI129=0,"",原始数据!AI129)</f>
        <v/>
      </c>
      <c r="O129" s="124"/>
      <c r="P129" s="125"/>
      <c r="Q129" s="125"/>
      <c r="R129" s="125"/>
      <c r="S129" s="125"/>
      <c r="T129" s="127"/>
      <c r="U129" s="123" t="str">
        <f>IF(区域选择!P130="","",区域选择!P130)</f>
        <v/>
      </c>
      <c r="V129" s="123" t="str">
        <f>IF(原始数据!AJ129=0,"",原始数据!AJ129)</f>
        <v/>
      </c>
      <c r="W129" s="124"/>
      <c r="X129" s="125"/>
      <c r="Y129" s="125"/>
      <c r="Z129" s="125"/>
      <c r="AA129" s="125"/>
      <c r="AB129" s="127"/>
      <c r="AC129" s="123" t="str">
        <f>IF(区域选择!U130="","",区域选择!U130)</f>
        <v/>
      </c>
      <c r="AD129" s="123" t="str">
        <f>IF(原始数据!AL129=0,"",原始数据!AL129)</f>
        <v/>
      </c>
      <c r="AE129" s="124"/>
      <c r="AF129" s="125"/>
      <c r="AG129" s="125"/>
      <c r="AH129" s="125"/>
      <c r="AI129" s="125"/>
      <c r="AJ129" s="127"/>
      <c r="AK129" s="123" t="str">
        <f>IF(区域选择!Z130="","",区域选择!Z130)</f>
        <v/>
      </c>
      <c r="AL129" s="123" t="str">
        <f>IF(原始数据!AN129=0,"",原始数据!AN129)</f>
        <v/>
      </c>
      <c r="AM129" s="124"/>
      <c r="AN129" s="125"/>
      <c r="AO129" s="125"/>
      <c r="AP129" s="125"/>
      <c r="AQ129" s="125"/>
      <c r="AR129" s="125"/>
      <c r="AS129" s="128"/>
      <c r="AT129" s="128"/>
      <c r="AU129" s="128"/>
      <c r="AV129" s="128"/>
      <c r="AW129" s="128"/>
      <c r="AX129" s="125"/>
      <c r="AY129" s="125"/>
      <c r="AZ129" s="130"/>
      <c r="BA129" s="130"/>
      <c r="BB129" s="130"/>
      <c r="BC129" s="125"/>
    </row>
    <row r="130" spans="1:55">
      <c r="A130" s="117">
        <f>输入错误检查!B130</f>
        <v>0</v>
      </c>
      <c r="C130" s="120">
        <f>IF(原始数据!B130="","",原始数据!B130)</f>
        <v>6</v>
      </c>
      <c r="D130" s="120">
        <f>IF(原始数据!C130="","",原始数据!C130)</f>
        <v>9</v>
      </c>
      <c r="E130" s="120">
        <f>IF(原始数据!D130="","",原始数据!D130)</f>
        <v>1500</v>
      </c>
      <c r="F130" s="120" t="str">
        <f>IF(原始数据!E130="","",原始数据!E130)</f>
        <v>AXIZ</v>
      </c>
      <c r="G130" s="120" t="str">
        <f>IF(原始数据!F130="","",原始数据!F130)</f>
        <v>FL</v>
      </c>
      <c r="H130" s="120">
        <f>IF(原始数据!G130="","",原始数据!G130)</f>
        <v>1</v>
      </c>
      <c r="I130" s="120" t="str">
        <f>IF(原始数据!H130="","",原始数据!H130)</f>
        <v>上</v>
      </c>
      <c r="J130" s="120" t="str">
        <f>原始数据!U130</f>
        <v>屠</v>
      </c>
      <c r="K130" s="120">
        <f t="shared" si="4"/>
        <v>0</v>
      </c>
      <c r="L130" s="120">
        <f t="shared" si="5"/>
        <v>0</v>
      </c>
      <c r="M130" s="123" t="str">
        <f>IF(区域选择!K131="","",区域选择!K131)</f>
        <v>atto</v>
      </c>
      <c r="N130" s="123" t="str">
        <f>IF(原始数据!AI130=0,"",原始数据!AI130)</f>
        <v>魔术师</v>
      </c>
      <c r="O130" s="124">
        <v>2.03</v>
      </c>
      <c r="P130" s="125">
        <v>0</v>
      </c>
      <c r="Q130" s="125">
        <v>1</v>
      </c>
      <c r="R130" s="125">
        <v>0</v>
      </c>
      <c r="S130" s="127">
        <v>65.5</v>
      </c>
      <c r="T130" s="127" t="s">
        <v>344</v>
      </c>
      <c r="U130" s="123" t="str">
        <f>IF(区域选择!P131="","",区域选择!P131)</f>
        <v>tuna</v>
      </c>
      <c r="V130" s="123" t="str">
        <f>IF(原始数据!AJ130=0,"",原始数据!AJ130)</f>
        <v>飞行家</v>
      </c>
      <c r="W130" s="124">
        <v>1.8</v>
      </c>
      <c r="X130" s="125">
        <v>0</v>
      </c>
      <c r="Y130" s="125">
        <v>3</v>
      </c>
      <c r="Z130" s="125">
        <v>0</v>
      </c>
      <c r="AA130" s="125">
        <v>76.9</v>
      </c>
      <c r="AB130" s="127" t="s">
        <v>344</v>
      </c>
      <c r="AC130" s="123" t="str">
        <f>IF(区域选择!U131="","",区域选择!U131)</f>
        <v>takakou</v>
      </c>
      <c r="AD130" s="123" t="str">
        <f>IF(原始数据!AL130=0,"",原始数据!AL130)</f>
        <v>野人</v>
      </c>
      <c r="AE130" s="132">
        <v>1.86</v>
      </c>
      <c r="AF130" s="125">
        <v>0</v>
      </c>
      <c r="AG130" s="125">
        <v>0</v>
      </c>
      <c r="AH130" s="125">
        <v>0</v>
      </c>
      <c r="AI130" s="125">
        <v>61</v>
      </c>
      <c r="AJ130" s="127" t="s">
        <v>344</v>
      </c>
      <c r="AK130" s="123" t="str">
        <f>IF(区域选择!Z131="","",区域选择!Z131)</f>
        <v>nyan</v>
      </c>
      <c r="AL130" s="123" t="str">
        <f>IF(原始数据!AN130=0,"",原始数据!AN130)</f>
        <v>拉拉队员</v>
      </c>
      <c r="AM130" s="124">
        <v>0.1</v>
      </c>
      <c r="AN130" s="125">
        <v>1</v>
      </c>
      <c r="AO130" s="125">
        <v>0</v>
      </c>
      <c r="AP130" s="125">
        <v>0</v>
      </c>
      <c r="AQ130" s="125">
        <v>103.1</v>
      </c>
      <c r="AR130" s="127" t="s">
        <v>344</v>
      </c>
      <c r="AS130" s="128">
        <v>1</v>
      </c>
      <c r="AT130" s="128">
        <v>9</v>
      </c>
      <c r="AU130" s="128">
        <v>50</v>
      </c>
      <c r="AV130" s="129" t="s">
        <v>266</v>
      </c>
      <c r="AW130" s="129" t="s">
        <v>185</v>
      </c>
      <c r="AX130" s="125"/>
      <c r="AY130" s="125"/>
      <c r="AZ130" s="130"/>
      <c r="BA130" s="130"/>
      <c r="BB130" s="130"/>
      <c r="BC130" s="127" t="s">
        <v>345</v>
      </c>
    </row>
    <row r="131" spans="1:55">
      <c r="A131" s="117">
        <f>输入错误检查!B131</f>
        <v>0</v>
      </c>
      <c r="C131" s="120">
        <f>IF(原始数据!B131="","",原始数据!B131)</f>
        <v>6</v>
      </c>
      <c r="D131" s="120">
        <f>IF(原始数据!C131="","",原始数据!C131)</f>
        <v>9</v>
      </c>
      <c r="E131" s="120">
        <f>IF(原始数据!D131="","",原始数据!D131)</f>
        <v>1500</v>
      </c>
      <c r="F131" s="120" t="str">
        <f>IF(原始数据!E131="","",原始数据!E131)</f>
        <v>AXIZ</v>
      </c>
      <c r="G131" s="120" t="str">
        <f>IF(原始数据!F131="","",原始数据!F131)</f>
        <v>FL</v>
      </c>
      <c r="H131" s="120">
        <f>IF(原始数据!G131="","",原始数据!G131)</f>
        <v>1</v>
      </c>
      <c r="I131" s="120" t="str">
        <f>IF(原始数据!H131="","",原始数据!H131)</f>
        <v>下</v>
      </c>
      <c r="J131" s="120" t="str">
        <f>原始数据!U131</f>
        <v>屠</v>
      </c>
      <c r="K131" s="120">
        <f t="shared" si="4"/>
        <v>0</v>
      </c>
      <c r="L131" s="120">
        <f t="shared" si="5"/>
        <v>1</v>
      </c>
      <c r="M131" s="123" t="str">
        <f>IF(区域选择!K132="","",区域选择!K132)</f>
        <v>sasori</v>
      </c>
      <c r="N131" s="123" t="str">
        <f>IF(原始数据!AI131=0,"",原始数据!AI131)</f>
        <v>魔术师</v>
      </c>
      <c r="O131" s="124">
        <v>2.41</v>
      </c>
      <c r="P131" s="125">
        <v>0</v>
      </c>
      <c r="Q131" s="125">
        <v>0</v>
      </c>
      <c r="R131" s="125">
        <v>0</v>
      </c>
      <c r="S131" s="125">
        <v>117.4</v>
      </c>
      <c r="T131" s="127" t="s">
        <v>344</v>
      </c>
      <c r="U131" s="123" t="str">
        <f>IF(区域选择!P132="","",区域选择!P132)</f>
        <v>yougg</v>
      </c>
      <c r="V131" s="123" t="str">
        <f>IF(原始数据!AJ131=0,"",原始数据!AJ131)</f>
        <v>杂技演员</v>
      </c>
      <c r="W131" s="124">
        <v>2.48</v>
      </c>
      <c r="X131" s="125">
        <v>0</v>
      </c>
      <c r="Y131" s="125">
        <v>1</v>
      </c>
      <c r="Z131" s="125">
        <v>1</v>
      </c>
      <c r="AA131" s="125">
        <v>39.1</v>
      </c>
      <c r="AB131" s="127" t="s">
        <v>343</v>
      </c>
      <c r="AC131" s="123" t="str">
        <f>IF(区域选择!U132="","",区域选择!U132)</f>
        <v>maeken</v>
      </c>
      <c r="AD131" s="123" t="str">
        <f>IF(原始数据!AL131=0,"",原始数据!AL131)</f>
        <v>佣兵</v>
      </c>
      <c r="AE131" s="124">
        <v>1.42</v>
      </c>
      <c r="AF131" s="125">
        <v>0</v>
      </c>
      <c r="AG131" s="125">
        <v>1</v>
      </c>
      <c r="AH131" s="125">
        <v>0</v>
      </c>
      <c r="AI131" s="125">
        <v>96.4</v>
      </c>
      <c r="AJ131" s="127" t="s">
        <v>344</v>
      </c>
      <c r="AK131" s="123" t="str">
        <f>IF(区域选择!Z132="","",区域选择!Z132)</f>
        <v>emmko</v>
      </c>
      <c r="AL131" s="123" t="str">
        <f>IF(原始数据!AN131=0,"",原始数据!AN131)</f>
        <v>勘探员</v>
      </c>
      <c r="AM131" s="124">
        <v>0</v>
      </c>
      <c r="AN131" s="125">
        <v>0</v>
      </c>
      <c r="AO131" s="125">
        <v>0</v>
      </c>
      <c r="AP131" s="125">
        <v>0</v>
      </c>
      <c r="AQ131" s="125">
        <v>58</v>
      </c>
      <c r="AR131" s="127" t="s">
        <v>344</v>
      </c>
      <c r="AS131" s="128">
        <v>0</v>
      </c>
      <c r="AT131" s="128">
        <v>7</v>
      </c>
      <c r="AU131" s="128">
        <v>55</v>
      </c>
      <c r="AV131" s="128"/>
      <c r="AW131" s="128"/>
      <c r="AX131" s="125"/>
      <c r="AY131" s="125"/>
      <c r="AZ131" s="130"/>
      <c r="BA131" s="130"/>
      <c r="BB131" s="130"/>
      <c r="BC131" s="127" t="s">
        <v>364</v>
      </c>
    </row>
    <row r="132" spans="1:55">
      <c r="A132" s="117">
        <f>输入错误检查!B132</f>
        <v>0</v>
      </c>
      <c r="C132" s="120">
        <f>IF(原始数据!B132="","",原始数据!B132)</f>
        <v>6</v>
      </c>
      <c r="D132" s="120">
        <f>IF(原始数据!C132="","",原始数据!C132)</f>
        <v>9</v>
      </c>
      <c r="E132" s="120">
        <f>IF(原始数据!D132="","",原始数据!D132)</f>
        <v>1500</v>
      </c>
      <c r="F132" s="120" t="str">
        <f>IF(原始数据!E132="","",原始数据!E132)</f>
        <v>AXIZ</v>
      </c>
      <c r="G132" s="120" t="str">
        <f>IF(原始数据!F132="","",原始数据!F132)</f>
        <v>FL</v>
      </c>
      <c r="H132" s="120">
        <f>IF(原始数据!G132="","",原始数据!G132)</f>
        <v>2</v>
      </c>
      <c r="I132" s="120" t="str">
        <f>IF(原始数据!H132="","",原始数据!H132)</f>
        <v>上</v>
      </c>
      <c r="J132" s="120" t="str">
        <f>原始数据!U132</f>
        <v>平</v>
      </c>
      <c r="K132" s="120">
        <f t="shared" si="4"/>
        <v>0</v>
      </c>
      <c r="L132" s="120">
        <f t="shared" si="5"/>
        <v>2</v>
      </c>
      <c r="M132" s="123" t="str">
        <f>IF(区域选择!K133="","",区域选择!K133)</f>
        <v>atto</v>
      </c>
      <c r="N132" s="123" t="str">
        <f>IF(原始数据!AI132=0,"",原始数据!AI132)</f>
        <v>勘探员</v>
      </c>
      <c r="O132" s="124">
        <v>2.25</v>
      </c>
      <c r="P132" s="125">
        <v>0</v>
      </c>
      <c r="Q132" s="125">
        <v>1</v>
      </c>
      <c r="R132" s="125">
        <v>1</v>
      </c>
      <c r="S132" s="125">
        <v>22.5</v>
      </c>
      <c r="T132" s="127" t="s">
        <v>343</v>
      </c>
      <c r="U132" s="123" t="str">
        <f>IF(区域选择!P133="","",区域选择!P133)</f>
        <v>tuna</v>
      </c>
      <c r="V132" s="123" t="str">
        <f>IF(原始数据!AJ132=0,"",原始数据!AJ132)</f>
        <v>心理学家</v>
      </c>
      <c r="W132" s="124">
        <v>2</v>
      </c>
      <c r="X132" s="125">
        <v>0</v>
      </c>
      <c r="Y132" s="125">
        <v>0</v>
      </c>
      <c r="Z132" s="125">
        <v>0</v>
      </c>
      <c r="AA132" s="125">
        <v>63.3</v>
      </c>
      <c r="AB132" s="127" t="s">
        <v>344</v>
      </c>
      <c r="AC132" s="123" t="str">
        <f>IF(区域选择!U133="","",区域选择!U133)</f>
        <v>takakou</v>
      </c>
      <c r="AD132" s="123" t="str">
        <f>IF(原始数据!AL132=0,"",原始数据!AL132)</f>
        <v>佣兵</v>
      </c>
      <c r="AE132" s="124">
        <v>0.78</v>
      </c>
      <c r="AF132" s="125">
        <v>0</v>
      </c>
      <c r="AG132" s="125">
        <v>2</v>
      </c>
      <c r="AH132" s="125">
        <v>0</v>
      </c>
      <c r="AI132" s="125">
        <v>64</v>
      </c>
      <c r="AJ132" s="127" t="s">
        <v>343</v>
      </c>
      <c r="AK132" s="123" t="str">
        <f>IF(区域选择!Z133="","",区域选择!Z133)</f>
        <v>nyan</v>
      </c>
      <c r="AL132" s="123" t="str">
        <f>IF(原始数据!AN132=0,"",原始数据!AN132)</f>
        <v>拉拉队员</v>
      </c>
      <c r="AM132" s="124">
        <v>0</v>
      </c>
      <c r="AN132" s="125">
        <v>1</v>
      </c>
      <c r="AO132" s="125">
        <v>0</v>
      </c>
      <c r="AP132" s="125">
        <v>0</v>
      </c>
      <c r="AQ132" s="125">
        <v>93.3</v>
      </c>
      <c r="AR132" s="127" t="s">
        <v>344</v>
      </c>
      <c r="AS132" s="128">
        <v>0</v>
      </c>
      <c r="AT132" s="128">
        <v>8</v>
      </c>
      <c r="AU132" s="128">
        <v>28</v>
      </c>
      <c r="AV132" s="128"/>
      <c r="AW132" s="128"/>
      <c r="AX132" s="125"/>
      <c r="AY132" s="125"/>
      <c r="AZ132" s="130"/>
      <c r="BA132" s="130"/>
      <c r="BB132" s="130"/>
      <c r="BC132" s="127" t="s">
        <v>355</v>
      </c>
    </row>
    <row r="133" spans="1:55">
      <c r="A133" s="117">
        <f>输入错误检查!B133</f>
        <v>0</v>
      </c>
      <c r="C133" s="120">
        <f>IF(原始数据!B133="","",原始数据!B133)</f>
        <v>6</v>
      </c>
      <c r="D133" s="120">
        <f>IF(原始数据!C133="","",原始数据!C133)</f>
        <v>9</v>
      </c>
      <c r="E133" s="120">
        <f>IF(原始数据!D133="","",原始数据!D133)</f>
        <v>1500</v>
      </c>
      <c r="F133" s="120" t="str">
        <f>IF(原始数据!E133="","",原始数据!E133)</f>
        <v>AXIZ</v>
      </c>
      <c r="G133" s="120" t="str">
        <f>IF(原始数据!F133="","",原始数据!F133)</f>
        <v>FL</v>
      </c>
      <c r="H133" s="120">
        <f>IF(原始数据!G133="","",原始数据!G133)</f>
        <v>2</v>
      </c>
      <c r="I133" s="120" t="str">
        <f>IF(原始数据!H133="","",原始数据!H133)</f>
        <v>下</v>
      </c>
      <c r="J133" s="120" t="str">
        <f>原始数据!U133</f>
        <v>人</v>
      </c>
      <c r="K133" s="120">
        <f t="shared" si="4"/>
        <v>0</v>
      </c>
      <c r="L133" s="120">
        <f t="shared" si="5"/>
        <v>3</v>
      </c>
      <c r="M133" s="123" t="str">
        <f>IF(区域选择!K134="","",区域选择!K134)</f>
        <v>emmko</v>
      </c>
      <c r="N133" s="123" t="str">
        <f>IF(原始数据!AI133=0,"",原始数据!AI133)</f>
        <v>拉拉队员</v>
      </c>
      <c r="O133" s="124">
        <v>2.17</v>
      </c>
      <c r="P133" s="125">
        <v>0</v>
      </c>
      <c r="Q133" s="125">
        <v>0</v>
      </c>
      <c r="R133" s="125">
        <v>0</v>
      </c>
      <c r="S133" s="125">
        <v>37.1</v>
      </c>
      <c r="T133" s="127" t="s">
        <v>343</v>
      </c>
      <c r="U133" s="123" t="str">
        <f>IF(区域选择!P134="","",区域选择!P134)</f>
        <v>maeken</v>
      </c>
      <c r="V133" s="123" t="str">
        <f>IF(原始数据!AJ133=0,"",原始数据!AJ133)</f>
        <v>佣兵</v>
      </c>
      <c r="W133" s="124">
        <v>1</v>
      </c>
      <c r="X133" s="125">
        <v>0</v>
      </c>
      <c r="Y133" s="125">
        <v>1</v>
      </c>
      <c r="Z133" s="125">
        <v>0</v>
      </c>
      <c r="AA133" s="125">
        <v>43.5</v>
      </c>
      <c r="AB133" s="127" t="s">
        <v>343</v>
      </c>
      <c r="AC133" s="123" t="str">
        <f>IF(区域选择!U134="","",区域选择!U134)</f>
        <v>sasori</v>
      </c>
      <c r="AD133" s="123" t="str">
        <f>IF(原始数据!AL133=0,"",原始数据!AL133)</f>
        <v>飞行家</v>
      </c>
      <c r="AE133" s="132">
        <v>1.83</v>
      </c>
      <c r="AF133" s="125">
        <v>0</v>
      </c>
      <c r="AG133" s="125">
        <v>1</v>
      </c>
      <c r="AH133" s="125">
        <v>0</v>
      </c>
      <c r="AI133" s="125">
        <v>24.3</v>
      </c>
      <c r="AJ133" s="127" t="s">
        <v>343</v>
      </c>
      <c r="AK133" s="123" t="str">
        <f>IF(区域选择!Z134="","",区域选择!Z134)</f>
        <v>yougg</v>
      </c>
      <c r="AL133" s="123" t="str">
        <f>IF(原始数据!AN133=0,"",原始数据!AN133)</f>
        <v>先知</v>
      </c>
      <c r="AM133" s="124">
        <v>0</v>
      </c>
      <c r="AN133" s="125">
        <v>0</v>
      </c>
      <c r="AO133" s="125">
        <v>0</v>
      </c>
      <c r="AP133" s="125">
        <v>0</v>
      </c>
      <c r="AQ133" s="125">
        <v>119.2</v>
      </c>
      <c r="AR133" s="127" t="s">
        <v>344</v>
      </c>
      <c r="AS133" s="128">
        <v>0</v>
      </c>
      <c r="AT133" s="128">
        <v>5</v>
      </c>
      <c r="AU133" s="128">
        <v>51</v>
      </c>
      <c r="AV133" s="128"/>
      <c r="AW133" s="128"/>
      <c r="AX133" s="125"/>
      <c r="AY133" s="125"/>
      <c r="AZ133" s="130"/>
      <c r="BA133" s="130"/>
      <c r="BB133" s="130"/>
      <c r="BC133" s="125"/>
    </row>
    <row r="134" spans="1:55">
      <c r="A134" s="117">
        <f>输入错误检查!B134</f>
        <v>0</v>
      </c>
      <c r="C134" s="120">
        <f>IF(原始数据!B134="","",原始数据!B134)</f>
        <v>6</v>
      </c>
      <c r="D134" s="120">
        <f>IF(原始数据!C134="","",原始数据!C134)</f>
        <v>9</v>
      </c>
      <c r="E134" s="120">
        <f>IF(原始数据!D134="","",原始数据!D134)</f>
        <v>1500</v>
      </c>
      <c r="F134" s="120" t="str">
        <f>IF(原始数据!E134="","",原始数据!E134)</f>
        <v>AXIZ</v>
      </c>
      <c r="G134" s="120" t="str">
        <f>IF(原始数据!F134="","",原始数据!F134)</f>
        <v>FL</v>
      </c>
      <c r="H134" s="120">
        <f>IF(原始数据!G134="","",原始数据!G134)</f>
        <v>3</v>
      </c>
      <c r="I134" s="120" t="str">
        <f>IF(原始数据!H134="","",原始数据!H134)</f>
        <v>上</v>
      </c>
      <c r="J134" s="120" t="str">
        <f>原始数据!U134</f>
        <v/>
      </c>
      <c r="K134" s="120" t="str">
        <f t="shared" si="4"/>
        <v/>
      </c>
      <c r="L134" s="120">
        <f t="shared" si="5"/>
        <v>0</v>
      </c>
      <c r="M134" s="123" t="str">
        <f>IF(区域选择!K135="","",区域选择!K135)</f>
        <v/>
      </c>
      <c r="N134" s="123" t="str">
        <f>IF(原始数据!AI134=0,"",原始数据!AI134)</f>
        <v/>
      </c>
      <c r="O134" s="124"/>
      <c r="P134" s="125"/>
      <c r="Q134" s="125"/>
      <c r="R134" s="125"/>
      <c r="S134" s="125"/>
      <c r="T134" s="127"/>
      <c r="U134" s="123" t="str">
        <f>IF(区域选择!P135="","",区域选择!P135)</f>
        <v/>
      </c>
      <c r="V134" s="123" t="str">
        <f>IF(原始数据!AJ134=0,"",原始数据!AJ134)</f>
        <v/>
      </c>
      <c r="W134" s="124"/>
      <c r="X134" s="125"/>
      <c r="Y134" s="125"/>
      <c r="Z134" s="125"/>
      <c r="AA134" s="125"/>
      <c r="AB134" s="127"/>
      <c r="AC134" s="123" t="str">
        <f>IF(区域选择!U135="","",区域选择!U135)</f>
        <v/>
      </c>
      <c r="AD134" s="123" t="str">
        <f>IF(原始数据!AL134=0,"",原始数据!AL134)</f>
        <v/>
      </c>
      <c r="AE134" s="124"/>
      <c r="AF134" s="125"/>
      <c r="AG134" s="125"/>
      <c r="AH134" s="125"/>
      <c r="AI134" s="125"/>
      <c r="AJ134" s="127"/>
      <c r="AK134" s="123" t="str">
        <f>IF(区域选择!Z135="","",区域选择!Z135)</f>
        <v/>
      </c>
      <c r="AL134" s="123" t="str">
        <f>IF(原始数据!AN134=0,"",原始数据!AN134)</f>
        <v/>
      </c>
      <c r="AM134" s="124"/>
      <c r="AN134" s="125"/>
      <c r="AO134" s="125"/>
      <c r="AP134" s="125"/>
      <c r="AQ134" s="125"/>
      <c r="AR134" s="127"/>
      <c r="AS134" s="128"/>
      <c r="AT134" s="128"/>
      <c r="AU134" s="128"/>
      <c r="AV134" s="128"/>
      <c r="AW134" s="128"/>
      <c r="AX134" s="125"/>
      <c r="AY134" s="125"/>
      <c r="AZ134" s="130"/>
      <c r="BA134" s="130"/>
      <c r="BB134" s="130"/>
      <c r="BC134" s="125"/>
    </row>
    <row r="135" spans="1:55">
      <c r="A135" s="117">
        <f>输入错误检查!B135</f>
        <v>0</v>
      </c>
      <c r="C135" s="120">
        <f>IF(原始数据!B135="","",原始数据!B135)</f>
        <v>6</v>
      </c>
      <c r="D135" s="120">
        <f>IF(原始数据!C135="","",原始数据!C135)</f>
        <v>9</v>
      </c>
      <c r="E135" s="120">
        <f>IF(原始数据!D135="","",原始数据!D135)</f>
        <v>1500</v>
      </c>
      <c r="F135" s="120" t="str">
        <f>IF(原始数据!E135="","",原始数据!E135)</f>
        <v>AXIZ</v>
      </c>
      <c r="G135" s="120" t="str">
        <f>IF(原始数据!F135="","",原始数据!F135)</f>
        <v>FL</v>
      </c>
      <c r="H135" s="120">
        <f>IF(原始数据!G135="","",原始数据!G135)</f>
        <v>3</v>
      </c>
      <c r="I135" s="120" t="str">
        <f>IF(原始数据!H135="","",原始数据!H135)</f>
        <v>下</v>
      </c>
      <c r="J135" s="120" t="str">
        <f>原始数据!U135</f>
        <v/>
      </c>
      <c r="K135" s="120" t="str">
        <f t="shared" si="4"/>
        <v/>
      </c>
      <c r="L135" s="120">
        <f t="shared" si="5"/>
        <v>0</v>
      </c>
      <c r="M135" s="123" t="str">
        <f>IF(区域选择!K136="","",区域选择!K136)</f>
        <v/>
      </c>
      <c r="N135" s="123" t="str">
        <f>IF(原始数据!AI135=0,"",原始数据!AI135)</f>
        <v/>
      </c>
      <c r="O135" s="124"/>
      <c r="P135" s="125"/>
      <c r="Q135" s="125"/>
      <c r="R135" s="125"/>
      <c r="S135" s="125"/>
      <c r="T135" s="127"/>
      <c r="U135" s="123" t="str">
        <f>IF(区域选择!P136="","",区域选择!P136)</f>
        <v/>
      </c>
      <c r="V135" s="123" t="str">
        <f>IF(原始数据!AJ135=0,"",原始数据!AJ135)</f>
        <v/>
      </c>
      <c r="W135" s="124"/>
      <c r="X135" s="125"/>
      <c r="Y135" s="125"/>
      <c r="Z135" s="125"/>
      <c r="AA135" s="125"/>
      <c r="AB135" s="127"/>
      <c r="AC135" s="123" t="str">
        <f>IF(区域选择!U136="","",区域选择!U136)</f>
        <v/>
      </c>
      <c r="AD135" s="123" t="str">
        <f>IF(原始数据!AL135=0,"",原始数据!AL135)</f>
        <v/>
      </c>
      <c r="AE135" s="124"/>
      <c r="AF135" s="125"/>
      <c r="AG135" s="125"/>
      <c r="AH135" s="125"/>
      <c r="AI135" s="125"/>
      <c r="AJ135" s="127"/>
      <c r="AK135" s="123" t="str">
        <f>IF(区域选择!Z136="","",区域选择!Z136)</f>
        <v/>
      </c>
      <c r="AL135" s="123" t="str">
        <f>IF(原始数据!AN135=0,"",原始数据!AN135)</f>
        <v/>
      </c>
      <c r="AM135" s="124"/>
      <c r="AN135" s="125"/>
      <c r="AO135" s="125"/>
      <c r="AP135" s="125"/>
      <c r="AQ135" s="125"/>
      <c r="AR135" s="125"/>
      <c r="AS135" s="128"/>
      <c r="AT135" s="128"/>
      <c r="AU135" s="128"/>
      <c r="AV135" s="128"/>
      <c r="AW135" s="128"/>
      <c r="AX135" s="125"/>
      <c r="AY135" s="125"/>
      <c r="AZ135" s="130"/>
      <c r="BA135" s="130"/>
      <c r="BB135" s="130"/>
      <c r="BC135" s="125"/>
    </row>
    <row r="136" spans="1:55">
      <c r="A136" s="117">
        <f>输入错误检查!B136</f>
        <v>0</v>
      </c>
      <c r="C136" s="120">
        <f>IF(原始数据!B136="","",原始数据!B136)</f>
        <v>6</v>
      </c>
      <c r="D136" s="120">
        <f>IF(原始数据!C136="","",原始数据!C136)</f>
        <v>9</v>
      </c>
      <c r="E136" s="120">
        <f>IF(原始数据!D136="","",原始数据!D136)</f>
        <v>1500</v>
      </c>
      <c r="F136" s="120" t="str">
        <f>IF(原始数据!E136="","",原始数据!E136)</f>
        <v>AXIZ</v>
      </c>
      <c r="G136" s="120" t="str">
        <f>IF(原始数据!F136="","",原始数据!F136)</f>
        <v>FL</v>
      </c>
      <c r="H136" s="120" t="str">
        <f>IF(原始数据!G136="","",原始数据!G136)</f>
        <v>加</v>
      </c>
      <c r="I136" s="120" t="str">
        <f>IF(原始数据!H136="","",原始数据!H136)</f>
        <v>上</v>
      </c>
      <c r="J136" s="120" t="str">
        <f>原始数据!U136</f>
        <v/>
      </c>
      <c r="K136" s="120" t="str">
        <f t="shared" si="4"/>
        <v/>
      </c>
      <c r="L136" s="120">
        <f t="shared" si="5"/>
        <v>0</v>
      </c>
      <c r="M136" s="123" t="str">
        <f>IF(区域选择!K137="","",区域选择!K137)</f>
        <v/>
      </c>
      <c r="N136" s="123" t="str">
        <f>IF(原始数据!AI136=0,"",原始数据!AI136)</f>
        <v/>
      </c>
      <c r="O136" s="124"/>
      <c r="P136" s="125"/>
      <c r="Q136" s="125"/>
      <c r="R136" s="125"/>
      <c r="S136" s="125"/>
      <c r="T136" s="127"/>
      <c r="U136" s="123" t="str">
        <f>IF(区域选择!P137="","",区域选择!P137)</f>
        <v/>
      </c>
      <c r="V136" s="123" t="str">
        <f>IF(原始数据!AJ136=0,"",原始数据!AJ136)</f>
        <v/>
      </c>
      <c r="W136" s="124"/>
      <c r="X136" s="125"/>
      <c r="Y136" s="125"/>
      <c r="Z136" s="125"/>
      <c r="AA136" s="125"/>
      <c r="AB136" s="127"/>
      <c r="AC136" s="123" t="str">
        <f>IF(区域选择!U137="","",区域选择!U137)</f>
        <v/>
      </c>
      <c r="AD136" s="123" t="str">
        <f>IF(原始数据!AL136=0,"",原始数据!AL136)</f>
        <v/>
      </c>
      <c r="AE136" s="124"/>
      <c r="AF136" s="125"/>
      <c r="AG136" s="125"/>
      <c r="AH136" s="125"/>
      <c r="AI136" s="125"/>
      <c r="AJ136" s="127"/>
      <c r="AK136" s="123" t="str">
        <f>IF(区域选择!Z137="","",区域选择!Z137)</f>
        <v/>
      </c>
      <c r="AL136" s="123" t="str">
        <f>IF(原始数据!AN136=0,"",原始数据!AN136)</f>
        <v/>
      </c>
      <c r="AM136" s="124"/>
      <c r="AN136" s="125"/>
      <c r="AO136" s="125"/>
      <c r="AP136" s="125"/>
      <c r="AQ136" s="125"/>
      <c r="AR136" s="125"/>
      <c r="AS136" s="128"/>
      <c r="AT136" s="128"/>
      <c r="AU136" s="128"/>
      <c r="AV136" s="128"/>
      <c r="AW136" s="128"/>
      <c r="AX136" s="125"/>
      <c r="AY136" s="125"/>
      <c r="AZ136" s="130"/>
      <c r="BA136" s="130"/>
      <c r="BB136" s="130"/>
      <c r="BC136" s="125"/>
    </row>
    <row r="137" spans="1:55">
      <c r="A137" s="117">
        <f>输入错误检查!B137</f>
        <v>0</v>
      </c>
      <c r="C137" s="120">
        <f>IF(原始数据!B137="","",原始数据!B137)</f>
        <v>6</v>
      </c>
      <c r="D137" s="120">
        <f>IF(原始数据!C137="","",原始数据!C137)</f>
        <v>9</v>
      </c>
      <c r="E137" s="120">
        <f>IF(原始数据!D137="","",原始数据!D137)</f>
        <v>1500</v>
      </c>
      <c r="F137" s="120" t="str">
        <f>IF(原始数据!E137="","",原始数据!E137)</f>
        <v>AXIZ</v>
      </c>
      <c r="G137" s="120" t="str">
        <f>IF(原始数据!F137="","",原始数据!F137)</f>
        <v>FL</v>
      </c>
      <c r="H137" s="120" t="str">
        <f>IF(原始数据!G137="","",原始数据!G137)</f>
        <v>加</v>
      </c>
      <c r="I137" s="120" t="str">
        <f>IF(原始数据!H137="","",原始数据!H137)</f>
        <v>下</v>
      </c>
      <c r="J137" s="120" t="str">
        <f>原始数据!U137</f>
        <v/>
      </c>
      <c r="K137" s="120" t="str">
        <f t="shared" si="4"/>
        <v/>
      </c>
      <c r="L137" s="120">
        <f t="shared" si="5"/>
        <v>0</v>
      </c>
      <c r="M137" s="123" t="str">
        <f>IF(区域选择!K138="","",区域选择!K138)</f>
        <v/>
      </c>
      <c r="N137" s="123" t="str">
        <f>IF(原始数据!AI137=0,"",原始数据!AI137)</f>
        <v/>
      </c>
      <c r="O137" s="124"/>
      <c r="P137" s="125"/>
      <c r="Q137" s="125"/>
      <c r="R137" s="125"/>
      <c r="S137" s="125"/>
      <c r="T137" s="127"/>
      <c r="U137" s="123" t="str">
        <f>IF(区域选择!P138="","",区域选择!P138)</f>
        <v/>
      </c>
      <c r="V137" s="123" t="str">
        <f>IF(原始数据!AJ137=0,"",原始数据!AJ137)</f>
        <v/>
      </c>
      <c r="W137" s="124"/>
      <c r="X137" s="125"/>
      <c r="Y137" s="125"/>
      <c r="Z137" s="125"/>
      <c r="AA137" s="125"/>
      <c r="AB137" s="127"/>
      <c r="AC137" s="123" t="str">
        <f>IF(区域选择!U138="","",区域选择!U138)</f>
        <v/>
      </c>
      <c r="AD137" s="123" t="str">
        <f>IF(原始数据!AL137=0,"",原始数据!AL137)</f>
        <v/>
      </c>
      <c r="AE137" s="124"/>
      <c r="AF137" s="125"/>
      <c r="AG137" s="125"/>
      <c r="AH137" s="125"/>
      <c r="AI137" s="125"/>
      <c r="AJ137" s="127"/>
      <c r="AK137" s="123" t="str">
        <f>IF(区域选择!Z138="","",区域选择!Z138)</f>
        <v/>
      </c>
      <c r="AL137" s="123" t="str">
        <f>IF(原始数据!AN137=0,"",原始数据!AN137)</f>
        <v/>
      </c>
      <c r="AM137" s="124"/>
      <c r="AN137" s="125"/>
      <c r="AO137" s="125"/>
      <c r="AP137" s="125"/>
      <c r="AQ137" s="125"/>
      <c r="AR137" s="125"/>
      <c r="AS137" s="128"/>
      <c r="AT137" s="128"/>
      <c r="AU137" s="128"/>
      <c r="AV137" s="128"/>
      <c r="AW137" s="128"/>
      <c r="AX137" s="125"/>
      <c r="AY137" s="125"/>
      <c r="AZ137" s="130"/>
      <c r="BA137" s="130"/>
      <c r="BB137" s="130"/>
      <c r="BC137" s="125"/>
    </row>
    <row r="138" spans="1:55">
      <c r="A138" s="117">
        <f>输入错误检查!B138</f>
        <v>0</v>
      </c>
      <c r="C138" s="120">
        <f>IF(原始数据!B138="","",原始数据!B138)</f>
        <v>6</v>
      </c>
      <c r="D138" s="120">
        <f>IF(原始数据!C138="","",原始数据!C138)</f>
        <v>9</v>
      </c>
      <c r="E138" s="120">
        <f>IF(原始数据!D138="","",原始数据!D138)</f>
        <v>1700</v>
      </c>
      <c r="F138" s="120" t="str">
        <f>IF(原始数据!E138="","",原始数据!E138)</f>
        <v>ZETA</v>
      </c>
      <c r="G138" s="120" t="str">
        <f>IF(原始数据!F138="","",原始数据!F138)</f>
        <v>SZ</v>
      </c>
      <c r="H138" s="120">
        <f>IF(原始数据!G138="","",原始数据!G138)</f>
        <v>1</v>
      </c>
      <c r="I138" s="120" t="str">
        <f>IF(原始数据!H138="","",原始数据!H138)</f>
        <v>上</v>
      </c>
      <c r="J138" s="120" t="str">
        <f>原始数据!U138</f>
        <v>人</v>
      </c>
      <c r="K138" s="120">
        <f t="shared" si="4"/>
        <v>0</v>
      </c>
      <c r="L138" s="120">
        <f t="shared" si="5"/>
        <v>3</v>
      </c>
      <c r="M138" s="123" t="str">
        <f>IF(区域选择!K139="","",区域选择!K139)</f>
        <v>dolisu</v>
      </c>
      <c r="N138" s="123" t="str">
        <f>IF(原始数据!AI138=0,"",原始数据!AI138)</f>
        <v>魔术师</v>
      </c>
      <c r="O138" s="124">
        <v>1.94</v>
      </c>
      <c r="P138" s="125">
        <v>2</v>
      </c>
      <c r="Q138" s="125">
        <v>1</v>
      </c>
      <c r="R138" s="125">
        <v>1</v>
      </c>
      <c r="S138" s="125">
        <v>108.4</v>
      </c>
      <c r="T138" s="127" t="s">
        <v>344</v>
      </c>
      <c r="U138" s="123" t="str">
        <f>IF(区域选择!P139="","",区域选择!P139)</f>
        <v>kznk</v>
      </c>
      <c r="V138" s="123" t="str">
        <f>IF(原始数据!AJ138=0,"",原始数据!AJ138)</f>
        <v>古董商</v>
      </c>
      <c r="W138" s="124">
        <v>1.5</v>
      </c>
      <c r="X138" s="125">
        <v>0</v>
      </c>
      <c r="Y138" s="125">
        <v>1</v>
      </c>
      <c r="Z138" s="125">
        <v>0</v>
      </c>
      <c r="AA138" s="125">
        <v>65.5</v>
      </c>
      <c r="AB138" s="127" t="s">
        <v>343</v>
      </c>
      <c r="AC138" s="123" t="str">
        <f>IF(区域选择!U139="","",区域选择!U139)</f>
        <v>shinami</v>
      </c>
      <c r="AD138" s="123" t="str">
        <f>IF(原始数据!AL138=0,"",原始数据!AL138)</f>
        <v>大副</v>
      </c>
      <c r="AE138" s="124">
        <v>1.63</v>
      </c>
      <c r="AF138" s="125">
        <v>1</v>
      </c>
      <c r="AG138" s="125">
        <v>2</v>
      </c>
      <c r="AH138" s="125">
        <v>1</v>
      </c>
      <c r="AI138" s="125">
        <v>62.3</v>
      </c>
      <c r="AJ138" s="127" t="s">
        <v>343</v>
      </c>
      <c r="AK138" s="123" t="str">
        <f>IF(区域选择!Z139="","",区域选择!Z139)</f>
        <v>hametu</v>
      </c>
      <c r="AL138" s="123" t="str">
        <f>IF(原始数据!AN138=0,"",原始数据!AN138)</f>
        <v>园丁</v>
      </c>
      <c r="AM138" s="124">
        <v>0</v>
      </c>
      <c r="AN138" s="125">
        <v>0</v>
      </c>
      <c r="AO138" s="125">
        <v>0</v>
      </c>
      <c r="AP138" s="125">
        <v>0</v>
      </c>
      <c r="AQ138" s="125">
        <v>129.2</v>
      </c>
      <c r="AR138" s="127" t="s">
        <v>343</v>
      </c>
      <c r="AS138" s="128">
        <v>0</v>
      </c>
      <c r="AT138" s="128">
        <v>6</v>
      </c>
      <c r="AU138" s="128">
        <v>53</v>
      </c>
      <c r="AV138" s="129" t="s">
        <v>311</v>
      </c>
      <c r="AW138" s="133" t="s">
        <v>94</v>
      </c>
      <c r="AX138" s="125"/>
      <c r="AY138" s="125"/>
      <c r="AZ138" s="130"/>
      <c r="BA138" s="130"/>
      <c r="BB138" s="130"/>
      <c r="BC138" s="125" t="s">
        <v>345</v>
      </c>
    </row>
    <row r="139" spans="1:55">
      <c r="A139" s="117">
        <f>输入错误检查!B139</f>
        <v>0</v>
      </c>
      <c r="C139" s="120">
        <f>IF(原始数据!B139="","",原始数据!B139)</f>
        <v>6</v>
      </c>
      <c r="D139" s="120">
        <f>IF(原始数据!C139="","",原始数据!C139)</f>
        <v>9</v>
      </c>
      <c r="E139" s="120">
        <f>IF(原始数据!D139="","",原始数据!D139)</f>
        <v>1700</v>
      </c>
      <c r="F139" s="120" t="str">
        <f>IF(原始数据!E139="","",原始数据!E139)</f>
        <v>ZETA</v>
      </c>
      <c r="G139" s="120" t="str">
        <f>IF(原始数据!F139="","",原始数据!F139)</f>
        <v>SZ</v>
      </c>
      <c r="H139" s="120">
        <f>IF(原始数据!G139="","",原始数据!G139)</f>
        <v>1</v>
      </c>
      <c r="I139" s="120" t="str">
        <f>IF(原始数据!H139="","",原始数据!H139)</f>
        <v>下</v>
      </c>
      <c r="J139" s="120" t="str">
        <f>原始数据!U139</f>
        <v>平</v>
      </c>
      <c r="K139" s="120">
        <f t="shared" si="4"/>
        <v>0</v>
      </c>
      <c r="L139" s="120">
        <f t="shared" si="5"/>
        <v>2</v>
      </c>
      <c r="M139" s="123" t="str">
        <f>IF(区域选择!K140="","",区域选择!K140)</f>
        <v>gnk</v>
      </c>
      <c r="N139" s="123" t="str">
        <f>IF(原始数据!AI139=0,"",原始数据!AI139)</f>
        <v>心理学家</v>
      </c>
      <c r="O139" s="124">
        <v>2.5</v>
      </c>
      <c r="P139" s="125">
        <v>0</v>
      </c>
      <c r="Q139" s="125">
        <v>1</v>
      </c>
      <c r="R139" s="125">
        <v>0</v>
      </c>
      <c r="S139" s="125">
        <v>0</v>
      </c>
      <c r="T139" s="127" t="s">
        <v>343</v>
      </c>
      <c r="U139" s="123" t="str">
        <f>IF(区域选择!P140="","",区域选择!P140)</f>
        <v>soar</v>
      </c>
      <c r="V139" s="123" t="str">
        <f>IF(原始数据!AJ139=0,"",原始数据!AJ139)</f>
        <v>古董商</v>
      </c>
      <c r="W139" s="124">
        <v>1.26</v>
      </c>
      <c r="X139" s="125">
        <v>0</v>
      </c>
      <c r="Y139" s="125">
        <v>2</v>
      </c>
      <c r="Z139" s="125">
        <v>0</v>
      </c>
      <c r="AA139" s="125">
        <v>29.9</v>
      </c>
      <c r="AB139" s="127" t="s">
        <v>344</v>
      </c>
      <c r="AC139" s="123" t="str">
        <f>IF(区域选择!U140="","",区域选择!U140)</f>
        <v>mone</v>
      </c>
      <c r="AD139" s="123" t="str">
        <f>IF(原始数据!AL139=0,"",原始数据!AL139)</f>
        <v>飞行家</v>
      </c>
      <c r="AE139" s="124">
        <v>0.01</v>
      </c>
      <c r="AF139" s="125">
        <v>0</v>
      </c>
      <c r="AG139" s="125">
        <v>0</v>
      </c>
      <c r="AH139" s="125">
        <v>0</v>
      </c>
      <c r="AI139" s="125">
        <v>94.7</v>
      </c>
      <c r="AJ139" s="127" t="s">
        <v>344</v>
      </c>
      <c r="AK139" s="123" t="str">
        <f>IF(区域选择!Z140="","",区域选择!Z140)</f>
        <v>takoyaki</v>
      </c>
      <c r="AL139" s="123" t="str">
        <f>IF(原始数据!AN139=0,"",原始数据!AN139)</f>
        <v>大副</v>
      </c>
      <c r="AM139" s="124">
        <v>1.66</v>
      </c>
      <c r="AN139" s="125">
        <v>0</v>
      </c>
      <c r="AO139" s="125">
        <v>1</v>
      </c>
      <c r="AP139" s="125">
        <v>0</v>
      </c>
      <c r="AQ139" s="125">
        <v>25.3</v>
      </c>
      <c r="AR139" s="127" t="s">
        <v>343</v>
      </c>
      <c r="AS139" s="128">
        <v>0</v>
      </c>
      <c r="AT139" s="128">
        <v>5</v>
      </c>
      <c r="AU139" s="128">
        <v>17</v>
      </c>
      <c r="AV139" s="128"/>
      <c r="AW139" s="128"/>
      <c r="AX139" s="125"/>
      <c r="AY139" s="125"/>
      <c r="AZ139" s="130"/>
      <c r="BA139" s="130"/>
      <c r="BB139" s="130"/>
      <c r="BC139" s="125" t="s">
        <v>365</v>
      </c>
    </row>
    <row r="140" spans="1:55">
      <c r="A140" s="117">
        <f>输入错误检查!B140</f>
        <v>0</v>
      </c>
      <c r="C140" s="120">
        <f>IF(原始数据!B140="","",原始数据!B140)</f>
        <v>6</v>
      </c>
      <c r="D140" s="120">
        <f>IF(原始数据!C140="","",原始数据!C140)</f>
        <v>9</v>
      </c>
      <c r="E140" s="120">
        <f>IF(原始数据!D140="","",原始数据!D140)</f>
        <v>1700</v>
      </c>
      <c r="F140" s="120" t="str">
        <f>IF(原始数据!E140="","",原始数据!E140)</f>
        <v>ZETA</v>
      </c>
      <c r="G140" s="120" t="str">
        <f>IF(原始数据!F140="","",原始数据!F140)</f>
        <v>SZ</v>
      </c>
      <c r="H140" s="120">
        <f>IF(原始数据!G140="","",原始数据!G140)</f>
        <v>2</v>
      </c>
      <c r="I140" s="120" t="str">
        <f>IF(原始数据!H140="","",原始数据!H140)</f>
        <v>上</v>
      </c>
      <c r="J140" s="120" t="str">
        <f>原始数据!U140</f>
        <v>屠</v>
      </c>
      <c r="K140" s="120">
        <f t="shared" si="4"/>
        <v>0</v>
      </c>
      <c r="L140" s="120">
        <f t="shared" si="5"/>
        <v>1</v>
      </c>
      <c r="M140" s="123" t="str">
        <f>IF(区域选择!K141="","",区域选择!K141)</f>
        <v>mone</v>
      </c>
      <c r="N140" s="123" t="str">
        <f>IF(原始数据!AI140=0,"",原始数据!AI140)</f>
        <v>飞行家</v>
      </c>
      <c r="O140" s="124">
        <v>2.28</v>
      </c>
      <c r="P140" s="125">
        <v>0</v>
      </c>
      <c r="Q140" s="125">
        <v>2</v>
      </c>
      <c r="R140" s="125">
        <v>0</v>
      </c>
      <c r="S140" s="125">
        <v>101.4</v>
      </c>
      <c r="T140" s="127" t="s">
        <v>344</v>
      </c>
      <c r="U140" s="123" t="str">
        <f>IF(区域选择!P141="","",区域选择!P141)</f>
        <v>gnk</v>
      </c>
      <c r="V140" s="123" t="str">
        <f>IF(原始数据!AJ140=0,"",原始数据!AJ140)</f>
        <v>魔术师</v>
      </c>
      <c r="W140" s="124">
        <v>2.25</v>
      </c>
      <c r="X140" s="125">
        <v>0</v>
      </c>
      <c r="Y140" s="125">
        <v>0</v>
      </c>
      <c r="Z140" s="125">
        <v>1</v>
      </c>
      <c r="AA140" s="125">
        <v>53.4</v>
      </c>
      <c r="AB140" s="127" t="s">
        <v>343</v>
      </c>
      <c r="AC140" s="123" t="str">
        <f>IF(区域选择!U141="","",区域选择!U141)</f>
        <v>takoyaki</v>
      </c>
      <c r="AD140" s="123" t="str">
        <f>IF(原始数据!AL140=0,"",原始数据!AL140)</f>
        <v>佣兵</v>
      </c>
      <c r="AE140" s="124">
        <v>1.59</v>
      </c>
      <c r="AF140" s="125">
        <v>0</v>
      </c>
      <c r="AG140" s="125">
        <v>1</v>
      </c>
      <c r="AH140" s="125">
        <v>1</v>
      </c>
      <c r="AI140" s="125">
        <v>41.6</v>
      </c>
      <c r="AJ140" s="127" t="s">
        <v>344</v>
      </c>
      <c r="AK140" s="123" t="str">
        <f>IF(区域选择!Z141="","",区域选择!Z141)</f>
        <v>soar</v>
      </c>
      <c r="AL140" s="123" t="str">
        <f>IF(原始数据!AN140=0,"",原始数据!AN140)</f>
        <v>拉拉队员</v>
      </c>
      <c r="AM140" s="124">
        <v>0.08</v>
      </c>
      <c r="AN140" s="125">
        <v>0</v>
      </c>
      <c r="AO140" s="125">
        <v>0</v>
      </c>
      <c r="AP140" s="125">
        <v>0</v>
      </c>
      <c r="AQ140" s="125">
        <v>99.1</v>
      </c>
      <c r="AR140" s="127" t="s">
        <v>344</v>
      </c>
      <c r="AS140" s="128">
        <v>0</v>
      </c>
      <c r="AT140" s="128">
        <v>8</v>
      </c>
      <c r="AU140" s="128">
        <v>33</v>
      </c>
      <c r="AV140" s="128"/>
      <c r="AW140" s="128"/>
      <c r="AX140" s="125"/>
      <c r="AY140" s="125"/>
      <c r="AZ140" s="130"/>
      <c r="BA140" s="130"/>
      <c r="BB140" s="130"/>
      <c r="BC140" s="125" t="s">
        <v>366</v>
      </c>
    </row>
    <row r="141" spans="1:55">
      <c r="A141" s="117">
        <f>输入错误检查!B141</f>
        <v>0</v>
      </c>
      <c r="C141" s="120">
        <f>IF(原始数据!B141="","",原始数据!B141)</f>
        <v>6</v>
      </c>
      <c r="D141" s="120">
        <f>IF(原始数据!C141="","",原始数据!C141)</f>
        <v>9</v>
      </c>
      <c r="E141" s="120">
        <f>IF(原始数据!D141="","",原始数据!D141)</f>
        <v>1700</v>
      </c>
      <c r="F141" s="120" t="str">
        <f>IF(原始数据!E141="","",原始数据!E141)</f>
        <v>ZETA</v>
      </c>
      <c r="G141" s="120" t="str">
        <f>IF(原始数据!F141="","",原始数据!F141)</f>
        <v>SZ</v>
      </c>
      <c r="H141" s="120">
        <f>IF(原始数据!G141="","",原始数据!G141)</f>
        <v>2</v>
      </c>
      <c r="I141" s="120" t="str">
        <f>IF(原始数据!H141="","",原始数据!H141)</f>
        <v>下</v>
      </c>
      <c r="J141" s="120" t="str">
        <f>原始数据!U141</f>
        <v>人</v>
      </c>
      <c r="K141" s="120">
        <f t="shared" si="4"/>
        <v>0</v>
      </c>
      <c r="L141" s="120">
        <f t="shared" si="5"/>
        <v>3</v>
      </c>
      <c r="M141" s="123" t="str">
        <f>IF(区域选择!K142="","",区域选择!K142)</f>
        <v>dolisu</v>
      </c>
      <c r="N141" s="123" t="str">
        <f>IF(原始数据!AI141=0,"",原始数据!AI141)</f>
        <v>拉拉队员</v>
      </c>
      <c r="O141" s="124">
        <v>1.67</v>
      </c>
      <c r="P141" s="125">
        <v>0</v>
      </c>
      <c r="Q141" s="125">
        <v>0</v>
      </c>
      <c r="R141" s="125">
        <v>0</v>
      </c>
      <c r="S141" s="125">
        <v>40.3</v>
      </c>
      <c r="T141" s="127" t="s">
        <v>343</v>
      </c>
      <c r="U141" s="123" t="str">
        <f>IF(区域选择!P142="","",区域选择!P142)</f>
        <v>hametu</v>
      </c>
      <c r="V141" s="123" t="str">
        <f>IF(原始数据!AJ141=0,"",原始数据!AJ141)</f>
        <v>勘探员</v>
      </c>
      <c r="W141" s="124">
        <v>1.96</v>
      </c>
      <c r="X141" s="125">
        <v>0</v>
      </c>
      <c r="Y141" s="125">
        <v>0</v>
      </c>
      <c r="Z141" s="125">
        <v>1</v>
      </c>
      <c r="AA141" s="125">
        <v>64.9</v>
      </c>
      <c r="AB141" s="127" t="s">
        <v>343</v>
      </c>
      <c r="AC141" s="123" t="str">
        <f>IF(区域选择!U142="","",区域选择!U142)</f>
        <v>kznk</v>
      </c>
      <c r="AD141" s="123" t="str">
        <f>IF(原始数据!AL141=0,"",原始数据!AL141)</f>
        <v>杂技演员</v>
      </c>
      <c r="AE141" s="124">
        <v>1</v>
      </c>
      <c r="AF141" s="125">
        <v>0</v>
      </c>
      <c r="AG141" s="125">
        <v>0</v>
      </c>
      <c r="AH141" s="125">
        <v>0</v>
      </c>
      <c r="AI141" s="125">
        <v>99.7</v>
      </c>
      <c r="AJ141" s="127" t="s">
        <v>344</v>
      </c>
      <c r="AK141" s="123" t="str">
        <f>IF(区域选择!Z142="","",区域选择!Z142)</f>
        <v>shinami</v>
      </c>
      <c r="AL141" s="123" t="str">
        <f>IF(原始数据!AN141=0,"",原始数据!AN141)</f>
        <v>大副</v>
      </c>
      <c r="AM141" s="124">
        <v>1.73</v>
      </c>
      <c r="AN141" s="125">
        <v>0</v>
      </c>
      <c r="AO141" s="125">
        <v>3</v>
      </c>
      <c r="AP141" s="125">
        <v>0</v>
      </c>
      <c r="AQ141" s="125">
        <v>60.1</v>
      </c>
      <c r="AR141" s="127" t="s">
        <v>343</v>
      </c>
      <c r="AS141" s="128">
        <v>0</v>
      </c>
      <c r="AT141" s="128">
        <v>6</v>
      </c>
      <c r="AU141" s="128">
        <v>45</v>
      </c>
      <c r="AV141" s="128"/>
      <c r="AW141" s="128"/>
      <c r="AX141" s="125"/>
      <c r="AY141" s="125"/>
      <c r="AZ141" s="130"/>
      <c r="BA141" s="130"/>
      <c r="BB141" s="130"/>
      <c r="BC141" s="125"/>
    </row>
    <row r="142" spans="1:55">
      <c r="A142" s="117">
        <f>输入错误检查!B142</f>
        <v>0</v>
      </c>
      <c r="C142" s="120">
        <f>IF(原始数据!B142="","",原始数据!B142)</f>
        <v>6</v>
      </c>
      <c r="D142" s="120">
        <f>IF(原始数据!C142="","",原始数据!C142)</f>
        <v>9</v>
      </c>
      <c r="E142" s="120">
        <f>IF(原始数据!D142="","",原始数据!D142)</f>
        <v>1700</v>
      </c>
      <c r="F142" s="120" t="str">
        <f>IF(原始数据!E142="","",原始数据!E142)</f>
        <v>ZETA</v>
      </c>
      <c r="G142" s="120" t="str">
        <f>IF(原始数据!F142="","",原始数据!F142)</f>
        <v>SZ</v>
      </c>
      <c r="H142" s="120">
        <f>IF(原始数据!G142="","",原始数据!G142)</f>
        <v>3</v>
      </c>
      <c r="I142" s="120" t="str">
        <f>IF(原始数据!H142="","",原始数据!H142)</f>
        <v>上</v>
      </c>
      <c r="J142" s="120" t="str">
        <f>原始数据!U142</f>
        <v/>
      </c>
      <c r="K142" s="120" t="str">
        <f t="shared" si="4"/>
        <v/>
      </c>
      <c r="L142" s="120">
        <f t="shared" si="5"/>
        <v>0</v>
      </c>
      <c r="M142" s="123" t="str">
        <f>IF(区域选择!K143="","",区域选择!K143)</f>
        <v/>
      </c>
      <c r="N142" s="123" t="str">
        <f>IF(原始数据!AI142=0,"",原始数据!AI142)</f>
        <v/>
      </c>
      <c r="O142" s="124"/>
      <c r="P142" s="125"/>
      <c r="Q142" s="125"/>
      <c r="R142" s="125"/>
      <c r="S142" s="125"/>
      <c r="T142" s="127"/>
      <c r="U142" s="123" t="str">
        <f>IF(区域选择!P143="","",区域选择!P143)</f>
        <v/>
      </c>
      <c r="V142" s="123" t="str">
        <f>IF(原始数据!AJ142=0,"",原始数据!AJ142)</f>
        <v/>
      </c>
      <c r="W142" s="124"/>
      <c r="X142" s="125"/>
      <c r="Y142" s="125"/>
      <c r="Z142" s="125"/>
      <c r="AA142" s="125"/>
      <c r="AB142" s="127"/>
      <c r="AC142" s="123" t="str">
        <f>IF(区域选择!U143="","",区域选择!U143)</f>
        <v/>
      </c>
      <c r="AD142" s="123" t="str">
        <f>IF(原始数据!AL142=0,"",原始数据!AL142)</f>
        <v/>
      </c>
      <c r="AE142" s="124"/>
      <c r="AF142" s="125"/>
      <c r="AG142" s="125"/>
      <c r="AH142" s="125"/>
      <c r="AI142" s="125"/>
      <c r="AJ142" s="127"/>
      <c r="AK142" s="123" t="str">
        <f>IF(区域选择!Z143="","",区域选择!Z143)</f>
        <v/>
      </c>
      <c r="AL142" s="123" t="str">
        <f>IF(原始数据!AN142=0,"",原始数据!AN142)</f>
        <v/>
      </c>
      <c r="AM142" s="124"/>
      <c r="AN142" s="125"/>
      <c r="AO142" s="125"/>
      <c r="AP142" s="125"/>
      <c r="AQ142" s="125"/>
      <c r="AR142" s="125"/>
      <c r="AS142" s="128"/>
      <c r="AT142" s="128"/>
      <c r="AU142" s="128"/>
      <c r="AV142" s="128"/>
      <c r="AW142" s="128"/>
      <c r="AX142" s="125"/>
      <c r="AY142" s="125"/>
      <c r="AZ142" s="130"/>
      <c r="BA142" s="130"/>
      <c r="BB142" s="130"/>
      <c r="BC142" s="125"/>
    </row>
    <row r="143" spans="1:55">
      <c r="A143" s="117">
        <f>输入错误检查!B143</f>
        <v>0</v>
      </c>
      <c r="C143" s="120">
        <f>IF(原始数据!B143="","",原始数据!B143)</f>
        <v>6</v>
      </c>
      <c r="D143" s="120">
        <f>IF(原始数据!C143="","",原始数据!C143)</f>
        <v>9</v>
      </c>
      <c r="E143" s="120">
        <f>IF(原始数据!D143="","",原始数据!D143)</f>
        <v>1700</v>
      </c>
      <c r="F143" s="120" t="str">
        <f>IF(原始数据!E143="","",原始数据!E143)</f>
        <v>ZETA</v>
      </c>
      <c r="G143" s="120" t="str">
        <f>IF(原始数据!F143="","",原始数据!F143)</f>
        <v>SZ</v>
      </c>
      <c r="H143" s="120">
        <f>IF(原始数据!G143="","",原始数据!G143)</f>
        <v>3</v>
      </c>
      <c r="I143" s="120" t="str">
        <f>IF(原始数据!H143="","",原始数据!H143)</f>
        <v>下</v>
      </c>
      <c r="J143" s="120" t="str">
        <f>原始数据!U143</f>
        <v/>
      </c>
      <c r="K143" s="120" t="str">
        <f t="shared" si="4"/>
        <v/>
      </c>
      <c r="L143" s="120">
        <f t="shared" si="5"/>
        <v>0</v>
      </c>
      <c r="M143" s="123" t="str">
        <f>IF(区域选择!K144="","",区域选择!K144)</f>
        <v/>
      </c>
      <c r="N143" s="123" t="str">
        <f>IF(原始数据!AI143=0,"",原始数据!AI143)</f>
        <v/>
      </c>
      <c r="O143" s="124"/>
      <c r="P143" s="125"/>
      <c r="Q143" s="125"/>
      <c r="R143" s="125"/>
      <c r="S143" s="125"/>
      <c r="T143" s="127"/>
      <c r="U143" s="123" t="str">
        <f>IF(区域选择!P144="","",区域选择!P144)</f>
        <v/>
      </c>
      <c r="V143" s="123" t="str">
        <f>IF(原始数据!AJ143=0,"",原始数据!AJ143)</f>
        <v/>
      </c>
      <c r="W143" s="124"/>
      <c r="X143" s="125"/>
      <c r="Y143" s="125"/>
      <c r="Z143" s="125"/>
      <c r="AA143" s="125"/>
      <c r="AB143" s="127"/>
      <c r="AC143" s="123" t="str">
        <f>IF(区域选择!U144="","",区域选择!U144)</f>
        <v/>
      </c>
      <c r="AD143" s="123" t="str">
        <f>IF(原始数据!AL143=0,"",原始数据!AL143)</f>
        <v/>
      </c>
      <c r="AE143" s="124"/>
      <c r="AF143" s="125"/>
      <c r="AG143" s="125"/>
      <c r="AH143" s="125"/>
      <c r="AI143" s="125"/>
      <c r="AJ143" s="127"/>
      <c r="AK143" s="123" t="str">
        <f>IF(区域选择!Z144="","",区域选择!Z144)</f>
        <v/>
      </c>
      <c r="AL143" s="123" t="str">
        <f>IF(原始数据!AN143=0,"",原始数据!AN143)</f>
        <v/>
      </c>
      <c r="AM143" s="124"/>
      <c r="AN143" s="125"/>
      <c r="AO143" s="125"/>
      <c r="AP143" s="125"/>
      <c r="AQ143" s="125"/>
      <c r="AR143" s="125"/>
      <c r="AS143" s="128"/>
      <c r="AT143" s="128"/>
      <c r="AU143" s="128"/>
      <c r="AV143" s="128"/>
      <c r="AW143" s="128"/>
      <c r="AX143" s="125"/>
      <c r="AY143" s="125"/>
      <c r="AZ143" s="130"/>
      <c r="BA143" s="130"/>
      <c r="BB143" s="130"/>
      <c r="BC143" s="125"/>
    </row>
    <row r="144" spans="1:55">
      <c r="A144" s="117">
        <f>输入错误检查!B144</f>
        <v>0</v>
      </c>
      <c r="C144" s="120">
        <f>IF(原始数据!B144="","",原始数据!B144)</f>
        <v>6</v>
      </c>
      <c r="D144" s="120">
        <f>IF(原始数据!C144="","",原始数据!C144)</f>
        <v>9</v>
      </c>
      <c r="E144" s="120">
        <f>IF(原始数据!D144="","",原始数据!D144)</f>
        <v>1700</v>
      </c>
      <c r="F144" s="120" t="str">
        <f>IF(原始数据!E144="","",原始数据!E144)</f>
        <v>ZETA</v>
      </c>
      <c r="G144" s="120" t="str">
        <f>IF(原始数据!F144="","",原始数据!F144)</f>
        <v>SZ</v>
      </c>
      <c r="H144" s="120" t="str">
        <f>IF(原始数据!G144="","",原始数据!G144)</f>
        <v>加</v>
      </c>
      <c r="I144" s="120" t="str">
        <f>IF(原始数据!H144="","",原始数据!H144)</f>
        <v>上</v>
      </c>
      <c r="J144" s="120" t="str">
        <f>原始数据!U144</f>
        <v/>
      </c>
      <c r="K144" s="120" t="str">
        <f t="shared" si="4"/>
        <v/>
      </c>
      <c r="L144" s="120">
        <f t="shared" si="5"/>
        <v>0</v>
      </c>
      <c r="M144" s="123" t="str">
        <f>IF(区域选择!K145="","",区域选择!K145)</f>
        <v/>
      </c>
      <c r="N144" s="123" t="str">
        <f>IF(原始数据!AI144=0,"",原始数据!AI144)</f>
        <v/>
      </c>
      <c r="O144" s="124"/>
      <c r="P144" s="125"/>
      <c r="Q144" s="125"/>
      <c r="R144" s="125"/>
      <c r="S144" s="125"/>
      <c r="T144" s="127"/>
      <c r="U144" s="123" t="str">
        <f>IF(区域选择!P145="","",区域选择!P145)</f>
        <v/>
      </c>
      <c r="V144" s="123" t="str">
        <f>IF(原始数据!AJ144=0,"",原始数据!AJ144)</f>
        <v/>
      </c>
      <c r="W144" s="124"/>
      <c r="X144" s="125"/>
      <c r="Y144" s="125"/>
      <c r="Z144" s="125"/>
      <c r="AA144" s="125"/>
      <c r="AB144" s="127"/>
      <c r="AC144" s="123" t="str">
        <f>IF(区域选择!U145="","",区域选择!U145)</f>
        <v/>
      </c>
      <c r="AD144" s="123" t="str">
        <f>IF(原始数据!AL144=0,"",原始数据!AL144)</f>
        <v/>
      </c>
      <c r="AE144" s="124"/>
      <c r="AF144" s="125"/>
      <c r="AG144" s="125"/>
      <c r="AH144" s="125"/>
      <c r="AI144" s="125"/>
      <c r="AJ144" s="127"/>
      <c r="AK144" s="123" t="str">
        <f>IF(区域选择!Z145="","",区域选择!Z145)</f>
        <v/>
      </c>
      <c r="AL144" s="123" t="str">
        <f>IF(原始数据!AN144=0,"",原始数据!AN144)</f>
        <v/>
      </c>
      <c r="AM144" s="124"/>
      <c r="AN144" s="125"/>
      <c r="AO144" s="125"/>
      <c r="AP144" s="125"/>
      <c r="AQ144" s="125"/>
      <c r="AR144" s="125"/>
      <c r="AS144" s="128"/>
      <c r="AT144" s="128"/>
      <c r="AU144" s="128"/>
      <c r="AV144" s="128"/>
      <c r="AW144" s="128"/>
      <c r="AX144" s="125"/>
      <c r="AY144" s="125"/>
      <c r="AZ144" s="130"/>
      <c r="BA144" s="130"/>
      <c r="BB144" s="130"/>
      <c r="BC144" s="125"/>
    </row>
    <row r="145" spans="1:55">
      <c r="A145" s="117">
        <f>输入错误检查!B145</f>
        <v>0</v>
      </c>
      <c r="C145" s="120">
        <f>IF(原始数据!B145="","",原始数据!B145)</f>
        <v>6</v>
      </c>
      <c r="D145" s="120">
        <f>IF(原始数据!C145="","",原始数据!C145)</f>
        <v>9</v>
      </c>
      <c r="E145" s="120">
        <f>IF(原始数据!D145="","",原始数据!D145)</f>
        <v>1700</v>
      </c>
      <c r="F145" s="120" t="str">
        <f>IF(原始数据!E145="","",原始数据!E145)</f>
        <v>ZETA</v>
      </c>
      <c r="G145" s="120" t="str">
        <f>IF(原始数据!F145="","",原始数据!F145)</f>
        <v>SZ</v>
      </c>
      <c r="H145" s="120" t="str">
        <f>IF(原始数据!G145="","",原始数据!G145)</f>
        <v>加</v>
      </c>
      <c r="I145" s="120" t="str">
        <f>IF(原始数据!H145="","",原始数据!H145)</f>
        <v>下</v>
      </c>
      <c r="J145" s="120" t="str">
        <f>原始数据!U145</f>
        <v/>
      </c>
      <c r="K145" s="120" t="str">
        <f t="shared" si="4"/>
        <v/>
      </c>
      <c r="L145" s="120">
        <f t="shared" si="5"/>
        <v>0</v>
      </c>
      <c r="M145" s="123" t="str">
        <f>IF(区域选择!K146="","",区域选择!K146)</f>
        <v/>
      </c>
      <c r="N145" s="123" t="str">
        <f>IF(原始数据!AI145=0,"",原始数据!AI145)</f>
        <v/>
      </c>
      <c r="O145" s="124"/>
      <c r="P145" s="125"/>
      <c r="Q145" s="125"/>
      <c r="R145" s="125"/>
      <c r="S145" s="125"/>
      <c r="T145" s="127"/>
      <c r="U145" s="123" t="str">
        <f>IF(区域选择!P146="","",区域选择!P146)</f>
        <v/>
      </c>
      <c r="V145" s="123" t="str">
        <f>IF(原始数据!AJ145=0,"",原始数据!AJ145)</f>
        <v/>
      </c>
      <c r="W145" s="124"/>
      <c r="X145" s="125"/>
      <c r="Y145" s="125"/>
      <c r="Z145" s="125"/>
      <c r="AA145" s="125"/>
      <c r="AB145" s="127"/>
      <c r="AC145" s="123" t="str">
        <f>IF(区域选择!U146="","",区域选择!U146)</f>
        <v/>
      </c>
      <c r="AD145" s="123" t="str">
        <f>IF(原始数据!AL145=0,"",原始数据!AL145)</f>
        <v/>
      </c>
      <c r="AE145" s="124"/>
      <c r="AF145" s="125"/>
      <c r="AG145" s="125"/>
      <c r="AH145" s="125"/>
      <c r="AI145" s="125"/>
      <c r="AJ145" s="127"/>
      <c r="AK145" s="123" t="str">
        <f>IF(区域选择!Z146="","",区域选择!Z146)</f>
        <v/>
      </c>
      <c r="AL145" s="123" t="str">
        <f>IF(原始数据!AN145=0,"",原始数据!AN145)</f>
        <v/>
      </c>
      <c r="AM145" s="124"/>
      <c r="AN145" s="125"/>
      <c r="AO145" s="125"/>
      <c r="AP145" s="125"/>
      <c r="AQ145" s="125"/>
      <c r="AR145" s="125"/>
      <c r="AS145" s="128"/>
      <c r="AT145" s="128"/>
      <c r="AU145" s="128"/>
      <c r="AV145" s="128"/>
      <c r="AW145" s="128"/>
      <c r="AX145" s="125"/>
      <c r="AY145" s="125"/>
      <c r="AZ145" s="130"/>
      <c r="BA145" s="130"/>
      <c r="BB145" s="130"/>
      <c r="BC145" s="125"/>
    </row>
    <row r="146" spans="1:55">
      <c r="A146" s="117">
        <f>输入错误检查!B146</f>
        <v>0</v>
      </c>
      <c r="C146" s="120">
        <f>IF(原始数据!B146="","",原始数据!B146)</f>
        <v>6</v>
      </c>
      <c r="D146" s="120">
        <f>IF(原始数据!C146="","",原始数据!C146)</f>
        <v>15</v>
      </c>
      <c r="E146" s="120">
        <f>IF(原始数据!D146="","",原始数据!D146)</f>
        <v>1300</v>
      </c>
      <c r="F146" s="120" t="str">
        <f>IF(原始数据!E146="","",原始数据!E146)</f>
        <v>AWG</v>
      </c>
      <c r="G146" s="120" t="str">
        <f>IF(原始数据!F146="","",原始数据!F146)</f>
        <v>FL</v>
      </c>
      <c r="H146" s="120">
        <f>IF(原始数据!G146="","",原始数据!G146)</f>
        <v>1</v>
      </c>
      <c r="I146" s="120" t="str">
        <f>IF(原始数据!H146="","",原始数据!H146)</f>
        <v>上</v>
      </c>
      <c r="J146" s="120" t="str">
        <f>原始数据!U146</f>
        <v>屠</v>
      </c>
      <c r="K146" s="120">
        <f t="shared" si="4"/>
        <v>0</v>
      </c>
      <c r="L146" s="120">
        <f t="shared" si="5"/>
        <v>0</v>
      </c>
      <c r="M146" s="123" t="str">
        <f>IF(区域选择!K147="","",区域选择!K147)</f>
        <v>kaeru</v>
      </c>
      <c r="N146" s="123" t="str">
        <f>IF(原始数据!AI146=0,"",原始数据!AI146)</f>
        <v>杂技演员</v>
      </c>
      <c r="O146" s="124">
        <v>2.29</v>
      </c>
      <c r="P146" s="125">
        <v>0</v>
      </c>
      <c r="Q146" s="125">
        <v>0</v>
      </c>
      <c r="R146" s="125">
        <v>0</v>
      </c>
      <c r="S146" s="125">
        <v>58.2</v>
      </c>
      <c r="T146" s="127" t="s">
        <v>344</v>
      </c>
      <c r="U146" s="123" t="str">
        <f>IF(区域选择!P147="","",区域选择!P147)</f>
        <v>nameko</v>
      </c>
      <c r="V146" s="123" t="str">
        <f>IF(原始数据!AJ146=0,"",原始数据!AJ146)</f>
        <v>心理学家</v>
      </c>
      <c r="W146" s="124">
        <v>2.3</v>
      </c>
      <c r="X146" s="125">
        <v>0</v>
      </c>
      <c r="Y146" s="125">
        <v>0</v>
      </c>
      <c r="Z146" s="125">
        <v>0</v>
      </c>
      <c r="AA146" s="125">
        <v>23</v>
      </c>
      <c r="AB146" s="127" t="s">
        <v>344</v>
      </c>
      <c r="AC146" s="123" t="str">
        <f>IF(区域选择!U147="","",区域选择!U147)</f>
        <v>aez</v>
      </c>
      <c r="AD146" s="123" t="str">
        <f>IF(原始数据!AL146=0,"",原始数据!AL146)</f>
        <v>野人</v>
      </c>
      <c r="AE146" s="124">
        <v>1.41</v>
      </c>
      <c r="AF146" s="125">
        <v>0</v>
      </c>
      <c r="AG146" s="125">
        <v>3</v>
      </c>
      <c r="AH146" s="125">
        <v>0</v>
      </c>
      <c r="AI146" s="125">
        <v>93.5</v>
      </c>
      <c r="AJ146" s="127" t="s">
        <v>344</v>
      </c>
      <c r="AK146" s="123" t="str">
        <f>IF(区域选择!Z147="","",区域选择!Z147)</f>
        <v>tawash</v>
      </c>
      <c r="AL146" s="123" t="str">
        <f>IF(原始数据!AN146=0,"",原始数据!AN146)</f>
        <v>拉拉队员</v>
      </c>
      <c r="AM146" s="124">
        <v>0</v>
      </c>
      <c r="AN146" s="125">
        <v>0</v>
      </c>
      <c r="AO146" s="125">
        <v>0</v>
      </c>
      <c r="AP146" s="125">
        <v>0</v>
      </c>
      <c r="AQ146" s="125">
        <v>85.8</v>
      </c>
      <c r="AR146" s="127" t="s">
        <v>344</v>
      </c>
      <c r="AS146" s="128">
        <v>1</v>
      </c>
      <c r="AT146" s="128">
        <v>7</v>
      </c>
      <c r="AU146" s="128">
        <v>21</v>
      </c>
      <c r="AV146" s="129" t="s">
        <v>266</v>
      </c>
      <c r="AW146" s="129" t="s">
        <v>185</v>
      </c>
      <c r="AX146" s="125"/>
      <c r="AY146" s="125"/>
      <c r="AZ146" s="130"/>
      <c r="BA146" s="130"/>
      <c r="BB146" s="130"/>
      <c r="BC146" s="125"/>
    </row>
    <row r="147" spans="1:55">
      <c r="A147" s="117">
        <f>输入错误检查!B147</f>
        <v>0</v>
      </c>
      <c r="C147" s="120">
        <f>IF(原始数据!B147="","",原始数据!B147)</f>
        <v>6</v>
      </c>
      <c r="D147" s="120">
        <f>IF(原始数据!C147="","",原始数据!C147)</f>
        <v>15</v>
      </c>
      <c r="E147" s="120">
        <f>IF(原始数据!D147="","",原始数据!D147)</f>
        <v>1300</v>
      </c>
      <c r="F147" s="120" t="str">
        <f>IF(原始数据!E147="","",原始数据!E147)</f>
        <v>AWG</v>
      </c>
      <c r="G147" s="120" t="str">
        <f>IF(原始数据!F147="","",原始数据!F147)</f>
        <v>FL</v>
      </c>
      <c r="H147" s="120">
        <f>IF(原始数据!G147="","",原始数据!G147)</f>
        <v>1</v>
      </c>
      <c r="I147" s="120" t="str">
        <f>IF(原始数据!H147="","",原始数据!H147)</f>
        <v>下</v>
      </c>
      <c r="J147" s="120" t="str">
        <f>原始数据!U147</f>
        <v>屠</v>
      </c>
      <c r="K147" s="120">
        <f t="shared" ref="K147:K210" si="6">IF(J147="","",IF(_xlfn.IFS(L147&gt;2,"人",L147=2,"平",L147&lt;2,"屠")=J147,0,1))</f>
        <v>0</v>
      </c>
      <c r="L147" s="120">
        <f t="shared" ref="L147:L210" si="7">COUNTIF(T147,"出门")+COUNTIF(AB147,"出门")+COUNTIF(AJ147,"出门")+COUNTIF(AR147,"出门")</f>
        <v>1</v>
      </c>
      <c r="M147" s="123" t="str">
        <f>IF(区域选择!K148="","",区域选择!K148)</f>
        <v>yougg</v>
      </c>
      <c r="N147" s="123" t="str">
        <f>IF(原始数据!AI147=0,"",原始数据!AI147)</f>
        <v>先知</v>
      </c>
      <c r="O147" s="124">
        <v>2.15</v>
      </c>
      <c r="P147" s="125">
        <v>0</v>
      </c>
      <c r="Q147" s="125">
        <v>0</v>
      </c>
      <c r="R147" s="125">
        <v>2</v>
      </c>
      <c r="S147" s="125">
        <v>50.8</v>
      </c>
      <c r="T147" s="127" t="s">
        <v>343</v>
      </c>
      <c r="U147" s="123" t="str">
        <f>IF(区域选择!P148="","",区域选择!P148)</f>
        <v>emmko</v>
      </c>
      <c r="V147" s="123" t="str">
        <f>IF(原始数据!AJ147=0,"",原始数据!AJ147)</f>
        <v>魔术师</v>
      </c>
      <c r="W147" s="124">
        <v>0</v>
      </c>
      <c r="X147" s="125">
        <v>0</v>
      </c>
      <c r="Y147" s="125">
        <v>0</v>
      </c>
      <c r="Z147" s="125">
        <v>0</v>
      </c>
      <c r="AA147" s="125">
        <v>76.6</v>
      </c>
      <c r="AB147" s="127" t="s">
        <v>344</v>
      </c>
      <c r="AC147" s="123" t="str">
        <f>IF(区域选择!U148="","",区域选择!U148)</f>
        <v>maeken</v>
      </c>
      <c r="AD147" s="123" t="str">
        <f>IF(原始数据!AL147=0,"",原始数据!AL147)</f>
        <v>野人</v>
      </c>
      <c r="AE147" s="124">
        <v>1.66</v>
      </c>
      <c r="AF147" s="125">
        <v>0</v>
      </c>
      <c r="AG147" s="125">
        <v>2</v>
      </c>
      <c r="AH147" s="125">
        <v>0</v>
      </c>
      <c r="AI147" s="125">
        <v>96.7</v>
      </c>
      <c r="AJ147" s="127" t="s">
        <v>344</v>
      </c>
      <c r="AK147" s="123" t="str">
        <f>IF(区域选择!Z148="","",区域选择!Z148)</f>
        <v>sasori</v>
      </c>
      <c r="AL147" s="123" t="str">
        <f>IF(原始数据!AN147=0,"",原始数据!AN147)</f>
        <v>飞行家</v>
      </c>
      <c r="AM147" s="124">
        <v>1.88</v>
      </c>
      <c r="AN147" s="125">
        <v>0</v>
      </c>
      <c r="AO147" s="125">
        <v>1</v>
      </c>
      <c r="AP147" s="125">
        <v>0</v>
      </c>
      <c r="AQ147" s="125">
        <v>60.2</v>
      </c>
      <c r="AR147" s="127" t="s">
        <v>344</v>
      </c>
      <c r="AS147" s="128">
        <v>0</v>
      </c>
      <c r="AT147" s="128">
        <v>8</v>
      </c>
      <c r="AU147" s="128">
        <v>38</v>
      </c>
      <c r="AV147" s="128"/>
      <c r="AW147" s="128"/>
      <c r="AX147" s="125"/>
      <c r="AY147" s="125"/>
      <c r="AZ147" s="130"/>
      <c r="BA147" s="130"/>
      <c r="BB147" s="130"/>
      <c r="BC147" s="125"/>
    </row>
    <row r="148" spans="1:55">
      <c r="A148" s="117">
        <f>输入错误检查!B148</f>
        <v>0</v>
      </c>
      <c r="C148" s="120">
        <f>IF(原始数据!B148="","",原始数据!B148)</f>
        <v>6</v>
      </c>
      <c r="D148" s="120">
        <f>IF(原始数据!C148="","",原始数据!C148)</f>
        <v>15</v>
      </c>
      <c r="E148" s="120">
        <f>IF(原始数据!D148="","",原始数据!D148)</f>
        <v>1300</v>
      </c>
      <c r="F148" s="120" t="str">
        <f>IF(原始数据!E148="","",原始数据!E148)</f>
        <v>AWG</v>
      </c>
      <c r="G148" s="120" t="str">
        <f>IF(原始数据!F148="","",原始数据!F148)</f>
        <v>FL</v>
      </c>
      <c r="H148" s="120">
        <f>IF(原始数据!G148="","",原始数据!G148)</f>
        <v>2</v>
      </c>
      <c r="I148" s="120" t="str">
        <f>IF(原始数据!H148="","",原始数据!H148)</f>
        <v>上</v>
      </c>
      <c r="J148" s="120" t="str">
        <f>原始数据!U148</f>
        <v>平</v>
      </c>
      <c r="K148" s="120">
        <f t="shared" si="6"/>
        <v>0</v>
      </c>
      <c r="L148" s="120">
        <f t="shared" si="7"/>
        <v>2</v>
      </c>
      <c r="M148" s="123" t="str">
        <f>IF(区域选择!K149="","",区域选择!K149)</f>
        <v>nameko</v>
      </c>
      <c r="N148" s="123" t="str">
        <f>IF(原始数据!AI148=0,"",原始数据!AI148)</f>
        <v>先知</v>
      </c>
      <c r="O148" s="124">
        <v>0</v>
      </c>
      <c r="P148" s="125">
        <v>0</v>
      </c>
      <c r="Q148" s="125">
        <v>0</v>
      </c>
      <c r="R148" s="125">
        <v>0</v>
      </c>
      <c r="S148" s="125">
        <v>88.4</v>
      </c>
      <c r="T148" s="127" t="s">
        <v>344</v>
      </c>
      <c r="U148" s="123" t="str">
        <f>IF(区域选择!P149="","",区域选择!P149)</f>
        <v>kaeru</v>
      </c>
      <c r="V148" s="123" t="str">
        <f>IF(原始数据!AJ148=0,"",原始数据!AJ148)</f>
        <v>病患</v>
      </c>
      <c r="W148" s="124">
        <v>3</v>
      </c>
      <c r="X148" s="125">
        <v>0</v>
      </c>
      <c r="Y148" s="125">
        <v>0</v>
      </c>
      <c r="Z148" s="125">
        <v>0</v>
      </c>
      <c r="AA148" s="125">
        <v>44.1</v>
      </c>
      <c r="AB148" s="127" t="s">
        <v>343</v>
      </c>
      <c r="AC148" s="123" t="str">
        <f>IF(区域选择!U149="","",区域选择!U149)</f>
        <v>aez</v>
      </c>
      <c r="AD148" s="123" t="str">
        <f>IF(原始数据!AL148=0,"",原始数据!AL148)</f>
        <v>大副</v>
      </c>
      <c r="AE148" s="124">
        <v>1.26</v>
      </c>
      <c r="AF148" s="125">
        <v>0</v>
      </c>
      <c r="AG148" s="125">
        <v>3</v>
      </c>
      <c r="AH148" s="125">
        <v>1</v>
      </c>
      <c r="AI148" s="125">
        <v>40.8</v>
      </c>
      <c r="AJ148" s="127" t="s">
        <v>343</v>
      </c>
      <c r="AK148" s="123" t="str">
        <f>IF(区域选择!Z149="","",区域选择!Z149)</f>
        <v>tawash</v>
      </c>
      <c r="AL148" s="123" t="str">
        <f>IF(原始数据!AN148=0,"",原始数据!AN148)</f>
        <v>木偶师</v>
      </c>
      <c r="AM148" s="124">
        <v>1.59</v>
      </c>
      <c r="AN148" s="125">
        <v>0</v>
      </c>
      <c r="AO148" s="125">
        <v>1</v>
      </c>
      <c r="AP148" s="125">
        <v>1</v>
      </c>
      <c r="AQ148" s="125">
        <v>113.1</v>
      </c>
      <c r="AR148" s="127" t="s">
        <v>344</v>
      </c>
      <c r="AS148" s="128">
        <v>0</v>
      </c>
      <c r="AT148" s="128">
        <v>8</v>
      </c>
      <c r="AU148" s="128">
        <v>39</v>
      </c>
      <c r="AV148" s="128"/>
      <c r="AW148" s="128"/>
      <c r="AX148" s="125"/>
      <c r="AY148" s="125"/>
      <c r="AZ148" s="130"/>
      <c r="BA148" s="130"/>
      <c r="BB148" s="130"/>
      <c r="BC148" s="125"/>
    </row>
    <row r="149" spans="1:55">
      <c r="A149" s="117">
        <f>输入错误检查!B149</f>
        <v>0</v>
      </c>
      <c r="C149" s="120">
        <f>IF(原始数据!B149="","",原始数据!B149)</f>
        <v>6</v>
      </c>
      <c r="D149" s="120">
        <f>IF(原始数据!C149="","",原始数据!C149)</f>
        <v>15</v>
      </c>
      <c r="E149" s="120">
        <f>IF(原始数据!D149="","",原始数据!D149)</f>
        <v>1300</v>
      </c>
      <c r="F149" s="120" t="str">
        <f>IF(原始数据!E149="","",原始数据!E149)</f>
        <v>AWG</v>
      </c>
      <c r="G149" s="120" t="str">
        <f>IF(原始数据!F149="","",原始数据!F149)</f>
        <v>FL</v>
      </c>
      <c r="H149" s="120">
        <f>IF(原始数据!G149="","",原始数据!G149)</f>
        <v>2</v>
      </c>
      <c r="I149" s="120" t="str">
        <f>IF(原始数据!H149="","",原始数据!H149)</f>
        <v>下</v>
      </c>
      <c r="J149" s="120" t="str">
        <f>原始数据!U149</f>
        <v>人</v>
      </c>
      <c r="K149" s="120">
        <f t="shared" si="6"/>
        <v>0</v>
      </c>
      <c r="L149" s="120">
        <f t="shared" si="7"/>
        <v>3</v>
      </c>
      <c r="M149" s="123" t="str">
        <f>IF(区域选择!K150="","",区域选择!K150)</f>
        <v>sasori</v>
      </c>
      <c r="N149" s="123" t="str">
        <f>IF(原始数据!AI149=0,"",原始数据!AI149)</f>
        <v>飞行家</v>
      </c>
      <c r="O149" s="124">
        <v>0.75</v>
      </c>
      <c r="P149" s="125">
        <v>0</v>
      </c>
      <c r="Q149" s="125">
        <v>0</v>
      </c>
      <c r="R149" s="125">
        <v>2</v>
      </c>
      <c r="S149" s="125">
        <v>117.9</v>
      </c>
      <c r="T149" s="127" t="s">
        <v>343</v>
      </c>
      <c r="U149" s="123" t="str">
        <f>IF(区域选择!P150="","",区域选择!P150)</f>
        <v>emmko</v>
      </c>
      <c r="V149" s="123" t="str">
        <f>IF(原始数据!AJ149=0,"",原始数据!AJ149)</f>
        <v>拉拉队员</v>
      </c>
      <c r="W149" s="124">
        <v>1.77</v>
      </c>
      <c r="X149" s="125">
        <v>0</v>
      </c>
      <c r="Y149" s="125">
        <v>0</v>
      </c>
      <c r="Z149" s="125">
        <v>0</v>
      </c>
      <c r="AA149" s="125">
        <v>81.4</v>
      </c>
      <c r="AB149" s="127" t="s">
        <v>343</v>
      </c>
      <c r="AC149" s="123" t="str">
        <f>IF(区域选择!U150="","",区域选择!U150)</f>
        <v>yougg</v>
      </c>
      <c r="AD149" s="123" t="str">
        <f>IF(原始数据!AL149=0,"",原始数据!AL149)</f>
        <v>杂技演员</v>
      </c>
      <c r="AE149" s="124">
        <v>2.51</v>
      </c>
      <c r="AF149" s="125">
        <v>0</v>
      </c>
      <c r="AG149" s="125">
        <v>1</v>
      </c>
      <c r="AH149" s="125">
        <v>0</v>
      </c>
      <c r="AI149" s="125">
        <v>57.3</v>
      </c>
      <c r="AJ149" s="127" t="s">
        <v>343</v>
      </c>
      <c r="AK149" s="123" t="str">
        <f>IF(区域选择!Z150="","",区域选择!Z150)</f>
        <v>maeken</v>
      </c>
      <c r="AL149" s="123" t="str">
        <f>IF(原始数据!AN149=0,"",原始数据!AN149)</f>
        <v>佣兵</v>
      </c>
      <c r="AM149" s="124">
        <v>1.26</v>
      </c>
      <c r="AN149" s="125">
        <v>0</v>
      </c>
      <c r="AO149" s="125">
        <v>2</v>
      </c>
      <c r="AP149" s="125">
        <v>0</v>
      </c>
      <c r="AQ149" s="125">
        <v>78.3</v>
      </c>
      <c r="AR149" s="127" t="s">
        <v>344</v>
      </c>
      <c r="AS149" s="128">
        <v>0</v>
      </c>
      <c r="AT149" s="128">
        <v>9</v>
      </c>
      <c r="AU149" s="128">
        <v>46</v>
      </c>
      <c r="AV149" s="128"/>
      <c r="AW149" s="128"/>
      <c r="AX149" s="125"/>
      <c r="AY149" s="125"/>
      <c r="AZ149" s="130"/>
      <c r="BA149" s="130"/>
      <c r="BB149" s="130"/>
      <c r="BC149" s="125"/>
    </row>
    <row r="150" spans="1:55">
      <c r="A150" s="117">
        <f>输入错误检查!B150</f>
        <v>0</v>
      </c>
      <c r="C150" s="120">
        <f>IF(原始数据!B150="","",原始数据!B150)</f>
        <v>6</v>
      </c>
      <c r="D150" s="120">
        <f>IF(原始数据!C150="","",原始数据!C150)</f>
        <v>15</v>
      </c>
      <c r="E150" s="120">
        <f>IF(原始数据!D150="","",原始数据!D150)</f>
        <v>1300</v>
      </c>
      <c r="F150" s="120" t="str">
        <f>IF(原始数据!E150="","",原始数据!E150)</f>
        <v>AWG</v>
      </c>
      <c r="G150" s="120" t="str">
        <f>IF(原始数据!F150="","",原始数据!F150)</f>
        <v>FL</v>
      </c>
      <c r="H150" s="120">
        <f>IF(原始数据!G150="","",原始数据!G150)</f>
        <v>3</v>
      </c>
      <c r="I150" s="120" t="str">
        <f>IF(原始数据!H150="","",原始数据!H150)</f>
        <v>上</v>
      </c>
      <c r="J150" s="120" t="str">
        <f>原始数据!U150</f>
        <v/>
      </c>
      <c r="K150" s="120" t="str">
        <f t="shared" si="6"/>
        <v/>
      </c>
      <c r="L150" s="120">
        <f t="shared" si="7"/>
        <v>0</v>
      </c>
      <c r="M150" s="123" t="str">
        <f>IF(区域选择!K151="","",区域选择!K151)</f>
        <v/>
      </c>
      <c r="N150" s="123" t="str">
        <f>IF(原始数据!AI150=0,"",原始数据!AI150)</f>
        <v/>
      </c>
      <c r="O150" s="124"/>
      <c r="P150" s="125"/>
      <c r="Q150" s="125"/>
      <c r="R150" s="125"/>
      <c r="S150" s="125"/>
      <c r="T150" s="127"/>
      <c r="U150" s="123" t="str">
        <f>IF(区域选择!P151="","",区域选择!P151)</f>
        <v/>
      </c>
      <c r="V150" s="123" t="str">
        <f>IF(原始数据!AJ150=0,"",原始数据!AJ150)</f>
        <v/>
      </c>
      <c r="W150" s="124"/>
      <c r="X150" s="125"/>
      <c r="Y150" s="125"/>
      <c r="Z150" s="125"/>
      <c r="AA150" s="125"/>
      <c r="AB150" s="127"/>
      <c r="AC150" s="123" t="str">
        <f>IF(区域选择!U151="","",区域选择!U151)</f>
        <v/>
      </c>
      <c r="AD150" s="123" t="str">
        <f>IF(原始数据!AL150=0,"",原始数据!AL150)</f>
        <v/>
      </c>
      <c r="AE150" s="124"/>
      <c r="AF150" s="125"/>
      <c r="AG150" s="125"/>
      <c r="AH150" s="125"/>
      <c r="AI150" s="125"/>
      <c r="AJ150" s="127"/>
      <c r="AK150" s="123" t="str">
        <f>IF(区域选择!Z151="","",区域选择!Z151)</f>
        <v/>
      </c>
      <c r="AL150" s="123" t="str">
        <f>IF(原始数据!AN150=0,"",原始数据!AN150)</f>
        <v/>
      </c>
      <c r="AM150" s="124"/>
      <c r="AN150" s="125"/>
      <c r="AO150" s="125"/>
      <c r="AP150" s="125"/>
      <c r="AQ150" s="125"/>
      <c r="AR150" s="125"/>
      <c r="AS150" s="128"/>
      <c r="AT150" s="128"/>
      <c r="AU150" s="128"/>
      <c r="AV150" s="128"/>
      <c r="AW150" s="128"/>
      <c r="AX150" s="125"/>
      <c r="AY150" s="125"/>
      <c r="AZ150" s="130"/>
      <c r="BA150" s="130"/>
      <c r="BB150" s="130"/>
      <c r="BC150" s="125"/>
    </row>
    <row r="151" spans="1:55">
      <c r="A151" s="117">
        <f>输入错误检查!B151</f>
        <v>0</v>
      </c>
      <c r="C151" s="120">
        <f>IF(原始数据!B151="","",原始数据!B151)</f>
        <v>6</v>
      </c>
      <c r="D151" s="120">
        <f>IF(原始数据!C151="","",原始数据!C151)</f>
        <v>15</v>
      </c>
      <c r="E151" s="120">
        <f>IF(原始数据!D151="","",原始数据!D151)</f>
        <v>1300</v>
      </c>
      <c r="F151" s="120" t="str">
        <f>IF(原始数据!E151="","",原始数据!E151)</f>
        <v>AWG</v>
      </c>
      <c r="G151" s="120" t="str">
        <f>IF(原始数据!F151="","",原始数据!F151)</f>
        <v>FL</v>
      </c>
      <c r="H151" s="120">
        <f>IF(原始数据!G151="","",原始数据!G151)</f>
        <v>3</v>
      </c>
      <c r="I151" s="120" t="str">
        <f>IF(原始数据!H151="","",原始数据!H151)</f>
        <v>下</v>
      </c>
      <c r="J151" s="120" t="str">
        <f>原始数据!U151</f>
        <v/>
      </c>
      <c r="K151" s="120" t="str">
        <f t="shared" si="6"/>
        <v/>
      </c>
      <c r="L151" s="120">
        <f t="shared" si="7"/>
        <v>0</v>
      </c>
      <c r="M151" s="123" t="str">
        <f>IF(区域选择!K152="","",区域选择!K152)</f>
        <v/>
      </c>
      <c r="N151" s="123" t="str">
        <f>IF(原始数据!AI151=0,"",原始数据!AI151)</f>
        <v/>
      </c>
      <c r="O151" s="124"/>
      <c r="P151" s="125"/>
      <c r="Q151" s="125"/>
      <c r="R151" s="125"/>
      <c r="S151" s="125"/>
      <c r="T151" s="127"/>
      <c r="U151" s="123" t="str">
        <f>IF(区域选择!P152="","",区域选择!P152)</f>
        <v/>
      </c>
      <c r="V151" s="123" t="str">
        <f>IF(原始数据!AJ151=0,"",原始数据!AJ151)</f>
        <v/>
      </c>
      <c r="W151" s="124"/>
      <c r="X151" s="125"/>
      <c r="Y151" s="125"/>
      <c r="Z151" s="125"/>
      <c r="AA151" s="125"/>
      <c r="AB151" s="127"/>
      <c r="AC151" s="123" t="str">
        <f>IF(区域选择!U152="","",区域选择!U152)</f>
        <v/>
      </c>
      <c r="AD151" s="123" t="str">
        <f>IF(原始数据!AL151=0,"",原始数据!AL151)</f>
        <v/>
      </c>
      <c r="AE151" s="124"/>
      <c r="AF151" s="125"/>
      <c r="AG151" s="125"/>
      <c r="AH151" s="125"/>
      <c r="AI151" s="125"/>
      <c r="AJ151" s="127"/>
      <c r="AK151" s="123" t="str">
        <f>IF(区域选择!Z152="","",区域选择!Z152)</f>
        <v/>
      </c>
      <c r="AL151" s="123" t="str">
        <f>IF(原始数据!AN151=0,"",原始数据!AN151)</f>
        <v/>
      </c>
      <c r="AM151" s="124"/>
      <c r="AN151" s="125"/>
      <c r="AO151" s="125"/>
      <c r="AP151" s="125"/>
      <c r="AQ151" s="125"/>
      <c r="AR151" s="125"/>
      <c r="AS151" s="128"/>
      <c r="AT151" s="128"/>
      <c r="AU151" s="128"/>
      <c r="AV151" s="128"/>
      <c r="AW151" s="128"/>
      <c r="AX151" s="125"/>
      <c r="AY151" s="125"/>
      <c r="AZ151" s="130"/>
      <c r="BA151" s="130"/>
      <c r="BB151" s="130"/>
      <c r="BC151" s="125"/>
    </row>
    <row r="152" spans="1:55">
      <c r="A152" s="117">
        <f>输入错误检查!B152</f>
        <v>0</v>
      </c>
      <c r="C152" s="120">
        <f>IF(原始数据!B152="","",原始数据!B152)</f>
        <v>6</v>
      </c>
      <c r="D152" s="120">
        <f>IF(原始数据!C152="","",原始数据!C152)</f>
        <v>15</v>
      </c>
      <c r="E152" s="120">
        <f>IF(原始数据!D152="","",原始数据!D152)</f>
        <v>1300</v>
      </c>
      <c r="F152" s="120" t="str">
        <f>IF(原始数据!E152="","",原始数据!E152)</f>
        <v>AWG</v>
      </c>
      <c r="G152" s="120" t="str">
        <f>IF(原始数据!F152="","",原始数据!F152)</f>
        <v>FL</v>
      </c>
      <c r="H152" s="120" t="str">
        <f>IF(原始数据!G152="","",原始数据!G152)</f>
        <v>加</v>
      </c>
      <c r="I152" s="120" t="str">
        <f>IF(原始数据!H152="","",原始数据!H152)</f>
        <v>上</v>
      </c>
      <c r="J152" s="120" t="str">
        <f>原始数据!U152</f>
        <v/>
      </c>
      <c r="K152" s="120" t="str">
        <f t="shared" si="6"/>
        <v/>
      </c>
      <c r="L152" s="120">
        <f t="shared" si="7"/>
        <v>0</v>
      </c>
      <c r="M152" s="123" t="str">
        <f>IF(区域选择!K153="","",区域选择!K153)</f>
        <v/>
      </c>
      <c r="N152" s="123" t="str">
        <f>IF(原始数据!AI152=0,"",原始数据!AI152)</f>
        <v/>
      </c>
      <c r="O152" s="124"/>
      <c r="P152" s="125"/>
      <c r="Q152" s="125"/>
      <c r="R152" s="125"/>
      <c r="S152" s="125"/>
      <c r="T152" s="127"/>
      <c r="U152" s="123" t="str">
        <f>IF(区域选择!P153="","",区域选择!P153)</f>
        <v/>
      </c>
      <c r="V152" s="123" t="str">
        <f>IF(原始数据!AJ152=0,"",原始数据!AJ152)</f>
        <v/>
      </c>
      <c r="W152" s="124"/>
      <c r="X152" s="125"/>
      <c r="Y152" s="125"/>
      <c r="Z152" s="125"/>
      <c r="AA152" s="125"/>
      <c r="AB152" s="127"/>
      <c r="AC152" s="123" t="str">
        <f>IF(区域选择!U153="","",区域选择!U153)</f>
        <v/>
      </c>
      <c r="AD152" s="123" t="str">
        <f>IF(原始数据!AL152=0,"",原始数据!AL152)</f>
        <v/>
      </c>
      <c r="AE152" s="124"/>
      <c r="AF152" s="125"/>
      <c r="AG152" s="125"/>
      <c r="AH152" s="125"/>
      <c r="AI152" s="125"/>
      <c r="AJ152" s="127"/>
      <c r="AK152" s="123" t="str">
        <f>IF(区域选择!Z153="","",区域选择!Z153)</f>
        <v/>
      </c>
      <c r="AL152" s="123" t="str">
        <f>IF(原始数据!AN152=0,"",原始数据!AN152)</f>
        <v/>
      </c>
      <c r="AM152" s="124"/>
      <c r="AN152" s="125"/>
      <c r="AO152" s="125"/>
      <c r="AP152" s="125"/>
      <c r="AQ152" s="125"/>
      <c r="AR152" s="125"/>
      <c r="AS152" s="128"/>
      <c r="AT152" s="128"/>
      <c r="AU152" s="128"/>
      <c r="AV152" s="128"/>
      <c r="AW152" s="128"/>
      <c r="AX152" s="125"/>
      <c r="AY152" s="125"/>
      <c r="AZ152" s="130"/>
      <c r="BA152" s="130"/>
      <c r="BB152" s="130"/>
      <c r="BC152" s="125"/>
    </row>
    <row r="153" spans="1:55">
      <c r="A153" s="117">
        <f>输入错误检查!B153</f>
        <v>0</v>
      </c>
      <c r="C153" s="120">
        <f>IF(原始数据!B153="","",原始数据!B153)</f>
        <v>6</v>
      </c>
      <c r="D153" s="120">
        <f>IF(原始数据!C153="","",原始数据!C153)</f>
        <v>15</v>
      </c>
      <c r="E153" s="120">
        <f>IF(原始数据!D153="","",原始数据!D153)</f>
        <v>1300</v>
      </c>
      <c r="F153" s="120" t="str">
        <f>IF(原始数据!E153="","",原始数据!E153)</f>
        <v>AWG</v>
      </c>
      <c r="G153" s="120" t="str">
        <f>IF(原始数据!F153="","",原始数据!F153)</f>
        <v>FL</v>
      </c>
      <c r="H153" s="120" t="str">
        <f>IF(原始数据!G153="","",原始数据!G153)</f>
        <v>加</v>
      </c>
      <c r="I153" s="120" t="str">
        <f>IF(原始数据!H153="","",原始数据!H153)</f>
        <v>下</v>
      </c>
      <c r="J153" s="120" t="str">
        <f>原始数据!U153</f>
        <v/>
      </c>
      <c r="K153" s="120" t="str">
        <f t="shared" si="6"/>
        <v/>
      </c>
      <c r="L153" s="120">
        <f t="shared" si="7"/>
        <v>0</v>
      </c>
      <c r="M153" s="123" t="str">
        <f>IF(区域选择!K154="","",区域选择!K154)</f>
        <v/>
      </c>
      <c r="N153" s="123" t="str">
        <f>IF(原始数据!AI153=0,"",原始数据!AI153)</f>
        <v/>
      </c>
      <c r="O153" s="124"/>
      <c r="P153" s="125"/>
      <c r="Q153" s="125"/>
      <c r="R153" s="125"/>
      <c r="S153" s="125"/>
      <c r="T153" s="127"/>
      <c r="U153" s="123" t="str">
        <f>IF(区域选择!P154="","",区域选择!P154)</f>
        <v/>
      </c>
      <c r="V153" s="123" t="str">
        <f>IF(原始数据!AJ153=0,"",原始数据!AJ153)</f>
        <v/>
      </c>
      <c r="W153" s="124"/>
      <c r="X153" s="125"/>
      <c r="Y153" s="125"/>
      <c r="Z153" s="125"/>
      <c r="AA153" s="125"/>
      <c r="AB153" s="127"/>
      <c r="AC153" s="123" t="str">
        <f>IF(区域选择!U154="","",区域选择!U154)</f>
        <v/>
      </c>
      <c r="AD153" s="123" t="str">
        <f>IF(原始数据!AL153=0,"",原始数据!AL153)</f>
        <v/>
      </c>
      <c r="AE153" s="124"/>
      <c r="AF153" s="125"/>
      <c r="AG153" s="125"/>
      <c r="AH153" s="125"/>
      <c r="AI153" s="125"/>
      <c r="AJ153" s="127"/>
      <c r="AK153" s="123" t="str">
        <f>IF(区域选择!Z154="","",区域选择!Z154)</f>
        <v/>
      </c>
      <c r="AL153" s="123" t="str">
        <f>IF(原始数据!AN153=0,"",原始数据!AN153)</f>
        <v/>
      </c>
      <c r="AM153" s="124"/>
      <c r="AN153" s="125"/>
      <c r="AO153" s="125"/>
      <c r="AP153" s="125"/>
      <c r="AQ153" s="125"/>
      <c r="AR153" s="125"/>
      <c r="AS153" s="128"/>
      <c r="AT153" s="128"/>
      <c r="AU153" s="128"/>
      <c r="AV153" s="128"/>
      <c r="AW153" s="128"/>
      <c r="AX153" s="125"/>
      <c r="AY153" s="125"/>
      <c r="AZ153" s="130"/>
      <c r="BA153" s="130"/>
      <c r="BB153" s="130"/>
      <c r="BC153" s="125"/>
    </row>
    <row r="154" spans="1:55">
      <c r="A154" s="117">
        <f>输入错误检查!B154</f>
        <v>0</v>
      </c>
      <c r="C154" s="120">
        <f>IF(原始数据!B154="","",原始数据!B154)</f>
        <v>6</v>
      </c>
      <c r="D154" s="120">
        <f>IF(原始数据!C154="","",原始数据!C154)</f>
        <v>15</v>
      </c>
      <c r="E154" s="120">
        <f>IF(原始数据!D154="","",原始数据!D154)</f>
        <v>1500</v>
      </c>
      <c r="F154" s="120" t="str">
        <f>IF(原始数据!E154="","",原始数据!E154)</f>
        <v>ZETA</v>
      </c>
      <c r="G154" s="120" t="str">
        <f>IF(原始数据!F154="","",原始数据!F154)</f>
        <v>AXIZ</v>
      </c>
      <c r="H154" s="120">
        <f>IF(原始数据!G154="","",原始数据!G154)</f>
        <v>1</v>
      </c>
      <c r="I154" s="120" t="str">
        <f>IF(原始数据!H154="","",原始数据!H154)</f>
        <v>上</v>
      </c>
      <c r="J154" s="120" t="str">
        <f>原始数据!U154</f>
        <v>人</v>
      </c>
      <c r="K154" s="120">
        <f t="shared" si="6"/>
        <v>0</v>
      </c>
      <c r="L154" s="120">
        <f t="shared" si="7"/>
        <v>4</v>
      </c>
      <c r="M154" s="123" t="str">
        <f>IF(区域选择!K155="","",区域选择!K155)</f>
        <v>hametu</v>
      </c>
      <c r="N154" s="123" t="str">
        <f>IF(原始数据!AI154=0,"",原始数据!AI154)</f>
        <v>先知</v>
      </c>
      <c r="O154" s="124">
        <v>2</v>
      </c>
      <c r="P154" s="125">
        <v>0</v>
      </c>
      <c r="Q154" s="125">
        <v>0</v>
      </c>
      <c r="R154" s="125">
        <v>0</v>
      </c>
      <c r="S154" s="125">
        <v>0</v>
      </c>
      <c r="T154" s="127" t="s">
        <v>343</v>
      </c>
      <c r="U154" s="123" t="str">
        <f>IF(区域选择!P155="","",区域选择!P155)</f>
        <v>dolisu</v>
      </c>
      <c r="V154" s="123" t="str">
        <f>IF(原始数据!AJ154=0,"",原始数据!AJ154)</f>
        <v>魔术师</v>
      </c>
      <c r="W154" s="124">
        <v>2</v>
      </c>
      <c r="X154" s="125">
        <v>0</v>
      </c>
      <c r="Y154" s="125">
        <v>0</v>
      </c>
      <c r="Z154" s="125">
        <v>0</v>
      </c>
      <c r="AA154" s="125">
        <v>16.8</v>
      </c>
      <c r="AB154" s="127" t="s">
        <v>343</v>
      </c>
      <c r="AC154" s="123" t="str">
        <f>IF(区域选择!U155="","",区域选择!U155)</f>
        <v>shinami</v>
      </c>
      <c r="AD154" s="123" t="str">
        <f>IF(原始数据!AL154=0,"",原始数据!AL154)</f>
        <v>大副</v>
      </c>
      <c r="AE154" s="124">
        <v>1</v>
      </c>
      <c r="AF154" s="125">
        <v>0</v>
      </c>
      <c r="AG154" s="125">
        <v>2</v>
      </c>
      <c r="AH154" s="125">
        <v>0</v>
      </c>
      <c r="AI154" s="125">
        <v>53.9</v>
      </c>
      <c r="AJ154" s="127" t="s">
        <v>343</v>
      </c>
      <c r="AK154" s="123" t="str">
        <f>IF(区域选择!Z155="","",区域选择!Z155)</f>
        <v>kznk</v>
      </c>
      <c r="AL154" s="123" t="str">
        <f>IF(原始数据!AN154=0,"",原始数据!AN154)</f>
        <v>杂技演员</v>
      </c>
      <c r="AM154" s="124">
        <v>0</v>
      </c>
      <c r="AN154" s="125">
        <v>0</v>
      </c>
      <c r="AO154" s="125">
        <v>0</v>
      </c>
      <c r="AP154" s="125">
        <v>0</v>
      </c>
      <c r="AQ154" s="125">
        <v>140.6</v>
      </c>
      <c r="AR154" s="127" t="s">
        <v>343</v>
      </c>
      <c r="AS154" s="128">
        <v>0</v>
      </c>
      <c r="AT154" s="128">
        <v>4</v>
      </c>
      <c r="AU154" s="128">
        <v>31</v>
      </c>
      <c r="AV154" s="129" t="s">
        <v>264</v>
      </c>
      <c r="AW154" s="129" t="s">
        <v>173</v>
      </c>
      <c r="AX154" s="125"/>
      <c r="AY154" s="125"/>
      <c r="AZ154" s="130"/>
      <c r="BA154" s="130"/>
      <c r="BB154" s="130"/>
      <c r="BC154" s="125"/>
    </row>
    <row r="155" spans="1:55">
      <c r="A155" s="117">
        <f>输入错误检查!B155</f>
        <v>0</v>
      </c>
      <c r="C155" s="120">
        <f>IF(原始数据!B155="","",原始数据!B155)</f>
        <v>6</v>
      </c>
      <c r="D155" s="120">
        <f>IF(原始数据!C155="","",原始数据!C155)</f>
        <v>15</v>
      </c>
      <c r="E155" s="120">
        <f>IF(原始数据!D155="","",原始数据!D155)</f>
        <v>1500</v>
      </c>
      <c r="F155" s="120" t="str">
        <f>IF(原始数据!E155="","",原始数据!E155)</f>
        <v>ZETA</v>
      </c>
      <c r="G155" s="120" t="str">
        <f>IF(原始数据!F155="","",原始数据!F155)</f>
        <v>AXIZ</v>
      </c>
      <c r="H155" s="120">
        <f>IF(原始数据!G155="","",原始数据!G155)</f>
        <v>1</v>
      </c>
      <c r="I155" s="120" t="str">
        <f>IF(原始数据!H155="","",原始数据!H155)</f>
        <v>下</v>
      </c>
      <c r="J155" s="120" t="str">
        <f>原始数据!U155</f>
        <v>屠</v>
      </c>
      <c r="K155" s="120">
        <f t="shared" si="6"/>
        <v>0</v>
      </c>
      <c r="L155" s="120">
        <f t="shared" si="7"/>
        <v>0</v>
      </c>
      <c r="M155" s="123" t="str">
        <f>IF(区域选择!K156="","",区域选择!K156)</f>
        <v>tuna</v>
      </c>
      <c r="N155" s="123" t="str">
        <f>IF(原始数据!AI155=0,"",原始数据!AI155)</f>
        <v>木偶师</v>
      </c>
      <c r="O155" s="124">
        <v>2.36</v>
      </c>
      <c r="P155" s="125">
        <v>0</v>
      </c>
      <c r="Q155" s="125">
        <v>1</v>
      </c>
      <c r="R155" s="125">
        <v>0</v>
      </c>
      <c r="S155" s="125">
        <v>30.9</v>
      </c>
      <c r="T155" s="127" t="s">
        <v>344</v>
      </c>
      <c r="U155" s="123" t="str">
        <f>IF(区域选择!P156="","",区域选择!P156)</f>
        <v>nyan</v>
      </c>
      <c r="V155" s="123" t="str">
        <f>IF(原始数据!AJ155=0,"",原始数据!AJ155)</f>
        <v>空军</v>
      </c>
      <c r="W155" s="124">
        <v>0.28</v>
      </c>
      <c r="X155" s="125">
        <v>0</v>
      </c>
      <c r="Y155" s="125">
        <v>0</v>
      </c>
      <c r="Z155" s="125">
        <v>0</v>
      </c>
      <c r="AA155" s="125">
        <v>52.1</v>
      </c>
      <c r="AB155" s="127" t="s">
        <v>344</v>
      </c>
      <c r="AC155" s="123" t="str">
        <f>IF(区域选择!U156="","",区域选择!U156)</f>
        <v>takakou</v>
      </c>
      <c r="AD155" s="123" t="str">
        <f>IF(原始数据!AL155=0,"",原始数据!AL155)</f>
        <v>野人</v>
      </c>
      <c r="AE155" s="124">
        <v>1.51</v>
      </c>
      <c r="AF155" s="125">
        <v>0</v>
      </c>
      <c r="AG155" s="125">
        <v>1</v>
      </c>
      <c r="AH155" s="125">
        <v>0</v>
      </c>
      <c r="AI155" s="125">
        <v>54.1</v>
      </c>
      <c r="AJ155" s="127" t="s">
        <v>344</v>
      </c>
      <c r="AK155" s="123" t="str">
        <f>IF(区域选择!Z156="","",区域选择!Z156)</f>
        <v>atto</v>
      </c>
      <c r="AL155" s="123" t="str">
        <f>IF(原始数据!AN155=0,"",原始数据!AN155)</f>
        <v>魔术师</v>
      </c>
      <c r="AM155" s="124">
        <v>1.46</v>
      </c>
      <c r="AN155" s="125">
        <v>0</v>
      </c>
      <c r="AO155" s="125">
        <v>0</v>
      </c>
      <c r="AP155" s="125">
        <v>1</v>
      </c>
      <c r="AQ155" s="125">
        <v>35.9</v>
      </c>
      <c r="AR155" s="127" t="s">
        <v>344</v>
      </c>
      <c r="AS155" s="128">
        <v>1</v>
      </c>
      <c r="AT155" s="128">
        <v>5</v>
      </c>
      <c r="AU155" s="128">
        <v>38</v>
      </c>
      <c r="AV155" s="128"/>
      <c r="AW155" s="128"/>
      <c r="AX155" s="125"/>
      <c r="AY155" s="125"/>
      <c r="AZ155" s="130"/>
      <c r="BA155" s="130"/>
      <c r="BB155" s="130"/>
      <c r="BC155" s="125"/>
    </row>
    <row r="156" spans="1:55">
      <c r="A156" s="117">
        <f>输入错误检查!B156</f>
        <v>0</v>
      </c>
      <c r="C156" s="120">
        <f>IF(原始数据!B156="","",原始数据!B156)</f>
        <v>6</v>
      </c>
      <c r="D156" s="120">
        <f>IF(原始数据!C156="","",原始数据!C156)</f>
        <v>15</v>
      </c>
      <c r="E156" s="120">
        <f>IF(原始数据!D156="","",原始数据!D156)</f>
        <v>1500</v>
      </c>
      <c r="F156" s="120" t="str">
        <f>IF(原始数据!E156="","",原始数据!E156)</f>
        <v>ZETA</v>
      </c>
      <c r="G156" s="120" t="str">
        <f>IF(原始数据!F156="","",原始数据!F156)</f>
        <v>AXIZ</v>
      </c>
      <c r="H156" s="120">
        <f>IF(原始数据!G156="","",原始数据!G156)</f>
        <v>2</v>
      </c>
      <c r="I156" s="120" t="str">
        <f>IF(原始数据!H156="","",原始数据!H156)</f>
        <v>上</v>
      </c>
      <c r="J156" s="120" t="str">
        <f>原始数据!U156</f>
        <v>平</v>
      </c>
      <c r="K156" s="120">
        <f t="shared" si="6"/>
        <v>0</v>
      </c>
      <c r="L156" s="120">
        <f t="shared" si="7"/>
        <v>2</v>
      </c>
      <c r="M156" s="123" t="str">
        <f>IF(区域选择!K157="","",区域选择!K157)</f>
        <v>nyan</v>
      </c>
      <c r="N156" s="123" t="str">
        <f>IF(原始数据!AI156=0,"",原始数据!AI156)</f>
        <v>古董商</v>
      </c>
      <c r="O156" s="124">
        <v>2</v>
      </c>
      <c r="P156" s="125">
        <v>0</v>
      </c>
      <c r="Q156" s="125">
        <v>0</v>
      </c>
      <c r="R156" s="125">
        <v>0</v>
      </c>
      <c r="S156" s="125">
        <v>7.1</v>
      </c>
      <c r="T156" s="127" t="s">
        <v>343</v>
      </c>
      <c r="U156" s="123" t="str">
        <f>IF(区域选择!P157="","",区域选择!P157)</f>
        <v>tuna</v>
      </c>
      <c r="V156" s="123" t="str">
        <f>IF(原始数据!AJ156=0,"",原始数据!AJ156)</f>
        <v>飞行家</v>
      </c>
      <c r="W156" s="124">
        <v>2.08</v>
      </c>
      <c r="X156" s="125">
        <v>0</v>
      </c>
      <c r="Y156" s="125">
        <v>1</v>
      </c>
      <c r="Z156" s="125">
        <v>0</v>
      </c>
      <c r="AA156" s="125">
        <v>26.8</v>
      </c>
      <c r="AB156" s="127" t="s">
        <v>344</v>
      </c>
      <c r="AC156" s="123" t="str">
        <f>IF(区域选择!U157="","",区域选择!U157)</f>
        <v>atto</v>
      </c>
      <c r="AD156" s="123" t="str">
        <f>IF(原始数据!AL156=0,"",原始数据!AL156)</f>
        <v>拉拉队员</v>
      </c>
      <c r="AE156" s="124">
        <v>0</v>
      </c>
      <c r="AF156" s="125">
        <v>0</v>
      </c>
      <c r="AG156" s="125">
        <v>0</v>
      </c>
      <c r="AH156" s="125">
        <v>0</v>
      </c>
      <c r="AI156" s="125">
        <v>56.2</v>
      </c>
      <c r="AJ156" s="127" t="s">
        <v>344</v>
      </c>
      <c r="AK156" s="123" t="str">
        <f>IF(区域选择!Z157="","",区域选择!Z157)</f>
        <v>takakou</v>
      </c>
      <c r="AL156" s="123" t="str">
        <f>IF(原始数据!AN156=0,"",原始数据!AN156)</f>
        <v>大副</v>
      </c>
      <c r="AM156" s="124">
        <v>0.92</v>
      </c>
      <c r="AN156" s="125">
        <v>0</v>
      </c>
      <c r="AO156" s="125">
        <v>1</v>
      </c>
      <c r="AP156" s="125">
        <v>0</v>
      </c>
      <c r="AQ156" s="125">
        <v>55.3</v>
      </c>
      <c r="AR156" s="127" t="s">
        <v>343</v>
      </c>
      <c r="AS156" s="128">
        <v>0</v>
      </c>
      <c r="AT156" s="128">
        <v>4</v>
      </c>
      <c r="AU156" s="128">
        <v>31</v>
      </c>
      <c r="AV156" s="128"/>
      <c r="AW156" s="128"/>
      <c r="AX156" s="125"/>
      <c r="AY156" s="125"/>
      <c r="AZ156" s="130"/>
      <c r="BA156" s="130"/>
      <c r="BB156" s="130"/>
      <c r="BC156" s="125"/>
    </row>
    <row r="157" spans="1:55">
      <c r="A157" s="117">
        <f>输入错误检查!B157</f>
        <v>0</v>
      </c>
      <c r="C157" s="120">
        <f>IF(原始数据!B157="","",原始数据!B157)</f>
        <v>6</v>
      </c>
      <c r="D157" s="120">
        <f>IF(原始数据!C157="","",原始数据!C157)</f>
        <v>15</v>
      </c>
      <c r="E157" s="120">
        <f>IF(原始数据!D157="","",原始数据!D157)</f>
        <v>1500</v>
      </c>
      <c r="F157" s="120" t="str">
        <f>IF(原始数据!E157="","",原始数据!E157)</f>
        <v>ZETA</v>
      </c>
      <c r="G157" s="120" t="str">
        <f>IF(原始数据!F157="","",原始数据!F157)</f>
        <v>AXIZ</v>
      </c>
      <c r="H157" s="120">
        <f>IF(原始数据!G157="","",原始数据!G157)</f>
        <v>2</v>
      </c>
      <c r="I157" s="120" t="str">
        <f>IF(原始数据!H157="","",原始数据!H157)</f>
        <v>下</v>
      </c>
      <c r="J157" s="120" t="str">
        <f>原始数据!U157</f>
        <v>屠</v>
      </c>
      <c r="K157" s="120">
        <f t="shared" si="6"/>
        <v>0</v>
      </c>
      <c r="L157" s="120">
        <f t="shared" si="7"/>
        <v>0</v>
      </c>
      <c r="M157" s="123" t="str">
        <f>IF(区域选择!K158="","",区域选择!K158)</f>
        <v>dolisu</v>
      </c>
      <c r="N157" s="123" t="str">
        <f>IF(原始数据!AI157=0,"",原始数据!AI157)</f>
        <v>心理学家</v>
      </c>
      <c r="O157" s="124">
        <v>2.29</v>
      </c>
      <c r="P157" s="125">
        <v>0</v>
      </c>
      <c r="Q157" s="125">
        <v>0</v>
      </c>
      <c r="R157" s="125">
        <v>0</v>
      </c>
      <c r="S157" s="125">
        <v>65.7</v>
      </c>
      <c r="T157" s="127" t="s">
        <v>344</v>
      </c>
      <c r="U157" s="123" t="str">
        <f>IF(区域选择!P158="","",区域选择!P158)</f>
        <v>hametu</v>
      </c>
      <c r="V157" s="123" t="str">
        <f>IF(原始数据!AJ157=0,"",原始数据!AJ157)</f>
        <v>勘探员</v>
      </c>
      <c r="W157" s="124">
        <v>1.77</v>
      </c>
      <c r="X157" s="125">
        <v>0</v>
      </c>
      <c r="Y157" s="125">
        <v>1</v>
      </c>
      <c r="Z157" s="125">
        <v>1</v>
      </c>
      <c r="AA157" s="125">
        <v>60.2</v>
      </c>
      <c r="AB157" s="127" t="s">
        <v>344</v>
      </c>
      <c r="AC157" s="123" t="str">
        <f>IF(区域选择!U158="","",区域选择!U158)</f>
        <v>shinami</v>
      </c>
      <c r="AD157" s="123" t="str">
        <f>IF(原始数据!AL157=0,"",原始数据!AL157)</f>
        <v>佣兵</v>
      </c>
      <c r="AE157" s="124">
        <v>1.03</v>
      </c>
      <c r="AF157" s="125">
        <v>0</v>
      </c>
      <c r="AG157" s="125">
        <v>2</v>
      </c>
      <c r="AH157" s="125">
        <v>0</v>
      </c>
      <c r="AI157" s="125">
        <v>51.5</v>
      </c>
      <c r="AJ157" s="127" t="s">
        <v>344</v>
      </c>
      <c r="AK157" s="123" t="str">
        <f>IF(区域选择!Z158="","",区域选择!Z158)</f>
        <v>kznk</v>
      </c>
      <c r="AL157" s="123" t="str">
        <f>IF(原始数据!AN157=0,"",原始数据!AN157)</f>
        <v>古董商</v>
      </c>
      <c r="AM157" s="124">
        <v>1.08</v>
      </c>
      <c r="AN157" s="125">
        <v>0</v>
      </c>
      <c r="AO157" s="125">
        <v>0</v>
      </c>
      <c r="AP157" s="125">
        <v>0</v>
      </c>
      <c r="AQ157" s="125">
        <v>133.7</v>
      </c>
      <c r="AR157" s="127" t="s">
        <v>344</v>
      </c>
      <c r="AS157" s="128">
        <v>0</v>
      </c>
      <c r="AT157" s="128">
        <v>7</v>
      </c>
      <c r="AU157" s="128">
        <v>52</v>
      </c>
      <c r="AV157" s="128"/>
      <c r="AW157" s="128"/>
      <c r="AX157" s="125"/>
      <c r="AY157" s="125"/>
      <c r="AZ157" s="130"/>
      <c r="BA157" s="130"/>
      <c r="BB157" s="130"/>
      <c r="BC157" s="125"/>
    </row>
    <row r="158" spans="1:55">
      <c r="A158" s="117">
        <f>输入错误检查!B158</f>
        <v>0</v>
      </c>
      <c r="C158" s="120">
        <f>IF(原始数据!B158="","",原始数据!B158)</f>
        <v>6</v>
      </c>
      <c r="D158" s="120">
        <f>IF(原始数据!C158="","",原始数据!C158)</f>
        <v>15</v>
      </c>
      <c r="E158" s="120">
        <f>IF(原始数据!D158="","",原始数据!D158)</f>
        <v>1500</v>
      </c>
      <c r="F158" s="120" t="str">
        <f>IF(原始数据!E158="","",原始数据!E158)</f>
        <v>ZETA</v>
      </c>
      <c r="G158" s="120" t="str">
        <f>IF(原始数据!F158="","",原始数据!F158)</f>
        <v>AXIZ</v>
      </c>
      <c r="H158" s="120">
        <f>IF(原始数据!G158="","",原始数据!G158)</f>
        <v>3</v>
      </c>
      <c r="I158" s="120" t="str">
        <f>IF(原始数据!H158="","",原始数据!H158)</f>
        <v>上</v>
      </c>
      <c r="J158" s="120" t="str">
        <f>原始数据!U158</f>
        <v>屠</v>
      </c>
      <c r="K158" s="120">
        <f t="shared" si="6"/>
        <v>0</v>
      </c>
      <c r="L158" s="120">
        <f t="shared" si="7"/>
        <v>1</v>
      </c>
      <c r="M158" s="123" t="str">
        <f>IF(区域选择!K159="","",区域选择!K159)</f>
        <v>shinami</v>
      </c>
      <c r="N158" s="123" t="str">
        <f>IF(原始数据!AI158=0,"",原始数据!AI158)</f>
        <v>佣兵</v>
      </c>
      <c r="O158" s="124">
        <v>0.5</v>
      </c>
      <c r="P158" s="125">
        <v>0</v>
      </c>
      <c r="Q158" s="125">
        <v>2</v>
      </c>
      <c r="R158" s="125">
        <v>0</v>
      </c>
      <c r="S158" s="125">
        <v>76.8</v>
      </c>
      <c r="T158" s="127" t="s">
        <v>344</v>
      </c>
      <c r="U158" s="123" t="str">
        <f>IF(区域选择!P159="","",区域选择!P159)</f>
        <v>hametu</v>
      </c>
      <c r="V158" s="123" t="str">
        <f>IF(原始数据!AJ158=0,"",原始数据!AJ158)</f>
        <v>律师</v>
      </c>
      <c r="W158" s="124">
        <v>1.23</v>
      </c>
      <c r="X158" s="125">
        <v>0</v>
      </c>
      <c r="Y158" s="125">
        <v>0</v>
      </c>
      <c r="Z158" s="125">
        <v>0</v>
      </c>
      <c r="AA158" s="125">
        <v>45.4</v>
      </c>
      <c r="AB158" s="127" t="s">
        <v>344</v>
      </c>
      <c r="AC158" s="123" t="str">
        <f>IF(区域选择!U159="","",区域选择!U159)</f>
        <v>dolisu</v>
      </c>
      <c r="AD158" s="123" t="str">
        <f>IF(原始数据!AL158=0,"",原始数据!AL158)</f>
        <v>入殓师</v>
      </c>
      <c r="AE158" s="124">
        <v>1.53</v>
      </c>
      <c r="AF158" s="125">
        <v>0</v>
      </c>
      <c r="AG158" s="125">
        <v>1</v>
      </c>
      <c r="AH158" s="125">
        <v>0</v>
      </c>
      <c r="AI158" s="125">
        <v>96.2</v>
      </c>
      <c r="AJ158" s="127" t="s">
        <v>344</v>
      </c>
      <c r="AK158" s="123" t="str">
        <f>IF(区域选择!Z159="","",区域选择!Z159)</f>
        <v>kznk</v>
      </c>
      <c r="AL158" s="123" t="str">
        <f>IF(原始数据!AN158=0,"",原始数据!AN158)</f>
        <v>古董商</v>
      </c>
      <c r="AM158" s="124">
        <v>2.64</v>
      </c>
      <c r="AN158" s="125">
        <v>0</v>
      </c>
      <c r="AO158" s="125">
        <v>0</v>
      </c>
      <c r="AP158" s="125">
        <v>1</v>
      </c>
      <c r="AQ158" s="125">
        <v>40.2</v>
      </c>
      <c r="AR158" s="127" t="s">
        <v>343</v>
      </c>
      <c r="AS158" s="128">
        <v>0</v>
      </c>
      <c r="AT158" s="128">
        <v>7</v>
      </c>
      <c r="AU158" s="128">
        <v>51</v>
      </c>
      <c r="AV158" s="128"/>
      <c r="AW158" s="128"/>
      <c r="AX158" s="125"/>
      <c r="AY158" s="125"/>
      <c r="AZ158" s="130"/>
      <c r="BA158" s="130"/>
      <c r="BB158" s="130"/>
      <c r="BC158" s="125"/>
    </row>
    <row r="159" spans="1:55">
      <c r="A159" s="117">
        <f>输入错误检查!B159</f>
        <v>0</v>
      </c>
      <c r="C159" s="120">
        <f>IF(原始数据!B159="","",原始数据!B159)</f>
        <v>6</v>
      </c>
      <c r="D159" s="120">
        <f>IF(原始数据!C159="","",原始数据!C159)</f>
        <v>15</v>
      </c>
      <c r="E159" s="120">
        <f>IF(原始数据!D159="","",原始数据!D159)</f>
        <v>1500</v>
      </c>
      <c r="F159" s="120" t="str">
        <f>IF(原始数据!E159="","",原始数据!E159)</f>
        <v>ZETA</v>
      </c>
      <c r="G159" s="120" t="str">
        <f>IF(原始数据!F159="","",原始数据!F159)</f>
        <v>AXIZ</v>
      </c>
      <c r="H159" s="120">
        <f>IF(原始数据!G159="","",原始数据!G159)</f>
        <v>3</v>
      </c>
      <c r="I159" s="120" t="str">
        <f>IF(原始数据!H159="","",原始数据!H159)</f>
        <v>下</v>
      </c>
      <c r="J159" s="120" t="str">
        <f>原始数据!U159</f>
        <v>平</v>
      </c>
      <c r="K159" s="120">
        <f t="shared" si="6"/>
        <v>0</v>
      </c>
      <c r="L159" s="120">
        <f t="shared" si="7"/>
        <v>2</v>
      </c>
      <c r="M159" s="123" t="str">
        <f>IF(区域选择!K160="","",区域选择!K160)</f>
        <v>takakou</v>
      </c>
      <c r="N159" s="123" t="str">
        <f>IF(原始数据!AI159=0,"",原始数据!AI159)</f>
        <v>佣兵</v>
      </c>
      <c r="O159" s="124">
        <v>1</v>
      </c>
      <c r="P159" s="125">
        <v>0</v>
      </c>
      <c r="Q159" s="125">
        <v>2</v>
      </c>
      <c r="R159" s="125">
        <v>0</v>
      </c>
      <c r="S159" s="125">
        <v>51.8</v>
      </c>
      <c r="T159" s="127" t="s">
        <v>343</v>
      </c>
      <c r="U159" s="123" t="str">
        <f>IF(区域选择!P160="","",区域选择!P160)</f>
        <v>tuna</v>
      </c>
      <c r="V159" s="123" t="str">
        <f>IF(原始数据!AJ159=0,"",原始数据!AJ159)</f>
        <v>机械师</v>
      </c>
      <c r="W159" s="124">
        <v>2.23</v>
      </c>
      <c r="X159" s="125">
        <v>0</v>
      </c>
      <c r="Y159" s="125">
        <v>0</v>
      </c>
      <c r="Z159" s="125">
        <v>0</v>
      </c>
      <c r="AA159" s="125">
        <v>16.5</v>
      </c>
      <c r="AB159" s="127" t="s">
        <v>344</v>
      </c>
      <c r="AC159" s="123" t="str">
        <f>IF(区域选择!U160="","",区域选择!U160)</f>
        <v>nyan</v>
      </c>
      <c r="AD159" s="123" t="str">
        <f>IF(原始数据!AL159=0,"",原始数据!AL159)</f>
        <v>囚徒</v>
      </c>
      <c r="AE159" s="124">
        <v>0</v>
      </c>
      <c r="AF159" s="125">
        <v>2</v>
      </c>
      <c r="AG159" s="125">
        <v>0</v>
      </c>
      <c r="AH159" s="125">
        <v>0</v>
      </c>
      <c r="AI159" s="125">
        <v>124.1</v>
      </c>
      <c r="AJ159" s="127" t="s">
        <v>344</v>
      </c>
      <c r="AK159" s="123" t="str">
        <f>IF(区域选择!Z160="","",区域选择!Z160)</f>
        <v>atto</v>
      </c>
      <c r="AL159" s="123" t="str">
        <f>IF(原始数据!AN159=0,"",原始数据!AN159)</f>
        <v>心理学家</v>
      </c>
      <c r="AM159" s="124">
        <v>2</v>
      </c>
      <c r="AN159" s="125">
        <v>0</v>
      </c>
      <c r="AO159" s="125">
        <v>0</v>
      </c>
      <c r="AP159" s="125">
        <v>0</v>
      </c>
      <c r="AQ159" s="125">
        <v>0</v>
      </c>
      <c r="AR159" s="127" t="s">
        <v>343</v>
      </c>
      <c r="AS159" s="128">
        <v>0</v>
      </c>
      <c r="AT159" s="128">
        <v>4</v>
      </c>
      <c r="AU159" s="128">
        <v>17</v>
      </c>
      <c r="AV159" s="128"/>
      <c r="AW159" s="128"/>
      <c r="AX159" s="125"/>
      <c r="AY159" s="125"/>
      <c r="AZ159" s="130"/>
      <c r="BA159" s="130"/>
      <c r="BB159" s="130"/>
      <c r="BC159" s="125"/>
    </row>
    <row r="160" spans="1:55">
      <c r="A160" s="117">
        <f>输入错误检查!B160</f>
        <v>0</v>
      </c>
      <c r="C160" s="120">
        <f>IF(原始数据!B160="","",原始数据!B160)</f>
        <v>6</v>
      </c>
      <c r="D160" s="120">
        <f>IF(原始数据!C160="","",原始数据!C160)</f>
        <v>15</v>
      </c>
      <c r="E160" s="120">
        <f>IF(原始数据!D160="","",原始数据!D160)</f>
        <v>1500</v>
      </c>
      <c r="F160" s="120" t="str">
        <f>IF(原始数据!E160="","",原始数据!E160)</f>
        <v>ZETA</v>
      </c>
      <c r="G160" s="120" t="str">
        <f>IF(原始数据!F160="","",原始数据!F160)</f>
        <v>AXIZ</v>
      </c>
      <c r="H160" s="120" t="str">
        <f>IF(原始数据!G160="","",原始数据!G160)</f>
        <v>加</v>
      </c>
      <c r="I160" s="120" t="str">
        <f>IF(原始数据!H160="","",原始数据!H160)</f>
        <v>上</v>
      </c>
      <c r="J160" s="120" t="str">
        <f>原始数据!U160</f>
        <v/>
      </c>
      <c r="K160" s="120" t="str">
        <f t="shared" si="6"/>
        <v/>
      </c>
      <c r="L160" s="120">
        <f t="shared" si="7"/>
        <v>0</v>
      </c>
      <c r="M160" s="123" t="str">
        <f>IF(区域选择!K161="","",区域选择!K161)</f>
        <v/>
      </c>
      <c r="N160" s="123" t="str">
        <f>IF(原始数据!AI160=0,"",原始数据!AI160)</f>
        <v/>
      </c>
      <c r="O160" s="124"/>
      <c r="P160" s="125"/>
      <c r="Q160" s="125"/>
      <c r="R160" s="125"/>
      <c r="S160" s="125"/>
      <c r="T160" s="127"/>
      <c r="U160" s="123" t="str">
        <f>IF(区域选择!P161="","",区域选择!P161)</f>
        <v/>
      </c>
      <c r="V160" s="123" t="str">
        <f>IF(原始数据!AJ160=0,"",原始数据!AJ160)</f>
        <v/>
      </c>
      <c r="W160" s="124"/>
      <c r="X160" s="125"/>
      <c r="Y160" s="125"/>
      <c r="Z160" s="125"/>
      <c r="AA160" s="125"/>
      <c r="AB160" s="127"/>
      <c r="AC160" s="123" t="str">
        <f>IF(区域选择!U161="","",区域选择!U161)</f>
        <v/>
      </c>
      <c r="AD160" s="123" t="str">
        <f>IF(原始数据!AL160=0,"",原始数据!AL160)</f>
        <v/>
      </c>
      <c r="AE160" s="124"/>
      <c r="AF160" s="125"/>
      <c r="AG160" s="125"/>
      <c r="AH160" s="125"/>
      <c r="AI160" s="125"/>
      <c r="AJ160" s="127"/>
      <c r="AK160" s="123" t="str">
        <f>IF(区域选择!Z161="","",区域选择!Z161)</f>
        <v/>
      </c>
      <c r="AL160" s="123" t="str">
        <f>IF(原始数据!AN160=0,"",原始数据!AN160)</f>
        <v/>
      </c>
      <c r="AM160" s="124"/>
      <c r="AN160" s="125"/>
      <c r="AO160" s="125"/>
      <c r="AP160" s="125"/>
      <c r="AQ160" s="125"/>
      <c r="AR160" s="125"/>
      <c r="AS160" s="128"/>
      <c r="AT160" s="128"/>
      <c r="AU160" s="128"/>
      <c r="AV160" s="128"/>
      <c r="AW160" s="128"/>
      <c r="AX160" s="125"/>
      <c r="AY160" s="125"/>
      <c r="AZ160" s="130"/>
      <c r="BA160" s="130"/>
      <c r="BB160" s="130"/>
      <c r="BC160" s="125"/>
    </row>
    <row r="161" spans="1:55">
      <c r="A161" s="117">
        <f>输入错误检查!B161</f>
        <v>0</v>
      </c>
      <c r="C161" s="120">
        <f>IF(原始数据!B161="","",原始数据!B161)</f>
        <v>6</v>
      </c>
      <c r="D161" s="120">
        <f>IF(原始数据!C161="","",原始数据!C161)</f>
        <v>15</v>
      </c>
      <c r="E161" s="120">
        <f>IF(原始数据!D161="","",原始数据!D161)</f>
        <v>1500</v>
      </c>
      <c r="F161" s="120" t="str">
        <f>IF(原始数据!E161="","",原始数据!E161)</f>
        <v>ZETA</v>
      </c>
      <c r="G161" s="120" t="str">
        <f>IF(原始数据!F161="","",原始数据!F161)</f>
        <v>AXIZ</v>
      </c>
      <c r="H161" s="120" t="str">
        <f>IF(原始数据!G161="","",原始数据!G161)</f>
        <v>加</v>
      </c>
      <c r="I161" s="120" t="str">
        <f>IF(原始数据!H161="","",原始数据!H161)</f>
        <v>下</v>
      </c>
      <c r="J161" s="120" t="str">
        <f>原始数据!U161</f>
        <v/>
      </c>
      <c r="K161" s="120" t="str">
        <f t="shared" si="6"/>
        <v/>
      </c>
      <c r="L161" s="120">
        <f t="shared" si="7"/>
        <v>0</v>
      </c>
      <c r="M161" s="123" t="str">
        <f>IF(区域选择!K162="","",区域选择!K162)</f>
        <v/>
      </c>
      <c r="N161" s="123" t="str">
        <f>IF(原始数据!AI161=0,"",原始数据!AI161)</f>
        <v/>
      </c>
      <c r="O161" s="124"/>
      <c r="P161" s="125"/>
      <c r="Q161" s="125"/>
      <c r="R161" s="125"/>
      <c r="S161" s="125"/>
      <c r="T161" s="127"/>
      <c r="U161" s="123" t="str">
        <f>IF(区域选择!P162="","",区域选择!P162)</f>
        <v/>
      </c>
      <c r="V161" s="123" t="str">
        <f>IF(原始数据!AJ161=0,"",原始数据!AJ161)</f>
        <v/>
      </c>
      <c r="W161" s="124"/>
      <c r="X161" s="125"/>
      <c r="Y161" s="125"/>
      <c r="Z161" s="125"/>
      <c r="AA161" s="125"/>
      <c r="AB161" s="127"/>
      <c r="AC161" s="123" t="str">
        <f>IF(区域选择!U162="","",区域选择!U162)</f>
        <v/>
      </c>
      <c r="AD161" s="123" t="str">
        <f>IF(原始数据!AL161=0,"",原始数据!AL161)</f>
        <v/>
      </c>
      <c r="AE161" s="124"/>
      <c r="AF161" s="125"/>
      <c r="AG161" s="125"/>
      <c r="AH161" s="125"/>
      <c r="AI161" s="125"/>
      <c r="AJ161" s="127"/>
      <c r="AK161" s="123" t="str">
        <f>IF(区域选择!Z162="","",区域选择!Z162)</f>
        <v/>
      </c>
      <c r="AL161" s="123" t="str">
        <f>IF(原始数据!AN161=0,"",原始数据!AN161)</f>
        <v/>
      </c>
      <c r="AM161" s="124"/>
      <c r="AN161" s="125"/>
      <c r="AO161" s="125"/>
      <c r="AP161" s="125"/>
      <c r="AQ161" s="125"/>
      <c r="AR161" s="125"/>
      <c r="AS161" s="128"/>
      <c r="AT161" s="128"/>
      <c r="AU161" s="128"/>
      <c r="AV161" s="128"/>
      <c r="AW161" s="128"/>
      <c r="AX161" s="125"/>
      <c r="AY161" s="125"/>
      <c r="AZ161" s="130"/>
      <c r="BA161" s="130"/>
      <c r="BB161" s="130"/>
      <c r="BC161" s="125"/>
    </row>
    <row r="162" spans="1:55">
      <c r="A162" s="117">
        <f>输入错误检查!B162</f>
        <v>0</v>
      </c>
      <c r="C162" s="120">
        <f>IF(原始数据!B162="","",原始数据!B162)</f>
        <v>6</v>
      </c>
      <c r="D162" s="120">
        <f>IF(原始数据!C162="","",原始数据!C162)</f>
        <v>15</v>
      </c>
      <c r="E162" s="120">
        <f>IF(原始数据!D162="","",原始数据!D162)</f>
        <v>1700</v>
      </c>
      <c r="F162" s="120" t="str">
        <f>IF(原始数据!E162="","",原始数据!E162)</f>
        <v>SZ</v>
      </c>
      <c r="G162" s="120" t="str">
        <f>IF(原始数据!F162="","",原始数据!F162)</f>
        <v>FAV</v>
      </c>
      <c r="H162" s="120">
        <f>IF(原始数据!G162="","",原始数据!G162)</f>
        <v>1</v>
      </c>
      <c r="I162" s="120" t="str">
        <f>IF(原始数据!H162="","",原始数据!H162)</f>
        <v>上</v>
      </c>
      <c r="J162" s="120" t="str">
        <f>原始数据!U162</f>
        <v>屠</v>
      </c>
      <c r="K162" s="120">
        <f t="shared" si="6"/>
        <v>0</v>
      </c>
      <c r="L162" s="120">
        <f t="shared" si="7"/>
        <v>0</v>
      </c>
      <c r="M162" s="123" t="str">
        <f>IF(区域选择!K163="","",区域选择!K163)</f>
        <v>gnk</v>
      </c>
      <c r="N162" s="123" t="str">
        <f>IF(原始数据!AI162=0,"",原始数据!AI162)</f>
        <v>先知</v>
      </c>
      <c r="O162" s="124">
        <v>0.17</v>
      </c>
      <c r="P162" s="125">
        <v>0</v>
      </c>
      <c r="Q162" s="125">
        <v>0</v>
      </c>
      <c r="R162" s="125">
        <v>0</v>
      </c>
      <c r="S162" s="125">
        <v>80.5</v>
      </c>
      <c r="T162" s="127" t="s">
        <v>344</v>
      </c>
      <c r="U162" s="123" t="str">
        <f>IF(区域选择!P163="","",区域选择!P163)</f>
        <v>soar</v>
      </c>
      <c r="V162" s="123" t="str">
        <f>IF(原始数据!AJ162=0,"",原始数据!AJ162)</f>
        <v>魔术师</v>
      </c>
      <c r="W162" s="124">
        <v>1.98</v>
      </c>
      <c r="X162" s="125">
        <v>0</v>
      </c>
      <c r="Y162" s="125">
        <v>1</v>
      </c>
      <c r="Z162" s="125">
        <v>0</v>
      </c>
      <c r="AA162" s="125">
        <v>97.6</v>
      </c>
      <c r="AB162" s="127" t="s">
        <v>344</v>
      </c>
      <c r="AC162" s="123" t="str">
        <f>IF(区域选择!U163="","",区域选择!U163)</f>
        <v>takoyaki</v>
      </c>
      <c r="AD162" s="123" t="str">
        <f>IF(原始数据!AL162=0,"",原始数据!AL162)</f>
        <v>佣兵</v>
      </c>
      <c r="AE162" s="124">
        <v>1</v>
      </c>
      <c r="AF162" s="125">
        <v>0</v>
      </c>
      <c r="AG162" s="125">
        <v>2</v>
      </c>
      <c r="AH162" s="125">
        <v>0</v>
      </c>
      <c r="AI162" s="125">
        <v>42.3</v>
      </c>
      <c r="AJ162" s="127" t="s">
        <v>344</v>
      </c>
      <c r="AK162" s="123" t="str">
        <f>IF(区域选择!Z163="","",区域选择!Z163)</f>
        <v>mone</v>
      </c>
      <c r="AL162" s="123" t="str">
        <f>IF(原始数据!AN162=0,"",原始数据!AN162)</f>
        <v>杂技演员</v>
      </c>
      <c r="AM162" s="124">
        <v>1.94</v>
      </c>
      <c r="AN162" s="125">
        <v>0</v>
      </c>
      <c r="AO162" s="125">
        <v>2</v>
      </c>
      <c r="AP162" s="125">
        <v>0</v>
      </c>
      <c r="AQ162" s="125">
        <v>43</v>
      </c>
      <c r="AR162" s="127" t="s">
        <v>344</v>
      </c>
      <c r="AS162" s="128">
        <v>0</v>
      </c>
      <c r="AT162" s="128">
        <v>9</v>
      </c>
      <c r="AU162" s="128">
        <v>24</v>
      </c>
      <c r="AV162" s="129" t="s">
        <v>306</v>
      </c>
      <c r="AW162" s="129" t="s">
        <v>116</v>
      </c>
      <c r="AX162" s="125"/>
      <c r="AY162" s="125"/>
      <c r="AZ162" s="130"/>
      <c r="BA162" s="130"/>
      <c r="BB162" s="130"/>
      <c r="BC162" s="125"/>
    </row>
    <row r="163" spans="1:55">
      <c r="A163" s="117">
        <f>输入错误检查!B163</f>
        <v>0</v>
      </c>
      <c r="C163" s="120">
        <f>IF(原始数据!B163="","",原始数据!B163)</f>
        <v>6</v>
      </c>
      <c r="D163" s="120">
        <f>IF(原始数据!C163="","",原始数据!C163)</f>
        <v>15</v>
      </c>
      <c r="E163" s="120">
        <f>IF(原始数据!D163="","",原始数据!D163)</f>
        <v>1700</v>
      </c>
      <c r="F163" s="120" t="str">
        <f>IF(原始数据!E163="","",原始数据!E163)</f>
        <v>SZ</v>
      </c>
      <c r="G163" s="120" t="str">
        <f>IF(原始数据!F163="","",原始数据!F163)</f>
        <v>FAV</v>
      </c>
      <c r="H163" s="120">
        <f>IF(原始数据!G163="","",原始数据!G163)</f>
        <v>1</v>
      </c>
      <c r="I163" s="120" t="str">
        <f>IF(原始数据!H163="","",原始数据!H163)</f>
        <v>下</v>
      </c>
      <c r="J163" s="120" t="str">
        <f>原始数据!U163</f>
        <v>屠</v>
      </c>
      <c r="K163" s="120">
        <f t="shared" si="6"/>
        <v>0</v>
      </c>
      <c r="L163" s="120">
        <f t="shared" si="7"/>
        <v>0</v>
      </c>
      <c r="M163" s="123" t="str">
        <f>IF(区域选择!K164="","",区域选择!K164)</f>
        <v>felix</v>
      </c>
      <c r="N163" s="123" t="str">
        <f>IF(原始数据!AI163=0,"",原始数据!AI163)</f>
        <v>木偶师</v>
      </c>
      <c r="O163" s="124">
        <v>0.06</v>
      </c>
      <c r="P163" s="125">
        <v>0</v>
      </c>
      <c r="Q163" s="125">
        <v>0</v>
      </c>
      <c r="R163" s="125">
        <v>0</v>
      </c>
      <c r="S163" s="125">
        <v>54.5</v>
      </c>
      <c r="T163" s="127" t="s">
        <v>344</v>
      </c>
      <c r="U163" s="123" t="str">
        <f>IF(区域选择!P164="","",区域选择!P164)</f>
        <v>appai</v>
      </c>
      <c r="V163" s="123" t="str">
        <f>IF(原始数据!AJ163=0,"",原始数据!AJ163)</f>
        <v>记者</v>
      </c>
      <c r="W163" s="124">
        <v>2.33</v>
      </c>
      <c r="X163" s="125">
        <v>1</v>
      </c>
      <c r="Y163" s="125">
        <v>0</v>
      </c>
      <c r="Z163" s="125">
        <v>0</v>
      </c>
      <c r="AA163" s="125">
        <v>68.9</v>
      </c>
      <c r="AB163" s="127" t="s">
        <v>344</v>
      </c>
      <c r="AC163" s="123" t="str">
        <f>IF(区域选择!U164="","",区域选择!U164)</f>
        <v>nerisu</v>
      </c>
      <c r="AD163" s="123" t="str">
        <f>IF(原始数据!AL163=0,"",原始数据!AL163)</f>
        <v>勘探员</v>
      </c>
      <c r="AE163" s="124">
        <v>2.18</v>
      </c>
      <c r="AF163" s="125">
        <v>0</v>
      </c>
      <c r="AG163" s="125">
        <v>1</v>
      </c>
      <c r="AH163" s="125">
        <v>1</v>
      </c>
      <c r="AI163" s="127">
        <v>89.4</v>
      </c>
      <c r="AJ163" s="127" t="s">
        <v>344</v>
      </c>
      <c r="AK163" s="123" t="str">
        <f>IF(区域选择!Z164="","",区域选择!Z164)</f>
        <v>dacho</v>
      </c>
      <c r="AL163" s="123" t="str">
        <f>IF(原始数据!AN163=0,"",原始数据!AN163)</f>
        <v>佣兵</v>
      </c>
      <c r="AM163" s="124">
        <v>1.49</v>
      </c>
      <c r="AN163" s="125">
        <v>2</v>
      </c>
      <c r="AO163" s="125">
        <v>4</v>
      </c>
      <c r="AP163" s="125">
        <v>0</v>
      </c>
      <c r="AQ163" s="125">
        <v>136.9</v>
      </c>
      <c r="AR163" s="127" t="s">
        <v>344</v>
      </c>
      <c r="AS163" s="128">
        <v>1</v>
      </c>
      <c r="AT163" s="128">
        <v>11</v>
      </c>
      <c r="AU163" s="128">
        <v>24</v>
      </c>
      <c r="AV163" s="128"/>
      <c r="AW163" s="128"/>
      <c r="AX163" s="125"/>
      <c r="AY163" s="125"/>
      <c r="AZ163" s="130"/>
      <c r="BA163" s="130"/>
      <c r="BB163" s="130"/>
      <c r="BC163" s="125"/>
    </row>
    <row r="164" spans="1:55">
      <c r="A164" s="117">
        <f>输入错误检查!B164</f>
        <v>0</v>
      </c>
      <c r="C164" s="120">
        <f>IF(原始数据!B164="","",原始数据!B164)</f>
        <v>6</v>
      </c>
      <c r="D164" s="120">
        <f>IF(原始数据!C164="","",原始数据!C164)</f>
        <v>15</v>
      </c>
      <c r="E164" s="120">
        <f>IF(原始数据!D164="","",原始数据!D164)</f>
        <v>1700</v>
      </c>
      <c r="F164" s="120" t="str">
        <f>IF(原始数据!E164="","",原始数据!E164)</f>
        <v>SZ</v>
      </c>
      <c r="G164" s="120" t="str">
        <f>IF(原始数据!F164="","",原始数据!F164)</f>
        <v>FAV</v>
      </c>
      <c r="H164" s="120">
        <f>IF(原始数据!G164="","",原始数据!G164)</f>
        <v>2</v>
      </c>
      <c r="I164" s="120" t="str">
        <f>IF(原始数据!H164="","",原始数据!H164)</f>
        <v>上</v>
      </c>
      <c r="J164" s="120" t="str">
        <f>原始数据!U164</f>
        <v>人</v>
      </c>
      <c r="K164" s="120">
        <f t="shared" si="6"/>
        <v>0</v>
      </c>
      <c r="L164" s="120">
        <f t="shared" si="7"/>
        <v>3</v>
      </c>
      <c r="M164" s="123" t="str">
        <f>IF(区域选择!K165="","",区域选择!K165)</f>
        <v>soar</v>
      </c>
      <c r="N164" s="123" t="str">
        <f>IF(原始数据!AI164=0,"",原始数据!AI164)</f>
        <v>勘探员</v>
      </c>
      <c r="O164" s="124">
        <v>1.85</v>
      </c>
      <c r="P164" s="125">
        <v>0</v>
      </c>
      <c r="Q164" s="125">
        <v>0</v>
      </c>
      <c r="R164" s="125">
        <v>0</v>
      </c>
      <c r="S164" s="125">
        <v>39.7</v>
      </c>
      <c r="T164" s="127" t="s">
        <v>344</v>
      </c>
      <c r="U164" s="123" t="str">
        <f>IF(区域选择!P165="","",区域选择!P165)</f>
        <v>mone</v>
      </c>
      <c r="V164" s="123" t="str">
        <f>IF(原始数据!AJ164=0,"",原始数据!AJ164)</f>
        <v>飞行家</v>
      </c>
      <c r="W164" s="134">
        <v>2.11</v>
      </c>
      <c r="X164" s="125">
        <v>0</v>
      </c>
      <c r="Y164" s="125">
        <v>1</v>
      </c>
      <c r="Z164" s="125">
        <v>1</v>
      </c>
      <c r="AA164" s="127">
        <v>34</v>
      </c>
      <c r="AB164" s="127" t="s">
        <v>343</v>
      </c>
      <c r="AC164" s="123" t="str">
        <f>IF(区域选择!U165="","",区域选择!U165)</f>
        <v>takoyaki</v>
      </c>
      <c r="AD164" s="123" t="str">
        <f>IF(原始数据!AL164=0,"",原始数据!AL164)</f>
        <v>佣兵</v>
      </c>
      <c r="AE164" s="124">
        <v>1.72</v>
      </c>
      <c r="AF164" s="125">
        <v>0</v>
      </c>
      <c r="AG164" s="125">
        <v>1</v>
      </c>
      <c r="AH164" s="125">
        <v>0</v>
      </c>
      <c r="AI164" s="125">
        <v>53.8</v>
      </c>
      <c r="AJ164" s="127" t="s">
        <v>343</v>
      </c>
      <c r="AK164" s="123" t="str">
        <f>IF(区域选择!Z165="","",区域选择!Z165)</f>
        <v>gnk</v>
      </c>
      <c r="AL164" s="123" t="str">
        <f>IF(原始数据!AN164=0,"",原始数据!AN164)</f>
        <v>拉拉队员</v>
      </c>
      <c r="AM164" s="124">
        <v>0.29</v>
      </c>
      <c r="AN164" s="125">
        <v>0</v>
      </c>
      <c r="AO164" s="125">
        <v>0</v>
      </c>
      <c r="AP164" s="125">
        <v>0</v>
      </c>
      <c r="AQ164" s="125">
        <v>135.7</v>
      </c>
      <c r="AR164" s="127" t="s">
        <v>343</v>
      </c>
      <c r="AS164" s="128">
        <v>0</v>
      </c>
      <c r="AT164" s="128">
        <v>7</v>
      </c>
      <c r="AU164" s="128">
        <v>50</v>
      </c>
      <c r="AV164" s="128"/>
      <c r="AW164" s="128"/>
      <c r="AX164" s="125"/>
      <c r="AY164" s="125"/>
      <c r="AZ164" s="130"/>
      <c r="BA164" s="130"/>
      <c r="BB164" s="130"/>
      <c r="BC164" s="125"/>
    </row>
    <row r="165" spans="1:55">
      <c r="A165" s="117">
        <f>输入错误检查!B165</f>
        <v>0</v>
      </c>
      <c r="C165" s="120">
        <f>IF(原始数据!B165="","",原始数据!B165)</f>
        <v>6</v>
      </c>
      <c r="D165" s="120">
        <f>IF(原始数据!C165="","",原始数据!C165)</f>
        <v>15</v>
      </c>
      <c r="E165" s="120">
        <f>IF(原始数据!D165="","",原始数据!D165)</f>
        <v>1700</v>
      </c>
      <c r="F165" s="120" t="str">
        <f>IF(原始数据!E165="","",原始数据!E165)</f>
        <v>SZ</v>
      </c>
      <c r="G165" s="120" t="str">
        <f>IF(原始数据!F165="","",原始数据!F165)</f>
        <v>FAV</v>
      </c>
      <c r="H165" s="120">
        <f>IF(原始数据!G165="","",原始数据!G165)</f>
        <v>2</v>
      </c>
      <c r="I165" s="120" t="str">
        <f>IF(原始数据!H165="","",原始数据!H165)</f>
        <v>下</v>
      </c>
      <c r="J165" s="120" t="str">
        <f>原始数据!U165</f>
        <v>人</v>
      </c>
      <c r="K165" s="120">
        <f t="shared" si="6"/>
        <v>0</v>
      </c>
      <c r="L165" s="120">
        <f t="shared" si="7"/>
        <v>3</v>
      </c>
      <c r="M165" s="123" t="str">
        <f>IF(区域选择!K166="","",区域选择!K166)</f>
        <v>felix</v>
      </c>
      <c r="N165" s="123" t="str">
        <f>IF(原始数据!AI165=0,"",原始数据!AI165)</f>
        <v>心理学家</v>
      </c>
      <c r="O165" s="124">
        <v>2</v>
      </c>
      <c r="P165" s="125">
        <v>0</v>
      </c>
      <c r="Q165" s="125">
        <v>0</v>
      </c>
      <c r="R165" s="125">
        <v>0</v>
      </c>
      <c r="S165" s="125">
        <v>0.5</v>
      </c>
      <c r="T165" s="127" t="s">
        <v>343</v>
      </c>
      <c r="U165" s="123" t="str">
        <f>IF(区域选择!P166="","",区域选择!P166)</f>
        <v>appai</v>
      </c>
      <c r="V165" s="123" t="str">
        <f>IF(原始数据!AJ165=0,"",原始数据!AJ165)</f>
        <v>杂技演员</v>
      </c>
      <c r="W165" s="124">
        <v>0</v>
      </c>
      <c r="X165" s="125">
        <v>0</v>
      </c>
      <c r="Y165" s="125">
        <v>0</v>
      </c>
      <c r="Z165" s="125">
        <v>0</v>
      </c>
      <c r="AA165" s="125">
        <v>144</v>
      </c>
      <c r="AB165" s="127" t="s">
        <v>344</v>
      </c>
      <c r="AC165" s="123" t="str">
        <f>IF(区域选择!U166="","",区域选择!U166)</f>
        <v>nerisu</v>
      </c>
      <c r="AD165" s="123" t="str">
        <f>IF(原始数据!AL165=0,"",原始数据!AL165)</f>
        <v>勘探员</v>
      </c>
      <c r="AE165" s="124">
        <v>2</v>
      </c>
      <c r="AF165" s="125">
        <v>0</v>
      </c>
      <c r="AG165" s="125">
        <v>0</v>
      </c>
      <c r="AH165" s="125">
        <v>0</v>
      </c>
      <c r="AI165" s="125">
        <v>0.5</v>
      </c>
      <c r="AJ165" s="127" t="s">
        <v>343</v>
      </c>
      <c r="AK165" s="123" t="str">
        <f>IF(区域选择!Z166="","",区域选择!Z166)</f>
        <v>dacho</v>
      </c>
      <c r="AL165" s="123" t="str">
        <f>IF(原始数据!AN165=0,"",原始数据!AN165)</f>
        <v>佣兵</v>
      </c>
      <c r="AM165" s="124">
        <v>1</v>
      </c>
      <c r="AN165" s="125">
        <v>1</v>
      </c>
      <c r="AO165" s="125">
        <v>2</v>
      </c>
      <c r="AP165" s="125">
        <v>0</v>
      </c>
      <c r="AQ165" s="125">
        <v>67.8</v>
      </c>
      <c r="AR165" s="127" t="s">
        <v>343</v>
      </c>
      <c r="AS165" s="128">
        <v>0</v>
      </c>
      <c r="AT165" s="128">
        <v>4</v>
      </c>
      <c r="AU165" s="128">
        <v>8</v>
      </c>
      <c r="AV165" s="128"/>
      <c r="AW165" s="128"/>
      <c r="AX165" s="125"/>
      <c r="AY165" s="125"/>
      <c r="AZ165" s="130"/>
      <c r="BA165" s="130"/>
      <c r="BB165" s="130"/>
      <c r="BC165" s="125"/>
    </row>
    <row r="166" spans="1:55">
      <c r="A166" s="117">
        <f>输入错误检查!B166</f>
        <v>0</v>
      </c>
      <c r="C166" s="120">
        <f>IF(原始数据!B166="","",原始数据!B166)</f>
        <v>6</v>
      </c>
      <c r="D166" s="120">
        <f>IF(原始数据!C166="","",原始数据!C166)</f>
        <v>15</v>
      </c>
      <c r="E166" s="120">
        <f>IF(原始数据!D166="","",原始数据!D166)</f>
        <v>1700</v>
      </c>
      <c r="F166" s="120" t="str">
        <f>IF(原始数据!E166="","",原始数据!E166)</f>
        <v>SZ</v>
      </c>
      <c r="G166" s="120" t="str">
        <f>IF(原始数据!F166="","",原始数据!F166)</f>
        <v>FAV</v>
      </c>
      <c r="H166" s="120">
        <f>IF(原始数据!G166="","",原始数据!G166)</f>
        <v>3</v>
      </c>
      <c r="I166" s="120" t="str">
        <f>IF(原始数据!H166="","",原始数据!H166)</f>
        <v>上</v>
      </c>
      <c r="J166" s="120" t="str">
        <f>原始数据!U166</f>
        <v>人</v>
      </c>
      <c r="K166" s="120">
        <f t="shared" si="6"/>
        <v>0</v>
      </c>
      <c r="L166" s="120">
        <f t="shared" si="7"/>
        <v>3</v>
      </c>
      <c r="M166" s="123" t="str">
        <f>IF(区域选择!K167="","",区域选择!K167)</f>
        <v>gnk</v>
      </c>
      <c r="N166" s="123" t="str">
        <f>IF(原始数据!AI166=0,"",原始数据!AI166)</f>
        <v>舞女</v>
      </c>
      <c r="O166" s="124">
        <v>1.69</v>
      </c>
      <c r="P166" s="125">
        <v>0</v>
      </c>
      <c r="Q166" s="125">
        <v>0</v>
      </c>
      <c r="R166" s="125">
        <v>0</v>
      </c>
      <c r="S166" s="125">
        <v>6.5</v>
      </c>
      <c r="T166" s="127" t="s">
        <v>343</v>
      </c>
      <c r="U166" s="123" t="str">
        <f>IF(区域选择!P167="","",区域选择!P167)</f>
        <v>mone</v>
      </c>
      <c r="V166" s="123" t="str">
        <f>IF(原始数据!AJ166=0,"",原始数据!AJ166)</f>
        <v>古董商</v>
      </c>
      <c r="W166" s="124">
        <v>2.12</v>
      </c>
      <c r="X166" s="125">
        <v>0</v>
      </c>
      <c r="Y166" s="125">
        <v>0</v>
      </c>
      <c r="Z166" s="125">
        <v>0</v>
      </c>
      <c r="AA166" s="125">
        <v>0</v>
      </c>
      <c r="AB166" s="127" t="s">
        <v>343</v>
      </c>
      <c r="AC166" s="123" t="str">
        <f>IF(区域选择!U167="","",区域选择!U167)</f>
        <v>takoyaki</v>
      </c>
      <c r="AD166" s="123" t="str">
        <f>IF(原始数据!AL166=0,"",原始数据!AL166)</f>
        <v>佣兵</v>
      </c>
      <c r="AE166" s="124">
        <v>1.2</v>
      </c>
      <c r="AF166" s="125">
        <v>0</v>
      </c>
      <c r="AG166" s="125">
        <v>1</v>
      </c>
      <c r="AH166" s="125">
        <v>0</v>
      </c>
      <c r="AI166" s="125">
        <v>20</v>
      </c>
      <c r="AJ166" s="127" t="s">
        <v>343</v>
      </c>
      <c r="AK166" s="123" t="str">
        <f>IF(区域选择!Z167="","",区域选择!Z167)</f>
        <v>soar</v>
      </c>
      <c r="AL166" s="123" t="str">
        <f>IF(原始数据!AN166=0,"",原始数据!AN166)</f>
        <v>入殓师</v>
      </c>
      <c r="AM166" s="124">
        <v>0</v>
      </c>
      <c r="AN166" s="125">
        <v>0</v>
      </c>
      <c r="AO166" s="125">
        <v>1</v>
      </c>
      <c r="AP166" s="125">
        <v>0</v>
      </c>
      <c r="AQ166" s="125">
        <v>134.1</v>
      </c>
      <c r="AR166" s="127" t="s">
        <v>344</v>
      </c>
      <c r="AS166" s="128">
        <v>0</v>
      </c>
      <c r="AT166" s="128">
        <v>4</v>
      </c>
      <c r="AU166" s="128">
        <v>52</v>
      </c>
      <c r="AV166" s="128"/>
      <c r="AW166" s="128"/>
      <c r="AX166" s="125"/>
      <c r="AY166" s="125"/>
      <c r="AZ166" s="130"/>
      <c r="BA166" s="130"/>
      <c r="BB166" s="130"/>
      <c r="BC166" s="125"/>
    </row>
    <row r="167" spans="1:55">
      <c r="A167" s="117">
        <f>输入错误检查!B167</f>
        <v>0</v>
      </c>
      <c r="C167" s="120">
        <f>IF(原始数据!B167="","",原始数据!B167)</f>
        <v>6</v>
      </c>
      <c r="D167" s="120">
        <f>IF(原始数据!C167="","",原始数据!C167)</f>
        <v>15</v>
      </c>
      <c r="E167" s="120">
        <f>IF(原始数据!D167="","",原始数据!D167)</f>
        <v>1700</v>
      </c>
      <c r="F167" s="120" t="str">
        <f>IF(原始数据!E167="","",原始数据!E167)</f>
        <v>SZ</v>
      </c>
      <c r="G167" s="120" t="str">
        <f>IF(原始数据!F167="","",原始数据!F167)</f>
        <v>FAV</v>
      </c>
      <c r="H167" s="120">
        <f>IF(原始数据!G167="","",原始数据!G167)</f>
        <v>3</v>
      </c>
      <c r="I167" s="120" t="str">
        <f>IF(原始数据!H167="","",原始数据!H167)</f>
        <v>下</v>
      </c>
      <c r="J167" s="120" t="str">
        <f>原始数据!U167</f>
        <v>人</v>
      </c>
      <c r="K167" s="120">
        <f t="shared" si="6"/>
        <v>0</v>
      </c>
      <c r="L167" s="120">
        <f t="shared" si="7"/>
        <v>3</v>
      </c>
      <c r="M167" s="123" t="str">
        <f>IF(区域选择!K168="","",区域选择!K168)</f>
        <v>appai</v>
      </c>
      <c r="N167" s="123" t="str">
        <f>IF(原始数据!AI167=0,"",原始数据!AI167)</f>
        <v>飞行家</v>
      </c>
      <c r="O167" s="124">
        <v>2.59</v>
      </c>
      <c r="P167" s="125">
        <v>0</v>
      </c>
      <c r="Q167" s="125">
        <v>1</v>
      </c>
      <c r="R167" s="125">
        <v>0</v>
      </c>
      <c r="S167" s="125">
        <v>28.1</v>
      </c>
      <c r="T167" s="127" t="s">
        <v>343</v>
      </c>
      <c r="U167" s="123" t="str">
        <f>IF(区域选择!P168="","",区域选择!P168)</f>
        <v>nerisu</v>
      </c>
      <c r="V167" s="123" t="str">
        <f>IF(原始数据!AJ167=0,"",原始数据!AJ167)</f>
        <v>勘探员</v>
      </c>
      <c r="W167" s="124">
        <v>0.08</v>
      </c>
      <c r="X167" s="125">
        <v>0</v>
      </c>
      <c r="Y167" s="125">
        <v>0</v>
      </c>
      <c r="Z167" s="125">
        <v>0</v>
      </c>
      <c r="AA167" s="125">
        <v>92.7</v>
      </c>
      <c r="AB167" s="127" t="s">
        <v>343</v>
      </c>
      <c r="AC167" s="123" t="str">
        <f>IF(区域选择!U168="","",区域选择!U168)</f>
        <v>felix</v>
      </c>
      <c r="AD167" s="123" t="str">
        <f>IF(原始数据!AL167=0,"",原始数据!AL167)</f>
        <v>拉拉队员</v>
      </c>
      <c r="AE167" s="124">
        <v>1.85</v>
      </c>
      <c r="AF167" s="125">
        <v>0</v>
      </c>
      <c r="AG167" s="125">
        <v>0</v>
      </c>
      <c r="AH167" s="125">
        <v>0</v>
      </c>
      <c r="AI167" s="125">
        <v>57</v>
      </c>
      <c r="AJ167" s="127" t="s">
        <v>344</v>
      </c>
      <c r="AK167" s="123" t="str">
        <f>IF(区域选择!Z168="","",区域选择!Z168)</f>
        <v>dacho</v>
      </c>
      <c r="AL167" s="123" t="str">
        <f>IF(原始数据!AN167=0,"",原始数据!AN167)</f>
        <v>佣兵</v>
      </c>
      <c r="AM167" s="124">
        <v>2.08</v>
      </c>
      <c r="AN167" s="125">
        <v>0</v>
      </c>
      <c r="AO167" s="125">
        <v>2</v>
      </c>
      <c r="AP167" s="125">
        <v>0</v>
      </c>
      <c r="AQ167" s="125">
        <v>34</v>
      </c>
      <c r="AR167" s="127" t="s">
        <v>343</v>
      </c>
      <c r="AS167" s="128">
        <v>0</v>
      </c>
      <c r="AT167" s="128">
        <v>7</v>
      </c>
      <c r="AU167" s="128">
        <v>2</v>
      </c>
      <c r="AV167" s="128"/>
      <c r="AW167" s="128"/>
      <c r="AX167" s="125"/>
      <c r="AY167" s="125"/>
      <c r="AZ167" s="130"/>
      <c r="BA167" s="130"/>
      <c r="BB167" s="130"/>
      <c r="BC167" s="125"/>
    </row>
    <row r="168" spans="1:55">
      <c r="A168" s="117">
        <f>输入错误检查!B168</f>
        <v>0</v>
      </c>
      <c r="C168" s="120">
        <f>IF(原始数据!B168="","",原始数据!B168)</f>
        <v>6</v>
      </c>
      <c r="D168" s="120">
        <f>IF(原始数据!C168="","",原始数据!C168)</f>
        <v>15</v>
      </c>
      <c r="E168" s="120">
        <f>IF(原始数据!D168="","",原始数据!D168)</f>
        <v>1700</v>
      </c>
      <c r="F168" s="120" t="str">
        <f>IF(原始数据!E168="","",原始数据!E168)</f>
        <v>SZ</v>
      </c>
      <c r="G168" s="120" t="str">
        <f>IF(原始数据!F168="","",原始数据!F168)</f>
        <v>FAV</v>
      </c>
      <c r="H168" s="120" t="str">
        <f>IF(原始数据!G168="","",原始数据!G168)</f>
        <v>加</v>
      </c>
      <c r="I168" s="120" t="str">
        <f>IF(原始数据!H168="","",原始数据!H168)</f>
        <v>上</v>
      </c>
      <c r="J168" s="120" t="str">
        <f>原始数据!U168</f>
        <v>平</v>
      </c>
      <c r="K168" s="120">
        <f t="shared" si="6"/>
        <v>0</v>
      </c>
      <c r="L168" s="120">
        <f t="shared" si="7"/>
        <v>2</v>
      </c>
      <c r="M168" s="123" t="str">
        <f>IF(区域选择!K169="","",区域选择!K169)</f>
        <v>soar</v>
      </c>
      <c r="N168" s="123" t="str">
        <f>IF(原始数据!AI168=0,"",原始数据!AI168)</f>
        <v>机械师</v>
      </c>
      <c r="O168" s="124">
        <v>0.25</v>
      </c>
      <c r="P168" s="125">
        <v>0</v>
      </c>
      <c r="Q168" s="125">
        <v>0</v>
      </c>
      <c r="R168" s="125">
        <v>0</v>
      </c>
      <c r="S168" s="125">
        <v>48.5</v>
      </c>
      <c r="T168" s="127" t="s">
        <v>344</v>
      </c>
      <c r="U168" s="123" t="str">
        <f>IF(区域选择!P169="","",区域选择!P169)</f>
        <v>gnk</v>
      </c>
      <c r="V168" s="123" t="str">
        <f>IF(原始数据!AJ168=0,"",原始数据!AJ168)</f>
        <v>律师</v>
      </c>
      <c r="W168" s="124">
        <v>2.57</v>
      </c>
      <c r="X168" s="125">
        <v>0</v>
      </c>
      <c r="Y168" s="125">
        <v>0</v>
      </c>
      <c r="Z168" s="125">
        <v>0</v>
      </c>
      <c r="AA168" s="125">
        <v>36.9</v>
      </c>
      <c r="AB168" s="127" t="s">
        <v>344</v>
      </c>
      <c r="AC168" s="123" t="str">
        <f>IF(区域选择!U169="","",区域选择!U169)</f>
        <v>takoyaki</v>
      </c>
      <c r="AD168" s="123" t="str">
        <f>IF(原始数据!AL168=0,"",原始数据!AL168)</f>
        <v>佣兵</v>
      </c>
      <c r="AE168" s="124">
        <v>0.88</v>
      </c>
      <c r="AF168" s="125">
        <v>0</v>
      </c>
      <c r="AG168" s="125">
        <v>2</v>
      </c>
      <c r="AH168" s="125">
        <v>1</v>
      </c>
      <c r="AI168" s="125">
        <v>86.9</v>
      </c>
      <c r="AJ168" s="127" t="s">
        <v>343</v>
      </c>
      <c r="AK168" s="123" t="str">
        <f>IF(区域选择!Z169="","",区域选择!Z169)</f>
        <v>mone</v>
      </c>
      <c r="AL168" s="123" t="str">
        <f>IF(原始数据!AN168=0,"",原始数据!AN168)</f>
        <v>作曲家</v>
      </c>
      <c r="AM168" s="124">
        <v>2.36</v>
      </c>
      <c r="AN168" s="125">
        <v>0</v>
      </c>
      <c r="AO168" s="125">
        <v>0</v>
      </c>
      <c r="AP168" s="125">
        <v>0</v>
      </c>
      <c r="AQ168" s="125">
        <v>57.7</v>
      </c>
      <c r="AR168" s="127" t="s">
        <v>343</v>
      </c>
      <c r="AS168" s="128">
        <v>0</v>
      </c>
      <c r="AT168" s="128">
        <v>6</v>
      </c>
      <c r="AU168" s="128">
        <v>17</v>
      </c>
      <c r="AV168" s="128"/>
      <c r="AW168" s="128"/>
      <c r="AX168" s="125"/>
      <c r="AY168" s="125"/>
      <c r="AZ168" s="130"/>
      <c r="BA168" s="130"/>
      <c r="BB168" s="130"/>
      <c r="BC168" s="125"/>
    </row>
    <row r="169" spans="1:55">
      <c r="A169" s="117">
        <f>输入错误检查!B169</f>
        <v>0</v>
      </c>
      <c r="C169" s="120">
        <f>IF(原始数据!B169="","",原始数据!B169)</f>
        <v>6</v>
      </c>
      <c r="D169" s="120">
        <f>IF(原始数据!C169="","",原始数据!C169)</f>
        <v>15</v>
      </c>
      <c r="E169" s="120">
        <f>IF(原始数据!D169="","",原始数据!D169)</f>
        <v>1700</v>
      </c>
      <c r="F169" s="120" t="str">
        <f>IF(原始数据!E169="","",原始数据!E169)</f>
        <v>SZ</v>
      </c>
      <c r="G169" s="120" t="str">
        <f>IF(原始数据!F169="","",原始数据!F169)</f>
        <v>FAV</v>
      </c>
      <c r="H169" s="120" t="str">
        <f>IF(原始数据!G169="","",原始数据!G169)</f>
        <v>加</v>
      </c>
      <c r="I169" s="120" t="str">
        <f>IF(原始数据!H169="","",原始数据!H169)</f>
        <v>下</v>
      </c>
      <c r="J169" s="120" t="str">
        <f>原始数据!U169</f>
        <v>平</v>
      </c>
      <c r="K169" s="120">
        <f t="shared" si="6"/>
        <v>1</v>
      </c>
      <c r="L169" s="120">
        <f t="shared" si="7"/>
        <v>3</v>
      </c>
      <c r="M169" s="123" t="str">
        <f>IF(区域选择!K170="","",区域选择!K170)</f>
        <v>nerisu</v>
      </c>
      <c r="N169" s="123" t="str">
        <f>IF(原始数据!AI169=0,"",原始数据!AI169)</f>
        <v>先知</v>
      </c>
      <c r="O169" s="124">
        <v>2.62</v>
      </c>
      <c r="P169" s="125">
        <v>0</v>
      </c>
      <c r="Q169" s="125">
        <v>0</v>
      </c>
      <c r="R169" s="125">
        <v>0</v>
      </c>
      <c r="S169" s="125">
        <v>14.2</v>
      </c>
      <c r="T169" s="127" t="s">
        <v>343</v>
      </c>
      <c r="U169" s="123" t="str">
        <f>IF(区域选择!P170="","",区域选择!P170)</f>
        <v>appai</v>
      </c>
      <c r="V169" s="123" t="str">
        <f>IF(原始数据!AJ169=0,"",原始数据!AJ169)</f>
        <v>昆虫学者</v>
      </c>
      <c r="W169" s="124">
        <v>0</v>
      </c>
      <c r="X169" s="125">
        <v>0</v>
      </c>
      <c r="Y169" s="125">
        <v>0</v>
      </c>
      <c r="Z169" s="125">
        <v>0</v>
      </c>
      <c r="AA169" s="125">
        <v>118.8</v>
      </c>
      <c r="AB169" s="127" t="s">
        <v>343</v>
      </c>
      <c r="AC169" s="123" t="str">
        <f>IF(区域选择!U170="","",区域选择!U170)</f>
        <v>dacho</v>
      </c>
      <c r="AD169" s="123" t="str">
        <f>IF(原始数据!AL169=0,"",原始数据!AL169)</f>
        <v>佣兵</v>
      </c>
      <c r="AE169" s="124">
        <v>1.56</v>
      </c>
      <c r="AF169" s="125">
        <v>0</v>
      </c>
      <c r="AG169" s="125">
        <v>1</v>
      </c>
      <c r="AH169" s="125">
        <v>0</v>
      </c>
      <c r="AI169" s="125">
        <v>33.6</v>
      </c>
      <c r="AJ169" s="127" t="s">
        <v>343</v>
      </c>
      <c r="AK169" s="123" t="str">
        <f>IF(区域选择!Z170="","",区域选择!Z170)</f>
        <v>felix</v>
      </c>
      <c r="AL169" s="123" t="str">
        <f>IF(原始数据!AN169=0,"",原始数据!AN169)</f>
        <v>病患</v>
      </c>
      <c r="AM169" s="124">
        <v>2.44</v>
      </c>
      <c r="AN169" s="125">
        <v>0</v>
      </c>
      <c r="AO169" s="125">
        <v>1</v>
      </c>
      <c r="AP169" s="125">
        <v>0</v>
      </c>
      <c r="AQ169" s="125">
        <v>35.5</v>
      </c>
      <c r="AR169" s="127" t="s">
        <v>344</v>
      </c>
      <c r="AS169" s="128">
        <v>0</v>
      </c>
      <c r="AT169" s="128">
        <v>5</v>
      </c>
      <c r="AU169" s="128">
        <v>29</v>
      </c>
      <c r="AV169" s="128"/>
      <c r="AW169" s="128"/>
      <c r="AX169" s="125"/>
      <c r="AY169" s="125"/>
      <c r="AZ169" s="130"/>
      <c r="BA169" s="130"/>
      <c r="BB169" s="130"/>
      <c r="BC169" s="125"/>
    </row>
    <row r="170" spans="1:55">
      <c r="A170" s="117">
        <f>输入错误检查!B170</f>
        <v>0</v>
      </c>
      <c r="C170" s="120">
        <f>IF(原始数据!B170="","",原始数据!B170)</f>
        <v>6</v>
      </c>
      <c r="D170" s="120">
        <f>IF(原始数据!C170="","",原始数据!C170)</f>
        <v>16</v>
      </c>
      <c r="E170" s="120">
        <f>IF(原始数据!D170="","",原始数据!D170)</f>
        <v>1300</v>
      </c>
      <c r="F170" s="120" t="str">
        <f>IF(原始数据!E170="","",原始数据!E170)</f>
        <v>AWG</v>
      </c>
      <c r="G170" s="120" t="str">
        <f>IF(原始数据!F170="","",原始数据!F170)</f>
        <v>ZETA</v>
      </c>
      <c r="H170" s="120">
        <f>IF(原始数据!G170="","",原始数据!G170)</f>
        <v>1</v>
      </c>
      <c r="I170" s="120" t="str">
        <f>IF(原始数据!H170="","",原始数据!H170)</f>
        <v>上</v>
      </c>
      <c r="J170" s="120" t="str">
        <f>原始数据!U170</f>
        <v>平</v>
      </c>
      <c r="K170" s="120">
        <f t="shared" si="6"/>
        <v>0</v>
      </c>
      <c r="L170" s="120">
        <f t="shared" si="7"/>
        <v>2</v>
      </c>
      <c r="M170" s="123" t="str">
        <f>IF(区域选择!K171="","",区域选择!K171)</f>
        <v>nameko</v>
      </c>
      <c r="N170" s="123" t="str">
        <f>IF(原始数据!AI170=0,"",原始数据!AI170)</f>
        <v>木偶师</v>
      </c>
      <c r="O170" s="124">
        <v>2.41</v>
      </c>
      <c r="P170" s="125">
        <v>0</v>
      </c>
      <c r="Q170" s="125">
        <v>1</v>
      </c>
      <c r="R170" s="125">
        <v>0</v>
      </c>
      <c r="S170" s="125">
        <v>40</v>
      </c>
      <c r="T170" s="127" t="s">
        <v>343</v>
      </c>
      <c r="U170" s="123" t="str">
        <f>IF(区域选择!P171="","",区域选择!P171)</f>
        <v>aez</v>
      </c>
      <c r="V170" s="123" t="str">
        <f>IF(原始数据!AJ170=0,"",原始数据!AJ170)</f>
        <v>大副</v>
      </c>
      <c r="W170" s="124">
        <v>1.59</v>
      </c>
      <c r="X170" s="125">
        <v>0</v>
      </c>
      <c r="Y170" s="125">
        <v>3</v>
      </c>
      <c r="Z170" s="125">
        <v>0</v>
      </c>
      <c r="AA170" s="125">
        <v>76.7</v>
      </c>
      <c r="AB170" s="127" t="s">
        <v>343</v>
      </c>
      <c r="AC170" s="123" t="str">
        <f>IF(区域选择!U171="","",区域选择!U171)</f>
        <v>tawash</v>
      </c>
      <c r="AD170" s="123" t="str">
        <f>IF(原始数据!AL170=0,"",原始数据!AL170)</f>
        <v>拉拉队员</v>
      </c>
      <c r="AE170" s="124">
        <v>2.09</v>
      </c>
      <c r="AF170" s="125">
        <v>0</v>
      </c>
      <c r="AG170" s="125">
        <v>0</v>
      </c>
      <c r="AH170" s="125">
        <v>0</v>
      </c>
      <c r="AI170" s="125">
        <v>47.3</v>
      </c>
      <c r="AJ170" s="127" t="s">
        <v>344</v>
      </c>
      <c r="AK170" s="123" t="str">
        <f>IF(区域选择!Z171="","",区域选择!Z171)</f>
        <v>kaeru</v>
      </c>
      <c r="AL170" s="123" t="str">
        <f>IF(原始数据!AN170=0,"",原始数据!AN170)</f>
        <v>杂技演员</v>
      </c>
      <c r="AM170" s="124">
        <v>0</v>
      </c>
      <c r="AN170" s="125">
        <v>0</v>
      </c>
      <c r="AO170" s="125">
        <v>0</v>
      </c>
      <c r="AP170" s="125">
        <v>0</v>
      </c>
      <c r="AQ170" s="125">
        <v>102.7</v>
      </c>
      <c r="AR170" s="127" t="s">
        <v>344</v>
      </c>
      <c r="AS170" s="128">
        <v>0</v>
      </c>
      <c r="AT170" s="128">
        <v>6</v>
      </c>
      <c r="AU170" s="128">
        <v>46</v>
      </c>
      <c r="AV170" s="129" t="s">
        <v>132</v>
      </c>
      <c r="AW170" s="129" t="s">
        <v>140</v>
      </c>
      <c r="AX170" s="125"/>
      <c r="AY170" s="125"/>
      <c r="AZ170" s="130"/>
      <c r="BA170" s="130"/>
      <c r="BB170" s="130"/>
      <c r="BC170" s="125"/>
    </row>
    <row r="171" spans="1:55">
      <c r="A171" s="117">
        <f>输入错误检查!B171</f>
        <v>0</v>
      </c>
      <c r="C171" s="120">
        <f>IF(原始数据!B171="","",原始数据!B171)</f>
        <v>6</v>
      </c>
      <c r="D171" s="120">
        <f>IF(原始数据!C171="","",原始数据!C171)</f>
        <v>16</v>
      </c>
      <c r="E171" s="120">
        <f>IF(原始数据!D171="","",原始数据!D171)</f>
        <v>1300</v>
      </c>
      <c r="F171" s="120" t="str">
        <f>IF(原始数据!E171="","",原始数据!E171)</f>
        <v>AWG</v>
      </c>
      <c r="G171" s="120" t="str">
        <f>IF(原始数据!F171="","",原始数据!F171)</f>
        <v>ZETA</v>
      </c>
      <c r="H171" s="120">
        <f>IF(原始数据!G171="","",原始数据!G171)</f>
        <v>1</v>
      </c>
      <c r="I171" s="120" t="str">
        <f>IF(原始数据!H171="","",原始数据!H171)</f>
        <v>下</v>
      </c>
      <c r="J171" s="120" t="str">
        <f>原始数据!U171</f>
        <v>屠</v>
      </c>
      <c r="K171" s="120">
        <f t="shared" si="6"/>
        <v>0</v>
      </c>
      <c r="L171" s="120">
        <f t="shared" si="7"/>
        <v>1</v>
      </c>
      <c r="M171" s="123" t="str">
        <f>IF(区域选择!K172="","",区域选择!K172)</f>
        <v>dolisu</v>
      </c>
      <c r="N171" s="123" t="str">
        <f>IF(原始数据!AI171=0,"",原始数据!AI171)</f>
        <v>先知</v>
      </c>
      <c r="O171" s="124">
        <v>2</v>
      </c>
      <c r="P171" s="125">
        <v>0</v>
      </c>
      <c r="Q171" s="125">
        <v>1</v>
      </c>
      <c r="R171" s="125">
        <v>0</v>
      </c>
      <c r="S171" s="125">
        <v>35</v>
      </c>
      <c r="T171" s="127" t="s">
        <v>344</v>
      </c>
      <c r="U171" s="123" t="str">
        <f>IF(区域选择!P172="","",区域选择!P172)</f>
        <v>hametu</v>
      </c>
      <c r="V171" s="123" t="str">
        <f>IF(原始数据!AJ171=0,"",原始数据!AJ171)</f>
        <v>病患</v>
      </c>
      <c r="W171" s="124">
        <v>0</v>
      </c>
      <c r="X171" s="125">
        <v>0</v>
      </c>
      <c r="Y171" s="125">
        <v>0</v>
      </c>
      <c r="Z171" s="125">
        <v>0</v>
      </c>
      <c r="AA171" s="125">
        <v>101.2</v>
      </c>
      <c r="AB171" s="127" t="s">
        <v>344</v>
      </c>
      <c r="AC171" s="123" t="str">
        <f>IF(区域选择!U172="","",区域选择!U172)</f>
        <v>shinami</v>
      </c>
      <c r="AD171" s="123" t="str">
        <f>IF(原始数据!AL171=0,"",原始数据!AL171)</f>
        <v>佣兵</v>
      </c>
      <c r="AE171" s="124">
        <v>2</v>
      </c>
      <c r="AF171" s="125">
        <v>0</v>
      </c>
      <c r="AG171" s="125">
        <v>2</v>
      </c>
      <c r="AH171" s="125">
        <v>0</v>
      </c>
      <c r="AI171" s="125">
        <v>46.5</v>
      </c>
      <c r="AJ171" s="127" t="s">
        <v>343</v>
      </c>
      <c r="AK171" s="123" t="str">
        <f>IF(区域选择!Z172="","",区域选择!Z172)</f>
        <v>kznk</v>
      </c>
      <c r="AL171" s="123" t="str">
        <f>IF(原始数据!AN171=0,"",原始数据!AN171)</f>
        <v>飞行家</v>
      </c>
      <c r="AM171" s="124">
        <v>1.54</v>
      </c>
      <c r="AN171" s="125">
        <v>0</v>
      </c>
      <c r="AO171" s="125">
        <v>1</v>
      </c>
      <c r="AP171" s="125">
        <v>0</v>
      </c>
      <c r="AQ171" s="125">
        <v>76.2</v>
      </c>
      <c r="AR171" s="127" t="s">
        <v>344</v>
      </c>
      <c r="AS171" s="128">
        <v>0</v>
      </c>
      <c r="AT171" s="128">
        <v>7</v>
      </c>
      <c r="AU171" s="128">
        <v>51</v>
      </c>
      <c r="AV171" s="128"/>
      <c r="AW171" s="128"/>
      <c r="AX171" s="125"/>
      <c r="AY171" s="125"/>
      <c r="AZ171" s="130"/>
      <c r="BA171" s="130"/>
      <c r="BB171" s="130"/>
      <c r="BC171" s="125"/>
    </row>
    <row r="172" spans="1:55">
      <c r="A172" s="117">
        <f>输入错误检查!B172</f>
        <v>0</v>
      </c>
      <c r="C172" s="120">
        <f>IF(原始数据!B172="","",原始数据!B172)</f>
        <v>6</v>
      </c>
      <c r="D172" s="120">
        <f>IF(原始数据!C172="","",原始数据!C172)</f>
        <v>16</v>
      </c>
      <c r="E172" s="120">
        <f>IF(原始数据!D172="","",原始数据!D172)</f>
        <v>1300</v>
      </c>
      <c r="F172" s="120" t="str">
        <f>IF(原始数据!E172="","",原始数据!E172)</f>
        <v>AWG</v>
      </c>
      <c r="G172" s="120" t="str">
        <f>IF(原始数据!F172="","",原始数据!F172)</f>
        <v>ZETA</v>
      </c>
      <c r="H172" s="120">
        <f>IF(原始数据!G172="","",原始数据!G172)</f>
        <v>2</v>
      </c>
      <c r="I172" s="120" t="str">
        <f>IF(原始数据!H172="","",原始数据!H172)</f>
        <v>上</v>
      </c>
      <c r="J172" s="120" t="str">
        <f>原始数据!U172</f>
        <v>平</v>
      </c>
      <c r="K172" s="120">
        <f t="shared" si="6"/>
        <v>0</v>
      </c>
      <c r="L172" s="120">
        <f t="shared" si="7"/>
        <v>2</v>
      </c>
      <c r="M172" s="123" t="str">
        <f>IF(区域选择!K173="","",区域选择!K173)</f>
        <v>dolisu</v>
      </c>
      <c r="N172" s="123" t="str">
        <f>IF(原始数据!AI172=0,"",原始数据!AI172)</f>
        <v>拉拉队员</v>
      </c>
      <c r="O172" s="124">
        <v>0.19</v>
      </c>
      <c r="P172" s="125">
        <v>0</v>
      </c>
      <c r="Q172" s="125">
        <v>0</v>
      </c>
      <c r="R172" s="125">
        <v>0</v>
      </c>
      <c r="S172" s="125">
        <v>87.5</v>
      </c>
      <c r="T172" s="127" t="s">
        <v>344</v>
      </c>
      <c r="U172" s="123" t="str">
        <f>IF(区域选择!P173="","",区域选择!P173)</f>
        <v>hametu</v>
      </c>
      <c r="V172" s="123" t="str">
        <f>IF(原始数据!AJ172=0,"",原始数据!AJ172)</f>
        <v>空军</v>
      </c>
      <c r="W172" s="124">
        <v>2.02</v>
      </c>
      <c r="X172" s="125">
        <v>0</v>
      </c>
      <c r="Y172" s="125">
        <v>0</v>
      </c>
      <c r="Z172" s="125">
        <v>0</v>
      </c>
      <c r="AA172" s="125">
        <v>7.9</v>
      </c>
      <c r="AB172" s="127" t="s">
        <v>343</v>
      </c>
      <c r="AC172" s="123" t="str">
        <f>IF(区域选择!U173="","",区域选择!U173)</f>
        <v>shinami</v>
      </c>
      <c r="AD172" s="123" t="str">
        <f>IF(原始数据!AL172=0,"",原始数据!AL172)</f>
        <v>大副</v>
      </c>
      <c r="AE172" s="124">
        <v>1.52</v>
      </c>
      <c r="AF172" s="125">
        <v>0</v>
      </c>
      <c r="AG172" s="125">
        <v>2</v>
      </c>
      <c r="AH172" s="125">
        <v>0</v>
      </c>
      <c r="AI172" s="125">
        <v>58.4</v>
      </c>
      <c r="AJ172" s="127" t="s">
        <v>343</v>
      </c>
      <c r="AK172" s="123" t="str">
        <f>IF(区域选择!Z173="","",区域选择!Z173)</f>
        <v>kznk</v>
      </c>
      <c r="AL172" s="123" t="str">
        <f>IF(原始数据!AN172=0,"",原始数据!AN172)</f>
        <v>杂技演员</v>
      </c>
      <c r="AM172" s="124">
        <v>1.61</v>
      </c>
      <c r="AN172" s="125">
        <v>0</v>
      </c>
      <c r="AO172" s="125">
        <v>1</v>
      </c>
      <c r="AP172" s="125">
        <v>0</v>
      </c>
      <c r="AQ172" s="125">
        <v>83</v>
      </c>
      <c r="AR172" s="127" t="s">
        <v>344</v>
      </c>
      <c r="AS172" s="128">
        <v>0</v>
      </c>
      <c r="AT172" s="128">
        <v>6</v>
      </c>
      <c r="AU172" s="128">
        <v>40</v>
      </c>
      <c r="AV172" s="128"/>
      <c r="AW172" s="128"/>
      <c r="AX172" s="125"/>
      <c r="AY172" s="125"/>
      <c r="AZ172" s="130"/>
      <c r="BA172" s="130"/>
      <c r="BB172" s="130"/>
      <c r="BC172" s="125"/>
    </row>
    <row r="173" spans="1:55">
      <c r="A173" s="117">
        <f>输入错误检查!B173</f>
        <v>0</v>
      </c>
      <c r="C173" s="120">
        <f>IF(原始数据!B173="","",原始数据!B173)</f>
        <v>6</v>
      </c>
      <c r="D173" s="120">
        <f>IF(原始数据!C173="","",原始数据!C173)</f>
        <v>16</v>
      </c>
      <c r="E173" s="120">
        <f>IF(原始数据!D173="","",原始数据!D173)</f>
        <v>1300</v>
      </c>
      <c r="F173" s="120" t="str">
        <f>IF(原始数据!E173="","",原始数据!E173)</f>
        <v>AWG</v>
      </c>
      <c r="G173" s="120" t="str">
        <f>IF(原始数据!F173="","",原始数据!F173)</f>
        <v>ZETA</v>
      </c>
      <c r="H173" s="120">
        <f>IF(原始数据!G173="","",原始数据!G173)</f>
        <v>2</v>
      </c>
      <c r="I173" s="120" t="str">
        <f>IF(原始数据!H173="","",原始数据!H173)</f>
        <v>下</v>
      </c>
      <c r="J173" s="120" t="str">
        <f>原始数据!U173</f>
        <v>平</v>
      </c>
      <c r="K173" s="120">
        <f t="shared" si="6"/>
        <v>0</v>
      </c>
      <c r="L173" s="120">
        <f t="shared" si="7"/>
        <v>2</v>
      </c>
      <c r="M173" s="123" t="str">
        <f>IF(区域选择!K174="","",区域选择!K174)</f>
        <v>tawash</v>
      </c>
      <c r="N173" s="123" t="str">
        <f>IF(原始数据!AI173=0,"",原始数据!AI173)</f>
        <v>心理学家</v>
      </c>
      <c r="O173" s="124">
        <v>1.98</v>
      </c>
      <c r="P173" s="125">
        <v>0</v>
      </c>
      <c r="Q173" s="125">
        <v>0</v>
      </c>
      <c r="R173" s="125">
        <v>0</v>
      </c>
      <c r="S173" s="125">
        <v>0</v>
      </c>
      <c r="T173" s="127" t="s">
        <v>343</v>
      </c>
      <c r="U173" s="123" t="str">
        <f>IF(区域选择!P174="","",区域选择!P174)</f>
        <v>nameko</v>
      </c>
      <c r="V173" s="123" t="str">
        <f>IF(原始数据!AJ173=0,"",原始数据!AJ173)</f>
        <v>勘探员</v>
      </c>
      <c r="W173" s="124">
        <v>0.02</v>
      </c>
      <c r="X173" s="125">
        <v>0</v>
      </c>
      <c r="Y173" s="125">
        <v>0</v>
      </c>
      <c r="Z173" s="125">
        <v>0</v>
      </c>
      <c r="AA173" s="125">
        <v>82.3</v>
      </c>
      <c r="AB173" s="127" t="s">
        <v>344</v>
      </c>
      <c r="AC173" s="123" t="str">
        <f>IF(区域选择!U174="","",区域选择!U174)</f>
        <v>kaeru</v>
      </c>
      <c r="AD173" s="123" t="str">
        <f>IF(原始数据!AL173=0,"",原始数据!AL173)</f>
        <v>舞女</v>
      </c>
      <c r="AE173" s="124">
        <v>1.71</v>
      </c>
      <c r="AF173" s="125">
        <v>0</v>
      </c>
      <c r="AG173" s="125">
        <v>0</v>
      </c>
      <c r="AH173" s="125">
        <v>0</v>
      </c>
      <c r="AI173" s="125">
        <v>46.1</v>
      </c>
      <c r="AJ173" s="127" t="s">
        <v>344</v>
      </c>
      <c r="AK173" s="123" t="str">
        <f>IF(区域选择!Z174="","",区域选择!Z174)</f>
        <v>aez</v>
      </c>
      <c r="AL173" s="123" t="str">
        <f>IF(原始数据!AN173=0,"",原始数据!AN173)</f>
        <v>大副</v>
      </c>
      <c r="AM173" s="124">
        <v>1.3</v>
      </c>
      <c r="AN173" s="125">
        <v>0</v>
      </c>
      <c r="AO173" s="125">
        <v>1</v>
      </c>
      <c r="AP173" s="125">
        <v>0</v>
      </c>
      <c r="AQ173" s="125">
        <v>22.6</v>
      </c>
      <c r="AR173" s="127" t="s">
        <v>343</v>
      </c>
      <c r="AS173" s="128">
        <v>0</v>
      </c>
      <c r="AT173" s="128">
        <v>4</v>
      </c>
      <c r="AU173" s="128">
        <v>31</v>
      </c>
      <c r="AV173" s="128"/>
      <c r="AW173" s="128"/>
      <c r="AX173" s="125"/>
      <c r="AY173" s="125"/>
      <c r="AZ173" s="130"/>
      <c r="BA173" s="130"/>
      <c r="BB173" s="130"/>
      <c r="BC173" s="125"/>
    </row>
    <row r="174" spans="1:55">
      <c r="A174" s="117">
        <f>输入错误检查!B174</f>
        <v>0</v>
      </c>
      <c r="C174" s="120">
        <f>IF(原始数据!B174="","",原始数据!B174)</f>
        <v>6</v>
      </c>
      <c r="D174" s="120">
        <f>IF(原始数据!C174="","",原始数据!C174)</f>
        <v>16</v>
      </c>
      <c r="E174" s="120">
        <f>IF(原始数据!D174="","",原始数据!D174)</f>
        <v>1300</v>
      </c>
      <c r="F174" s="120" t="str">
        <f>IF(原始数据!E174="","",原始数据!E174)</f>
        <v>AWG</v>
      </c>
      <c r="G174" s="120" t="str">
        <f>IF(原始数据!F174="","",原始数据!F174)</f>
        <v>ZETA</v>
      </c>
      <c r="H174" s="120">
        <f>IF(原始数据!G174="","",原始数据!G174)</f>
        <v>3</v>
      </c>
      <c r="I174" s="120" t="str">
        <f>IF(原始数据!H174="","",原始数据!H174)</f>
        <v>上</v>
      </c>
      <c r="J174" s="120" t="str">
        <f>原始数据!U174</f>
        <v>屠</v>
      </c>
      <c r="K174" s="120">
        <f t="shared" si="6"/>
        <v>0</v>
      </c>
      <c r="L174" s="120">
        <f t="shared" si="7"/>
        <v>0</v>
      </c>
      <c r="M174" s="123" t="str">
        <f>IF(区域选择!K175="","",区域选择!K175)</f>
        <v>nameko</v>
      </c>
      <c r="N174" s="123" t="str">
        <f>IF(原始数据!AI174=0,"",原始数据!AI174)</f>
        <v>古董商</v>
      </c>
      <c r="O174" s="124">
        <v>2.14</v>
      </c>
      <c r="P174" s="125">
        <v>0</v>
      </c>
      <c r="Q174" s="125">
        <v>2</v>
      </c>
      <c r="R174" s="125">
        <v>0</v>
      </c>
      <c r="S174" s="125">
        <v>78.5</v>
      </c>
      <c r="T174" s="127" t="s">
        <v>344</v>
      </c>
      <c r="U174" s="123" t="str">
        <f>IF(区域选择!P175="","",区域选择!P175)</f>
        <v>tawash</v>
      </c>
      <c r="V174" s="123" t="str">
        <f>IF(原始数据!AJ174=0,"",原始数据!AJ174)</f>
        <v>入殓师</v>
      </c>
      <c r="W174" s="124">
        <v>1.45</v>
      </c>
      <c r="X174" s="125">
        <v>0</v>
      </c>
      <c r="Y174" s="125">
        <v>1</v>
      </c>
      <c r="Z174" s="125">
        <v>0</v>
      </c>
      <c r="AA174" s="125">
        <v>28.5</v>
      </c>
      <c r="AB174" s="127" t="s">
        <v>344</v>
      </c>
      <c r="AC174" s="123" t="str">
        <f>IF(区域选择!U175="","",区域选择!U175)</f>
        <v>aez</v>
      </c>
      <c r="AD174" s="123" t="str">
        <f>IF(原始数据!AL174=0,"",原始数据!AL174)</f>
        <v>前锋</v>
      </c>
      <c r="AE174" s="124">
        <v>1.53</v>
      </c>
      <c r="AF174" s="125">
        <v>0</v>
      </c>
      <c r="AG174" s="125">
        <v>2</v>
      </c>
      <c r="AH174" s="125">
        <v>0</v>
      </c>
      <c r="AI174" s="125">
        <v>68.9</v>
      </c>
      <c r="AJ174" s="127" t="s">
        <v>344</v>
      </c>
      <c r="AK174" s="123" t="str">
        <f>IF(区域选择!Z175="","",区域选择!Z175)</f>
        <v>kaeru</v>
      </c>
      <c r="AL174" s="123" t="str">
        <f>IF(原始数据!AN174=0,"",原始数据!AN174)</f>
        <v>昆虫学者</v>
      </c>
      <c r="AM174" s="124">
        <v>0</v>
      </c>
      <c r="AN174" s="125">
        <v>1</v>
      </c>
      <c r="AO174" s="125">
        <v>0</v>
      </c>
      <c r="AP174" s="125">
        <v>0</v>
      </c>
      <c r="AQ174" s="125">
        <v>88</v>
      </c>
      <c r="AR174" s="127" t="s">
        <v>344</v>
      </c>
      <c r="AS174" s="128">
        <v>1</v>
      </c>
      <c r="AT174" s="128">
        <v>7</v>
      </c>
      <c r="AU174" s="128">
        <v>27</v>
      </c>
      <c r="AV174" s="128"/>
      <c r="AW174" s="128"/>
      <c r="AX174" s="125"/>
      <c r="AY174" s="125"/>
      <c r="AZ174" s="130"/>
      <c r="BA174" s="130"/>
      <c r="BB174" s="130"/>
      <c r="BC174" s="125"/>
    </row>
    <row r="175" spans="1:55">
      <c r="A175" s="117">
        <f>输入错误检查!B175</f>
        <v>0</v>
      </c>
      <c r="C175" s="120">
        <f>IF(原始数据!B175="","",原始数据!B175)</f>
        <v>6</v>
      </c>
      <c r="D175" s="120">
        <f>IF(原始数据!C175="","",原始数据!C175)</f>
        <v>16</v>
      </c>
      <c r="E175" s="120">
        <f>IF(原始数据!D175="","",原始数据!D175)</f>
        <v>1300</v>
      </c>
      <c r="F175" s="120" t="str">
        <f>IF(原始数据!E175="","",原始数据!E175)</f>
        <v>AWG</v>
      </c>
      <c r="G175" s="120" t="str">
        <f>IF(原始数据!F175="","",原始数据!F175)</f>
        <v>ZETA</v>
      </c>
      <c r="H175" s="120">
        <f>IF(原始数据!G175="","",原始数据!G175)</f>
        <v>3</v>
      </c>
      <c r="I175" s="120" t="str">
        <f>IF(原始数据!H175="","",原始数据!H175)</f>
        <v>下</v>
      </c>
      <c r="J175" s="120" t="str">
        <f>原始数据!U175</f>
        <v>人</v>
      </c>
      <c r="K175" s="120">
        <f t="shared" si="6"/>
        <v>0</v>
      </c>
      <c r="L175" s="120">
        <f t="shared" si="7"/>
        <v>3</v>
      </c>
      <c r="M175" s="123" t="str">
        <f>IF(区域选择!K176="","",区域选择!K176)</f>
        <v>kznk</v>
      </c>
      <c r="N175" s="123" t="str">
        <f>IF(原始数据!AI175=0,"",原始数据!AI175)</f>
        <v>前锋</v>
      </c>
      <c r="O175" s="124">
        <v>0.73</v>
      </c>
      <c r="P175" s="125">
        <v>0</v>
      </c>
      <c r="Q175" s="125">
        <v>1</v>
      </c>
      <c r="R175" s="125">
        <v>1</v>
      </c>
      <c r="S175" s="125">
        <v>100.2</v>
      </c>
      <c r="T175" s="127" t="s">
        <v>343</v>
      </c>
      <c r="U175" s="123" t="str">
        <f>IF(区域选择!P176="","",区域选择!P176)</f>
        <v>shinami</v>
      </c>
      <c r="V175" s="123" t="str">
        <f>IF(原始数据!AJ175=0,"",原始数据!AJ175)</f>
        <v>舞女</v>
      </c>
      <c r="W175" s="124">
        <v>0.92</v>
      </c>
      <c r="X175" s="125">
        <v>0</v>
      </c>
      <c r="Y175" s="125">
        <v>0</v>
      </c>
      <c r="Z175" s="125">
        <v>0</v>
      </c>
      <c r="AA175" s="125">
        <v>96.8</v>
      </c>
      <c r="AB175" s="127" t="s">
        <v>344</v>
      </c>
      <c r="AC175" s="123" t="str">
        <f>IF(区域选择!U176="","",区域选择!U176)</f>
        <v>hametu</v>
      </c>
      <c r="AD175" s="123" t="str">
        <f>IF(原始数据!AL175=0,"",原始数据!AL175)</f>
        <v>心理学家</v>
      </c>
      <c r="AE175" s="124">
        <v>1.77</v>
      </c>
      <c r="AF175" s="125">
        <v>0</v>
      </c>
      <c r="AG175" s="125">
        <v>2</v>
      </c>
      <c r="AH175" s="125">
        <v>0</v>
      </c>
      <c r="AI175" s="125">
        <v>0</v>
      </c>
      <c r="AJ175" s="127" t="s">
        <v>343</v>
      </c>
      <c r="AK175" s="123" t="str">
        <f>IF(区域选择!Z176="","",区域选择!Z176)</f>
        <v>dolisu</v>
      </c>
      <c r="AL175" s="123" t="str">
        <f>IF(原始数据!AN175=0,"",原始数据!AN175)</f>
        <v>囚徒</v>
      </c>
      <c r="AM175" s="124">
        <v>2.89</v>
      </c>
      <c r="AN175" s="125">
        <v>0</v>
      </c>
      <c r="AO175" s="125">
        <v>0</v>
      </c>
      <c r="AP175" s="125">
        <v>1</v>
      </c>
      <c r="AQ175" s="125">
        <v>10.1</v>
      </c>
      <c r="AR175" s="127" t="s">
        <v>343</v>
      </c>
      <c r="AS175" s="128">
        <v>0</v>
      </c>
      <c r="AT175" s="128">
        <v>7</v>
      </c>
      <c r="AU175" s="128">
        <v>30</v>
      </c>
      <c r="AV175" s="128"/>
      <c r="AW175" s="128"/>
      <c r="AX175" s="125"/>
      <c r="AY175" s="125"/>
      <c r="AZ175" s="130"/>
      <c r="BA175" s="130"/>
      <c r="BB175" s="130"/>
      <c r="BC175" s="125"/>
    </row>
    <row r="176" spans="1:55">
      <c r="A176" s="117">
        <f>输入错误检查!B176</f>
        <v>0</v>
      </c>
      <c r="C176" s="120">
        <f>IF(原始数据!B176="","",原始数据!B176)</f>
        <v>6</v>
      </c>
      <c r="D176" s="120">
        <f>IF(原始数据!C176="","",原始数据!C176)</f>
        <v>16</v>
      </c>
      <c r="E176" s="120">
        <f>IF(原始数据!D176="","",原始数据!D176)</f>
        <v>1300</v>
      </c>
      <c r="F176" s="120" t="str">
        <f>IF(原始数据!E176="","",原始数据!E176)</f>
        <v>AWG</v>
      </c>
      <c r="G176" s="120" t="str">
        <f>IF(原始数据!F176="","",原始数据!F176)</f>
        <v>ZETA</v>
      </c>
      <c r="H176" s="120" t="str">
        <f>IF(原始数据!G176="","",原始数据!G176)</f>
        <v>加</v>
      </c>
      <c r="I176" s="120" t="str">
        <f>IF(原始数据!H176="","",原始数据!H176)</f>
        <v>上</v>
      </c>
      <c r="J176" s="120" t="str">
        <f>原始数据!U176</f>
        <v/>
      </c>
      <c r="K176" s="120" t="str">
        <f t="shared" si="6"/>
        <v/>
      </c>
      <c r="L176" s="120">
        <f t="shared" si="7"/>
        <v>0</v>
      </c>
      <c r="M176" s="123" t="str">
        <f>IF(区域选择!K177="","",区域选择!K177)</f>
        <v/>
      </c>
      <c r="N176" s="123" t="str">
        <f>IF(原始数据!AI176=0,"",原始数据!AI176)</f>
        <v/>
      </c>
      <c r="O176" s="124"/>
      <c r="P176" s="125"/>
      <c r="Q176" s="125"/>
      <c r="R176" s="125"/>
      <c r="S176" s="125"/>
      <c r="T176" s="125"/>
      <c r="U176" s="123" t="str">
        <f>IF(区域选择!P177="","",区域选择!P177)</f>
        <v/>
      </c>
      <c r="V176" s="123" t="str">
        <f>IF(原始数据!AJ176=0,"",原始数据!AJ176)</f>
        <v/>
      </c>
      <c r="W176" s="124"/>
      <c r="X176" s="125"/>
      <c r="Y176" s="125"/>
      <c r="Z176" s="125"/>
      <c r="AA176" s="125"/>
      <c r="AB176" s="125"/>
      <c r="AC176" s="123" t="str">
        <f>IF(区域选择!U177="","",区域选择!U177)</f>
        <v/>
      </c>
      <c r="AD176" s="123" t="str">
        <f>IF(原始数据!AL176=0,"",原始数据!AL176)</f>
        <v/>
      </c>
      <c r="AE176" s="124"/>
      <c r="AF176" s="125"/>
      <c r="AG176" s="125"/>
      <c r="AH176" s="125"/>
      <c r="AI176" s="125"/>
      <c r="AJ176" s="125"/>
      <c r="AK176" s="123" t="str">
        <f>IF(区域选择!Z177="","",区域选择!Z177)</f>
        <v/>
      </c>
      <c r="AL176" s="123" t="str">
        <f>IF(原始数据!AN176=0,"",原始数据!AN176)</f>
        <v/>
      </c>
      <c r="AM176" s="124"/>
      <c r="AN176" s="125"/>
      <c r="AO176" s="125"/>
      <c r="AP176" s="125"/>
      <c r="AQ176" s="125"/>
      <c r="AR176" s="125"/>
      <c r="AS176" s="128"/>
      <c r="AT176" s="128"/>
      <c r="AU176" s="128"/>
      <c r="AV176" s="128"/>
      <c r="AW176" s="128"/>
      <c r="AX176" s="125"/>
      <c r="AY176" s="125"/>
      <c r="AZ176" s="130"/>
      <c r="BA176" s="130"/>
      <c r="BB176" s="130"/>
      <c r="BC176" s="125"/>
    </row>
    <row r="177" spans="1:55">
      <c r="A177" s="117">
        <f>输入错误检查!B177</f>
        <v>0</v>
      </c>
      <c r="C177" s="120">
        <f>IF(原始数据!B177="","",原始数据!B177)</f>
        <v>6</v>
      </c>
      <c r="D177" s="120">
        <f>IF(原始数据!C177="","",原始数据!C177)</f>
        <v>16</v>
      </c>
      <c r="E177" s="120">
        <f>IF(原始数据!D177="","",原始数据!D177)</f>
        <v>1300</v>
      </c>
      <c r="F177" s="120" t="str">
        <f>IF(原始数据!E177="","",原始数据!E177)</f>
        <v>AWG</v>
      </c>
      <c r="G177" s="120" t="str">
        <f>IF(原始数据!F177="","",原始数据!F177)</f>
        <v>ZETA</v>
      </c>
      <c r="H177" s="120" t="str">
        <f>IF(原始数据!G177="","",原始数据!G177)</f>
        <v>加</v>
      </c>
      <c r="I177" s="120" t="str">
        <f>IF(原始数据!H177="","",原始数据!H177)</f>
        <v>下</v>
      </c>
      <c r="J177" s="120" t="str">
        <f>原始数据!U177</f>
        <v/>
      </c>
      <c r="K177" s="120" t="str">
        <f t="shared" si="6"/>
        <v/>
      </c>
      <c r="L177" s="120">
        <f t="shared" si="7"/>
        <v>0</v>
      </c>
      <c r="M177" s="123" t="str">
        <f>IF(区域选择!K178="","",区域选择!K178)</f>
        <v/>
      </c>
      <c r="N177" s="123" t="str">
        <f>IF(原始数据!AI177=0,"",原始数据!AI177)</f>
        <v/>
      </c>
      <c r="O177" s="124"/>
      <c r="P177" s="125"/>
      <c r="Q177" s="125"/>
      <c r="R177" s="125"/>
      <c r="S177" s="125"/>
      <c r="T177" s="125"/>
      <c r="U177" s="123" t="str">
        <f>IF(区域选择!P178="","",区域选择!P178)</f>
        <v/>
      </c>
      <c r="V177" s="123" t="str">
        <f>IF(原始数据!AJ177=0,"",原始数据!AJ177)</f>
        <v/>
      </c>
      <c r="W177" s="124"/>
      <c r="X177" s="125"/>
      <c r="Y177" s="125"/>
      <c r="Z177" s="125"/>
      <c r="AA177" s="125"/>
      <c r="AB177" s="125"/>
      <c r="AC177" s="123" t="str">
        <f>IF(区域选择!U178="","",区域选择!U178)</f>
        <v/>
      </c>
      <c r="AD177" s="123" t="str">
        <f>IF(原始数据!AL177=0,"",原始数据!AL177)</f>
        <v/>
      </c>
      <c r="AE177" s="124"/>
      <c r="AF177" s="125"/>
      <c r="AG177" s="125"/>
      <c r="AH177" s="125"/>
      <c r="AI177" s="125"/>
      <c r="AJ177" s="125"/>
      <c r="AK177" s="123" t="str">
        <f>IF(区域选择!Z178="","",区域选择!Z178)</f>
        <v/>
      </c>
      <c r="AL177" s="123" t="str">
        <f>IF(原始数据!AN177=0,"",原始数据!AN177)</f>
        <v/>
      </c>
      <c r="AM177" s="124"/>
      <c r="AN177" s="125"/>
      <c r="AO177" s="125"/>
      <c r="AP177" s="125"/>
      <c r="AQ177" s="125"/>
      <c r="AR177" s="125"/>
      <c r="AS177" s="128"/>
      <c r="AT177" s="128"/>
      <c r="AU177" s="128"/>
      <c r="AV177" s="128"/>
      <c r="AW177" s="128"/>
      <c r="AX177" s="125"/>
      <c r="AY177" s="125"/>
      <c r="AZ177" s="130"/>
      <c r="BA177" s="130"/>
      <c r="BB177" s="130"/>
      <c r="BC177" s="125"/>
    </row>
    <row r="178" spans="1:55">
      <c r="A178" s="117">
        <f>输入错误检查!B178</f>
        <v>0</v>
      </c>
      <c r="C178" s="120">
        <f>IF(原始数据!B178="","",原始数据!B178)</f>
        <v>6</v>
      </c>
      <c r="D178" s="120">
        <f>IF(原始数据!C178="","",原始数据!C178)</f>
        <v>16</v>
      </c>
      <c r="E178" s="120">
        <f>IF(原始数据!D178="","",原始数据!D178)</f>
        <v>1500</v>
      </c>
      <c r="F178" s="120" t="str">
        <f>IF(原始数据!E178="","",原始数据!E178)</f>
        <v>FL</v>
      </c>
      <c r="G178" s="120" t="str">
        <f>IF(原始数据!F178="","",原始数据!F178)</f>
        <v>FAV</v>
      </c>
      <c r="H178" s="120">
        <f>IF(原始数据!G178="","",原始数据!G178)</f>
        <v>1</v>
      </c>
      <c r="I178" s="120" t="str">
        <f>IF(原始数据!H178="","",原始数据!H178)</f>
        <v>上</v>
      </c>
      <c r="J178" s="120" t="str">
        <f>原始数据!U178</f>
        <v>屠</v>
      </c>
      <c r="K178" s="120">
        <f t="shared" si="6"/>
        <v>0</v>
      </c>
      <c r="L178" s="120">
        <f t="shared" si="7"/>
        <v>0</v>
      </c>
      <c r="M178" s="123" t="str">
        <f>IF(区域选择!K179="","",区域选择!K179)</f>
        <v>sasori</v>
      </c>
      <c r="N178" s="123" t="str">
        <f>IF(原始数据!AI178=0,"",原始数据!AI178)</f>
        <v>空军</v>
      </c>
      <c r="O178" s="124">
        <v>1.97</v>
      </c>
      <c r="P178" s="125">
        <v>0</v>
      </c>
      <c r="Q178" s="125">
        <v>0</v>
      </c>
      <c r="R178" s="125">
        <v>0</v>
      </c>
      <c r="S178" s="125">
        <v>133.4</v>
      </c>
      <c r="T178" s="127" t="s">
        <v>344</v>
      </c>
      <c r="U178" s="123" t="str">
        <f>IF(区域选择!P179="","",区域选择!P179)</f>
        <v>emmko</v>
      </c>
      <c r="V178" s="123" t="str">
        <f>IF(原始数据!AJ178=0,"",原始数据!AJ178)</f>
        <v>魔术师</v>
      </c>
      <c r="W178" s="124">
        <v>1.1</v>
      </c>
      <c r="X178" s="125">
        <v>1</v>
      </c>
      <c r="Y178" s="125">
        <v>1</v>
      </c>
      <c r="Z178" s="125">
        <v>0</v>
      </c>
      <c r="AA178" s="125">
        <v>173.4</v>
      </c>
      <c r="AB178" s="127" t="s">
        <v>344</v>
      </c>
      <c r="AC178" s="123" t="str">
        <f>IF(区域选择!U179="","",区域选择!U179)</f>
        <v>maeken</v>
      </c>
      <c r="AD178" s="123" t="str">
        <f>IF(原始数据!AL178=0,"",原始数据!AL178)</f>
        <v>野人</v>
      </c>
      <c r="AE178" s="124">
        <v>1.15</v>
      </c>
      <c r="AF178" s="125">
        <v>0</v>
      </c>
      <c r="AG178" s="125">
        <v>2</v>
      </c>
      <c r="AH178" s="125">
        <v>1</v>
      </c>
      <c r="AI178" s="125">
        <v>59.5</v>
      </c>
      <c r="AJ178" s="127" t="s">
        <v>344</v>
      </c>
      <c r="AK178" s="123" t="str">
        <f>IF(区域选择!Z179="","",区域选择!Z179)</f>
        <v>yougg</v>
      </c>
      <c r="AL178" s="123" t="str">
        <f>IF(原始数据!AN178=0,"",原始数据!AN178)</f>
        <v>入殓师</v>
      </c>
      <c r="AM178" s="124">
        <v>2.39</v>
      </c>
      <c r="AN178" s="125">
        <v>0</v>
      </c>
      <c r="AO178" s="125">
        <v>1</v>
      </c>
      <c r="AP178" s="125">
        <v>1</v>
      </c>
      <c r="AQ178" s="125">
        <v>151.1</v>
      </c>
      <c r="AR178" s="127" t="s">
        <v>344</v>
      </c>
      <c r="AS178" s="128">
        <v>0</v>
      </c>
      <c r="AT178" s="128">
        <v>14</v>
      </c>
      <c r="AU178" s="128">
        <v>5</v>
      </c>
      <c r="AV178" s="129" t="s">
        <v>257</v>
      </c>
      <c r="AW178" s="129" t="s">
        <v>185</v>
      </c>
      <c r="AX178" s="125"/>
      <c r="AY178" s="125"/>
      <c r="AZ178" s="130"/>
      <c r="BA178" s="130"/>
      <c r="BB178" s="130"/>
      <c r="BC178" s="125"/>
    </row>
    <row r="179" spans="1:55">
      <c r="A179" s="117">
        <f>输入错误检查!B179</f>
        <v>0</v>
      </c>
      <c r="C179" s="120">
        <f>IF(原始数据!B179="","",原始数据!B179)</f>
        <v>6</v>
      </c>
      <c r="D179" s="120">
        <f>IF(原始数据!C179="","",原始数据!C179)</f>
        <v>16</v>
      </c>
      <c r="E179" s="120">
        <f>IF(原始数据!D179="","",原始数据!D179)</f>
        <v>1500</v>
      </c>
      <c r="F179" s="120" t="str">
        <f>IF(原始数据!E179="","",原始数据!E179)</f>
        <v>FL</v>
      </c>
      <c r="G179" s="120" t="str">
        <f>IF(原始数据!F179="","",原始数据!F179)</f>
        <v>FAV</v>
      </c>
      <c r="H179" s="120">
        <f>IF(原始数据!G179="","",原始数据!G179)</f>
        <v>1</v>
      </c>
      <c r="I179" s="120" t="str">
        <f>IF(原始数据!H179="","",原始数据!H179)</f>
        <v>下</v>
      </c>
      <c r="J179" s="120" t="str">
        <f>原始数据!U179</f>
        <v>屠</v>
      </c>
      <c r="K179" s="120">
        <f t="shared" si="6"/>
        <v>0</v>
      </c>
      <c r="L179" s="120">
        <f t="shared" si="7"/>
        <v>0</v>
      </c>
      <c r="M179" s="123" t="str">
        <f>IF(区域选择!K180="","",区域选择!K180)</f>
        <v>nerisu</v>
      </c>
      <c r="N179" s="123" t="str">
        <f>IF(原始数据!AI179=0,"",原始数据!AI179)</f>
        <v>古董商</v>
      </c>
      <c r="O179" s="124">
        <v>0</v>
      </c>
      <c r="P179" s="125">
        <v>0</v>
      </c>
      <c r="Q179" s="125">
        <v>0</v>
      </c>
      <c r="R179" s="125">
        <v>0</v>
      </c>
      <c r="S179" s="125">
        <v>102.5</v>
      </c>
      <c r="T179" s="127" t="s">
        <v>344</v>
      </c>
      <c r="U179" s="123" t="str">
        <f>IF(区域选择!P180="","",区域选择!P180)</f>
        <v>felix</v>
      </c>
      <c r="V179" s="123" t="str">
        <f>IF(原始数据!AJ179=0,"",原始数据!AJ179)</f>
        <v>病患</v>
      </c>
      <c r="W179" s="124">
        <v>1.43</v>
      </c>
      <c r="X179" s="125">
        <v>0</v>
      </c>
      <c r="Y179" s="125">
        <v>2</v>
      </c>
      <c r="Z179" s="125">
        <v>0</v>
      </c>
      <c r="AA179" s="125">
        <v>66.3</v>
      </c>
      <c r="AB179" s="127" t="s">
        <v>344</v>
      </c>
      <c r="AC179" s="123" t="str">
        <f>IF(区域选择!U180="","",区域选择!U180)</f>
        <v>appai</v>
      </c>
      <c r="AD179" s="123" t="str">
        <f>IF(原始数据!AL179=0,"",原始数据!AL179)</f>
        <v>记者</v>
      </c>
      <c r="AE179" s="124">
        <v>2.24</v>
      </c>
      <c r="AF179" s="125">
        <v>0</v>
      </c>
      <c r="AG179" s="125">
        <v>0</v>
      </c>
      <c r="AH179" s="125">
        <v>2</v>
      </c>
      <c r="AI179" s="125">
        <v>55.2</v>
      </c>
      <c r="AJ179" s="127" t="s">
        <v>344</v>
      </c>
      <c r="AK179" s="123" t="str">
        <f>IF(区域选择!Z180="","",区域选择!Z180)</f>
        <v>dacho</v>
      </c>
      <c r="AL179" s="123" t="str">
        <f>IF(原始数据!AN179=0,"",原始数据!AN179)</f>
        <v>野人</v>
      </c>
      <c r="AM179" s="124">
        <v>1.59</v>
      </c>
      <c r="AN179" s="125">
        <v>0</v>
      </c>
      <c r="AO179" s="125">
        <v>2</v>
      </c>
      <c r="AP179" s="125">
        <v>0</v>
      </c>
      <c r="AQ179" s="125">
        <v>80</v>
      </c>
      <c r="AR179" s="127" t="s">
        <v>344</v>
      </c>
      <c r="AS179" s="128">
        <v>0</v>
      </c>
      <c r="AT179" s="128">
        <v>9</v>
      </c>
      <c r="AU179" s="128">
        <v>24</v>
      </c>
      <c r="AV179" s="128"/>
      <c r="AW179" s="128"/>
      <c r="AX179" s="125"/>
      <c r="AY179" s="125"/>
      <c r="AZ179" s="130"/>
      <c r="BA179" s="130"/>
      <c r="BB179" s="130"/>
      <c r="BC179" s="125"/>
    </row>
    <row r="180" spans="1:55">
      <c r="A180" s="117">
        <f>输入错误检查!B180</f>
        <v>0</v>
      </c>
      <c r="C180" s="120">
        <f>IF(原始数据!B180="","",原始数据!B180)</f>
        <v>6</v>
      </c>
      <c r="D180" s="120">
        <f>IF(原始数据!C180="","",原始数据!C180)</f>
        <v>16</v>
      </c>
      <c r="E180" s="120">
        <f>IF(原始数据!D180="","",原始数据!D180)</f>
        <v>1500</v>
      </c>
      <c r="F180" s="120" t="str">
        <f>IF(原始数据!E180="","",原始数据!E180)</f>
        <v>FL</v>
      </c>
      <c r="G180" s="120" t="str">
        <f>IF(原始数据!F180="","",原始数据!F180)</f>
        <v>FAV</v>
      </c>
      <c r="H180" s="120">
        <f>IF(原始数据!G180="","",原始数据!G180)</f>
        <v>2</v>
      </c>
      <c r="I180" s="120" t="str">
        <f>IF(原始数据!H180="","",原始数据!H180)</f>
        <v>上</v>
      </c>
      <c r="J180" s="120" t="str">
        <f>原始数据!U180</f>
        <v>平</v>
      </c>
      <c r="K180" s="120">
        <f t="shared" si="6"/>
        <v>0</v>
      </c>
      <c r="L180" s="120">
        <f t="shared" si="7"/>
        <v>2</v>
      </c>
      <c r="M180" s="123" t="str">
        <f>IF(区域选择!K181="","",区域选择!K181)</f>
        <v>appai</v>
      </c>
      <c r="N180" s="123" t="str">
        <f>IF(原始数据!AI180=0,"",原始数据!AI180)</f>
        <v>飞行家</v>
      </c>
      <c r="O180" s="124">
        <v>0.3</v>
      </c>
      <c r="P180" s="125">
        <v>0</v>
      </c>
      <c r="Q180" s="125">
        <v>0</v>
      </c>
      <c r="R180" s="125">
        <v>0</v>
      </c>
      <c r="S180" s="125">
        <v>105.6</v>
      </c>
      <c r="T180" s="127" t="s">
        <v>344</v>
      </c>
      <c r="U180" s="123" t="str">
        <f>IF(区域选择!P181="","",区域选择!P181)</f>
        <v>felix</v>
      </c>
      <c r="V180" s="123" t="str">
        <f>IF(原始数据!AJ180=0,"",原始数据!AJ180)</f>
        <v>心理学家</v>
      </c>
      <c r="W180" s="124">
        <v>2.13</v>
      </c>
      <c r="X180" s="125">
        <v>0</v>
      </c>
      <c r="Y180" s="125">
        <v>1</v>
      </c>
      <c r="Z180" s="125">
        <v>0</v>
      </c>
      <c r="AA180" s="125">
        <v>101.3</v>
      </c>
      <c r="AB180" s="127" t="s">
        <v>344</v>
      </c>
      <c r="AC180" s="123" t="str">
        <f>IF(区域选择!U181="","",区域选择!U181)</f>
        <v>nerisu</v>
      </c>
      <c r="AD180" s="123" t="str">
        <f>IF(原始数据!AL180=0,"",原始数据!AL180)</f>
        <v>勘探员</v>
      </c>
      <c r="AE180" s="124">
        <v>2.18</v>
      </c>
      <c r="AF180" s="125">
        <v>0</v>
      </c>
      <c r="AG180" s="125">
        <v>0</v>
      </c>
      <c r="AH180" s="125">
        <v>0</v>
      </c>
      <c r="AI180" s="125">
        <v>105.6</v>
      </c>
      <c r="AJ180" s="127" t="s">
        <v>343</v>
      </c>
      <c r="AK180" s="123" t="str">
        <f>IF(区域选择!Z181="","",区域选择!Z181)</f>
        <v>dacho</v>
      </c>
      <c r="AL180" s="123" t="str">
        <f>IF(原始数据!AN180=0,"",原始数据!AN180)</f>
        <v>大副</v>
      </c>
      <c r="AM180" s="124">
        <v>1.25</v>
      </c>
      <c r="AN180" s="125">
        <v>0</v>
      </c>
      <c r="AO180" s="125">
        <v>2</v>
      </c>
      <c r="AP180" s="125">
        <v>0</v>
      </c>
      <c r="AQ180" s="127">
        <v>29.5</v>
      </c>
      <c r="AR180" s="127" t="s">
        <v>343</v>
      </c>
      <c r="AS180" s="128">
        <v>0</v>
      </c>
      <c r="AT180" s="128">
        <v>9</v>
      </c>
      <c r="AU180" s="128">
        <v>24</v>
      </c>
      <c r="AV180" s="128"/>
      <c r="AW180" s="128"/>
      <c r="AX180" s="125"/>
      <c r="AY180" s="125"/>
      <c r="AZ180" s="130"/>
      <c r="BA180" s="130"/>
      <c r="BB180" s="130"/>
      <c r="BC180" s="125"/>
    </row>
    <row r="181" spans="1:55">
      <c r="A181" s="117">
        <f>输入错误检查!B181</f>
        <v>0</v>
      </c>
      <c r="C181" s="120">
        <f>IF(原始数据!B181="","",原始数据!B181)</f>
        <v>6</v>
      </c>
      <c r="D181" s="120">
        <f>IF(原始数据!C181="","",原始数据!C181)</f>
        <v>16</v>
      </c>
      <c r="E181" s="120">
        <f>IF(原始数据!D181="","",原始数据!D181)</f>
        <v>1500</v>
      </c>
      <c r="F181" s="120" t="str">
        <f>IF(原始数据!E181="","",原始数据!E181)</f>
        <v>FL</v>
      </c>
      <c r="G181" s="120" t="str">
        <f>IF(原始数据!F181="","",原始数据!F181)</f>
        <v>FAV</v>
      </c>
      <c r="H181" s="120">
        <f>IF(原始数据!G181="","",原始数据!G181)</f>
        <v>2</v>
      </c>
      <c r="I181" s="120" t="str">
        <f>IF(原始数据!H181="","",原始数据!H181)</f>
        <v>下</v>
      </c>
      <c r="J181" s="120" t="str">
        <f>原始数据!U181</f>
        <v>屠</v>
      </c>
      <c r="K181" s="120">
        <f t="shared" si="6"/>
        <v>0</v>
      </c>
      <c r="L181" s="120">
        <f t="shared" si="7"/>
        <v>1</v>
      </c>
      <c r="M181" s="123" t="str">
        <f>IF(区域选择!K182="","",区域选择!K182)</f>
        <v>maeken</v>
      </c>
      <c r="N181" s="123" t="str">
        <f>IF(原始数据!AI181=0,"",原始数据!AI181)</f>
        <v>野人</v>
      </c>
      <c r="O181" s="124">
        <v>1.68</v>
      </c>
      <c r="P181" s="125">
        <v>0</v>
      </c>
      <c r="Q181" s="125">
        <v>1</v>
      </c>
      <c r="R181" s="125">
        <v>0</v>
      </c>
      <c r="S181" s="125">
        <v>49.9</v>
      </c>
      <c r="T181" s="127" t="s">
        <v>344</v>
      </c>
      <c r="U181" s="123" t="str">
        <f>IF(区域选择!P182="","",区域选择!P182)</f>
        <v>emmko</v>
      </c>
      <c r="V181" s="123" t="str">
        <f>IF(原始数据!AJ181=0,"",原始数据!AJ181)</f>
        <v>古董商</v>
      </c>
      <c r="W181" s="124">
        <v>0.07</v>
      </c>
      <c r="X181" s="125">
        <v>0</v>
      </c>
      <c r="Y181" s="125">
        <v>0</v>
      </c>
      <c r="Z181" s="125">
        <v>0</v>
      </c>
      <c r="AA181" s="125">
        <v>77.8</v>
      </c>
      <c r="AB181" s="127" t="s">
        <v>344</v>
      </c>
      <c r="AC181" s="123" t="str">
        <f>IF(区域选择!U182="","",区域选择!U182)</f>
        <v>yougg</v>
      </c>
      <c r="AD181" s="123" t="str">
        <f>IF(原始数据!AL181=0,"",原始数据!AL181)</f>
        <v>病患</v>
      </c>
      <c r="AE181" s="124">
        <v>2.65</v>
      </c>
      <c r="AF181" s="125">
        <v>0</v>
      </c>
      <c r="AG181" s="125">
        <v>0</v>
      </c>
      <c r="AH181" s="125">
        <v>0</v>
      </c>
      <c r="AI181" s="125">
        <v>52</v>
      </c>
      <c r="AJ181" s="127" t="s">
        <v>344</v>
      </c>
      <c r="AK181" s="123" t="str">
        <f>IF(区域选择!Z182="","",区域选择!Z182)</f>
        <v>sasori</v>
      </c>
      <c r="AL181" s="123" t="str">
        <f>IF(原始数据!AN181=0,"",原始数据!AN181)</f>
        <v>园丁</v>
      </c>
      <c r="AM181" s="124">
        <v>1.32</v>
      </c>
      <c r="AN181" s="125">
        <v>0</v>
      </c>
      <c r="AO181" s="125">
        <v>1</v>
      </c>
      <c r="AP181" s="125">
        <v>0</v>
      </c>
      <c r="AQ181" s="125">
        <v>31.5</v>
      </c>
      <c r="AR181" s="127" t="s">
        <v>343</v>
      </c>
      <c r="AS181" s="128">
        <v>0</v>
      </c>
      <c r="AT181" s="128">
        <v>7</v>
      </c>
      <c r="AU181" s="128">
        <v>28</v>
      </c>
      <c r="AV181" s="128"/>
      <c r="AW181" s="128"/>
      <c r="AX181" s="125"/>
      <c r="AY181" s="125"/>
      <c r="AZ181" s="130"/>
      <c r="BA181" s="130"/>
      <c r="BB181" s="130"/>
      <c r="BC181" s="125"/>
    </row>
    <row r="182" spans="1:55">
      <c r="A182" s="117">
        <f>输入错误检查!B182</f>
        <v>0</v>
      </c>
      <c r="C182" s="120">
        <f>IF(原始数据!B182="","",原始数据!B182)</f>
        <v>6</v>
      </c>
      <c r="D182" s="120">
        <f>IF(原始数据!C182="","",原始数据!C182)</f>
        <v>16</v>
      </c>
      <c r="E182" s="120">
        <f>IF(原始数据!D182="","",原始数据!D182)</f>
        <v>1500</v>
      </c>
      <c r="F182" s="120" t="str">
        <f>IF(原始数据!E182="","",原始数据!E182)</f>
        <v>FL</v>
      </c>
      <c r="G182" s="120" t="str">
        <f>IF(原始数据!F182="","",原始数据!F182)</f>
        <v>FAV</v>
      </c>
      <c r="H182" s="120">
        <f>IF(原始数据!G182="","",原始数据!G182)</f>
        <v>3</v>
      </c>
      <c r="I182" s="120" t="str">
        <f>IF(原始数据!H182="","",原始数据!H182)</f>
        <v>上</v>
      </c>
      <c r="J182" s="120" t="str">
        <f>原始数据!U182</f>
        <v>平</v>
      </c>
      <c r="K182" s="120">
        <f t="shared" si="6"/>
        <v>0</v>
      </c>
      <c r="L182" s="120">
        <f t="shared" si="7"/>
        <v>2</v>
      </c>
      <c r="M182" s="123" t="str">
        <f>IF(区域选择!K183="","",区域选择!K183)</f>
        <v>yougg</v>
      </c>
      <c r="N182" s="123" t="str">
        <f>IF(原始数据!AI182=0,"",原始数据!AI182)</f>
        <v>律师</v>
      </c>
      <c r="O182" s="124">
        <v>2.4</v>
      </c>
      <c r="P182" s="125">
        <v>0</v>
      </c>
      <c r="Q182" s="125">
        <v>0</v>
      </c>
      <c r="R182" s="125">
        <v>0</v>
      </c>
      <c r="S182" s="125">
        <v>0</v>
      </c>
      <c r="T182" s="127" t="s">
        <v>343</v>
      </c>
      <c r="U182" s="123" t="str">
        <f>IF(区域选择!P183="","",区域选择!P183)</f>
        <v>sasori</v>
      </c>
      <c r="V182" s="123" t="str">
        <f>IF(原始数据!AJ182=0,"",原始数据!AJ182)</f>
        <v>拉拉队员</v>
      </c>
      <c r="W182" s="124">
        <v>1.29</v>
      </c>
      <c r="X182" s="125">
        <v>0</v>
      </c>
      <c r="Y182" s="125">
        <v>1</v>
      </c>
      <c r="Z182" s="125">
        <v>0</v>
      </c>
      <c r="AA182" s="125">
        <v>33</v>
      </c>
      <c r="AB182" s="127" t="s">
        <v>344</v>
      </c>
      <c r="AC182" s="123" t="str">
        <f>IF(区域选择!U183="","",区域选择!U183)</f>
        <v>maeken</v>
      </c>
      <c r="AD182" s="123" t="str">
        <f>IF(原始数据!AL182=0,"",原始数据!AL182)</f>
        <v>佣兵</v>
      </c>
      <c r="AE182" s="124">
        <v>1.31</v>
      </c>
      <c r="AF182" s="125">
        <v>0</v>
      </c>
      <c r="AG182" s="125">
        <v>1</v>
      </c>
      <c r="AH182" s="125">
        <v>0</v>
      </c>
      <c r="AI182" s="125">
        <v>7.8</v>
      </c>
      <c r="AJ182" s="127" t="s">
        <v>343</v>
      </c>
      <c r="AK182" s="123" t="str">
        <f>IF(区域选择!Z183="","",区域选择!Z183)</f>
        <v>emmko</v>
      </c>
      <c r="AL182" s="123" t="str">
        <f>IF(原始数据!AN182=0,"",原始数据!AN182)</f>
        <v>勘探员</v>
      </c>
      <c r="AM182" s="124">
        <v>0</v>
      </c>
      <c r="AN182" s="125">
        <v>0</v>
      </c>
      <c r="AO182" s="125">
        <v>0</v>
      </c>
      <c r="AP182" s="125">
        <v>0</v>
      </c>
      <c r="AQ182" s="125">
        <v>122.7</v>
      </c>
      <c r="AR182" s="127" t="s">
        <v>344</v>
      </c>
      <c r="AS182" s="128">
        <v>0</v>
      </c>
      <c r="AT182" s="128">
        <v>4</v>
      </c>
      <c r="AU182" s="128">
        <v>31</v>
      </c>
      <c r="AV182" s="128"/>
      <c r="AW182" s="128"/>
      <c r="AX182" s="125"/>
      <c r="AY182" s="125"/>
      <c r="AZ182" s="130"/>
      <c r="BA182" s="130"/>
      <c r="BB182" s="130"/>
      <c r="BC182" s="125"/>
    </row>
    <row r="183" spans="1:55">
      <c r="A183" s="117">
        <f>输入错误检查!B183</f>
        <v>0</v>
      </c>
      <c r="C183" s="120">
        <f>IF(原始数据!B183="","",原始数据!B183)</f>
        <v>6</v>
      </c>
      <c r="D183" s="120">
        <f>IF(原始数据!C183="","",原始数据!C183)</f>
        <v>16</v>
      </c>
      <c r="E183" s="120">
        <f>IF(原始数据!D183="","",原始数据!D183)</f>
        <v>1500</v>
      </c>
      <c r="F183" s="120" t="str">
        <f>IF(原始数据!E183="","",原始数据!E183)</f>
        <v>FL</v>
      </c>
      <c r="G183" s="120" t="str">
        <f>IF(原始数据!F183="","",原始数据!F183)</f>
        <v>FAV</v>
      </c>
      <c r="H183" s="120">
        <f>IF(原始数据!G183="","",原始数据!G183)</f>
        <v>3</v>
      </c>
      <c r="I183" s="120" t="str">
        <f>IF(原始数据!H183="","",原始数据!H183)</f>
        <v>下</v>
      </c>
      <c r="J183" s="120" t="str">
        <f>原始数据!U183</f>
        <v>平</v>
      </c>
      <c r="K183" s="120">
        <f t="shared" si="6"/>
        <v>0</v>
      </c>
      <c r="L183" s="120">
        <f t="shared" si="7"/>
        <v>2</v>
      </c>
      <c r="M183" s="123" t="str">
        <f>IF(区域选择!K184="","",区域选择!K184)</f>
        <v>nerisu</v>
      </c>
      <c r="N183" s="123" t="str">
        <f>IF(原始数据!AI183=0,"",原始数据!AI183)</f>
        <v>前锋</v>
      </c>
      <c r="O183" s="124">
        <v>0.85</v>
      </c>
      <c r="P183" s="125">
        <v>0</v>
      </c>
      <c r="Q183" s="125">
        <v>2</v>
      </c>
      <c r="R183" s="125">
        <v>2</v>
      </c>
      <c r="S183" s="125">
        <v>70.3</v>
      </c>
      <c r="T183" s="127" t="s">
        <v>343</v>
      </c>
      <c r="U183" s="123" t="str">
        <f>IF(区域选择!P184="","",区域选择!P184)</f>
        <v>dacho</v>
      </c>
      <c r="V183" s="123" t="str">
        <f>IF(原始数据!AJ183=0,"",原始数据!AJ183)</f>
        <v>祭司</v>
      </c>
      <c r="W183" s="124">
        <v>1.56</v>
      </c>
      <c r="X183" s="125">
        <v>2</v>
      </c>
      <c r="Y183" s="125">
        <v>2</v>
      </c>
      <c r="Z183" s="125">
        <v>1</v>
      </c>
      <c r="AA183" s="125">
        <v>80.7</v>
      </c>
      <c r="AB183" s="127" t="s">
        <v>343</v>
      </c>
      <c r="AC183" s="123" t="str">
        <f>IF(区域选择!U184="","",区域选择!U184)</f>
        <v>appai</v>
      </c>
      <c r="AD183" s="123" t="str">
        <f>IF(原始数据!AL183=0,"",原始数据!AL183)</f>
        <v>昆虫学者</v>
      </c>
      <c r="AE183" s="124">
        <v>2.07</v>
      </c>
      <c r="AF183" s="125">
        <v>0</v>
      </c>
      <c r="AG183" s="125">
        <v>0</v>
      </c>
      <c r="AH183" s="125">
        <v>0</v>
      </c>
      <c r="AI183" s="125">
        <v>56.6</v>
      </c>
      <c r="AJ183" s="127" t="s">
        <v>344</v>
      </c>
      <c r="AK183" s="123" t="str">
        <f>IF(区域选择!Z184="","",区域选择!Z184)</f>
        <v>felix</v>
      </c>
      <c r="AL183" s="123" t="str">
        <f>IF(原始数据!AN183=0,"",原始数据!AN183)</f>
        <v>机械师</v>
      </c>
      <c r="AM183" s="124">
        <v>0.67</v>
      </c>
      <c r="AN183" s="125">
        <v>0</v>
      </c>
      <c r="AO183" s="125">
        <v>0</v>
      </c>
      <c r="AP183" s="125">
        <v>0</v>
      </c>
      <c r="AQ183" s="125">
        <v>63.2</v>
      </c>
      <c r="AR183" s="127" t="s">
        <v>344</v>
      </c>
      <c r="AS183" s="128">
        <v>0</v>
      </c>
      <c r="AT183" s="128">
        <v>7</v>
      </c>
      <c r="AU183" s="128">
        <v>8</v>
      </c>
      <c r="AV183" s="128"/>
      <c r="AW183" s="128"/>
      <c r="AX183" s="125"/>
      <c r="AY183" s="125"/>
      <c r="AZ183" s="130"/>
      <c r="BA183" s="130"/>
      <c r="BB183" s="130"/>
      <c r="BC183" s="125"/>
    </row>
    <row r="184" spans="1:55">
      <c r="A184" s="117">
        <f>输入错误检查!B184</f>
        <v>0</v>
      </c>
      <c r="C184" s="120">
        <f>IF(原始数据!B184="","",原始数据!B184)</f>
        <v>6</v>
      </c>
      <c r="D184" s="120">
        <f>IF(原始数据!C184="","",原始数据!C184)</f>
        <v>16</v>
      </c>
      <c r="E184" s="120">
        <f>IF(原始数据!D184="","",原始数据!D184)</f>
        <v>1500</v>
      </c>
      <c r="F184" s="120" t="str">
        <f>IF(原始数据!E184="","",原始数据!E184)</f>
        <v>FL</v>
      </c>
      <c r="G184" s="120" t="str">
        <f>IF(原始数据!F184="","",原始数据!F184)</f>
        <v>FAV</v>
      </c>
      <c r="H184" s="120" t="str">
        <f>IF(原始数据!G184="","",原始数据!G184)</f>
        <v>加</v>
      </c>
      <c r="I184" s="120" t="str">
        <f>IF(原始数据!H184="","",原始数据!H184)</f>
        <v>上</v>
      </c>
      <c r="J184" s="120" t="str">
        <f>原始数据!U184</f>
        <v/>
      </c>
      <c r="K184" s="120" t="str">
        <f t="shared" si="6"/>
        <v/>
      </c>
      <c r="L184" s="120">
        <f t="shared" si="7"/>
        <v>0</v>
      </c>
      <c r="M184" s="123" t="str">
        <f>IF(区域选择!K185="","",区域选择!K185)</f>
        <v/>
      </c>
      <c r="N184" s="123" t="str">
        <f>IF(原始数据!AI184=0,"",原始数据!AI184)</f>
        <v/>
      </c>
      <c r="O184" s="124"/>
      <c r="P184" s="125"/>
      <c r="Q184" s="125"/>
      <c r="R184" s="125"/>
      <c r="S184" s="125"/>
      <c r="T184" s="125"/>
      <c r="U184" s="123" t="str">
        <f>IF(区域选择!P185="","",区域选择!P185)</f>
        <v/>
      </c>
      <c r="V184" s="123" t="str">
        <f>IF(原始数据!AJ184=0,"",原始数据!AJ184)</f>
        <v/>
      </c>
      <c r="W184" s="124"/>
      <c r="X184" s="125"/>
      <c r="Y184" s="125"/>
      <c r="Z184" s="125"/>
      <c r="AA184" s="125"/>
      <c r="AB184" s="125"/>
      <c r="AC184" s="123" t="str">
        <f>IF(区域选择!U185="","",区域选择!U185)</f>
        <v/>
      </c>
      <c r="AD184" s="123" t="str">
        <f>IF(原始数据!AL184=0,"",原始数据!AL184)</f>
        <v/>
      </c>
      <c r="AE184" s="124"/>
      <c r="AF184" s="125"/>
      <c r="AG184" s="125"/>
      <c r="AH184" s="125"/>
      <c r="AI184" s="125"/>
      <c r="AJ184" s="125"/>
      <c r="AK184" s="123" t="str">
        <f>IF(区域选择!Z185="","",区域选择!Z185)</f>
        <v/>
      </c>
      <c r="AL184" s="123" t="str">
        <f>IF(原始数据!AN184=0,"",原始数据!AN184)</f>
        <v/>
      </c>
      <c r="AM184" s="124"/>
      <c r="AN184" s="125"/>
      <c r="AO184" s="125"/>
      <c r="AP184" s="125"/>
      <c r="AQ184" s="125"/>
      <c r="AR184" s="125"/>
      <c r="AS184" s="128"/>
      <c r="AT184" s="128"/>
      <c r="AU184" s="128"/>
      <c r="AV184" s="128"/>
      <c r="AW184" s="128"/>
      <c r="AX184" s="125"/>
      <c r="AY184" s="125"/>
      <c r="AZ184" s="130"/>
      <c r="BA184" s="130"/>
      <c r="BB184" s="130"/>
      <c r="BC184" s="125"/>
    </row>
    <row r="185" spans="1:55">
      <c r="A185" s="117">
        <f>输入错误检查!B185</f>
        <v>0</v>
      </c>
      <c r="C185" s="120">
        <f>IF(原始数据!B185="","",原始数据!B185)</f>
        <v>6</v>
      </c>
      <c r="D185" s="120">
        <f>IF(原始数据!C185="","",原始数据!C185)</f>
        <v>16</v>
      </c>
      <c r="E185" s="120">
        <f>IF(原始数据!D185="","",原始数据!D185)</f>
        <v>1500</v>
      </c>
      <c r="F185" s="120" t="str">
        <f>IF(原始数据!E185="","",原始数据!E185)</f>
        <v>FL</v>
      </c>
      <c r="G185" s="120" t="str">
        <f>IF(原始数据!F185="","",原始数据!F185)</f>
        <v>FAV</v>
      </c>
      <c r="H185" s="120" t="str">
        <f>IF(原始数据!G185="","",原始数据!G185)</f>
        <v>加</v>
      </c>
      <c r="I185" s="120" t="str">
        <f>IF(原始数据!H185="","",原始数据!H185)</f>
        <v>下</v>
      </c>
      <c r="J185" s="120" t="str">
        <f>原始数据!U185</f>
        <v/>
      </c>
      <c r="K185" s="120" t="str">
        <f t="shared" si="6"/>
        <v/>
      </c>
      <c r="L185" s="120">
        <f t="shared" si="7"/>
        <v>0</v>
      </c>
      <c r="M185" s="123" t="str">
        <f>IF(区域选择!K186="","",区域选择!K186)</f>
        <v/>
      </c>
      <c r="N185" s="123" t="str">
        <f>IF(原始数据!AI185=0,"",原始数据!AI185)</f>
        <v/>
      </c>
      <c r="O185" s="124"/>
      <c r="P185" s="125"/>
      <c r="Q185" s="125"/>
      <c r="R185" s="125"/>
      <c r="S185" s="125"/>
      <c r="T185" s="125"/>
      <c r="U185" s="123" t="str">
        <f>IF(区域选择!P186="","",区域选择!P186)</f>
        <v/>
      </c>
      <c r="V185" s="123" t="str">
        <f>IF(原始数据!AJ185=0,"",原始数据!AJ185)</f>
        <v/>
      </c>
      <c r="W185" s="124"/>
      <c r="X185" s="125"/>
      <c r="Y185" s="125"/>
      <c r="Z185" s="125"/>
      <c r="AA185" s="125"/>
      <c r="AB185" s="125"/>
      <c r="AC185" s="123" t="str">
        <f>IF(区域选择!U186="","",区域选择!U186)</f>
        <v/>
      </c>
      <c r="AD185" s="123" t="str">
        <f>IF(原始数据!AL185=0,"",原始数据!AL185)</f>
        <v/>
      </c>
      <c r="AE185" s="124"/>
      <c r="AF185" s="125"/>
      <c r="AG185" s="125"/>
      <c r="AH185" s="125"/>
      <c r="AI185" s="125"/>
      <c r="AJ185" s="125"/>
      <c r="AK185" s="123" t="str">
        <f>IF(区域选择!Z186="","",区域选择!Z186)</f>
        <v/>
      </c>
      <c r="AL185" s="123" t="str">
        <f>IF(原始数据!AN185=0,"",原始数据!AN185)</f>
        <v/>
      </c>
      <c r="AM185" s="124"/>
      <c r="AN185" s="125"/>
      <c r="AO185" s="125"/>
      <c r="AP185" s="125"/>
      <c r="AQ185" s="125"/>
      <c r="AR185" s="125"/>
      <c r="AS185" s="128"/>
      <c r="AT185" s="128"/>
      <c r="AU185" s="128"/>
      <c r="AV185" s="128"/>
      <c r="AW185" s="128"/>
      <c r="AX185" s="125"/>
      <c r="AY185" s="125"/>
      <c r="AZ185" s="130"/>
      <c r="BA185" s="130"/>
      <c r="BB185" s="130"/>
      <c r="BC185" s="125"/>
    </row>
    <row r="186" spans="1:55">
      <c r="A186" s="117">
        <f>输入错误检查!B186</f>
        <v>0</v>
      </c>
      <c r="C186" s="120">
        <f>IF(原始数据!B186="","",原始数据!B186)</f>
        <v>6</v>
      </c>
      <c r="D186" s="120">
        <f>IF(原始数据!C186="","",原始数据!C186)</f>
        <v>16</v>
      </c>
      <c r="E186" s="120">
        <f>IF(原始数据!D186="","",原始数据!D186)</f>
        <v>1700</v>
      </c>
      <c r="F186" s="120" t="str">
        <f>IF(原始数据!E186="","",原始数据!E186)</f>
        <v>SZ</v>
      </c>
      <c r="G186" s="120" t="str">
        <f>IF(原始数据!F186="","",原始数据!F186)</f>
        <v>AXIZ</v>
      </c>
      <c r="H186" s="120">
        <f>IF(原始数据!G186="","",原始数据!G186)</f>
        <v>1</v>
      </c>
      <c r="I186" s="120" t="str">
        <f>IF(原始数据!H186="","",原始数据!H186)</f>
        <v>上</v>
      </c>
      <c r="J186" s="120" t="str">
        <f>原始数据!U186</f>
        <v>平</v>
      </c>
      <c r="K186" s="120">
        <f t="shared" si="6"/>
        <v>0</v>
      </c>
      <c r="L186" s="120">
        <f t="shared" si="7"/>
        <v>2</v>
      </c>
      <c r="M186" s="123" t="str">
        <f>IF(区域选择!K187="","",区域选择!K187)</f>
        <v>soar</v>
      </c>
      <c r="N186" s="123" t="str">
        <f>IF(原始数据!AI186=0,"",原始数据!AI186)</f>
        <v>园丁</v>
      </c>
      <c r="O186" s="124">
        <v>2.33</v>
      </c>
      <c r="P186" s="125">
        <v>0</v>
      </c>
      <c r="Q186" s="125">
        <v>1</v>
      </c>
      <c r="R186" s="125">
        <v>0</v>
      </c>
      <c r="S186" s="125">
        <v>32.8</v>
      </c>
      <c r="T186" s="127" t="s">
        <v>343</v>
      </c>
      <c r="U186" s="123" t="str">
        <f>IF(区域选择!P187="","",区域选择!P187)</f>
        <v>gnk</v>
      </c>
      <c r="V186" s="123" t="str">
        <f>IF(原始数据!AJ186=0,"",原始数据!AJ186)</f>
        <v>先知</v>
      </c>
      <c r="W186" s="124">
        <v>2</v>
      </c>
      <c r="X186" s="125">
        <v>0</v>
      </c>
      <c r="Y186" s="125">
        <v>0</v>
      </c>
      <c r="Z186" s="125">
        <v>0</v>
      </c>
      <c r="AA186" s="125">
        <v>4.1</v>
      </c>
      <c r="AB186" s="127" t="s">
        <v>344</v>
      </c>
      <c r="AC186" s="123" t="str">
        <f>IF(区域选择!U187="","",区域选择!U187)</f>
        <v>mone</v>
      </c>
      <c r="AD186" s="123" t="str">
        <f>IF(原始数据!AL186=0,"",原始数据!AL186)</f>
        <v>飞行家</v>
      </c>
      <c r="AE186" s="124">
        <v>0.05</v>
      </c>
      <c r="AF186" s="125">
        <v>1</v>
      </c>
      <c r="AG186" s="125">
        <v>0</v>
      </c>
      <c r="AH186" s="125">
        <v>0</v>
      </c>
      <c r="AI186" s="125">
        <v>78.1</v>
      </c>
      <c r="AJ186" s="127" t="s">
        <v>344</v>
      </c>
      <c r="AK186" s="123" t="str">
        <f>IF(区域选择!Z187="","",区域选择!Z187)</f>
        <v>takoyaki</v>
      </c>
      <c r="AL186" s="123" t="str">
        <f>IF(原始数据!AN186=0,"",原始数据!AN186)</f>
        <v>佣兵</v>
      </c>
      <c r="AM186" s="124">
        <v>1.37</v>
      </c>
      <c r="AN186" s="125">
        <v>1</v>
      </c>
      <c r="AO186" s="125">
        <v>1</v>
      </c>
      <c r="AP186" s="125">
        <v>0</v>
      </c>
      <c r="AQ186" s="125">
        <v>63.9</v>
      </c>
      <c r="AR186" s="127" t="s">
        <v>343</v>
      </c>
      <c r="AS186" s="128">
        <v>0</v>
      </c>
      <c r="AT186" s="128">
        <v>5</v>
      </c>
      <c r="AU186" s="128">
        <v>31</v>
      </c>
      <c r="AV186" s="129" t="s">
        <v>255</v>
      </c>
      <c r="AW186" s="129" t="s">
        <v>185</v>
      </c>
      <c r="AX186" s="125"/>
      <c r="AY186" s="125"/>
      <c r="AZ186" s="130"/>
      <c r="BA186" s="130"/>
      <c r="BB186" s="130"/>
      <c r="BC186" s="125"/>
    </row>
    <row r="187" spans="1:55">
      <c r="A187" s="117">
        <f>输入错误检查!B187</f>
        <v>0</v>
      </c>
      <c r="C187" s="120">
        <f>IF(原始数据!B187="","",原始数据!B187)</f>
        <v>6</v>
      </c>
      <c r="D187" s="120">
        <f>IF(原始数据!C187="","",原始数据!C187)</f>
        <v>16</v>
      </c>
      <c r="E187" s="120">
        <f>IF(原始数据!D187="","",原始数据!D187)</f>
        <v>1700</v>
      </c>
      <c r="F187" s="120" t="str">
        <f>IF(原始数据!E187="","",原始数据!E187)</f>
        <v>SZ</v>
      </c>
      <c r="G187" s="120" t="str">
        <f>IF(原始数据!F187="","",原始数据!F187)</f>
        <v>AXIZ</v>
      </c>
      <c r="H187" s="120">
        <f>IF(原始数据!G187="","",原始数据!G187)</f>
        <v>1</v>
      </c>
      <c r="I187" s="120" t="str">
        <f>IF(原始数据!H187="","",原始数据!H187)</f>
        <v>下</v>
      </c>
      <c r="J187" s="120" t="str">
        <f>原始数据!U187</f>
        <v>平</v>
      </c>
      <c r="K187" s="120">
        <f t="shared" si="6"/>
        <v>0</v>
      </c>
      <c r="L187" s="120">
        <f t="shared" si="7"/>
        <v>2</v>
      </c>
      <c r="M187" s="123" t="str">
        <f>IF(区域选择!K188="","",区域选择!K188)</f>
        <v>nyan</v>
      </c>
      <c r="N187" s="123" t="str">
        <f>IF(原始数据!AI187=0,"",原始数据!AI187)</f>
        <v>先知</v>
      </c>
      <c r="O187" s="124">
        <v>1.99</v>
      </c>
      <c r="P187" s="125">
        <v>0</v>
      </c>
      <c r="Q187" s="125">
        <v>0</v>
      </c>
      <c r="R187" s="125">
        <v>0</v>
      </c>
      <c r="S187" s="125">
        <v>15.1</v>
      </c>
      <c r="T187" s="127" t="s">
        <v>344</v>
      </c>
      <c r="U187" s="123" t="str">
        <f>IF(区域选择!P188="","",区域选择!P188)</f>
        <v>tuna</v>
      </c>
      <c r="V187" s="123" t="str">
        <f>IF(原始数据!AJ187=0,"",原始数据!AJ187)</f>
        <v>木偶师</v>
      </c>
      <c r="W187" s="124">
        <v>1.22</v>
      </c>
      <c r="X187" s="125">
        <v>0</v>
      </c>
      <c r="Y187" s="125">
        <v>1</v>
      </c>
      <c r="Z187" s="125">
        <v>0</v>
      </c>
      <c r="AA187" s="125">
        <v>28</v>
      </c>
      <c r="AB187" s="127" t="s">
        <v>343</v>
      </c>
      <c r="AC187" s="123" t="str">
        <f>IF(区域选择!U188="","",区域选择!U188)</f>
        <v>atto</v>
      </c>
      <c r="AD187" s="123" t="str">
        <f>IF(原始数据!AL187=0,"",原始数据!AL187)</f>
        <v>园丁</v>
      </c>
      <c r="AE187" s="124">
        <v>0</v>
      </c>
      <c r="AF187" s="125">
        <v>0</v>
      </c>
      <c r="AG187" s="125">
        <v>0</v>
      </c>
      <c r="AH187" s="125">
        <v>0</v>
      </c>
      <c r="AI187" s="125">
        <v>74.2</v>
      </c>
      <c r="AJ187" s="127" t="s">
        <v>344</v>
      </c>
      <c r="AK187" s="123" t="str">
        <f>IF(区域选择!Z188="","",区域选择!Z188)</f>
        <v>takakou</v>
      </c>
      <c r="AL187" s="123" t="str">
        <f>IF(原始数据!AN187=0,"",原始数据!AN187)</f>
        <v>大副</v>
      </c>
      <c r="AM187" s="124">
        <v>1.79</v>
      </c>
      <c r="AN187" s="125">
        <v>0</v>
      </c>
      <c r="AO187" s="125">
        <v>1</v>
      </c>
      <c r="AP187" s="125">
        <v>0</v>
      </c>
      <c r="AQ187" s="125">
        <v>19.6</v>
      </c>
      <c r="AR187" s="127" t="s">
        <v>343</v>
      </c>
      <c r="AS187" s="128">
        <v>0</v>
      </c>
      <c r="AT187" s="128">
        <v>4</v>
      </c>
      <c r="AU187" s="128">
        <v>53</v>
      </c>
      <c r="AV187" s="128"/>
      <c r="AW187" s="128"/>
      <c r="AX187" s="125"/>
      <c r="AY187" s="125"/>
      <c r="AZ187" s="130"/>
      <c r="BA187" s="130"/>
      <c r="BB187" s="130"/>
      <c r="BC187" s="125"/>
    </row>
    <row r="188" spans="1:55">
      <c r="A188" s="117">
        <f>输入错误检查!B188</f>
        <v>0</v>
      </c>
      <c r="C188" s="120">
        <f>IF(原始数据!B188="","",原始数据!B188)</f>
        <v>6</v>
      </c>
      <c r="D188" s="120">
        <f>IF(原始数据!C188="","",原始数据!C188)</f>
        <v>16</v>
      </c>
      <c r="E188" s="120">
        <f>IF(原始数据!D188="","",原始数据!D188)</f>
        <v>1700</v>
      </c>
      <c r="F188" s="120" t="str">
        <f>IF(原始数据!E188="","",原始数据!E188)</f>
        <v>SZ</v>
      </c>
      <c r="G188" s="120" t="str">
        <f>IF(原始数据!F188="","",原始数据!F188)</f>
        <v>AXIZ</v>
      </c>
      <c r="H188" s="120">
        <f>IF(原始数据!G188="","",原始数据!G188)</f>
        <v>2</v>
      </c>
      <c r="I188" s="120" t="str">
        <f>IF(原始数据!H188="","",原始数据!H188)</f>
        <v>上</v>
      </c>
      <c r="J188" s="120" t="str">
        <f>原始数据!U188</f>
        <v>平</v>
      </c>
      <c r="K188" s="120">
        <f t="shared" si="6"/>
        <v>0</v>
      </c>
      <c r="L188" s="120">
        <f t="shared" si="7"/>
        <v>2</v>
      </c>
      <c r="M188" s="123" t="str">
        <f>IF(区域选择!K189="","",区域选择!K189)</f>
        <v>tuna</v>
      </c>
      <c r="N188" s="123" t="str">
        <f>IF(原始数据!AI188=0,"",原始数据!AI188)</f>
        <v>空军</v>
      </c>
      <c r="O188" s="124">
        <v>1.11</v>
      </c>
      <c r="P188" s="125">
        <v>0</v>
      </c>
      <c r="Q188" s="125">
        <v>0</v>
      </c>
      <c r="R188" s="125">
        <v>2</v>
      </c>
      <c r="S188" s="125">
        <v>45.1</v>
      </c>
      <c r="T188" s="127" t="s">
        <v>343</v>
      </c>
      <c r="U188" s="123" t="str">
        <f>IF(区域选择!P189="","",区域选择!P189)</f>
        <v>nyan</v>
      </c>
      <c r="V188" s="123" t="str">
        <f>IF(原始数据!AJ188=0,"",原始数据!AJ188)</f>
        <v>心理学家</v>
      </c>
      <c r="W188" s="124">
        <v>2</v>
      </c>
      <c r="X188" s="125">
        <v>1</v>
      </c>
      <c r="Y188" s="125">
        <v>0</v>
      </c>
      <c r="Z188" s="125">
        <v>0</v>
      </c>
      <c r="AA188" s="125">
        <v>84.2</v>
      </c>
      <c r="AB188" s="127" t="s">
        <v>343</v>
      </c>
      <c r="AC188" s="123" t="str">
        <f>IF(区域选择!U189="","",区域选择!U189)</f>
        <v>takakou</v>
      </c>
      <c r="AD188" s="123" t="str">
        <f>IF(原始数据!AL188=0,"",原始数据!AL188)</f>
        <v>佣兵</v>
      </c>
      <c r="AE188" s="124">
        <v>2</v>
      </c>
      <c r="AF188" s="125">
        <v>0</v>
      </c>
      <c r="AG188" s="125">
        <v>1</v>
      </c>
      <c r="AH188" s="125">
        <v>0</v>
      </c>
      <c r="AI188" s="127">
        <v>64.1</v>
      </c>
      <c r="AJ188" s="127" t="s">
        <v>344</v>
      </c>
      <c r="AK188" s="123" t="str">
        <f>IF(区域选择!Z189="","",区域选择!Z189)</f>
        <v>atto</v>
      </c>
      <c r="AL188" s="123" t="str">
        <f>IF(原始数据!AN188=0,"",原始数据!AN188)</f>
        <v>勘探员</v>
      </c>
      <c r="AM188" s="124">
        <v>0</v>
      </c>
      <c r="AN188" s="125">
        <v>0</v>
      </c>
      <c r="AO188" s="125">
        <v>1</v>
      </c>
      <c r="AP188" s="125">
        <v>1</v>
      </c>
      <c r="AQ188" s="125">
        <v>169.5</v>
      </c>
      <c r="AR188" s="127" t="s">
        <v>344</v>
      </c>
      <c r="AS188" s="128">
        <v>0</v>
      </c>
      <c r="AT188" s="128">
        <v>7</v>
      </c>
      <c r="AU188" s="128">
        <v>3</v>
      </c>
      <c r="AV188" s="128"/>
      <c r="AW188" s="128"/>
      <c r="AX188" s="125"/>
      <c r="AY188" s="125"/>
      <c r="AZ188" s="130"/>
      <c r="BA188" s="130"/>
      <c r="BB188" s="130"/>
      <c r="BC188" s="125"/>
    </row>
    <row r="189" spans="1:55">
      <c r="A189" s="117">
        <f>输入错误检查!B189</f>
        <v>0</v>
      </c>
      <c r="C189" s="120">
        <f>IF(原始数据!B189="","",原始数据!B189)</f>
        <v>6</v>
      </c>
      <c r="D189" s="120">
        <f>IF(原始数据!C189="","",原始数据!C189)</f>
        <v>16</v>
      </c>
      <c r="E189" s="120">
        <f>IF(原始数据!D189="","",原始数据!D189)</f>
        <v>1700</v>
      </c>
      <c r="F189" s="120" t="str">
        <f>IF(原始数据!E189="","",原始数据!E189)</f>
        <v>SZ</v>
      </c>
      <c r="G189" s="120" t="str">
        <f>IF(原始数据!F189="","",原始数据!F189)</f>
        <v>AXIZ</v>
      </c>
      <c r="H189" s="120">
        <f>IF(原始数据!G189="","",原始数据!G189)</f>
        <v>2</v>
      </c>
      <c r="I189" s="120" t="str">
        <f>IF(原始数据!H189="","",原始数据!H189)</f>
        <v>下</v>
      </c>
      <c r="J189" s="120" t="str">
        <f>原始数据!U189</f>
        <v>平</v>
      </c>
      <c r="K189" s="120">
        <f t="shared" si="6"/>
        <v>0</v>
      </c>
      <c r="L189" s="120">
        <f t="shared" si="7"/>
        <v>2</v>
      </c>
      <c r="M189" s="123" t="str">
        <f>IF(区域选择!K190="","",区域选择!K190)</f>
        <v>mone</v>
      </c>
      <c r="N189" s="123" t="str">
        <f>IF(原始数据!AI189=0,"",原始数据!AI189)</f>
        <v>空军</v>
      </c>
      <c r="O189" s="124">
        <v>1.86</v>
      </c>
      <c r="P189" s="125">
        <v>1</v>
      </c>
      <c r="Q189" s="125">
        <v>1</v>
      </c>
      <c r="R189" s="125">
        <v>0</v>
      </c>
      <c r="S189" s="125">
        <v>53.5</v>
      </c>
      <c r="T189" s="127" t="s">
        <v>344</v>
      </c>
      <c r="U189" s="123" t="str">
        <f>IF(区域选择!P190="","",区域选择!P190)</f>
        <v>gnk</v>
      </c>
      <c r="V189" s="123" t="str">
        <f>IF(原始数据!AJ189=0,"",原始数据!AJ189)</f>
        <v>病患</v>
      </c>
      <c r="W189" s="124">
        <v>0</v>
      </c>
      <c r="X189" s="125">
        <v>0</v>
      </c>
      <c r="Y189" s="125">
        <v>0</v>
      </c>
      <c r="Z189" s="125">
        <v>0</v>
      </c>
      <c r="AA189" s="125">
        <v>110.5</v>
      </c>
      <c r="AB189" s="127" t="s">
        <v>344</v>
      </c>
      <c r="AC189" s="123" t="str">
        <f>IF(区域选择!U190="","",区域选择!U190)</f>
        <v>takoyaki</v>
      </c>
      <c r="AD189" s="123" t="str">
        <f>IF(原始数据!AL189=0,"",原始数据!AL189)</f>
        <v>佣兵</v>
      </c>
      <c r="AE189" s="124">
        <v>1.72</v>
      </c>
      <c r="AF189" s="125">
        <v>0</v>
      </c>
      <c r="AG189" s="125">
        <v>1</v>
      </c>
      <c r="AH189" s="125">
        <v>0</v>
      </c>
      <c r="AI189" s="125">
        <v>74.4</v>
      </c>
      <c r="AJ189" s="127" t="s">
        <v>343</v>
      </c>
      <c r="AK189" s="123" t="str">
        <f>IF(区域选择!Z190="","",区域选择!Z190)</f>
        <v>soar</v>
      </c>
      <c r="AL189" s="123" t="str">
        <f>IF(原始数据!AN189=0,"",原始数据!AN189)</f>
        <v>入殓师</v>
      </c>
      <c r="AM189" s="124">
        <v>2.4</v>
      </c>
      <c r="AN189" s="125">
        <v>0</v>
      </c>
      <c r="AO189" s="125">
        <v>0</v>
      </c>
      <c r="AP189" s="125">
        <v>0</v>
      </c>
      <c r="AQ189" s="125">
        <v>60.4</v>
      </c>
      <c r="AR189" s="127" t="s">
        <v>343</v>
      </c>
      <c r="AS189" s="128">
        <v>0</v>
      </c>
      <c r="AT189" s="128">
        <v>9</v>
      </c>
      <c r="AU189" s="128">
        <v>47</v>
      </c>
      <c r="AV189" s="128"/>
      <c r="AW189" s="128"/>
      <c r="AX189" s="125"/>
      <c r="AY189" s="125"/>
      <c r="AZ189" s="130"/>
      <c r="BA189" s="130"/>
      <c r="BB189" s="130"/>
      <c r="BC189" s="125"/>
    </row>
    <row r="190" spans="1:55">
      <c r="A190" s="117">
        <f>输入错误检查!B190</f>
        <v>0</v>
      </c>
      <c r="C190" s="120">
        <f>IF(原始数据!B190="","",原始数据!B190)</f>
        <v>6</v>
      </c>
      <c r="D190" s="120">
        <f>IF(原始数据!C190="","",原始数据!C190)</f>
        <v>16</v>
      </c>
      <c r="E190" s="120">
        <f>IF(原始数据!D190="","",原始数据!D190)</f>
        <v>1700</v>
      </c>
      <c r="F190" s="120" t="str">
        <f>IF(原始数据!E190="","",原始数据!E190)</f>
        <v>SZ</v>
      </c>
      <c r="G190" s="120" t="str">
        <f>IF(原始数据!F190="","",原始数据!F190)</f>
        <v>AXIZ</v>
      </c>
      <c r="H190" s="120">
        <f>IF(原始数据!G190="","",原始数据!G190)</f>
        <v>3</v>
      </c>
      <c r="I190" s="120" t="str">
        <f>IF(原始数据!H190="","",原始数据!H190)</f>
        <v>上</v>
      </c>
      <c r="J190" s="120" t="str">
        <f>原始数据!U190</f>
        <v>人</v>
      </c>
      <c r="K190" s="120">
        <f t="shared" si="6"/>
        <v>0</v>
      </c>
      <c r="L190" s="120">
        <f t="shared" si="7"/>
        <v>3</v>
      </c>
      <c r="M190" s="123" t="str">
        <f>IF(区域选择!K191="","",区域选择!K191)</f>
        <v>mone</v>
      </c>
      <c r="N190" s="123" t="str">
        <f>IF(原始数据!AI190=0,"",原始数据!AI190)</f>
        <v>飞行家</v>
      </c>
      <c r="O190" s="124">
        <v>1.15</v>
      </c>
      <c r="P190" s="125">
        <v>0</v>
      </c>
      <c r="Q190" s="125">
        <v>1</v>
      </c>
      <c r="R190" s="125">
        <v>0</v>
      </c>
      <c r="S190" s="125">
        <v>38.9</v>
      </c>
      <c r="T190" s="127" t="s">
        <v>343</v>
      </c>
      <c r="U190" s="123" t="str">
        <f>IF(区域选择!P191="","",区域选择!P191)</f>
        <v>soar</v>
      </c>
      <c r="V190" s="123" t="str">
        <f>IF(原始数据!AJ190=0,"",原始数据!AJ190)</f>
        <v>心理学家</v>
      </c>
      <c r="W190" s="124">
        <v>2.39</v>
      </c>
      <c r="X190" s="125">
        <v>0</v>
      </c>
      <c r="Y190" s="125">
        <v>0</v>
      </c>
      <c r="Z190" s="125">
        <v>0</v>
      </c>
      <c r="AA190" s="125">
        <v>0</v>
      </c>
      <c r="AB190" s="127" t="s">
        <v>343</v>
      </c>
      <c r="AC190" s="123" t="str">
        <f>IF(区域选择!U191="","",区域选择!U191)</f>
        <v>takoyaki</v>
      </c>
      <c r="AD190" s="123" t="str">
        <f>IF(原始数据!AL190=0,"",原始数据!AL190)</f>
        <v>大副</v>
      </c>
      <c r="AE190" s="124">
        <v>1.61</v>
      </c>
      <c r="AF190" s="125">
        <v>0</v>
      </c>
      <c r="AG190" s="125">
        <v>1</v>
      </c>
      <c r="AH190" s="125">
        <v>0</v>
      </c>
      <c r="AI190" s="125">
        <v>14.5</v>
      </c>
      <c r="AJ190" s="127" t="s">
        <v>343</v>
      </c>
      <c r="AK190" s="123" t="str">
        <f>IF(区域选择!Z191="","",区域选择!Z191)</f>
        <v>gnk</v>
      </c>
      <c r="AL190" s="123" t="str">
        <f>IF(原始数据!AN190=0,"",原始数据!AN190)</f>
        <v>舞女</v>
      </c>
      <c r="AM190" s="124">
        <v>0.01</v>
      </c>
      <c r="AN190" s="125">
        <v>0</v>
      </c>
      <c r="AO190" s="125">
        <v>0</v>
      </c>
      <c r="AP190" s="125">
        <v>0</v>
      </c>
      <c r="AQ190" s="125">
        <v>31.7</v>
      </c>
      <c r="AR190" s="127" t="s">
        <v>344</v>
      </c>
      <c r="AS190" s="128">
        <v>0</v>
      </c>
      <c r="AT190" s="128">
        <v>4</v>
      </c>
      <c r="AU190" s="128">
        <v>19</v>
      </c>
      <c r="AV190" s="128"/>
      <c r="AW190" s="128"/>
      <c r="AX190" s="127" t="s">
        <v>367</v>
      </c>
      <c r="AY190" s="127" t="s">
        <v>368</v>
      </c>
      <c r="AZ190" s="130"/>
      <c r="BA190" s="130"/>
      <c r="BB190" s="130"/>
      <c r="BC190" s="125"/>
    </row>
    <row r="191" spans="1:55">
      <c r="A191" s="117">
        <f>输入错误检查!B191</f>
        <v>0</v>
      </c>
      <c r="C191" s="120">
        <f>IF(原始数据!B191="","",原始数据!B191)</f>
        <v>6</v>
      </c>
      <c r="D191" s="120">
        <f>IF(原始数据!C191="","",原始数据!C191)</f>
        <v>16</v>
      </c>
      <c r="E191" s="120">
        <f>IF(原始数据!D191="","",原始数据!D191)</f>
        <v>1700</v>
      </c>
      <c r="F191" s="120" t="str">
        <f>IF(原始数据!E191="","",原始数据!E191)</f>
        <v>SZ</v>
      </c>
      <c r="G191" s="120" t="str">
        <f>IF(原始数据!F191="","",原始数据!F191)</f>
        <v>AXIZ</v>
      </c>
      <c r="H191" s="120">
        <f>IF(原始数据!G191="","",原始数据!G191)</f>
        <v>3</v>
      </c>
      <c r="I191" s="120" t="str">
        <f>IF(原始数据!H191="","",原始数据!H191)</f>
        <v>下</v>
      </c>
      <c r="J191" s="120" t="str">
        <f>原始数据!U191</f>
        <v>屠</v>
      </c>
      <c r="K191" s="120">
        <f t="shared" si="6"/>
        <v>0</v>
      </c>
      <c r="L191" s="120">
        <f t="shared" si="7"/>
        <v>0</v>
      </c>
      <c r="M191" s="123" t="str">
        <f>IF(区域选择!K192="","",区域选择!K192)</f>
        <v>atto</v>
      </c>
      <c r="N191" s="123" t="str">
        <f>IF(原始数据!AI191=0,"",原始数据!AI191)</f>
        <v>勘探员</v>
      </c>
      <c r="O191" s="124">
        <v>2.33</v>
      </c>
      <c r="P191" s="125">
        <v>0</v>
      </c>
      <c r="Q191" s="125">
        <v>0</v>
      </c>
      <c r="R191" s="125">
        <v>0</v>
      </c>
      <c r="S191" s="125">
        <v>55.4</v>
      </c>
      <c r="T191" s="127" t="s">
        <v>344</v>
      </c>
      <c r="U191" s="123" t="str">
        <f>IF(区域选择!P192="","",区域选择!P192)</f>
        <v>tuna</v>
      </c>
      <c r="V191" s="123" t="str">
        <f>IF(原始数据!AJ191=0,"",原始数据!AJ191)</f>
        <v>飞行家</v>
      </c>
      <c r="W191" s="124">
        <v>2.09</v>
      </c>
      <c r="X191" s="125">
        <v>0</v>
      </c>
      <c r="Y191" s="125">
        <v>0</v>
      </c>
      <c r="Z191" s="125">
        <v>0</v>
      </c>
      <c r="AA191" s="125">
        <v>90.5</v>
      </c>
      <c r="AB191" s="127" t="s">
        <v>344</v>
      </c>
      <c r="AC191" s="123" t="str">
        <f>IF(区域选择!U192="","",区域选择!U192)</f>
        <v>takakou</v>
      </c>
      <c r="AD191" s="123" t="str">
        <f>IF(原始数据!AL191=0,"",原始数据!AL191)</f>
        <v>佣兵</v>
      </c>
      <c r="AE191" s="124">
        <v>1.59</v>
      </c>
      <c r="AF191" s="125">
        <v>0</v>
      </c>
      <c r="AG191" s="125">
        <v>4</v>
      </c>
      <c r="AH191" s="125">
        <v>0</v>
      </c>
      <c r="AI191" s="125">
        <v>82.3</v>
      </c>
      <c r="AJ191" s="127" t="s">
        <v>344</v>
      </c>
      <c r="AK191" s="123" t="str">
        <f>IF(区域选择!Z192="","",区域选择!Z192)</f>
        <v>nyan</v>
      </c>
      <c r="AL191" s="123" t="str">
        <f>IF(原始数据!AN191=0,"",原始数据!AN191)</f>
        <v>拉拉队员</v>
      </c>
      <c r="AM191" s="124">
        <v>0.01</v>
      </c>
      <c r="AN191" s="125">
        <v>0</v>
      </c>
      <c r="AO191" s="125">
        <v>0</v>
      </c>
      <c r="AP191" s="125">
        <v>0</v>
      </c>
      <c r="AQ191" s="125">
        <v>65.6</v>
      </c>
      <c r="AR191" s="127" t="s">
        <v>344</v>
      </c>
      <c r="AS191" s="128">
        <v>0</v>
      </c>
      <c r="AT191" s="128">
        <v>8</v>
      </c>
      <c r="AU191" s="128">
        <v>38</v>
      </c>
      <c r="AV191" s="128"/>
      <c r="AW191" s="128"/>
      <c r="AX191" s="125"/>
      <c r="AY191" s="125"/>
      <c r="AZ191" s="130"/>
      <c r="BA191" s="130"/>
      <c r="BB191" s="130"/>
      <c r="BC191" s="125"/>
    </row>
    <row r="192" spans="1:55">
      <c r="A192" s="117">
        <f>输入错误检查!B192</f>
        <v>0</v>
      </c>
      <c r="C192" s="120">
        <f>IF(原始数据!B192="","",原始数据!B192)</f>
        <v>6</v>
      </c>
      <c r="D192" s="120">
        <f>IF(原始数据!C192="","",原始数据!C192)</f>
        <v>16</v>
      </c>
      <c r="E192" s="120">
        <f>IF(原始数据!D192="","",原始数据!D192)</f>
        <v>1700</v>
      </c>
      <c r="F192" s="120" t="str">
        <f>IF(原始数据!E192="","",原始数据!E192)</f>
        <v>SZ</v>
      </c>
      <c r="G192" s="120" t="str">
        <f>IF(原始数据!F192="","",原始数据!F192)</f>
        <v>AXIZ</v>
      </c>
      <c r="H192" s="120" t="str">
        <f>IF(原始数据!G192="","",原始数据!G192)</f>
        <v>加</v>
      </c>
      <c r="I192" s="120" t="str">
        <f>IF(原始数据!H192="","",原始数据!H192)</f>
        <v>上</v>
      </c>
      <c r="J192" s="120" t="str">
        <f>原始数据!U192</f>
        <v/>
      </c>
      <c r="K192" s="120" t="str">
        <f t="shared" si="6"/>
        <v/>
      </c>
      <c r="L192" s="120">
        <f t="shared" si="7"/>
        <v>0</v>
      </c>
      <c r="M192" s="123" t="str">
        <f>IF(区域选择!K193="","",区域选择!K193)</f>
        <v/>
      </c>
      <c r="N192" s="123" t="str">
        <f>IF(原始数据!AI192=0,"",原始数据!AI192)</f>
        <v/>
      </c>
      <c r="O192" s="124"/>
      <c r="P192" s="125"/>
      <c r="Q192" s="125"/>
      <c r="R192" s="125"/>
      <c r="S192" s="125"/>
      <c r="T192" s="125"/>
      <c r="U192" s="123" t="str">
        <f>IF(区域选择!P193="","",区域选择!P193)</f>
        <v/>
      </c>
      <c r="V192" s="123" t="str">
        <f>IF(原始数据!AJ192=0,"",原始数据!AJ192)</f>
        <v/>
      </c>
      <c r="W192" s="124"/>
      <c r="X192" s="125"/>
      <c r="Y192" s="125"/>
      <c r="Z192" s="125"/>
      <c r="AA192" s="125"/>
      <c r="AB192" s="125"/>
      <c r="AC192" s="123" t="str">
        <f>IF(区域选择!U193="","",区域选择!U193)</f>
        <v/>
      </c>
      <c r="AD192" s="123" t="str">
        <f>IF(原始数据!AL192=0,"",原始数据!AL192)</f>
        <v/>
      </c>
      <c r="AE192" s="124"/>
      <c r="AF192" s="125"/>
      <c r="AG192" s="125"/>
      <c r="AH192" s="125"/>
      <c r="AI192" s="125"/>
      <c r="AJ192" s="125"/>
      <c r="AK192" s="123" t="str">
        <f>IF(区域选择!Z193="","",区域选择!Z193)</f>
        <v/>
      </c>
      <c r="AL192" s="123" t="str">
        <f>IF(原始数据!AN192=0,"",原始数据!AN192)</f>
        <v/>
      </c>
      <c r="AM192" s="124"/>
      <c r="AN192" s="125"/>
      <c r="AO192" s="125"/>
      <c r="AP192" s="125"/>
      <c r="AQ192" s="125"/>
      <c r="AR192" s="125"/>
      <c r="AS192" s="128"/>
      <c r="AT192" s="128"/>
      <c r="AU192" s="128"/>
      <c r="AV192" s="128"/>
      <c r="AW192" s="128"/>
      <c r="AX192" s="125"/>
      <c r="AY192" s="125"/>
      <c r="AZ192" s="130"/>
      <c r="BA192" s="130"/>
      <c r="BB192" s="130"/>
      <c r="BC192" s="125"/>
    </row>
    <row r="193" spans="1:55">
      <c r="A193" s="117">
        <f>输入错误检查!B193</f>
        <v>0</v>
      </c>
      <c r="C193" s="120">
        <f>IF(原始数据!B193="","",原始数据!B193)</f>
        <v>6</v>
      </c>
      <c r="D193" s="120">
        <f>IF(原始数据!C193="","",原始数据!C193)</f>
        <v>16</v>
      </c>
      <c r="E193" s="120">
        <f>IF(原始数据!D193="","",原始数据!D193)</f>
        <v>1700</v>
      </c>
      <c r="F193" s="120" t="str">
        <f>IF(原始数据!E193="","",原始数据!E193)</f>
        <v>SZ</v>
      </c>
      <c r="G193" s="120" t="str">
        <f>IF(原始数据!F193="","",原始数据!F193)</f>
        <v>AXIZ</v>
      </c>
      <c r="H193" s="120" t="str">
        <f>IF(原始数据!G193="","",原始数据!G193)</f>
        <v>加</v>
      </c>
      <c r="I193" s="120" t="str">
        <f>IF(原始数据!H193="","",原始数据!H193)</f>
        <v>下</v>
      </c>
      <c r="J193" s="120" t="str">
        <f>原始数据!U193</f>
        <v/>
      </c>
      <c r="K193" s="120" t="str">
        <f t="shared" si="6"/>
        <v/>
      </c>
      <c r="L193" s="120">
        <f t="shared" si="7"/>
        <v>0</v>
      </c>
      <c r="M193" s="123" t="str">
        <f>IF(区域选择!K194="","",区域选择!K194)</f>
        <v/>
      </c>
      <c r="N193" s="123" t="str">
        <f>IF(原始数据!AI193=0,"",原始数据!AI193)</f>
        <v/>
      </c>
      <c r="O193" s="124"/>
      <c r="P193" s="125"/>
      <c r="Q193" s="125"/>
      <c r="R193" s="125"/>
      <c r="S193" s="125"/>
      <c r="T193" s="125"/>
      <c r="U193" s="123" t="str">
        <f>IF(区域选择!P194="","",区域选择!P194)</f>
        <v/>
      </c>
      <c r="V193" s="123" t="str">
        <f>IF(原始数据!AJ193=0,"",原始数据!AJ193)</f>
        <v/>
      </c>
      <c r="W193" s="124"/>
      <c r="X193" s="125"/>
      <c r="Y193" s="125"/>
      <c r="Z193" s="125"/>
      <c r="AA193" s="125"/>
      <c r="AB193" s="125"/>
      <c r="AC193" s="123" t="str">
        <f>IF(区域选择!U194="","",区域选择!U194)</f>
        <v/>
      </c>
      <c r="AD193" s="123" t="str">
        <f>IF(原始数据!AL193=0,"",原始数据!AL193)</f>
        <v/>
      </c>
      <c r="AE193" s="124"/>
      <c r="AF193" s="125"/>
      <c r="AG193" s="125"/>
      <c r="AH193" s="125"/>
      <c r="AI193" s="125"/>
      <c r="AJ193" s="125"/>
      <c r="AK193" s="123" t="str">
        <f>IF(区域选择!Z194="","",区域选择!Z194)</f>
        <v/>
      </c>
      <c r="AL193" s="123" t="str">
        <f>IF(原始数据!AN193=0,"",原始数据!AN193)</f>
        <v/>
      </c>
      <c r="AM193" s="124"/>
      <c r="AN193" s="125"/>
      <c r="AO193" s="125"/>
      <c r="AP193" s="125"/>
      <c r="AQ193" s="125"/>
      <c r="AR193" s="125"/>
      <c r="AS193" s="128"/>
      <c r="AT193" s="128"/>
      <c r="AU193" s="128"/>
      <c r="AV193" s="128"/>
      <c r="AW193" s="128"/>
      <c r="AX193" s="125"/>
      <c r="AY193" s="125"/>
      <c r="AZ193" s="130"/>
      <c r="BA193" s="130"/>
      <c r="BB193" s="130"/>
      <c r="BC193" s="125"/>
    </row>
    <row r="194" spans="1:55">
      <c r="A194" s="117">
        <f>输入错误检查!B194</f>
        <v>0</v>
      </c>
      <c r="C194" s="120">
        <f>IF(原始数据!B194="","",原始数据!B194)</f>
        <v>6</v>
      </c>
      <c r="D194" s="120">
        <f>IF(原始数据!C194="","",原始数据!C194)</f>
        <v>22</v>
      </c>
      <c r="E194" s="120">
        <f>IF(原始数据!D194="","",原始数据!D194)</f>
        <v>1300</v>
      </c>
      <c r="F194" s="120" t="str">
        <f>IF(原始数据!E194="","",原始数据!E194)</f>
        <v>AXIZ</v>
      </c>
      <c r="G194" s="120" t="str">
        <f>IF(原始数据!F194="","",原始数据!F194)</f>
        <v>RC</v>
      </c>
      <c r="H194" s="120">
        <f>IF(原始数据!G194="","",原始数据!G194)</f>
        <v>1</v>
      </c>
      <c r="I194" s="120" t="str">
        <f>IF(原始数据!H194="","",原始数据!H194)</f>
        <v>上</v>
      </c>
      <c r="J194" s="120" t="str">
        <f>原始数据!U194</f>
        <v>人</v>
      </c>
      <c r="K194" s="120">
        <f t="shared" si="6"/>
        <v>0</v>
      </c>
      <c r="L194" s="120">
        <f t="shared" si="7"/>
        <v>3</v>
      </c>
      <c r="M194" s="123" t="str">
        <f>IF(区域选择!K195="","",区域选择!K195)</f>
        <v>monop</v>
      </c>
      <c r="N194" s="123" t="str">
        <f>IF(原始数据!AI194=0,"",原始数据!AI194)</f>
        <v>调酒师</v>
      </c>
      <c r="O194" s="124">
        <v>1.97</v>
      </c>
      <c r="P194" s="125">
        <v>0</v>
      </c>
      <c r="Q194" s="125">
        <v>0</v>
      </c>
      <c r="R194" s="125">
        <v>1</v>
      </c>
      <c r="S194" s="125">
        <v>1.8</v>
      </c>
      <c r="T194" s="127" t="s">
        <v>343</v>
      </c>
      <c r="U194" s="123" t="str">
        <f>IF(区域选择!P195="","",区域选择!P195)</f>
        <v>soba</v>
      </c>
      <c r="V194" s="123" t="str">
        <f>IF(原始数据!AJ194=0,"",原始数据!AJ194)</f>
        <v>先知</v>
      </c>
      <c r="W194" s="124">
        <v>0</v>
      </c>
      <c r="X194" s="125">
        <v>0</v>
      </c>
      <c r="Y194" s="125">
        <v>0</v>
      </c>
      <c r="Z194" s="125">
        <v>0</v>
      </c>
      <c r="AA194" s="125">
        <v>127.8</v>
      </c>
      <c r="AB194" s="127" t="s">
        <v>344</v>
      </c>
      <c r="AC194" s="123" t="str">
        <f>IF(区域选择!U195="","",区域选择!U195)</f>
        <v>city</v>
      </c>
      <c r="AD194" s="123" t="str">
        <f>IF(原始数据!AL194=0,"",原始数据!AL194)</f>
        <v>大副</v>
      </c>
      <c r="AE194" s="124">
        <v>0.96</v>
      </c>
      <c r="AF194" s="125">
        <v>0</v>
      </c>
      <c r="AG194" s="125">
        <v>2</v>
      </c>
      <c r="AH194" s="125">
        <v>0</v>
      </c>
      <c r="AI194" s="125">
        <v>37.8</v>
      </c>
      <c r="AJ194" s="127" t="s">
        <v>343</v>
      </c>
      <c r="AK194" s="123" t="str">
        <f>IF(区域选择!Z195="","",区域选择!Z195)</f>
        <v>raolie</v>
      </c>
      <c r="AL194" s="123" t="str">
        <f>IF(原始数据!AN194=0,"",原始数据!AN194)</f>
        <v>囚徒</v>
      </c>
      <c r="AM194" s="124">
        <v>2.29</v>
      </c>
      <c r="AN194" s="125">
        <v>0</v>
      </c>
      <c r="AO194" s="125">
        <v>0</v>
      </c>
      <c r="AP194" s="125">
        <v>0</v>
      </c>
      <c r="AQ194" s="125">
        <v>13.2</v>
      </c>
      <c r="AR194" s="127" t="s">
        <v>343</v>
      </c>
      <c r="AS194" s="128">
        <v>0</v>
      </c>
      <c r="AT194" s="128">
        <v>4</v>
      </c>
      <c r="AU194" s="120">
        <v>11</v>
      </c>
      <c r="AV194" s="129" t="s">
        <v>252</v>
      </c>
      <c r="AW194" s="129" t="s">
        <v>179</v>
      </c>
      <c r="AX194" s="125"/>
      <c r="AY194" s="125"/>
      <c r="AZ194" s="130"/>
      <c r="BA194" s="130"/>
      <c r="BB194" s="130"/>
      <c r="BC194" s="127" t="s">
        <v>345</v>
      </c>
    </row>
    <row r="195" spans="1:55">
      <c r="A195" s="117">
        <f>输入错误检查!B195</f>
        <v>0</v>
      </c>
      <c r="C195" s="120">
        <f>IF(原始数据!B195="","",原始数据!B195)</f>
        <v>6</v>
      </c>
      <c r="D195" s="120">
        <f>IF(原始数据!C195="","",原始数据!C195)</f>
        <v>22</v>
      </c>
      <c r="E195" s="120">
        <f>IF(原始数据!D195="","",原始数据!D195)</f>
        <v>1300</v>
      </c>
      <c r="F195" s="120" t="str">
        <f>IF(原始数据!E195="","",原始数据!E195)</f>
        <v>AXIZ</v>
      </c>
      <c r="G195" s="120" t="str">
        <f>IF(原始数据!F195="","",原始数据!F195)</f>
        <v>RC</v>
      </c>
      <c r="H195" s="120">
        <f>IF(原始数据!G195="","",原始数据!G195)</f>
        <v>1</v>
      </c>
      <c r="I195" s="120" t="str">
        <f>IF(原始数据!H195="","",原始数据!H195)</f>
        <v>下</v>
      </c>
      <c r="J195" s="120" t="str">
        <f>原始数据!U195</f>
        <v>屠</v>
      </c>
      <c r="K195" s="120">
        <f t="shared" si="6"/>
        <v>0</v>
      </c>
      <c r="L195" s="120">
        <f t="shared" si="7"/>
        <v>0</v>
      </c>
      <c r="M195" s="123" t="str">
        <f>IF(区域选择!K196="","",区域选择!K196)</f>
        <v>tuna</v>
      </c>
      <c r="N195" s="123" t="str">
        <f>IF(原始数据!AI195=0,"",原始数据!AI195)</f>
        <v>魔术师</v>
      </c>
      <c r="O195" s="124">
        <v>2.23</v>
      </c>
      <c r="P195" s="125">
        <v>2</v>
      </c>
      <c r="Q195" s="125">
        <v>1</v>
      </c>
      <c r="R195" s="125">
        <v>1</v>
      </c>
      <c r="S195" s="125">
        <v>81.1</v>
      </c>
      <c r="T195" s="127" t="s">
        <v>344</v>
      </c>
      <c r="U195" s="123" t="str">
        <f>IF(区域选择!P196="","",区域选择!P196)</f>
        <v>atto</v>
      </c>
      <c r="V195" s="123" t="str">
        <f>IF(原始数据!AJ195=0,"",原始数据!AJ195)</f>
        <v>飞行家</v>
      </c>
      <c r="W195" s="124">
        <v>1.13</v>
      </c>
      <c r="X195" s="125">
        <v>0</v>
      </c>
      <c r="Y195" s="125">
        <v>1</v>
      </c>
      <c r="Z195" s="125">
        <v>1</v>
      </c>
      <c r="AA195" s="125">
        <v>71.4</v>
      </c>
      <c r="AB195" s="127" t="s">
        <v>344</v>
      </c>
      <c r="AC195" s="123" t="str">
        <f>IF(区域选择!U196="","",区域选择!U196)</f>
        <v>takakou</v>
      </c>
      <c r="AD195" s="123" t="str">
        <f>IF(原始数据!AL195=0,"",原始数据!AL195)</f>
        <v>大副</v>
      </c>
      <c r="AE195" s="124">
        <v>1.55</v>
      </c>
      <c r="AF195" s="125">
        <v>0</v>
      </c>
      <c r="AG195" s="125">
        <v>2</v>
      </c>
      <c r="AH195" s="125">
        <v>0</v>
      </c>
      <c r="AI195" s="125">
        <v>74</v>
      </c>
      <c r="AJ195" s="127" t="s">
        <v>344</v>
      </c>
      <c r="AK195" s="123" t="str">
        <f>IF(区域选择!Z196="","",区域选择!Z196)</f>
        <v>nyan</v>
      </c>
      <c r="AL195" s="123" t="str">
        <f>IF(原始数据!AN195=0,"",原始数据!AN195)</f>
        <v>拉拉队员</v>
      </c>
      <c r="AM195" s="124">
        <v>0</v>
      </c>
      <c r="AN195" s="125">
        <v>0</v>
      </c>
      <c r="AO195" s="125">
        <v>0</v>
      </c>
      <c r="AP195" s="125">
        <v>0</v>
      </c>
      <c r="AQ195" s="125">
        <v>53.4</v>
      </c>
      <c r="AR195" s="127" t="s">
        <v>344</v>
      </c>
      <c r="AS195" s="128">
        <v>1</v>
      </c>
      <c r="AT195" s="128">
        <v>9</v>
      </c>
      <c r="AU195" s="120">
        <v>58</v>
      </c>
      <c r="AV195" s="128"/>
      <c r="AW195" s="128"/>
      <c r="AX195" s="125"/>
      <c r="AY195" s="125"/>
      <c r="AZ195" s="130"/>
      <c r="BA195" s="130"/>
      <c r="BB195" s="130"/>
      <c r="BC195" s="125"/>
    </row>
    <row r="196" spans="1:55">
      <c r="A196" s="117">
        <f>输入错误检查!B196</f>
        <v>0</v>
      </c>
      <c r="C196" s="120">
        <f>IF(原始数据!B196="","",原始数据!B196)</f>
        <v>6</v>
      </c>
      <c r="D196" s="120">
        <f>IF(原始数据!C196="","",原始数据!C196)</f>
        <v>22</v>
      </c>
      <c r="E196" s="120">
        <f>IF(原始数据!D196="","",原始数据!D196)</f>
        <v>1300</v>
      </c>
      <c r="F196" s="120" t="str">
        <f>IF(原始数据!E196="","",原始数据!E196)</f>
        <v>AXIZ</v>
      </c>
      <c r="G196" s="120" t="str">
        <f>IF(原始数据!F196="","",原始数据!F196)</f>
        <v>RC</v>
      </c>
      <c r="H196" s="120">
        <f>IF(原始数据!G196="","",原始数据!G196)</f>
        <v>2</v>
      </c>
      <c r="I196" s="120" t="str">
        <f>IF(原始数据!H196="","",原始数据!H196)</f>
        <v>上</v>
      </c>
      <c r="J196" s="120" t="str">
        <f>原始数据!U196</f>
        <v>平</v>
      </c>
      <c r="K196" s="120">
        <f t="shared" si="6"/>
        <v>0</v>
      </c>
      <c r="L196" s="120">
        <f t="shared" si="7"/>
        <v>2</v>
      </c>
      <c r="M196" s="123" t="str">
        <f>IF(区域选择!K197="","",区域选择!K197)</f>
        <v>soba</v>
      </c>
      <c r="N196" s="123" t="str">
        <f>IF(原始数据!AI196=0,"",原始数据!AI196)</f>
        <v>空军</v>
      </c>
      <c r="O196" s="124">
        <v>2.03</v>
      </c>
      <c r="P196" s="125">
        <v>0</v>
      </c>
      <c r="Q196" s="125">
        <v>1</v>
      </c>
      <c r="R196" s="125">
        <v>0</v>
      </c>
      <c r="S196" s="125">
        <v>27.2</v>
      </c>
      <c r="T196" s="127" t="s">
        <v>344</v>
      </c>
      <c r="U196" s="123" t="str">
        <f>IF(区域选择!P197="","",区域选择!P197)</f>
        <v>monop</v>
      </c>
      <c r="V196" s="123" t="str">
        <f>IF(原始数据!AJ196=0,"",原始数据!AJ196)</f>
        <v>心理学家</v>
      </c>
      <c r="W196" s="124">
        <v>2</v>
      </c>
      <c r="X196" s="125">
        <v>0</v>
      </c>
      <c r="Y196" s="125">
        <v>0</v>
      </c>
      <c r="Z196" s="125">
        <v>0</v>
      </c>
      <c r="AA196" s="125">
        <v>5.2</v>
      </c>
      <c r="AB196" s="127" t="s">
        <v>343</v>
      </c>
      <c r="AC196" s="123" t="str">
        <f>IF(区域选择!U197="","",区域选择!U197)</f>
        <v>city</v>
      </c>
      <c r="AD196" s="123" t="str">
        <f>IF(原始数据!AL196=0,"",原始数据!AL196)</f>
        <v>佣兵</v>
      </c>
      <c r="AE196" s="124">
        <v>1.51</v>
      </c>
      <c r="AF196" s="125">
        <v>0</v>
      </c>
      <c r="AG196" s="125">
        <v>1</v>
      </c>
      <c r="AH196" s="125">
        <v>0</v>
      </c>
      <c r="AI196" s="125">
        <v>31.9</v>
      </c>
      <c r="AJ196" s="127" t="s">
        <v>343</v>
      </c>
      <c r="AK196" s="123" t="str">
        <f>IF(区域选择!Z197="","",区域选择!Z197)</f>
        <v>raolie</v>
      </c>
      <c r="AL196" s="123" t="str">
        <f>IF(原始数据!AN196=0,"",原始数据!AN196)</f>
        <v>杂技演员</v>
      </c>
      <c r="AM196" s="124">
        <v>0</v>
      </c>
      <c r="AN196" s="125">
        <v>0</v>
      </c>
      <c r="AO196" s="125">
        <v>0</v>
      </c>
      <c r="AP196" s="125">
        <v>0</v>
      </c>
      <c r="AQ196" s="125">
        <v>135.3</v>
      </c>
      <c r="AR196" s="127" t="s">
        <v>344</v>
      </c>
      <c r="AS196" s="128">
        <v>0</v>
      </c>
      <c r="AT196" s="120">
        <v>6</v>
      </c>
      <c r="AU196" s="120">
        <v>3</v>
      </c>
      <c r="AV196" s="128"/>
      <c r="AW196" s="128"/>
      <c r="AX196" s="125"/>
      <c r="AY196" s="125"/>
      <c r="AZ196" s="130"/>
      <c r="BA196" s="130"/>
      <c r="BB196" s="130"/>
      <c r="BC196" s="125"/>
    </row>
    <row r="197" spans="1:55">
      <c r="A197" s="117">
        <f>输入错误检查!B197</f>
        <v>0</v>
      </c>
      <c r="C197" s="120">
        <f>IF(原始数据!B197="","",原始数据!B197)</f>
        <v>6</v>
      </c>
      <c r="D197" s="120">
        <f>IF(原始数据!C197="","",原始数据!C197)</f>
        <v>22</v>
      </c>
      <c r="E197" s="120">
        <f>IF(原始数据!D197="","",原始数据!D197)</f>
        <v>1300</v>
      </c>
      <c r="F197" s="120" t="str">
        <f>IF(原始数据!E197="","",原始数据!E197)</f>
        <v>AXIZ</v>
      </c>
      <c r="G197" s="120" t="str">
        <f>IF(原始数据!F197="","",原始数据!F197)</f>
        <v>RC</v>
      </c>
      <c r="H197" s="120">
        <f>IF(原始数据!G197="","",原始数据!G197)</f>
        <v>2</v>
      </c>
      <c r="I197" s="120" t="str">
        <f>IF(原始数据!H197="","",原始数据!H197)</f>
        <v>下</v>
      </c>
      <c r="J197" s="120" t="str">
        <f>原始数据!U197</f>
        <v>屠</v>
      </c>
      <c r="K197" s="120">
        <f t="shared" si="6"/>
        <v>0</v>
      </c>
      <c r="L197" s="120">
        <f t="shared" si="7"/>
        <v>0</v>
      </c>
      <c r="M197" s="135" t="s">
        <v>308</v>
      </c>
      <c r="N197" s="123" t="str">
        <f>IF(原始数据!AI197=0,"",原始数据!AI197)</f>
        <v>先知</v>
      </c>
      <c r="O197" s="124">
        <v>0</v>
      </c>
      <c r="P197" s="125">
        <v>0</v>
      </c>
      <c r="Q197" s="125">
        <v>0</v>
      </c>
      <c r="R197" s="125">
        <v>0</v>
      </c>
      <c r="S197" s="125">
        <v>57.9</v>
      </c>
      <c r="T197" s="127" t="s">
        <v>344</v>
      </c>
      <c r="U197" s="135" t="s">
        <v>307</v>
      </c>
      <c r="V197" s="123" t="str">
        <f>IF(原始数据!AJ197=0,"",原始数据!AJ197)</f>
        <v>古董商</v>
      </c>
      <c r="W197" s="124">
        <v>2.35</v>
      </c>
      <c r="X197" s="125">
        <v>0</v>
      </c>
      <c r="Y197" s="125">
        <v>2</v>
      </c>
      <c r="Z197" s="125">
        <v>1</v>
      </c>
      <c r="AA197" s="125">
        <v>59.1</v>
      </c>
      <c r="AB197" s="127" t="s">
        <v>344</v>
      </c>
      <c r="AC197" s="123" t="str">
        <f>IF(区域选择!U198="","",区域选择!U198)</f>
        <v>takakou</v>
      </c>
      <c r="AD197" s="123" t="str">
        <f>IF(原始数据!AL197=0,"",原始数据!AL197)</f>
        <v>佣兵</v>
      </c>
      <c r="AE197" s="124">
        <v>0.99</v>
      </c>
      <c r="AF197" s="125">
        <v>0</v>
      </c>
      <c r="AG197" s="125">
        <v>1</v>
      </c>
      <c r="AH197" s="125">
        <v>0</v>
      </c>
      <c r="AI197" s="125">
        <v>77.3</v>
      </c>
      <c r="AJ197" s="127" t="s">
        <v>344</v>
      </c>
      <c r="AK197" s="123" t="str">
        <f>IF(区域选择!Z198="","",区域选择!Z198)</f>
        <v>atto</v>
      </c>
      <c r="AL197" s="123" t="str">
        <f>IF(原始数据!AN197=0,"",原始数据!AN197)</f>
        <v>囚徒</v>
      </c>
      <c r="AM197" s="124">
        <v>2.24</v>
      </c>
      <c r="AN197" s="125">
        <v>0</v>
      </c>
      <c r="AO197" s="125">
        <v>0</v>
      </c>
      <c r="AP197" s="125">
        <v>0</v>
      </c>
      <c r="AQ197" s="125">
        <v>30.9</v>
      </c>
      <c r="AR197" s="127" t="s">
        <v>344</v>
      </c>
      <c r="AS197" s="128">
        <v>0</v>
      </c>
      <c r="AT197" s="128">
        <v>7</v>
      </c>
      <c r="AU197" s="120">
        <v>45</v>
      </c>
      <c r="AV197" s="129"/>
      <c r="AW197" s="129"/>
      <c r="AX197" s="125"/>
      <c r="AY197" s="125"/>
      <c r="AZ197" s="130"/>
      <c r="BA197" s="130"/>
      <c r="BB197" s="130"/>
      <c r="BC197" s="125"/>
    </row>
    <row r="198" spans="1:55">
      <c r="A198" s="117">
        <f>输入错误检查!B198</f>
        <v>0</v>
      </c>
      <c r="C198" s="120">
        <f>IF(原始数据!B198="","",原始数据!B198)</f>
        <v>6</v>
      </c>
      <c r="D198" s="120">
        <f>IF(原始数据!C198="","",原始数据!C198)</f>
        <v>22</v>
      </c>
      <c r="E198" s="120">
        <f>IF(原始数据!D198="","",原始数据!D198)</f>
        <v>1300</v>
      </c>
      <c r="F198" s="120" t="str">
        <f>IF(原始数据!E198="","",原始数据!E198)</f>
        <v>AXIZ</v>
      </c>
      <c r="G198" s="120" t="str">
        <f>IF(原始数据!F198="","",原始数据!F198)</f>
        <v>RC</v>
      </c>
      <c r="H198" s="120">
        <f>IF(原始数据!G198="","",原始数据!G198)</f>
        <v>3</v>
      </c>
      <c r="I198" s="120" t="str">
        <f>IF(原始数据!H198="","",原始数据!H198)</f>
        <v>上</v>
      </c>
      <c r="J198" s="120" t="str">
        <f>原始数据!U198</f>
        <v/>
      </c>
      <c r="K198" s="120" t="str">
        <f t="shared" si="6"/>
        <v/>
      </c>
      <c r="L198" s="120">
        <f t="shared" si="7"/>
        <v>0</v>
      </c>
      <c r="M198" s="123" t="str">
        <f>IF(区域选择!K199="","",区域选择!K199)</f>
        <v/>
      </c>
      <c r="N198" s="123" t="str">
        <f>IF(原始数据!AI198=0,"",原始数据!AI198)</f>
        <v/>
      </c>
      <c r="O198" s="124"/>
      <c r="P198" s="125"/>
      <c r="Q198" s="125"/>
      <c r="R198" s="125"/>
      <c r="S198" s="125"/>
      <c r="T198" s="125"/>
      <c r="U198" s="123" t="str">
        <f>IF(区域选择!P199="","",区域选择!P199)</f>
        <v/>
      </c>
      <c r="V198" s="123" t="str">
        <f>IF(原始数据!AJ198=0,"",原始数据!AJ198)</f>
        <v/>
      </c>
      <c r="W198" s="124"/>
      <c r="X198" s="125"/>
      <c r="Y198" s="125"/>
      <c r="Z198" s="125"/>
      <c r="AA198" s="125"/>
      <c r="AB198" s="125"/>
      <c r="AC198" s="123" t="str">
        <f>IF(区域选择!U199="","",区域选择!U199)</f>
        <v/>
      </c>
      <c r="AD198" s="123" t="str">
        <f>IF(原始数据!AL198=0,"",原始数据!AL198)</f>
        <v/>
      </c>
      <c r="AE198" s="124"/>
      <c r="AF198" s="125"/>
      <c r="AG198" s="125"/>
      <c r="AH198" s="125"/>
      <c r="AI198" s="125"/>
      <c r="AJ198" s="125"/>
      <c r="AK198" s="123" t="str">
        <f>IF(区域选择!Z199="","",区域选择!Z199)</f>
        <v/>
      </c>
      <c r="AL198" s="123" t="str">
        <f>IF(原始数据!AN198=0,"",原始数据!AN198)</f>
        <v/>
      </c>
      <c r="AM198" s="124"/>
      <c r="AN198" s="125"/>
      <c r="AO198" s="125"/>
      <c r="AP198" s="125"/>
      <c r="AQ198" s="125"/>
      <c r="AR198" s="125"/>
      <c r="AS198" s="128"/>
      <c r="AT198" s="128"/>
      <c r="AU198" s="128"/>
      <c r="AV198" s="128"/>
      <c r="AW198" s="128"/>
      <c r="AX198" s="125"/>
      <c r="AY198" s="125"/>
      <c r="AZ198" s="130"/>
      <c r="BA198" s="130"/>
      <c r="BB198" s="130"/>
      <c r="BC198" s="125"/>
    </row>
    <row r="199" spans="1:55">
      <c r="A199" s="117">
        <f>输入错误检查!B199</f>
        <v>0</v>
      </c>
      <c r="C199" s="120">
        <f>IF(原始数据!B199="","",原始数据!B199)</f>
        <v>6</v>
      </c>
      <c r="D199" s="120">
        <f>IF(原始数据!C199="","",原始数据!C199)</f>
        <v>22</v>
      </c>
      <c r="E199" s="120">
        <f>IF(原始数据!D199="","",原始数据!D199)</f>
        <v>1300</v>
      </c>
      <c r="F199" s="120" t="str">
        <f>IF(原始数据!E199="","",原始数据!E199)</f>
        <v>AXIZ</v>
      </c>
      <c r="G199" s="120" t="str">
        <f>IF(原始数据!F199="","",原始数据!F199)</f>
        <v>RC</v>
      </c>
      <c r="H199" s="120">
        <f>IF(原始数据!G199="","",原始数据!G199)</f>
        <v>3</v>
      </c>
      <c r="I199" s="120" t="str">
        <f>IF(原始数据!H199="","",原始数据!H199)</f>
        <v>下</v>
      </c>
      <c r="J199" s="120" t="str">
        <f>原始数据!U199</f>
        <v/>
      </c>
      <c r="K199" s="120" t="str">
        <f t="shared" si="6"/>
        <v/>
      </c>
      <c r="L199" s="120">
        <f t="shared" si="7"/>
        <v>0</v>
      </c>
      <c r="M199" s="123" t="str">
        <f>IF(区域选择!K200="","",区域选择!K200)</f>
        <v/>
      </c>
      <c r="N199" s="123" t="str">
        <f>IF(原始数据!AI199=0,"",原始数据!AI199)</f>
        <v/>
      </c>
      <c r="O199" s="124"/>
      <c r="P199" s="125"/>
      <c r="Q199" s="125"/>
      <c r="R199" s="125"/>
      <c r="S199" s="125"/>
      <c r="T199" s="125"/>
      <c r="U199" s="123" t="str">
        <f>IF(区域选择!P200="","",区域选择!P200)</f>
        <v/>
      </c>
      <c r="V199" s="123" t="str">
        <f>IF(原始数据!AJ199=0,"",原始数据!AJ199)</f>
        <v/>
      </c>
      <c r="W199" s="124"/>
      <c r="X199" s="125"/>
      <c r="Y199" s="125"/>
      <c r="Z199" s="125"/>
      <c r="AA199" s="125"/>
      <c r="AB199" s="125"/>
      <c r="AC199" s="123" t="str">
        <f>IF(区域选择!U200="","",区域选择!U200)</f>
        <v/>
      </c>
      <c r="AD199" s="123" t="str">
        <f>IF(原始数据!AL199=0,"",原始数据!AL199)</f>
        <v/>
      </c>
      <c r="AE199" s="124"/>
      <c r="AF199" s="125"/>
      <c r="AG199" s="125"/>
      <c r="AH199" s="125"/>
      <c r="AI199" s="125"/>
      <c r="AJ199" s="125"/>
      <c r="AK199" s="123" t="str">
        <f>IF(区域选择!Z200="","",区域选择!Z200)</f>
        <v/>
      </c>
      <c r="AL199" s="123" t="str">
        <f>IF(原始数据!AN199=0,"",原始数据!AN199)</f>
        <v/>
      </c>
      <c r="AM199" s="124"/>
      <c r="AN199" s="125"/>
      <c r="AO199" s="125"/>
      <c r="AP199" s="125"/>
      <c r="AQ199" s="125"/>
      <c r="AR199" s="125"/>
      <c r="AS199" s="128"/>
      <c r="AT199" s="128"/>
      <c r="AU199" s="128"/>
      <c r="AV199" s="128"/>
      <c r="AW199" s="128"/>
      <c r="AX199" s="125"/>
      <c r="AY199" s="125"/>
      <c r="AZ199" s="130"/>
      <c r="BA199" s="130"/>
      <c r="BB199" s="130"/>
      <c r="BC199" s="125"/>
    </row>
    <row r="200" spans="1:55">
      <c r="A200" s="117">
        <f>输入错误检查!B200</f>
        <v>0</v>
      </c>
      <c r="C200" s="120">
        <f>IF(原始数据!B200="","",原始数据!B200)</f>
        <v>6</v>
      </c>
      <c r="D200" s="120">
        <f>IF(原始数据!C200="","",原始数据!C200)</f>
        <v>22</v>
      </c>
      <c r="E200" s="120">
        <f>IF(原始数据!D200="","",原始数据!D200)</f>
        <v>1300</v>
      </c>
      <c r="F200" s="120" t="str">
        <f>IF(原始数据!E200="","",原始数据!E200)</f>
        <v>AXIZ</v>
      </c>
      <c r="G200" s="120" t="str">
        <f>IF(原始数据!F200="","",原始数据!F200)</f>
        <v>RC</v>
      </c>
      <c r="H200" s="120" t="str">
        <f>IF(原始数据!G200="","",原始数据!G200)</f>
        <v>加</v>
      </c>
      <c r="I200" s="120" t="str">
        <f>IF(原始数据!H200="","",原始数据!H200)</f>
        <v>上</v>
      </c>
      <c r="J200" s="120" t="str">
        <f>原始数据!U200</f>
        <v/>
      </c>
      <c r="K200" s="120" t="str">
        <f t="shared" si="6"/>
        <v/>
      </c>
      <c r="L200" s="120">
        <f t="shared" si="7"/>
        <v>0</v>
      </c>
      <c r="M200" s="123" t="str">
        <f>IF(区域选择!K201="","",区域选择!K201)</f>
        <v/>
      </c>
      <c r="N200" s="123" t="str">
        <f>IF(原始数据!AI200=0,"",原始数据!AI200)</f>
        <v/>
      </c>
      <c r="O200" s="124"/>
      <c r="P200" s="125"/>
      <c r="Q200" s="125"/>
      <c r="R200" s="125"/>
      <c r="S200" s="125"/>
      <c r="T200" s="125"/>
      <c r="U200" s="123" t="str">
        <f>IF(区域选择!P201="","",区域选择!P201)</f>
        <v/>
      </c>
      <c r="V200" s="123" t="str">
        <f>IF(原始数据!AJ200=0,"",原始数据!AJ200)</f>
        <v/>
      </c>
      <c r="W200" s="124"/>
      <c r="X200" s="125"/>
      <c r="Y200" s="125"/>
      <c r="Z200" s="125"/>
      <c r="AA200" s="125"/>
      <c r="AB200" s="125"/>
      <c r="AC200" s="123" t="str">
        <f>IF(区域选择!U201="","",区域选择!U201)</f>
        <v/>
      </c>
      <c r="AD200" s="123" t="str">
        <f>IF(原始数据!AL200=0,"",原始数据!AL200)</f>
        <v/>
      </c>
      <c r="AE200" s="124"/>
      <c r="AF200" s="125"/>
      <c r="AG200" s="125"/>
      <c r="AH200" s="125"/>
      <c r="AI200" s="125"/>
      <c r="AJ200" s="125"/>
      <c r="AK200" s="123" t="str">
        <f>IF(区域选择!Z201="","",区域选择!Z201)</f>
        <v/>
      </c>
      <c r="AL200" s="123" t="str">
        <f>IF(原始数据!AN200=0,"",原始数据!AN200)</f>
        <v/>
      </c>
      <c r="AM200" s="124"/>
      <c r="AN200" s="125"/>
      <c r="AO200" s="125"/>
      <c r="AP200" s="125"/>
      <c r="AQ200" s="125"/>
      <c r="AR200" s="125"/>
      <c r="AS200" s="128"/>
      <c r="AT200" s="128"/>
      <c r="AU200" s="128"/>
      <c r="AV200" s="128"/>
      <c r="AW200" s="128"/>
      <c r="AX200" s="125"/>
      <c r="AY200" s="125"/>
      <c r="AZ200" s="130"/>
      <c r="BA200" s="130"/>
      <c r="BB200" s="130"/>
      <c r="BC200" s="125"/>
    </row>
    <row r="201" spans="1:55">
      <c r="A201" s="117">
        <f>输入错误检查!B201</f>
        <v>0</v>
      </c>
      <c r="C201" s="120">
        <f>IF(原始数据!B201="","",原始数据!B201)</f>
        <v>6</v>
      </c>
      <c r="D201" s="120">
        <f>IF(原始数据!C201="","",原始数据!C201)</f>
        <v>22</v>
      </c>
      <c r="E201" s="120">
        <f>IF(原始数据!D201="","",原始数据!D201)</f>
        <v>1300</v>
      </c>
      <c r="F201" s="120" t="str">
        <f>IF(原始数据!E201="","",原始数据!E201)</f>
        <v>AXIZ</v>
      </c>
      <c r="G201" s="120" t="str">
        <f>IF(原始数据!F201="","",原始数据!F201)</f>
        <v>RC</v>
      </c>
      <c r="H201" s="120" t="str">
        <f>IF(原始数据!G201="","",原始数据!G201)</f>
        <v>加</v>
      </c>
      <c r="I201" s="120" t="str">
        <f>IF(原始数据!H201="","",原始数据!H201)</f>
        <v>下</v>
      </c>
      <c r="J201" s="120" t="str">
        <f>原始数据!U201</f>
        <v/>
      </c>
      <c r="K201" s="120" t="str">
        <f t="shared" si="6"/>
        <v/>
      </c>
      <c r="L201" s="120">
        <f t="shared" si="7"/>
        <v>0</v>
      </c>
      <c r="M201" s="123" t="str">
        <f>IF(区域选择!K202="","",区域选择!K202)</f>
        <v/>
      </c>
      <c r="N201" s="123" t="str">
        <f>IF(原始数据!AI201=0,"",原始数据!AI201)</f>
        <v/>
      </c>
      <c r="O201" s="124"/>
      <c r="P201" s="125"/>
      <c r="Q201" s="125"/>
      <c r="R201" s="125"/>
      <c r="S201" s="125"/>
      <c r="T201" s="125"/>
      <c r="U201" s="123" t="str">
        <f>IF(区域选择!P202="","",区域选择!P202)</f>
        <v/>
      </c>
      <c r="V201" s="123" t="str">
        <f>IF(原始数据!AJ201=0,"",原始数据!AJ201)</f>
        <v/>
      </c>
      <c r="W201" s="124"/>
      <c r="X201" s="125"/>
      <c r="Y201" s="125"/>
      <c r="Z201" s="125"/>
      <c r="AA201" s="125"/>
      <c r="AB201" s="125"/>
      <c r="AC201" s="123" t="str">
        <f>IF(区域选择!U202="","",区域选择!U202)</f>
        <v/>
      </c>
      <c r="AD201" s="123" t="str">
        <f>IF(原始数据!AL201=0,"",原始数据!AL201)</f>
        <v/>
      </c>
      <c r="AE201" s="124"/>
      <c r="AF201" s="125"/>
      <c r="AG201" s="125"/>
      <c r="AH201" s="125"/>
      <c r="AI201" s="125"/>
      <c r="AJ201" s="125"/>
      <c r="AK201" s="123" t="str">
        <f>IF(区域选择!Z202="","",区域选择!Z202)</f>
        <v/>
      </c>
      <c r="AL201" s="123" t="str">
        <f>IF(原始数据!AN201=0,"",原始数据!AN201)</f>
        <v/>
      </c>
      <c r="AM201" s="124"/>
      <c r="AN201" s="125"/>
      <c r="AO201" s="125"/>
      <c r="AP201" s="125"/>
      <c r="AQ201" s="125"/>
      <c r="AR201" s="125"/>
      <c r="AS201" s="128"/>
      <c r="AT201" s="128"/>
      <c r="AU201" s="128"/>
      <c r="AV201" s="128"/>
      <c r="AW201" s="128"/>
      <c r="AX201" s="125"/>
      <c r="AY201" s="125"/>
      <c r="AZ201" s="130"/>
      <c r="BA201" s="130"/>
      <c r="BB201" s="130"/>
      <c r="BC201" s="125"/>
    </row>
    <row r="202" spans="1:55">
      <c r="A202" s="117">
        <f>输入错误检查!B202</f>
        <v>0</v>
      </c>
      <c r="C202" s="120">
        <f>IF(原始数据!B202="","",原始数据!B202)</f>
        <v>6</v>
      </c>
      <c r="D202" s="120">
        <f>IF(原始数据!C202="","",原始数据!C202)</f>
        <v>22</v>
      </c>
      <c r="E202" s="120">
        <f>IF(原始数据!D202="","",原始数据!D202)</f>
        <v>1500</v>
      </c>
      <c r="F202" s="120" t="str">
        <f>IF(原始数据!E202="","",原始数据!E202)</f>
        <v>FAV</v>
      </c>
      <c r="G202" s="120" t="str">
        <f>IF(原始数据!F202="","",原始数据!F202)</f>
        <v>AWG</v>
      </c>
      <c r="H202" s="120">
        <f>IF(原始数据!G202="","",原始数据!G202)</f>
        <v>1</v>
      </c>
      <c r="I202" s="120" t="str">
        <f>IF(原始数据!H202="","",原始数据!H202)</f>
        <v>上</v>
      </c>
      <c r="J202" s="120" t="str">
        <f>原始数据!U202</f>
        <v>屠</v>
      </c>
      <c r="K202" s="120">
        <f t="shared" si="6"/>
        <v>0</v>
      </c>
      <c r="L202" s="120">
        <f t="shared" si="7"/>
        <v>0</v>
      </c>
      <c r="M202" s="123" t="str">
        <f>IF(区域选择!K203="","",区域选择!K203)</f>
        <v>tawash</v>
      </c>
      <c r="N202" s="123" t="str">
        <f>IF(原始数据!AI202=0,"",原始数据!AI202)</f>
        <v>心理学家</v>
      </c>
      <c r="O202" s="124">
        <v>0.2</v>
      </c>
      <c r="P202" s="125">
        <v>1</v>
      </c>
      <c r="Q202" s="125">
        <v>0</v>
      </c>
      <c r="R202" s="125">
        <v>0</v>
      </c>
      <c r="S202" s="125">
        <v>89.6</v>
      </c>
      <c r="T202" s="127" t="s">
        <v>344</v>
      </c>
      <c r="U202" s="123" t="str">
        <f>IF(区域选择!P203="","",区域选择!P203)</f>
        <v>kaeru</v>
      </c>
      <c r="V202" s="123" t="str">
        <f>IF(原始数据!AJ202=0,"",原始数据!AJ202)</f>
        <v>杂技演员</v>
      </c>
      <c r="W202" s="124">
        <v>2.95</v>
      </c>
      <c r="X202" s="125">
        <v>0</v>
      </c>
      <c r="Y202" s="125">
        <v>0</v>
      </c>
      <c r="Z202" s="125">
        <v>0</v>
      </c>
      <c r="AA202" s="125">
        <v>60.7</v>
      </c>
      <c r="AB202" s="127" t="s">
        <v>344</v>
      </c>
      <c r="AC202" s="123" t="str">
        <f>IF(区域选择!U203="","",区域选择!U203)</f>
        <v>aez</v>
      </c>
      <c r="AD202" s="123" t="str">
        <f>IF(原始数据!AL202=0,"",原始数据!AL202)</f>
        <v>佣兵</v>
      </c>
      <c r="AE202" s="124">
        <v>1.39</v>
      </c>
      <c r="AF202" s="125">
        <v>1</v>
      </c>
      <c r="AG202" s="125">
        <v>5</v>
      </c>
      <c r="AH202" s="125">
        <v>0</v>
      </c>
      <c r="AI202" s="125">
        <v>70.5</v>
      </c>
      <c r="AJ202" s="127" t="s">
        <v>344</v>
      </c>
      <c r="AK202" s="123" t="str">
        <f>IF(区域选择!Z203="","",区域选择!Z203)</f>
        <v>nameko</v>
      </c>
      <c r="AL202" s="123" t="str">
        <f>IF(原始数据!AN202=0,"",原始数据!AN202)</f>
        <v>木偶师</v>
      </c>
      <c r="AM202" s="124">
        <v>1.91</v>
      </c>
      <c r="AN202" s="125">
        <v>0</v>
      </c>
      <c r="AO202" s="125">
        <v>1</v>
      </c>
      <c r="AP202" s="125">
        <v>0</v>
      </c>
      <c r="AQ202" s="125">
        <v>94.4</v>
      </c>
      <c r="AR202" s="127" t="s">
        <v>344</v>
      </c>
      <c r="AS202" s="128">
        <v>1</v>
      </c>
      <c r="AT202" s="128">
        <v>10</v>
      </c>
      <c r="AU202" s="128">
        <v>18</v>
      </c>
      <c r="AV202" s="129" t="s">
        <v>257</v>
      </c>
      <c r="AW202" s="129" t="s">
        <v>185</v>
      </c>
      <c r="AX202" s="125"/>
      <c r="AY202" s="125"/>
      <c r="AZ202" s="130"/>
      <c r="BA202" s="130"/>
      <c r="BB202" s="130"/>
      <c r="BC202" s="127" t="s">
        <v>345</v>
      </c>
    </row>
    <row r="203" spans="1:55">
      <c r="A203" s="117">
        <f>输入错误检查!B203</f>
        <v>0</v>
      </c>
      <c r="C203" s="120">
        <f>IF(原始数据!B203="","",原始数据!B203)</f>
        <v>6</v>
      </c>
      <c r="D203" s="120">
        <f>IF(原始数据!C203="","",原始数据!C203)</f>
        <v>22</v>
      </c>
      <c r="E203" s="120">
        <f>IF(原始数据!D203="","",原始数据!D203)</f>
        <v>1500</v>
      </c>
      <c r="F203" s="120" t="str">
        <f>IF(原始数据!E203="","",原始数据!E203)</f>
        <v>FAV</v>
      </c>
      <c r="G203" s="120" t="str">
        <f>IF(原始数据!F203="","",原始数据!F203)</f>
        <v>AWG</v>
      </c>
      <c r="H203" s="120">
        <f>IF(原始数据!G203="","",原始数据!G203)</f>
        <v>1</v>
      </c>
      <c r="I203" s="120" t="str">
        <f>IF(原始数据!H203="","",原始数据!H203)</f>
        <v>下</v>
      </c>
      <c r="J203" s="120" t="str">
        <f>原始数据!U203</f>
        <v>人</v>
      </c>
      <c r="K203" s="120">
        <f t="shared" si="6"/>
        <v>0</v>
      </c>
      <c r="L203" s="120">
        <f t="shared" si="7"/>
        <v>3</v>
      </c>
      <c r="M203" s="123" t="str">
        <f>IF(区域选择!K204="","",区域选择!K204)</f>
        <v>felix</v>
      </c>
      <c r="N203" s="123" t="str">
        <f>IF(原始数据!AI203=0,"",原始数据!AI203)</f>
        <v>入殓师</v>
      </c>
      <c r="O203" s="124">
        <v>1.75</v>
      </c>
      <c r="P203" s="125">
        <v>0</v>
      </c>
      <c r="Q203" s="125">
        <v>1</v>
      </c>
      <c r="R203" s="125">
        <v>0</v>
      </c>
      <c r="S203" s="125">
        <v>27.9</v>
      </c>
      <c r="T203" s="127" t="s">
        <v>343</v>
      </c>
      <c r="U203" s="123" t="str">
        <f>IF(区域选择!P204="","",区域选择!P204)</f>
        <v>appai</v>
      </c>
      <c r="V203" s="123" t="str">
        <f>IF(原始数据!AJ203=0,"",原始数据!AJ203)</f>
        <v>杂技演员</v>
      </c>
      <c r="W203" s="124">
        <v>0.19</v>
      </c>
      <c r="X203" s="125">
        <v>0</v>
      </c>
      <c r="Y203" s="125">
        <v>0</v>
      </c>
      <c r="Z203" s="125">
        <v>0</v>
      </c>
      <c r="AA203" s="125">
        <v>124.6</v>
      </c>
      <c r="AB203" s="127" t="s">
        <v>343</v>
      </c>
      <c r="AC203" s="123" t="str">
        <f>IF(区域选择!U204="","",区域选择!U204)</f>
        <v>nerisu</v>
      </c>
      <c r="AD203" s="123" t="str">
        <f>IF(原始数据!AL203=0,"",原始数据!AL203)</f>
        <v>园丁</v>
      </c>
      <c r="AE203" s="124">
        <v>2.23</v>
      </c>
      <c r="AF203" s="125">
        <v>0</v>
      </c>
      <c r="AG203" s="125">
        <v>0</v>
      </c>
      <c r="AH203" s="125">
        <v>0</v>
      </c>
      <c r="AI203" s="125">
        <v>12.6</v>
      </c>
      <c r="AJ203" s="127" t="s">
        <v>344</v>
      </c>
      <c r="AK203" s="123" t="str">
        <f>IF(区域选择!Z204="","",区域选择!Z204)</f>
        <v>dacho</v>
      </c>
      <c r="AL203" s="123" t="str">
        <f>IF(原始数据!AN203=0,"",原始数据!AN203)</f>
        <v>佣兵</v>
      </c>
      <c r="AM203" s="124">
        <v>1.21</v>
      </c>
      <c r="AN203" s="125">
        <v>0</v>
      </c>
      <c r="AO203" s="125">
        <v>1</v>
      </c>
      <c r="AP203" s="125">
        <v>0</v>
      </c>
      <c r="AQ203" s="125">
        <v>24.1</v>
      </c>
      <c r="AR203" s="127" t="s">
        <v>343</v>
      </c>
      <c r="AS203" s="128">
        <v>0</v>
      </c>
      <c r="AT203" s="128">
        <v>5</v>
      </c>
      <c r="AU203" s="128">
        <v>30</v>
      </c>
      <c r="AV203" s="128"/>
      <c r="AW203" s="128"/>
      <c r="AX203" s="125"/>
      <c r="AY203" s="125"/>
      <c r="AZ203" s="130"/>
      <c r="BA203" s="130"/>
      <c r="BB203" s="130"/>
      <c r="BC203" s="125"/>
    </row>
    <row r="204" spans="1:55">
      <c r="A204" s="117">
        <f>输入错误检查!B204</f>
        <v>0</v>
      </c>
      <c r="C204" s="120">
        <f>IF(原始数据!B204="","",原始数据!B204)</f>
        <v>6</v>
      </c>
      <c r="D204" s="120">
        <f>IF(原始数据!C204="","",原始数据!C204)</f>
        <v>22</v>
      </c>
      <c r="E204" s="120">
        <f>IF(原始数据!D204="","",原始数据!D204)</f>
        <v>1500</v>
      </c>
      <c r="F204" s="120" t="str">
        <f>IF(原始数据!E204="","",原始数据!E204)</f>
        <v>FAV</v>
      </c>
      <c r="G204" s="120" t="str">
        <f>IF(原始数据!F204="","",原始数据!F204)</f>
        <v>AWG</v>
      </c>
      <c r="H204" s="120">
        <f>IF(原始数据!G204="","",原始数据!G204)</f>
        <v>2</v>
      </c>
      <c r="I204" s="120" t="str">
        <f>IF(原始数据!H204="","",原始数据!H204)</f>
        <v>上</v>
      </c>
      <c r="J204" s="120" t="str">
        <f>原始数据!U204</f>
        <v>人</v>
      </c>
      <c r="K204" s="120">
        <f t="shared" si="6"/>
        <v>0</v>
      </c>
      <c r="L204" s="120">
        <f t="shared" si="7"/>
        <v>3</v>
      </c>
      <c r="M204" s="123" t="str">
        <f>IF(区域选择!K205="","",区域选择!K205)</f>
        <v>nameko</v>
      </c>
      <c r="N204" s="123" t="str">
        <f>IF(原始数据!AI204=0,"",原始数据!AI204)</f>
        <v>先知</v>
      </c>
      <c r="O204" s="124">
        <v>0.3</v>
      </c>
      <c r="P204" s="125">
        <v>0</v>
      </c>
      <c r="Q204" s="125">
        <v>0</v>
      </c>
      <c r="R204" s="125">
        <v>0</v>
      </c>
      <c r="S204" s="125">
        <v>73.5</v>
      </c>
      <c r="T204" s="127" t="s">
        <v>344</v>
      </c>
      <c r="U204" s="123" t="str">
        <f>IF(区域选择!P205="","",区域选择!P205)</f>
        <v>kaeru</v>
      </c>
      <c r="V204" s="123" t="str">
        <f>IF(原始数据!AJ204=0,"",原始数据!AJ204)</f>
        <v>舞女</v>
      </c>
      <c r="W204" s="124">
        <v>1.62</v>
      </c>
      <c r="X204" s="125">
        <v>1</v>
      </c>
      <c r="Y204" s="125">
        <v>0</v>
      </c>
      <c r="Z204" s="125">
        <v>0</v>
      </c>
      <c r="AA204" s="125">
        <v>49.3</v>
      </c>
      <c r="AB204" s="127" t="s">
        <v>343</v>
      </c>
      <c r="AC204" s="123" t="str">
        <f>IF(区域选择!U205="","",区域选择!U205)</f>
        <v>aez</v>
      </c>
      <c r="AD204" s="123" t="str">
        <f>IF(原始数据!AL204=0,"",原始数据!AL204)</f>
        <v>佣兵</v>
      </c>
      <c r="AE204" s="124">
        <v>1.08</v>
      </c>
      <c r="AF204" s="125">
        <v>0</v>
      </c>
      <c r="AG204" s="125">
        <v>2</v>
      </c>
      <c r="AH204" s="125">
        <v>0</v>
      </c>
      <c r="AI204" s="125">
        <v>25.2</v>
      </c>
      <c r="AJ204" s="127" t="s">
        <v>343</v>
      </c>
      <c r="AK204" s="123" t="str">
        <f>IF(区域选择!Z205="","",区域选择!Z205)</f>
        <v>tawash</v>
      </c>
      <c r="AL204" s="123" t="str">
        <f>IF(原始数据!AN204=0,"",原始数据!AN204)</f>
        <v>拉拉队员</v>
      </c>
      <c r="AM204" s="124">
        <v>2</v>
      </c>
      <c r="AN204" s="125">
        <v>0</v>
      </c>
      <c r="AO204" s="125">
        <v>0</v>
      </c>
      <c r="AP204" s="125">
        <v>0</v>
      </c>
      <c r="AQ204" s="125">
        <v>19</v>
      </c>
      <c r="AR204" s="127" t="s">
        <v>343</v>
      </c>
      <c r="AS204" s="128">
        <v>0</v>
      </c>
      <c r="AT204" s="128">
        <v>4</v>
      </c>
      <c r="AU204" s="128">
        <v>49</v>
      </c>
      <c r="AV204" s="128"/>
      <c r="AW204" s="128"/>
      <c r="AX204" s="125"/>
      <c r="AY204" s="125"/>
      <c r="AZ204" s="130"/>
      <c r="BA204" s="130"/>
      <c r="BB204" s="130"/>
      <c r="BC204" s="125"/>
    </row>
    <row r="205" spans="1:55">
      <c r="A205" s="117">
        <f>输入错误检查!B205</f>
        <v>0</v>
      </c>
      <c r="C205" s="120">
        <f>IF(原始数据!B205="","",原始数据!B205)</f>
        <v>6</v>
      </c>
      <c r="D205" s="120">
        <f>IF(原始数据!C205="","",原始数据!C205)</f>
        <v>22</v>
      </c>
      <c r="E205" s="120">
        <f>IF(原始数据!D205="","",原始数据!D205)</f>
        <v>1500</v>
      </c>
      <c r="F205" s="120" t="str">
        <f>IF(原始数据!E205="","",原始数据!E205)</f>
        <v>FAV</v>
      </c>
      <c r="G205" s="120" t="str">
        <f>IF(原始数据!F205="","",原始数据!F205)</f>
        <v>AWG</v>
      </c>
      <c r="H205" s="120">
        <f>IF(原始数据!G205="","",原始数据!G205)</f>
        <v>2</v>
      </c>
      <c r="I205" s="120" t="str">
        <f>IF(原始数据!H205="","",原始数据!H205)</f>
        <v>下</v>
      </c>
      <c r="J205" s="120" t="str">
        <f>原始数据!U205</f>
        <v>平</v>
      </c>
      <c r="K205" s="120">
        <f t="shared" si="6"/>
        <v>0</v>
      </c>
      <c r="L205" s="120">
        <f t="shared" si="7"/>
        <v>2</v>
      </c>
      <c r="M205" s="123" t="str">
        <f>IF(区域选择!K206="","",区域选择!K206)</f>
        <v>felix</v>
      </c>
      <c r="N205" s="123" t="str">
        <f>IF(原始数据!AI205=0,"",原始数据!AI205)</f>
        <v>心理学家</v>
      </c>
      <c r="O205" s="124">
        <v>2</v>
      </c>
      <c r="P205" s="125">
        <v>0</v>
      </c>
      <c r="Q205" s="125">
        <v>0</v>
      </c>
      <c r="R205" s="125">
        <v>0</v>
      </c>
      <c r="S205" s="125">
        <v>11.5</v>
      </c>
      <c r="T205" s="127" t="s">
        <v>344</v>
      </c>
      <c r="U205" s="123" t="str">
        <f>IF(区域选择!P206="","",区域选择!P206)</f>
        <v>nerisu</v>
      </c>
      <c r="V205" s="123" t="str">
        <f>IF(原始数据!AJ205=0,"",原始数据!AJ205)</f>
        <v>勘探员</v>
      </c>
      <c r="W205" s="124">
        <v>0.05</v>
      </c>
      <c r="X205" s="125">
        <v>0</v>
      </c>
      <c r="Y205" s="125">
        <v>0</v>
      </c>
      <c r="Z205" s="125">
        <v>0</v>
      </c>
      <c r="AA205" s="125">
        <v>133.4</v>
      </c>
      <c r="AB205" s="127" t="s">
        <v>344</v>
      </c>
      <c r="AC205" s="123" t="str">
        <f>IF(区域选择!U206="","",区域选择!U206)</f>
        <v>appai</v>
      </c>
      <c r="AD205" s="123" t="str">
        <f>IF(原始数据!AL205=0,"",原始数据!AL205)</f>
        <v>昆虫学者</v>
      </c>
      <c r="AE205" s="124">
        <v>2</v>
      </c>
      <c r="AF205" s="125">
        <v>0</v>
      </c>
      <c r="AG205" s="125">
        <v>0</v>
      </c>
      <c r="AH205" s="125">
        <v>0</v>
      </c>
      <c r="AI205" s="125">
        <v>0</v>
      </c>
      <c r="AJ205" s="127" t="s">
        <v>343</v>
      </c>
      <c r="AK205" s="123" t="str">
        <f>IF(区域选择!Z206="","",区域选择!Z206)</f>
        <v>dacho</v>
      </c>
      <c r="AL205" s="123" t="str">
        <f>IF(原始数据!AN205=0,"",原始数据!AN205)</f>
        <v>佣兵</v>
      </c>
      <c r="AM205" s="124">
        <v>1</v>
      </c>
      <c r="AN205" s="125">
        <v>0</v>
      </c>
      <c r="AO205" s="125">
        <v>2</v>
      </c>
      <c r="AP205" s="125">
        <v>0</v>
      </c>
      <c r="AQ205" s="125">
        <v>62.1</v>
      </c>
      <c r="AR205" s="127" t="s">
        <v>343</v>
      </c>
      <c r="AS205" s="128">
        <v>0</v>
      </c>
      <c r="AT205" s="128">
        <v>6</v>
      </c>
      <c r="AU205" s="128">
        <v>10</v>
      </c>
      <c r="AV205" s="128"/>
      <c r="AW205" s="128"/>
      <c r="AX205" s="125"/>
      <c r="AY205" s="125"/>
      <c r="AZ205" s="130"/>
      <c r="BA205" s="130"/>
      <c r="BB205" s="130"/>
      <c r="BC205" s="125"/>
    </row>
    <row r="206" spans="1:55">
      <c r="A206" s="117">
        <f>输入错误检查!B206</f>
        <v>0</v>
      </c>
      <c r="C206" s="120">
        <f>IF(原始数据!B206="","",原始数据!B206)</f>
        <v>6</v>
      </c>
      <c r="D206" s="120">
        <f>IF(原始数据!C206="","",原始数据!C206)</f>
        <v>22</v>
      </c>
      <c r="E206" s="120">
        <f>IF(原始数据!D206="","",原始数据!D206)</f>
        <v>1500</v>
      </c>
      <c r="F206" s="120" t="str">
        <f>IF(原始数据!E206="","",原始数据!E206)</f>
        <v>FAV</v>
      </c>
      <c r="G206" s="120" t="str">
        <f>IF(原始数据!F206="","",原始数据!F206)</f>
        <v>AWG</v>
      </c>
      <c r="H206" s="120">
        <f>IF(原始数据!G206="","",原始数据!G206)</f>
        <v>3</v>
      </c>
      <c r="I206" s="120" t="str">
        <f>IF(原始数据!H206="","",原始数据!H206)</f>
        <v>上</v>
      </c>
      <c r="J206" s="120" t="str">
        <f>原始数据!U206</f>
        <v>平</v>
      </c>
      <c r="K206" s="120">
        <f t="shared" si="6"/>
        <v>0</v>
      </c>
      <c r="L206" s="120">
        <f t="shared" si="7"/>
        <v>2</v>
      </c>
      <c r="M206" s="123" t="str">
        <f>IF(区域选择!K207="","",区域选择!K207)</f>
        <v>felix</v>
      </c>
      <c r="N206" s="123" t="str">
        <f>IF(原始数据!AI206=0,"",原始数据!AI206)</f>
        <v>飞行家</v>
      </c>
      <c r="O206" s="124">
        <v>2.4</v>
      </c>
      <c r="P206" s="125">
        <v>0</v>
      </c>
      <c r="Q206" s="125">
        <v>1</v>
      </c>
      <c r="R206" s="125">
        <v>0</v>
      </c>
      <c r="S206" s="125">
        <v>14.2</v>
      </c>
      <c r="T206" s="127" t="s">
        <v>343</v>
      </c>
      <c r="U206" s="123" t="str">
        <f>IF(区域选择!P207="","",区域选择!P207)</f>
        <v>appai</v>
      </c>
      <c r="V206" s="123" t="str">
        <f>IF(原始数据!AJ206=0,"",原始数据!AJ206)</f>
        <v>昆虫学者</v>
      </c>
      <c r="W206" s="124">
        <v>2.79</v>
      </c>
      <c r="X206" s="125">
        <v>0</v>
      </c>
      <c r="Y206" s="125">
        <v>0</v>
      </c>
      <c r="Z206" s="125">
        <v>0</v>
      </c>
      <c r="AA206" s="125">
        <v>64.4</v>
      </c>
      <c r="AB206" s="127" t="s">
        <v>344</v>
      </c>
      <c r="AC206" s="123" t="str">
        <f>IF(区域选择!U207="","",区域选择!U207)</f>
        <v>dacho</v>
      </c>
      <c r="AD206" s="123" t="str">
        <f>IF(原始数据!AL206=0,"",原始数据!AL206)</f>
        <v>佣兵</v>
      </c>
      <c r="AE206" s="124">
        <v>0</v>
      </c>
      <c r="AF206" s="125">
        <v>0</v>
      </c>
      <c r="AG206" s="125">
        <v>0</v>
      </c>
      <c r="AH206" s="125">
        <v>0</v>
      </c>
      <c r="AI206" s="125">
        <v>88.4</v>
      </c>
      <c r="AJ206" s="127" t="s">
        <v>344</v>
      </c>
      <c r="AK206" s="123" t="str">
        <f>IF(区域选择!Z207="","",区域选择!Z207)</f>
        <v>nerisu</v>
      </c>
      <c r="AL206" s="123" t="str">
        <f>IF(原始数据!AN206=0,"",原始数据!AN206)</f>
        <v>空军</v>
      </c>
      <c r="AM206" s="124">
        <v>1</v>
      </c>
      <c r="AN206" s="125">
        <v>0</v>
      </c>
      <c r="AO206" s="125">
        <v>1</v>
      </c>
      <c r="AP206" s="125">
        <v>0</v>
      </c>
      <c r="AQ206" s="125">
        <v>78.5</v>
      </c>
      <c r="AR206" s="127" t="s">
        <v>343</v>
      </c>
      <c r="AS206" s="128">
        <v>0</v>
      </c>
      <c r="AT206" s="128">
        <v>6</v>
      </c>
      <c r="AU206" s="128">
        <v>9</v>
      </c>
      <c r="AV206" s="128"/>
      <c r="AW206" s="128"/>
      <c r="AX206" s="125"/>
      <c r="AY206" s="125"/>
      <c r="AZ206" s="130"/>
      <c r="BA206" s="130"/>
      <c r="BB206" s="130"/>
      <c r="BC206" s="125"/>
    </row>
    <row r="207" spans="1:55">
      <c r="A207" s="117">
        <f>输入错误检查!B207</f>
        <v>0</v>
      </c>
      <c r="C207" s="120">
        <f>IF(原始数据!B207="","",原始数据!B207)</f>
        <v>6</v>
      </c>
      <c r="D207" s="120">
        <f>IF(原始数据!C207="","",原始数据!C207)</f>
        <v>22</v>
      </c>
      <c r="E207" s="120">
        <f>IF(原始数据!D207="","",原始数据!D207)</f>
        <v>1500</v>
      </c>
      <c r="F207" s="120" t="str">
        <f>IF(原始数据!E207="","",原始数据!E207)</f>
        <v>FAV</v>
      </c>
      <c r="G207" s="120" t="str">
        <f>IF(原始数据!F207="","",原始数据!F207)</f>
        <v>AWG</v>
      </c>
      <c r="H207" s="120">
        <f>IF(原始数据!G207="","",原始数据!G207)</f>
        <v>3</v>
      </c>
      <c r="I207" s="120" t="str">
        <f>IF(原始数据!H207="","",原始数据!H207)</f>
        <v>下</v>
      </c>
      <c r="J207" s="120" t="str">
        <f>原始数据!U207</f>
        <v>平</v>
      </c>
      <c r="K207" s="120">
        <f t="shared" si="6"/>
        <v>0</v>
      </c>
      <c r="L207" s="120">
        <f t="shared" si="7"/>
        <v>2</v>
      </c>
      <c r="M207" s="123" t="str">
        <f>IF(区域选择!K208="","",区域选择!K208)</f>
        <v>nameko</v>
      </c>
      <c r="N207" s="123" t="str">
        <f>IF(原始数据!AI207=0,"",原始数据!AI207)</f>
        <v>古董商</v>
      </c>
      <c r="O207" s="124">
        <v>2.21</v>
      </c>
      <c r="P207" s="125">
        <v>0</v>
      </c>
      <c r="Q207" s="125">
        <v>1</v>
      </c>
      <c r="R207" s="125">
        <v>2</v>
      </c>
      <c r="S207" s="125">
        <v>21.5</v>
      </c>
      <c r="T207" s="127" t="s">
        <v>344</v>
      </c>
      <c r="U207" s="123" t="str">
        <f>IF(区域选择!P208="","",区域选择!P208)</f>
        <v>aez</v>
      </c>
      <c r="V207" s="123" t="str">
        <f>IF(原始数据!AJ207=0,"",原始数据!AJ207)</f>
        <v>佣兵</v>
      </c>
      <c r="W207" s="124">
        <v>1.03</v>
      </c>
      <c r="X207" s="125">
        <v>0</v>
      </c>
      <c r="Y207" s="125">
        <v>1</v>
      </c>
      <c r="Z207" s="125">
        <v>0</v>
      </c>
      <c r="AA207" s="125">
        <v>94.2</v>
      </c>
      <c r="AB207" s="127" t="s">
        <v>343</v>
      </c>
      <c r="AC207" s="123" t="str">
        <f>IF(区域选择!U208="","",区域选择!U208)</f>
        <v>tawash</v>
      </c>
      <c r="AD207" s="123" t="str">
        <f>IF(原始数据!AL207=0,"",原始数据!AL207)</f>
        <v>拉拉队员</v>
      </c>
      <c r="AE207" s="124">
        <v>2.04</v>
      </c>
      <c r="AF207" s="125">
        <v>0</v>
      </c>
      <c r="AG207" s="125">
        <v>0</v>
      </c>
      <c r="AH207" s="125">
        <v>0</v>
      </c>
      <c r="AI207" s="125">
        <v>20.8</v>
      </c>
      <c r="AJ207" s="127" t="s">
        <v>343</v>
      </c>
      <c r="AK207" s="123" t="str">
        <f>IF(区域选择!Z208="","",区域选择!Z208)</f>
        <v>kaeru</v>
      </c>
      <c r="AL207" s="123" t="str">
        <f>IF(原始数据!AN207=0,"",原始数据!AN207)</f>
        <v>飞行家</v>
      </c>
      <c r="AM207" s="124">
        <v>0.54</v>
      </c>
      <c r="AN207" s="125">
        <v>0</v>
      </c>
      <c r="AO207" s="125">
        <v>0</v>
      </c>
      <c r="AP207" s="125">
        <v>0</v>
      </c>
      <c r="AQ207" s="125">
        <v>127.5</v>
      </c>
      <c r="AR207" s="127" t="s">
        <v>344</v>
      </c>
      <c r="AS207" s="128">
        <v>0</v>
      </c>
      <c r="AT207" s="128">
        <v>6</v>
      </c>
      <c r="AU207" s="128">
        <v>48</v>
      </c>
      <c r="AV207" s="128"/>
      <c r="AW207" s="128"/>
      <c r="AX207" s="125"/>
      <c r="AY207" s="125"/>
      <c r="AZ207" s="130"/>
      <c r="BA207" s="130"/>
      <c r="BB207" s="130"/>
      <c r="BC207" s="125"/>
    </row>
    <row r="208" spans="1:55">
      <c r="A208" s="117">
        <f>输入错误检查!B208</f>
        <v>0</v>
      </c>
      <c r="C208" s="120">
        <f>IF(原始数据!B208="","",原始数据!B208)</f>
        <v>6</v>
      </c>
      <c r="D208" s="120">
        <f>IF(原始数据!C208="","",原始数据!C208)</f>
        <v>22</v>
      </c>
      <c r="E208" s="120">
        <f>IF(原始数据!D208="","",原始数据!D208)</f>
        <v>1500</v>
      </c>
      <c r="F208" s="120" t="str">
        <f>IF(原始数据!E208="","",原始数据!E208)</f>
        <v>FAV</v>
      </c>
      <c r="G208" s="120" t="str">
        <f>IF(原始数据!F208="","",原始数据!F208)</f>
        <v>AWG</v>
      </c>
      <c r="H208" s="120" t="str">
        <f>IF(原始数据!G208="","",原始数据!G208)</f>
        <v>加</v>
      </c>
      <c r="I208" s="120" t="str">
        <f>IF(原始数据!H208="","",原始数据!H208)</f>
        <v>上</v>
      </c>
      <c r="J208" s="120" t="str">
        <f>原始数据!U208</f>
        <v/>
      </c>
      <c r="K208" s="120" t="str">
        <f t="shared" si="6"/>
        <v/>
      </c>
      <c r="L208" s="120">
        <f t="shared" si="7"/>
        <v>0</v>
      </c>
      <c r="M208" s="123" t="str">
        <f>IF(区域选择!K209="","",区域选择!K209)</f>
        <v/>
      </c>
      <c r="N208" s="123" t="str">
        <f>IF(原始数据!AI208=0,"",原始数据!AI208)</f>
        <v/>
      </c>
      <c r="O208" s="124"/>
      <c r="P208" s="125"/>
      <c r="Q208" s="125"/>
      <c r="R208" s="125"/>
      <c r="S208" s="125"/>
      <c r="T208" s="125"/>
      <c r="U208" s="123" t="str">
        <f>IF(区域选择!P209="","",区域选择!P209)</f>
        <v/>
      </c>
      <c r="V208" s="123" t="str">
        <f>IF(原始数据!AJ208=0,"",原始数据!AJ208)</f>
        <v/>
      </c>
      <c r="W208" s="124"/>
      <c r="X208" s="125"/>
      <c r="Y208" s="125"/>
      <c r="Z208" s="125"/>
      <c r="AA208" s="125"/>
      <c r="AB208" s="125"/>
      <c r="AC208" s="123" t="str">
        <f>IF(区域选择!U209="","",区域选择!U209)</f>
        <v/>
      </c>
      <c r="AD208" s="123" t="str">
        <f>IF(原始数据!AL208=0,"",原始数据!AL208)</f>
        <v/>
      </c>
      <c r="AE208" s="124"/>
      <c r="AF208" s="125"/>
      <c r="AG208" s="125"/>
      <c r="AH208" s="125"/>
      <c r="AI208" s="125"/>
      <c r="AJ208" s="125"/>
      <c r="AK208" s="123" t="str">
        <f>IF(区域选择!Z209="","",区域选择!Z209)</f>
        <v/>
      </c>
      <c r="AL208" s="123" t="str">
        <f>IF(原始数据!AN208=0,"",原始数据!AN208)</f>
        <v/>
      </c>
      <c r="AM208" s="124"/>
      <c r="AN208" s="125"/>
      <c r="AO208" s="125"/>
      <c r="AP208" s="125"/>
      <c r="AQ208" s="125"/>
      <c r="AR208" s="125"/>
      <c r="AS208" s="128"/>
      <c r="AT208" s="128"/>
      <c r="AU208" s="128"/>
      <c r="AV208" s="128"/>
      <c r="AW208" s="128"/>
      <c r="AX208" s="125"/>
      <c r="AY208" s="125"/>
      <c r="AZ208" s="130"/>
      <c r="BA208" s="130"/>
      <c r="BB208" s="130"/>
      <c r="BC208" s="125"/>
    </row>
    <row r="209" spans="1:55">
      <c r="A209" s="117">
        <f>输入错误检查!B209</f>
        <v>0</v>
      </c>
      <c r="C209" s="120">
        <f>IF(原始数据!B209="","",原始数据!B209)</f>
        <v>6</v>
      </c>
      <c r="D209" s="120">
        <f>IF(原始数据!C209="","",原始数据!C209)</f>
        <v>22</v>
      </c>
      <c r="E209" s="120">
        <f>IF(原始数据!D209="","",原始数据!D209)</f>
        <v>1500</v>
      </c>
      <c r="F209" s="120" t="str">
        <f>IF(原始数据!E209="","",原始数据!E209)</f>
        <v>FAV</v>
      </c>
      <c r="G209" s="120" t="str">
        <f>IF(原始数据!F209="","",原始数据!F209)</f>
        <v>AWG</v>
      </c>
      <c r="H209" s="120" t="str">
        <f>IF(原始数据!G209="","",原始数据!G209)</f>
        <v>加</v>
      </c>
      <c r="I209" s="120" t="str">
        <f>IF(原始数据!H209="","",原始数据!H209)</f>
        <v>下</v>
      </c>
      <c r="J209" s="120" t="str">
        <f>原始数据!U209</f>
        <v/>
      </c>
      <c r="K209" s="120" t="str">
        <f t="shared" si="6"/>
        <v/>
      </c>
      <c r="L209" s="120">
        <f t="shared" si="7"/>
        <v>0</v>
      </c>
      <c r="M209" s="123" t="str">
        <f>IF(区域选择!K210="","",区域选择!K210)</f>
        <v/>
      </c>
      <c r="N209" s="123" t="str">
        <f>IF(原始数据!AI209=0,"",原始数据!AI209)</f>
        <v/>
      </c>
      <c r="O209" s="124"/>
      <c r="P209" s="125"/>
      <c r="Q209" s="125"/>
      <c r="R209" s="125"/>
      <c r="S209" s="125"/>
      <c r="T209" s="125"/>
      <c r="U209" s="123" t="str">
        <f>IF(区域选择!P210="","",区域选择!P210)</f>
        <v/>
      </c>
      <c r="V209" s="123" t="str">
        <f>IF(原始数据!AJ209=0,"",原始数据!AJ209)</f>
        <v/>
      </c>
      <c r="W209" s="124"/>
      <c r="X209" s="125"/>
      <c r="Y209" s="125"/>
      <c r="Z209" s="125"/>
      <c r="AA209" s="125"/>
      <c r="AB209" s="125"/>
      <c r="AC209" s="123" t="str">
        <f>IF(区域选择!U210="","",区域选择!U210)</f>
        <v/>
      </c>
      <c r="AD209" s="123" t="str">
        <f>IF(原始数据!AL209=0,"",原始数据!AL209)</f>
        <v/>
      </c>
      <c r="AE209" s="124"/>
      <c r="AF209" s="125"/>
      <c r="AG209" s="125"/>
      <c r="AH209" s="125"/>
      <c r="AI209" s="125"/>
      <c r="AJ209" s="125"/>
      <c r="AK209" s="123" t="str">
        <f>IF(区域选择!Z210="","",区域选择!Z210)</f>
        <v/>
      </c>
      <c r="AL209" s="123" t="str">
        <f>IF(原始数据!AN209=0,"",原始数据!AN209)</f>
        <v/>
      </c>
      <c r="AM209" s="124"/>
      <c r="AN209" s="125"/>
      <c r="AO209" s="125"/>
      <c r="AP209" s="125"/>
      <c r="AQ209" s="125"/>
      <c r="AR209" s="125"/>
      <c r="AS209" s="128"/>
      <c r="AT209" s="128"/>
      <c r="AU209" s="128"/>
      <c r="AV209" s="128"/>
      <c r="AW209" s="128"/>
      <c r="AX209" s="125"/>
      <c r="AY209" s="125"/>
      <c r="AZ209" s="130"/>
      <c r="BA209" s="130"/>
      <c r="BB209" s="130"/>
      <c r="BC209" s="125"/>
    </row>
    <row r="210" spans="1:55">
      <c r="A210" s="117">
        <f>输入错误检查!B210</f>
        <v>0</v>
      </c>
      <c r="C210" s="120">
        <f>IF(原始数据!B210="","",原始数据!B210)</f>
        <v>6</v>
      </c>
      <c r="D210" s="120">
        <f>IF(原始数据!C210="","",原始数据!C210)</f>
        <v>22</v>
      </c>
      <c r="E210" s="120">
        <f>IF(原始数据!D210="","",原始数据!D210)</f>
        <v>1700</v>
      </c>
      <c r="F210" s="120" t="str">
        <f>IF(原始数据!E210="","",原始数据!E210)</f>
        <v>SZ</v>
      </c>
      <c r="G210" s="120" t="str">
        <f>IF(原始数据!F210="","",原始数据!F210)</f>
        <v>ZETA</v>
      </c>
      <c r="H210" s="120">
        <f>IF(原始数据!G210="","",原始数据!G210)</f>
        <v>1</v>
      </c>
      <c r="I210" s="120" t="str">
        <f>IF(原始数据!H210="","",原始数据!H210)</f>
        <v>上</v>
      </c>
      <c r="J210" s="120" t="str">
        <f>原始数据!U210</f>
        <v>屠</v>
      </c>
      <c r="K210" s="120">
        <f t="shared" si="6"/>
        <v>0</v>
      </c>
      <c r="L210" s="120">
        <f t="shared" si="7"/>
        <v>0</v>
      </c>
      <c r="M210" s="123" t="str">
        <f>IF(区域选择!K211="","",区域选择!K211)</f>
        <v>soar</v>
      </c>
      <c r="N210" s="123" t="str">
        <f>IF(原始数据!AI210=0,"",原始数据!AI210)</f>
        <v>园丁</v>
      </c>
      <c r="O210" s="124">
        <v>2.22</v>
      </c>
      <c r="P210" s="125">
        <v>0</v>
      </c>
      <c r="Q210" s="125">
        <v>1</v>
      </c>
      <c r="R210" s="125">
        <v>0</v>
      </c>
      <c r="S210" s="125">
        <v>80.2</v>
      </c>
      <c r="T210" s="127" t="s">
        <v>344</v>
      </c>
      <c r="U210" s="123" t="str">
        <f>IF(区域选择!P211="","",区域选择!P211)</f>
        <v>gnk</v>
      </c>
      <c r="V210" s="123" t="str">
        <f>IF(原始数据!AJ210=0,"",原始数据!AJ210)</f>
        <v>入殓师</v>
      </c>
      <c r="W210" s="124">
        <v>0.74</v>
      </c>
      <c r="X210" s="125">
        <v>0</v>
      </c>
      <c r="Y210" s="125">
        <v>2</v>
      </c>
      <c r="Z210" s="125">
        <v>0</v>
      </c>
      <c r="AA210" s="125">
        <v>57.3</v>
      </c>
      <c r="AB210" s="127" t="s">
        <v>344</v>
      </c>
      <c r="AC210" s="123" t="str">
        <f>IF(区域选择!U211="","",区域选择!U211)</f>
        <v>mone</v>
      </c>
      <c r="AD210" s="123" t="str">
        <f>IF(原始数据!AL210=0,"",原始数据!AL210)</f>
        <v>飞行家</v>
      </c>
      <c r="AE210" s="124">
        <v>0</v>
      </c>
      <c r="AF210" s="125">
        <v>0</v>
      </c>
      <c r="AG210" s="125">
        <v>0</v>
      </c>
      <c r="AH210" s="125">
        <v>0</v>
      </c>
      <c r="AI210" s="125">
        <v>62.8</v>
      </c>
      <c r="AJ210" s="127" t="s">
        <v>344</v>
      </c>
      <c r="AK210" s="123" t="str">
        <f>IF(区域选择!Z211="","",区域选择!Z211)</f>
        <v>takoyaki</v>
      </c>
      <c r="AL210" s="123" t="str">
        <f>IF(原始数据!AN210=0,"",原始数据!AN210)</f>
        <v>佣兵</v>
      </c>
      <c r="AM210" s="124">
        <v>2.14</v>
      </c>
      <c r="AN210" s="125">
        <v>0</v>
      </c>
      <c r="AO210" s="125">
        <v>1</v>
      </c>
      <c r="AP210" s="125">
        <v>0</v>
      </c>
      <c r="AQ210" s="125">
        <v>50.8</v>
      </c>
      <c r="AR210" s="127" t="s">
        <v>344</v>
      </c>
      <c r="AS210" s="128">
        <v>1</v>
      </c>
      <c r="AT210" s="128">
        <v>9</v>
      </c>
      <c r="AU210" s="128">
        <v>13</v>
      </c>
      <c r="AV210" s="133" t="s">
        <v>132</v>
      </c>
      <c r="AW210" s="133" t="s">
        <v>140</v>
      </c>
      <c r="AX210" s="125"/>
      <c r="AY210" s="125"/>
      <c r="AZ210" s="130"/>
      <c r="BA210" s="130"/>
      <c r="BB210" s="130"/>
      <c r="BC210" s="127" t="s">
        <v>345</v>
      </c>
    </row>
    <row r="211" spans="1:55">
      <c r="A211" s="117">
        <f>输入错误检查!B211</f>
        <v>0</v>
      </c>
      <c r="C211" s="120">
        <f>IF(原始数据!B211="","",原始数据!B211)</f>
        <v>6</v>
      </c>
      <c r="D211" s="120">
        <f>IF(原始数据!C211="","",原始数据!C211)</f>
        <v>22</v>
      </c>
      <c r="E211" s="120">
        <f>IF(原始数据!D211="","",原始数据!D211)</f>
        <v>1700</v>
      </c>
      <c r="F211" s="120" t="str">
        <f>IF(原始数据!E211="","",原始数据!E211)</f>
        <v>SZ</v>
      </c>
      <c r="G211" s="120" t="str">
        <f>IF(原始数据!F211="","",原始数据!F211)</f>
        <v>ZETA</v>
      </c>
      <c r="H211" s="120">
        <f>IF(原始数据!G211="","",原始数据!G211)</f>
        <v>1</v>
      </c>
      <c r="I211" s="120" t="str">
        <f>IF(原始数据!H211="","",原始数据!H211)</f>
        <v>下</v>
      </c>
      <c r="J211" s="120" t="str">
        <f>原始数据!U211</f>
        <v>屠</v>
      </c>
      <c r="K211" s="120">
        <f t="shared" ref="K211:K274" si="8">IF(J211="","",IF(_xlfn.IFS(L211&gt;2,"人",L211=2,"平",L211&lt;2,"屠")=J211,0,1))</f>
        <v>0</v>
      </c>
      <c r="L211" s="120">
        <f t="shared" ref="L211:L274" si="9">COUNTIF(T211,"出门")+COUNTIF(AB211,"出门")+COUNTIF(AJ211,"出门")+COUNTIF(AR211,"出门")</f>
        <v>1</v>
      </c>
      <c r="M211" s="123" t="str">
        <f>IF(区域选择!K212="","",区域选择!K212)</f>
        <v>hametu</v>
      </c>
      <c r="N211" s="123" t="str">
        <f>IF(原始数据!AI211=0,"",原始数据!AI211)</f>
        <v>园丁</v>
      </c>
      <c r="O211" s="124">
        <v>2.4</v>
      </c>
      <c r="P211" s="125">
        <v>0</v>
      </c>
      <c r="Q211" s="125">
        <v>1</v>
      </c>
      <c r="R211" s="125">
        <v>1</v>
      </c>
      <c r="S211" s="125">
        <v>34</v>
      </c>
      <c r="T211" s="127" t="s">
        <v>344</v>
      </c>
      <c r="U211" s="123" t="str">
        <f>IF(区域选择!P212="","",区域选择!P212)</f>
        <v>dolisu</v>
      </c>
      <c r="V211" s="123" t="str">
        <f>IF(原始数据!AJ211=0,"",原始数据!AJ211)</f>
        <v>幸运儿</v>
      </c>
      <c r="W211" s="124">
        <v>2.17</v>
      </c>
      <c r="X211" s="125">
        <v>0</v>
      </c>
      <c r="Y211" s="125">
        <v>0</v>
      </c>
      <c r="Z211" s="125">
        <v>0</v>
      </c>
      <c r="AA211" s="125">
        <v>60.4</v>
      </c>
      <c r="AB211" s="127" t="s">
        <v>344</v>
      </c>
      <c r="AC211" s="123" t="str">
        <f>IF(区域选择!U212="","",区域选择!U212)</f>
        <v>kznk</v>
      </c>
      <c r="AD211" s="123" t="str">
        <f>IF(原始数据!AL211=0,"",原始数据!AL211)</f>
        <v>飞行家</v>
      </c>
      <c r="AE211" s="124">
        <v>2.62</v>
      </c>
      <c r="AF211" s="125">
        <v>0</v>
      </c>
      <c r="AG211" s="125">
        <v>1</v>
      </c>
      <c r="AH211" s="125">
        <v>1</v>
      </c>
      <c r="AI211" s="125">
        <v>21</v>
      </c>
      <c r="AJ211" s="127" t="s">
        <v>343</v>
      </c>
      <c r="AK211" s="123" t="str">
        <f>IF(区域选择!Z212="","",区域选择!Z212)</f>
        <v>shinami</v>
      </c>
      <c r="AL211" s="123" t="str">
        <f>IF(原始数据!AN211=0,"",原始数据!AN211)</f>
        <v>佣兵</v>
      </c>
      <c r="AM211" s="124">
        <v>0.01</v>
      </c>
      <c r="AN211" s="125">
        <v>2</v>
      </c>
      <c r="AO211" s="125">
        <v>0</v>
      </c>
      <c r="AP211" s="125">
        <v>0</v>
      </c>
      <c r="AQ211" s="125">
        <v>111.1</v>
      </c>
      <c r="AR211" s="127" t="s">
        <v>344</v>
      </c>
      <c r="AS211" s="128">
        <v>0</v>
      </c>
      <c r="AT211" s="128">
        <v>6</v>
      </c>
      <c r="AU211" s="128">
        <v>5</v>
      </c>
      <c r="AV211" s="128"/>
      <c r="AW211" s="128"/>
      <c r="AX211" s="125"/>
      <c r="AY211" s="125"/>
      <c r="AZ211" s="130"/>
      <c r="BA211" s="130"/>
      <c r="BB211" s="130"/>
      <c r="BC211" s="127" t="s">
        <v>369</v>
      </c>
    </row>
    <row r="212" spans="1:55">
      <c r="A212" s="117">
        <f>输入错误检查!B212</f>
        <v>0</v>
      </c>
      <c r="C212" s="120">
        <f>IF(原始数据!B212="","",原始数据!B212)</f>
        <v>6</v>
      </c>
      <c r="D212" s="120">
        <f>IF(原始数据!C212="","",原始数据!C212)</f>
        <v>22</v>
      </c>
      <c r="E212" s="120">
        <f>IF(原始数据!D212="","",原始数据!D212)</f>
        <v>1700</v>
      </c>
      <c r="F212" s="120" t="str">
        <f>IF(原始数据!E212="","",原始数据!E212)</f>
        <v>SZ</v>
      </c>
      <c r="G212" s="120" t="str">
        <f>IF(原始数据!F212="","",原始数据!F212)</f>
        <v>ZETA</v>
      </c>
      <c r="H212" s="120">
        <f>IF(原始数据!G212="","",原始数据!G212)</f>
        <v>2</v>
      </c>
      <c r="I212" s="120" t="str">
        <f>IF(原始数据!H212="","",原始数据!H212)</f>
        <v>上</v>
      </c>
      <c r="J212" s="120" t="str">
        <f>原始数据!U212</f>
        <v>平</v>
      </c>
      <c r="K212" s="120">
        <f t="shared" si="8"/>
        <v>0</v>
      </c>
      <c r="L212" s="120">
        <f t="shared" si="9"/>
        <v>2</v>
      </c>
      <c r="M212" s="123" t="str">
        <f>IF(区域选择!K213="","",区域选择!K213)</f>
        <v>soar</v>
      </c>
      <c r="N212" s="123" t="str">
        <f>IF(原始数据!AI212=0,"",原始数据!AI212)</f>
        <v>勘探员</v>
      </c>
      <c r="O212" s="132">
        <v>1.53</v>
      </c>
      <c r="P212" s="131">
        <v>0</v>
      </c>
      <c r="Q212" s="131">
        <v>0</v>
      </c>
      <c r="R212" s="131">
        <v>0</v>
      </c>
      <c r="S212" s="131">
        <v>33.3</v>
      </c>
      <c r="T212" s="127" t="s">
        <v>343</v>
      </c>
      <c r="U212" s="123" t="str">
        <f>IF(区域选择!P213="","",区域选择!P213)</f>
        <v>mone</v>
      </c>
      <c r="V212" s="123" t="str">
        <f>IF(原始数据!AJ212=0,"",原始数据!AJ212)</f>
        <v>飞行家</v>
      </c>
      <c r="W212" s="132">
        <v>0</v>
      </c>
      <c r="X212" s="131">
        <v>0</v>
      </c>
      <c r="Y212" s="131">
        <v>0</v>
      </c>
      <c r="Z212" s="131">
        <v>0</v>
      </c>
      <c r="AA212" s="131">
        <v>136.2</v>
      </c>
      <c r="AB212" s="127" t="s">
        <v>344</v>
      </c>
      <c r="AC212" s="123" t="str">
        <f>IF(区域选择!U213="","",区域选择!U213)</f>
        <v>takoyaki</v>
      </c>
      <c r="AD212" s="123" t="str">
        <f>IF(原始数据!AL212=0,"",原始数据!AL212)</f>
        <v>佣兵</v>
      </c>
      <c r="AE212" s="132">
        <v>1</v>
      </c>
      <c r="AF212" s="131">
        <v>0</v>
      </c>
      <c r="AG212" s="131">
        <v>3</v>
      </c>
      <c r="AH212" s="131">
        <v>0</v>
      </c>
      <c r="AI212" s="131">
        <v>71.1</v>
      </c>
      <c r="AJ212" s="127" t="s">
        <v>343</v>
      </c>
      <c r="AK212" s="123" t="str">
        <f>IF(区域选择!Z213="","",区域选择!Z213)</f>
        <v>gnk</v>
      </c>
      <c r="AL212" s="123" t="str">
        <f>IF(原始数据!AN212=0,"",原始数据!AN212)</f>
        <v>心理学家</v>
      </c>
      <c r="AM212" s="132">
        <v>2.72</v>
      </c>
      <c r="AN212" s="131">
        <v>1</v>
      </c>
      <c r="AO212" s="131">
        <v>0</v>
      </c>
      <c r="AP212" s="131">
        <v>0</v>
      </c>
      <c r="AQ212" s="131">
        <v>54.3</v>
      </c>
      <c r="AR212" s="127" t="s">
        <v>344</v>
      </c>
      <c r="AS212" s="128">
        <v>0</v>
      </c>
      <c r="AT212" s="131">
        <v>5</v>
      </c>
      <c r="AU212" s="131">
        <v>26</v>
      </c>
      <c r="AV212" s="128"/>
      <c r="AW212" s="128"/>
      <c r="AX212" s="125"/>
      <c r="AY212" s="125"/>
      <c r="AZ212" s="130"/>
      <c r="BA212" s="130"/>
      <c r="BB212" s="130"/>
      <c r="BC212" s="125"/>
    </row>
    <row r="213" spans="1:55">
      <c r="A213" s="117">
        <f>输入错误检查!B213</f>
        <v>0</v>
      </c>
      <c r="C213" s="120">
        <f>IF(原始数据!B213="","",原始数据!B213)</f>
        <v>6</v>
      </c>
      <c r="D213" s="120">
        <f>IF(原始数据!C213="","",原始数据!C213)</f>
        <v>22</v>
      </c>
      <c r="E213" s="120">
        <f>IF(原始数据!D213="","",原始数据!D213)</f>
        <v>1700</v>
      </c>
      <c r="F213" s="120" t="str">
        <f>IF(原始数据!E213="","",原始数据!E213)</f>
        <v>SZ</v>
      </c>
      <c r="G213" s="120" t="str">
        <f>IF(原始数据!F213="","",原始数据!F213)</f>
        <v>ZETA</v>
      </c>
      <c r="H213" s="120">
        <f>IF(原始数据!G213="","",原始数据!G213)</f>
        <v>2</v>
      </c>
      <c r="I213" s="120" t="str">
        <f>IF(原始数据!H213="","",原始数据!H213)</f>
        <v>下</v>
      </c>
      <c r="J213" s="120" t="str">
        <f>原始数据!U213</f>
        <v>平</v>
      </c>
      <c r="K213" s="120">
        <f t="shared" si="8"/>
        <v>0</v>
      </c>
      <c r="L213" s="120">
        <f t="shared" si="9"/>
        <v>2</v>
      </c>
      <c r="M213" s="123" t="str">
        <f>IF(区域选择!K214="","",区域选择!K214)</f>
        <v>shinami</v>
      </c>
      <c r="N213" s="123" t="str">
        <f>IF(原始数据!AI213=0,"",原始数据!AI213)</f>
        <v>大副</v>
      </c>
      <c r="O213" s="124">
        <v>1.54</v>
      </c>
      <c r="P213" s="125">
        <v>0</v>
      </c>
      <c r="Q213" s="125">
        <v>1</v>
      </c>
      <c r="R213" s="125">
        <v>1</v>
      </c>
      <c r="S213" s="125">
        <v>72.2</v>
      </c>
      <c r="T213" s="127" t="s">
        <v>343</v>
      </c>
      <c r="U213" s="123" t="str">
        <f>IF(区域选择!P214="","",区域选择!P214)</f>
        <v>kznk</v>
      </c>
      <c r="V213" s="123" t="str">
        <f>IF(原始数据!AJ213=0,"",原始数据!AJ213)</f>
        <v>飞行家</v>
      </c>
      <c r="W213" s="124">
        <v>2.63</v>
      </c>
      <c r="X213" s="125">
        <v>0</v>
      </c>
      <c r="Y213" s="125">
        <v>2</v>
      </c>
      <c r="Z213" s="125">
        <v>0</v>
      </c>
      <c r="AA213" s="125">
        <v>61.8</v>
      </c>
      <c r="AB213" s="127" t="s">
        <v>343</v>
      </c>
      <c r="AC213" s="123" t="str">
        <f>IF(区域选择!U214="","",区域选择!U214)</f>
        <v>hametu</v>
      </c>
      <c r="AD213" s="123" t="str">
        <f>IF(原始数据!AL213=0,"",原始数据!AL213)</f>
        <v>拉拉队员</v>
      </c>
      <c r="AE213" s="124">
        <v>2.44</v>
      </c>
      <c r="AF213" s="125">
        <v>0</v>
      </c>
      <c r="AG213" s="125">
        <v>0</v>
      </c>
      <c r="AH213" s="125">
        <v>1</v>
      </c>
      <c r="AI213" s="125">
        <v>88.3</v>
      </c>
      <c r="AJ213" s="127" t="s">
        <v>344</v>
      </c>
      <c r="AK213" s="123" t="str">
        <f>IF(区域选择!Z214="","",区域选择!Z214)</f>
        <v>dolisu</v>
      </c>
      <c r="AL213" s="123" t="str">
        <f>IF(原始数据!AN213=0,"",原始数据!AN213)</f>
        <v>舞女</v>
      </c>
      <c r="AM213" s="124">
        <v>0</v>
      </c>
      <c r="AN213" s="125">
        <v>0</v>
      </c>
      <c r="AO213" s="125">
        <v>0</v>
      </c>
      <c r="AP213" s="125">
        <v>0</v>
      </c>
      <c r="AQ213" s="125">
        <v>93.7</v>
      </c>
      <c r="AR213" s="127" t="s">
        <v>344</v>
      </c>
      <c r="AS213" s="128">
        <v>0</v>
      </c>
      <c r="AT213" s="128">
        <v>9</v>
      </c>
      <c r="AU213" s="128">
        <v>40</v>
      </c>
      <c r="AV213" s="128"/>
      <c r="AW213" s="128"/>
      <c r="AX213" s="125"/>
      <c r="AY213" s="125"/>
      <c r="AZ213" s="130"/>
      <c r="BA213" s="130"/>
      <c r="BB213" s="130"/>
      <c r="BC213" s="125"/>
    </row>
    <row r="214" spans="1:55">
      <c r="A214" s="117">
        <f>输入错误检查!B214</f>
        <v>0</v>
      </c>
      <c r="C214" s="120">
        <f>IF(原始数据!B214="","",原始数据!B214)</f>
        <v>6</v>
      </c>
      <c r="D214" s="120">
        <f>IF(原始数据!C214="","",原始数据!C214)</f>
        <v>22</v>
      </c>
      <c r="E214" s="120">
        <f>IF(原始数据!D214="","",原始数据!D214)</f>
        <v>1700</v>
      </c>
      <c r="F214" s="120" t="str">
        <f>IF(原始数据!E214="","",原始数据!E214)</f>
        <v>SZ</v>
      </c>
      <c r="G214" s="120" t="str">
        <f>IF(原始数据!F214="","",原始数据!F214)</f>
        <v>ZETA</v>
      </c>
      <c r="H214" s="120">
        <f>IF(原始数据!G214="","",原始数据!G214)</f>
        <v>3</v>
      </c>
      <c r="I214" s="120" t="str">
        <f>IF(原始数据!H214="","",原始数据!H214)</f>
        <v>上</v>
      </c>
      <c r="J214" s="120" t="str">
        <f>原始数据!U214</f>
        <v>屠</v>
      </c>
      <c r="K214" s="120">
        <f t="shared" si="8"/>
        <v>0</v>
      </c>
      <c r="L214" s="120">
        <f t="shared" si="9"/>
        <v>0</v>
      </c>
      <c r="M214" s="123" t="str">
        <f>IF(区域选择!K215="","",区域选择!K215)</f>
        <v>gnk</v>
      </c>
      <c r="N214" s="123" t="str">
        <f>IF(原始数据!AI214=0,"",原始数据!AI214)</f>
        <v>舞女</v>
      </c>
      <c r="O214" s="124">
        <v>2.4</v>
      </c>
      <c r="P214" s="125">
        <v>0</v>
      </c>
      <c r="Q214" s="125">
        <v>1</v>
      </c>
      <c r="R214" s="125">
        <v>1</v>
      </c>
      <c r="S214" s="125">
        <v>39.8</v>
      </c>
      <c r="T214" s="127" t="s">
        <v>344</v>
      </c>
      <c r="U214" s="123" t="str">
        <f>IF(区域选择!P215="","",区域选择!P215)</f>
        <v>takoyaki</v>
      </c>
      <c r="V214" s="123" t="str">
        <f>IF(原始数据!AJ214=0,"",原始数据!AJ214)</f>
        <v>前锋</v>
      </c>
      <c r="W214" s="124">
        <v>0.28</v>
      </c>
      <c r="X214" s="125">
        <v>0</v>
      </c>
      <c r="Y214" s="125">
        <v>2</v>
      </c>
      <c r="Z214" s="125">
        <v>0</v>
      </c>
      <c r="AA214" s="125">
        <v>57.3</v>
      </c>
      <c r="AB214" s="127" t="s">
        <v>344</v>
      </c>
      <c r="AC214" s="123" t="str">
        <f>IF(区域选择!U215="","",区域选择!U215)</f>
        <v>soar</v>
      </c>
      <c r="AD214" s="123" t="str">
        <f>IF(原始数据!AL214=0,"",原始数据!AL214)</f>
        <v>心理学家</v>
      </c>
      <c r="AE214" s="124">
        <v>0</v>
      </c>
      <c r="AF214" s="125">
        <v>0</v>
      </c>
      <c r="AG214" s="125">
        <v>0</v>
      </c>
      <c r="AH214" s="125">
        <v>0</v>
      </c>
      <c r="AI214" s="125">
        <v>68.7</v>
      </c>
      <c r="AJ214" s="127" t="s">
        <v>344</v>
      </c>
      <c r="AK214" s="123" t="str">
        <f>IF(区域选择!Z215="","",区域选择!Z215)</f>
        <v>mone</v>
      </c>
      <c r="AL214" s="123" t="str">
        <f>IF(原始数据!AN214=0,"",原始数据!AN214)</f>
        <v>昆虫学者</v>
      </c>
      <c r="AM214" s="124">
        <v>2.77</v>
      </c>
      <c r="AN214" s="125">
        <v>0</v>
      </c>
      <c r="AO214" s="125">
        <v>1</v>
      </c>
      <c r="AP214" s="125">
        <v>0</v>
      </c>
      <c r="AQ214" s="125">
        <v>41.5</v>
      </c>
      <c r="AR214" s="127" t="s">
        <v>344</v>
      </c>
      <c r="AS214" s="128">
        <v>1</v>
      </c>
      <c r="AT214" s="128">
        <v>7</v>
      </c>
      <c r="AU214" s="128">
        <v>48</v>
      </c>
      <c r="AV214" s="128"/>
      <c r="AW214" s="128"/>
      <c r="AX214" s="125"/>
      <c r="AY214" s="125"/>
      <c r="AZ214" s="130"/>
      <c r="BA214" s="130"/>
      <c r="BB214" s="130"/>
      <c r="BC214" s="125"/>
    </row>
    <row r="215" spans="1:55">
      <c r="A215" s="117">
        <f>输入错误检查!B215</f>
        <v>0</v>
      </c>
      <c r="C215" s="120">
        <f>IF(原始数据!B215="","",原始数据!B215)</f>
        <v>6</v>
      </c>
      <c r="D215" s="120">
        <f>IF(原始数据!C215="","",原始数据!C215)</f>
        <v>22</v>
      </c>
      <c r="E215" s="120">
        <f>IF(原始数据!D215="","",原始数据!D215)</f>
        <v>1700</v>
      </c>
      <c r="F215" s="120" t="str">
        <f>IF(原始数据!E215="","",原始数据!E215)</f>
        <v>SZ</v>
      </c>
      <c r="G215" s="120" t="str">
        <f>IF(原始数据!F215="","",原始数据!F215)</f>
        <v>ZETA</v>
      </c>
      <c r="H215" s="120">
        <f>IF(原始数据!G215="","",原始数据!G215)</f>
        <v>3</v>
      </c>
      <c r="I215" s="120" t="str">
        <f>IF(原始数据!H215="","",原始数据!H215)</f>
        <v>下</v>
      </c>
      <c r="J215" s="120" t="str">
        <f>原始数据!U215</f>
        <v>人</v>
      </c>
      <c r="K215" s="120">
        <f t="shared" si="8"/>
        <v>0</v>
      </c>
      <c r="L215" s="120">
        <f t="shared" si="9"/>
        <v>3</v>
      </c>
      <c r="M215" s="123" t="str">
        <f>IF(区域选择!K216="","",区域选择!K216)</f>
        <v>kznk</v>
      </c>
      <c r="N215" s="123" t="str">
        <f>IF(原始数据!AI215=0,"",原始数据!AI215)</f>
        <v>前锋</v>
      </c>
      <c r="O215" s="132">
        <v>1</v>
      </c>
      <c r="P215" s="131">
        <v>1</v>
      </c>
      <c r="Q215" s="131">
        <v>1</v>
      </c>
      <c r="R215" s="131">
        <v>0</v>
      </c>
      <c r="S215" s="131">
        <v>44.8</v>
      </c>
      <c r="T215" s="127" t="s">
        <v>343</v>
      </c>
      <c r="U215" s="123" t="str">
        <f>IF(区域选择!P216="","",区域选择!P216)</f>
        <v>shinami</v>
      </c>
      <c r="V215" s="123" t="str">
        <f>IF(原始数据!AJ215=0,"",原始数据!AJ215)</f>
        <v>空军</v>
      </c>
      <c r="W215" s="132">
        <v>0.1</v>
      </c>
      <c r="X215" s="131">
        <v>0</v>
      </c>
      <c r="Y215" s="131">
        <v>0</v>
      </c>
      <c r="Z215" s="131">
        <v>0</v>
      </c>
      <c r="AA215" s="131">
        <v>109.6</v>
      </c>
      <c r="AB215" s="127" t="s">
        <v>344</v>
      </c>
      <c r="AC215" s="123" t="str">
        <f>IF(区域选择!U216="","",区域选择!U216)</f>
        <v>hametu</v>
      </c>
      <c r="AD215" s="123" t="str">
        <f>IF(原始数据!AL215=0,"",原始数据!AL215)</f>
        <v>病患</v>
      </c>
      <c r="AE215" s="132">
        <v>1.91</v>
      </c>
      <c r="AF215" s="131">
        <v>0</v>
      </c>
      <c r="AG215" s="131">
        <v>1</v>
      </c>
      <c r="AH215" s="131">
        <v>0</v>
      </c>
      <c r="AI215" s="131">
        <v>9.2</v>
      </c>
      <c r="AJ215" s="127" t="s">
        <v>343</v>
      </c>
      <c r="AK215" s="123" t="str">
        <f>IF(区域选择!Z216="","",区域选择!Z216)</f>
        <v>dolisu</v>
      </c>
      <c r="AL215" s="123" t="str">
        <f>IF(原始数据!AN215=0,"",原始数据!AN215)</f>
        <v>机械师</v>
      </c>
      <c r="AM215" s="132">
        <v>2.01</v>
      </c>
      <c r="AN215" s="131">
        <v>0</v>
      </c>
      <c r="AO215" s="131">
        <v>0</v>
      </c>
      <c r="AP215" s="131">
        <v>0</v>
      </c>
      <c r="AQ215" s="131">
        <v>30.4</v>
      </c>
      <c r="AR215" s="127" t="s">
        <v>343</v>
      </c>
      <c r="AS215" s="128">
        <v>0</v>
      </c>
      <c r="AT215" s="131">
        <v>4</v>
      </c>
      <c r="AU215" s="131">
        <v>7</v>
      </c>
      <c r="AV215" s="128"/>
      <c r="AW215" s="128"/>
      <c r="AX215" s="125"/>
      <c r="AY215" s="125"/>
      <c r="AZ215" s="130"/>
      <c r="BA215" s="130"/>
      <c r="BB215" s="130"/>
      <c r="BC215" s="125"/>
    </row>
    <row r="216" spans="1:55">
      <c r="A216" s="117">
        <f>输入错误检查!B216</f>
        <v>0</v>
      </c>
      <c r="C216" s="120">
        <f>IF(原始数据!B216="","",原始数据!B216)</f>
        <v>6</v>
      </c>
      <c r="D216" s="120">
        <f>IF(原始数据!C216="","",原始数据!C216)</f>
        <v>22</v>
      </c>
      <c r="E216" s="120">
        <f>IF(原始数据!D216="","",原始数据!D216)</f>
        <v>1700</v>
      </c>
      <c r="F216" s="120" t="str">
        <f>IF(原始数据!E216="","",原始数据!E216)</f>
        <v>SZ</v>
      </c>
      <c r="G216" s="120" t="str">
        <f>IF(原始数据!F216="","",原始数据!F216)</f>
        <v>ZETA</v>
      </c>
      <c r="H216" s="120" t="str">
        <f>IF(原始数据!G216="","",原始数据!G216)</f>
        <v>加</v>
      </c>
      <c r="I216" s="120" t="str">
        <f>IF(原始数据!H216="","",原始数据!H216)</f>
        <v>上</v>
      </c>
      <c r="J216" s="120" t="str">
        <f>原始数据!U216</f>
        <v/>
      </c>
      <c r="K216" s="120" t="str">
        <f t="shared" si="8"/>
        <v/>
      </c>
      <c r="L216" s="120">
        <f t="shared" si="9"/>
        <v>0</v>
      </c>
      <c r="M216" s="123" t="str">
        <f>IF(区域选择!K217="","",区域选择!K217)</f>
        <v/>
      </c>
      <c r="N216" s="123" t="str">
        <f>IF(原始数据!AI216=0,"",原始数据!AI216)</f>
        <v/>
      </c>
      <c r="O216" s="124"/>
      <c r="P216" s="125"/>
      <c r="Q216" s="125"/>
      <c r="R216" s="125"/>
      <c r="S216" s="125"/>
      <c r="T216" s="125"/>
      <c r="U216" s="123" t="str">
        <f>IF(区域选择!P217="","",区域选择!P217)</f>
        <v/>
      </c>
      <c r="V216" s="123" t="str">
        <f>IF(原始数据!AJ216=0,"",原始数据!AJ216)</f>
        <v/>
      </c>
      <c r="W216" s="124"/>
      <c r="X216" s="125"/>
      <c r="Y216" s="125"/>
      <c r="Z216" s="125"/>
      <c r="AA216" s="125"/>
      <c r="AB216" s="125"/>
      <c r="AC216" s="123" t="str">
        <f>IF(区域选择!U217="","",区域选择!U217)</f>
        <v/>
      </c>
      <c r="AD216" s="123" t="str">
        <f>IF(原始数据!AL216=0,"",原始数据!AL216)</f>
        <v/>
      </c>
      <c r="AE216" s="124"/>
      <c r="AF216" s="125"/>
      <c r="AG216" s="125"/>
      <c r="AH216" s="125"/>
      <c r="AI216" s="125"/>
      <c r="AJ216" s="125"/>
      <c r="AK216" s="123" t="str">
        <f>IF(区域选择!Z217="","",区域选择!Z217)</f>
        <v/>
      </c>
      <c r="AL216" s="123" t="str">
        <f>IF(原始数据!AN216=0,"",原始数据!AN216)</f>
        <v/>
      </c>
      <c r="AM216" s="124"/>
      <c r="AN216" s="125"/>
      <c r="AO216" s="125"/>
      <c r="AP216" s="125"/>
      <c r="AQ216" s="125"/>
      <c r="AR216" s="125"/>
      <c r="AS216" s="128"/>
      <c r="AT216" s="128"/>
      <c r="AU216" s="128"/>
      <c r="AV216" s="128"/>
      <c r="AW216" s="128"/>
      <c r="AX216" s="125"/>
      <c r="AY216" s="125"/>
      <c r="AZ216" s="130"/>
      <c r="BA216" s="130"/>
      <c r="BB216" s="130"/>
      <c r="BC216" s="125"/>
    </row>
    <row r="217" spans="1:55">
      <c r="A217" s="117">
        <f>输入错误检查!B217</f>
        <v>0</v>
      </c>
      <c r="C217" s="120">
        <f>IF(原始数据!B217="","",原始数据!B217)</f>
        <v>6</v>
      </c>
      <c r="D217" s="120">
        <f>IF(原始数据!C217="","",原始数据!C217)</f>
        <v>22</v>
      </c>
      <c r="E217" s="120">
        <f>IF(原始数据!D217="","",原始数据!D217)</f>
        <v>1700</v>
      </c>
      <c r="F217" s="120" t="str">
        <f>IF(原始数据!E217="","",原始数据!E217)</f>
        <v>SZ</v>
      </c>
      <c r="G217" s="120" t="str">
        <f>IF(原始数据!F217="","",原始数据!F217)</f>
        <v>ZETA</v>
      </c>
      <c r="H217" s="120" t="str">
        <f>IF(原始数据!G217="","",原始数据!G217)</f>
        <v>加</v>
      </c>
      <c r="I217" s="120" t="str">
        <f>IF(原始数据!H217="","",原始数据!H217)</f>
        <v>下</v>
      </c>
      <c r="J217" s="120" t="str">
        <f>原始数据!U217</f>
        <v/>
      </c>
      <c r="K217" s="120" t="str">
        <f t="shared" si="8"/>
        <v/>
      </c>
      <c r="L217" s="120">
        <f t="shared" si="9"/>
        <v>0</v>
      </c>
      <c r="M217" s="123" t="str">
        <f>IF(区域选择!K218="","",区域选择!K218)</f>
        <v/>
      </c>
      <c r="N217" s="123" t="str">
        <f>IF(原始数据!AI217=0,"",原始数据!AI217)</f>
        <v/>
      </c>
      <c r="O217" s="124"/>
      <c r="P217" s="125"/>
      <c r="Q217" s="125"/>
      <c r="R217" s="125"/>
      <c r="S217" s="125"/>
      <c r="T217" s="125"/>
      <c r="U217" s="123" t="str">
        <f>IF(区域选择!P218="","",区域选择!P218)</f>
        <v/>
      </c>
      <c r="V217" s="123" t="str">
        <f>IF(原始数据!AJ217=0,"",原始数据!AJ217)</f>
        <v/>
      </c>
      <c r="W217" s="124"/>
      <c r="X217" s="125"/>
      <c r="Y217" s="125"/>
      <c r="Z217" s="125"/>
      <c r="AA217" s="125"/>
      <c r="AB217" s="125"/>
      <c r="AC217" s="123" t="str">
        <f>IF(区域选择!U218="","",区域选择!U218)</f>
        <v/>
      </c>
      <c r="AD217" s="123" t="str">
        <f>IF(原始数据!AL217=0,"",原始数据!AL217)</f>
        <v/>
      </c>
      <c r="AE217" s="124"/>
      <c r="AF217" s="125"/>
      <c r="AG217" s="125"/>
      <c r="AH217" s="125"/>
      <c r="AI217" s="125"/>
      <c r="AJ217" s="125"/>
      <c r="AK217" s="123" t="str">
        <f>IF(区域选择!Z218="","",区域选择!Z218)</f>
        <v/>
      </c>
      <c r="AL217" s="123" t="str">
        <f>IF(原始数据!AN217=0,"",原始数据!AN217)</f>
        <v/>
      </c>
      <c r="AM217" s="124"/>
      <c r="AN217" s="125"/>
      <c r="AO217" s="125"/>
      <c r="AP217" s="125"/>
      <c r="AQ217" s="125"/>
      <c r="AR217" s="125"/>
      <c r="AS217" s="128"/>
      <c r="AT217" s="128"/>
      <c r="AU217" s="128"/>
      <c r="AV217" s="128"/>
      <c r="AW217" s="128"/>
      <c r="AX217" s="125"/>
      <c r="AY217" s="125"/>
      <c r="AZ217" s="130"/>
      <c r="BA217" s="130"/>
      <c r="BB217" s="130"/>
      <c r="BC217" s="125"/>
    </row>
    <row r="218" spans="1:55">
      <c r="A218" s="117">
        <f>输入错误检查!B218</f>
        <v>0</v>
      </c>
      <c r="C218" s="120">
        <f>IF(原始数据!B218="","",原始数据!B218)</f>
        <v>6</v>
      </c>
      <c r="D218" s="120">
        <f>IF(原始数据!C218="","",原始数据!C218)</f>
        <v>23</v>
      </c>
      <c r="E218" s="120">
        <f>IF(原始数据!D218="","",原始数据!D218)</f>
        <v>1300</v>
      </c>
      <c r="F218" s="120" t="str">
        <f>IF(原始数据!E218="","",原始数据!E218)</f>
        <v>AXIZ</v>
      </c>
      <c r="G218" s="120" t="str">
        <f>IF(原始数据!F218="","",原始数据!F218)</f>
        <v>FAV</v>
      </c>
      <c r="H218" s="120">
        <f>IF(原始数据!G218="","",原始数据!G218)</f>
        <v>1</v>
      </c>
      <c r="I218" s="120" t="str">
        <f>IF(原始数据!H218="","",原始数据!H218)</f>
        <v>上</v>
      </c>
      <c r="J218" s="120" t="str">
        <f>原始数据!U218</f>
        <v>屠</v>
      </c>
      <c r="K218" s="120">
        <f t="shared" si="8"/>
        <v>0</v>
      </c>
      <c r="L218" s="120">
        <f t="shared" si="9"/>
        <v>0</v>
      </c>
      <c r="M218" s="123" t="str">
        <f>IF(区域选择!K219="","",区域选择!K219)</f>
        <v>takakou</v>
      </c>
      <c r="N218" s="123" t="str">
        <f>IF(原始数据!AI218=0,"",原始数据!AI218)</f>
        <v>大副</v>
      </c>
      <c r="O218" s="124">
        <v>1.14</v>
      </c>
      <c r="P218" s="125">
        <v>0</v>
      </c>
      <c r="Q218" s="125">
        <v>1</v>
      </c>
      <c r="R218" s="125">
        <v>0</v>
      </c>
      <c r="S218" s="125">
        <v>95.1</v>
      </c>
      <c r="T218" s="127" t="s">
        <v>344</v>
      </c>
      <c r="U218" s="123" t="str">
        <f>IF(区域选择!P219="","",区域选择!P219)</f>
        <v>tuna</v>
      </c>
      <c r="V218" s="123" t="str">
        <f>IF(原始数据!AJ218=0,"",原始数据!AJ218)</f>
        <v>先知</v>
      </c>
      <c r="W218" s="124">
        <v>0.33</v>
      </c>
      <c r="X218" s="125">
        <v>0</v>
      </c>
      <c r="Y218" s="125">
        <v>0</v>
      </c>
      <c r="Z218" s="125">
        <v>0</v>
      </c>
      <c r="AA218" s="125">
        <v>105</v>
      </c>
      <c r="AB218" s="127" t="s">
        <v>344</v>
      </c>
      <c r="AC218" s="123" t="str">
        <f>IF(区域选择!U219="","",区域选择!U219)</f>
        <v>atto</v>
      </c>
      <c r="AD218" s="123" t="str">
        <f>IF(原始数据!AL218=0,"",原始数据!AL218)</f>
        <v>飞行家</v>
      </c>
      <c r="AE218" s="124">
        <v>1.79</v>
      </c>
      <c r="AF218" s="125">
        <v>0</v>
      </c>
      <c r="AG218" s="125">
        <v>2</v>
      </c>
      <c r="AH218" s="125">
        <v>0</v>
      </c>
      <c r="AI218" s="125">
        <v>131.3</v>
      </c>
      <c r="AJ218" s="127" t="s">
        <v>344</v>
      </c>
      <c r="AK218" s="123" t="str">
        <f>IF(区域选择!Z219="","",区域选择!Z219)</f>
        <v>nyan</v>
      </c>
      <c r="AL218" s="123" t="str">
        <f>IF(原始数据!AN218=0,"",原始数据!AN218)</f>
        <v>心理学家</v>
      </c>
      <c r="AM218" s="124">
        <v>1.82</v>
      </c>
      <c r="AN218" s="125">
        <v>0</v>
      </c>
      <c r="AO218" s="125">
        <v>1</v>
      </c>
      <c r="AP218" s="125">
        <v>1</v>
      </c>
      <c r="AQ218" s="125">
        <v>55.3</v>
      </c>
      <c r="AR218" s="127" t="s">
        <v>344</v>
      </c>
      <c r="AS218" s="128">
        <v>0</v>
      </c>
      <c r="AT218" s="128">
        <v>10</v>
      </c>
      <c r="AU218" s="128">
        <v>8</v>
      </c>
      <c r="AV218" s="129" t="s">
        <v>257</v>
      </c>
      <c r="AW218" s="129" t="s">
        <v>185</v>
      </c>
      <c r="AX218" s="125"/>
      <c r="AY218" s="125"/>
      <c r="AZ218" s="130"/>
      <c r="BA218" s="130"/>
      <c r="BB218" s="130"/>
      <c r="BC218" s="127" t="s">
        <v>345</v>
      </c>
    </row>
    <row r="219" spans="1:55">
      <c r="A219" s="117">
        <f>输入错误检查!B219</f>
        <v>0</v>
      </c>
      <c r="C219" s="120">
        <f>IF(原始数据!B219="","",原始数据!B219)</f>
        <v>6</v>
      </c>
      <c r="D219" s="120">
        <f>IF(原始数据!C219="","",原始数据!C219)</f>
        <v>23</v>
      </c>
      <c r="E219" s="120">
        <f>IF(原始数据!D219="","",原始数据!D219)</f>
        <v>1300</v>
      </c>
      <c r="F219" s="120" t="str">
        <f>IF(原始数据!E219="","",原始数据!E219)</f>
        <v>AXIZ</v>
      </c>
      <c r="G219" s="120" t="str">
        <f>IF(原始数据!F219="","",原始数据!F219)</f>
        <v>FAV</v>
      </c>
      <c r="H219" s="120">
        <f>IF(原始数据!G219="","",原始数据!G219)</f>
        <v>1</v>
      </c>
      <c r="I219" s="120" t="str">
        <f>IF(原始数据!H219="","",原始数据!H219)</f>
        <v>下</v>
      </c>
      <c r="J219" s="120" t="str">
        <f>原始数据!U219</f>
        <v>屠</v>
      </c>
      <c r="K219" s="120">
        <f t="shared" si="8"/>
        <v>0</v>
      </c>
      <c r="L219" s="120">
        <f t="shared" si="9"/>
        <v>0</v>
      </c>
      <c r="M219" s="123" t="str">
        <f>IF(区域选择!K220="","",区域选择!K220)</f>
        <v>felix</v>
      </c>
      <c r="N219" s="123" t="str">
        <f>IF(原始数据!AI219=0,"",原始数据!AI219)</f>
        <v>空军</v>
      </c>
      <c r="O219" s="124">
        <v>2.96</v>
      </c>
      <c r="P219" s="125">
        <v>0</v>
      </c>
      <c r="Q219" s="125">
        <v>0</v>
      </c>
      <c r="R219" s="125">
        <v>1</v>
      </c>
      <c r="S219" s="125">
        <v>64</v>
      </c>
      <c r="T219" s="127" t="s">
        <v>344</v>
      </c>
      <c r="U219" s="123" t="str">
        <f>IF(区域选择!P220="","",区域选择!P220)</f>
        <v>nerisu</v>
      </c>
      <c r="V219" s="123" t="str">
        <f>IF(原始数据!AJ219=0,"",原始数据!AJ219)</f>
        <v>园丁</v>
      </c>
      <c r="W219" s="124">
        <v>2.3</v>
      </c>
      <c r="X219" s="125">
        <v>0</v>
      </c>
      <c r="Y219" s="125">
        <v>3</v>
      </c>
      <c r="Z219" s="125">
        <v>0</v>
      </c>
      <c r="AA219" s="125">
        <v>98.1</v>
      </c>
      <c r="AB219" s="127" t="s">
        <v>344</v>
      </c>
      <c r="AC219" s="123" t="str">
        <f>IF(区域选择!U220="","",区域选择!U220)</f>
        <v>appai</v>
      </c>
      <c r="AD219" s="123" t="str">
        <f>IF(原始数据!AL219=0,"",原始数据!AL219)</f>
        <v>记者</v>
      </c>
      <c r="AE219" s="124">
        <v>0</v>
      </c>
      <c r="AF219" s="125">
        <v>0</v>
      </c>
      <c r="AG219" s="125">
        <v>0</v>
      </c>
      <c r="AH219" s="125">
        <v>0</v>
      </c>
      <c r="AI219" s="125">
        <v>83.7</v>
      </c>
      <c r="AJ219" s="127" t="s">
        <v>344</v>
      </c>
      <c r="AK219" s="123" t="str">
        <f>IF(区域选择!Z220="","",区域选择!Z220)</f>
        <v>dacho</v>
      </c>
      <c r="AL219" s="123" t="str">
        <f>IF(原始数据!AN219=0,"",原始数据!AN219)</f>
        <v>佣兵</v>
      </c>
      <c r="AM219" s="124">
        <v>1.36</v>
      </c>
      <c r="AN219" s="125">
        <v>1</v>
      </c>
      <c r="AO219" s="125">
        <v>1</v>
      </c>
      <c r="AP219" s="125">
        <v>0</v>
      </c>
      <c r="AQ219" s="125">
        <v>138</v>
      </c>
      <c r="AR219" s="127" t="s">
        <v>344</v>
      </c>
      <c r="AS219" s="128">
        <v>1</v>
      </c>
      <c r="AT219" s="128">
        <v>11</v>
      </c>
      <c r="AU219" s="128">
        <v>2</v>
      </c>
      <c r="AV219" s="128"/>
      <c r="AW219" s="128"/>
      <c r="AX219" s="125"/>
      <c r="AY219" s="125"/>
      <c r="AZ219" s="130"/>
      <c r="BA219" s="130"/>
      <c r="BB219" s="130"/>
      <c r="BC219" s="127" t="s">
        <v>370</v>
      </c>
    </row>
    <row r="220" spans="1:55">
      <c r="A220" s="117">
        <f>输入错误检查!B220</f>
        <v>0</v>
      </c>
      <c r="C220" s="120">
        <f>IF(原始数据!B220="","",原始数据!B220)</f>
        <v>6</v>
      </c>
      <c r="D220" s="120">
        <f>IF(原始数据!C220="","",原始数据!C220)</f>
        <v>23</v>
      </c>
      <c r="E220" s="120">
        <f>IF(原始数据!D220="","",原始数据!D220)</f>
        <v>1300</v>
      </c>
      <c r="F220" s="120" t="str">
        <f>IF(原始数据!E220="","",原始数据!E220)</f>
        <v>AXIZ</v>
      </c>
      <c r="G220" s="120" t="str">
        <f>IF(原始数据!F220="","",原始数据!F220)</f>
        <v>FAV</v>
      </c>
      <c r="H220" s="120">
        <f>IF(原始数据!G220="","",原始数据!G220)</f>
        <v>2</v>
      </c>
      <c r="I220" s="120" t="str">
        <f>IF(原始数据!H220="","",原始数据!H220)</f>
        <v>上</v>
      </c>
      <c r="J220" s="120" t="str">
        <f>原始数据!U220</f>
        <v>平</v>
      </c>
      <c r="K220" s="120">
        <f t="shared" si="8"/>
        <v>0</v>
      </c>
      <c r="L220" s="120">
        <f t="shared" si="9"/>
        <v>2</v>
      </c>
      <c r="M220" s="123" t="str">
        <f>IF(区域选择!K221="","",区域选择!K221)</f>
        <v>takakou</v>
      </c>
      <c r="N220" s="123" t="str">
        <f>IF(原始数据!AI220=0,"",原始数据!AI220)</f>
        <v>空军</v>
      </c>
      <c r="O220" s="124">
        <v>2.03</v>
      </c>
      <c r="P220" s="125">
        <v>0</v>
      </c>
      <c r="Q220" s="125">
        <v>1</v>
      </c>
      <c r="R220" s="125">
        <v>0</v>
      </c>
      <c r="S220" s="125">
        <v>52.4</v>
      </c>
      <c r="T220" s="127" t="s">
        <v>343</v>
      </c>
      <c r="U220" s="123" t="str">
        <f>IF(区域选择!P221="","",区域选择!P221)</f>
        <v>atto</v>
      </c>
      <c r="V220" s="123" t="str">
        <f>IF(原始数据!AJ220=0,"",原始数据!AJ220)</f>
        <v>律师</v>
      </c>
      <c r="W220" s="124">
        <v>2.25</v>
      </c>
      <c r="X220" s="125">
        <v>0</v>
      </c>
      <c r="Y220" s="125">
        <v>0</v>
      </c>
      <c r="Z220" s="125">
        <v>1</v>
      </c>
      <c r="AA220" s="125">
        <v>89.4</v>
      </c>
      <c r="AB220" s="127" t="s">
        <v>344</v>
      </c>
      <c r="AC220" s="123" t="str">
        <f>IF(区域选择!U221="","",区域选择!U221)</f>
        <v>nyan</v>
      </c>
      <c r="AD220" s="123" t="str">
        <f>IF(原始数据!AL220=0,"",原始数据!AL220)</f>
        <v>前锋</v>
      </c>
      <c r="AE220" s="124">
        <v>0.9</v>
      </c>
      <c r="AF220" s="125">
        <v>0</v>
      </c>
      <c r="AG220" s="125">
        <v>3</v>
      </c>
      <c r="AH220" s="125">
        <v>0</v>
      </c>
      <c r="AI220" s="125">
        <v>89</v>
      </c>
      <c r="AJ220" s="127" t="s">
        <v>343</v>
      </c>
      <c r="AK220" s="123" t="str">
        <f>IF(区域选择!Z221="","",区域选择!Z221)</f>
        <v>tuna</v>
      </c>
      <c r="AL220" s="123" t="str">
        <f>IF(原始数据!AN220=0,"",原始数据!AN220)</f>
        <v>木偶师</v>
      </c>
      <c r="AM220" s="124">
        <v>0.13</v>
      </c>
      <c r="AN220" s="125">
        <v>1</v>
      </c>
      <c r="AO220" s="125">
        <v>0</v>
      </c>
      <c r="AP220" s="125">
        <v>0</v>
      </c>
      <c r="AQ220" s="125">
        <v>83.4</v>
      </c>
      <c r="AR220" s="127" t="s">
        <v>344</v>
      </c>
      <c r="AS220" s="128">
        <v>0</v>
      </c>
      <c r="AT220" s="128">
        <v>6</v>
      </c>
      <c r="AU220" s="128">
        <v>10</v>
      </c>
      <c r="AV220" s="128"/>
      <c r="AW220" s="128"/>
      <c r="AX220" s="125"/>
      <c r="AY220" s="125"/>
      <c r="AZ220" s="130"/>
      <c r="BA220" s="130"/>
      <c r="BB220" s="130"/>
      <c r="BC220" s="125"/>
    </row>
    <row r="221" spans="1:55">
      <c r="A221" s="117">
        <f>输入错误检查!B221</f>
        <v>0</v>
      </c>
      <c r="C221" s="120">
        <f>IF(原始数据!B221="","",原始数据!B221)</f>
        <v>6</v>
      </c>
      <c r="D221" s="120">
        <f>IF(原始数据!C221="","",原始数据!C221)</f>
        <v>23</v>
      </c>
      <c r="E221" s="120">
        <f>IF(原始数据!D221="","",原始数据!D221)</f>
        <v>1300</v>
      </c>
      <c r="F221" s="120" t="str">
        <f>IF(原始数据!E221="","",原始数据!E221)</f>
        <v>AXIZ</v>
      </c>
      <c r="G221" s="120" t="str">
        <f>IF(原始数据!F221="","",原始数据!F221)</f>
        <v>FAV</v>
      </c>
      <c r="H221" s="120">
        <f>IF(原始数据!G221="","",原始数据!G221)</f>
        <v>2</v>
      </c>
      <c r="I221" s="120" t="str">
        <f>IF(原始数据!H221="","",原始数据!H221)</f>
        <v>下</v>
      </c>
      <c r="J221" s="120" t="str">
        <f>原始数据!U221</f>
        <v>平</v>
      </c>
      <c r="K221" s="120">
        <f t="shared" si="8"/>
        <v>0</v>
      </c>
      <c r="L221" s="120">
        <f t="shared" si="9"/>
        <v>2</v>
      </c>
      <c r="M221" s="123" t="str">
        <f>IF(区域选择!K222="","",区域选择!K222)</f>
        <v>felix</v>
      </c>
      <c r="N221" s="123" t="str">
        <f>IF(原始数据!AI221=0,"",原始数据!AI221)</f>
        <v>心理学家</v>
      </c>
      <c r="O221" s="124">
        <v>2.02</v>
      </c>
      <c r="P221" s="125">
        <v>0</v>
      </c>
      <c r="Q221" s="125">
        <v>1</v>
      </c>
      <c r="R221" s="125">
        <v>0</v>
      </c>
      <c r="S221" s="125">
        <v>33.4</v>
      </c>
      <c r="T221" s="127" t="s">
        <v>343</v>
      </c>
      <c r="U221" s="123" t="str">
        <f>IF(区域选择!P222="","",区域选择!P222)</f>
        <v>appai</v>
      </c>
      <c r="V221" s="123" t="str">
        <f>IF(原始数据!AJ221=0,"",原始数据!AJ221)</f>
        <v>杂技演员</v>
      </c>
      <c r="W221" s="124">
        <v>0.26</v>
      </c>
      <c r="X221" s="125">
        <v>0</v>
      </c>
      <c r="Y221" s="125">
        <v>0</v>
      </c>
      <c r="Z221" s="125">
        <v>0</v>
      </c>
      <c r="AA221" s="125">
        <v>42</v>
      </c>
      <c r="AB221" s="127" t="s">
        <v>344</v>
      </c>
      <c r="AC221" s="123" t="str">
        <f>IF(区域选择!U222="","",区域选择!U222)</f>
        <v>dacho</v>
      </c>
      <c r="AD221" s="123" t="str">
        <f>IF(原始数据!AL221=0,"",原始数据!AL221)</f>
        <v>佣兵</v>
      </c>
      <c r="AE221" s="124">
        <v>1.73</v>
      </c>
      <c r="AF221" s="125">
        <v>0</v>
      </c>
      <c r="AG221" s="125">
        <v>1</v>
      </c>
      <c r="AH221" s="125">
        <v>0</v>
      </c>
      <c r="AI221" s="125">
        <v>73.3</v>
      </c>
      <c r="AJ221" s="127" t="s">
        <v>344</v>
      </c>
      <c r="AK221" s="123" t="str">
        <f>IF(区域选择!Z222="","",区域选择!Z222)</f>
        <v>nerisu</v>
      </c>
      <c r="AL221" s="123" t="str">
        <f>IF(原始数据!AN221=0,"",原始数据!AN221)</f>
        <v>勘探员</v>
      </c>
      <c r="AM221" s="124">
        <v>1.99</v>
      </c>
      <c r="AN221" s="125">
        <v>0</v>
      </c>
      <c r="AO221" s="125">
        <v>0</v>
      </c>
      <c r="AP221" s="125">
        <v>0</v>
      </c>
      <c r="AQ221" s="125">
        <v>80.2</v>
      </c>
      <c r="AR221" s="127" t="s">
        <v>343</v>
      </c>
      <c r="AS221" s="128">
        <v>0</v>
      </c>
      <c r="AT221" s="128">
        <v>7</v>
      </c>
      <c r="AU221" s="128">
        <v>39</v>
      </c>
      <c r="AV221" s="128"/>
      <c r="AW221" s="128"/>
      <c r="AX221" s="125"/>
      <c r="AY221" s="125"/>
      <c r="AZ221" s="130"/>
      <c r="BA221" s="130"/>
      <c r="BB221" s="130"/>
      <c r="BC221" s="125"/>
    </row>
    <row r="222" spans="1:55">
      <c r="A222" s="117">
        <f>输入错误检查!B222</f>
        <v>0</v>
      </c>
      <c r="C222" s="120">
        <f>IF(原始数据!B222="","",原始数据!B222)</f>
        <v>6</v>
      </c>
      <c r="D222" s="120">
        <f>IF(原始数据!C222="","",原始数据!C222)</f>
        <v>23</v>
      </c>
      <c r="E222" s="120">
        <f>IF(原始数据!D222="","",原始数据!D222)</f>
        <v>1300</v>
      </c>
      <c r="F222" s="120" t="str">
        <f>IF(原始数据!E222="","",原始数据!E222)</f>
        <v>AXIZ</v>
      </c>
      <c r="G222" s="120" t="str">
        <f>IF(原始数据!F222="","",原始数据!F222)</f>
        <v>FAV</v>
      </c>
      <c r="H222" s="120">
        <f>IF(原始数据!G222="","",原始数据!G222)</f>
        <v>3</v>
      </c>
      <c r="I222" s="120" t="str">
        <f>IF(原始数据!H222="","",原始数据!H222)</f>
        <v>上</v>
      </c>
      <c r="J222" s="120" t="str">
        <f>原始数据!U222</f>
        <v>屠</v>
      </c>
      <c r="K222" s="120">
        <f t="shared" si="8"/>
        <v>0</v>
      </c>
      <c r="L222" s="120">
        <f t="shared" si="9"/>
        <v>1</v>
      </c>
      <c r="M222" s="123" t="str">
        <f>IF(区域选择!K223="","",区域选择!K223)</f>
        <v>tuna</v>
      </c>
      <c r="N222" s="123" t="str">
        <f>IF(原始数据!AI222=0,"",原始数据!AI222)</f>
        <v>祭司</v>
      </c>
      <c r="O222" s="124">
        <v>2.23</v>
      </c>
      <c r="P222" s="125">
        <v>0</v>
      </c>
      <c r="Q222" s="125">
        <v>0</v>
      </c>
      <c r="R222" s="125">
        <v>0</v>
      </c>
      <c r="S222" s="125">
        <v>57.1</v>
      </c>
      <c r="T222" s="127" t="s">
        <v>343</v>
      </c>
      <c r="U222" s="123" t="str">
        <f>IF(区域选择!P223="","",区域选择!P223)</f>
        <v>nyan</v>
      </c>
      <c r="V222" s="123" t="str">
        <f>IF(原始数据!AJ222=0,"",原始数据!AJ222)</f>
        <v>咒术师</v>
      </c>
      <c r="W222" s="124">
        <v>1.5</v>
      </c>
      <c r="X222" s="125">
        <v>0</v>
      </c>
      <c r="Y222" s="125">
        <v>2</v>
      </c>
      <c r="Z222" s="125">
        <v>0</v>
      </c>
      <c r="AA222" s="125">
        <v>57.4</v>
      </c>
      <c r="AB222" s="127" t="s">
        <v>344</v>
      </c>
      <c r="AC222" s="123" t="str">
        <f>IF(区域选择!U223="","",区域选择!U223)</f>
        <v>takakou</v>
      </c>
      <c r="AD222" s="123" t="str">
        <f>IF(原始数据!AL222=0,"",原始数据!AL222)</f>
        <v>守墓人</v>
      </c>
      <c r="AE222" s="124">
        <v>2.39</v>
      </c>
      <c r="AF222" s="125">
        <v>0</v>
      </c>
      <c r="AG222" s="125">
        <v>0</v>
      </c>
      <c r="AH222" s="125">
        <v>0</v>
      </c>
      <c r="AI222" s="125">
        <v>37.2</v>
      </c>
      <c r="AJ222" s="127" t="s">
        <v>344</v>
      </c>
      <c r="AK222" s="123" t="str">
        <f>IF(区域选择!Z223="","",区域选择!Z223)</f>
        <v>atto</v>
      </c>
      <c r="AL222" s="123" t="str">
        <f>IF(原始数据!AN222=0,"",原始数据!AN222)</f>
        <v>囚徒</v>
      </c>
      <c r="AM222" s="124">
        <v>0.1</v>
      </c>
      <c r="AN222" s="125">
        <v>0</v>
      </c>
      <c r="AO222" s="125">
        <v>0</v>
      </c>
      <c r="AP222" s="125">
        <v>0</v>
      </c>
      <c r="AQ222" s="125">
        <v>58.1</v>
      </c>
      <c r="AR222" s="127" t="s">
        <v>344</v>
      </c>
      <c r="AS222" s="128">
        <v>0</v>
      </c>
      <c r="AT222" s="128">
        <v>8</v>
      </c>
      <c r="AU222" s="128">
        <v>18</v>
      </c>
      <c r="AV222" s="128"/>
      <c r="AW222" s="128"/>
      <c r="AX222" s="125"/>
      <c r="AY222" s="125"/>
      <c r="AZ222" s="130"/>
      <c r="BA222" s="130"/>
      <c r="BB222" s="130"/>
      <c r="BC222" s="125"/>
    </row>
    <row r="223" spans="1:55">
      <c r="A223" s="117">
        <f>输入错误检查!B223</f>
        <v>0</v>
      </c>
      <c r="C223" s="120">
        <f>IF(原始数据!B223="","",原始数据!B223)</f>
        <v>6</v>
      </c>
      <c r="D223" s="120">
        <f>IF(原始数据!C223="","",原始数据!C223)</f>
        <v>23</v>
      </c>
      <c r="E223" s="120">
        <f>IF(原始数据!D223="","",原始数据!D223)</f>
        <v>1300</v>
      </c>
      <c r="F223" s="120" t="str">
        <f>IF(原始数据!E223="","",原始数据!E223)</f>
        <v>AXIZ</v>
      </c>
      <c r="G223" s="120" t="str">
        <f>IF(原始数据!F223="","",原始数据!F223)</f>
        <v>FAV</v>
      </c>
      <c r="H223" s="120">
        <f>IF(原始数据!G223="","",原始数据!G223)</f>
        <v>3</v>
      </c>
      <c r="I223" s="120" t="str">
        <f>IF(原始数据!H223="","",原始数据!H223)</f>
        <v>下</v>
      </c>
      <c r="J223" s="120" t="str">
        <f>原始数据!U223</f>
        <v>人</v>
      </c>
      <c r="K223" s="120">
        <f t="shared" si="8"/>
        <v>0</v>
      </c>
      <c r="L223" s="120">
        <f t="shared" si="9"/>
        <v>3</v>
      </c>
      <c r="M223" s="123" t="str">
        <f>IF(区域选择!K224="","",区域选择!K224)</f>
        <v>appai</v>
      </c>
      <c r="N223" s="123" t="str">
        <f>IF(原始数据!AI223=0,"",原始数据!AI223)</f>
        <v>飞行家</v>
      </c>
      <c r="O223" s="124">
        <v>2.23</v>
      </c>
      <c r="P223" s="125">
        <v>0</v>
      </c>
      <c r="Q223" s="125">
        <v>1</v>
      </c>
      <c r="R223" s="125">
        <v>0</v>
      </c>
      <c r="S223" s="125">
        <v>21.3</v>
      </c>
      <c r="T223" s="127" t="s">
        <v>343</v>
      </c>
      <c r="U223" s="123" t="str">
        <f>IF(区域选择!P224="","",区域选择!P224)</f>
        <v>felix</v>
      </c>
      <c r="V223" s="123" t="str">
        <f>IF(原始数据!AJ223=0,"",原始数据!AJ223)</f>
        <v>入殓师</v>
      </c>
      <c r="W223" s="124">
        <v>2</v>
      </c>
      <c r="X223" s="125">
        <v>1</v>
      </c>
      <c r="Y223" s="125">
        <v>0</v>
      </c>
      <c r="Z223" s="125">
        <v>0</v>
      </c>
      <c r="AA223" s="125">
        <v>59.3</v>
      </c>
      <c r="AB223" s="127" t="s">
        <v>343</v>
      </c>
      <c r="AC223" s="123" t="str">
        <f>IF(区域选择!U224="","",区域选择!U224)</f>
        <v>dacho</v>
      </c>
      <c r="AD223" s="123" t="str">
        <f>IF(原始数据!AL223=0,"",原始数据!AL223)</f>
        <v>佣兵</v>
      </c>
      <c r="AE223" s="124">
        <v>1.17</v>
      </c>
      <c r="AF223" s="125">
        <v>1</v>
      </c>
      <c r="AG223" s="125">
        <v>1</v>
      </c>
      <c r="AH223" s="125">
        <v>0</v>
      </c>
      <c r="AI223" s="125">
        <v>16.7</v>
      </c>
      <c r="AJ223" s="133" t="s">
        <v>343</v>
      </c>
      <c r="AK223" s="123" t="str">
        <f>IF(区域选择!Z224="","",区域选择!Z224)</f>
        <v>nerisu</v>
      </c>
      <c r="AL223" s="123" t="str">
        <f>IF(原始数据!AN223=0,"",原始数据!AN223)</f>
        <v>先知</v>
      </c>
      <c r="AM223" s="124">
        <v>0.22</v>
      </c>
      <c r="AN223" s="125">
        <v>1</v>
      </c>
      <c r="AO223" s="125">
        <v>0</v>
      </c>
      <c r="AP223" s="125">
        <v>0</v>
      </c>
      <c r="AQ223" s="125">
        <v>109.2</v>
      </c>
      <c r="AR223" s="133" t="s">
        <v>344</v>
      </c>
      <c r="AS223" s="128">
        <v>0</v>
      </c>
      <c r="AT223" s="128">
        <v>5</v>
      </c>
      <c r="AU223" s="128">
        <v>47</v>
      </c>
      <c r="AV223" s="128"/>
      <c r="AW223" s="128"/>
      <c r="AX223" s="125"/>
      <c r="AY223" s="125"/>
      <c r="AZ223" s="130"/>
      <c r="BA223" s="130"/>
      <c r="BB223" s="130"/>
      <c r="BC223" s="125"/>
    </row>
    <row r="224" spans="1:55">
      <c r="A224" s="117">
        <f>输入错误检查!B224</f>
        <v>0</v>
      </c>
      <c r="C224" s="120">
        <f>IF(原始数据!B224="","",原始数据!B224)</f>
        <v>6</v>
      </c>
      <c r="D224" s="120">
        <f>IF(原始数据!C224="","",原始数据!C224)</f>
        <v>23</v>
      </c>
      <c r="E224" s="120">
        <f>IF(原始数据!D224="","",原始数据!D224)</f>
        <v>1300</v>
      </c>
      <c r="F224" s="120" t="str">
        <f>IF(原始数据!E224="","",原始数据!E224)</f>
        <v>AXIZ</v>
      </c>
      <c r="G224" s="120" t="str">
        <f>IF(原始数据!F224="","",原始数据!F224)</f>
        <v>FAV</v>
      </c>
      <c r="H224" s="120" t="str">
        <f>IF(原始数据!G224="","",原始数据!G224)</f>
        <v>加</v>
      </c>
      <c r="I224" s="120" t="str">
        <f>IF(原始数据!H224="","",原始数据!H224)</f>
        <v>上</v>
      </c>
      <c r="J224" s="120" t="str">
        <f>原始数据!U224</f>
        <v/>
      </c>
      <c r="K224" s="120" t="str">
        <f t="shared" si="8"/>
        <v/>
      </c>
      <c r="L224" s="120">
        <f t="shared" si="9"/>
        <v>0</v>
      </c>
      <c r="M224" s="123" t="str">
        <f>IF(区域选择!K225="","",区域选择!K225)</f>
        <v/>
      </c>
      <c r="N224" s="123" t="str">
        <f>IF(原始数据!AI224=0,"",原始数据!AI224)</f>
        <v/>
      </c>
      <c r="O224" s="124"/>
      <c r="P224" s="125"/>
      <c r="Q224" s="125"/>
      <c r="R224" s="125"/>
      <c r="S224" s="125"/>
      <c r="T224" s="125"/>
      <c r="U224" s="123" t="str">
        <f>IF(区域选择!P225="","",区域选择!P225)</f>
        <v/>
      </c>
      <c r="V224" s="123" t="str">
        <f>IF(原始数据!AJ224=0,"",原始数据!AJ224)</f>
        <v/>
      </c>
      <c r="W224" s="124"/>
      <c r="X224" s="125"/>
      <c r="Y224" s="125"/>
      <c r="Z224" s="125"/>
      <c r="AA224" s="125"/>
      <c r="AB224" s="125"/>
      <c r="AC224" s="123" t="str">
        <f>IF(区域选择!U225="","",区域选择!U225)</f>
        <v/>
      </c>
      <c r="AD224" s="123" t="str">
        <f>IF(原始数据!AL224=0,"",原始数据!AL224)</f>
        <v/>
      </c>
      <c r="AE224" s="124"/>
      <c r="AF224" s="125"/>
      <c r="AG224" s="125"/>
      <c r="AH224" s="125"/>
      <c r="AI224" s="125"/>
      <c r="AJ224" s="125"/>
      <c r="AK224" s="123" t="str">
        <f>IF(区域选择!Z225="","",区域选择!Z225)</f>
        <v/>
      </c>
      <c r="AL224" s="123" t="str">
        <f>IF(原始数据!AN224=0,"",原始数据!AN224)</f>
        <v/>
      </c>
      <c r="AM224" s="124"/>
      <c r="AN224" s="125"/>
      <c r="AO224" s="125"/>
      <c r="AP224" s="125"/>
      <c r="AQ224" s="125"/>
      <c r="AR224" s="125"/>
      <c r="AS224" s="128"/>
      <c r="AT224" s="128"/>
      <c r="AU224" s="128"/>
      <c r="AV224" s="128"/>
      <c r="AW224" s="128"/>
      <c r="AX224" s="125"/>
      <c r="AY224" s="125"/>
      <c r="AZ224" s="130"/>
      <c r="BA224" s="130"/>
      <c r="BB224" s="130"/>
      <c r="BC224" s="125"/>
    </row>
    <row r="225" spans="1:55">
      <c r="A225" s="117">
        <f>输入错误检查!B225</f>
        <v>0</v>
      </c>
      <c r="C225" s="120">
        <f>IF(原始数据!B225="","",原始数据!B225)</f>
        <v>6</v>
      </c>
      <c r="D225" s="120">
        <f>IF(原始数据!C225="","",原始数据!C225)</f>
        <v>23</v>
      </c>
      <c r="E225" s="120">
        <f>IF(原始数据!D225="","",原始数据!D225)</f>
        <v>1300</v>
      </c>
      <c r="F225" s="120" t="str">
        <f>IF(原始数据!E225="","",原始数据!E225)</f>
        <v>AXIZ</v>
      </c>
      <c r="G225" s="120" t="str">
        <f>IF(原始数据!F225="","",原始数据!F225)</f>
        <v>FAV</v>
      </c>
      <c r="H225" s="120" t="str">
        <f>IF(原始数据!G225="","",原始数据!G225)</f>
        <v>加</v>
      </c>
      <c r="I225" s="120" t="str">
        <f>IF(原始数据!H225="","",原始数据!H225)</f>
        <v>下</v>
      </c>
      <c r="J225" s="120" t="str">
        <f>原始数据!U225</f>
        <v/>
      </c>
      <c r="K225" s="120" t="str">
        <f t="shared" si="8"/>
        <v/>
      </c>
      <c r="L225" s="120">
        <f t="shared" si="9"/>
        <v>0</v>
      </c>
      <c r="M225" s="123" t="str">
        <f>IF(区域选择!K226="","",区域选择!K226)</f>
        <v/>
      </c>
      <c r="N225" s="123" t="str">
        <f>IF(原始数据!AI225=0,"",原始数据!AI225)</f>
        <v/>
      </c>
      <c r="O225" s="124"/>
      <c r="P225" s="125"/>
      <c r="Q225" s="125"/>
      <c r="R225" s="125"/>
      <c r="S225" s="125"/>
      <c r="T225" s="125"/>
      <c r="U225" s="123" t="str">
        <f>IF(区域选择!P226="","",区域选择!P226)</f>
        <v/>
      </c>
      <c r="V225" s="123" t="str">
        <f>IF(原始数据!AJ225=0,"",原始数据!AJ225)</f>
        <v/>
      </c>
      <c r="W225" s="124"/>
      <c r="X225" s="125"/>
      <c r="Y225" s="125"/>
      <c r="Z225" s="125"/>
      <c r="AA225" s="125"/>
      <c r="AB225" s="125"/>
      <c r="AC225" s="123" t="str">
        <f>IF(区域选择!U226="","",区域选择!U226)</f>
        <v/>
      </c>
      <c r="AD225" s="123" t="str">
        <f>IF(原始数据!AL225=0,"",原始数据!AL225)</f>
        <v/>
      </c>
      <c r="AE225" s="124"/>
      <c r="AF225" s="125"/>
      <c r="AG225" s="125"/>
      <c r="AH225" s="125"/>
      <c r="AI225" s="125"/>
      <c r="AJ225" s="125"/>
      <c r="AK225" s="123" t="str">
        <f>IF(区域选择!Z226="","",区域选择!Z226)</f>
        <v/>
      </c>
      <c r="AL225" s="123" t="str">
        <f>IF(原始数据!AN225=0,"",原始数据!AN225)</f>
        <v/>
      </c>
      <c r="AM225" s="124"/>
      <c r="AN225" s="125"/>
      <c r="AO225" s="125"/>
      <c r="AP225" s="125"/>
      <c r="AQ225" s="125"/>
      <c r="AR225" s="125"/>
      <c r="AS225" s="128"/>
      <c r="AT225" s="128"/>
      <c r="AU225" s="128"/>
      <c r="AV225" s="128"/>
      <c r="AW225" s="128"/>
      <c r="AX225" s="125"/>
      <c r="AY225" s="125"/>
      <c r="AZ225" s="130"/>
      <c r="BA225" s="130"/>
      <c r="BB225" s="130"/>
      <c r="BC225" s="125"/>
    </row>
    <row r="226" spans="1:55">
      <c r="A226" s="117">
        <f>输入错误检查!B226</f>
        <v>0</v>
      </c>
      <c r="C226" s="120">
        <f>IF(原始数据!B226="","",原始数据!B226)</f>
        <v>6</v>
      </c>
      <c r="D226" s="120">
        <f>IF(原始数据!C226="","",原始数据!C226)</f>
        <v>23</v>
      </c>
      <c r="E226" s="120">
        <f>IF(原始数据!D226="","",原始数据!D226)</f>
        <v>1500</v>
      </c>
      <c r="F226" s="120" t="str">
        <f>IF(原始数据!E226="","",原始数据!E226)</f>
        <v>FL</v>
      </c>
      <c r="G226" s="120" t="str">
        <f>IF(原始数据!F226="","",原始数据!F226)</f>
        <v>AWG</v>
      </c>
      <c r="H226" s="120">
        <f>IF(原始数据!G226="","",原始数据!G226)</f>
        <v>1</v>
      </c>
      <c r="I226" s="120" t="str">
        <f>IF(原始数据!H226="","",原始数据!H226)</f>
        <v>上</v>
      </c>
      <c r="J226" s="120" t="str">
        <f>原始数据!U226</f>
        <v>人</v>
      </c>
      <c r="K226" s="120">
        <f t="shared" si="8"/>
        <v>0</v>
      </c>
      <c r="L226" s="120">
        <f t="shared" si="9"/>
        <v>3</v>
      </c>
      <c r="M226" s="123" t="str">
        <f>IF(区域选择!K227="","",区域选择!K227)</f>
        <v>emmko</v>
      </c>
      <c r="N226" s="123" t="str">
        <f>IF(原始数据!AI226=0,"",原始数据!AI226)</f>
        <v>魔术师</v>
      </c>
      <c r="O226" s="124">
        <v>2.02</v>
      </c>
      <c r="P226" s="125">
        <v>0</v>
      </c>
      <c r="Q226" s="125">
        <v>0</v>
      </c>
      <c r="R226" s="125">
        <v>0</v>
      </c>
      <c r="S226" s="125">
        <v>0</v>
      </c>
      <c r="T226" s="127" t="s">
        <v>343</v>
      </c>
      <c r="U226" s="123" t="str">
        <f>IF(区域选择!P227="","",区域选择!P227)</f>
        <v>sasori</v>
      </c>
      <c r="V226" s="123" t="str">
        <f>IF(原始数据!AJ226=0,"",原始数据!AJ226)</f>
        <v>画家</v>
      </c>
      <c r="W226" s="124">
        <v>0</v>
      </c>
      <c r="X226" s="125">
        <v>1</v>
      </c>
      <c r="Y226" s="125">
        <v>0</v>
      </c>
      <c r="Z226" s="125">
        <v>0</v>
      </c>
      <c r="AA226" s="125">
        <v>120.1</v>
      </c>
      <c r="AB226" s="127" t="s">
        <v>344</v>
      </c>
      <c r="AC226" s="123" t="str">
        <f>IF(区域选择!U227="","",区域选择!U227)</f>
        <v>maeken</v>
      </c>
      <c r="AD226" s="123" t="str">
        <f>IF(原始数据!AL226=0,"",原始数据!AL226)</f>
        <v>野人</v>
      </c>
      <c r="AE226" s="124">
        <v>0.93</v>
      </c>
      <c r="AF226" s="125">
        <v>0</v>
      </c>
      <c r="AG226" s="125">
        <v>2</v>
      </c>
      <c r="AH226" s="125">
        <v>0</v>
      </c>
      <c r="AI226" s="125">
        <v>57.3</v>
      </c>
      <c r="AJ226" s="127" t="s">
        <v>343</v>
      </c>
      <c r="AK226" s="123" t="str">
        <f>IF(区域选择!Z227="","",区域选择!Z227)</f>
        <v>yougg</v>
      </c>
      <c r="AL226" s="123" t="str">
        <f>IF(原始数据!AN226=0,"",原始数据!AN226)</f>
        <v>囚徒</v>
      </c>
      <c r="AM226" s="124">
        <v>2.08</v>
      </c>
      <c r="AN226" s="125">
        <v>0</v>
      </c>
      <c r="AO226" s="125">
        <v>0</v>
      </c>
      <c r="AP226" s="125">
        <v>0</v>
      </c>
      <c r="AQ226" s="125">
        <v>5.5</v>
      </c>
      <c r="AR226" s="127" t="s">
        <v>343</v>
      </c>
      <c r="AS226" s="128">
        <v>0</v>
      </c>
      <c r="AT226" s="128">
        <v>4</v>
      </c>
      <c r="AU226" s="128">
        <v>49</v>
      </c>
      <c r="AV226" s="129" t="s">
        <v>260</v>
      </c>
      <c r="AW226" s="129" t="s">
        <v>158</v>
      </c>
      <c r="AX226" s="125"/>
      <c r="AY226" s="125"/>
      <c r="AZ226" s="130"/>
      <c r="BA226" s="130"/>
      <c r="BB226" s="130"/>
      <c r="BC226" s="125"/>
    </row>
    <row r="227" spans="1:55">
      <c r="A227" s="117">
        <f>输入错误检查!B227</f>
        <v>0</v>
      </c>
      <c r="C227" s="120">
        <f>IF(原始数据!B227="","",原始数据!B227)</f>
        <v>6</v>
      </c>
      <c r="D227" s="120">
        <f>IF(原始数据!C227="","",原始数据!C227)</f>
        <v>23</v>
      </c>
      <c r="E227" s="120">
        <f>IF(原始数据!D227="","",原始数据!D227)</f>
        <v>1500</v>
      </c>
      <c r="F227" s="120" t="str">
        <f>IF(原始数据!E227="","",原始数据!E227)</f>
        <v>FL</v>
      </c>
      <c r="G227" s="120" t="str">
        <f>IF(原始数据!F227="","",原始数据!F227)</f>
        <v>AWG</v>
      </c>
      <c r="H227" s="120">
        <f>IF(原始数据!G227="","",原始数据!G227)</f>
        <v>1</v>
      </c>
      <c r="I227" s="120" t="str">
        <f>IF(原始数据!H227="","",原始数据!H227)</f>
        <v>下</v>
      </c>
      <c r="J227" s="120" t="str">
        <f>原始数据!U227</f>
        <v>人</v>
      </c>
      <c r="K227" s="120">
        <f t="shared" si="8"/>
        <v>0</v>
      </c>
      <c r="L227" s="120">
        <f t="shared" si="9"/>
        <v>3</v>
      </c>
      <c r="M227" s="123" t="str">
        <f>IF(区域选择!K228="","",区域选择!K228)</f>
        <v>nameko</v>
      </c>
      <c r="N227" s="123" t="str">
        <f>IF(原始数据!AI227=0,"",原始数据!AI227)</f>
        <v>魔术师</v>
      </c>
      <c r="O227" s="124">
        <v>1.51</v>
      </c>
      <c r="P227" s="125">
        <v>1</v>
      </c>
      <c r="Q227" s="125">
        <v>2</v>
      </c>
      <c r="R227" s="125">
        <v>0</v>
      </c>
      <c r="S227" s="125">
        <v>39.7</v>
      </c>
      <c r="T227" s="127" t="s">
        <v>343</v>
      </c>
      <c r="U227" s="123" t="str">
        <f>IF(区域选择!P228="","",区域选择!P228)</f>
        <v>aez</v>
      </c>
      <c r="V227" s="123" t="str">
        <f>IF(原始数据!AJ227=0,"",原始数据!AJ227)</f>
        <v>飞行家</v>
      </c>
      <c r="W227" s="124">
        <v>0.1</v>
      </c>
      <c r="X227" s="125">
        <v>0</v>
      </c>
      <c r="Y227" s="125">
        <v>0</v>
      </c>
      <c r="Z227" s="125">
        <v>0</v>
      </c>
      <c r="AA227" s="125">
        <v>142.5</v>
      </c>
      <c r="AB227" s="127" t="s">
        <v>343</v>
      </c>
      <c r="AC227" s="123" t="str">
        <f>IF(区域选择!U228="","",区域选择!U228)</f>
        <v>kaeru</v>
      </c>
      <c r="AD227" s="123" t="str">
        <f>IF(原始数据!AL227=0,"",原始数据!AL227)</f>
        <v>先知</v>
      </c>
      <c r="AE227" s="124">
        <v>2.27</v>
      </c>
      <c r="AF227" s="125">
        <v>0</v>
      </c>
      <c r="AG227" s="125">
        <v>0</v>
      </c>
      <c r="AH227" s="125">
        <v>0</v>
      </c>
      <c r="AI227" s="125">
        <v>0</v>
      </c>
      <c r="AJ227" s="127" t="s">
        <v>343</v>
      </c>
      <c r="AK227" s="123" t="str">
        <f>IF(区域选择!Z228="","",区域选择!Z228)</f>
        <v>tawash</v>
      </c>
      <c r="AL227" s="123" t="str">
        <f>IF(原始数据!AN227=0,"",原始数据!AN227)</f>
        <v>调酒师</v>
      </c>
      <c r="AM227" s="124">
        <v>1.55</v>
      </c>
      <c r="AN227" s="125">
        <v>0</v>
      </c>
      <c r="AO227" s="125">
        <v>2</v>
      </c>
      <c r="AP227" s="125">
        <v>1</v>
      </c>
      <c r="AQ227" s="125">
        <v>57.2</v>
      </c>
      <c r="AR227" s="127" t="s">
        <v>344</v>
      </c>
      <c r="AS227" s="128">
        <v>0</v>
      </c>
      <c r="AT227" s="128">
        <v>6</v>
      </c>
      <c r="AU227" s="128">
        <v>21</v>
      </c>
      <c r="AV227" s="128"/>
      <c r="AW227" s="128"/>
      <c r="AX227" s="125"/>
      <c r="AY227" s="125"/>
      <c r="AZ227" s="130"/>
      <c r="BA227" s="130"/>
      <c r="BB227" s="130"/>
      <c r="BC227" s="125"/>
    </row>
    <row r="228" spans="1:55">
      <c r="A228" s="117">
        <f>输入错误检查!B228</f>
        <v>0</v>
      </c>
      <c r="C228" s="120">
        <f>IF(原始数据!B228="","",原始数据!B228)</f>
        <v>6</v>
      </c>
      <c r="D228" s="120">
        <f>IF(原始数据!C228="","",原始数据!C228)</f>
        <v>23</v>
      </c>
      <c r="E228" s="120">
        <f>IF(原始数据!D228="","",原始数据!D228)</f>
        <v>1500</v>
      </c>
      <c r="F228" s="120" t="str">
        <f>IF(原始数据!E228="","",原始数据!E228)</f>
        <v>FL</v>
      </c>
      <c r="G228" s="120" t="str">
        <f>IF(原始数据!F228="","",原始数据!F228)</f>
        <v>AWG</v>
      </c>
      <c r="H228" s="120">
        <f>IF(原始数据!G228="","",原始数据!G228)</f>
        <v>2</v>
      </c>
      <c r="I228" s="120" t="str">
        <f>IF(原始数据!H228="","",原始数据!H228)</f>
        <v>上</v>
      </c>
      <c r="J228" s="120" t="str">
        <f>原始数据!U228</f>
        <v>平</v>
      </c>
      <c r="K228" s="120">
        <f t="shared" si="8"/>
        <v>0</v>
      </c>
      <c r="L228" s="120">
        <f t="shared" si="9"/>
        <v>2</v>
      </c>
      <c r="M228" s="123" t="str">
        <f>IF(区域选择!K229="","",区域选择!K229)</f>
        <v>nameko</v>
      </c>
      <c r="N228" s="123" t="str">
        <f>IF(原始数据!AI228=0,"",原始数据!AI228)</f>
        <v>先知</v>
      </c>
      <c r="O228" s="124">
        <v>1.98</v>
      </c>
      <c r="P228" s="125">
        <v>0</v>
      </c>
      <c r="Q228" s="125">
        <v>0</v>
      </c>
      <c r="R228" s="125">
        <v>0</v>
      </c>
      <c r="S228" s="125">
        <v>63.3</v>
      </c>
      <c r="T228" s="127" t="s">
        <v>343</v>
      </c>
      <c r="U228" s="123" t="str">
        <f>IF(区域选择!P229="","",区域选择!P229)</f>
        <v>kaeru</v>
      </c>
      <c r="V228" s="123" t="str">
        <f>IF(原始数据!AJ228=0,"",原始数据!AJ228)</f>
        <v>空军</v>
      </c>
      <c r="W228" s="124">
        <v>0.54</v>
      </c>
      <c r="X228" s="125">
        <v>0</v>
      </c>
      <c r="Y228" s="125">
        <v>0</v>
      </c>
      <c r="Z228" s="125">
        <v>0</v>
      </c>
      <c r="AA228" s="125">
        <v>75.5</v>
      </c>
      <c r="AB228" s="127" t="s">
        <v>344</v>
      </c>
      <c r="AC228" s="123" t="str">
        <f>IF(区域选择!U229="","",区域选择!U229)</f>
        <v>aez</v>
      </c>
      <c r="AD228" s="123" t="str">
        <f>IF(原始数据!AL228=0,"",原始数据!AL228)</f>
        <v>大副</v>
      </c>
      <c r="AE228" s="124">
        <v>1</v>
      </c>
      <c r="AF228" s="125">
        <v>0</v>
      </c>
      <c r="AG228" s="125">
        <v>2</v>
      </c>
      <c r="AH228" s="125">
        <v>0</v>
      </c>
      <c r="AI228" s="125">
        <v>43.2</v>
      </c>
      <c r="AJ228" s="127" t="s">
        <v>343</v>
      </c>
      <c r="AK228" s="123" t="str">
        <f>IF(区域选择!Z229="","",区域选择!Z229)</f>
        <v>tawash</v>
      </c>
      <c r="AL228" s="123" t="str">
        <f>IF(原始数据!AN228=0,"",原始数据!AN228)</f>
        <v>心理学家</v>
      </c>
      <c r="AM228" s="124">
        <v>2.01</v>
      </c>
      <c r="AN228" s="125">
        <v>0</v>
      </c>
      <c r="AO228" s="125">
        <v>0</v>
      </c>
      <c r="AP228" s="125">
        <v>0</v>
      </c>
      <c r="AQ228" s="125">
        <v>33.3</v>
      </c>
      <c r="AR228" s="127" t="s">
        <v>344</v>
      </c>
      <c r="AS228" s="128">
        <v>0</v>
      </c>
      <c r="AT228" s="128">
        <v>5</v>
      </c>
      <c r="AU228" s="128">
        <v>39</v>
      </c>
      <c r="AV228" s="128"/>
      <c r="AW228" s="128"/>
      <c r="AX228" s="125"/>
      <c r="AY228" s="125"/>
      <c r="AZ228" s="130"/>
      <c r="BA228" s="130"/>
      <c r="BB228" s="130"/>
      <c r="BC228" s="125"/>
    </row>
    <row r="229" spans="1:55">
      <c r="A229" s="117">
        <f>输入错误检查!B229</f>
        <v>0</v>
      </c>
      <c r="C229" s="120">
        <f>IF(原始数据!B229="","",原始数据!B229)</f>
        <v>6</v>
      </c>
      <c r="D229" s="120">
        <f>IF(原始数据!C229="","",原始数据!C229)</f>
        <v>23</v>
      </c>
      <c r="E229" s="120">
        <f>IF(原始数据!D229="","",原始数据!D229)</f>
        <v>1500</v>
      </c>
      <c r="F229" s="120" t="str">
        <f>IF(原始数据!E229="","",原始数据!E229)</f>
        <v>FL</v>
      </c>
      <c r="G229" s="120" t="str">
        <f>IF(原始数据!F229="","",原始数据!F229)</f>
        <v>AWG</v>
      </c>
      <c r="H229" s="120">
        <f>IF(原始数据!G229="","",原始数据!G229)</f>
        <v>2</v>
      </c>
      <c r="I229" s="120" t="str">
        <f>IF(原始数据!H229="","",原始数据!H229)</f>
        <v>下</v>
      </c>
      <c r="J229" s="120" t="str">
        <f>原始数据!U229</f>
        <v>人</v>
      </c>
      <c r="K229" s="120">
        <f t="shared" si="8"/>
        <v>0</v>
      </c>
      <c r="L229" s="120">
        <f t="shared" si="9"/>
        <v>3</v>
      </c>
      <c r="M229" s="123" t="str">
        <f>IF(区域选择!K230="","",区域选择!K230)</f>
        <v>yougg</v>
      </c>
      <c r="N229" s="123" t="str">
        <f>IF(原始数据!AI229=0,"",原始数据!AI229)</f>
        <v>先知</v>
      </c>
      <c r="O229" s="124">
        <v>0.22</v>
      </c>
      <c r="P229" s="125">
        <v>0</v>
      </c>
      <c r="Q229" s="125">
        <v>0</v>
      </c>
      <c r="R229" s="125">
        <v>0</v>
      </c>
      <c r="S229" s="125">
        <v>91.8</v>
      </c>
      <c r="T229" s="127" t="s">
        <v>344</v>
      </c>
      <c r="U229" s="123" t="str">
        <f>IF(区域选择!P230="","",区域选择!P230)</f>
        <v>emmko</v>
      </c>
      <c r="V229" s="123" t="str">
        <f>IF(原始数据!AJ229=0,"",原始数据!AJ229)</f>
        <v>勘探员</v>
      </c>
      <c r="W229" s="124">
        <v>1.34</v>
      </c>
      <c r="X229" s="125">
        <v>0</v>
      </c>
      <c r="Y229" s="125">
        <v>1</v>
      </c>
      <c r="Z229" s="125">
        <v>0</v>
      </c>
      <c r="AA229" s="125">
        <v>90.7</v>
      </c>
      <c r="AB229" s="127" t="s">
        <v>343</v>
      </c>
      <c r="AC229" s="123" t="str">
        <f>IF(区域选择!U230="","",区域选择!U230)</f>
        <v>maeken</v>
      </c>
      <c r="AD229" s="123" t="str">
        <f>IF(原始数据!AL229=0,"",原始数据!AL229)</f>
        <v>佣兵</v>
      </c>
      <c r="AE229" s="124">
        <v>1.33</v>
      </c>
      <c r="AF229" s="125">
        <v>0</v>
      </c>
      <c r="AG229" s="125">
        <v>1</v>
      </c>
      <c r="AH229" s="125">
        <v>0</v>
      </c>
      <c r="AI229" s="125">
        <v>7.9</v>
      </c>
      <c r="AJ229" s="127" t="s">
        <v>343</v>
      </c>
      <c r="AK229" s="123" t="str">
        <f>IF(区域选择!Z230="","",区域选择!Z230)</f>
        <v>sasori</v>
      </c>
      <c r="AL229" s="123" t="str">
        <f>IF(原始数据!AN229=0,"",原始数据!AN229)</f>
        <v>舞女</v>
      </c>
      <c r="AM229" s="124">
        <v>2.12</v>
      </c>
      <c r="AN229" s="125">
        <v>0</v>
      </c>
      <c r="AO229" s="125">
        <v>0</v>
      </c>
      <c r="AP229" s="125">
        <v>0</v>
      </c>
      <c r="AQ229" s="125">
        <v>18.1</v>
      </c>
      <c r="AR229" s="127" t="s">
        <v>343</v>
      </c>
      <c r="AS229" s="128">
        <v>0</v>
      </c>
      <c r="AT229" s="128">
        <v>6</v>
      </c>
      <c r="AU229" s="128">
        <v>5</v>
      </c>
      <c r="AV229" s="128"/>
      <c r="AW229" s="128"/>
      <c r="AX229" s="125"/>
      <c r="AY229" s="125"/>
      <c r="AZ229" s="130"/>
      <c r="BA229" s="130"/>
      <c r="BB229" s="130"/>
      <c r="BC229" s="125"/>
    </row>
    <row r="230" spans="1:55">
      <c r="A230" s="117">
        <f>输入错误检查!B230</f>
        <v>0</v>
      </c>
      <c r="C230" s="120">
        <f>IF(原始数据!B230="","",原始数据!B230)</f>
        <v>6</v>
      </c>
      <c r="D230" s="120">
        <f>IF(原始数据!C230="","",原始数据!C230)</f>
        <v>23</v>
      </c>
      <c r="E230" s="120">
        <f>IF(原始数据!D230="","",原始数据!D230)</f>
        <v>1500</v>
      </c>
      <c r="F230" s="120" t="str">
        <f>IF(原始数据!E230="","",原始数据!E230)</f>
        <v>FL</v>
      </c>
      <c r="G230" s="120" t="str">
        <f>IF(原始数据!F230="","",原始数据!F230)</f>
        <v>AWG</v>
      </c>
      <c r="H230" s="120">
        <f>IF(原始数据!G230="","",原始数据!G230)</f>
        <v>3</v>
      </c>
      <c r="I230" s="120" t="str">
        <f>IF(原始数据!H230="","",原始数据!H230)</f>
        <v>上</v>
      </c>
      <c r="J230" s="120" t="str">
        <f>原始数据!U230</f>
        <v>平</v>
      </c>
      <c r="K230" s="120">
        <f t="shared" si="8"/>
        <v>0</v>
      </c>
      <c r="L230" s="120">
        <f t="shared" si="9"/>
        <v>2</v>
      </c>
      <c r="M230" s="123" t="str">
        <f>IF(区域选择!K231="","",区域选择!K231)</f>
        <v>maeken</v>
      </c>
      <c r="N230" s="123" t="str">
        <f>IF(原始数据!AI230=0,"",原始数据!AI230)</f>
        <v>佣兵</v>
      </c>
      <c r="O230" s="124">
        <v>1.12</v>
      </c>
      <c r="P230" s="125">
        <v>0</v>
      </c>
      <c r="Q230" s="125">
        <v>1</v>
      </c>
      <c r="R230" s="125">
        <v>0</v>
      </c>
      <c r="S230" s="125">
        <v>39.5</v>
      </c>
      <c r="T230" s="127" t="s">
        <v>343</v>
      </c>
      <c r="U230" s="123" t="str">
        <f>IF(区域选择!P231="","",区域选择!P231)</f>
        <v>sasori</v>
      </c>
      <c r="V230" s="123" t="str">
        <f>IF(原始数据!AJ230=0,"",原始数据!AJ230)</f>
        <v>空军</v>
      </c>
      <c r="W230" s="124">
        <v>1.8</v>
      </c>
      <c r="X230" s="125">
        <v>0</v>
      </c>
      <c r="Y230" s="125">
        <v>0</v>
      </c>
      <c r="Z230" s="125">
        <v>0</v>
      </c>
      <c r="AA230" s="125">
        <v>77.1</v>
      </c>
      <c r="AB230" s="127" t="s">
        <v>344</v>
      </c>
      <c r="AC230" s="123" t="str">
        <f>IF(区域选择!U231="","",区域选择!U231)</f>
        <v>emmko</v>
      </c>
      <c r="AD230" s="123" t="str">
        <f>IF(原始数据!AL230=0,"",原始数据!AL230)</f>
        <v>拉拉队员</v>
      </c>
      <c r="AE230" s="124">
        <v>0</v>
      </c>
      <c r="AF230" s="125">
        <v>0</v>
      </c>
      <c r="AG230" s="125">
        <v>0</v>
      </c>
      <c r="AH230" s="125">
        <v>0</v>
      </c>
      <c r="AI230" s="125">
        <v>119.4</v>
      </c>
      <c r="AJ230" s="127" t="s">
        <v>344</v>
      </c>
      <c r="AK230" s="123" t="str">
        <f>IF(区域选择!Z231="","",区域选择!Z231)</f>
        <v>yougg</v>
      </c>
      <c r="AL230" s="123" t="str">
        <f>IF(原始数据!AN230=0,"",原始数据!AN230)</f>
        <v>律师</v>
      </c>
      <c r="AM230" s="124">
        <v>2.62</v>
      </c>
      <c r="AN230" s="125">
        <v>0</v>
      </c>
      <c r="AO230" s="125">
        <v>0</v>
      </c>
      <c r="AP230" s="125">
        <v>0</v>
      </c>
      <c r="AQ230" s="125">
        <v>5.4</v>
      </c>
      <c r="AR230" s="127" t="s">
        <v>343</v>
      </c>
      <c r="AS230" s="128">
        <v>0</v>
      </c>
      <c r="AT230" s="128">
        <v>5</v>
      </c>
      <c r="AU230" s="128">
        <v>21</v>
      </c>
      <c r="AV230" s="128"/>
      <c r="AW230" s="128"/>
      <c r="AX230" s="125"/>
      <c r="AY230" s="125"/>
      <c r="AZ230" s="130"/>
      <c r="BA230" s="130"/>
      <c r="BB230" s="130"/>
      <c r="BC230" s="125"/>
    </row>
    <row r="231" spans="1:55">
      <c r="A231" s="117">
        <f>输入错误检查!B231</f>
        <v>0</v>
      </c>
      <c r="C231" s="120">
        <f>IF(原始数据!B231="","",原始数据!B231)</f>
        <v>6</v>
      </c>
      <c r="D231" s="120">
        <f>IF(原始数据!C231="","",原始数据!C231)</f>
        <v>23</v>
      </c>
      <c r="E231" s="120">
        <f>IF(原始数据!D231="","",原始数据!D231)</f>
        <v>1500</v>
      </c>
      <c r="F231" s="120" t="str">
        <f>IF(原始数据!E231="","",原始数据!E231)</f>
        <v>FL</v>
      </c>
      <c r="G231" s="120" t="str">
        <f>IF(原始数据!F231="","",原始数据!F231)</f>
        <v>AWG</v>
      </c>
      <c r="H231" s="120">
        <f>IF(原始数据!G231="","",原始数据!G231)</f>
        <v>3</v>
      </c>
      <c r="I231" s="120" t="str">
        <f>IF(原始数据!H231="","",原始数据!H231)</f>
        <v>下</v>
      </c>
      <c r="J231" s="120" t="str">
        <f>原始数据!U231</f>
        <v>人</v>
      </c>
      <c r="K231" s="120">
        <f t="shared" si="8"/>
        <v>0</v>
      </c>
      <c r="L231" s="120">
        <f t="shared" si="9"/>
        <v>3</v>
      </c>
      <c r="M231" s="123" t="str">
        <f>IF(区域选择!K232="","",区域选择!K232)</f>
        <v>aez</v>
      </c>
      <c r="N231" s="123" t="str">
        <f>IF(原始数据!AI231=0,"",原始数据!AI231)</f>
        <v>佣兵</v>
      </c>
      <c r="O231" s="124">
        <v>1.19</v>
      </c>
      <c r="P231" s="125">
        <v>0</v>
      </c>
      <c r="Q231" s="125">
        <v>1</v>
      </c>
      <c r="R231" s="125">
        <v>0</v>
      </c>
      <c r="S231" s="125">
        <v>24.3</v>
      </c>
      <c r="T231" s="127" t="s">
        <v>343</v>
      </c>
      <c r="U231" s="123" t="str">
        <f>IF(区域选择!P232="","",区域选择!P232)</f>
        <v>nameko</v>
      </c>
      <c r="V231" s="123" t="str">
        <f>IF(原始数据!AJ231=0,"",原始数据!AJ231)</f>
        <v>古董商</v>
      </c>
      <c r="W231" s="124">
        <v>0</v>
      </c>
      <c r="X231" s="125">
        <v>1</v>
      </c>
      <c r="Y231" s="125">
        <v>0</v>
      </c>
      <c r="Z231" s="125">
        <v>0</v>
      </c>
      <c r="AA231" s="125">
        <v>133.3</v>
      </c>
      <c r="AB231" s="127" t="s">
        <v>344</v>
      </c>
      <c r="AC231" s="123" t="str">
        <f>IF(区域选择!U232="","",区域选择!U232)</f>
        <v>kaeru</v>
      </c>
      <c r="AD231" s="123" t="str">
        <f>IF(原始数据!AL231=0,"",原始数据!AL231)</f>
        <v>木偶师</v>
      </c>
      <c r="AE231" s="124">
        <v>1.99</v>
      </c>
      <c r="AF231" s="125">
        <v>0</v>
      </c>
      <c r="AG231" s="125">
        <v>1</v>
      </c>
      <c r="AH231" s="125">
        <v>0</v>
      </c>
      <c r="AI231" s="125">
        <v>19.7</v>
      </c>
      <c r="AJ231" s="127" t="s">
        <v>343</v>
      </c>
      <c r="AK231" s="123" t="str">
        <f>IF(区域选择!Z232="","",区域选择!Z232)</f>
        <v>tawash</v>
      </c>
      <c r="AL231" s="123" t="str">
        <f>IF(原始数据!AN231=0,"",原始数据!AN231)</f>
        <v>拉拉队员</v>
      </c>
      <c r="AM231" s="124">
        <v>2</v>
      </c>
      <c r="AN231" s="125">
        <v>0</v>
      </c>
      <c r="AO231" s="125">
        <v>0</v>
      </c>
      <c r="AP231" s="125">
        <v>0</v>
      </c>
      <c r="AQ231" s="125">
        <v>0</v>
      </c>
      <c r="AR231" s="127" t="s">
        <v>343</v>
      </c>
      <c r="AS231" s="128">
        <v>0</v>
      </c>
      <c r="AT231" s="128">
        <v>4</v>
      </c>
      <c r="AU231" s="128">
        <v>36</v>
      </c>
      <c r="AV231" s="128"/>
      <c r="AW231" s="128"/>
      <c r="AX231" s="125"/>
      <c r="AY231" s="125"/>
      <c r="AZ231" s="130"/>
      <c r="BA231" s="130"/>
      <c r="BB231" s="130"/>
      <c r="BC231" s="125"/>
    </row>
    <row r="232" spans="1:55">
      <c r="A232" s="117">
        <f>输入错误检查!B232</f>
        <v>0</v>
      </c>
      <c r="C232" s="120">
        <f>IF(原始数据!B232="","",原始数据!B232)</f>
        <v>6</v>
      </c>
      <c r="D232" s="120">
        <f>IF(原始数据!C232="","",原始数据!C232)</f>
        <v>23</v>
      </c>
      <c r="E232" s="120">
        <f>IF(原始数据!D232="","",原始数据!D232)</f>
        <v>1500</v>
      </c>
      <c r="F232" s="120" t="str">
        <f>IF(原始数据!E232="","",原始数据!E232)</f>
        <v>FL</v>
      </c>
      <c r="G232" s="120" t="str">
        <f>IF(原始数据!F232="","",原始数据!F232)</f>
        <v>AWG</v>
      </c>
      <c r="H232" s="120" t="str">
        <f>IF(原始数据!G232="","",原始数据!G232)</f>
        <v>加</v>
      </c>
      <c r="I232" s="120" t="str">
        <f>IF(原始数据!H232="","",原始数据!H232)</f>
        <v>上</v>
      </c>
      <c r="J232" s="120" t="str">
        <f>原始数据!U232</f>
        <v>平</v>
      </c>
      <c r="K232" s="120">
        <f t="shared" si="8"/>
        <v>0</v>
      </c>
      <c r="L232" s="120">
        <f t="shared" si="9"/>
        <v>2</v>
      </c>
      <c r="M232" s="123" t="str">
        <f>IF(区域选择!K233="","",区域选择!K233)</f>
        <v>nameko</v>
      </c>
      <c r="N232" s="123" t="str">
        <f>IF(原始数据!AI232=0,"",原始数据!AI232)</f>
        <v>勘探员</v>
      </c>
      <c r="O232" s="124">
        <v>1.55</v>
      </c>
      <c r="P232" s="125">
        <v>0</v>
      </c>
      <c r="Q232" s="125">
        <v>2</v>
      </c>
      <c r="R232" s="125">
        <v>1</v>
      </c>
      <c r="S232" s="125">
        <v>78.2</v>
      </c>
      <c r="T232" s="127" t="s">
        <v>343</v>
      </c>
      <c r="U232" s="123" t="str">
        <f>IF(区域选择!P233="","",区域选择!P233)</f>
        <v>kaeru</v>
      </c>
      <c r="V232" s="123" t="str">
        <f>IF(原始数据!AJ232=0,"",原始数据!AJ232)</f>
        <v>舞女</v>
      </c>
      <c r="W232" s="124">
        <v>0.15</v>
      </c>
      <c r="X232" s="125">
        <v>0</v>
      </c>
      <c r="Y232" s="125">
        <v>0</v>
      </c>
      <c r="Z232" s="125">
        <v>0</v>
      </c>
      <c r="AA232" s="125">
        <v>39.6</v>
      </c>
      <c r="AB232" s="127" t="s">
        <v>344</v>
      </c>
      <c r="AC232" s="123" t="str">
        <f>IF(区域选择!U233="","",区域选择!U233)</f>
        <v>aez</v>
      </c>
      <c r="AD232" s="123" t="str">
        <f>IF(原始数据!AL232=0,"",原始数据!AL232)</f>
        <v>守墓人</v>
      </c>
      <c r="AE232" s="124">
        <v>2.15</v>
      </c>
      <c r="AF232" s="125">
        <v>0</v>
      </c>
      <c r="AG232" s="125">
        <v>3</v>
      </c>
      <c r="AH232" s="125">
        <v>0</v>
      </c>
      <c r="AI232" s="125">
        <v>129.4</v>
      </c>
      <c r="AJ232" s="127" t="s">
        <v>343</v>
      </c>
      <c r="AK232" s="123" t="str">
        <f>IF(区域选择!Z233="","",区域选择!Z233)</f>
        <v>tawash</v>
      </c>
      <c r="AL232" s="123" t="str">
        <f>IF(原始数据!AN232=0,"",原始数据!AN232)</f>
        <v>木偶师</v>
      </c>
      <c r="AM232" s="124">
        <v>2.46</v>
      </c>
      <c r="AN232" s="125">
        <v>1</v>
      </c>
      <c r="AO232" s="125">
        <v>2</v>
      </c>
      <c r="AP232" s="125">
        <v>0</v>
      </c>
      <c r="AQ232" s="125">
        <v>78.2</v>
      </c>
      <c r="AR232" s="127" t="s">
        <v>344</v>
      </c>
      <c r="AS232" s="128">
        <v>0</v>
      </c>
      <c r="AT232" s="128">
        <v>9</v>
      </c>
      <c r="AU232" s="128">
        <v>31</v>
      </c>
      <c r="AV232" s="128"/>
      <c r="AW232" s="128"/>
      <c r="AX232" s="125"/>
      <c r="AY232" s="125"/>
      <c r="AZ232" s="130"/>
      <c r="BA232" s="130"/>
      <c r="BB232" s="130"/>
      <c r="BC232" s="125"/>
    </row>
    <row r="233" spans="1:55">
      <c r="A233" s="117">
        <f>输入错误检查!B233</f>
        <v>0</v>
      </c>
      <c r="C233" s="120">
        <f>IF(原始数据!B233="","",原始数据!B233)</f>
        <v>6</v>
      </c>
      <c r="D233" s="120">
        <f>IF(原始数据!C233="","",原始数据!C233)</f>
        <v>23</v>
      </c>
      <c r="E233" s="120">
        <f>IF(原始数据!D233="","",原始数据!D233)</f>
        <v>1500</v>
      </c>
      <c r="F233" s="120" t="str">
        <f>IF(原始数据!E233="","",原始数据!E233)</f>
        <v>FL</v>
      </c>
      <c r="G233" s="120" t="str">
        <f>IF(原始数据!F233="","",原始数据!F233)</f>
        <v>AWG</v>
      </c>
      <c r="H233" s="120" t="str">
        <f>IF(原始数据!G233="","",原始数据!G233)</f>
        <v>加</v>
      </c>
      <c r="I233" s="120" t="str">
        <f>IF(原始数据!H233="","",原始数据!H233)</f>
        <v>下</v>
      </c>
      <c r="J233" s="120" t="str">
        <f>原始数据!U233</f>
        <v>屠</v>
      </c>
      <c r="K233" s="120">
        <f t="shared" si="8"/>
        <v>0</v>
      </c>
      <c r="L233" s="120">
        <f t="shared" si="9"/>
        <v>0</v>
      </c>
      <c r="M233" s="123" t="str">
        <f>IF(区域选择!K234="","",区域选择!K234)</f>
        <v>yougg</v>
      </c>
      <c r="N233" s="123" t="str">
        <f>IF(原始数据!AI233=0,"",原始数据!AI233)</f>
        <v>昆虫学者</v>
      </c>
      <c r="O233" s="124">
        <v>0</v>
      </c>
      <c r="P233" s="125">
        <v>0</v>
      </c>
      <c r="Q233" s="125">
        <v>0</v>
      </c>
      <c r="R233" s="125">
        <v>0</v>
      </c>
      <c r="S233" s="125">
        <v>63.3</v>
      </c>
      <c r="T233" s="127" t="s">
        <v>344</v>
      </c>
      <c r="U233" s="123" t="str">
        <f>IF(区域选择!P234="","",区域选择!P234)</f>
        <v>emmko</v>
      </c>
      <c r="V233" s="123" t="str">
        <f>IF(原始数据!AJ233=0,"",原始数据!AJ233)</f>
        <v>古董商</v>
      </c>
      <c r="W233" s="124">
        <v>1.82</v>
      </c>
      <c r="X233" s="125">
        <v>0</v>
      </c>
      <c r="Y233" s="125">
        <v>0</v>
      </c>
      <c r="Z233" s="125">
        <v>0</v>
      </c>
      <c r="AA233" s="125">
        <v>75.1</v>
      </c>
      <c r="AB233" s="127" t="s">
        <v>344</v>
      </c>
      <c r="AC233" s="123" t="str">
        <f>IF(区域选择!U234="","",区域选择!U234)</f>
        <v>maeken</v>
      </c>
      <c r="AD233" s="123" t="str">
        <f>IF(原始数据!AL233=0,"",原始数据!AL233)</f>
        <v>大副</v>
      </c>
      <c r="AE233" s="124">
        <v>0.86</v>
      </c>
      <c r="AF233" s="125">
        <v>0</v>
      </c>
      <c r="AG233" s="125">
        <v>1</v>
      </c>
      <c r="AH233" s="125">
        <v>0</v>
      </c>
      <c r="AI233" s="125">
        <v>39.9</v>
      </c>
      <c r="AJ233" s="127" t="s">
        <v>344</v>
      </c>
      <c r="AK233" s="123" t="str">
        <f>IF(区域选择!Z234="","",区域选择!Z234)</f>
        <v>sasori</v>
      </c>
      <c r="AL233" s="123" t="str">
        <f>IF(原始数据!AN233=0,"",原始数据!AN233)</f>
        <v>病患</v>
      </c>
      <c r="AM233" s="124">
        <v>1.39</v>
      </c>
      <c r="AN233" s="125">
        <v>0</v>
      </c>
      <c r="AO233" s="125">
        <v>2</v>
      </c>
      <c r="AP233" s="125">
        <v>0</v>
      </c>
      <c r="AQ233" s="125">
        <v>69</v>
      </c>
      <c r="AR233" s="127" t="s">
        <v>344</v>
      </c>
      <c r="AS233" s="128">
        <v>2</v>
      </c>
      <c r="AT233" s="128">
        <v>6</v>
      </c>
      <c r="AU233" s="128">
        <v>53</v>
      </c>
      <c r="AV233" s="128"/>
      <c r="AW233" s="128"/>
      <c r="AX233" s="125"/>
      <c r="AY233" s="125"/>
      <c r="AZ233" s="130"/>
      <c r="BA233" s="130"/>
      <c r="BB233" s="130"/>
      <c r="BC233" s="125"/>
    </row>
    <row r="234" spans="1:55">
      <c r="A234" s="117">
        <f>输入错误检查!B234</f>
        <v>0</v>
      </c>
      <c r="C234" s="120">
        <f>IF(原始数据!B234="","",原始数据!B234)</f>
        <v>6</v>
      </c>
      <c r="D234" s="120">
        <f>IF(原始数据!C234="","",原始数据!C234)</f>
        <v>23</v>
      </c>
      <c r="E234" s="120">
        <f>IF(原始数据!D234="","",原始数据!D234)</f>
        <v>1700</v>
      </c>
      <c r="F234" s="120" t="str">
        <f>IF(原始数据!E234="","",原始数据!E234)</f>
        <v>AXIZ</v>
      </c>
      <c r="G234" s="120" t="str">
        <f>IF(原始数据!F234="","",原始数据!F234)</f>
        <v>ZETA</v>
      </c>
      <c r="H234" s="120">
        <f>IF(原始数据!G234="","",原始数据!G234)</f>
        <v>1</v>
      </c>
      <c r="I234" s="120" t="str">
        <f>IF(原始数据!H234="","",原始数据!H234)</f>
        <v>上</v>
      </c>
      <c r="J234" s="120" t="str">
        <f>原始数据!U234</f>
        <v>屠</v>
      </c>
      <c r="K234" s="120">
        <f t="shared" si="8"/>
        <v>0</v>
      </c>
      <c r="L234" s="120">
        <f t="shared" si="9"/>
        <v>1</v>
      </c>
      <c r="M234" s="123" t="str">
        <f>IF(区域选择!K235="","",区域选择!K235)</f>
        <v>kznk</v>
      </c>
      <c r="N234" s="123" t="str">
        <f>IF(原始数据!AI234=0,"",原始数据!AI234)</f>
        <v>园丁</v>
      </c>
      <c r="O234" s="124">
        <v>1.39</v>
      </c>
      <c r="P234" s="125">
        <v>0</v>
      </c>
      <c r="Q234" s="125">
        <v>1</v>
      </c>
      <c r="R234" s="125">
        <v>0</v>
      </c>
      <c r="S234" s="125">
        <v>17.1</v>
      </c>
      <c r="T234" s="127" t="s">
        <v>343</v>
      </c>
      <c r="U234" s="123" t="str">
        <f>IF(区域选择!P235="","",区域选择!P235)</f>
        <v>dolisu</v>
      </c>
      <c r="V234" s="123" t="str">
        <f>IF(原始数据!AJ234=0,"",原始数据!AJ234)</f>
        <v>祭司</v>
      </c>
      <c r="W234" s="124">
        <v>0</v>
      </c>
      <c r="X234" s="125">
        <v>0</v>
      </c>
      <c r="Y234" s="125">
        <v>0</v>
      </c>
      <c r="Z234" s="125">
        <v>0</v>
      </c>
      <c r="AA234" s="125">
        <v>82.6</v>
      </c>
      <c r="AB234" s="127" t="s">
        <v>344</v>
      </c>
      <c r="AC234" s="123" t="str">
        <f>IF(区域选择!U235="","",区域选择!U235)</f>
        <v>shinami</v>
      </c>
      <c r="AD234" s="123" t="str">
        <f>IF(原始数据!AL234=0,"",原始数据!AL234)</f>
        <v>大副</v>
      </c>
      <c r="AE234" s="124">
        <v>1.61</v>
      </c>
      <c r="AF234" s="125">
        <v>0</v>
      </c>
      <c r="AG234" s="125">
        <v>3</v>
      </c>
      <c r="AH234" s="125">
        <v>1</v>
      </c>
      <c r="AI234" s="125">
        <v>34.5</v>
      </c>
      <c r="AJ234" s="127" t="s">
        <v>344</v>
      </c>
      <c r="AK234" s="123" t="str">
        <f>IF(区域选择!Z235="","",区域选择!Z235)</f>
        <v>hametu</v>
      </c>
      <c r="AL234" s="123" t="str">
        <f>IF(原始数据!AN234=0,"",原始数据!AN234)</f>
        <v>病患</v>
      </c>
      <c r="AM234" s="124">
        <v>2.75</v>
      </c>
      <c r="AN234" s="125">
        <v>2</v>
      </c>
      <c r="AO234" s="125">
        <v>0</v>
      </c>
      <c r="AP234" s="125">
        <v>0</v>
      </c>
      <c r="AQ234" s="125">
        <v>68.4</v>
      </c>
      <c r="AR234" s="127" t="s">
        <v>344</v>
      </c>
      <c r="AS234" s="128">
        <v>0</v>
      </c>
      <c r="AT234" s="128">
        <v>6</v>
      </c>
      <c r="AU234" s="128">
        <v>51</v>
      </c>
      <c r="AV234" s="129" t="s">
        <v>132</v>
      </c>
      <c r="AW234" s="129" t="s">
        <v>185</v>
      </c>
      <c r="AX234" s="125"/>
      <c r="AY234" s="125"/>
      <c r="AZ234" s="130"/>
      <c r="BA234" s="130"/>
      <c r="BB234" s="130"/>
      <c r="BC234" s="125"/>
    </row>
    <row r="235" spans="1:55">
      <c r="A235" s="117">
        <f>输入错误检查!B235</f>
        <v>0</v>
      </c>
      <c r="C235" s="120">
        <f>IF(原始数据!B235="","",原始数据!B235)</f>
        <v>6</v>
      </c>
      <c r="D235" s="120">
        <f>IF(原始数据!C235="","",原始数据!C235)</f>
        <v>23</v>
      </c>
      <c r="E235" s="120">
        <f>IF(原始数据!D235="","",原始数据!D235)</f>
        <v>1700</v>
      </c>
      <c r="F235" s="120" t="str">
        <f>IF(原始数据!E235="","",原始数据!E235)</f>
        <v>AXIZ</v>
      </c>
      <c r="G235" s="120" t="str">
        <f>IF(原始数据!F235="","",原始数据!F235)</f>
        <v>ZETA</v>
      </c>
      <c r="H235" s="120">
        <f>IF(原始数据!G235="","",原始数据!G235)</f>
        <v>1</v>
      </c>
      <c r="I235" s="120" t="str">
        <f>IF(原始数据!H235="","",原始数据!H235)</f>
        <v>下</v>
      </c>
      <c r="J235" s="120" t="str">
        <f>原始数据!U235</f>
        <v>平</v>
      </c>
      <c r="K235" s="120">
        <f t="shared" si="8"/>
        <v>0</v>
      </c>
      <c r="L235" s="120">
        <f t="shared" si="9"/>
        <v>2</v>
      </c>
      <c r="M235" s="123" t="str">
        <f>IF(区域选择!K236="","",区域选择!K236)</f>
        <v>takakou</v>
      </c>
      <c r="N235" s="123" t="str">
        <f>IF(原始数据!AI235=0,"",原始数据!AI235)</f>
        <v>野人</v>
      </c>
      <c r="O235" s="124">
        <v>1.68</v>
      </c>
      <c r="P235" s="125">
        <v>0</v>
      </c>
      <c r="Q235" s="125">
        <v>2</v>
      </c>
      <c r="R235" s="125">
        <v>0</v>
      </c>
      <c r="S235" s="125">
        <v>67.9</v>
      </c>
      <c r="T235" s="127" t="s">
        <v>343</v>
      </c>
      <c r="U235" s="123" t="str">
        <f>IF(区域选择!P236="","",区域选择!P236)</f>
        <v>tuna</v>
      </c>
      <c r="V235" s="123" t="str">
        <f>IF(原始数据!AJ235=0,"",原始数据!AJ235)</f>
        <v>木偶师</v>
      </c>
      <c r="W235" s="124">
        <v>0</v>
      </c>
      <c r="X235" s="125">
        <v>0</v>
      </c>
      <c r="Y235" s="125">
        <v>0</v>
      </c>
      <c r="Z235" s="125">
        <v>0</v>
      </c>
      <c r="AA235" s="125">
        <v>95.3</v>
      </c>
      <c r="AB235" s="127" t="s">
        <v>344</v>
      </c>
      <c r="AC235" s="123" t="str">
        <f>IF(区域选择!U236="","",区域选择!U236)</f>
        <v>atto</v>
      </c>
      <c r="AD235" s="123" t="str">
        <f>IF(原始数据!AL235=0,"",原始数据!AL235)</f>
        <v>病患</v>
      </c>
      <c r="AE235" s="124">
        <v>1.65</v>
      </c>
      <c r="AF235" s="125">
        <v>0</v>
      </c>
      <c r="AG235" s="125">
        <v>0</v>
      </c>
      <c r="AH235" s="125">
        <v>1</v>
      </c>
      <c r="AI235" s="125">
        <v>123.1</v>
      </c>
      <c r="AJ235" s="127" t="s">
        <v>343</v>
      </c>
      <c r="AK235" s="123" t="str">
        <f>IF(区域选择!Z236="","",区域选择!Z236)</f>
        <v>nyan</v>
      </c>
      <c r="AL235" s="123" t="str">
        <f>IF(原始数据!AN235=0,"",原始数据!AN235)</f>
        <v>画家</v>
      </c>
      <c r="AM235" s="124">
        <v>2.57</v>
      </c>
      <c r="AN235" s="125">
        <v>0</v>
      </c>
      <c r="AO235" s="125">
        <v>0</v>
      </c>
      <c r="AP235" s="125">
        <v>1</v>
      </c>
      <c r="AQ235" s="125">
        <v>31.1</v>
      </c>
      <c r="AR235" s="127" t="s">
        <v>344</v>
      </c>
      <c r="AS235" s="128">
        <v>0</v>
      </c>
      <c r="AT235" s="128">
        <v>7</v>
      </c>
      <c r="AU235" s="128">
        <v>34</v>
      </c>
      <c r="AV235" s="128"/>
      <c r="AW235" s="128"/>
      <c r="AX235" s="125"/>
      <c r="AY235" s="125"/>
      <c r="AZ235" s="130"/>
      <c r="BA235" s="130"/>
      <c r="BB235" s="130"/>
      <c r="BC235" s="125"/>
    </row>
    <row r="236" spans="1:55">
      <c r="A236" s="117">
        <f>输入错误检查!B236</f>
        <v>0</v>
      </c>
      <c r="C236" s="120">
        <f>IF(原始数据!B236="","",原始数据!B236)</f>
        <v>6</v>
      </c>
      <c r="D236" s="120">
        <f>IF(原始数据!C236="","",原始数据!C236)</f>
        <v>23</v>
      </c>
      <c r="E236" s="120">
        <f>IF(原始数据!D236="","",原始数据!D236)</f>
        <v>1700</v>
      </c>
      <c r="F236" s="120" t="str">
        <f>IF(原始数据!E236="","",原始数据!E236)</f>
        <v>AXIZ</v>
      </c>
      <c r="G236" s="120" t="str">
        <f>IF(原始数据!F236="","",原始数据!F236)</f>
        <v>ZETA</v>
      </c>
      <c r="H236" s="120">
        <f>IF(原始数据!G236="","",原始数据!G236)</f>
        <v>2</v>
      </c>
      <c r="I236" s="120" t="str">
        <f>IF(原始数据!H236="","",原始数据!H236)</f>
        <v>上</v>
      </c>
      <c r="J236" s="120" t="str">
        <f>原始数据!U236</f>
        <v>平</v>
      </c>
      <c r="K236" s="120">
        <f t="shared" si="8"/>
        <v>0</v>
      </c>
      <c r="L236" s="120">
        <f t="shared" si="9"/>
        <v>2</v>
      </c>
      <c r="M236" s="123" t="str">
        <f>IF(区域选择!K237="","",区域选择!K237)</f>
        <v>shinami</v>
      </c>
      <c r="N236" s="123" t="str">
        <f>IF(原始数据!AI236=0,"",原始数据!AI236)</f>
        <v>大副</v>
      </c>
      <c r="O236" s="124">
        <v>1.57</v>
      </c>
      <c r="P236" s="125">
        <v>0</v>
      </c>
      <c r="Q236" s="125">
        <v>2</v>
      </c>
      <c r="R236" s="125">
        <v>0</v>
      </c>
      <c r="S236" s="125">
        <v>136.3</v>
      </c>
      <c r="T236" s="127" t="s">
        <v>344</v>
      </c>
      <c r="U236" s="123" t="str">
        <f>IF(区域选择!P237="","",区域选择!P237)</f>
        <v>hametu</v>
      </c>
      <c r="V236" s="123" t="str">
        <f>IF(原始数据!AJ236=0,"",原始数据!AJ236)</f>
        <v>拉拉队员</v>
      </c>
      <c r="W236" s="124">
        <v>2.29</v>
      </c>
      <c r="X236" s="125">
        <v>0</v>
      </c>
      <c r="Y236" s="125">
        <v>2</v>
      </c>
      <c r="Z236" s="125">
        <v>0</v>
      </c>
      <c r="AA236" s="125">
        <v>66.6</v>
      </c>
      <c r="AB236" s="127" t="s">
        <v>343</v>
      </c>
      <c r="AC236" s="123" t="str">
        <f>IF(区域选择!U237="","",区域选择!U237)</f>
        <v>dolisu</v>
      </c>
      <c r="AD236" s="123" t="str">
        <f>IF(原始数据!AL236=0,"",原始数据!AL236)</f>
        <v>先知</v>
      </c>
      <c r="AE236" s="124">
        <v>0.32</v>
      </c>
      <c r="AF236" s="125">
        <v>0</v>
      </c>
      <c r="AG236" s="125">
        <v>0</v>
      </c>
      <c r="AH236" s="125">
        <v>0</v>
      </c>
      <c r="AI236" s="125">
        <v>59.6</v>
      </c>
      <c r="AJ236" s="127" t="s">
        <v>344</v>
      </c>
      <c r="AK236" s="123" t="str">
        <f>IF(区域选择!Z237="","",区域选择!Z237)</f>
        <v>kznk</v>
      </c>
      <c r="AL236" s="123" t="str">
        <f>IF(原始数据!AN236=0,"",原始数据!AN236)</f>
        <v>律师</v>
      </c>
      <c r="AM236" s="124">
        <v>2.4</v>
      </c>
      <c r="AN236" s="125">
        <v>0</v>
      </c>
      <c r="AO236" s="125">
        <v>0</v>
      </c>
      <c r="AP236" s="125">
        <v>0</v>
      </c>
      <c r="AQ236" s="125">
        <v>86</v>
      </c>
      <c r="AR236" s="127" t="s">
        <v>343</v>
      </c>
      <c r="AS236" s="128">
        <v>0</v>
      </c>
      <c r="AT236" s="128">
        <v>11</v>
      </c>
      <c r="AU236" s="128">
        <v>19</v>
      </c>
      <c r="AV236" s="128"/>
      <c r="AW236" s="128"/>
      <c r="AX236" s="125"/>
      <c r="AY236" s="125"/>
      <c r="AZ236" s="130"/>
      <c r="BA236" s="130"/>
      <c r="BB236" s="130"/>
      <c r="BC236" s="125"/>
    </row>
    <row r="237" spans="1:55">
      <c r="A237" s="117">
        <f>输入错误检查!B237</f>
        <v>0</v>
      </c>
      <c r="C237" s="120">
        <f>IF(原始数据!B237="","",原始数据!B237)</f>
        <v>6</v>
      </c>
      <c r="D237" s="120">
        <f>IF(原始数据!C237="","",原始数据!C237)</f>
        <v>23</v>
      </c>
      <c r="E237" s="120">
        <f>IF(原始数据!D237="","",原始数据!D237)</f>
        <v>1700</v>
      </c>
      <c r="F237" s="120" t="str">
        <f>IF(原始数据!E237="","",原始数据!E237)</f>
        <v>AXIZ</v>
      </c>
      <c r="G237" s="120" t="str">
        <f>IF(原始数据!F237="","",原始数据!F237)</f>
        <v>ZETA</v>
      </c>
      <c r="H237" s="120">
        <f>IF(原始数据!G237="","",原始数据!G237)</f>
        <v>2</v>
      </c>
      <c r="I237" s="120" t="str">
        <f>IF(原始数据!H237="","",原始数据!H237)</f>
        <v>下</v>
      </c>
      <c r="J237" s="120" t="str">
        <f>原始数据!U237</f>
        <v>屠</v>
      </c>
      <c r="K237" s="120">
        <f t="shared" si="8"/>
        <v>0</v>
      </c>
      <c r="L237" s="120">
        <f t="shared" si="9"/>
        <v>0</v>
      </c>
      <c r="M237" s="123" t="str">
        <f>IF(区域选择!K238="","",区域选择!K238)</f>
        <v>nyan</v>
      </c>
      <c r="N237" s="123" t="str">
        <f>IF(原始数据!AI237=0,"",原始数据!AI237)</f>
        <v>空军</v>
      </c>
      <c r="O237" s="124">
        <v>2.3</v>
      </c>
      <c r="P237" s="125">
        <v>0</v>
      </c>
      <c r="Q237" s="125">
        <v>1</v>
      </c>
      <c r="R237" s="125">
        <v>0</v>
      </c>
      <c r="S237" s="125">
        <v>97.9</v>
      </c>
      <c r="T237" s="127" t="s">
        <v>344</v>
      </c>
      <c r="U237" s="123" t="str">
        <f>IF(区域选择!P238="","",区域选择!P238)</f>
        <v>atto</v>
      </c>
      <c r="V237" s="123" t="str">
        <f>IF(原始数据!AJ237=0,"",原始数据!AJ237)</f>
        <v>飞行家</v>
      </c>
      <c r="W237" s="124">
        <v>1.7</v>
      </c>
      <c r="X237" s="125">
        <v>0</v>
      </c>
      <c r="Y237" s="125">
        <v>2</v>
      </c>
      <c r="Z237" s="125">
        <v>0</v>
      </c>
      <c r="AA237" s="125">
        <v>62.8</v>
      </c>
      <c r="AB237" s="127" t="s">
        <v>344</v>
      </c>
      <c r="AC237" s="123" t="str">
        <f>IF(区域选择!U238="","",区域选择!U238)</f>
        <v>takakou</v>
      </c>
      <c r="AD237" s="123" t="str">
        <f>IF(原始数据!AL237=0,"",原始数据!AL237)</f>
        <v>佣兵</v>
      </c>
      <c r="AE237" s="124">
        <v>0.7</v>
      </c>
      <c r="AF237" s="125">
        <v>0</v>
      </c>
      <c r="AG237" s="125">
        <v>1</v>
      </c>
      <c r="AH237" s="125">
        <v>0</v>
      </c>
      <c r="AI237" s="125">
        <v>48.3</v>
      </c>
      <c r="AJ237" s="127" t="s">
        <v>344</v>
      </c>
      <c r="AK237" s="123" t="str">
        <f>IF(区域选择!Z238="","",区域选择!Z238)</f>
        <v>tuna</v>
      </c>
      <c r="AL237" s="123" t="str">
        <f>IF(原始数据!AN237=0,"",原始数据!AN237)</f>
        <v>舞女</v>
      </c>
      <c r="AM237" s="124">
        <v>0</v>
      </c>
      <c r="AN237" s="125">
        <v>0</v>
      </c>
      <c r="AO237" s="125">
        <v>0</v>
      </c>
      <c r="AP237" s="125">
        <v>0</v>
      </c>
      <c r="AQ237" s="125">
        <v>44.3</v>
      </c>
      <c r="AR237" s="127" t="s">
        <v>344</v>
      </c>
      <c r="AS237" s="128">
        <v>1</v>
      </c>
      <c r="AT237" s="128">
        <v>8</v>
      </c>
      <c r="AU237" s="128">
        <v>56</v>
      </c>
      <c r="AV237" s="128"/>
      <c r="AW237" s="128"/>
      <c r="AX237" s="125"/>
      <c r="AY237" s="125"/>
      <c r="AZ237" s="130"/>
      <c r="BA237" s="130"/>
      <c r="BB237" s="130"/>
      <c r="BC237" s="125"/>
    </row>
    <row r="238" spans="1:55">
      <c r="A238" s="117">
        <f>输入错误检查!B238</f>
        <v>0</v>
      </c>
      <c r="C238" s="120">
        <f>IF(原始数据!B238="","",原始数据!B238)</f>
        <v>6</v>
      </c>
      <c r="D238" s="120">
        <f>IF(原始数据!C238="","",原始数据!C238)</f>
        <v>23</v>
      </c>
      <c r="E238" s="120">
        <f>IF(原始数据!D238="","",原始数据!D238)</f>
        <v>1700</v>
      </c>
      <c r="F238" s="120" t="str">
        <f>IF(原始数据!E238="","",原始数据!E238)</f>
        <v>AXIZ</v>
      </c>
      <c r="G238" s="120" t="str">
        <f>IF(原始数据!F238="","",原始数据!F238)</f>
        <v>ZETA</v>
      </c>
      <c r="H238" s="120">
        <f>IF(原始数据!G238="","",原始数据!G238)</f>
        <v>3</v>
      </c>
      <c r="I238" s="120" t="str">
        <f>IF(原始数据!H238="","",原始数据!H238)</f>
        <v>上</v>
      </c>
      <c r="J238" s="120" t="str">
        <f>原始数据!U238</f>
        <v>人</v>
      </c>
      <c r="K238" s="120">
        <f t="shared" si="8"/>
        <v>0</v>
      </c>
      <c r="L238" s="120">
        <f t="shared" si="9"/>
        <v>3</v>
      </c>
      <c r="M238" s="123" t="str">
        <f>IF(区域选择!K239="","",区域选择!K239)</f>
        <v>shinami</v>
      </c>
      <c r="N238" s="123" t="str">
        <f>IF(原始数据!AI238=0,"",原始数据!AI238)</f>
        <v>佣兵</v>
      </c>
      <c r="O238" s="124">
        <v>1.68</v>
      </c>
      <c r="P238" s="125">
        <v>0</v>
      </c>
      <c r="Q238" s="125">
        <v>1</v>
      </c>
      <c r="R238" s="125">
        <v>0</v>
      </c>
      <c r="S238" s="125">
        <v>72</v>
      </c>
      <c r="T238" s="127" t="s">
        <v>343</v>
      </c>
      <c r="U238" s="123" t="str">
        <f>IF(区域选择!P239="","",区域选择!P239)</f>
        <v>kznk</v>
      </c>
      <c r="V238" s="123" t="str">
        <f>IF(原始数据!AJ238=0,"",原始数据!AJ238)</f>
        <v>飞行家</v>
      </c>
      <c r="W238" s="124">
        <v>0.04</v>
      </c>
      <c r="X238" s="125">
        <v>0</v>
      </c>
      <c r="Y238" s="125">
        <v>0</v>
      </c>
      <c r="Z238" s="125">
        <v>0</v>
      </c>
      <c r="AA238" s="125">
        <v>159.3</v>
      </c>
      <c r="AB238" s="127" t="s">
        <v>344</v>
      </c>
      <c r="AC238" s="123" t="str">
        <f>IF(区域选择!U239="","",区域选择!U239)</f>
        <v>hametu</v>
      </c>
      <c r="AD238" s="123" t="str">
        <f>IF(原始数据!AL238=0,"",原始数据!AL238)</f>
        <v>律师</v>
      </c>
      <c r="AE238" s="124">
        <v>2.96</v>
      </c>
      <c r="AF238" s="125">
        <v>0</v>
      </c>
      <c r="AG238" s="125">
        <v>1</v>
      </c>
      <c r="AH238" s="125">
        <v>0</v>
      </c>
      <c r="AI238" s="125">
        <v>107.2</v>
      </c>
      <c r="AJ238" s="127" t="s">
        <v>343</v>
      </c>
      <c r="AK238" s="123" t="str">
        <f>IF(区域选择!Z239="","",区域选择!Z239)</f>
        <v>dolisu</v>
      </c>
      <c r="AL238" s="123" t="str">
        <f>IF(原始数据!AN238=0,"",原始数据!AN238)</f>
        <v>舞女</v>
      </c>
      <c r="AM238" s="124">
        <v>1</v>
      </c>
      <c r="AN238" s="125">
        <v>0</v>
      </c>
      <c r="AO238" s="125">
        <v>2</v>
      </c>
      <c r="AP238" s="125">
        <v>1</v>
      </c>
      <c r="AQ238" s="125">
        <v>105.3</v>
      </c>
      <c r="AR238" s="127" t="s">
        <v>343</v>
      </c>
      <c r="AS238" s="128">
        <v>0</v>
      </c>
      <c r="AT238" s="128">
        <v>11</v>
      </c>
      <c r="AU238" s="128">
        <v>37</v>
      </c>
      <c r="AV238" s="128"/>
      <c r="AW238" s="128"/>
      <c r="AX238" s="125"/>
      <c r="AY238" s="125"/>
      <c r="AZ238" s="130"/>
      <c r="BA238" s="130"/>
      <c r="BB238" s="130"/>
      <c r="BC238" s="125"/>
    </row>
    <row r="239" spans="1:55">
      <c r="A239" s="117">
        <f>输入错误检查!B239</f>
        <v>0</v>
      </c>
      <c r="C239" s="120">
        <f>IF(原始数据!B239="","",原始数据!B239)</f>
        <v>6</v>
      </c>
      <c r="D239" s="120">
        <f>IF(原始数据!C239="","",原始数据!C239)</f>
        <v>23</v>
      </c>
      <c r="E239" s="120">
        <f>IF(原始数据!D239="","",原始数据!D239)</f>
        <v>1700</v>
      </c>
      <c r="F239" s="120" t="str">
        <f>IF(原始数据!E239="","",原始数据!E239)</f>
        <v>AXIZ</v>
      </c>
      <c r="G239" s="120" t="str">
        <f>IF(原始数据!F239="","",原始数据!F239)</f>
        <v>ZETA</v>
      </c>
      <c r="H239" s="120">
        <f>IF(原始数据!G239="","",原始数据!G239)</f>
        <v>3</v>
      </c>
      <c r="I239" s="120" t="str">
        <f>IF(原始数据!H239="","",原始数据!H239)</f>
        <v>下</v>
      </c>
      <c r="J239" s="120" t="str">
        <f>原始数据!U239</f>
        <v>人</v>
      </c>
      <c r="K239" s="120">
        <f t="shared" si="8"/>
        <v>0</v>
      </c>
      <c r="L239" s="120">
        <f t="shared" si="9"/>
        <v>3</v>
      </c>
      <c r="M239" s="123" t="str">
        <f>IF(区域选择!K240="","",区域选择!K240)</f>
        <v>takakou</v>
      </c>
      <c r="N239" s="123" t="str">
        <f>IF(原始数据!AI239=0,"",原始数据!AI239)</f>
        <v>佣兵</v>
      </c>
      <c r="O239" s="124">
        <v>1.38</v>
      </c>
      <c r="P239" s="125">
        <v>0</v>
      </c>
      <c r="Q239" s="125">
        <v>3</v>
      </c>
      <c r="R239" s="125">
        <v>0</v>
      </c>
      <c r="S239" s="125">
        <v>43.3</v>
      </c>
      <c r="T239" s="127" t="s">
        <v>343</v>
      </c>
      <c r="U239" s="123" t="str">
        <f>IF(区域选择!P240="","",区域选择!P240)</f>
        <v>atto</v>
      </c>
      <c r="V239" s="123" t="str">
        <f>IF(原始数据!AJ239=0,"",原始数据!AJ239)</f>
        <v>勘探员</v>
      </c>
      <c r="W239" s="124">
        <v>0.01</v>
      </c>
      <c r="X239" s="125">
        <v>0</v>
      </c>
      <c r="Y239" s="125">
        <v>0</v>
      </c>
      <c r="Z239" s="125">
        <v>0</v>
      </c>
      <c r="AA239" s="125">
        <v>135</v>
      </c>
      <c r="AB239" s="127" t="s">
        <v>343</v>
      </c>
      <c r="AC239" s="123" t="str">
        <f>IF(区域选择!U240="","",区域选择!U240)</f>
        <v>nyan</v>
      </c>
      <c r="AD239" s="123" t="str">
        <f>IF(原始数据!AL239=0,"",原始数据!AL239)</f>
        <v>古董商</v>
      </c>
      <c r="AE239" s="124">
        <v>1.23</v>
      </c>
      <c r="AF239" s="125">
        <v>0</v>
      </c>
      <c r="AG239" s="125">
        <v>1</v>
      </c>
      <c r="AH239" s="125">
        <v>0</v>
      </c>
      <c r="AI239" s="125">
        <v>60.6</v>
      </c>
      <c r="AJ239" s="127" t="s">
        <v>344</v>
      </c>
      <c r="AK239" s="123" t="str">
        <f>IF(区域选择!Z240="","",区域选择!Z240)</f>
        <v>tuna</v>
      </c>
      <c r="AL239" s="123" t="str">
        <f>IF(原始数据!AN239=0,"",原始数据!AN239)</f>
        <v>冒险家</v>
      </c>
      <c r="AM239" s="124">
        <v>2.5</v>
      </c>
      <c r="AN239" s="125">
        <v>0</v>
      </c>
      <c r="AO239" s="125">
        <v>1</v>
      </c>
      <c r="AP239" s="125">
        <v>0</v>
      </c>
      <c r="AQ239" s="125">
        <v>0</v>
      </c>
      <c r="AR239" s="127" t="s">
        <v>343</v>
      </c>
      <c r="AS239" s="128">
        <v>0</v>
      </c>
      <c r="AT239" s="128">
        <v>5</v>
      </c>
      <c r="AU239" s="128">
        <v>42</v>
      </c>
      <c r="AV239" s="128"/>
      <c r="AW239" s="128"/>
      <c r="AX239" s="125"/>
      <c r="AY239" s="125"/>
      <c r="AZ239" s="130"/>
      <c r="BA239" s="130"/>
      <c r="BB239" s="130"/>
      <c r="BC239" s="125"/>
    </row>
    <row r="240" spans="1:55">
      <c r="A240" s="117">
        <f>输入错误检查!B240</f>
        <v>0</v>
      </c>
      <c r="C240" s="120">
        <f>IF(原始数据!B240="","",原始数据!B240)</f>
        <v>6</v>
      </c>
      <c r="D240" s="120">
        <f>IF(原始数据!C240="","",原始数据!C240)</f>
        <v>23</v>
      </c>
      <c r="E240" s="120">
        <f>IF(原始数据!D240="","",原始数据!D240)</f>
        <v>1700</v>
      </c>
      <c r="F240" s="120" t="str">
        <f>IF(原始数据!E240="","",原始数据!E240)</f>
        <v>AXIZ</v>
      </c>
      <c r="G240" s="120" t="str">
        <f>IF(原始数据!F240="","",原始数据!F240)</f>
        <v>ZETA</v>
      </c>
      <c r="H240" s="120" t="str">
        <f>IF(原始数据!G240="","",原始数据!G240)</f>
        <v>加</v>
      </c>
      <c r="I240" s="120" t="str">
        <f>IF(原始数据!H240="","",原始数据!H240)</f>
        <v>上</v>
      </c>
      <c r="J240" s="120" t="str">
        <f>原始数据!U240</f>
        <v/>
      </c>
      <c r="K240" s="120" t="str">
        <f t="shared" si="8"/>
        <v/>
      </c>
      <c r="L240" s="120">
        <f t="shared" si="9"/>
        <v>0</v>
      </c>
      <c r="M240" s="123" t="str">
        <f>IF(区域选择!K241="","",区域选择!K241)</f>
        <v/>
      </c>
      <c r="N240" s="123" t="str">
        <f>IF(原始数据!AI240=0,"",原始数据!AI240)</f>
        <v/>
      </c>
      <c r="O240" s="124"/>
      <c r="P240" s="125"/>
      <c r="Q240" s="125"/>
      <c r="R240" s="125"/>
      <c r="S240" s="125"/>
      <c r="T240" s="125"/>
      <c r="U240" s="123" t="str">
        <f>IF(区域选择!P241="","",区域选择!P241)</f>
        <v/>
      </c>
      <c r="V240" s="123" t="str">
        <f>IF(原始数据!AJ240=0,"",原始数据!AJ240)</f>
        <v/>
      </c>
      <c r="W240" s="124"/>
      <c r="X240" s="125"/>
      <c r="Y240" s="125"/>
      <c r="Z240" s="125"/>
      <c r="AA240" s="125"/>
      <c r="AB240" s="125"/>
      <c r="AC240" s="123" t="str">
        <f>IF(区域选择!U241="","",区域选择!U241)</f>
        <v/>
      </c>
      <c r="AD240" s="123" t="str">
        <f>IF(原始数据!AL240=0,"",原始数据!AL240)</f>
        <v/>
      </c>
      <c r="AE240" s="124"/>
      <c r="AF240" s="125"/>
      <c r="AG240" s="125"/>
      <c r="AH240" s="125"/>
      <c r="AI240" s="125"/>
      <c r="AJ240" s="125"/>
      <c r="AK240" s="123" t="str">
        <f>IF(区域选择!Z241="","",区域选择!Z241)</f>
        <v/>
      </c>
      <c r="AL240" s="123" t="str">
        <f>IF(原始数据!AN240=0,"",原始数据!AN240)</f>
        <v/>
      </c>
      <c r="AM240" s="124"/>
      <c r="AN240" s="125"/>
      <c r="AO240" s="125"/>
      <c r="AP240" s="125"/>
      <c r="AQ240" s="125"/>
      <c r="AR240" s="125"/>
      <c r="AS240" s="128"/>
      <c r="AT240" s="128"/>
      <c r="AU240" s="128"/>
      <c r="AV240" s="128"/>
      <c r="AW240" s="128"/>
      <c r="AX240" s="125"/>
      <c r="AY240" s="125"/>
      <c r="AZ240" s="130"/>
      <c r="BA240" s="130"/>
      <c r="BB240" s="130"/>
      <c r="BC240" s="125"/>
    </row>
    <row r="241" spans="1:55">
      <c r="A241" s="117">
        <f>输入错误检查!B241</f>
        <v>0</v>
      </c>
      <c r="C241" s="120">
        <f>IF(原始数据!B241="","",原始数据!B241)</f>
        <v>6</v>
      </c>
      <c r="D241" s="120">
        <f>IF(原始数据!C241="","",原始数据!C241)</f>
        <v>23</v>
      </c>
      <c r="E241" s="120">
        <f>IF(原始数据!D241="","",原始数据!D241)</f>
        <v>1700</v>
      </c>
      <c r="F241" s="120" t="str">
        <f>IF(原始数据!E241="","",原始数据!E241)</f>
        <v>AXIZ</v>
      </c>
      <c r="G241" s="120" t="str">
        <f>IF(原始数据!F241="","",原始数据!F241)</f>
        <v>ZETA</v>
      </c>
      <c r="H241" s="120" t="str">
        <f>IF(原始数据!G241="","",原始数据!G241)</f>
        <v>加</v>
      </c>
      <c r="I241" s="120" t="str">
        <f>IF(原始数据!H241="","",原始数据!H241)</f>
        <v>下</v>
      </c>
      <c r="J241" s="120" t="str">
        <f>原始数据!U241</f>
        <v/>
      </c>
      <c r="K241" s="120" t="str">
        <f t="shared" si="8"/>
        <v/>
      </c>
      <c r="L241" s="120">
        <f t="shared" si="9"/>
        <v>0</v>
      </c>
      <c r="M241" s="123" t="str">
        <f>IF(区域选择!K242="","",区域选择!K242)</f>
        <v/>
      </c>
      <c r="N241" s="123" t="str">
        <f>IF(原始数据!AI241=0,"",原始数据!AI241)</f>
        <v/>
      </c>
      <c r="O241" s="124"/>
      <c r="P241" s="125"/>
      <c r="Q241" s="125"/>
      <c r="R241" s="125"/>
      <c r="S241" s="125"/>
      <c r="T241" s="125"/>
      <c r="U241" s="123" t="str">
        <f>IF(区域选择!P242="","",区域选择!P242)</f>
        <v/>
      </c>
      <c r="V241" s="123" t="str">
        <f>IF(原始数据!AJ241=0,"",原始数据!AJ241)</f>
        <v/>
      </c>
      <c r="W241" s="124"/>
      <c r="X241" s="125"/>
      <c r="Y241" s="125"/>
      <c r="Z241" s="125"/>
      <c r="AA241" s="125"/>
      <c r="AB241" s="125"/>
      <c r="AC241" s="123" t="str">
        <f>IF(区域选择!U242="","",区域选择!U242)</f>
        <v/>
      </c>
      <c r="AD241" s="123" t="str">
        <f>IF(原始数据!AL241=0,"",原始数据!AL241)</f>
        <v/>
      </c>
      <c r="AE241" s="124"/>
      <c r="AF241" s="125"/>
      <c r="AG241" s="125"/>
      <c r="AH241" s="125"/>
      <c r="AI241" s="125"/>
      <c r="AJ241" s="125"/>
      <c r="AK241" s="123" t="str">
        <f>IF(区域选择!Z242="","",区域选择!Z242)</f>
        <v/>
      </c>
      <c r="AL241" s="123" t="str">
        <f>IF(原始数据!AN241=0,"",原始数据!AN241)</f>
        <v/>
      </c>
      <c r="AM241" s="124"/>
      <c r="AN241" s="125"/>
      <c r="AO241" s="125"/>
      <c r="AP241" s="125"/>
      <c r="AQ241" s="125"/>
      <c r="AR241" s="125"/>
      <c r="AS241" s="128"/>
      <c r="AT241" s="128"/>
      <c r="AU241" s="128"/>
      <c r="AV241" s="128"/>
      <c r="AW241" s="128"/>
      <c r="AX241" s="125"/>
      <c r="AY241" s="125"/>
      <c r="AZ241" s="130"/>
      <c r="BA241" s="130"/>
      <c r="BB241" s="130"/>
      <c r="BC241" s="125"/>
    </row>
    <row r="242" spans="1:55">
      <c r="A242" s="117">
        <f>输入错误检查!B242</f>
        <v>0</v>
      </c>
      <c r="C242" s="120">
        <f>IF(原始数据!B242="","",原始数据!B242)</f>
        <v>6</v>
      </c>
      <c r="D242" s="120">
        <f>IF(原始数据!C242="","",原始数据!C242)</f>
        <v>29</v>
      </c>
      <c r="E242" s="120">
        <f>IF(原始数据!D242="","",原始数据!D242)</f>
        <v>1300</v>
      </c>
      <c r="F242" s="120" t="str">
        <f>IF(原始数据!E242="","",原始数据!E242)</f>
        <v>AWG</v>
      </c>
      <c r="G242" s="120" t="str">
        <f>IF(原始数据!F242="","",原始数据!F242)</f>
        <v>SZ</v>
      </c>
      <c r="H242" s="120">
        <f>IF(原始数据!G242="","",原始数据!G242)</f>
        <v>1</v>
      </c>
      <c r="I242" s="120" t="str">
        <f>IF(原始数据!H242="","",原始数据!H242)</f>
        <v>上</v>
      </c>
      <c r="J242" s="120" t="str">
        <f>原始数据!U242</f>
        <v>屠</v>
      </c>
      <c r="K242" s="120">
        <f t="shared" si="8"/>
        <v>0</v>
      </c>
      <c r="L242" s="120">
        <f t="shared" si="9"/>
        <v>0</v>
      </c>
      <c r="M242" s="123" t="str">
        <f>IF(区域选择!K243="","",区域选择!K243)</f>
        <v>tawash</v>
      </c>
      <c r="N242" s="123" t="str">
        <f>IF(原始数据!AI242=0,"",原始数据!AI242)</f>
        <v>杂技演员</v>
      </c>
      <c r="O242" s="124">
        <v>3</v>
      </c>
      <c r="P242" s="125">
        <v>2</v>
      </c>
      <c r="Q242" s="125">
        <v>1</v>
      </c>
      <c r="R242" s="125">
        <v>0</v>
      </c>
      <c r="S242" s="125">
        <v>87.8</v>
      </c>
      <c r="T242" s="125" t="s">
        <v>344</v>
      </c>
      <c r="U242" s="123" t="str">
        <f>IF(区域选择!P243="","",区域选择!P243)</f>
        <v>nameko</v>
      </c>
      <c r="V242" s="123" t="str">
        <f>IF(原始数据!AJ242=0,"",原始数据!AJ242)</f>
        <v>木偶师</v>
      </c>
      <c r="W242" s="124">
        <v>1.28</v>
      </c>
      <c r="X242" s="125">
        <v>0</v>
      </c>
      <c r="Y242" s="125">
        <v>1</v>
      </c>
      <c r="Z242" s="125">
        <v>1</v>
      </c>
      <c r="AA242" s="125">
        <v>89.7</v>
      </c>
      <c r="AB242" s="125" t="s">
        <v>344</v>
      </c>
      <c r="AC242" s="123" t="str">
        <f>IF(区域选择!U243="","",区域选择!U243)</f>
        <v>kaeru</v>
      </c>
      <c r="AD242" s="123" t="str">
        <f>IF(原始数据!AL242=0,"",原始数据!AL242)</f>
        <v>舞女</v>
      </c>
      <c r="AE242" s="124">
        <v>0</v>
      </c>
      <c r="AF242" s="125">
        <v>0</v>
      </c>
      <c r="AG242" s="125">
        <v>0</v>
      </c>
      <c r="AH242" s="125">
        <v>0</v>
      </c>
      <c r="AI242" s="125">
        <v>63.3</v>
      </c>
      <c r="AJ242" s="125" t="s">
        <v>344</v>
      </c>
      <c r="AK242" s="123" t="str">
        <f>IF(区域选择!Z243="","",区域选择!Z243)</f>
        <v>aez</v>
      </c>
      <c r="AL242" s="123" t="str">
        <f>IF(原始数据!AN242=0,"",原始数据!AN242)</f>
        <v>佣兵</v>
      </c>
      <c r="AM242" s="124">
        <v>1.48</v>
      </c>
      <c r="AN242" s="125">
        <v>0</v>
      </c>
      <c r="AO242" s="125">
        <v>2</v>
      </c>
      <c r="AP242" s="125">
        <v>0</v>
      </c>
      <c r="AQ242" s="125">
        <v>77.3</v>
      </c>
      <c r="AR242" s="125" t="s">
        <v>344</v>
      </c>
      <c r="AS242" s="128">
        <v>0</v>
      </c>
      <c r="AT242" s="128">
        <v>9</v>
      </c>
      <c r="AU242" s="128">
        <v>20</v>
      </c>
      <c r="AV242" s="128" t="s">
        <v>248</v>
      </c>
      <c r="AW242" s="128" t="s">
        <v>179</v>
      </c>
      <c r="AX242" s="125"/>
      <c r="AY242" s="125"/>
      <c r="AZ242" s="130"/>
      <c r="BA242" s="130"/>
      <c r="BB242" s="130"/>
      <c r="BC242" s="125"/>
    </row>
    <row r="243" spans="1:55">
      <c r="A243" s="117">
        <f>输入错误检查!B243</f>
        <v>0</v>
      </c>
      <c r="C243" s="120">
        <f>IF(原始数据!B243="","",原始数据!B243)</f>
        <v>6</v>
      </c>
      <c r="D243" s="120">
        <f>IF(原始数据!C243="","",原始数据!C243)</f>
        <v>29</v>
      </c>
      <c r="E243" s="120">
        <f>IF(原始数据!D243="","",原始数据!D243)</f>
        <v>1300</v>
      </c>
      <c r="F243" s="120" t="str">
        <f>IF(原始数据!E243="","",原始数据!E243)</f>
        <v>AWG</v>
      </c>
      <c r="G243" s="120" t="str">
        <f>IF(原始数据!F243="","",原始数据!F243)</f>
        <v>SZ</v>
      </c>
      <c r="H243" s="120">
        <f>IF(原始数据!G243="","",原始数据!G243)</f>
        <v>1</v>
      </c>
      <c r="I243" s="120" t="str">
        <f>IF(原始数据!H243="","",原始数据!H243)</f>
        <v>下</v>
      </c>
      <c r="J243" s="120" t="str">
        <f>原始数据!U243</f>
        <v>平</v>
      </c>
      <c r="K243" s="120">
        <f t="shared" si="8"/>
        <v>0</v>
      </c>
      <c r="L243" s="120">
        <f t="shared" si="9"/>
        <v>2</v>
      </c>
      <c r="M243" s="123" t="str">
        <f>IF(区域选择!K244="","",区域选择!K244)</f>
        <v>gnk</v>
      </c>
      <c r="N243" s="123" t="str">
        <f>IF(原始数据!AI243=0,"",原始数据!AI243)</f>
        <v>舞女</v>
      </c>
      <c r="O243" s="124">
        <v>1.57</v>
      </c>
      <c r="P243" s="125">
        <v>0</v>
      </c>
      <c r="Q243" s="125">
        <v>0</v>
      </c>
      <c r="R243" s="125">
        <v>0</v>
      </c>
      <c r="S243" s="125">
        <v>48.7</v>
      </c>
      <c r="T243" s="125" t="s">
        <v>343</v>
      </c>
      <c r="U243" s="123" t="str">
        <f>IF(区域选择!P244="","",区域选择!P244)</f>
        <v>mone</v>
      </c>
      <c r="V243" s="123" t="str">
        <f>IF(原始数据!AJ243=0,"",原始数据!AJ243)</f>
        <v>杂技演员</v>
      </c>
      <c r="W243" s="124">
        <v>0.79</v>
      </c>
      <c r="X243" s="125">
        <v>0</v>
      </c>
      <c r="Y243" s="125">
        <v>0</v>
      </c>
      <c r="Z243" s="125">
        <v>0</v>
      </c>
      <c r="AA243" s="125">
        <v>47.7</v>
      </c>
      <c r="AB243" s="125" t="s">
        <v>344</v>
      </c>
      <c r="AC243" s="123" t="str">
        <f>IF(区域选择!U244="","",区域选择!U244)</f>
        <v>soar</v>
      </c>
      <c r="AD243" s="123" t="str">
        <f>IF(原始数据!AL243=0,"",原始数据!AL243)</f>
        <v>祭司</v>
      </c>
      <c r="AE243" s="124">
        <v>2</v>
      </c>
      <c r="AF243" s="125">
        <v>0</v>
      </c>
      <c r="AG243" s="125">
        <v>0</v>
      </c>
      <c r="AH243" s="125">
        <v>0</v>
      </c>
      <c r="AI243" s="125">
        <v>16.9</v>
      </c>
      <c r="AJ243" s="125" t="s">
        <v>343</v>
      </c>
      <c r="AK243" s="123" t="str">
        <f>IF(区域选择!Z244="","",区域选择!Z244)</f>
        <v>kat</v>
      </c>
      <c r="AL243" s="123" t="str">
        <f>IF(原始数据!AN243=0,"",原始数据!AN243)</f>
        <v>佣兵</v>
      </c>
      <c r="AM243" s="124">
        <v>0.64</v>
      </c>
      <c r="AN243" s="125">
        <v>0</v>
      </c>
      <c r="AO243" s="125">
        <v>2</v>
      </c>
      <c r="AP243" s="125">
        <v>0</v>
      </c>
      <c r="AQ243" s="125">
        <v>38.7</v>
      </c>
      <c r="AR243" s="125" t="s">
        <v>344</v>
      </c>
      <c r="AS243" s="128">
        <v>0</v>
      </c>
      <c r="AT243" s="128">
        <v>5</v>
      </c>
      <c r="AU243" s="128">
        <v>6</v>
      </c>
      <c r="AV243" s="128"/>
      <c r="AW243" s="128"/>
      <c r="AX243" s="125"/>
      <c r="AY243" s="125"/>
      <c r="AZ243" s="130"/>
      <c r="BA243" s="130"/>
      <c r="BB243" s="130"/>
      <c r="BC243" s="125"/>
    </row>
    <row r="244" spans="1:55">
      <c r="A244" s="117">
        <f>输入错误检查!B244</f>
        <v>0</v>
      </c>
      <c r="C244" s="120">
        <f>IF(原始数据!B244="","",原始数据!B244)</f>
        <v>6</v>
      </c>
      <c r="D244" s="120">
        <f>IF(原始数据!C244="","",原始数据!C244)</f>
        <v>29</v>
      </c>
      <c r="E244" s="120">
        <f>IF(原始数据!D244="","",原始数据!D244)</f>
        <v>1300</v>
      </c>
      <c r="F244" s="120" t="str">
        <f>IF(原始数据!E244="","",原始数据!E244)</f>
        <v>AWG</v>
      </c>
      <c r="G244" s="120" t="str">
        <f>IF(原始数据!F244="","",原始数据!F244)</f>
        <v>SZ</v>
      </c>
      <c r="H244" s="120">
        <f>IF(原始数据!G244="","",原始数据!G244)</f>
        <v>2</v>
      </c>
      <c r="I244" s="120" t="str">
        <f>IF(原始数据!H244="","",原始数据!H244)</f>
        <v>上</v>
      </c>
      <c r="J244" s="120" t="str">
        <f>原始数据!U244</f>
        <v>平</v>
      </c>
      <c r="K244" s="120">
        <f t="shared" si="8"/>
        <v>0</v>
      </c>
      <c r="L244" s="120">
        <f t="shared" si="9"/>
        <v>2</v>
      </c>
      <c r="M244" s="123" t="str">
        <f>IF(区域选择!K245="","",区域选择!K245)</f>
        <v>soar</v>
      </c>
      <c r="N244" s="123" t="str">
        <f>IF(原始数据!AI244=0,"",原始数据!AI244)</f>
        <v>空军</v>
      </c>
      <c r="O244" s="124">
        <v>2.02</v>
      </c>
      <c r="P244" s="125">
        <v>0</v>
      </c>
      <c r="Q244" s="125">
        <v>0</v>
      </c>
      <c r="R244" s="125">
        <v>0</v>
      </c>
      <c r="S244" s="125">
        <v>0</v>
      </c>
      <c r="T244" s="125" t="s">
        <v>343</v>
      </c>
      <c r="U244" s="123" t="str">
        <f>IF(区域选择!P245="","",区域选择!P245)</f>
        <v>gnk</v>
      </c>
      <c r="V244" s="123" t="str">
        <f>IF(原始数据!AJ244=0,"",原始数据!AJ244)</f>
        <v>心理学家</v>
      </c>
      <c r="W244" s="124">
        <v>2.31</v>
      </c>
      <c r="X244" s="125">
        <v>0</v>
      </c>
      <c r="Y244" s="125">
        <v>0</v>
      </c>
      <c r="Z244" s="125">
        <v>0</v>
      </c>
      <c r="AA244" s="125">
        <v>0</v>
      </c>
      <c r="AB244" s="125" t="s">
        <v>343</v>
      </c>
      <c r="AC244" s="123" t="str">
        <f>IF(区域选择!U245="","",区域选择!U245)</f>
        <v>mone</v>
      </c>
      <c r="AD244" s="123" t="str">
        <f>IF(原始数据!AL244=0,"",原始数据!AL244)</f>
        <v>飞行家</v>
      </c>
      <c r="AE244" s="124">
        <v>0</v>
      </c>
      <c r="AF244" s="125">
        <v>0</v>
      </c>
      <c r="AG244" s="125">
        <v>0</v>
      </c>
      <c r="AH244" s="125">
        <v>0</v>
      </c>
      <c r="AI244" s="125">
        <v>196.9</v>
      </c>
      <c r="AJ244" s="125" t="s">
        <v>344</v>
      </c>
      <c r="AK244" s="123" t="str">
        <f>IF(区域选择!Z245="","",区域选择!Z245)</f>
        <v>kat</v>
      </c>
      <c r="AL244" s="123" t="str">
        <f>IF(原始数据!AN244=0,"",原始数据!AN244)</f>
        <v>佣兵</v>
      </c>
      <c r="AM244" s="124">
        <v>1.37</v>
      </c>
      <c r="AN244" s="125">
        <v>0</v>
      </c>
      <c r="AO244" s="125">
        <v>2</v>
      </c>
      <c r="AP244" s="125">
        <v>0</v>
      </c>
      <c r="AQ244" s="125">
        <v>60.6</v>
      </c>
      <c r="AR244" s="125" t="s">
        <v>344</v>
      </c>
      <c r="AS244" s="128">
        <v>0</v>
      </c>
      <c r="AT244" s="128">
        <v>5</v>
      </c>
      <c r="AU244" s="128">
        <v>33</v>
      </c>
      <c r="AV244" s="128"/>
      <c r="AW244" s="128"/>
      <c r="AX244" s="125"/>
      <c r="AY244" s="125"/>
      <c r="AZ244" s="130"/>
      <c r="BA244" s="130"/>
      <c r="BB244" s="130"/>
      <c r="BC244" s="125"/>
    </row>
    <row r="245" spans="1:55">
      <c r="A245" s="117">
        <f>输入错误检查!B245</f>
        <v>0</v>
      </c>
      <c r="C245" s="120">
        <f>IF(原始数据!B245="","",原始数据!B245)</f>
        <v>6</v>
      </c>
      <c r="D245" s="120">
        <f>IF(原始数据!C245="","",原始数据!C245)</f>
        <v>29</v>
      </c>
      <c r="E245" s="120">
        <f>IF(原始数据!D245="","",原始数据!D245)</f>
        <v>1300</v>
      </c>
      <c r="F245" s="120" t="str">
        <f>IF(原始数据!E245="","",原始数据!E245)</f>
        <v>AWG</v>
      </c>
      <c r="G245" s="120" t="str">
        <f>IF(原始数据!F245="","",原始数据!F245)</f>
        <v>SZ</v>
      </c>
      <c r="H245" s="120">
        <f>IF(原始数据!G245="","",原始数据!G245)</f>
        <v>2</v>
      </c>
      <c r="I245" s="120" t="str">
        <f>IF(原始数据!H245="","",原始数据!H245)</f>
        <v>下</v>
      </c>
      <c r="J245" s="120" t="str">
        <f>原始数据!U245</f>
        <v>屠</v>
      </c>
      <c r="K245" s="120">
        <f t="shared" si="8"/>
        <v>0</v>
      </c>
      <c r="L245" s="120">
        <f t="shared" si="9"/>
        <v>0</v>
      </c>
      <c r="M245" s="123" t="str">
        <f>IF(区域选择!K246="","",区域选择!K246)</f>
        <v>nameko</v>
      </c>
      <c r="N245" s="123" t="str">
        <f>IF(原始数据!AI245=0,"",原始数据!AI245)</f>
        <v>勘探员</v>
      </c>
      <c r="O245" s="124">
        <v>0.7</v>
      </c>
      <c r="P245" s="125">
        <v>0</v>
      </c>
      <c r="Q245" s="125">
        <v>1</v>
      </c>
      <c r="R245" s="125">
        <v>0</v>
      </c>
      <c r="S245" s="125">
        <v>88.9</v>
      </c>
      <c r="T245" s="125" t="s">
        <v>344</v>
      </c>
      <c r="U245" s="123" t="str">
        <f>IF(区域选择!P246="","",区域选择!P246)</f>
        <v>aez</v>
      </c>
      <c r="V245" s="123" t="str">
        <f>IF(原始数据!AJ245=0,"",原始数据!AJ245)</f>
        <v>大副</v>
      </c>
      <c r="W245" s="124">
        <v>1.77</v>
      </c>
      <c r="X245" s="125">
        <v>0</v>
      </c>
      <c r="Y245" s="125">
        <v>3</v>
      </c>
      <c r="Z245" s="125">
        <v>0</v>
      </c>
      <c r="AA245" s="125">
        <v>131.3</v>
      </c>
      <c r="AB245" s="125" t="s">
        <v>344</v>
      </c>
      <c r="AC245" s="123" t="str">
        <f>IF(区域选择!U246="","",区域选择!U246)</f>
        <v>kaeru</v>
      </c>
      <c r="AD245" s="123" t="str">
        <f>IF(原始数据!AL245=0,"",原始数据!AL245)</f>
        <v>舞女</v>
      </c>
      <c r="AE245" s="124">
        <v>2.16</v>
      </c>
      <c r="AF245" s="125">
        <v>0</v>
      </c>
      <c r="AG245" s="125">
        <v>1</v>
      </c>
      <c r="AH245" s="125">
        <v>0</v>
      </c>
      <c r="AI245" s="125">
        <v>73.6</v>
      </c>
      <c r="AJ245" s="125" t="s">
        <v>344</v>
      </c>
      <c r="AK245" s="123" t="str">
        <f>IF(区域选择!Z246="","",区域选择!Z246)</f>
        <v>tawash</v>
      </c>
      <c r="AL245" s="123" t="str">
        <f>IF(原始数据!AN245=0,"",原始数据!AN245)</f>
        <v>拉拉队员</v>
      </c>
      <c r="AM245" s="124">
        <v>1.19</v>
      </c>
      <c r="AN245" s="125">
        <v>0</v>
      </c>
      <c r="AO245" s="125">
        <v>0</v>
      </c>
      <c r="AP245" s="125">
        <v>0</v>
      </c>
      <c r="AQ245" s="125">
        <v>122</v>
      </c>
      <c r="AR245" s="125" t="s">
        <v>344</v>
      </c>
      <c r="AS245" s="128">
        <v>0</v>
      </c>
      <c r="AT245" s="128">
        <v>10</v>
      </c>
      <c r="AU245" s="128">
        <v>40</v>
      </c>
      <c r="AV245" s="128"/>
      <c r="AW245" s="128"/>
      <c r="AX245" s="125"/>
      <c r="AY245" s="125"/>
      <c r="AZ245" s="130"/>
      <c r="BA245" s="130"/>
      <c r="BB245" s="130"/>
      <c r="BC245" s="125"/>
    </row>
    <row r="246" spans="1:55">
      <c r="A246" s="117">
        <f>输入错误检查!B246</f>
        <v>0</v>
      </c>
      <c r="C246" s="120">
        <f>IF(原始数据!B246="","",原始数据!B246)</f>
        <v>6</v>
      </c>
      <c r="D246" s="120">
        <f>IF(原始数据!C246="","",原始数据!C246)</f>
        <v>29</v>
      </c>
      <c r="E246" s="120">
        <f>IF(原始数据!D246="","",原始数据!D246)</f>
        <v>1300</v>
      </c>
      <c r="F246" s="120" t="str">
        <f>IF(原始数据!E246="","",原始数据!E246)</f>
        <v>AWG</v>
      </c>
      <c r="G246" s="120" t="str">
        <f>IF(原始数据!F246="","",原始数据!F246)</f>
        <v>SZ</v>
      </c>
      <c r="H246" s="120">
        <f>IF(原始数据!G246="","",原始数据!G246)</f>
        <v>3</v>
      </c>
      <c r="I246" s="120" t="str">
        <f>IF(原始数据!H246="","",原始数据!H246)</f>
        <v>上</v>
      </c>
      <c r="J246" s="120" t="str">
        <f>原始数据!U246</f>
        <v/>
      </c>
      <c r="K246" s="120" t="str">
        <f t="shared" si="8"/>
        <v/>
      </c>
      <c r="L246" s="120">
        <f t="shared" si="9"/>
        <v>0</v>
      </c>
      <c r="M246" s="123" t="str">
        <f>IF(区域选择!K247="","",区域选择!K247)</f>
        <v/>
      </c>
      <c r="N246" s="123" t="str">
        <f>IF(原始数据!AI246=0,"",原始数据!AI246)</f>
        <v/>
      </c>
      <c r="O246" s="124"/>
      <c r="P246" s="125"/>
      <c r="Q246" s="125"/>
      <c r="R246" s="125"/>
      <c r="S246" s="125"/>
      <c r="T246" s="125"/>
      <c r="U246" s="123" t="str">
        <f>IF(区域选择!P247="","",区域选择!P247)</f>
        <v/>
      </c>
      <c r="V246" s="123" t="str">
        <f>IF(原始数据!AJ246=0,"",原始数据!AJ246)</f>
        <v/>
      </c>
      <c r="W246" s="124"/>
      <c r="X246" s="125"/>
      <c r="Y246" s="125"/>
      <c r="Z246" s="125"/>
      <c r="AA246" s="125"/>
      <c r="AB246" s="125"/>
      <c r="AC246" s="123" t="str">
        <f>IF(区域选择!U247="","",区域选择!U247)</f>
        <v/>
      </c>
      <c r="AD246" s="123" t="str">
        <f>IF(原始数据!AL246=0,"",原始数据!AL246)</f>
        <v/>
      </c>
      <c r="AE246" s="124"/>
      <c r="AF246" s="125"/>
      <c r="AG246" s="125"/>
      <c r="AH246" s="125"/>
      <c r="AI246" s="125"/>
      <c r="AJ246" s="125"/>
      <c r="AK246" s="123" t="str">
        <f>IF(区域选择!Z247="","",区域选择!Z247)</f>
        <v/>
      </c>
      <c r="AL246" s="123" t="str">
        <f>IF(原始数据!AN246=0,"",原始数据!AN246)</f>
        <v/>
      </c>
      <c r="AM246" s="124"/>
      <c r="AN246" s="125"/>
      <c r="AO246" s="125"/>
      <c r="AP246" s="125"/>
      <c r="AQ246" s="125"/>
      <c r="AR246" s="125"/>
      <c r="AS246" s="128"/>
      <c r="AT246" s="128"/>
      <c r="AU246" s="128"/>
      <c r="AV246" s="128"/>
      <c r="AW246" s="128"/>
      <c r="AX246" s="125"/>
      <c r="AY246" s="125"/>
      <c r="AZ246" s="130"/>
      <c r="BA246" s="130"/>
      <c r="BB246" s="130"/>
      <c r="BC246" s="125"/>
    </row>
    <row r="247" spans="1:55">
      <c r="A247" s="117">
        <f>输入错误检查!B247</f>
        <v>0</v>
      </c>
      <c r="C247" s="120">
        <f>IF(原始数据!B247="","",原始数据!B247)</f>
        <v>6</v>
      </c>
      <c r="D247" s="120">
        <f>IF(原始数据!C247="","",原始数据!C247)</f>
        <v>29</v>
      </c>
      <c r="E247" s="120">
        <f>IF(原始数据!D247="","",原始数据!D247)</f>
        <v>1300</v>
      </c>
      <c r="F247" s="120" t="str">
        <f>IF(原始数据!E247="","",原始数据!E247)</f>
        <v>AWG</v>
      </c>
      <c r="G247" s="120" t="str">
        <f>IF(原始数据!F247="","",原始数据!F247)</f>
        <v>SZ</v>
      </c>
      <c r="H247" s="120">
        <f>IF(原始数据!G247="","",原始数据!G247)</f>
        <v>3</v>
      </c>
      <c r="I247" s="120" t="str">
        <f>IF(原始数据!H247="","",原始数据!H247)</f>
        <v>下</v>
      </c>
      <c r="J247" s="120" t="str">
        <f>原始数据!U247</f>
        <v/>
      </c>
      <c r="K247" s="120" t="str">
        <f t="shared" si="8"/>
        <v/>
      </c>
      <c r="L247" s="120">
        <f t="shared" si="9"/>
        <v>0</v>
      </c>
      <c r="M247" s="123" t="str">
        <f>IF(区域选择!K248="","",区域选择!K248)</f>
        <v/>
      </c>
      <c r="N247" s="123" t="str">
        <f>IF(原始数据!AI247=0,"",原始数据!AI247)</f>
        <v/>
      </c>
      <c r="O247" s="124"/>
      <c r="P247" s="125"/>
      <c r="Q247" s="125"/>
      <c r="R247" s="125"/>
      <c r="S247" s="125"/>
      <c r="T247" s="125"/>
      <c r="U247" s="123" t="str">
        <f>IF(区域选择!P248="","",区域选择!P248)</f>
        <v/>
      </c>
      <c r="V247" s="123" t="str">
        <f>IF(原始数据!AJ247=0,"",原始数据!AJ247)</f>
        <v/>
      </c>
      <c r="W247" s="124"/>
      <c r="X247" s="125"/>
      <c r="Y247" s="125"/>
      <c r="Z247" s="125"/>
      <c r="AA247" s="125"/>
      <c r="AB247" s="125"/>
      <c r="AC247" s="123" t="str">
        <f>IF(区域选择!U248="","",区域选择!U248)</f>
        <v/>
      </c>
      <c r="AD247" s="123" t="str">
        <f>IF(原始数据!AL247=0,"",原始数据!AL247)</f>
        <v/>
      </c>
      <c r="AE247" s="124"/>
      <c r="AF247" s="125"/>
      <c r="AG247" s="125"/>
      <c r="AH247" s="125"/>
      <c r="AI247" s="125"/>
      <c r="AJ247" s="125"/>
      <c r="AK247" s="123" t="str">
        <f>IF(区域选择!Z248="","",区域选择!Z248)</f>
        <v/>
      </c>
      <c r="AL247" s="123" t="str">
        <f>IF(原始数据!AN247=0,"",原始数据!AN247)</f>
        <v/>
      </c>
      <c r="AM247" s="124"/>
      <c r="AN247" s="125"/>
      <c r="AO247" s="125"/>
      <c r="AP247" s="125"/>
      <c r="AQ247" s="125"/>
      <c r="AR247" s="125"/>
      <c r="AS247" s="128"/>
      <c r="AT247" s="128"/>
      <c r="AU247" s="128"/>
      <c r="AV247" s="128"/>
      <c r="AW247" s="128"/>
      <c r="AX247" s="125"/>
      <c r="AY247" s="125"/>
      <c r="AZ247" s="130"/>
      <c r="BA247" s="130"/>
      <c r="BB247" s="130"/>
      <c r="BC247" s="125"/>
    </row>
    <row r="248" spans="1:55">
      <c r="A248" s="117">
        <f>输入错误检查!B248</f>
        <v>0</v>
      </c>
      <c r="C248" s="120">
        <f>IF(原始数据!B248="","",原始数据!B248)</f>
        <v>6</v>
      </c>
      <c r="D248" s="120">
        <f>IF(原始数据!C248="","",原始数据!C248)</f>
        <v>29</v>
      </c>
      <c r="E248" s="120">
        <f>IF(原始数据!D248="","",原始数据!D248)</f>
        <v>1300</v>
      </c>
      <c r="F248" s="120" t="str">
        <f>IF(原始数据!E248="","",原始数据!E248)</f>
        <v>AWG</v>
      </c>
      <c r="G248" s="120" t="str">
        <f>IF(原始数据!F248="","",原始数据!F248)</f>
        <v>SZ</v>
      </c>
      <c r="H248" s="120" t="str">
        <f>IF(原始数据!G248="","",原始数据!G248)</f>
        <v>加</v>
      </c>
      <c r="I248" s="120" t="str">
        <f>IF(原始数据!H248="","",原始数据!H248)</f>
        <v>上</v>
      </c>
      <c r="J248" s="120" t="str">
        <f>原始数据!U248</f>
        <v/>
      </c>
      <c r="K248" s="120" t="str">
        <f t="shared" si="8"/>
        <v/>
      </c>
      <c r="L248" s="120">
        <f t="shared" si="9"/>
        <v>0</v>
      </c>
      <c r="M248" s="123" t="str">
        <f>IF(区域选择!K249="","",区域选择!K249)</f>
        <v/>
      </c>
      <c r="N248" s="123" t="str">
        <f>IF(原始数据!AI248=0,"",原始数据!AI248)</f>
        <v/>
      </c>
      <c r="O248" s="124"/>
      <c r="P248" s="125"/>
      <c r="Q248" s="125"/>
      <c r="R248" s="125"/>
      <c r="S248" s="125"/>
      <c r="T248" s="125"/>
      <c r="U248" s="123" t="str">
        <f>IF(区域选择!P249="","",区域选择!P249)</f>
        <v/>
      </c>
      <c r="V248" s="123" t="str">
        <f>IF(原始数据!AJ248=0,"",原始数据!AJ248)</f>
        <v/>
      </c>
      <c r="W248" s="124"/>
      <c r="X248" s="125"/>
      <c r="Y248" s="125"/>
      <c r="Z248" s="125"/>
      <c r="AA248" s="125"/>
      <c r="AB248" s="125"/>
      <c r="AC248" s="123" t="str">
        <f>IF(区域选择!U249="","",区域选择!U249)</f>
        <v/>
      </c>
      <c r="AD248" s="123" t="str">
        <f>IF(原始数据!AL248=0,"",原始数据!AL248)</f>
        <v/>
      </c>
      <c r="AE248" s="124"/>
      <c r="AF248" s="125"/>
      <c r="AG248" s="125"/>
      <c r="AH248" s="125"/>
      <c r="AI248" s="125"/>
      <c r="AJ248" s="125"/>
      <c r="AK248" s="123" t="str">
        <f>IF(区域选择!Z249="","",区域选择!Z249)</f>
        <v/>
      </c>
      <c r="AL248" s="123" t="str">
        <f>IF(原始数据!AN248=0,"",原始数据!AN248)</f>
        <v/>
      </c>
      <c r="AM248" s="124"/>
      <c r="AN248" s="125"/>
      <c r="AO248" s="125"/>
      <c r="AP248" s="125"/>
      <c r="AQ248" s="125"/>
      <c r="AR248" s="125"/>
      <c r="AS248" s="128"/>
      <c r="AT248" s="128"/>
      <c r="AU248" s="128"/>
      <c r="AV248" s="128"/>
      <c r="AW248" s="128"/>
      <c r="AX248" s="125"/>
      <c r="AY248" s="125"/>
      <c r="AZ248" s="130"/>
      <c r="BA248" s="130"/>
      <c r="BB248" s="130"/>
      <c r="BC248" s="125"/>
    </row>
    <row r="249" spans="1:55">
      <c r="A249" s="117">
        <f>输入错误检查!B249</f>
        <v>0</v>
      </c>
      <c r="C249" s="120">
        <f>IF(原始数据!B249="","",原始数据!B249)</f>
        <v>6</v>
      </c>
      <c r="D249" s="120">
        <f>IF(原始数据!C249="","",原始数据!C249)</f>
        <v>29</v>
      </c>
      <c r="E249" s="120">
        <f>IF(原始数据!D249="","",原始数据!D249)</f>
        <v>1300</v>
      </c>
      <c r="F249" s="120" t="str">
        <f>IF(原始数据!E249="","",原始数据!E249)</f>
        <v>AWG</v>
      </c>
      <c r="G249" s="120" t="str">
        <f>IF(原始数据!F249="","",原始数据!F249)</f>
        <v>SZ</v>
      </c>
      <c r="H249" s="120" t="str">
        <f>IF(原始数据!G249="","",原始数据!G249)</f>
        <v>加</v>
      </c>
      <c r="I249" s="120" t="str">
        <f>IF(原始数据!H249="","",原始数据!H249)</f>
        <v>下</v>
      </c>
      <c r="J249" s="120" t="str">
        <f>原始数据!U249</f>
        <v/>
      </c>
      <c r="K249" s="120" t="str">
        <f t="shared" si="8"/>
        <v/>
      </c>
      <c r="L249" s="120">
        <f t="shared" si="9"/>
        <v>0</v>
      </c>
      <c r="M249" s="123" t="str">
        <f>IF(区域选择!K250="","",区域选择!K250)</f>
        <v/>
      </c>
      <c r="N249" s="123" t="str">
        <f>IF(原始数据!AI249=0,"",原始数据!AI249)</f>
        <v/>
      </c>
      <c r="O249" s="124"/>
      <c r="P249" s="125"/>
      <c r="Q249" s="125"/>
      <c r="R249" s="125"/>
      <c r="S249" s="125"/>
      <c r="T249" s="125"/>
      <c r="U249" s="123" t="str">
        <f>IF(区域选择!P250="","",区域选择!P250)</f>
        <v/>
      </c>
      <c r="V249" s="123" t="str">
        <f>IF(原始数据!AJ249=0,"",原始数据!AJ249)</f>
        <v/>
      </c>
      <c r="W249" s="124"/>
      <c r="X249" s="125"/>
      <c r="Y249" s="125"/>
      <c r="Z249" s="125"/>
      <c r="AA249" s="125"/>
      <c r="AB249" s="125"/>
      <c r="AC249" s="123" t="str">
        <f>IF(区域选择!U250="","",区域选择!U250)</f>
        <v/>
      </c>
      <c r="AD249" s="123" t="str">
        <f>IF(原始数据!AL249=0,"",原始数据!AL249)</f>
        <v/>
      </c>
      <c r="AE249" s="124"/>
      <c r="AF249" s="125"/>
      <c r="AG249" s="125"/>
      <c r="AH249" s="125"/>
      <c r="AI249" s="125"/>
      <c r="AJ249" s="125"/>
      <c r="AK249" s="123" t="str">
        <f>IF(区域选择!Z250="","",区域选择!Z250)</f>
        <v/>
      </c>
      <c r="AL249" s="123" t="str">
        <f>IF(原始数据!AN249=0,"",原始数据!AN249)</f>
        <v/>
      </c>
      <c r="AM249" s="124"/>
      <c r="AN249" s="125"/>
      <c r="AO249" s="125"/>
      <c r="AP249" s="125"/>
      <c r="AQ249" s="125"/>
      <c r="AR249" s="125"/>
      <c r="AS249" s="128"/>
      <c r="AT249" s="128"/>
      <c r="AU249" s="128"/>
      <c r="AV249" s="128"/>
      <c r="AW249" s="128"/>
      <c r="AX249" s="125"/>
      <c r="AY249" s="125"/>
      <c r="AZ249" s="130"/>
      <c r="BA249" s="130"/>
      <c r="BB249" s="130"/>
      <c r="BC249" s="125"/>
    </row>
    <row r="250" spans="1:55">
      <c r="A250" s="117">
        <f>输入错误检查!B250</f>
        <v>0</v>
      </c>
      <c r="C250" s="120">
        <f>IF(原始数据!B250="","",原始数据!B250)</f>
        <v>6</v>
      </c>
      <c r="D250" s="120">
        <f>IF(原始数据!C250="","",原始数据!C250)</f>
        <v>29</v>
      </c>
      <c r="E250" s="120">
        <f>IF(原始数据!D250="","",原始数据!D250)</f>
        <v>1500</v>
      </c>
      <c r="F250" s="120" t="str">
        <f>IF(原始数据!E250="","",原始数据!E250)</f>
        <v>RC</v>
      </c>
      <c r="G250" s="120" t="str">
        <f>IF(原始数据!F250="","",原始数据!F250)</f>
        <v>FL</v>
      </c>
      <c r="H250" s="120">
        <f>IF(原始数据!G250="","",原始数据!G250)</f>
        <v>1</v>
      </c>
      <c r="I250" s="120" t="str">
        <f>IF(原始数据!H250="","",原始数据!H250)</f>
        <v>上</v>
      </c>
      <c r="J250" s="120" t="str">
        <f>原始数据!U250</f>
        <v>平</v>
      </c>
      <c r="K250" s="120">
        <f t="shared" si="8"/>
        <v>0</v>
      </c>
      <c r="L250" s="120">
        <f t="shared" si="9"/>
        <v>2</v>
      </c>
      <c r="M250" s="123" t="str">
        <f>IF(区域选择!K251="","",区域选择!K251)</f>
        <v>soba</v>
      </c>
      <c r="N250" s="123" t="str">
        <f>IF(原始数据!AI250=0,"",原始数据!AI250)</f>
        <v>勘探员</v>
      </c>
      <c r="O250" s="124">
        <v>1.85</v>
      </c>
      <c r="P250" s="125">
        <v>1</v>
      </c>
      <c r="Q250" s="125">
        <v>0</v>
      </c>
      <c r="R250" s="125">
        <v>0</v>
      </c>
      <c r="S250" s="125">
        <v>30.5</v>
      </c>
      <c r="T250" s="127" t="s">
        <v>343</v>
      </c>
      <c r="U250" s="123" t="str">
        <f>IF(区域选择!P251="","",区域选择!P251)</f>
        <v>raolie</v>
      </c>
      <c r="V250" s="123" t="str">
        <f>IF(原始数据!AJ250=0,"",原始数据!AJ250)</f>
        <v>调酒师</v>
      </c>
      <c r="W250" s="124">
        <v>2.62</v>
      </c>
      <c r="X250" s="125">
        <v>0</v>
      </c>
      <c r="Y250" s="125">
        <v>0</v>
      </c>
      <c r="Z250" s="125">
        <v>2</v>
      </c>
      <c r="AA250" s="125">
        <v>29.5</v>
      </c>
      <c r="AB250" s="127" t="s">
        <v>343</v>
      </c>
      <c r="AC250" s="123" t="str">
        <f>IF(区域选择!U251="","",区域选择!U251)</f>
        <v>city</v>
      </c>
      <c r="AD250" s="123" t="str">
        <f>IF(原始数据!AL250=0,"",原始数据!AL250)</f>
        <v>大副</v>
      </c>
      <c r="AE250" s="124">
        <v>1.52</v>
      </c>
      <c r="AF250" s="125">
        <v>0</v>
      </c>
      <c r="AG250" s="125">
        <v>2</v>
      </c>
      <c r="AH250" s="125">
        <v>0</v>
      </c>
      <c r="AI250" s="125">
        <v>81.7</v>
      </c>
      <c r="AJ250" s="127" t="s">
        <v>344</v>
      </c>
      <c r="AK250" s="123" t="str">
        <f>IF(区域选择!Z251="","",区域选择!Z251)</f>
        <v>monop</v>
      </c>
      <c r="AL250" s="123" t="str">
        <f>IF(原始数据!AN250=0,"",原始数据!AN250)</f>
        <v>飞行家</v>
      </c>
      <c r="AM250" s="124">
        <v>0</v>
      </c>
      <c r="AN250" s="125">
        <v>1</v>
      </c>
      <c r="AO250" s="125">
        <v>0</v>
      </c>
      <c r="AP250" s="125">
        <v>0</v>
      </c>
      <c r="AQ250" s="125">
        <v>62.4</v>
      </c>
      <c r="AR250" s="127" t="s">
        <v>344</v>
      </c>
      <c r="AS250" s="128">
        <v>0</v>
      </c>
      <c r="AT250" s="128">
        <v>5</v>
      </c>
      <c r="AU250" s="131">
        <v>60</v>
      </c>
      <c r="AV250" s="129" t="s">
        <v>253</v>
      </c>
      <c r="AW250" s="129" t="s">
        <v>78</v>
      </c>
      <c r="AX250" s="125"/>
      <c r="AY250" s="125"/>
      <c r="AZ250" s="130"/>
      <c r="BA250" s="130"/>
      <c r="BB250" s="130"/>
      <c r="BC250" s="125" t="s">
        <v>345</v>
      </c>
    </row>
    <row r="251" spans="1:55">
      <c r="A251" s="117">
        <f>输入错误检查!B251</f>
        <v>0</v>
      </c>
      <c r="C251" s="120">
        <f>IF(原始数据!B251="","",原始数据!B251)</f>
        <v>6</v>
      </c>
      <c r="D251" s="120">
        <f>IF(原始数据!C251="","",原始数据!C251)</f>
        <v>29</v>
      </c>
      <c r="E251" s="120">
        <f>IF(原始数据!D251="","",原始数据!D251)</f>
        <v>1500</v>
      </c>
      <c r="F251" s="120" t="str">
        <f>IF(原始数据!E251="","",原始数据!E251)</f>
        <v>RC</v>
      </c>
      <c r="G251" s="120" t="str">
        <f>IF(原始数据!F251="","",原始数据!F251)</f>
        <v>FL</v>
      </c>
      <c r="H251" s="120">
        <f>IF(原始数据!G251="","",原始数据!G251)</f>
        <v>1</v>
      </c>
      <c r="I251" s="120" t="str">
        <f>IF(原始数据!H251="","",原始数据!H251)</f>
        <v>下</v>
      </c>
      <c r="J251" s="120" t="str">
        <f>原始数据!U251</f>
        <v>屠</v>
      </c>
      <c r="K251" s="120">
        <f t="shared" si="8"/>
        <v>0</v>
      </c>
      <c r="L251" s="120">
        <f t="shared" si="9"/>
        <v>0</v>
      </c>
      <c r="M251" s="123" t="str">
        <f>IF(区域选择!K252="","",区域选择!K252)</f>
        <v>yougg</v>
      </c>
      <c r="N251" s="123" t="str">
        <f>IF(原始数据!AI251=0,"",原始数据!AI251)</f>
        <v>先知</v>
      </c>
      <c r="O251" s="124">
        <v>2.68</v>
      </c>
      <c r="P251" s="125">
        <v>0</v>
      </c>
      <c r="Q251" s="125">
        <v>1</v>
      </c>
      <c r="R251" s="125">
        <v>1</v>
      </c>
      <c r="S251" s="125">
        <v>58.7</v>
      </c>
      <c r="T251" s="127" t="s">
        <v>344</v>
      </c>
      <c r="U251" s="123" t="str">
        <f>IF(区域选择!P252="","",区域选择!P252)</f>
        <v>emmko</v>
      </c>
      <c r="V251" s="123" t="str">
        <f>IF(原始数据!AJ251=0,"",原始数据!AJ251)</f>
        <v>木偶师</v>
      </c>
      <c r="W251" s="124">
        <v>0</v>
      </c>
      <c r="X251" s="125">
        <v>1</v>
      </c>
      <c r="Y251" s="125">
        <v>0</v>
      </c>
      <c r="Z251" s="125">
        <v>0</v>
      </c>
      <c r="AA251" s="125">
        <v>125.8</v>
      </c>
      <c r="AB251" s="127" t="s">
        <v>344</v>
      </c>
      <c r="AC251" s="123" t="str">
        <f>IF(区域选择!U252="","",区域选择!U252)</f>
        <v>sasori</v>
      </c>
      <c r="AD251" s="123" t="str">
        <f>IF(原始数据!AL251=0,"",原始数据!AL251)</f>
        <v>飞行家</v>
      </c>
      <c r="AE251" s="124">
        <v>1.82</v>
      </c>
      <c r="AF251" s="125">
        <v>0</v>
      </c>
      <c r="AG251" s="125">
        <v>2</v>
      </c>
      <c r="AH251" s="125">
        <v>0</v>
      </c>
      <c r="AI251" s="125">
        <v>89.9</v>
      </c>
      <c r="AJ251" s="127" t="s">
        <v>344</v>
      </c>
      <c r="AK251" s="123" t="str">
        <f>IF(区域选择!Z252="","",区域选择!Z252)</f>
        <v>maeken</v>
      </c>
      <c r="AL251" s="123" t="str">
        <f>IF(原始数据!AN251=0,"",原始数据!AN251)</f>
        <v>野人</v>
      </c>
      <c r="AM251" s="132">
        <v>2.25</v>
      </c>
      <c r="AN251" s="125">
        <v>0</v>
      </c>
      <c r="AO251" s="125">
        <v>1</v>
      </c>
      <c r="AP251" s="125">
        <v>0</v>
      </c>
      <c r="AQ251" s="125">
        <v>70.6</v>
      </c>
      <c r="AR251" s="127" t="s">
        <v>344</v>
      </c>
      <c r="AS251" s="128">
        <v>0</v>
      </c>
      <c r="AT251" s="128">
        <v>9</v>
      </c>
      <c r="AU251" s="131">
        <v>24</v>
      </c>
      <c r="AV251" s="128"/>
      <c r="AW251" s="128"/>
      <c r="AX251" s="125"/>
      <c r="AY251" s="125"/>
      <c r="AZ251" s="130"/>
      <c r="BA251" s="130"/>
      <c r="BB251" s="130"/>
      <c r="BC251" s="125" t="s">
        <v>371</v>
      </c>
    </row>
    <row r="252" spans="1:55">
      <c r="A252" s="117">
        <f>输入错误检查!B252</f>
        <v>0</v>
      </c>
      <c r="C252" s="120">
        <f>IF(原始数据!B252="","",原始数据!B252)</f>
        <v>6</v>
      </c>
      <c r="D252" s="120">
        <f>IF(原始数据!C252="","",原始数据!C252)</f>
        <v>29</v>
      </c>
      <c r="E252" s="120">
        <f>IF(原始数据!D252="","",原始数据!D252)</f>
        <v>1500</v>
      </c>
      <c r="F252" s="120" t="str">
        <f>IF(原始数据!E252="","",原始数据!E252)</f>
        <v>RC</v>
      </c>
      <c r="G252" s="120" t="str">
        <f>IF(原始数据!F252="","",原始数据!F252)</f>
        <v>FL</v>
      </c>
      <c r="H252" s="120">
        <f>IF(原始数据!G252="","",原始数据!G252)</f>
        <v>2</v>
      </c>
      <c r="I252" s="120" t="str">
        <f>IF(原始数据!H252="","",原始数据!H252)</f>
        <v>上</v>
      </c>
      <c r="J252" s="120" t="str">
        <f>原始数据!U252</f>
        <v>屠</v>
      </c>
      <c r="K252" s="120">
        <f t="shared" si="8"/>
        <v>0</v>
      </c>
      <c r="L252" s="120">
        <f t="shared" si="9"/>
        <v>1</v>
      </c>
      <c r="M252" s="123" t="str">
        <f>IF(区域选择!K253="","",区域选择!K253)</f>
        <v>monop</v>
      </c>
      <c r="N252" s="123" t="str">
        <f>IF(原始数据!AI252=0,"",原始数据!AI252)</f>
        <v>古董商</v>
      </c>
      <c r="O252" s="124">
        <v>2</v>
      </c>
      <c r="P252" s="125">
        <v>0</v>
      </c>
      <c r="Q252" s="125">
        <v>2</v>
      </c>
      <c r="R252" s="125">
        <v>0</v>
      </c>
      <c r="S252" s="125">
        <v>82.6</v>
      </c>
      <c r="T252" s="127" t="s">
        <v>343</v>
      </c>
      <c r="U252" s="123" t="str">
        <f>IF(区域选择!P253="","",区域选择!P253)</f>
        <v>soba</v>
      </c>
      <c r="V252" s="123" t="str">
        <f>IF(原始数据!AJ252=0,"",原始数据!AJ252)</f>
        <v>先知</v>
      </c>
      <c r="W252" s="124">
        <v>0</v>
      </c>
      <c r="X252" s="125">
        <v>0</v>
      </c>
      <c r="Y252" s="125">
        <v>0</v>
      </c>
      <c r="Z252" s="125">
        <v>0</v>
      </c>
      <c r="AA252" s="125">
        <v>108.9</v>
      </c>
      <c r="AB252" s="127" t="s">
        <v>344</v>
      </c>
      <c r="AC252" s="123" t="str">
        <f>IF(区域选择!U253="","",区域选择!U253)</f>
        <v>raolie</v>
      </c>
      <c r="AD252" s="123" t="str">
        <f>IF(原始数据!AL252=0,"",原始数据!AL252)</f>
        <v>入殓师</v>
      </c>
      <c r="AE252" s="124">
        <v>2.22</v>
      </c>
      <c r="AF252" s="125">
        <v>0</v>
      </c>
      <c r="AG252" s="125">
        <v>1</v>
      </c>
      <c r="AH252" s="125">
        <v>0</v>
      </c>
      <c r="AI252" s="125">
        <v>51.3</v>
      </c>
      <c r="AJ252" s="127" t="s">
        <v>344</v>
      </c>
      <c r="AK252" s="123" t="str">
        <f>IF(区域选择!Z253="","",区域选择!Z253)</f>
        <v>city</v>
      </c>
      <c r="AL252" s="123" t="str">
        <f>IF(原始数据!AN252=0,"",原始数据!AN252)</f>
        <v>佣兵</v>
      </c>
      <c r="AM252" s="124">
        <v>1.23</v>
      </c>
      <c r="AN252" s="125">
        <v>0</v>
      </c>
      <c r="AO252" s="125">
        <v>2</v>
      </c>
      <c r="AP252" s="125">
        <v>0</v>
      </c>
      <c r="AQ252" s="125">
        <v>47.5</v>
      </c>
      <c r="AR252" s="127" t="s">
        <v>344</v>
      </c>
      <c r="AS252" s="128">
        <v>0</v>
      </c>
      <c r="AT252" s="128">
        <v>8</v>
      </c>
      <c r="AU252" s="131">
        <v>16</v>
      </c>
      <c r="AV252" s="128"/>
      <c r="AW252" s="128"/>
      <c r="AX252" s="125"/>
      <c r="AY252" s="125"/>
      <c r="AZ252" s="130"/>
      <c r="BA252" s="130"/>
      <c r="BB252" s="130"/>
      <c r="BC252" s="125" t="s">
        <v>372</v>
      </c>
    </row>
    <row r="253" spans="1:55">
      <c r="A253" s="117">
        <f>输入错误检查!B253</f>
        <v>0</v>
      </c>
      <c r="C253" s="120">
        <f>IF(原始数据!B253="","",原始数据!B253)</f>
        <v>6</v>
      </c>
      <c r="D253" s="120">
        <f>IF(原始数据!C253="","",原始数据!C253)</f>
        <v>29</v>
      </c>
      <c r="E253" s="120">
        <f>IF(原始数据!D253="","",原始数据!D253)</f>
        <v>1500</v>
      </c>
      <c r="F253" s="120" t="str">
        <f>IF(原始数据!E253="","",原始数据!E253)</f>
        <v>RC</v>
      </c>
      <c r="G253" s="120" t="str">
        <f>IF(原始数据!F253="","",原始数据!F253)</f>
        <v>FL</v>
      </c>
      <c r="H253" s="120">
        <f>IF(原始数据!G253="","",原始数据!G253)</f>
        <v>2</v>
      </c>
      <c r="I253" s="120" t="str">
        <f>IF(原始数据!H253="","",原始数据!H253)</f>
        <v>下</v>
      </c>
      <c r="J253" s="120" t="str">
        <f>原始数据!U253</f>
        <v>屠</v>
      </c>
      <c r="K253" s="120">
        <f t="shared" si="8"/>
        <v>0</v>
      </c>
      <c r="L253" s="120">
        <f t="shared" si="9"/>
        <v>1</v>
      </c>
      <c r="M253" s="123" t="str">
        <f>IF(区域选择!K254="","",区域选择!K254)</f>
        <v>yougg</v>
      </c>
      <c r="N253" s="123" t="str">
        <f>IF(原始数据!AI253=0,"",原始数据!AI253)</f>
        <v>囚徒</v>
      </c>
      <c r="O253" s="124">
        <v>2.32</v>
      </c>
      <c r="P253" s="125">
        <v>0</v>
      </c>
      <c r="Q253" s="125">
        <v>1</v>
      </c>
      <c r="R253" s="125">
        <v>0</v>
      </c>
      <c r="S253" s="125">
        <v>32.2</v>
      </c>
      <c r="T253" s="127" t="s">
        <v>344</v>
      </c>
      <c r="U253" s="123" t="str">
        <f>IF(区域选择!P254="","",区域选择!P254)</f>
        <v>sasori</v>
      </c>
      <c r="V253" s="123" t="str">
        <f>IF(原始数据!AJ253=0,"",原始数据!AJ253)</f>
        <v>飞行家</v>
      </c>
      <c r="W253" s="124">
        <v>2.06</v>
      </c>
      <c r="X253" s="125">
        <v>0</v>
      </c>
      <c r="Y253" s="125">
        <v>0</v>
      </c>
      <c r="Z253" s="125">
        <v>0</v>
      </c>
      <c r="AA253" s="125">
        <v>18.9</v>
      </c>
      <c r="AB253" s="127" t="s">
        <v>343</v>
      </c>
      <c r="AC253" s="123" t="str">
        <f>IF(区域选择!U254="","",区域选择!U254)</f>
        <v>maeken</v>
      </c>
      <c r="AD253" s="123" t="str">
        <f>IF(原始数据!AL253=0,"",原始数据!AL253)</f>
        <v>佣兵</v>
      </c>
      <c r="AE253" s="124">
        <v>0.01</v>
      </c>
      <c r="AF253" s="125">
        <v>0</v>
      </c>
      <c r="AG253" s="125">
        <v>0</v>
      </c>
      <c r="AH253" s="125">
        <v>0</v>
      </c>
      <c r="AI253" s="125">
        <v>158.6</v>
      </c>
      <c r="AJ253" s="127" t="s">
        <v>344</v>
      </c>
      <c r="AK253" s="123" t="str">
        <f>IF(区域选择!Z254="","",区域选择!Z254)</f>
        <v>emmko</v>
      </c>
      <c r="AL253" s="123" t="str">
        <f>IF(原始数据!AN253=0,"",原始数据!AN253)</f>
        <v>勘探员</v>
      </c>
      <c r="AM253" s="124">
        <v>1.57</v>
      </c>
      <c r="AN253" s="125">
        <v>0</v>
      </c>
      <c r="AO253" s="125">
        <v>1</v>
      </c>
      <c r="AP253" s="125">
        <v>0</v>
      </c>
      <c r="AQ253" s="125">
        <v>46.8</v>
      </c>
      <c r="AR253" s="127" t="s">
        <v>344</v>
      </c>
      <c r="AS253" s="128">
        <v>0</v>
      </c>
      <c r="AT253" s="128">
        <v>6</v>
      </c>
      <c r="AU253" s="131">
        <v>59</v>
      </c>
      <c r="AV253" s="128"/>
      <c r="AW253" s="128"/>
      <c r="AX253" s="125"/>
      <c r="AY253" s="125"/>
      <c r="AZ253" s="130"/>
      <c r="BA253" s="130"/>
      <c r="BB253" s="130"/>
      <c r="BC253" s="125"/>
    </row>
    <row r="254" spans="1:55">
      <c r="A254" s="117">
        <f>输入错误检查!B254</f>
        <v>0</v>
      </c>
      <c r="C254" s="120">
        <f>IF(原始数据!B254="","",原始数据!B254)</f>
        <v>6</v>
      </c>
      <c r="D254" s="120">
        <f>IF(原始数据!C254="","",原始数据!C254)</f>
        <v>29</v>
      </c>
      <c r="E254" s="120">
        <f>IF(原始数据!D254="","",原始数据!D254)</f>
        <v>1500</v>
      </c>
      <c r="F254" s="120" t="str">
        <f>IF(原始数据!E254="","",原始数据!E254)</f>
        <v>RC</v>
      </c>
      <c r="G254" s="120" t="str">
        <f>IF(原始数据!F254="","",原始数据!F254)</f>
        <v>FL</v>
      </c>
      <c r="H254" s="120">
        <f>IF(原始数据!G254="","",原始数据!G254)</f>
        <v>3</v>
      </c>
      <c r="I254" s="120" t="str">
        <f>IF(原始数据!H254="","",原始数据!H254)</f>
        <v>上</v>
      </c>
      <c r="J254" s="120" t="str">
        <f>原始数据!U254</f>
        <v>屠</v>
      </c>
      <c r="K254" s="120">
        <f t="shared" si="8"/>
        <v>0</v>
      </c>
      <c r="L254" s="120">
        <f t="shared" si="9"/>
        <v>0</v>
      </c>
      <c r="M254" s="123" t="str">
        <f>IF(区域选择!K255="","",区域选择!K255)</f>
        <v>emmko</v>
      </c>
      <c r="N254" s="123" t="str">
        <f>IF(原始数据!AI254=0,"",原始数据!AI254)</f>
        <v>古董商</v>
      </c>
      <c r="O254" s="124">
        <v>2.01</v>
      </c>
      <c r="P254" s="125">
        <v>1</v>
      </c>
      <c r="Q254" s="125">
        <v>1</v>
      </c>
      <c r="R254" s="125">
        <v>0</v>
      </c>
      <c r="S254" s="125">
        <v>105.9</v>
      </c>
      <c r="T254" s="127" t="s">
        <v>344</v>
      </c>
      <c r="U254" s="123" t="str">
        <f>IF(区域选择!P255="","",区域选择!P255)</f>
        <v>maeken</v>
      </c>
      <c r="V254" s="123" t="str">
        <f>IF(原始数据!AJ254=0,"",原始数据!AJ254)</f>
        <v>佣兵</v>
      </c>
      <c r="W254" s="124">
        <v>1.56</v>
      </c>
      <c r="X254" s="125">
        <v>0</v>
      </c>
      <c r="Y254" s="125">
        <v>1</v>
      </c>
      <c r="Z254" s="125">
        <v>0</v>
      </c>
      <c r="AA254" s="125">
        <v>38.4</v>
      </c>
      <c r="AB254" s="127" t="s">
        <v>344</v>
      </c>
      <c r="AC254" s="123" t="str">
        <f>IF(区域选择!U255="","",区域选择!U255)</f>
        <v>sasori</v>
      </c>
      <c r="AD254" s="123" t="str">
        <f>IF(原始数据!AL254=0,"",原始数据!AL254)</f>
        <v>病患</v>
      </c>
      <c r="AE254" s="124">
        <v>1.32</v>
      </c>
      <c r="AF254" s="125">
        <v>0</v>
      </c>
      <c r="AG254" s="125">
        <v>1</v>
      </c>
      <c r="AH254" s="125">
        <v>0</v>
      </c>
      <c r="AI254" s="125">
        <v>35.7</v>
      </c>
      <c r="AJ254" s="127" t="s">
        <v>344</v>
      </c>
      <c r="AK254" s="123" t="str">
        <f>IF(区域选择!Z255="","",区域选择!Z255)</f>
        <v>yougg</v>
      </c>
      <c r="AL254" s="123" t="str">
        <f>IF(原始数据!AN254=0,"",原始数据!AN254)</f>
        <v>律师</v>
      </c>
      <c r="AM254" s="124">
        <v>0</v>
      </c>
      <c r="AN254" s="125">
        <v>0</v>
      </c>
      <c r="AO254" s="125">
        <v>0</v>
      </c>
      <c r="AP254" s="125">
        <v>0</v>
      </c>
      <c r="AQ254" s="125">
        <v>63.7</v>
      </c>
      <c r="AR254" s="127" t="s">
        <v>344</v>
      </c>
      <c r="AS254" s="128">
        <v>2</v>
      </c>
      <c r="AT254" s="128">
        <v>7</v>
      </c>
      <c r="AU254" s="131">
        <v>43</v>
      </c>
      <c r="AV254" s="128"/>
      <c r="AW254" s="128"/>
      <c r="AX254" s="125"/>
      <c r="AY254" s="125"/>
      <c r="AZ254" s="130"/>
      <c r="BA254" s="130"/>
      <c r="BB254" s="130"/>
      <c r="BC254" s="125"/>
    </row>
    <row r="255" spans="1:55">
      <c r="A255" s="117">
        <f>输入错误检查!B255</f>
        <v>0</v>
      </c>
      <c r="C255" s="120">
        <f>IF(原始数据!B255="","",原始数据!B255)</f>
        <v>6</v>
      </c>
      <c r="D255" s="120">
        <f>IF(原始数据!C255="","",原始数据!C255)</f>
        <v>29</v>
      </c>
      <c r="E255" s="120">
        <f>IF(原始数据!D255="","",原始数据!D255)</f>
        <v>1500</v>
      </c>
      <c r="F255" s="120" t="str">
        <f>IF(原始数据!E255="","",原始数据!E255)</f>
        <v>RC</v>
      </c>
      <c r="G255" s="120" t="str">
        <f>IF(原始数据!F255="","",原始数据!F255)</f>
        <v>FL</v>
      </c>
      <c r="H255" s="120">
        <f>IF(原始数据!G255="","",原始数据!G255)</f>
        <v>3</v>
      </c>
      <c r="I255" s="120" t="str">
        <f>IF(原始数据!H255="","",原始数据!H255)</f>
        <v>下</v>
      </c>
      <c r="J255" s="120" t="str">
        <f>原始数据!U255</f>
        <v>平</v>
      </c>
      <c r="K255" s="120">
        <f t="shared" si="8"/>
        <v>0</v>
      </c>
      <c r="L255" s="120">
        <f t="shared" si="9"/>
        <v>2</v>
      </c>
      <c r="M255" s="123" t="str">
        <f>IF(区域选择!K256="","",区域选择!K256)</f>
        <v>city</v>
      </c>
      <c r="N255" s="123" t="str">
        <f>IF(原始数据!AI255=0,"",原始数据!AI255)</f>
        <v>佣兵</v>
      </c>
      <c r="O255" s="124">
        <v>1.42</v>
      </c>
      <c r="P255" s="125">
        <v>1</v>
      </c>
      <c r="Q255" s="125">
        <v>1</v>
      </c>
      <c r="R255" s="125">
        <v>1</v>
      </c>
      <c r="S255" s="125">
        <v>73.1</v>
      </c>
      <c r="T255" s="127" t="s">
        <v>343</v>
      </c>
      <c r="U255" s="123" t="str">
        <f>IF(区域选择!P256="","",区域选择!P256)</f>
        <v>raolie</v>
      </c>
      <c r="V255" s="123" t="str">
        <f>IF(原始数据!AJ255=0,"",原始数据!AJ255)</f>
        <v>囚徒</v>
      </c>
      <c r="W255" s="124">
        <v>0.01</v>
      </c>
      <c r="X255" s="125">
        <v>0</v>
      </c>
      <c r="Y255" s="125">
        <v>0</v>
      </c>
      <c r="Z255" s="125">
        <v>0</v>
      </c>
      <c r="AA255" s="125">
        <v>99.2</v>
      </c>
      <c r="AB255" s="127" t="s">
        <v>344</v>
      </c>
      <c r="AC255" s="123" t="str">
        <f>IF(区域选择!U256="","",区域选择!U256)</f>
        <v>monop</v>
      </c>
      <c r="AD255" s="123" t="str">
        <f>IF(原始数据!AL255=0,"",原始数据!AL255)</f>
        <v>木偶师</v>
      </c>
      <c r="AE255" s="124">
        <v>2.77</v>
      </c>
      <c r="AF255" s="125">
        <v>1</v>
      </c>
      <c r="AG255" s="125">
        <v>0</v>
      </c>
      <c r="AH255" s="125">
        <v>0</v>
      </c>
      <c r="AI255" s="125">
        <v>34.9</v>
      </c>
      <c r="AJ255" s="127" t="s">
        <v>344</v>
      </c>
      <c r="AK255" s="123" t="str">
        <f>IF(区域选择!Z256="","",区域选择!Z256)</f>
        <v>soba</v>
      </c>
      <c r="AL255" s="123" t="str">
        <f>IF(原始数据!AN255=0,"",原始数据!AN255)</f>
        <v>心理学家</v>
      </c>
      <c r="AM255" s="124">
        <v>2.12</v>
      </c>
      <c r="AN255" s="125">
        <v>1</v>
      </c>
      <c r="AO255" s="125">
        <v>2</v>
      </c>
      <c r="AP255" s="125">
        <v>0</v>
      </c>
      <c r="AQ255" s="125">
        <v>58.4</v>
      </c>
      <c r="AR255" s="127" t="s">
        <v>343</v>
      </c>
      <c r="AS255" s="128">
        <v>0</v>
      </c>
      <c r="AT255" s="128">
        <v>6</v>
      </c>
      <c r="AU255" s="131">
        <v>9</v>
      </c>
      <c r="AV255" s="129"/>
      <c r="AW255" s="129"/>
      <c r="AX255" s="125"/>
      <c r="AY255" s="125"/>
      <c r="AZ255" s="130"/>
      <c r="BA255" s="130"/>
      <c r="BB255" s="130"/>
      <c r="BC255" s="125"/>
    </row>
    <row r="256" spans="1:55">
      <c r="A256" s="117">
        <f>输入错误检查!B256</f>
        <v>0</v>
      </c>
      <c r="C256" s="120">
        <f>IF(原始数据!B256="","",原始数据!B256)</f>
        <v>6</v>
      </c>
      <c r="D256" s="120">
        <f>IF(原始数据!C256="","",原始数据!C256)</f>
        <v>29</v>
      </c>
      <c r="E256" s="120">
        <f>IF(原始数据!D256="","",原始数据!D256)</f>
        <v>1500</v>
      </c>
      <c r="F256" s="120" t="str">
        <f>IF(原始数据!E256="","",原始数据!E256)</f>
        <v>RC</v>
      </c>
      <c r="G256" s="120" t="str">
        <f>IF(原始数据!F256="","",原始数据!F256)</f>
        <v>FL</v>
      </c>
      <c r="H256" s="120" t="str">
        <f>IF(原始数据!G256="","",原始数据!G256)</f>
        <v>加</v>
      </c>
      <c r="I256" s="120" t="str">
        <f>IF(原始数据!H256="","",原始数据!H256)</f>
        <v>上</v>
      </c>
      <c r="J256" s="120" t="str">
        <f>原始数据!U256</f>
        <v/>
      </c>
      <c r="K256" s="120" t="str">
        <f t="shared" si="8"/>
        <v/>
      </c>
      <c r="L256" s="120">
        <f t="shared" si="9"/>
        <v>0</v>
      </c>
      <c r="M256" s="123" t="str">
        <f>IF(区域选择!K257="","",区域选择!K257)</f>
        <v/>
      </c>
      <c r="N256" s="123" t="str">
        <f>IF(原始数据!AI256=0,"",原始数据!AI256)</f>
        <v/>
      </c>
      <c r="O256" s="124"/>
      <c r="P256" s="125"/>
      <c r="Q256" s="125"/>
      <c r="R256" s="125"/>
      <c r="S256" s="125"/>
      <c r="T256" s="125"/>
      <c r="U256" s="123" t="str">
        <f>IF(区域选择!P257="","",区域选择!P257)</f>
        <v/>
      </c>
      <c r="V256" s="123" t="str">
        <f>IF(原始数据!AJ256=0,"",原始数据!AJ256)</f>
        <v/>
      </c>
      <c r="W256" s="124"/>
      <c r="X256" s="125"/>
      <c r="Y256" s="125"/>
      <c r="Z256" s="125"/>
      <c r="AA256" s="125"/>
      <c r="AB256" s="125"/>
      <c r="AC256" s="123" t="str">
        <f>IF(区域选择!U257="","",区域选择!U257)</f>
        <v/>
      </c>
      <c r="AD256" s="123" t="str">
        <f>IF(原始数据!AL256=0,"",原始数据!AL256)</f>
        <v/>
      </c>
      <c r="AE256" s="124"/>
      <c r="AF256" s="125"/>
      <c r="AG256" s="125"/>
      <c r="AH256" s="125"/>
      <c r="AI256" s="125"/>
      <c r="AJ256" s="125"/>
      <c r="AK256" s="123" t="str">
        <f>IF(区域选择!Z257="","",区域选择!Z257)</f>
        <v/>
      </c>
      <c r="AL256" s="123" t="str">
        <f>IF(原始数据!AN256=0,"",原始数据!AN256)</f>
        <v/>
      </c>
      <c r="AM256" s="124"/>
      <c r="AN256" s="125"/>
      <c r="AO256" s="125"/>
      <c r="AP256" s="125"/>
      <c r="AQ256" s="125"/>
      <c r="AR256" s="125"/>
      <c r="AS256" s="128"/>
      <c r="AT256" s="128"/>
      <c r="AU256" s="128"/>
      <c r="AV256" s="128"/>
      <c r="AW256" s="128"/>
      <c r="AX256" s="125"/>
      <c r="AY256" s="125"/>
      <c r="AZ256" s="130"/>
      <c r="BA256" s="130"/>
      <c r="BB256" s="130"/>
      <c r="BC256" s="125"/>
    </row>
    <row r="257" spans="1:55">
      <c r="A257" s="117">
        <f>输入错误检查!B257</f>
        <v>0</v>
      </c>
      <c r="C257" s="120">
        <f>IF(原始数据!B257="","",原始数据!B257)</f>
        <v>6</v>
      </c>
      <c r="D257" s="120">
        <f>IF(原始数据!C257="","",原始数据!C257)</f>
        <v>29</v>
      </c>
      <c r="E257" s="120">
        <f>IF(原始数据!D257="","",原始数据!D257)</f>
        <v>1500</v>
      </c>
      <c r="F257" s="120" t="str">
        <f>IF(原始数据!E257="","",原始数据!E257)</f>
        <v>RC</v>
      </c>
      <c r="G257" s="120" t="str">
        <f>IF(原始数据!F257="","",原始数据!F257)</f>
        <v>FL</v>
      </c>
      <c r="H257" s="120" t="str">
        <f>IF(原始数据!G257="","",原始数据!G257)</f>
        <v>加</v>
      </c>
      <c r="I257" s="120" t="str">
        <f>IF(原始数据!H257="","",原始数据!H257)</f>
        <v>下</v>
      </c>
      <c r="J257" s="120" t="str">
        <f>原始数据!U257</f>
        <v/>
      </c>
      <c r="K257" s="120" t="str">
        <f t="shared" si="8"/>
        <v/>
      </c>
      <c r="L257" s="120">
        <f t="shared" si="9"/>
        <v>0</v>
      </c>
      <c r="M257" s="123" t="str">
        <f>IF(区域选择!K258="","",区域选择!K258)</f>
        <v/>
      </c>
      <c r="N257" s="123" t="str">
        <f>IF(原始数据!AI257=0,"",原始数据!AI257)</f>
        <v/>
      </c>
      <c r="O257" s="124"/>
      <c r="P257" s="125"/>
      <c r="Q257" s="125"/>
      <c r="R257" s="125"/>
      <c r="S257" s="125"/>
      <c r="T257" s="125"/>
      <c r="U257" s="123" t="str">
        <f>IF(区域选择!P258="","",区域选择!P258)</f>
        <v/>
      </c>
      <c r="V257" s="123" t="str">
        <f>IF(原始数据!AJ257=0,"",原始数据!AJ257)</f>
        <v/>
      </c>
      <c r="W257" s="124"/>
      <c r="X257" s="125"/>
      <c r="Y257" s="125"/>
      <c r="Z257" s="125"/>
      <c r="AA257" s="125"/>
      <c r="AB257" s="125"/>
      <c r="AC257" s="123" t="str">
        <f>IF(区域选择!U258="","",区域选择!U258)</f>
        <v/>
      </c>
      <c r="AD257" s="123" t="str">
        <f>IF(原始数据!AL257=0,"",原始数据!AL257)</f>
        <v/>
      </c>
      <c r="AE257" s="124"/>
      <c r="AF257" s="125"/>
      <c r="AG257" s="125"/>
      <c r="AH257" s="125"/>
      <c r="AI257" s="125"/>
      <c r="AJ257" s="125"/>
      <c r="AK257" s="123" t="str">
        <f>IF(区域选择!Z258="","",区域选择!Z258)</f>
        <v/>
      </c>
      <c r="AL257" s="123" t="str">
        <f>IF(原始数据!AN257=0,"",原始数据!AN257)</f>
        <v/>
      </c>
      <c r="AM257" s="124"/>
      <c r="AN257" s="125"/>
      <c r="AO257" s="125"/>
      <c r="AP257" s="125"/>
      <c r="AQ257" s="125"/>
      <c r="AR257" s="125"/>
      <c r="AS257" s="128"/>
      <c r="AT257" s="128"/>
      <c r="AU257" s="128"/>
      <c r="AV257" s="128"/>
      <c r="AW257" s="128"/>
      <c r="AX257" s="125"/>
      <c r="AY257" s="125"/>
      <c r="AZ257" s="130"/>
      <c r="BA257" s="130"/>
      <c r="BB257" s="130"/>
      <c r="BC257" s="125"/>
    </row>
    <row r="258" spans="1:55">
      <c r="A258" s="117">
        <f>输入错误检查!B258</f>
        <v>0</v>
      </c>
      <c r="C258" s="120">
        <f>IF(原始数据!B258="","",原始数据!B258)</f>
        <v>6</v>
      </c>
      <c r="D258" s="120">
        <f>IF(原始数据!C258="","",原始数据!C258)</f>
        <v>29</v>
      </c>
      <c r="E258" s="120">
        <f>IF(原始数据!D258="","",原始数据!D258)</f>
        <v>1700</v>
      </c>
      <c r="F258" s="120" t="str">
        <f>IF(原始数据!E258="","",原始数据!E258)</f>
        <v>AWG</v>
      </c>
      <c r="G258" s="120" t="str">
        <f>IF(原始数据!F258="","",原始数据!F258)</f>
        <v>AXIZ</v>
      </c>
      <c r="H258" s="120">
        <f>IF(原始数据!G258="","",原始数据!G258)</f>
        <v>1</v>
      </c>
      <c r="I258" s="120" t="str">
        <f>IF(原始数据!H258="","",原始数据!H258)</f>
        <v>上</v>
      </c>
      <c r="J258" s="120" t="str">
        <f>原始数据!U258</f>
        <v>平</v>
      </c>
      <c r="K258" s="120">
        <f t="shared" si="8"/>
        <v>0</v>
      </c>
      <c r="L258" s="120">
        <f t="shared" si="9"/>
        <v>2</v>
      </c>
      <c r="M258" s="123" t="str">
        <f>IF(区域选择!K259="","",区域选择!K259)</f>
        <v>takakou</v>
      </c>
      <c r="N258" s="123" t="str">
        <f>IF(原始数据!AI258=0,"",原始数据!AI258)</f>
        <v>野人</v>
      </c>
      <c r="O258" s="124">
        <v>1.75</v>
      </c>
      <c r="P258" s="125">
        <v>1</v>
      </c>
      <c r="Q258" s="125">
        <v>1</v>
      </c>
      <c r="R258" s="125">
        <v>0</v>
      </c>
      <c r="S258" s="125">
        <v>68.2</v>
      </c>
      <c r="T258" s="127" t="s">
        <v>344</v>
      </c>
      <c r="U258" s="123" t="str">
        <f>IF(区域选择!P259="","",区域选择!P259)</f>
        <v>tuna</v>
      </c>
      <c r="V258" s="123" t="str">
        <f>IF(原始数据!AJ258=0,"",原始数据!AJ258)</f>
        <v>木偶师</v>
      </c>
      <c r="W258" s="124">
        <v>3</v>
      </c>
      <c r="X258" s="125">
        <v>0</v>
      </c>
      <c r="Y258" s="125">
        <v>0</v>
      </c>
      <c r="Z258" s="125">
        <v>0</v>
      </c>
      <c r="AA258" s="125">
        <v>6.6</v>
      </c>
      <c r="AB258" s="127" t="s">
        <v>343</v>
      </c>
      <c r="AC258" s="123" t="str">
        <f>IF(区域选择!U259="","",区域选择!U259)</f>
        <v>atto</v>
      </c>
      <c r="AD258" s="123" t="str">
        <f>IF(原始数据!AL258=0,"",原始数据!AL258)</f>
        <v>园丁</v>
      </c>
      <c r="AE258" s="124">
        <v>1.63</v>
      </c>
      <c r="AF258" s="125">
        <v>0</v>
      </c>
      <c r="AG258" s="125">
        <v>1</v>
      </c>
      <c r="AH258" s="125">
        <v>0</v>
      </c>
      <c r="AI258" s="125">
        <v>13.5</v>
      </c>
      <c r="AJ258" s="127" t="s">
        <v>343</v>
      </c>
      <c r="AK258" s="123" t="str">
        <f>IF(区域选择!Z259="","",区域选择!Z259)</f>
        <v>nyan</v>
      </c>
      <c r="AL258" s="123" t="str">
        <f>IF(原始数据!AN258=0,"",原始数据!AN258)</f>
        <v>画家</v>
      </c>
      <c r="AM258" s="124">
        <v>0</v>
      </c>
      <c r="AN258" s="125">
        <v>0</v>
      </c>
      <c r="AO258" s="125">
        <v>0</v>
      </c>
      <c r="AP258" s="125">
        <v>0</v>
      </c>
      <c r="AQ258" s="125">
        <v>85.1</v>
      </c>
      <c r="AR258" s="127" t="s">
        <v>344</v>
      </c>
      <c r="AS258" s="128">
        <v>0</v>
      </c>
      <c r="AT258" s="131">
        <v>6</v>
      </c>
      <c r="AU258" s="131">
        <v>1</v>
      </c>
      <c r="AV258" s="129" t="s">
        <v>302</v>
      </c>
      <c r="AW258" s="129" t="s">
        <v>165</v>
      </c>
      <c r="AX258" s="125"/>
      <c r="AY258" s="125"/>
      <c r="AZ258" s="130"/>
      <c r="BA258" s="130"/>
      <c r="BB258" s="130"/>
      <c r="BC258" s="125" t="s">
        <v>345</v>
      </c>
    </row>
    <row r="259" spans="1:55">
      <c r="A259" s="117">
        <f>输入错误检查!B259</f>
        <v>0</v>
      </c>
      <c r="C259" s="120">
        <f>IF(原始数据!B259="","",原始数据!B259)</f>
        <v>6</v>
      </c>
      <c r="D259" s="120">
        <f>IF(原始数据!C259="","",原始数据!C259)</f>
        <v>29</v>
      </c>
      <c r="E259" s="120">
        <f>IF(原始数据!D259="","",原始数据!D259)</f>
        <v>1700</v>
      </c>
      <c r="F259" s="120" t="str">
        <f>IF(原始数据!E259="","",原始数据!E259)</f>
        <v>AWG</v>
      </c>
      <c r="G259" s="120" t="str">
        <f>IF(原始数据!F259="","",原始数据!F259)</f>
        <v>AXIZ</v>
      </c>
      <c r="H259" s="120">
        <f>IF(原始数据!G259="","",原始数据!G259)</f>
        <v>1</v>
      </c>
      <c r="I259" s="120" t="str">
        <f>IF(原始数据!H259="","",原始数据!H259)</f>
        <v>下</v>
      </c>
      <c r="J259" s="120" t="str">
        <f>原始数据!U259</f>
        <v>人</v>
      </c>
      <c r="K259" s="120">
        <f t="shared" si="8"/>
        <v>0</v>
      </c>
      <c r="L259" s="120">
        <f t="shared" si="9"/>
        <v>3</v>
      </c>
      <c r="M259" s="123" t="str">
        <f>IF(区域选择!K260="","",区域选择!K260)</f>
        <v>kaeru</v>
      </c>
      <c r="N259" s="123" t="str">
        <f>IF(原始数据!AI259=0,"",原始数据!AI259)</f>
        <v>空军</v>
      </c>
      <c r="O259" s="124">
        <v>1.5</v>
      </c>
      <c r="P259" s="125">
        <v>0</v>
      </c>
      <c r="Q259" s="125">
        <v>1</v>
      </c>
      <c r="R259" s="125">
        <v>0</v>
      </c>
      <c r="S259" s="125">
        <v>32.2</v>
      </c>
      <c r="T259" s="127" t="s">
        <v>344</v>
      </c>
      <c r="U259" s="123" t="str">
        <f>IF(区域选择!P260="","",区域选择!P260)</f>
        <v>nameko</v>
      </c>
      <c r="V259" s="123" t="str">
        <f>IF(原始数据!AJ259=0,"",原始数据!AJ259)</f>
        <v>木偶师</v>
      </c>
      <c r="W259" s="124">
        <v>0.26</v>
      </c>
      <c r="X259" s="125">
        <v>0</v>
      </c>
      <c r="Y259" s="125">
        <v>0</v>
      </c>
      <c r="Z259" s="125">
        <v>0</v>
      </c>
      <c r="AA259" s="125">
        <v>132.8</v>
      </c>
      <c r="AB259" s="127" t="s">
        <v>343</v>
      </c>
      <c r="AC259" s="123" t="str">
        <f>IF(区域选择!U260="","",区域选择!U260)</f>
        <v>tawash</v>
      </c>
      <c r="AD259" s="123" t="str">
        <f>IF(原始数据!AL259=0,"",原始数据!AL259)</f>
        <v>入殓师</v>
      </c>
      <c r="AE259" s="124">
        <v>1.82</v>
      </c>
      <c r="AF259" s="125">
        <v>0</v>
      </c>
      <c r="AG259" s="125">
        <v>1</v>
      </c>
      <c r="AH259" s="125">
        <v>0</v>
      </c>
      <c r="AI259" s="125">
        <v>5.1</v>
      </c>
      <c r="AJ259" s="127" t="s">
        <v>343</v>
      </c>
      <c r="AK259" s="123" t="str">
        <f>IF(区域选择!Z260="","",区域选择!Z260)</f>
        <v>aez</v>
      </c>
      <c r="AL259" s="123" t="str">
        <f>IF(原始数据!AN259=0,"",原始数据!AN259)</f>
        <v>飞行家</v>
      </c>
      <c r="AM259" s="124">
        <v>1.43</v>
      </c>
      <c r="AN259" s="125">
        <v>0</v>
      </c>
      <c r="AO259" s="125">
        <v>0</v>
      </c>
      <c r="AP259" s="125">
        <v>0</v>
      </c>
      <c r="AQ259" s="125">
        <v>6.2</v>
      </c>
      <c r="AR259" s="127" t="s">
        <v>343</v>
      </c>
      <c r="AS259" s="128">
        <v>0</v>
      </c>
      <c r="AT259" s="131">
        <v>5</v>
      </c>
      <c r="AU259" s="131">
        <v>0</v>
      </c>
      <c r="AV259" s="128"/>
      <c r="AW259" s="128"/>
      <c r="AX259" s="125"/>
      <c r="AY259" s="125"/>
      <c r="AZ259" s="130"/>
      <c r="BA259" s="130"/>
      <c r="BB259" s="130"/>
      <c r="BC259" s="125" t="s">
        <v>373</v>
      </c>
    </row>
    <row r="260" spans="1:55">
      <c r="A260" s="117">
        <f>输入错误检查!B260</f>
        <v>0</v>
      </c>
      <c r="C260" s="120">
        <f>IF(原始数据!B260="","",原始数据!B260)</f>
        <v>6</v>
      </c>
      <c r="D260" s="120">
        <f>IF(原始数据!C260="","",原始数据!C260)</f>
        <v>29</v>
      </c>
      <c r="E260" s="120">
        <f>IF(原始数据!D260="","",原始数据!D260)</f>
        <v>1700</v>
      </c>
      <c r="F260" s="120" t="str">
        <f>IF(原始数据!E260="","",原始数据!E260)</f>
        <v>AWG</v>
      </c>
      <c r="G260" s="120" t="str">
        <f>IF(原始数据!F260="","",原始数据!F260)</f>
        <v>AXIZ</v>
      </c>
      <c r="H260" s="120">
        <f>IF(原始数据!G260="","",原始数据!G260)</f>
        <v>2</v>
      </c>
      <c r="I260" s="120" t="str">
        <f>IF(原始数据!H260="","",原始数据!H260)</f>
        <v>上</v>
      </c>
      <c r="J260" s="120" t="str">
        <f>原始数据!U260</f>
        <v>平</v>
      </c>
      <c r="K260" s="120">
        <f t="shared" si="8"/>
        <v>0</v>
      </c>
      <c r="L260" s="120">
        <f t="shared" si="9"/>
        <v>2</v>
      </c>
      <c r="M260" s="123" t="str">
        <f>IF(区域选择!K261="","",区域选择!K261)</f>
        <v>nyan</v>
      </c>
      <c r="N260" s="123" t="str">
        <f>IF(原始数据!AI260=0,"",原始数据!AI260)</f>
        <v>先知</v>
      </c>
      <c r="O260" s="124">
        <v>2.47</v>
      </c>
      <c r="P260" s="125">
        <v>1</v>
      </c>
      <c r="Q260" s="125">
        <v>0</v>
      </c>
      <c r="R260" s="125">
        <v>0</v>
      </c>
      <c r="S260" s="125">
        <v>54.2</v>
      </c>
      <c r="T260" s="127" t="s">
        <v>343</v>
      </c>
      <c r="U260" s="123" t="str">
        <f>IF(区域选择!P261="","",区域选择!P261)</f>
        <v>tuna</v>
      </c>
      <c r="V260" s="123" t="str">
        <f>IF(原始数据!AJ260=0,"",原始数据!AJ260)</f>
        <v>舞女</v>
      </c>
      <c r="W260" s="124">
        <v>2.49</v>
      </c>
      <c r="X260" s="125">
        <v>0</v>
      </c>
      <c r="Y260" s="125">
        <v>2</v>
      </c>
      <c r="Z260" s="125">
        <v>0</v>
      </c>
      <c r="AA260" s="125">
        <v>66</v>
      </c>
      <c r="AB260" s="127" t="s">
        <v>344</v>
      </c>
      <c r="AC260" s="123" t="str">
        <f>IF(区域选择!U261="","",区域选择!U261)</f>
        <v>atto</v>
      </c>
      <c r="AD260" s="123" t="str">
        <f>IF(原始数据!AL260=0,"",原始数据!AL260)</f>
        <v>飞行家</v>
      </c>
      <c r="AE260" s="124">
        <v>0</v>
      </c>
      <c r="AF260" s="125">
        <v>0</v>
      </c>
      <c r="AG260" s="125">
        <v>0</v>
      </c>
      <c r="AH260" s="125">
        <v>0</v>
      </c>
      <c r="AI260" s="125">
        <v>81.2</v>
      </c>
      <c r="AJ260" s="127" t="s">
        <v>344</v>
      </c>
      <c r="AK260" s="123" t="str">
        <f>IF(区域选择!Z261="","",区域选择!Z261)</f>
        <v>takakou</v>
      </c>
      <c r="AL260" s="123" t="str">
        <f>IF(原始数据!AN260=0,"",原始数据!AN260)</f>
        <v>佣兵</v>
      </c>
      <c r="AM260" s="124">
        <v>1.38</v>
      </c>
      <c r="AN260" s="125">
        <v>0</v>
      </c>
      <c r="AO260" s="125">
        <v>1</v>
      </c>
      <c r="AP260" s="125">
        <v>0</v>
      </c>
      <c r="AQ260" s="125">
        <v>55.3</v>
      </c>
      <c r="AR260" s="127" t="s">
        <v>343</v>
      </c>
      <c r="AS260" s="128">
        <v>0</v>
      </c>
      <c r="AT260" s="128">
        <v>6</v>
      </c>
      <c r="AU260" s="131">
        <v>59</v>
      </c>
      <c r="AV260" s="128"/>
      <c r="AW260" s="128"/>
      <c r="AX260" s="125"/>
      <c r="AY260" s="125"/>
      <c r="AZ260" s="130"/>
      <c r="BA260" s="130"/>
      <c r="BB260" s="130"/>
      <c r="BC260" s="125" t="s">
        <v>372</v>
      </c>
    </row>
    <row r="261" spans="1:55">
      <c r="A261" s="117">
        <f>输入错误检查!B261</f>
        <v>0</v>
      </c>
      <c r="C261" s="120">
        <f>IF(原始数据!B261="","",原始数据!B261)</f>
        <v>6</v>
      </c>
      <c r="D261" s="120">
        <f>IF(原始数据!C261="","",原始数据!C261)</f>
        <v>29</v>
      </c>
      <c r="E261" s="120">
        <f>IF(原始数据!D261="","",原始数据!D261)</f>
        <v>1700</v>
      </c>
      <c r="F261" s="120" t="str">
        <f>IF(原始数据!E261="","",原始数据!E261)</f>
        <v>AWG</v>
      </c>
      <c r="G261" s="120" t="str">
        <f>IF(原始数据!F261="","",原始数据!F261)</f>
        <v>AXIZ</v>
      </c>
      <c r="H261" s="120">
        <f>IF(原始数据!G261="","",原始数据!G261)</f>
        <v>2</v>
      </c>
      <c r="I261" s="120" t="str">
        <f>IF(原始数据!H261="","",原始数据!H261)</f>
        <v>下</v>
      </c>
      <c r="J261" s="120" t="str">
        <f>原始数据!U261</f>
        <v>人</v>
      </c>
      <c r="K261" s="120">
        <f t="shared" si="8"/>
        <v>0</v>
      </c>
      <c r="L261" s="120">
        <f t="shared" si="9"/>
        <v>3</v>
      </c>
      <c r="M261" s="123" t="str">
        <f>IF(区域选择!K262="","",区域选择!K262)</f>
        <v>nameko</v>
      </c>
      <c r="N261" s="123" t="str">
        <f>IF(原始数据!AI261=0,"",原始数据!AI261)</f>
        <v>勘探员</v>
      </c>
      <c r="O261" s="124">
        <v>1.63</v>
      </c>
      <c r="P261" s="125">
        <v>0</v>
      </c>
      <c r="Q261" s="125">
        <v>1</v>
      </c>
      <c r="R261" s="125">
        <v>0</v>
      </c>
      <c r="S261" s="125">
        <v>55.8</v>
      </c>
      <c r="T261" s="127" t="s">
        <v>343</v>
      </c>
      <c r="U261" s="123" t="str">
        <f>IF(区域选择!P262="","",区域选择!P262)</f>
        <v>tawash</v>
      </c>
      <c r="V261" s="123" t="str">
        <f>IF(原始数据!AJ261=0,"",原始数据!AJ261)</f>
        <v>心理学家</v>
      </c>
      <c r="W261" s="124">
        <v>2.45</v>
      </c>
      <c r="X261" s="125">
        <v>0</v>
      </c>
      <c r="Y261" s="125">
        <v>0</v>
      </c>
      <c r="Z261" s="125">
        <v>0</v>
      </c>
      <c r="AA261" s="125">
        <v>0</v>
      </c>
      <c r="AB261" s="127" t="s">
        <v>343</v>
      </c>
      <c r="AC261" s="123" t="str">
        <f>IF(区域选择!U262="","",区域选择!U262)</f>
        <v>aez</v>
      </c>
      <c r="AD261" s="123" t="str">
        <f>IF(原始数据!AL261=0,"",原始数据!AL261)</f>
        <v>佣兵</v>
      </c>
      <c r="AE261" s="124">
        <v>1.73</v>
      </c>
      <c r="AF261" s="125">
        <v>0</v>
      </c>
      <c r="AG261" s="125">
        <v>1</v>
      </c>
      <c r="AH261" s="125">
        <v>0</v>
      </c>
      <c r="AI261" s="125">
        <v>32.8</v>
      </c>
      <c r="AJ261" s="127" t="s">
        <v>343</v>
      </c>
      <c r="AK261" s="123" t="str">
        <f>IF(区域选择!Z262="","",区域选择!Z262)</f>
        <v>kaeru</v>
      </c>
      <c r="AL261" s="123" t="str">
        <f>IF(原始数据!AN261=0,"",原始数据!AN261)</f>
        <v>杂技演员</v>
      </c>
      <c r="AM261" s="124">
        <v>0.06</v>
      </c>
      <c r="AN261" s="125">
        <v>0</v>
      </c>
      <c r="AO261" s="125">
        <v>0</v>
      </c>
      <c r="AP261" s="125">
        <v>0</v>
      </c>
      <c r="AQ261" s="125">
        <v>170.6</v>
      </c>
      <c r="AR261" s="127" t="s">
        <v>344</v>
      </c>
      <c r="AS261" s="128">
        <v>0</v>
      </c>
      <c r="AT261" s="131">
        <v>8</v>
      </c>
      <c r="AU261" s="131">
        <v>10</v>
      </c>
      <c r="AV261" s="128"/>
      <c r="AW261" s="128"/>
      <c r="AX261" s="125"/>
      <c r="AY261" s="125"/>
      <c r="AZ261" s="130"/>
      <c r="BA261" s="130"/>
      <c r="BB261" s="130"/>
      <c r="BC261" s="125"/>
    </row>
    <row r="262" spans="1:55">
      <c r="A262" s="117">
        <f>输入错误检查!B262</f>
        <v>0</v>
      </c>
      <c r="C262" s="120">
        <f>IF(原始数据!B262="","",原始数据!B262)</f>
        <v>6</v>
      </c>
      <c r="D262" s="120">
        <f>IF(原始数据!C262="","",原始数据!C262)</f>
        <v>29</v>
      </c>
      <c r="E262" s="120">
        <f>IF(原始数据!D262="","",原始数据!D262)</f>
        <v>1700</v>
      </c>
      <c r="F262" s="120" t="str">
        <f>IF(原始数据!E262="","",原始数据!E262)</f>
        <v>AWG</v>
      </c>
      <c r="G262" s="120" t="str">
        <f>IF(原始数据!F262="","",原始数据!F262)</f>
        <v>AXIZ</v>
      </c>
      <c r="H262" s="120">
        <f>IF(原始数据!G262="","",原始数据!G262)</f>
        <v>3</v>
      </c>
      <c r="I262" s="120" t="str">
        <f>IF(原始数据!H262="","",原始数据!H262)</f>
        <v>上</v>
      </c>
      <c r="J262" s="120" t="str">
        <f>原始数据!U262</f>
        <v/>
      </c>
      <c r="K262" s="120" t="str">
        <f t="shared" si="8"/>
        <v/>
      </c>
      <c r="L262" s="120">
        <f t="shared" si="9"/>
        <v>0</v>
      </c>
      <c r="M262" s="123" t="str">
        <f>IF(区域选择!K263="","",区域选择!K263)</f>
        <v/>
      </c>
      <c r="N262" s="123" t="str">
        <f>IF(原始数据!AI262=0,"",原始数据!AI262)</f>
        <v/>
      </c>
      <c r="O262" s="124"/>
      <c r="P262" s="125"/>
      <c r="Q262" s="125"/>
      <c r="R262" s="125"/>
      <c r="S262" s="125"/>
      <c r="T262" s="125"/>
      <c r="U262" s="123" t="str">
        <f>IF(区域选择!P263="","",区域选择!P263)</f>
        <v/>
      </c>
      <c r="V262" s="123" t="str">
        <f>IF(原始数据!AJ262=0,"",原始数据!AJ262)</f>
        <v/>
      </c>
      <c r="W262" s="124"/>
      <c r="X262" s="125"/>
      <c r="Y262" s="125"/>
      <c r="Z262" s="125"/>
      <c r="AA262" s="125"/>
      <c r="AB262" s="125"/>
      <c r="AC262" s="123" t="str">
        <f>IF(区域选择!U263="","",区域选择!U263)</f>
        <v/>
      </c>
      <c r="AD262" s="123" t="str">
        <f>IF(原始数据!AL262=0,"",原始数据!AL262)</f>
        <v/>
      </c>
      <c r="AE262" s="124"/>
      <c r="AF262" s="125"/>
      <c r="AG262" s="125"/>
      <c r="AH262" s="125"/>
      <c r="AI262" s="125"/>
      <c r="AJ262" s="125"/>
      <c r="AK262" s="123" t="str">
        <f>IF(区域选择!Z263="","",区域选择!Z263)</f>
        <v/>
      </c>
      <c r="AL262" s="123" t="str">
        <f>IF(原始数据!AN262=0,"",原始数据!AN262)</f>
        <v/>
      </c>
      <c r="AM262" s="124"/>
      <c r="AN262" s="125"/>
      <c r="AO262" s="125"/>
      <c r="AP262" s="125"/>
      <c r="AQ262" s="125"/>
      <c r="AR262" s="125"/>
      <c r="AS262" s="128"/>
      <c r="AT262" s="128"/>
      <c r="AU262" s="128"/>
      <c r="AV262" s="128"/>
      <c r="AW262" s="128"/>
      <c r="AX262" s="125"/>
      <c r="AY262" s="125"/>
      <c r="AZ262" s="130"/>
      <c r="BA262" s="130"/>
      <c r="BB262" s="130"/>
      <c r="BC262" s="125"/>
    </row>
    <row r="263" spans="1:55">
      <c r="A263" s="117">
        <f>输入错误检查!B263</f>
        <v>0</v>
      </c>
      <c r="C263" s="120">
        <f>IF(原始数据!B263="","",原始数据!B263)</f>
        <v>6</v>
      </c>
      <c r="D263" s="120">
        <f>IF(原始数据!C263="","",原始数据!C263)</f>
        <v>29</v>
      </c>
      <c r="E263" s="120">
        <f>IF(原始数据!D263="","",原始数据!D263)</f>
        <v>1700</v>
      </c>
      <c r="F263" s="120" t="str">
        <f>IF(原始数据!E263="","",原始数据!E263)</f>
        <v>AWG</v>
      </c>
      <c r="G263" s="120" t="str">
        <f>IF(原始数据!F263="","",原始数据!F263)</f>
        <v>AXIZ</v>
      </c>
      <c r="H263" s="120">
        <f>IF(原始数据!G263="","",原始数据!G263)</f>
        <v>3</v>
      </c>
      <c r="I263" s="120" t="str">
        <f>IF(原始数据!H263="","",原始数据!H263)</f>
        <v>下</v>
      </c>
      <c r="J263" s="120" t="str">
        <f>原始数据!U263</f>
        <v/>
      </c>
      <c r="K263" s="120" t="str">
        <f t="shared" si="8"/>
        <v/>
      </c>
      <c r="L263" s="120">
        <f t="shared" si="9"/>
        <v>0</v>
      </c>
      <c r="M263" s="123" t="str">
        <f>IF(区域选择!K264="","",区域选择!K264)</f>
        <v/>
      </c>
      <c r="N263" s="123" t="str">
        <f>IF(原始数据!AI263=0,"",原始数据!AI263)</f>
        <v/>
      </c>
      <c r="O263" s="124"/>
      <c r="P263" s="125"/>
      <c r="Q263" s="125"/>
      <c r="R263" s="125"/>
      <c r="S263" s="125"/>
      <c r="T263" s="125"/>
      <c r="U263" s="123" t="str">
        <f>IF(区域选择!P264="","",区域选择!P264)</f>
        <v/>
      </c>
      <c r="V263" s="123" t="str">
        <f>IF(原始数据!AJ263=0,"",原始数据!AJ263)</f>
        <v/>
      </c>
      <c r="W263" s="124"/>
      <c r="X263" s="125"/>
      <c r="Y263" s="125"/>
      <c r="Z263" s="125"/>
      <c r="AA263" s="125"/>
      <c r="AB263" s="125"/>
      <c r="AC263" s="123" t="str">
        <f>IF(区域选择!U264="","",区域选择!U264)</f>
        <v/>
      </c>
      <c r="AD263" s="123" t="str">
        <f>IF(原始数据!AL263=0,"",原始数据!AL263)</f>
        <v/>
      </c>
      <c r="AE263" s="124"/>
      <c r="AF263" s="125"/>
      <c r="AG263" s="125"/>
      <c r="AH263" s="125"/>
      <c r="AI263" s="125"/>
      <c r="AJ263" s="125"/>
      <c r="AK263" s="123" t="str">
        <f>IF(区域选择!Z264="","",区域选择!Z264)</f>
        <v/>
      </c>
      <c r="AL263" s="123" t="str">
        <f>IF(原始数据!AN263=0,"",原始数据!AN263)</f>
        <v/>
      </c>
      <c r="AM263" s="124"/>
      <c r="AN263" s="125"/>
      <c r="AO263" s="125"/>
      <c r="AP263" s="125"/>
      <c r="AQ263" s="125"/>
      <c r="AR263" s="125"/>
      <c r="AS263" s="128"/>
      <c r="AT263" s="128"/>
      <c r="AU263" s="128"/>
      <c r="AV263" s="128"/>
      <c r="AW263" s="128"/>
      <c r="AX263" s="125"/>
      <c r="AY263" s="125"/>
      <c r="AZ263" s="130"/>
      <c r="BA263" s="130"/>
      <c r="BB263" s="130"/>
      <c r="BC263" s="125"/>
    </row>
    <row r="264" spans="1:55">
      <c r="A264" s="117">
        <f>输入错误检查!B264</f>
        <v>0</v>
      </c>
      <c r="C264" s="120">
        <f>IF(原始数据!B264="","",原始数据!B264)</f>
        <v>6</v>
      </c>
      <c r="D264" s="120">
        <f>IF(原始数据!C264="","",原始数据!C264)</f>
        <v>29</v>
      </c>
      <c r="E264" s="120">
        <f>IF(原始数据!D264="","",原始数据!D264)</f>
        <v>1700</v>
      </c>
      <c r="F264" s="120" t="str">
        <f>IF(原始数据!E264="","",原始数据!E264)</f>
        <v>AWG</v>
      </c>
      <c r="G264" s="120" t="str">
        <f>IF(原始数据!F264="","",原始数据!F264)</f>
        <v>AXIZ</v>
      </c>
      <c r="H264" s="120" t="str">
        <f>IF(原始数据!G264="","",原始数据!G264)</f>
        <v>加</v>
      </c>
      <c r="I264" s="120" t="str">
        <f>IF(原始数据!H264="","",原始数据!H264)</f>
        <v>上</v>
      </c>
      <c r="J264" s="120" t="str">
        <f>原始数据!U264</f>
        <v/>
      </c>
      <c r="K264" s="120" t="str">
        <f t="shared" si="8"/>
        <v/>
      </c>
      <c r="L264" s="120">
        <f t="shared" si="9"/>
        <v>0</v>
      </c>
      <c r="M264" s="123" t="str">
        <f>IF(区域选择!K265="","",区域选择!K265)</f>
        <v/>
      </c>
      <c r="N264" s="123" t="str">
        <f>IF(原始数据!AI264=0,"",原始数据!AI264)</f>
        <v/>
      </c>
      <c r="O264" s="124"/>
      <c r="P264" s="125"/>
      <c r="Q264" s="125"/>
      <c r="R264" s="125"/>
      <c r="S264" s="125"/>
      <c r="T264" s="125"/>
      <c r="U264" s="123" t="str">
        <f>IF(区域选择!P265="","",区域选择!P265)</f>
        <v/>
      </c>
      <c r="V264" s="123" t="str">
        <f>IF(原始数据!AJ264=0,"",原始数据!AJ264)</f>
        <v/>
      </c>
      <c r="W264" s="124"/>
      <c r="X264" s="125"/>
      <c r="Y264" s="125"/>
      <c r="Z264" s="125"/>
      <c r="AA264" s="125"/>
      <c r="AB264" s="125"/>
      <c r="AC264" s="123" t="str">
        <f>IF(区域选择!U265="","",区域选择!U265)</f>
        <v/>
      </c>
      <c r="AD264" s="123" t="str">
        <f>IF(原始数据!AL264=0,"",原始数据!AL264)</f>
        <v/>
      </c>
      <c r="AE264" s="124"/>
      <c r="AF264" s="125"/>
      <c r="AG264" s="125"/>
      <c r="AH264" s="125"/>
      <c r="AI264" s="125"/>
      <c r="AJ264" s="125"/>
      <c r="AK264" s="123" t="str">
        <f>IF(区域选择!Z265="","",区域选择!Z265)</f>
        <v/>
      </c>
      <c r="AL264" s="123" t="str">
        <f>IF(原始数据!AN264=0,"",原始数据!AN264)</f>
        <v/>
      </c>
      <c r="AM264" s="124"/>
      <c r="AN264" s="125"/>
      <c r="AO264" s="125"/>
      <c r="AP264" s="125"/>
      <c r="AQ264" s="125"/>
      <c r="AR264" s="125"/>
      <c r="AS264" s="128"/>
      <c r="AT264" s="128"/>
      <c r="AU264" s="128"/>
      <c r="AV264" s="128"/>
      <c r="AW264" s="128"/>
      <c r="AX264" s="125"/>
      <c r="AY264" s="125"/>
      <c r="AZ264" s="130"/>
      <c r="BA264" s="130"/>
      <c r="BB264" s="130"/>
      <c r="BC264" s="125"/>
    </row>
    <row r="265" spans="1:55">
      <c r="A265" s="117">
        <f>输入错误检查!B265</f>
        <v>0</v>
      </c>
      <c r="C265" s="120">
        <f>IF(原始数据!B265="","",原始数据!B265)</f>
        <v>6</v>
      </c>
      <c r="D265" s="120">
        <f>IF(原始数据!C265="","",原始数据!C265)</f>
        <v>29</v>
      </c>
      <c r="E265" s="120">
        <f>IF(原始数据!D265="","",原始数据!D265)</f>
        <v>1700</v>
      </c>
      <c r="F265" s="120" t="str">
        <f>IF(原始数据!E265="","",原始数据!E265)</f>
        <v>AWG</v>
      </c>
      <c r="G265" s="120" t="str">
        <f>IF(原始数据!F265="","",原始数据!F265)</f>
        <v>AXIZ</v>
      </c>
      <c r="H265" s="120" t="str">
        <f>IF(原始数据!G265="","",原始数据!G265)</f>
        <v>加</v>
      </c>
      <c r="I265" s="120" t="str">
        <f>IF(原始数据!H265="","",原始数据!H265)</f>
        <v>下</v>
      </c>
      <c r="J265" s="120" t="str">
        <f>原始数据!U265</f>
        <v/>
      </c>
      <c r="K265" s="120" t="str">
        <f t="shared" si="8"/>
        <v/>
      </c>
      <c r="L265" s="120">
        <f t="shared" si="9"/>
        <v>0</v>
      </c>
      <c r="M265" s="123" t="str">
        <f>IF(区域选择!K266="","",区域选择!K266)</f>
        <v/>
      </c>
      <c r="N265" s="123" t="str">
        <f>IF(原始数据!AI265=0,"",原始数据!AI265)</f>
        <v/>
      </c>
      <c r="O265" s="124"/>
      <c r="P265" s="125"/>
      <c r="Q265" s="125"/>
      <c r="R265" s="125"/>
      <c r="S265" s="125"/>
      <c r="T265" s="125"/>
      <c r="U265" s="123" t="str">
        <f>IF(区域选择!P266="","",区域选择!P266)</f>
        <v/>
      </c>
      <c r="V265" s="123" t="str">
        <f>IF(原始数据!AJ265=0,"",原始数据!AJ265)</f>
        <v/>
      </c>
      <c r="W265" s="124"/>
      <c r="X265" s="125"/>
      <c r="Y265" s="125"/>
      <c r="Z265" s="125"/>
      <c r="AA265" s="125"/>
      <c r="AB265" s="125"/>
      <c r="AC265" s="123" t="str">
        <f>IF(区域选择!U266="","",区域选择!U266)</f>
        <v/>
      </c>
      <c r="AD265" s="123" t="str">
        <f>IF(原始数据!AL265=0,"",原始数据!AL265)</f>
        <v/>
      </c>
      <c r="AE265" s="124"/>
      <c r="AF265" s="125"/>
      <c r="AG265" s="125"/>
      <c r="AH265" s="125"/>
      <c r="AI265" s="125"/>
      <c r="AJ265" s="125"/>
      <c r="AK265" s="123" t="str">
        <f>IF(区域选择!Z266="","",区域选择!Z266)</f>
        <v/>
      </c>
      <c r="AL265" s="123" t="str">
        <f>IF(原始数据!AN265=0,"",原始数据!AN265)</f>
        <v/>
      </c>
      <c r="AM265" s="124"/>
      <c r="AN265" s="125"/>
      <c r="AO265" s="125"/>
      <c r="AP265" s="125"/>
      <c r="AQ265" s="125"/>
      <c r="AR265" s="125"/>
      <c r="AS265" s="128"/>
      <c r="AT265" s="128"/>
      <c r="AU265" s="128"/>
      <c r="AV265" s="128"/>
      <c r="AW265" s="128"/>
      <c r="AX265" s="125"/>
      <c r="AY265" s="125"/>
      <c r="AZ265" s="130"/>
      <c r="BA265" s="130"/>
      <c r="BB265" s="130"/>
      <c r="BC265" s="125"/>
    </row>
    <row r="266" spans="1:55">
      <c r="A266" s="117">
        <f>输入错误检查!B266</f>
        <v>0</v>
      </c>
      <c r="C266" s="120">
        <f>IF(原始数据!B266="","",原始数据!B266)</f>
        <v>6</v>
      </c>
      <c r="D266" s="120">
        <f>IF(原始数据!C266="","",原始数据!C266)</f>
        <v>30</v>
      </c>
      <c r="E266" s="120">
        <f>IF(原始数据!D266="","",原始数据!D266)</f>
        <v>1300</v>
      </c>
      <c r="F266" s="120" t="str">
        <f>IF(原始数据!E266="","",原始数据!E266)</f>
        <v>RC</v>
      </c>
      <c r="G266" s="120" t="str">
        <f>IF(原始数据!F266="","",原始数据!F266)</f>
        <v>SZ</v>
      </c>
      <c r="H266" s="120">
        <f>IF(原始数据!G266="","",原始数据!G266)</f>
        <v>1</v>
      </c>
      <c r="I266" s="120" t="str">
        <f>IF(原始数据!H266="","",原始数据!H266)</f>
        <v>上</v>
      </c>
      <c r="J266" s="120" t="str">
        <f>原始数据!U266</f>
        <v>平</v>
      </c>
      <c r="K266" s="120">
        <f t="shared" si="8"/>
        <v>0</v>
      </c>
      <c r="L266" s="120">
        <f t="shared" si="9"/>
        <v>2</v>
      </c>
      <c r="M266" s="123" t="str">
        <f>IF(区域选择!K267="","",区域选择!K267)</f>
        <v>soba</v>
      </c>
      <c r="N266" s="123" t="str">
        <f>IF(原始数据!AI266=0,"",原始数据!AI266)</f>
        <v>画家</v>
      </c>
      <c r="O266" s="124">
        <v>1.53</v>
      </c>
      <c r="P266" s="125">
        <v>0</v>
      </c>
      <c r="Q266" s="125">
        <v>1</v>
      </c>
      <c r="R266" s="125">
        <v>0</v>
      </c>
      <c r="S266" s="125">
        <v>84.7</v>
      </c>
      <c r="T266" s="127" t="s">
        <v>344</v>
      </c>
      <c r="U266" s="123" t="str">
        <f>IF(区域选择!P267="","",区域选择!P267)</f>
        <v>raolie</v>
      </c>
      <c r="V266" s="123" t="str">
        <f>IF(原始数据!AJ266=0,"",原始数据!AJ266)</f>
        <v>杂技演员</v>
      </c>
      <c r="W266" s="124">
        <v>0.75</v>
      </c>
      <c r="X266" s="125">
        <v>0</v>
      </c>
      <c r="Y266" s="125">
        <v>0</v>
      </c>
      <c r="Z266" s="125">
        <v>0</v>
      </c>
      <c r="AA266" s="125">
        <v>85</v>
      </c>
      <c r="AB266" s="127" t="s">
        <v>344</v>
      </c>
      <c r="AC266" s="123" t="str">
        <f>IF(区域选择!U267="","",区域选择!U267)</f>
        <v>monop</v>
      </c>
      <c r="AD266" s="123" t="str">
        <f>IF(原始数据!AL266=0,"",原始数据!AL266)</f>
        <v>木偶师</v>
      </c>
      <c r="AE266" s="124">
        <v>2.06</v>
      </c>
      <c r="AF266" s="125">
        <v>0</v>
      </c>
      <c r="AG266" s="125">
        <v>0</v>
      </c>
      <c r="AH266" s="125">
        <v>0</v>
      </c>
      <c r="AI266" s="125">
        <v>65</v>
      </c>
      <c r="AJ266" s="127" t="s">
        <v>343</v>
      </c>
      <c r="AK266" s="123" t="str">
        <f>IF(区域选择!Z267="","",区域选择!Z267)</f>
        <v>city</v>
      </c>
      <c r="AL266" s="123" t="str">
        <f>IF(原始数据!AN266=0,"",原始数据!AN266)</f>
        <v>野人</v>
      </c>
      <c r="AM266" s="124">
        <v>1.55</v>
      </c>
      <c r="AN266" s="125">
        <v>0</v>
      </c>
      <c r="AO266" s="125">
        <v>3</v>
      </c>
      <c r="AP266" s="125">
        <v>0</v>
      </c>
      <c r="AQ266" s="125">
        <v>100.8</v>
      </c>
      <c r="AR266" s="127" t="s">
        <v>343</v>
      </c>
      <c r="AS266" s="128">
        <v>0</v>
      </c>
      <c r="AT266" s="128">
        <v>8</v>
      </c>
      <c r="AU266" s="128">
        <v>31</v>
      </c>
      <c r="AV266" s="129" t="s">
        <v>292</v>
      </c>
      <c r="AW266" s="129" t="s">
        <v>202</v>
      </c>
      <c r="AX266" s="125"/>
      <c r="AY266" s="125"/>
      <c r="AZ266" s="130"/>
      <c r="BA266" s="130"/>
      <c r="BB266" s="130"/>
      <c r="BC266" s="127" t="s">
        <v>345</v>
      </c>
    </row>
    <row r="267" spans="1:55">
      <c r="A267" s="117">
        <f>输入错误检查!B267</f>
        <v>0</v>
      </c>
      <c r="C267" s="120">
        <f>IF(原始数据!B267="","",原始数据!B267)</f>
        <v>6</v>
      </c>
      <c r="D267" s="120">
        <f>IF(原始数据!C267="","",原始数据!C267)</f>
        <v>30</v>
      </c>
      <c r="E267" s="120">
        <f>IF(原始数据!D267="","",原始数据!D267)</f>
        <v>1300</v>
      </c>
      <c r="F267" s="120" t="str">
        <f>IF(原始数据!E267="","",原始数据!E267)</f>
        <v>RC</v>
      </c>
      <c r="G267" s="120" t="str">
        <f>IF(原始数据!F267="","",原始数据!F267)</f>
        <v>SZ</v>
      </c>
      <c r="H267" s="120">
        <f>IF(原始数据!G267="","",原始数据!G267)</f>
        <v>1</v>
      </c>
      <c r="I267" s="120" t="str">
        <f>IF(原始数据!H267="","",原始数据!H267)</f>
        <v>下</v>
      </c>
      <c r="J267" s="120" t="str">
        <f>原始数据!U267</f>
        <v>屠</v>
      </c>
      <c r="K267" s="120">
        <f t="shared" si="8"/>
        <v>0</v>
      </c>
      <c r="L267" s="120">
        <f t="shared" si="9"/>
        <v>0</v>
      </c>
      <c r="M267" s="123" t="str">
        <f>IF(区域选择!K268="","",区域选择!K268)</f>
        <v>soar</v>
      </c>
      <c r="N267" s="123" t="str">
        <f>IF(原始数据!AI267=0,"",原始数据!AI267)</f>
        <v>园丁</v>
      </c>
      <c r="O267" s="124">
        <v>0.05</v>
      </c>
      <c r="P267" s="125">
        <v>0</v>
      </c>
      <c r="Q267" s="125">
        <v>0</v>
      </c>
      <c r="R267" s="125">
        <v>0</v>
      </c>
      <c r="S267" s="125">
        <v>70.3</v>
      </c>
      <c r="T267" s="127" t="s">
        <v>344</v>
      </c>
      <c r="U267" s="123" t="str">
        <f>IF(区域选择!P268="","",区域选择!P268)</f>
        <v>mone</v>
      </c>
      <c r="V267" s="123" t="str">
        <f>IF(原始数据!AJ267=0,"",原始数据!AJ267)</f>
        <v>古董商</v>
      </c>
      <c r="W267" s="124">
        <v>2.45</v>
      </c>
      <c r="X267" s="125">
        <v>0</v>
      </c>
      <c r="Y267" s="125">
        <v>0</v>
      </c>
      <c r="Z267" s="125">
        <v>0</v>
      </c>
      <c r="AA267" s="125">
        <v>29.1</v>
      </c>
      <c r="AB267" s="127" t="s">
        <v>344</v>
      </c>
      <c r="AC267" s="123" t="str">
        <f>IF(区域选择!U268="","",区域选择!U268)</f>
        <v>takoyaki</v>
      </c>
      <c r="AD267" s="123" t="str">
        <f>IF(原始数据!AL267=0,"",原始数据!AL267)</f>
        <v>佣兵</v>
      </c>
      <c r="AE267" s="124">
        <v>1.48</v>
      </c>
      <c r="AF267" s="125">
        <v>0</v>
      </c>
      <c r="AG267" s="125">
        <v>4</v>
      </c>
      <c r="AH267" s="125">
        <v>0</v>
      </c>
      <c r="AI267" s="125">
        <v>119.9</v>
      </c>
      <c r="AJ267" s="127" t="s">
        <v>344</v>
      </c>
      <c r="AK267" s="123" t="str">
        <f>IF(区域选择!Z268="","",区域选择!Z268)</f>
        <v>gnk</v>
      </c>
      <c r="AL267" s="123" t="str">
        <f>IF(原始数据!AN267=0,"",原始数据!AN267)</f>
        <v>魔术师</v>
      </c>
      <c r="AM267" s="124">
        <v>2.64</v>
      </c>
      <c r="AN267" s="125">
        <v>0</v>
      </c>
      <c r="AO267" s="125">
        <v>0</v>
      </c>
      <c r="AP267" s="125">
        <v>0</v>
      </c>
      <c r="AQ267" s="125">
        <v>97.8</v>
      </c>
      <c r="AR267" s="127" t="s">
        <v>344</v>
      </c>
      <c r="AS267" s="128">
        <v>0</v>
      </c>
      <c r="AT267" s="128">
        <v>12</v>
      </c>
      <c r="AU267" s="128">
        <v>22</v>
      </c>
      <c r="AV267" s="128"/>
      <c r="AW267" s="128"/>
      <c r="AX267" s="125"/>
      <c r="AY267" s="125"/>
      <c r="AZ267" s="130"/>
      <c r="BA267" s="130"/>
      <c r="BB267" s="130"/>
      <c r="BC267" s="125"/>
    </row>
    <row r="268" spans="1:55">
      <c r="A268" s="117">
        <f>输入错误检查!B268</f>
        <v>0</v>
      </c>
      <c r="C268" s="120">
        <f>IF(原始数据!B268="","",原始数据!B268)</f>
        <v>6</v>
      </c>
      <c r="D268" s="120">
        <f>IF(原始数据!C268="","",原始数据!C268)</f>
        <v>30</v>
      </c>
      <c r="E268" s="120">
        <f>IF(原始数据!D268="","",原始数据!D268)</f>
        <v>1300</v>
      </c>
      <c r="F268" s="120" t="str">
        <f>IF(原始数据!E268="","",原始数据!E268)</f>
        <v>RC</v>
      </c>
      <c r="G268" s="120" t="str">
        <f>IF(原始数据!F268="","",原始数据!F268)</f>
        <v>SZ</v>
      </c>
      <c r="H268" s="120">
        <f>IF(原始数据!G268="","",原始数据!G268)</f>
        <v>2</v>
      </c>
      <c r="I268" s="120" t="str">
        <f>IF(原始数据!H268="","",原始数据!H268)</f>
        <v>上</v>
      </c>
      <c r="J268" s="120" t="str">
        <f>原始数据!U268</f>
        <v>屠</v>
      </c>
      <c r="K268" s="120">
        <f t="shared" si="8"/>
        <v>0</v>
      </c>
      <c r="L268" s="120">
        <f t="shared" si="9"/>
        <v>0</v>
      </c>
      <c r="M268" s="123" t="str">
        <f>IF(区域选择!K269="","",区域选择!K269)</f>
        <v>soba</v>
      </c>
      <c r="N268" s="123" t="str">
        <f>IF(原始数据!AI268=0,"",原始数据!AI268)</f>
        <v>调香师</v>
      </c>
      <c r="O268" s="124">
        <v>1.86</v>
      </c>
      <c r="P268" s="125">
        <v>0</v>
      </c>
      <c r="Q268" s="125">
        <v>2</v>
      </c>
      <c r="R268" s="125">
        <v>0</v>
      </c>
      <c r="S268" s="125">
        <v>41.7</v>
      </c>
      <c r="T268" s="127" t="s">
        <v>344</v>
      </c>
      <c r="U268" s="123" t="str">
        <f>IF(区域选择!P269="","",区域选择!P269)</f>
        <v>monop</v>
      </c>
      <c r="V268" s="123" t="str">
        <f>IF(原始数据!AJ268=0,"",原始数据!AJ268)</f>
        <v>古董商</v>
      </c>
      <c r="W268" s="124">
        <v>2.47</v>
      </c>
      <c r="X268" s="125">
        <v>0</v>
      </c>
      <c r="Y268" s="125">
        <v>0</v>
      </c>
      <c r="Z268" s="125">
        <v>0</v>
      </c>
      <c r="AA268" s="125">
        <v>55.1</v>
      </c>
      <c r="AB268" s="127" t="s">
        <v>344</v>
      </c>
      <c r="AC268" s="123" t="str">
        <f>IF(区域选择!U269="","",区域选择!U269)</f>
        <v>raolie</v>
      </c>
      <c r="AD268" s="123" t="str">
        <f>IF(原始数据!AL268=0,"",原始数据!AL268)</f>
        <v>空军</v>
      </c>
      <c r="AE268" s="124">
        <v>0</v>
      </c>
      <c r="AF268" s="125">
        <v>0</v>
      </c>
      <c r="AG268" s="125">
        <v>0</v>
      </c>
      <c r="AH268" s="125">
        <v>0</v>
      </c>
      <c r="AI268" s="125">
        <v>48.9</v>
      </c>
      <c r="AJ268" s="127" t="s">
        <v>344</v>
      </c>
      <c r="AK268" s="123" t="str">
        <f>IF(区域选择!Z269="","",区域选择!Z269)</f>
        <v>city</v>
      </c>
      <c r="AL268" s="123" t="str">
        <f>IF(原始数据!AN268=0,"",原始数据!AN268)</f>
        <v>大副</v>
      </c>
      <c r="AM268" s="124">
        <v>0.35</v>
      </c>
      <c r="AN268" s="125">
        <v>0</v>
      </c>
      <c r="AO268" s="125">
        <v>0</v>
      </c>
      <c r="AP268" s="125">
        <v>0</v>
      </c>
      <c r="AQ268" s="125">
        <v>45.8</v>
      </c>
      <c r="AR268" s="127" t="s">
        <v>344</v>
      </c>
      <c r="AS268" s="128">
        <v>2</v>
      </c>
      <c r="AT268" s="128">
        <v>8</v>
      </c>
      <c r="AU268" s="128">
        <v>48</v>
      </c>
      <c r="AV268" s="128"/>
      <c r="AW268" s="128"/>
      <c r="AX268" s="125"/>
      <c r="AY268" s="125"/>
      <c r="AZ268" s="130"/>
      <c r="BA268" s="130"/>
      <c r="BB268" s="130"/>
      <c r="BC268" s="125"/>
    </row>
    <row r="269" spans="1:55">
      <c r="A269" s="117">
        <f>输入错误检查!B269</f>
        <v>0</v>
      </c>
      <c r="C269" s="120">
        <f>IF(原始数据!B269="","",原始数据!B269)</f>
        <v>6</v>
      </c>
      <c r="D269" s="120">
        <f>IF(原始数据!C269="","",原始数据!C269)</f>
        <v>30</v>
      </c>
      <c r="E269" s="120">
        <f>IF(原始数据!D269="","",原始数据!D269)</f>
        <v>1300</v>
      </c>
      <c r="F269" s="120" t="str">
        <f>IF(原始数据!E269="","",原始数据!E269)</f>
        <v>RC</v>
      </c>
      <c r="G269" s="120" t="str">
        <f>IF(原始数据!F269="","",原始数据!F269)</f>
        <v>SZ</v>
      </c>
      <c r="H269" s="120">
        <f>IF(原始数据!G269="","",原始数据!G269)</f>
        <v>2</v>
      </c>
      <c r="I269" s="120" t="str">
        <f>IF(原始数据!H269="","",原始数据!H269)</f>
        <v>下</v>
      </c>
      <c r="J269" s="120" t="str">
        <f>原始数据!U269</f>
        <v>屠</v>
      </c>
      <c r="K269" s="120">
        <f t="shared" si="8"/>
        <v>0</v>
      </c>
      <c r="L269" s="120">
        <f t="shared" si="9"/>
        <v>0</v>
      </c>
      <c r="M269" s="123" t="str">
        <f>IF(区域选择!K270="","",区域选择!K270)</f>
        <v>soar</v>
      </c>
      <c r="N269" s="123" t="str">
        <f>IF(原始数据!AI269=0,"",原始数据!AI269)</f>
        <v>空军</v>
      </c>
      <c r="O269" s="124">
        <v>1.89</v>
      </c>
      <c r="P269" s="125">
        <v>1</v>
      </c>
      <c r="Q269" s="125">
        <v>2</v>
      </c>
      <c r="R269" s="125">
        <v>0</v>
      </c>
      <c r="S269" s="125">
        <v>130.2</v>
      </c>
      <c r="T269" s="127" t="s">
        <v>344</v>
      </c>
      <c r="U269" s="123" t="str">
        <f>IF(区域选择!P270="","",区域选择!P270)</f>
        <v>gnk</v>
      </c>
      <c r="V269" s="123" t="str">
        <f>IF(原始数据!AJ269=0,"",原始数据!AJ269)</f>
        <v>心理学家</v>
      </c>
      <c r="W269" s="124">
        <v>0.06</v>
      </c>
      <c r="X269" s="125">
        <v>0</v>
      </c>
      <c r="Y269" s="125">
        <v>0</v>
      </c>
      <c r="Z269" s="125">
        <v>0</v>
      </c>
      <c r="AA269" s="125">
        <v>106.7</v>
      </c>
      <c r="AB269" s="127" t="s">
        <v>344</v>
      </c>
      <c r="AC269" s="123" t="str">
        <f>IF(区域选择!U270="","",区域选择!U270)</f>
        <v>mone</v>
      </c>
      <c r="AD269" s="123" t="str">
        <f>IF(原始数据!AL269=0,"",原始数据!AL269)</f>
        <v>飞行家</v>
      </c>
      <c r="AE269" s="124">
        <v>2.87</v>
      </c>
      <c r="AF269" s="125">
        <v>0</v>
      </c>
      <c r="AG269" s="125">
        <v>0</v>
      </c>
      <c r="AH269" s="125">
        <v>0</v>
      </c>
      <c r="AI269" s="125">
        <v>159</v>
      </c>
      <c r="AJ269" s="127" t="s">
        <v>344</v>
      </c>
      <c r="AK269" s="123" t="str">
        <f>IF(区域选择!Z270="","",区域选择!Z270)</f>
        <v>takoyaki</v>
      </c>
      <c r="AL269" s="123" t="str">
        <f>IF(原始数据!AN269=0,"",原始数据!AN269)</f>
        <v>佣兵</v>
      </c>
      <c r="AM269" s="124">
        <v>1.2</v>
      </c>
      <c r="AN269" s="125">
        <v>0</v>
      </c>
      <c r="AO269" s="125">
        <v>4</v>
      </c>
      <c r="AP269" s="125">
        <v>0</v>
      </c>
      <c r="AQ269" s="125">
        <v>66.1</v>
      </c>
      <c r="AR269" s="127" t="s">
        <v>344</v>
      </c>
      <c r="AS269" s="128">
        <v>0</v>
      </c>
      <c r="AT269" s="128">
        <v>15</v>
      </c>
      <c r="AU269" s="128">
        <v>54</v>
      </c>
      <c r="AV269" s="128"/>
      <c r="AW269" s="128"/>
      <c r="AX269" s="125"/>
      <c r="AY269" s="125"/>
      <c r="AZ269" s="130"/>
      <c r="BA269" s="130"/>
      <c r="BB269" s="130"/>
      <c r="BC269" s="125"/>
    </row>
    <row r="270" spans="1:55">
      <c r="A270" s="117">
        <f>输入错误检查!B270</f>
        <v>0</v>
      </c>
      <c r="C270" s="120">
        <f>IF(原始数据!B270="","",原始数据!B270)</f>
        <v>6</v>
      </c>
      <c r="D270" s="120">
        <f>IF(原始数据!C270="","",原始数据!C270)</f>
        <v>30</v>
      </c>
      <c r="E270" s="120">
        <f>IF(原始数据!D270="","",原始数据!D270)</f>
        <v>1300</v>
      </c>
      <c r="F270" s="120" t="str">
        <f>IF(原始数据!E270="","",原始数据!E270)</f>
        <v>RC</v>
      </c>
      <c r="G270" s="120" t="str">
        <f>IF(原始数据!F270="","",原始数据!F270)</f>
        <v>SZ</v>
      </c>
      <c r="H270" s="120">
        <f>IF(原始数据!G270="","",原始数据!G270)</f>
        <v>3</v>
      </c>
      <c r="I270" s="120" t="str">
        <f>IF(原始数据!H270="","",原始数据!H270)</f>
        <v>上</v>
      </c>
      <c r="J270" s="120" t="str">
        <f>原始数据!U270</f>
        <v>人</v>
      </c>
      <c r="K270" s="120">
        <f t="shared" si="8"/>
        <v>0</v>
      </c>
      <c r="L270" s="120">
        <f t="shared" si="9"/>
        <v>4</v>
      </c>
      <c r="M270" s="123" t="str">
        <f>IF(区域选择!K271="","",区域选择!K271)</f>
        <v>monop</v>
      </c>
      <c r="N270" s="123" t="str">
        <f>IF(原始数据!AI270=0,"",原始数据!AI270)</f>
        <v>飞行家</v>
      </c>
      <c r="O270" s="124">
        <v>0.35</v>
      </c>
      <c r="P270" s="125">
        <v>1</v>
      </c>
      <c r="Q270" s="125">
        <v>0</v>
      </c>
      <c r="R270" s="125">
        <v>1</v>
      </c>
      <c r="S270" s="125">
        <v>175.7</v>
      </c>
      <c r="T270" s="127" t="s">
        <v>343</v>
      </c>
      <c r="U270" s="123" t="str">
        <f>IF(区域选择!P271="","",区域选择!P271)</f>
        <v>raolie</v>
      </c>
      <c r="V270" s="123" t="str">
        <f>IF(原始数据!AJ270=0,"",原始数据!AJ270)</f>
        <v>舞女</v>
      </c>
      <c r="W270" s="124">
        <v>2.87</v>
      </c>
      <c r="X270" s="125">
        <v>0</v>
      </c>
      <c r="Y270" s="125">
        <v>1</v>
      </c>
      <c r="Z270" s="125">
        <v>0</v>
      </c>
      <c r="AA270" s="125">
        <v>23.3</v>
      </c>
      <c r="AB270" s="127" t="s">
        <v>343</v>
      </c>
      <c r="AC270" s="123" t="str">
        <f>IF(区域选择!U271="","",区域选择!U271)</f>
        <v>city</v>
      </c>
      <c r="AD270" s="123" t="str">
        <f>IF(原始数据!AL270=0,"",原始数据!AL270)</f>
        <v>大副</v>
      </c>
      <c r="AE270" s="124">
        <v>1.96</v>
      </c>
      <c r="AF270" s="125">
        <v>0</v>
      </c>
      <c r="AG270" s="125">
        <v>2</v>
      </c>
      <c r="AH270" s="125">
        <v>0</v>
      </c>
      <c r="AI270" s="125">
        <v>78.5</v>
      </c>
      <c r="AJ270" s="127" t="s">
        <v>343</v>
      </c>
      <c r="AK270" s="123" t="str">
        <f>IF(区域选择!Z271="","",区域选择!Z271)</f>
        <v>soba</v>
      </c>
      <c r="AL270" s="123" t="str">
        <f>IF(原始数据!AN270=0,"",原始数据!AN270)</f>
        <v>空军</v>
      </c>
      <c r="AM270" s="124">
        <v>1.33</v>
      </c>
      <c r="AN270" s="125">
        <v>0</v>
      </c>
      <c r="AO270" s="125">
        <v>1</v>
      </c>
      <c r="AP270" s="125">
        <v>1</v>
      </c>
      <c r="AQ270" s="125">
        <v>88.8</v>
      </c>
      <c r="AR270" s="127" t="s">
        <v>343</v>
      </c>
      <c r="AS270" s="128">
        <v>0</v>
      </c>
      <c r="AT270" s="128">
        <v>7</v>
      </c>
      <c r="AU270" s="128">
        <v>9</v>
      </c>
      <c r="AV270" s="128"/>
      <c r="AW270" s="128"/>
      <c r="AX270" s="125"/>
      <c r="AY270" s="125"/>
      <c r="AZ270" s="130"/>
      <c r="BA270" s="130"/>
      <c r="BB270" s="130"/>
      <c r="BC270" s="125"/>
    </row>
    <row r="271" spans="1:55">
      <c r="A271" s="117">
        <f>输入错误检查!B271</f>
        <v>0</v>
      </c>
      <c r="C271" s="120">
        <f>IF(原始数据!B271="","",原始数据!B271)</f>
        <v>6</v>
      </c>
      <c r="D271" s="120">
        <f>IF(原始数据!C271="","",原始数据!C271)</f>
        <v>30</v>
      </c>
      <c r="E271" s="120">
        <f>IF(原始数据!D271="","",原始数据!D271)</f>
        <v>1300</v>
      </c>
      <c r="F271" s="120" t="str">
        <f>IF(原始数据!E271="","",原始数据!E271)</f>
        <v>RC</v>
      </c>
      <c r="G271" s="120" t="str">
        <f>IF(原始数据!F271="","",原始数据!F271)</f>
        <v>SZ</v>
      </c>
      <c r="H271" s="120">
        <f>IF(原始数据!G271="","",原始数据!G271)</f>
        <v>3</v>
      </c>
      <c r="I271" s="120" t="str">
        <f>IF(原始数据!H271="","",原始数据!H271)</f>
        <v>下</v>
      </c>
      <c r="J271" s="120" t="str">
        <f>原始数据!U271</f>
        <v>平</v>
      </c>
      <c r="K271" s="120">
        <f t="shared" si="8"/>
        <v>0</v>
      </c>
      <c r="L271" s="120">
        <f t="shared" si="9"/>
        <v>2</v>
      </c>
      <c r="M271" s="123" t="str">
        <f>IF(区域选择!K272="","",区域选择!K272)</f>
        <v>gnk</v>
      </c>
      <c r="N271" s="123" t="str">
        <f>IF(原始数据!AI271=0,"",原始数据!AI271)</f>
        <v>先知</v>
      </c>
      <c r="O271" s="124">
        <v>0</v>
      </c>
      <c r="P271" s="125">
        <v>0</v>
      </c>
      <c r="Q271" s="125">
        <v>0</v>
      </c>
      <c r="R271" s="125">
        <v>0</v>
      </c>
      <c r="S271" s="125">
        <v>114.6</v>
      </c>
      <c r="T271" s="127" t="s">
        <v>344</v>
      </c>
      <c r="U271" s="123" t="str">
        <f>IF(区域选择!P272="","",区域选择!P272)</f>
        <v>takoyaki</v>
      </c>
      <c r="V271" s="123" t="str">
        <f>IF(原始数据!AJ271=0,"",原始数据!AJ271)</f>
        <v>前锋</v>
      </c>
      <c r="W271" s="124">
        <v>1.04</v>
      </c>
      <c r="X271" s="125">
        <v>1</v>
      </c>
      <c r="Y271" s="125">
        <v>0</v>
      </c>
      <c r="Z271" s="125">
        <v>0</v>
      </c>
      <c r="AA271" s="125">
        <v>67.6</v>
      </c>
      <c r="AB271" s="127" t="s">
        <v>343</v>
      </c>
      <c r="AC271" s="123" t="str">
        <f>IF(区域选择!U272="","",区域选择!U272)</f>
        <v>soar</v>
      </c>
      <c r="AD271" s="123" t="str">
        <f>IF(原始数据!AL271=0,"",原始数据!AL271)</f>
        <v>勘探员</v>
      </c>
      <c r="AE271" s="124">
        <v>1.31</v>
      </c>
      <c r="AF271" s="125">
        <v>0</v>
      </c>
      <c r="AG271" s="125">
        <v>2</v>
      </c>
      <c r="AH271" s="125">
        <v>0</v>
      </c>
      <c r="AI271" s="125">
        <v>71.3</v>
      </c>
      <c r="AJ271" s="127" t="s">
        <v>344</v>
      </c>
      <c r="AK271" s="123" t="str">
        <f>IF(区域选择!Z272="","",区域选择!Z272)</f>
        <v>mone</v>
      </c>
      <c r="AL271" s="123" t="str">
        <f>IF(原始数据!AN271=0,"",原始数据!AN271)</f>
        <v>小说家</v>
      </c>
      <c r="AM271" s="124">
        <v>2.65</v>
      </c>
      <c r="AN271" s="125">
        <v>0</v>
      </c>
      <c r="AO271" s="125">
        <v>0</v>
      </c>
      <c r="AP271" s="125">
        <v>0</v>
      </c>
      <c r="AQ271" s="125">
        <v>8</v>
      </c>
      <c r="AR271" s="127" t="s">
        <v>343</v>
      </c>
      <c r="AS271" s="128">
        <v>0</v>
      </c>
      <c r="AT271" s="128">
        <v>5</v>
      </c>
      <c r="AU271" s="128">
        <v>5</v>
      </c>
      <c r="AV271" s="128"/>
      <c r="AW271" s="128"/>
      <c r="AX271" s="125"/>
      <c r="AY271" s="125"/>
      <c r="AZ271" s="130"/>
      <c r="BA271" s="130"/>
      <c r="BB271" s="130"/>
      <c r="BC271" s="125"/>
    </row>
    <row r="272" spans="1:55">
      <c r="A272" s="117">
        <f>输入错误检查!B272</f>
        <v>0</v>
      </c>
      <c r="C272" s="120">
        <f>IF(原始数据!B272="","",原始数据!B272)</f>
        <v>6</v>
      </c>
      <c r="D272" s="120">
        <f>IF(原始数据!C272="","",原始数据!C272)</f>
        <v>30</v>
      </c>
      <c r="E272" s="120">
        <f>IF(原始数据!D272="","",原始数据!D272)</f>
        <v>1300</v>
      </c>
      <c r="F272" s="120" t="str">
        <f>IF(原始数据!E272="","",原始数据!E272)</f>
        <v>RC</v>
      </c>
      <c r="G272" s="120" t="str">
        <f>IF(原始数据!F272="","",原始数据!F272)</f>
        <v>SZ</v>
      </c>
      <c r="H272" s="120" t="str">
        <f>IF(原始数据!G272="","",原始数据!G272)</f>
        <v>加</v>
      </c>
      <c r="I272" s="120" t="str">
        <f>IF(原始数据!H272="","",原始数据!H272)</f>
        <v>上</v>
      </c>
      <c r="J272" s="120" t="str">
        <f>原始数据!U272</f>
        <v/>
      </c>
      <c r="K272" s="120" t="str">
        <f t="shared" si="8"/>
        <v/>
      </c>
      <c r="L272" s="120">
        <f t="shared" si="9"/>
        <v>0</v>
      </c>
      <c r="M272" s="123" t="str">
        <f>IF(区域选择!K273="","",区域选择!K273)</f>
        <v/>
      </c>
      <c r="N272" s="123" t="str">
        <f>IF(原始数据!AI272=0,"",原始数据!AI272)</f>
        <v/>
      </c>
      <c r="O272" s="124"/>
      <c r="P272" s="125"/>
      <c r="Q272" s="125"/>
      <c r="R272" s="125"/>
      <c r="S272" s="125"/>
      <c r="T272" s="125"/>
      <c r="U272" s="123" t="str">
        <f>IF(区域选择!P273="","",区域选择!P273)</f>
        <v/>
      </c>
      <c r="V272" s="123" t="str">
        <f>IF(原始数据!AJ272=0,"",原始数据!AJ272)</f>
        <v/>
      </c>
      <c r="W272" s="124"/>
      <c r="X272" s="125"/>
      <c r="Y272" s="125"/>
      <c r="Z272" s="125"/>
      <c r="AA272" s="125"/>
      <c r="AB272" s="125"/>
      <c r="AC272" s="123" t="str">
        <f>IF(区域选择!U273="","",区域选择!U273)</f>
        <v/>
      </c>
      <c r="AD272" s="123" t="str">
        <f>IF(原始数据!AL272=0,"",原始数据!AL272)</f>
        <v/>
      </c>
      <c r="AE272" s="124"/>
      <c r="AF272" s="125"/>
      <c r="AG272" s="125"/>
      <c r="AH272" s="125"/>
      <c r="AI272" s="125"/>
      <c r="AJ272" s="125"/>
      <c r="AK272" s="123" t="str">
        <f>IF(区域选择!Z273="","",区域选择!Z273)</f>
        <v/>
      </c>
      <c r="AL272" s="123" t="str">
        <f>IF(原始数据!AN272=0,"",原始数据!AN272)</f>
        <v/>
      </c>
      <c r="AM272" s="124"/>
      <c r="AN272" s="125"/>
      <c r="AO272" s="125"/>
      <c r="AP272" s="125"/>
      <c r="AQ272" s="125"/>
      <c r="AR272" s="125"/>
      <c r="AS272" s="128"/>
      <c r="AT272" s="128"/>
      <c r="AU272" s="128"/>
      <c r="AV272" s="128"/>
      <c r="AW272" s="128"/>
      <c r="AX272" s="125"/>
      <c r="AY272" s="125"/>
      <c r="AZ272" s="130"/>
      <c r="BA272" s="130"/>
      <c r="BB272" s="130"/>
      <c r="BC272" s="125"/>
    </row>
    <row r="273" spans="1:55">
      <c r="A273" s="117">
        <f>输入错误检查!B273</f>
        <v>0</v>
      </c>
      <c r="C273" s="120">
        <f>IF(原始数据!B273="","",原始数据!B273)</f>
        <v>6</v>
      </c>
      <c r="D273" s="120">
        <f>IF(原始数据!C273="","",原始数据!C273)</f>
        <v>30</v>
      </c>
      <c r="E273" s="120">
        <f>IF(原始数据!D273="","",原始数据!D273)</f>
        <v>1300</v>
      </c>
      <c r="F273" s="120" t="str">
        <f>IF(原始数据!E273="","",原始数据!E273)</f>
        <v>RC</v>
      </c>
      <c r="G273" s="120" t="str">
        <f>IF(原始数据!F273="","",原始数据!F273)</f>
        <v>SZ</v>
      </c>
      <c r="H273" s="120" t="str">
        <f>IF(原始数据!G273="","",原始数据!G273)</f>
        <v>加</v>
      </c>
      <c r="I273" s="120" t="str">
        <f>IF(原始数据!H273="","",原始数据!H273)</f>
        <v>下</v>
      </c>
      <c r="J273" s="120" t="str">
        <f>原始数据!U273</f>
        <v/>
      </c>
      <c r="K273" s="120" t="str">
        <f t="shared" si="8"/>
        <v/>
      </c>
      <c r="L273" s="120">
        <f t="shared" si="9"/>
        <v>0</v>
      </c>
      <c r="M273" s="123" t="str">
        <f>IF(区域选择!K274="","",区域选择!K274)</f>
        <v/>
      </c>
      <c r="N273" s="123" t="str">
        <f>IF(原始数据!AI273=0,"",原始数据!AI273)</f>
        <v/>
      </c>
      <c r="O273" s="124"/>
      <c r="P273" s="125"/>
      <c r="Q273" s="125"/>
      <c r="R273" s="125"/>
      <c r="S273" s="125"/>
      <c r="T273" s="125"/>
      <c r="U273" s="123" t="str">
        <f>IF(区域选择!P274="","",区域选择!P274)</f>
        <v/>
      </c>
      <c r="V273" s="123" t="str">
        <f>IF(原始数据!AJ273=0,"",原始数据!AJ273)</f>
        <v/>
      </c>
      <c r="W273" s="124"/>
      <c r="X273" s="125"/>
      <c r="Y273" s="125"/>
      <c r="Z273" s="125"/>
      <c r="AA273" s="125"/>
      <c r="AB273" s="125"/>
      <c r="AC273" s="123" t="str">
        <f>IF(区域选择!U274="","",区域选择!U274)</f>
        <v/>
      </c>
      <c r="AD273" s="123" t="str">
        <f>IF(原始数据!AL273=0,"",原始数据!AL273)</f>
        <v/>
      </c>
      <c r="AE273" s="124"/>
      <c r="AF273" s="125"/>
      <c r="AG273" s="125"/>
      <c r="AH273" s="125"/>
      <c r="AI273" s="125"/>
      <c r="AJ273" s="125"/>
      <c r="AK273" s="123" t="str">
        <f>IF(区域选择!Z274="","",区域选择!Z274)</f>
        <v/>
      </c>
      <c r="AL273" s="123" t="str">
        <f>IF(原始数据!AN273=0,"",原始数据!AN273)</f>
        <v/>
      </c>
      <c r="AM273" s="124"/>
      <c r="AN273" s="125"/>
      <c r="AO273" s="125"/>
      <c r="AP273" s="125"/>
      <c r="AQ273" s="125"/>
      <c r="AR273" s="125"/>
      <c r="AS273" s="128"/>
      <c r="AT273" s="128"/>
      <c r="AU273" s="128"/>
      <c r="AV273" s="128"/>
      <c r="AW273" s="128"/>
      <c r="AX273" s="125"/>
      <c r="AY273" s="125"/>
      <c r="AZ273" s="130"/>
      <c r="BA273" s="130"/>
      <c r="BB273" s="130"/>
      <c r="BC273" s="125"/>
    </row>
    <row r="274" spans="1:55">
      <c r="A274" s="117">
        <f>输入错误检查!B274</f>
        <v>0</v>
      </c>
      <c r="C274" s="120">
        <f>IF(原始数据!B274="","",原始数据!B274)</f>
        <v>6</v>
      </c>
      <c r="D274" s="120">
        <f>IF(原始数据!C274="","",原始数据!C274)</f>
        <v>30</v>
      </c>
      <c r="E274" s="120">
        <f>IF(原始数据!D274="","",原始数据!D274)</f>
        <v>1500</v>
      </c>
      <c r="F274" s="120" t="str">
        <f>IF(原始数据!E274="","",原始数据!E274)</f>
        <v>FL</v>
      </c>
      <c r="G274" s="120" t="str">
        <f>IF(原始数据!F274="","",原始数据!F274)</f>
        <v>AXIZ</v>
      </c>
      <c r="H274" s="120">
        <f>IF(原始数据!G274="","",原始数据!G274)</f>
        <v>1</v>
      </c>
      <c r="I274" s="120" t="str">
        <f>IF(原始数据!H274="","",原始数据!H274)</f>
        <v>上</v>
      </c>
      <c r="J274" s="120" t="str">
        <f>原始数据!U274</f>
        <v>屠</v>
      </c>
      <c r="K274" s="120">
        <f t="shared" si="8"/>
        <v>0</v>
      </c>
      <c r="L274" s="120">
        <f t="shared" si="9"/>
        <v>0</v>
      </c>
      <c r="M274" s="123" t="str">
        <f>IF(区域选择!K275="","",区域选择!K275)</f>
        <v>nyan</v>
      </c>
      <c r="N274" s="123" t="str">
        <f>IF(原始数据!AI274=0,"",原始数据!AI274)</f>
        <v>拉拉队员</v>
      </c>
      <c r="O274" s="134">
        <v>0</v>
      </c>
      <c r="P274" s="125">
        <v>0</v>
      </c>
      <c r="Q274" s="125">
        <v>0</v>
      </c>
      <c r="R274" s="125">
        <v>0</v>
      </c>
      <c r="S274" s="125">
        <v>63.5</v>
      </c>
      <c r="T274" s="127" t="s">
        <v>344</v>
      </c>
      <c r="U274" s="123" t="str">
        <f>IF(区域选择!P275="","",区域选择!P275)</f>
        <v>tuna</v>
      </c>
      <c r="V274" s="123" t="str">
        <f>IF(原始数据!AJ274=0,"",原始数据!AJ274)</f>
        <v>杂技演员</v>
      </c>
      <c r="W274" s="124">
        <v>1.84</v>
      </c>
      <c r="X274" s="125">
        <v>0</v>
      </c>
      <c r="Y274" s="125">
        <v>2</v>
      </c>
      <c r="Z274" s="125">
        <v>0</v>
      </c>
      <c r="AA274" s="125">
        <v>98.7</v>
      </c>
      <c r="AB274" s="127" t="s">
        <v>344</v>
      </c>
      <c r="AC274" s="123" t="str">
        <f>IF(区域选择!U275="","",区域选择!U275)</f>
        <v>takakou</v>
      </c>
      <c r="AD274" s="123" t="str">
        <f>IF(原始数据!AL274=0,"",原始数据!AL274)</f>
        <v>佣兵</v>
      </c>
      <c r="AE274" s="134">
        <v>1.22</v>
      </c>
      <c r="AF274" s="125">
        <v>0</v>
      </c>
      <c r="AG274" s="125">
        <v>1</v>
      </c>
      <c r="AH274" s="125">
        <v>0</v>
      </c>
      <c r="AI274" s="125">
        <v>51.9</v>
      </c>
      <c r="AJ274" s="127" t="s">
        <v>344</v>
      </c>
      <c r="AK274" s="123" t="str">
        <f>IF(区域选择!Z275="","",区域选择!Z275)</f>
        <v>atto</v>
      </c>
      <c r="AL274" s="123" t="str">
        <f>IF(原始数据!AN274=0,"",原始数据!AN274)</f>
        <v>魔术师</v>
      </c>
      <c r="AM274" s="124">
        <v>1.94</v>
      </c>
      <c r="AN274" s="125">
        <v>0</v>
      </c>
      <c r="AO274" s="125">
        <v>0</v>
      </c>
      <c r="AP274" s="125">
        <v>0</v>
      </c>
      <c r="AQ274" s="125">
        <v>52</v>
      </c>
      <c r="AR274" s="127" t="s">
        <v>344</v>
      </c>
      <c r="AS274" s="128">
        <v>0</v>
      </c>
      <c r="AT274" s="128">
        <v>10</v>
      </c>
      <c r="AU274" s="128">
        <v>14</v>
      </c>
      <c r="AV274" s="129" t="s">
        <v>316</v>
      </c>
      <c r="AW274" s="129" t="s">
        <v>156</v>
      </c>
      <c r="AX274" s="125"/>
      <c r="AY274" s="125"/>
      <c r="AZ274" s="130"/>
      <c r="BA274" s="130"/>
      <c r="BB274" s="130"/>
      <c r="BC274" s="125"/>
    </row>
    <row r="275" spans="1:55">
      <c r="A275" s="117">
        <f>输入错误检查!B275</f>
        <v>0</v>
      </c>
      <c r="C275" s="120">
        <f>IF(原始数据!B275="","",原始数据!B275)</f>
        <v>6</v>
      </c>
      <c r="D275" s="120">
        <f>IF(原始数据!C275="","",原始数据!C275)</f>
        <v>30</v>
      </c>
      <c r="E275" s="120">
        <f>IF(原始数据!D275="","",原始数据!D275)</f>
        <v>1500</v>
      </c>
      <c r="F275" s="120" t="str">
        <f>IF(原始数据!E275="","",原始数据!E275)</f>
        <v>FL</v>
      </c>
      <c r="G275" s="120" t="str">
        <f>IF(原始数据!F275="","",原始数据!F275)</f>
        <v>AXIZ</v>
      </c>
      <c r="H275" s="120">
        <f>IF(原始数据!G275="","",原始数据!G275)</f>
        <v>1</v>
      </c>
      <c r="I275" s="120" t="str">
        <f>IF(原始数据!H275="","",原始数据!H275)</f>
        <v>下</v>
      </c>
      <c r="J275" s="120" t="str">
        <f>原始数据!U275</f>
        <v>屠</v>
      </c>
      <c r="K275" s="120">
        <f t="shared" ref="K275:K338" si="10">IF(J275="","",IF(_xlfn.IFS(L275&gt;2,"人",L275=2,"平",L275&lt;2,"屠")=J275,0,1))</f>
        <v>0</v>
      </c>
      <c r="L275" s="120">
        <f t="shared" ref="L275:L338" si="11">COUNTIF(T275,"出门")+COUNTIF(AB275,"出门")+COUNTIF(AJ275,"出门")+COUNTIF(AR275,"出门")</f>
        <v>0</v>
      </c>
      <c r="M275" s="123" t="str">
        <f>IF(区域选择!K276="","",区域选择!K276)</f>
        <v>emmko</v>
      </c>
      <c r="N275" s="123" t="str">
        <f>IF(原始数据!AI275=0,"",原始数据!AI275)</f>
        <v>魔术师</v>
      </c>
      <c r="O275" s="124">
        <v>1.92</v>
      </c>
      <c r="P275" s="125">
        <v>0</v>
      </c>
      <c r="Q275" s="125">
        <v>0</v>
      </c>
      <c r="R275" s="125">
        <v>0</v>
      </c>
      <c r="S275" s="125">
        <v>56.7</v>
      </c>
      <c r="T275" s="127" t="s">
        <v>344</v>
      </c>
      <c r="U275" s="123" t="str">
        <f>IF(区域选择!P276="","",区域选择!P276)</f>
        <v>sasori</v>
      </c>
      <c r="V275" s="123" t="str">
        <f>IF(原始数据!AJ275=0,"",原始数据!AJ275)</f>
        <v>飞行家</v>
      </c>
      <c r="W275" s="134">
        <v>0</v>
      </c>
      <c r="X275" s="125">
        <v>0</v>
      </c>
      <c r="Y275" s="125">
        <v>0</v>
      </c>
      <c r="Z275" s="125">
        <v>0</v>
      </c>
      <c r="AA275" s="125">
        <v>72.5</v>
      </c>
      <c r="AB275" s="127" t="s">
        <v>344</v>
      </c>
      <c r="AC275" s="123" t="str">
        <f>IF(区域选择!U276="","",区域选择!U276)</f>
        <v>maeken</v>
      </c>
      <c r="AD275" s="123" t="str">
        <f>IF(原始数据!AL275=0,"",原始数据!AL275)</f>
        <v>佣兵</v>
      </c>
      <c r="AE275" s="124">
        <v>1.55</v>
      </c>
      <c r="AF275" s="125">
        <v>0</v>
      </c>
      <c r="AG275" s="125">
        <v>1</v>
      </c>
      <c r="AH275" s="125">
        <v>0</v>
      </c>
      <c r="AI275" s="125">
        <v>36.1</v>
      </c>
      <c r="AJ275" s="127" t="s">
        <v>344</v>
      </c>
      <c r="AK275" s="123" t="str">
        <f>IF(区域选择!Z276="","",区域选择!Z276)</f>
        <v>yougg</v>
      </c>
      <c r="AL275" s="123" t="str">
        <f>IF(原始数据!AN275=0,"",原始数据!AN275)</f>
        <v>心理学家</v>
      </c>
      <c r="AM275" s="124">
        <v>1.17</v>
      </c>
      <c r="AN275" s="125">
        <v>0</v>
      </c>
      <c r="AO275" s="125">
        <v>0</v>
      </c>
      <c r="AP275" s="125">
        <v>0</v>
      </c>
      <c r="AQ275" s="125">
        <v>58.9</v>
      </c>
      <c r="AR275" s="127" t="s">
        <v>344</v>
      </c>
      <c r="AS275" s="128">
        <v>1</v>
      </c>
      <c r="AT275" s="128">
        <v>7</v>
      </c>
      <c r="AU275" s="128">
        <v>41</v>
      </c>
      <c r="AV275" s="128"/>
      <c r="AW275" s="128"/>
      <c r="AX275" s="125"/>
      <c r="AY275" s="125"/>
      <c r="AZ275" s="130"/>
      <c r="BA275" s="130"/>
      <c r="BB275" s="130"/>
      <c r="BC275" s="125"/>
    </row>
    <row r="276" spans="1:55">
      <c r="A276" s="117">
        <f>输入错误检查!B276</f>
        <v>0</v>
      </c>
      <c r="C276" s="120">
        <f>IF(原始数据!B276="","",原始数据!B276)</f>
        <v>6</v>
      </c>
      <c r="D276" s="120">
        <f>IF(原始数据!C276="","",原始数据!C276)</f>
        <v>30</v>
      </c>
      <c r="E276" s="120">
        <f>IF(原始数据!D276="","",原始数据!D276)</f>
        <v>1500</v>
      </c>
      <c r="F276" s="120" t="str">
        <f>IF(原始数据!E276="","",原始数据!E276)</f>
        <v>FL</v>
      </c>
      <c r="G276" s="120" t="str">
        <f>IF(原始数据!F276="","",原始数据!F276)</f>
        <v>AXIZ</v>
      </c>
      <c r="H276" s="120">
        <f>IF(原始数据!G276="","",原始数据!G276)</f>
        <v>2</v>
      </c>
      <c r="I276" s="120" t="str">
        <f>IF(原始数据!H276="","",原始数据!H276)</f>
        <v>上</v>
      </c>
      <c r="J276" s="120" t="str">
        <f>原始数据!U276</f>
        <v>平</v>
      </c>
      <c r="K276" s="120">
        <f t="shared" si="10"/>
        <v>0</v>
      </c>
      <c r="L276" s="120">
        <f t="shared" si="11"/>
        <v>2</v>
      </c>
      <c r="M276" s="123" t="str">
        <f>IF(区域选择!K277="","",区域选择!K277)</f>
        <v>tuna</v>
      </c>
      <c r="N276" s="123" t="str">
        <f>IF(原始数据!AI276=0,"",原始数据!AI276)</f>
        <v>木偶师</v>
      </c>
      <c r="O276" s="124">
        <v>0</v>
      </c>
      <c r="P276" s="125">
        <v>0</v>
      </c>
      <c r="Q276" s="125">
        <v>0</v>
      </c>
      <c r="R276" s="125">
        <v>0</v>
      </c>
      <c r="S276" s="125">
        <v>132.4</v>
      </c>
      <c r="T276" s="127" t="s">
        <v>344</v>
      </c>
      <c r="U276" s="123" t="str">
        <f>IF(区域选择!P277="","",区域选择!P277)</f>
        <v>nyan</v>
      </c>
      <c r="V276" s="123" t="str">
        <f>IF(原始数据!AJ276=0,"",原始数据!AJ276)</f>
        <v>空军</v>
      </c>
      <c r="W276" s="124">
        <v>1.75</v>
      </c>
      <c r="X276" s="125">
        <v>0</v>
      </c>
      <c r="Y276" s="125">
        <v>1</v>
      </c>
      <c r="Z276" s="125">
        <v>0</v>
      </c>
      <c r="AA276" s="125">
        <v>53.4</v>
      </c>
      <c r="AB276" s="127" t="s">
        <v>343</v>
      </c>
      <c r="AC276" s="123" t="str">
        <f>IF(区域选择!U277="","",区域选择!U277)</f>
        <v>takakou</v>
      </c>
      <c r="AD276" s="123" t="str">
        <f>IF(原始数据!AL276=0,"",原始数据!AL276)</f>
        <v>野人</v>
      </c>
      <c r="AE276" s="124">
        <v>1.08</v>
      </c>
      <c r="AF276" s="125">
        <v>0</v>
      </c>
      <c r="AG276" s="125">
        <v>1</v>
      </c>
      <c r="AH276" s="125">
        <v>0</v>
      </c>
      <c r="AI276" s="125">
        <v>38.4</v>
      </c>
      <c r="AJ276" s="127" t="s">
        <v>343</v>
      </c>
      <c r="AK276" s="123" t="str">
        <f>IF(区域选择!Z277="","",区域选择!Z277)</f>
        <v>atto</v>
      </c>
      <c r="AL276" s="123" t="str">
        <f>IF(原始数据!AN276=0,"",原始数据!AN276)</f>
        <v>园丁</v>
      </c>
      <c r="AM276" s="124">
        <v>2.22</v>
      </c>
      <c r="AN276" s="125">
        <v>0</v>
      </c>
      <c r="AO276" s="125">
        <v>0</v>
      </c>
      <c r="AP276" s="125">
        <v>0</v>
      </c>
      <c r="AQ276" s="125">
        <v>41.5</v>
      </c>
      <c r="AR276" s="127" t="s">
        <v>344</v>
      </c>
      <c r="AS276" s="128">
        <v>0</v>
      </c>
      <c r="AT276" s="128">
        <v>6</v>
      </c>
      <c r="AU276" s="128">
        <v>10</v>
      </c>
      <c r="AV276" s="128"/>
      <c r="AW276" s="128"/>
      <c r="AX276" s="125"/>
      <c r="AY276" s="125"/>
      <c r="AZ276" s="130"/>
      <c r="BA276" s="130"/>
      <c r="BB276" s="130"/>
      <c r="BC276" s="125"/>
    </row>
    <row r="277" spans="1:55">
      <c r="A277" s="117">
        <f>输入错误检查!B277</f>
        <v>0</v>
      </c>
      <c r="C277" s="120">
        <f>IF(原始数据!B277="","",原始数据!B277)</f>
        <v>6</v>
      </c>
      <c r="D277" s="120">
        <f>IF(原始数据!C277="","",原始数据!C277)</f>
        <v>30</v>
      </c>
      <c r="E277" s="120">
        <f>IF(原始数据!D277="","",原始数据!D277)</f>
        <v>1500</v>
      </c>
      <c r="F277" s="120" t="str">
        <f>IF(原始数据!E277="","",原始数据!E277)</f>
        <v>FL</v>
      </c>
      <c r="G277" s="120" t="str">
        <f>IF(原始数据!F277="","",原始数据!F277)</f>
        <v>AXIZ</v>
      </c>
      <c r="H277" s="120">
        <f>IF(原始数据!G277="","",原始数据!G277)</f>
        <v>2</v>
      </c>
      <c r="I277" s="120" t="str">
        <f>IF(原始数据!H277="","",原始数据!H277)</f>
        <v>下</v>
      </c>
      <c r="J277" s="120" t="str">
        <f>原始数据!U277</f>
        <v>屠</v>
      </c>
      <c r="K277" s="120">
        <f t="shared" si="10"/>
        <v>0</v>
      </c>
      <c r="L277" s="120">
        <f t="shared" si="11"/>
        <v>1</v>
      </c>
      <c r="M277" s="123" t="str">
        <f>IF(区域选择!K278="","",区域选择!K278)</f>
        <v>sasori</v>
      </c>
      <c r="N277" s="123" t="str">
        <f>IF(原始数据!AI277=0,"",原始数据!AI277)</f>
        <v>心理学家</v>
      </c>
      <c r="O277" s="124">
        <v>3.61</v>
      </c>
      <c r="P277" s="125">
        <v>0</v>
      </c>
      <c r="Q277" s="125">
        <v>0</v>
      </c>
      <c r="R277" s="125">
        <v>0</v>
      </c>
      <c r="S277" s="125">
        <v>42.3</v>
      </c>
      <c r="T277" s="127" t="s">
        <v>344</v>
      </c>
      <c r="U277" s="123" t="str">
        <f>IF(区域选择!P278="","",区域选择!P278)</f>
        <v>emmko</v>
      </c>
      <c r="V277" s="123" t="str">
        <f>IF(原始数据!AJ277=0,"",原始数据!AJ277)</f>
        <v>古董商</v>
      </c>
      <c r="W277" s="124">
        <v>1</v>
      </c>
      <c r="X277" s="125">
        <v>0</v>
      </c>
      <c r="Y277" s="125">
        <v>0</v>
      </c>
      <c r="Z277" s="125">
        <v>0</v>
      </c>
      <c r="AA277" s="125">
        <v>56.4</v>
      </c>
      <c r="AB277" s="127" t="s">
        <v>344</v>
      </c>
      <c r="AC277" s="123" t="str">
        <f>IF(区域选择!U278="","",区域选择!U278)</f>
        <v>maeken</v>
      </c>
      <c r="AD277" s="123" t="str">
        <f>IF(原始数据!AL277=0,"",原始数据!AL277)</f>
        <v>野人</v>
      </c>
      <c r="AE277" s="124">
        <v>1.28</v>
      </c>
      <c r="AF277" s="125">
        <v>0</v>
      </c>
      <c r="AG277" s="125">
        <v>1</v>
      </c>
      <c r="AH277" s="125">
        <v>0</v>
      </c>
      <c r="AI277" s="125">
        <v>87.4</v>
      </c>
      <c r="AJ277" s="127" t="s">
        <v>343</v>
      </c>
      <c r="AK277" s="123" t="str">
        <f>IF(区域选择!Z278="","",区域选择!Z278)</f>
        <v>yougg</v>
      </c>
      <c r="AL277" s="123" t="str">
        <f>IF(原始数据!AN277=0,"",原始数据!AN277)</f>
        <v>先知</v>
      </c>
      <c r="AM277" s="124">
        <v>0.01</v>
      </c>
      <c r="AN277" s="125">
        <v>0</v>
      </c>
      <c r="AO277" s="125">
        <v>0</v>
      </c>
      <c r="AP277" s="125">
        <v>0</v>
      </c>
      <c r="AQ277" s="125">
        <v>41.7</v>
      </c>
      <c r="AR277" s="127" t="s">
        <v>344</v>
      </c>
      <c r="AS277" s="128">
        <v>0</v>
      </c>
      <c r="AT277" s="128">
        <v>8</v>
      </c>
      <c r="AU277" s="128">
        <v>50</v>
      </c>
      <c r="AV277" s="128"/>
      <c r="AW277" s="128"/>
      <c r="AX277" s="125"/>
      <c r="AY277" s="125"/>
      <c r="AZ277" s="130"/>
      <c r="BA277" s="130"/>
      <c r="BB277" s="130"/>
      <c r="BC277" s="125"/>
    </row>
    <row r="278" spans="1:55">
      <c r="A278" s="117">
        <f>输入错误检查!B278</f>
        <v>0</v>
      </c>
      <c r="C278" s="120">
        <f>IF(原始数据!B278="","",原始数据!B278)</f>
        <v>6</v>
      </c>
      <c r="D278" s="120">
        <f>IF(原始数据!C278="","",原始数据!C278)</f>
        <v>30</v>
      </c>
      <c r="E278" s="120">
        <f>IF(原始数据!D278="","",原始数据!D278)</f>
        <v>1500</v>
      </c>
      <c r="F278" s="120" t="str">
        <f>IF(原始数据!E278="","",原始数据!E278)</f>
        <v>FL</v>
      </c>
      <c r="G278" s="120" t="str">
        <f>IF(原始数据!F278="","",原始数据!F278)</f>
        <v>AXIZ</v>
      </c>
      <c r="H278" s="120">
        <f>IF(原始数据!G278="","",原始数据!G278)</f>
        <v>3</v>
      </c>
      <c r="I278" s="120" t="str">
        <f>IF(原始数据!H278="","",原始数据!H278)</f>
        <v>上</v>
      </c>
      <c r="J278" s="120" t="str">
        <f>原始数据!U278</f>
        <v>平</v>
      </c>
      <c r="K278" s="120">
        <f t="shared" si="10"/>
        <v>0</v>
      </c>
      <c r="L278" s="120">
        <f t="shared" si="11"/>
        <v>2</v>
      </c>
      <c r="M278" s="123" t="str">
        <f>IF(区域选择!K279="","",区域选择!K279)</f>
        <v>takakou</v>
      </c>
      <c r="N278" s="123" t="str">
        <f>IF(原始数据!AI278=0,"",原始数据!AI278)</f>
        <v>佣兵</v>
      </c>
      <c r="O278" s="124">
        <v>1.15</v>
      </c>
      <c r="P278" s="125">
        <v>0</v>
      </c>
      <c r="Q278" s="125">
        <v>0</v>
      </c>
      <c r="R278" s="125">
        <v>0</v>
      </c>
      <c r="S278" s="125">
        <v>13.2</v>
      </c>
      <c r="T278" s="127" t="s">
        <v>343</v>
      </c>
      <c r="U278" s="123" t="str">
        <f>IF(区域选择!P279="","",区域选择!P279)</f>
        <v>tuna</v>
      </c>
      <c r="V278" s="123" t="str">
        <f>IF(原始数据!AJ278=0,"",原始数据!AJ278)</f>
        <v>飞行家</v>
      </c>
      <c r="W278" s="124">
        <v>2.49</v>
      </c>
      <c r="X278" s="125">
        <v>0</v>
      </c>
      <c r="Y278" s="125">
        <v>1</v>
      </c>
      <c r="Z278" s="125">
        <v>0</v>
      </c>
      <c r="AA278" s="125">
        <v>71.9</v>
      </c>
      <c r="AB278" s="127" t="s">
        <v>344</v>
      </c>
      <c r="AC278" s="123" t="str">
        <f>IF(区域选择!U279="","",区域选择!U279)</f>
        <v>nyan</v>
      </c>
      <c r="AD278" s="123" t="str">
        <f>IF(原始数据!AL278=0,"",原始数据!AL278)</f>
        <v>调酒师</v>
      </c>
      <c r="AE278" s="124">
        <v>2.01</v>
      </c>
      <c r="AF278" s="125">
        <v>0</v>
      </c>
      <c r="AG278" s="125">
        <v>1</v>
      </c>
      <c r="AH278" s="125">
        <v>1</v>
      </c>
      <c r="AI278" s="125">
        <v>33.9</v>
      </c>
      <c r="AJ278" s="127" t="s">
        <v>343</v>
      </c>
      <c r="AK278" s="123" t="str">
        <f>IF(区域选择!Z279="","",区域选择!Z279)</f>
        <v>atto</v>
      </c>
      <c r="AL278" s="123" t="str">
        <f>IF(原始数据!AN278=0,"",原始数据!AN278)</f>
        <v>勘探员</v>
      </c>
      <c r="AM278" s="124">
        <v>0.3</v>
      </c>
      <c r="AN278" s="125">
        <v>0</v>
      </c>
      <c r="AO278" s="125">
        <v>0</v>
      </c>
      <c r="AP278" s="125">
        <v>0</v>
      </c>
      <c r="AQ278" s="125">
        <v>41.5</v>
      </c>
      <c r="AR278" s="127" t="s">
        <v>344</v>
      </c>
      <c r="AS278" s="128">
        <v>0</v>
      </c>
      <c r="AT278" s="128">
        <v>6</v>
      </c>
      <c r="AU278" s="128">
        <v>14</v>
      </c>
      <c r="AV278" s="128"/>
      <c r="AW278" s="128"/>
      <c r="AX278" s="125"/>
      <c r="AY278" s="125"/>
      <c r="AZ278" s="130"/>
      <c r="BA278" s="130"/>
      <c r="BB278" s="130"/>
      <c r="BC278" s="125"/>
    </row>
    <row r="279" spans="1:55">
      <c r="A279" s="117">
        <f>输入错误检查!B279</f>
        <v>0</v>
      </c>
      <c r="C279" s="120">
        <f>IF(原始数据!B279="","",原始数据!B279)</f>
        <v>6</v>
      </c>
      <c r="D279" s="120">
        <f>IF(原始数据!C279="","",原始数据!C279)</f>
        <v>30</v>
      </c>
      <c r="E279" s="120">
        <f>IF(原始数据!D279="","",原始数据!D279)</f>
        <v>1500</v>
      </c>
      <c r="F279" s="120" t="str">
        <f>IF(原始数据!E279="","",原始数据!E279)</f>
        <v>FL</v>
      </c>
      <c r="G279" s="120" t="str">
        <f>IF(原始数据!F279="","",原始数据!F279)</f>
        <v>AXIZ</v>
      </c>
      <c r="H279" s="120">
        <f>IF(原始数据!G279="","",原始数据!G279)</f>
        <v>3</v>
      </c>
      <c r="I279" s="120" t="str">
        <f>IF(原始数据!H279="","",原始数据!H279)</f>
        <v>下</v>
      </c>
      <c r="J279" s="120" t="str">
        <f>原始数据!U279</f>
        <v>人</v>
      </c>
      <c r="K279" s="120">
        <f t="shared" si="10"/>
        <v>0</v>
      </c>
      <c r="L279" s="120">
        <f t="shared" si="11"/>
        <v>3</v>
      </c>
      <c r="M279" s="123" t="str">
        <f>IF(区域选择!K280="","",区域选择!K280)</f>
        <v>yougg</v>
      </c>
      <c r="N279" s="123" t="str">
        <f>IF(原始数据!AI279=0,"",原始数据!AI279)</f>
        <v>先知</v>
      </c>
      <c r="O279" s="124">
        <v>2.29</v>
      </c>
      <c r="P279" s="125">
        <v>0</v>
      </c>
      <c r="Q279" s="125">
        <v>1</v>
      </c>
      <c r="R279" s="125">
        <v>0</v>
      </c>
      <c r="S279" s="125">
        <v>25</v>
      </c>
      <c r="T279" s="127" t="s">
        <v>343</v>
      </c>
      <c r="U279" s="123" t="str">
        <f>IF(区域选择!P280="","",区域选择!P280)</f>
        <v>emmko</v>
      </c>
      <c r="V279" s="123" t="str">
        <f>IF(原始数据!AJ279=0,"",原始数据!AJ279)</f>
        <v>勘探员</v>
      </c>
      <c r="W279" s="124">
        <v>0.98</v>
      </c>
      <c r="X279" s="125">
        <v>0</v>
      </c>
      <c r="Y279" s="125">
        <v>0</v>
      </c>
      <c r="Z279" s="125">
        <v>0</v>
      </c>
      <c r="AA279" s="125">
        <v>104</v>
      </c>
      <c r="AB279" s="127" t="s">
        <v>344</v>
      </c>
      <c r="AC279" s="123" t="str">
        <f>IF(区域选择!U280="","",区域选择!U280)</f>
        <v>sasori</v>
      </c>
      <c r="AD279" s="123" t="str">
        <f>IF(原始数据!AL279=0,"",原始数据!AL279)</f>
        <v>拉拉队员</v>
      </c>
      <c r="AE279" s="124">
        <v>0.92</v>
      </c>
      <c r="AF279" s="125">
        <v>0</v>
      </c>
      <c r="AG279" s="125">
        <v>1</v>
      </c>
      <c r="AH279" s="125">
        <v>0</v>
      </c>
      <c r="AI279" s="125">
        <v>90.7</v>
      </c>
      <c r="AJ279" s="127" t="s">
        <v>343</v>
      </c>
      <c r="AK279" s="123" t="str">
        <f>IF(区域选择!Z280="","",区域选择!Z280)</f>
        <v>maeken</v>
      </c>
      <c r="AL279" s="123" t="str">
        <f>IF(原始数据!AN279=0,"",原始数据!AN279)</f>
        <v>佣兵</v>
      </c>
      <c r="AM279" s="124">
        <v>1.43</v>
      </c>
      <c r="AN279" s="125">
        <v>0</v>
      </c>
      <c r="AO279" s="125">
        <v>1</v>
      </c>
      <c r="AP279" s="125">
        <v>0</v>
      </c>
      <c r="AQ279" s="125">
        <v>41.6</v>
      </c>
      <c r="AR279" s="127" t="s">
        <v>343</v>
      </c>
      <c r="AS279" s="128">
        <v>0</v>
      </c>
      <c r="AT279" s="128">
        <v>6</v>
      </c>
      <c r="AU279" s="128">
        <v>49</v>
      </c>
      <c r="AV279" s="128"/>
      <c r="AW279" s="128"/>
      <c r="AX279" s="125"/>
      <c r="AY279" s="125"/>
      <c r="AZ279" s="130"/>
      <c r="BA279" s="130"/>
      <c r="BB279" s="130"/>
      <c r="BC279" s="125"/>
    </row>
    <row r="280" spans="1:55">
      <c r="A280" s="117">
        <f>输入错误检查!B280</f>
        <v>0</v>
      </c>
      <c r="C280" s="120">
        <f>IF(原始数据!B280="","",原始数据!B280)</f>
        <v>6</v>
      </c>
      <c r="D280" s="120">
        <f>IF(原始数据!C280="","",原始数据!C280)</f>
        <v>30</v>
      </c>
      <c r="E280" s="120">
        <f>IF(原始数据!D280="","",原始数据!D280)</f>
        <v>1500</v>
      </c>
      <c r="F280" s="120" t="str">
        <f>IF(原始数据!E280="","",原始数据!E280)</f>
        <v>FL</v>
      </c>
      <c r="G280" s="120" t="str">
        <f>IF(原始数据!F280="","",原始数据!F280)</f>
        <v>AXIZ</v>
      </c>
      <c r="H280" s="120" t="str">
        <f>IF(原始数据!G280="","",原始数据!G280)</f>
        <v>加</v>
      </c>
      <c r="I280" s="120" t="str">
        <f>IF(原始数据!H280="","",原始数据!H280)</f>
        <v>上</v>
      </c>
      <c r="J280" s="120" t="str">
        <f>原始数据!U280</f>
        <v>人</v>
      </c>
      <c r="K280" s="120">
        <f t="shared" si="10"/>
        <v>0</v>
      </c>
      <c r="L280" s="120">
        <f t="shared" si="11"/>
        <v>3</v>
      </c>
      <c r="M280" s="123" t="str">
        <f>IF(区域选择!K281="","",区域选择!K281)</f>
        <v>nyan</v>
      </c>
      <c r="N280" s="123" t="str">
        <f>IF(原始数据!AI280=0,"",原始数据!AI280)</f>
        <v>古董商</v>
      </c>
      <c r="O280" s="124">
        <v>1.32</v>
      </c>
      <c r="P280" s="125">
        <v>0</v>
      </c>
      <c r="Q280" s="125">
        <v>2</v>
      </c>
      <c r="R280" s="125">
        <v>0</v>
      </c>
      <c r="S280" s="125">
        <v>62.5</v>
      </c>
      <c r="T280" s="127" t="s">
        <v>344</v>
      </c>
      <c r="U280" s="123" t="str">
        <f>IF(区域选择!P281="","",区域选择!P281)</f>
        <v>atto</v>
      </c>
      <c r="V280" s="123" t="str">
        <f>IF(原始数据!AJ280=0,"",原始数据!AJ280)</f>
        <v>心理学家</v>
      </c>
      <c r="W280" s="124">
        <v>0</v>
      </c>
      <c r="X280" s="125">
        <v>0</v>
      </c>
      <c r="Y280" s="125">
        <v>0</v>
      </c>
      <c r="Z280" s="125">
        <v>0</v>
      </c>
      <c r="AA280" s="125">
        <v>144.3</v>
      </c>
      <c r="AB280" s="127" t="s">
        <v>343</v>
      </c>
      <c r="AC280" s="123" t="str">
        <f>IF(区域选择!U281="","",区域选择!U281)</f>
        <v>tuna</v>
      </c>
      <c r="AD280" s="123" t="str">
        <f>IF(原始数据!AL280=0,"",原始数据!AL280)</f>
        <v>昆虫学者</v>
      </c>
      <c r="AE280" s="124">
        <v>2</v>
      </c>
      <c r="AF280" s="125">
        <v>0</v>
      </c>
      <c r="AG280" s="125">
        <v>1</v>
      </c>
      <c r="AH280" s="125">
        <v>0</v>
      </c>
      <c r="AI280" s="125">
        <v>0</v>
      </c>
      <c r="AJ280" s="127" t="s">
        <v>343</v>
      </c>
      <c r="AK280" s="123" t="str">
        <f>IF(区域选择!Z281="","",区域选择!Z281)</f>
        <v>takakou</v>
      </c>
      <c r="AL280" s="123" t="str">
        <f>IF(原始数据!AN280=0,"",原始数据!AN280)</f>
        <v>大副</v>
      </c>
      <c r="AM280" s="124">
        <v>1.68</v>
      </c>
      <c r="AN280" s="125">
        <v>0</v>
      </c>
      <c r="AO280" s="125">
        <v>2</v>
      </c>
      <c r="AP280" s="125">
        <v>0</v>
      </c>
      <c r="AQ280" s="125">
        <v>66.9</v>
      </c>
      <c r="AR280" s="127" t="s">
        <v>343</v>
      </c>
      <c r="AS280" s="128">
        <v>0</v>
      </c>
      <c r="AT280" s="128">
        <v>5</v>
      </c>
      <c r="AU280" s="128">
        <v>45</v>
      </c>
      <c r="AV280" s="128"/>
      <c r="AW280" s="128"/>
      <c r="AX280" s="125"/>
      <c r="AY280" s="125"/>
      <c r="AZ280" s="130"/>
      <c r="BA280" s="130"/>
      <c r="BB280" s="130"/>
      <c r="BC280" s="125"/>
    </row>
    <row r="281" spans="1:55">
      <c r="A281" s="117">
        <f>输入错误检查!B281</f>
        <v>0</v>
      </c>
      <c r="C281" s="120">
        <f>IF(原始数据!B281="","",原始数据!B281)</f>
        <v>6</v>
      </c>
      <c r="D281" s="120">
        <f>IF(原始数据!C281="","",原始数据!C281)</f>
        <v>30</v>
      </c>
      <c r="E281" s="120">
        <f>IF(原始数据!D281="","",原始数据!D281)</f>
        <v>1500</v>
      </c>
      <c r="F281" s="120" t="str">
        <f>IF(原始数据!E281="","",原始数据!E281)</f>
        <v>FL</v>
      </c>
      <c r="G281" s="120" t="str">
        <f>IF(原始数据!F281="","",原始数据!F281)</f>
        <v>AXIZ</v>
      </c>
      <c r="H281" s="120" t="str">
        <f>IF(原始数据!G281="","",原始数据!G281)</f>
        <v>加</v>
      </c>
      <c r="I281" s="120" t="str">
        <f>IF(原始数据!H281="","",原始数据!H281)</f>
        <v>下</v>
      </c>
      <c r="J281" s="120" t="str">
        <f>原始数据!U281</f>
        <v>人</v>
      </c>
      <c r="K281" s="120">
        <f t="shared" si="10"/>
        <v>0</v>
      </c>
      <c r="L281" s="120">
        <f t="shared" si="11"/>
        <v>3</v>
      </c>
      <c r="M281" s="123" t="str">
        <f>IF(区域选择!K282="","",区域选择!K282)</f>
        <v>sasori</v>
      </c>
      <c r="N281" s="123" t="str">
        <f>IF(原始数据!AI281=0,"",原始数据!AI281)</f>
        <v>机械师</v>
      </c>
      <c r="O281" s="124">
        <v>0.45</v>
      </c>
      <c r="P281" s="125">
        <v>0</v>
      </c>
      <c r="Q281" s="125">
        <v>0</v>
      </c>
      <c r="R281" s="125">
        <v>0</v>
      </c>
      <c r="S281" s="125">
        <v>102.8</v>
      </c>
      <c r="T281" s="127" t="s">
        <v>343</v>
      </c>
      <c r="U281" s="123" t="str">
        <f>IF(区域选择!P282="","",区域选择!P282)</f>
        <v>maeken</v>
      </c>
      <c r="V281" s="123" t="str">
        <f>IF(原始数据!AJ281=0,"",原始数据!AJ281)</f>
        <v>佣兵</v>
      </c>
      <c r="W281" s="124">
        <v>1.56</v>
      </c>
      <c r="X281" s="125">
        <v>0</v>
      </c>
      <c r="Y281" s="125">
        <v>1</v>
      </c>
      <c r="Z281" s="125">
        <v>0</v>
      </c>
      <c r="AA281" s="125">
        <v>47.9</v>
      </c>
      <c r="AB281" s="127" t="s">
        <v>343</v>
      </c>
      <c r="AC281" s="123" t="str">
        <f>IF(区域选择!U282="","",区域选择!U282)</f>
        <v>yougg</v>
      </c>
      <c r="AD281" s="123" t="str">
        <f>IF(原始数据!AL281=0,"",原始数据!AL281)</f>
        <v>昆虫学者</v>
      </c>
      <c r="AE281" s="124">
        <v>1.86</v>
      </c>
      <c r="AF281" s="125">
        <v>0</v>
      </c>
      <c r="AG281" s="125">
        <v>0</v>
      </c>
      <c r="AH281" s="125">
        <v>0</v>
      </c>
      <c r="AI281" s="125">
        <v>73.6</v>
      </c>
      <c r="AJ281" s="127" t="s">
        <v>344</v>
      </c>
      <c r="AK281" s="123" t="str">
        <f>IF(区域选择!Z282="","",区域选择!Z282)</f>
        <v>emmko</v>
      </c>
      <c r="AL281" s="123" t="str">
        <f>IF(原始数据!AN281=0,"",原始数据!AN281)</f>
        <v>杂技演员</v>
      </c>
      <c r="AM281" s="124">
        <v>2</v>
      </c>
      <c r="AN281" s="125">
        <v>0</v>
      </c>
      <c r="AO281" s="125">
        <v>0</v>
      </c>
      <c r="AP281" s="125">
        <v>0</v>
      </c>
      <c r="AQ281" s="125">
        <v>56.7</v>
      </c>
      <c r="AR281" s="127" t="s">
        <v>343</v>
      </c>
      <c r="AS281" s="128">
        <v>0</v>
      </c>
      <c r="AT281" s="128">
        <v>5</v>
      </c>
      <c r="AU281" s="128">
        <v>27</v>
      </c>
      <c r="AV281" s="128"/>
      <c r="AW281" s="128"/>
      <c r="AX281" s="125"/>
      <c r="AY281" s="125"/>
      <c r="AZ281" s="130"/>
      <c r="BA281" s="130"/>
      <c r="BB281" s="130"/>
      <c r="BC281" s="125"/>
    </row>
    <row r="282" spans="1:55">
      <c r="A282" s="117">
        <f>输入错误检查!B282</f>
        <v>0</v>
      </c>
      <c r="C282" s="120">
        <f>IF(原始数据!B282="","",原始数据!B282)</f>
        <v>6</v>
      </c>
      <c r="D282" s="120">
        <f>IF(原始数据!C282="","",原始数据!C282)</f>
        <v>30</v>
      </c>
      <c r="E282" s="120">
        <f>IF(原始数据!D282="","",原始数据!D282)</f>
        <v>1700</v>
      </c>
      <c r="F282" s="120" t="str">
        <f>IF(原始数据!E282="","",原始数据!E282)</f>
        <v>RC</v>
      </c>
      <c r="G282" s="120" t="str">
        <f>IF(原始数据!F282="","",原始数据!F282)</f>
        <v>AWG</v>
      </c>
      <c r="H282" s="120">
        <f>IF(原始数据!G282="","",原始数据!G282)</f>
        <v>1</v>
      </c>
      <c r="I282" s="120" t="str">
        <f>IF(原始数据!H282="","",原始数据!H282)</f>
        <v>上</v>
      </c>
      <c r="J282" s="120" t="str">
        <f>原始数据!U282</f>
        <v>人</v>
      </c>
      <c r="K282" s="120">
        <f t="shared" si="10"/>
        <v>0</v>
      </c>
      <c r="L282" s="120">
        <f t="shared" si="11"/>
        <v>3</v>
      </c>
      <c r="M282" s="123" t="str">
        <f>IF(区域选择!K283="","",区域选择!K283)</f>
        <v>monop</v>
      </c>
      <c r="N282" s="123" t="str">
        <f>IF(原始数据!AI282=0,"",原始数据!AI282)</f>
        <v>木偶师</v>
      </c>
      <c r="O282" s="124">
        <v>2</v>
      </c>
      <c r="P282" s="125">
        <v>0</v>
      </c>
      <c r="Q282" s="125">
        <v>1</v>
      </c>
      <c r="R282" s="125">
        <v>0</v>
      </c>
      <c r="S282" s="125">
        <v>24.6</v>
      </c>
      <c r="T282" s="127" t="s">
        <v>343</v>
      </c>
      <c r="U282" s="123" t="str">
        <f>IF(区域选择!P283="","",区域选择!P283)</f>
        <v>city</v>
      </c>
      <c r="V282" s="123" t="str">
        <f>IF(原始数据!AJ282=0,"",原始数据!AJ282)</f>
        <v>野人</v>
      </c>
      <c r="W282" s="124">
        <v>1.63</v>
      </c>
      <c r="X282" s="125">
        <v>0</v>
      </c>
      <c r="Y282" s="125">
        <v>1</v>
      </c>
      <c r="Z282" s="125">
        <v>0</v>
      </c>
      <c r="AA282" s="125">
        <v>20.1</v>
      </c>
      <c r="AB282" s="127" t="s">
        <v>343</v>
      </c>
      <c r="AC282" s="123" t="str">
        <f>IF(区域选择!U283="","",区域选择!U283)</f>
        <v>raolie</v>
      </c>
      <c r="AD282" s="123" t="str">
        <f>IF(原始数据!AL282=0,"",原始数据!AL282)</f>
        <v>舞女</v>
      </c>
      <c r="AE282" s="124">
        <v>1.37</v>
      </c>
      <c r="AF282" s="125">
        <v>0</v>
      </c>
      <c r="AG282" s="125">
        <v>0</v>
      </c>
      <c r="AH282" s="125">
        <v>0</v>
      </c>
      <c r="AI282" s="125">
        <v>37.3</v>
      </c>
      <c r="AJ282" s="127" t="s">
        <v>343</v>
      </c>
      <c r="AK282" s="123" t="str">
        <f>IF(区域选择!Z283="","",区域选择!Z283)</f>
        <v>soba</v>
      </c>
      <c r="AL282" s="123" t="str">
        <f>IF(原始数据!AN282=0,"",原始数据!AN282)</f>
        <v>勘探员</v>
      </c>
      <c r="AM282" s="124">
        <v>0.35</v>
      </c>
      <c r="AN282" s="125">
        <v>2</v>
      </c>
      <c r="AO282" s="125">
        <v>0</v>
      </c>
      <c r="AP282" s="125">
        <v>0</v>
      </c>
      <c r="AQ282" s="125">
        <v>127.5</v>
      </c>
      <c r="AR282" s="127" t="s">
        <v>344</v>
      </c>
      <c r="AS282" s="128">
        <v>0</v>
      </c>
      <c r="AT282" s="128">
        <v>4</v>
      </c>
      <c r="AU282" s="128">
        <v>38</v>
      </c>
      <c r="AV282" s="129" t="s">
        <v>59</v>
      </c>
      <c r="AW282" s="129" t="s">
        <v>130</v>
      </c>
      <c r="AX282" s="125"/>
      <c r="AY282" s="125"/>
      <c r="AZ282" s="130"/>
      <c r="BA282" s="130"/>
      <c r="BB282" s="130"/>
      <c r="BC282" s="125"/>
    </row>
    <row r="283" spans="1:55">
      <c r="A283" s="117">
        <f>输入错误检查!B283</f>
        <v>0</v>
      </c>
      <c r="C283" s="120">
        <f>IF(原始数据!B283="","",原始数据!B283)</f>
        <v>6</v>
      </c>
      <c r="D283" s="120">
        <f>IF(原始数据!C283="","",原始数据!C283)</f>
        <v>30</v>
      </c>
      <c r="E283" s="120">
        <f>IF(原始数据!D283="","",原始数据!D283)</f>
        <v>1700</v>
      </c>
      <c r="F283" s="120" t="str">
        <f>IF(原始数据!E283="","",原始数据!E283)</f>
        <v>RC</v>
      </c>
      <c r="G283" s="120" t="str">
        <f>IF(原始数据!F283="","",原始数据!F283)</f>
        <v>AWG</v>
      </c>
      <c r="H283" s="120">
        <f>IF(原始数据!G283="","",原始数据!G283)</f>
        <v>1</v>
      </c>
      <c r="I283" s="120" t="str">
        <f>IF(原始数据!H283="","",原始数据!H283)</f>
        <v>下</v>
      </c>
      <c r="J283" s="120" t="str">
        <f>原始数据!U283</f>
        <v>屠</v>
      </c>
      <c r="K283" s="120">
        <f t="shared" si="10"/>
        <v>0</v>
      </c>
      <c r="L283" s="120">
        <f t="shared" si="11"/>
        <v>0</v>
      </c>
      <c r="M283" s="123" t="str">
        <f>IF(区域选择!K284="","",区域选择!K284)</f>
        <v>nameko</v>
      </c>
      <c r="N283" s="123" t="str">
        <f>IF(原始数据!AI283=0,"",原始数据!AI283)</f>
        <v>古董商</v>
      </c>
      <c r="O283" s="124">
        <v>1.1</v>
      </c>
      <c r="P283" s="125">
        <v>0</v>
      </c>
      <c r="Q283" s="125">
        <v>0</v>
      </c>
      <c r="R283" s="125">
        <v>0</v>
      </c>
      <c r="S283" s="125">
        <v>45.6</v>
      </c>
      <c r="T283" s="127" t="s">
        <v>344</v>
      </c>
      <c r="U283" s="123" t="str">
        <f>IF(区域选择!P284="","",区域选择!P284)</f>
        <v>tawash</v>
      </c>
      <c r="V283" s="123" t="str">
        <f>IF(原始数据!AJ283=0,"",原始数据!AJ283)</f>
        <v>心理学家</v>
      </c>
      <c r="W283" s="124">
        <v>2.27</v>
      </c>
      <c r="X283" s="125">
        <v>0</v>
      </c>
      <c r="Y283" s="125">
        <v>2</v>
      </c>
      <c r="Z283" s="125">
        <v>0</v>
      </c>
      <c r="AA283" s="125">
        <v>67.3</v>
      </c>
      <c r="AB283" s="127" t="s">
        <v>344</v>
      </c>
      <c r="AC283" s="123" t="str">
        <f>IF(区域选择!U284="","",区域选择!U284)</f>
        <v>aez</v>
      </c>
      <c r="AD283" s="123" t="str">
        <f>IF(原始数据!AL283=0,"",原始数据!AL283)</f>
        <v>佣兵</v>
      </c>
      <c r="AE283" s="124">
        <v>1.3</v>
      </c>
      <c r="AF283" s="125">
        <v>1</v>
      </c>
      <c r="AG283" s="125">
        <v>2</v>
      </c>
      <c r="AH283" s="125">
        <v>0</v>
      </c>
      <c r="AI283" s="125">
        <v>60.3</v>
      </c>
      <c r="AJ283" s="127" t="s">
        <v>344</v>
      </c>
      <c r="AK283" s="123" t="str">
        <f>IF(区域选择!Z284="","",区域选择!Z284)</f>
        <v>kaeru</v>
      </c>
      <c r="AL283" s="123" t="str">
        <f>IF(原始数据!AN283=0,"",原始数据!AN283)</f>
        <v>舞女</v>
      </c>
      <c r="AM283" s="124">
        <v>0</v>
      </c>
      <c r="AN283" s="125">
        <v>0</v>
      </c>
      <c r="AO283" s="125">
        <v>0</v>
      </c>
      <c r="AP283" s="125">
        <v>0</v>
      </c>
      <c r="AQ283" s="125">
        <v>65.2</v>
      </c>
      <c r="AR283" s="127" t="s">
        <v>344</v>
      </c>
      <c r="AS283" s="128">
        <v>1</v>
      </c>
      <c r="AT283" s="128">
        <v>7</v>
      </c>
      <c r="AU283" s="128">
        <v>50</v>
      </c>
      <c r="AV283" s="128"/>
      <c r="AW283" s="128"/>
      <c r="AX283" s="125"/>
      <c r="AY283" s="125"/>
      <c r="AZ283" s="130"/>
      <c r="BA283" s="130"/>
      <c r="BB283" s="130"/>
      <c r="BC283" s="125"/>
    </row>
    <row r="284" spans="1:55">
      <c r="A284" s="117">
        <f>输入错误检查!B284</f>
        <v>0</v>
      </c>
      <c r="C284" s="120">
        <f>IF(原始数据!B284="","",原始数据!B284)</f>
        <v>6</v>
      </c>
      <c r="D284" s="120">
        <f>IF(原始数据!C284="","",原始数据!C284)</f>
        <v>30</v>
      </c>
      <c r="E284" s="120">
        <f>IF(原始数据!D284="","",原始数据!D284)</f>
        <v>1700</v>
      </c>
      <c r="F284" s="120" t="str">
        <f>IF(原始数据!E284="","",原始数据!E284)</f>
        <v>RC</v>
      </c>
      <c r="G284" s="120" t="str">
        <f>IF(原始数据!F284="","",原始数据!F284)</f>
        <v>AWG</v>
      </c>
      <c r="H284" s="120">
        <f>IF(原始数据!G284="","",原始数据!G284)</f>
        <v>2</v>
      </c>
      <c r="I284" s="120" t="str">
        <f>IF(原始数据!H284="","",原始数据!H284)</f>
        <v>上</v>
      </c>
      <c r="J284" s="120" t="str">
        <f>原始数据!U284</f>
        <v>平</v>
      </c>
      <c r="K284" s="120">
        <f t="shared" si="10"/>
        <v>0</v>
      </c>
      <c r="L284" s="120">
        <f t="shared" si="11"/>
        <v>2</v>
      </c>
      <c r="M284" s="123" t="str">
        <f>IF(区域选择!K285="","",区域选择!K285)</f>
        <v>monop</v>
      </c>
      <c r="N284" s="123" t="str">
        <f>IF(原始数据!AI284=0,"",原始数据!AI284)</f>
        <v>先知</v>
      </c>
      <c r="O284" s="124">
        <v>2</v>
      </c>
      <c r="P284" s="125">
        <v>0</v>
      </c>
      <c r="Q284" s="125">
        <v>0</v>
      </c>
      <c r="R284" s="125">
        <v>0</v>
      </c>
      <c r="S284" s="125">
        <v>23.3</v>
      </c>
      <c r="T284" s="127" t="s">
        <v>344</v>
      </c>
      <c r="U284" s="123" t="str">
        <f>IF(区域选择!P285="","",区域选择!P285)</f>
        <v>raolie</v>
      </c>
      <c r="V284" s="123" t="str">
        <f>IF(原始数据!AJ284=0,"",原始数据!AJ284)</f>
        <v>杂技演员</v>
      </c>
      <c r="W284" s="124">
        <v>2</v>
      </c>
      <c r="X284" s="125">
        <v>0</v>
      </c>
      <c r="Y284" s="125">
        <v>0</v>
      </c>
      <c r="Z284" s="125">
        <v>0</v>
      </c>
      <c r="AA284" s="125">
        <v>0</v>
      </c>
      <c r="AB284" s="127" t="s">
        <v>343</v>
      </c>
      <c r="AC284" s="123" t="str">
        <f>IF(区域选择!U285="","",区域选择!U285)</f>
        <v>soba</v>
      </c>
      <c r="AD284" s="123" t="str">
        <f>IF(原始数据!AL284=0,"",原始数据!AL284)</f>
        <v>勘探员</v>
      </c>
      <c r="AE284" s="124">
        <v>0</v>
      </c>
      <c r="AF284" s="125">
        <v>0</v>
      </c>
      <c r="AG284" s="125">
        <v>0</v>
      </c>
      <c r="AH284" s="125">
        <v>0</v>
      </c>
      <c r="AI284" s="125">
        <v>86.1</v>
      </c>
      <c r="AJ284" s="127" t="s">
        <v>344</v>
      </c>
      <c r="AK284" s="123" t="str">
        <f>IF(区域选择!Z285="","",区域选择!Z285)</f>
        <v>city</v>
      </c>
      <c r="AL284" s="123" t="str">
        <f>IF(原始数据!AN284=0,"",原始数据!AN284)</f>
        <v>佣兵</v>
      </c>
      <c r="AM284" s="124">
        <v>1</v>
      </c>
      <c r="AN284" s="125">
        <v>0</v>
      </c>
      <c r="AO284" s="125">
        <v>1</v>
      </c>
      <c r="AP284" s="125">
        <v>0</v>
      </c>
      <c r="AQ284" s="125">
        <v>17.2</v>
      </c>
      <c r="AR284" s="127" t="s">
        <v>343</v>
      </c>
      <c r="AS284" s="128">
        <v>0</v>
      </c>
      <c r="AT284" s="128">
        <v>3</v>
      </c>
      <c r="AU284" s="128">
        <v>55</v>
      </c>
      <c r="AV284" s="128"/>
      <c r="AW284" s="128"/>
      <c r="AX284" s="125"/>
      <c r="AY284" s="125"/>
      <c r="AZ284" s="130"/>
      <c r="BA284" s="130"/>
      <c r="BB284" s="130"/>
      <c r="BC284" s="125"/>
    </row>
    <row r="285" spans="1:55">
      <c r="A285" s="117">
        <f>输入错误检查!B285</f>
        <v>0</v>
      </c>
      <c r="C285" s="120">
        <f>IF(原始数据!B285="","",原始数据!B285)</f>
        <v>6</v>
      </c>
      <c r="D285" s="120">
        <f>IF(原始数据!C285="","",原始数据!C285)</f>
        <v>30</v>
      </c>
      <c r="E285" s="120">
        <f>IF(原始数据!D285="","",原始数据!D285)</f>
        <v>1700</v>
      </c>
      <c r="F285" s="120" t="str">
        <f>IF(原始数据!E285="","",原始数据!E285)</f>
        <v>RC</v>
      </c>
      <c r="G285" s="120" t="str">
        <f>IF(原始数据!F285="","",原始数据!F285)</f>
        <v>AWG</v>
      </c>
      <c r="H285" s="120">
        <f>IF(原始数据!G285="","",原始数据!G285)</f>
        <v>2</v>
      </c>
      <c r="I285" s="120" t="str">
        <f>IF(原始数据!H285="","",原始数据!H285)</f>
        <v>下</v>
      </c>
      <c r="J285" s="120" t="str">
        <f>原始数据!U285</f>
        <v>人</v>
      </c>
      <c r="K285" s="120">
        <f t="shared" si="10"/>
        <v>0</v>
      </c>
      <c r="L285" s="120">
        <f t="shared" si="11"/>
        <v>3</v>
      </c>
      <c r="M285" s="123" t="str">
        <f>IF(区域选择!K286="","",区域选择!K286)</f>
        <v>kaeru</v>
      </c>
      <c r="N285" s="123" t="str">
        <f>IF(原始数据!AI285=0,"",原始数据!AI285)</f>
        <v>舞女</v>
      </c>
      <c r="O285" s="124">
        <v>2</v>
      </c>
      <c r="P285" s="125">
        <v>0</v>
      </c>
      <c r="Q285" s="125">
        <v>0</v>
      </c>
      <c r="R285" s="125">
        <v>0</v>
      </c>
      <c r="S285" s="125">
        <v>0</v>
      </c>
      <c r="T285" s="127" t="s">
        <v>343</v>
      </c>
      <c r="U285" s="123" t="str">
        <f>IF(区域选择!P286="","",区域选择!P286)</f>
        <v>tawash</v>
      </c>
      <c r="V285" s="123" t="str">
        <f>IF(原始数据!AJ285=0,"",原始数据!AJ285)</f>
        <v>先知</v>
      </c>
      <c r="W285" s="124">
        <v>0</v>
      </c>
      <c r="X285" s="125">
        <v>1</v>
      </c>
      <c r="Y285" s="125">
        <v>0</v>
      </c>
      <c r="Z285" s="125">
        <v>0</v>
      </c>
      <c r="AA285" s="125">
        <v>81.2</v>
      </c>
      <c r="AB285" s="127" t="s">
        <v>344</v>
      </c>
      <c r="AC285" s="123" t="str">
        <f>IF(区域选择!U286="","",区域选择!U286)</f>
        <v>nameko</v>
      </c>
      <c r="AD285" s="123" t="str">
        <f>IF(原始数据!AL285=0,"",原始数据!AL285)</f>
        <v>木偶师</v>
      </c>
      <c r="AE285" s="124">
        <v>2.15</v>
      </c>
      <c r="AF285" s="125">
        <v>0</v>
      </c>
      <c r="AG285" s="125">
        <v>0</v>
      </c>
      <c r="AH285" s="125">
        <v>0</v>
      </c>
      <c r="AI285" s="125">
        <v>0</v>
      </c>
      <c r="AJ285" s="127" t="s">
        <v>343</v>
      </c>
      <c r="AK285" s="123" t="str">
        <f>IF(区域选择!Z286="","",区域选择!Z286)</f>
        <v>aez</v>
      </c>
      <c r="AL285" s="123" t="str">
        <f>IF(原始数据!AN285=0,"",原始数据!AN285)</f>
        <v>大副</v>
      </c>
      <c r="AM285" s="124">
        <v>0.85</v>
      </c>
      <c r="AN285" s="125">
        <v>0</v>
      </c>
      <c r="AO285" s="125">
        <v>2</v>
      </c>
      <c r="AP285" s="125">
        <v>0</v>
      </c>
      <c r="AQ285" s="125">
        <v>83.3</v>
      </c>
      <c r="AR285" s="127" t="s">
        <v>343</v>
      </c>
      <c r="AS285" s="128">
        <v>0</v>
      </c>
      <c r="AT285" s="128">
        <v>4</v>
      </c>
      <c r="AU285" s="128">
        <v>24</v>
      </c>
      <c r="AV285" s="128"/>
      <c r="AW285" s="128"/>
      <c r="AX285" s="125"/>
      <c r="AY285" s="125"/>
      <c r="AZ285" s="130"/>
      <c r="BA285" s="130"/>
      <c r="BB285" s="130"/>
      <c r="BC285" s="125"/>
    </row>
    <row r="286" spans="1:55">
      <c r="A286" s="117">
        <f>输入错误检查!B286</f>
        <v>0</v>
      </c>
      <c r="C286" s="120">
        <f>IF(原始数据!B286="","",原始数据!B286)</f>
        <v>6</v>
      </c>
      <c r="D286" s="120">
        <f>IF(原始数据!C286="","",原始数据!C286)</f>
        <v>30</v>
      </c>
      <c r="E286" s="120">
        <f>IF(原始数据!D286="","",原始数据!D286)</f>
        <v>1700</v>
      </c>
      <c r="F286" s="120" t="str">
        <f>IF(原始数据!E286="","",原始数据!E286)</f>
        <v>RC</v>
      </c>
      <c r="G286" s="120" t="str">
        <f>IF(原始数据!F286="","",原始数据!F286)</f>
        <v>AWG</v>
      </c>
      <c r="H286" s="120">
        <f>IF(原始数据!G286="","",原始数据!G286)</f>
        <v>3</v>
      </c>
      <c r="I286" s="120" t="str">
        <f>IF(原始数据!H286="","",原始数据!H286)</f>
        <v>上</v>
      </c>
      <c r="J286" s="120" t="str">
        <f>原始数据!U286</f>
        <v>屠</v>
      </c>
      <c r="K286" s="120">
        <f t="shared" si="10"/>
        <v>0</v>
      </c>
      <c r="L286" s="120">
        <f t="shared" si="11"/>
        <v>1</v>
      </c>
      <c r="M286" s="123" t="str">
        <f>IF(区域选择!K287="","",区域选择!K287)</f>
        <v>raolie</v>
      </c>
      <c r="N286" s="123" t="str">
        <f>IF(原始数据!AI286=0,"",原始数据!AI286)</f>
        <v>舞女</v>
      </c>
      <c r="O286" s="124">
        <v>2.47</v>
      </c>
      <c r="P286" s="125">
        <v>0</v>
      </c>
      <c r="Q286" s="125">
        <v>0</v>
      </c>
      <c r="R286" s="125">
        <v>0</v>
      </c>
      <c r="S286" s="125">
        <v>8.5</v>
      </c>
      <c r="T286" s="127" t="s">
        <v>343</v>
      </c>
      <c r="U286" s="123" t="str">
        <f>IF(区域选择!P287="","",区域选择!P287)</f>
        <v>soba</v>
      </c>
      <c r="V286" s="123" t="str">
        <f>IF(原始数据!AJ286=0,"",原始数据!AJ286)</f>
        <v>勘探员</v>
      </c>
      <c r="W286" s="124">
        <v>0.23</v>
      </c>
      <c r="X286" s="125">
        <v>0</v>
      </c>
      <c r="Y286" s="125">
        <v>0</v>
      </c>
      <c r="Z286" s="125">
        <v>0</v>
      </c>
      <c r="AA286" s="125">
        <v>53.6</v>
      </c>
      <c r="AB286" s="127" t="s">
        <v>344</v>
      </c>
      <c r="AC286" s="123" t="str">
        <f>IF(区域选择!U287="","",区域选择!U287)</f>
        <v>city</v>
      </c>
      <c r="AD286" s="123" t="str">
        <f>IF(原始数据!AL286=0,"",原始数据!AL286)</f>
        <v>佣兵</v>
      </c>
      <c r="AE286" s="124">
        <v>1.25</v>
      </c>
      <c r="AF286" s="125">
        <v>0</v>
      </c>
      <c r="AG286" s="125">
        <v>2</v>
      </c>
      <c r="AH286" s="125">
        <v>0</v>
      </c>
      <c r="AI286" s="125">
        <v>82.3</v>
      </c>
      <c r="AJ286" s="127" t="s">
        <v>344</v>
      </c>
      <c r="AK286" s="123" t="str">
        <f>IF(区域选择!Z287="","",区域选择!Z287)</f>
        <v>monop</v>
      </c>
      <c r="AL286" s="123" t="str">
        <f>IF(原始数据!AN286=0,"",原始数据!AN286)</f>
        <v>昆虫学者</v>
      </c>
      <c r="AM286" s="124">
        <v>1.24</v>
      </c>
      <c r="AN286" s="125">
        <v>0</v>
      </c>
      <c r="AO286" s="125">
        <v>0</v>
      </c>
      <c r="AP286" s="125">
        <v>0</v>
      </c>
      <c r="AQ286" s="125">
        <v>48</v>
      </c>
      <c r="AR286" s="127" t="s">
        <v>344</v>
      </c>
      <c r="AS286" s="128">
        <v>0</v>
      </c>
      <c r="AT286" s="128">
        <v>6</v>
      </c>
      <c r="AU286" s="128">
        <v>22</v>
      </c>
      <c r="AV286" s="128"/>
      <c r="AW286" s="128"/>
      <c r="AX286" s="125"/>
      <c r="AY286" s="125"/>
      <c r="AZ286" s="130"/>
      <c r="BA286" s="130"/>
      <c r="BB286" s="130"/>
      <c r="BC286" s="125"/>
    </row>
    <row r="287" spans="1:55">
      <c r="A287" s="117">
        <f>输入错误检查!B287</f>
        <v>0</v>
      </c>
      <c r="C287" s="120">
        <f>IF(原始数据!B287="","",原始数据!B287)</f>
        <v>6</v>
      </c>
      <c r="D287" s="120">
        <f>IF(原始数据!C287="","",原始数据!C287)</f>
        <v>30</v>
      </c>
      <c r="E287" s="120">
        <f>IF(原始数据!D287="","",原始数据!D287)</f>
        <v>1700</v>
      </c>
      <c r="F287" s="120" t="str">
        <f>IF(原始数据!E287="","",原始数据!E287)</f>
        <v>RC</v>
      </c>
      <c r="G287" s="120" t="str">
        <f>IF(原始数据!F287="","",原始数据!F287)</f>
        <v>AWG</v>
      </c>
      <c r="H287" s="120">
        <f>IF(原始数据!G287="","",原始数据!G287)</f>
        <v>3</v>
      </c>
      <c r="I287" s="120" t="str">
        <f>IF(原始数据!H287="","",原始数据!H287)</f>
        <v>下</v>
      </c>
      <c r="J287" s="120" t="str">
        <f>原始数据!U287</f>
        <v>人</v>
      </c>
      <c r="K287" s="120">
        <f t="shared" si="10"/>
        <v>0</v>
      </c>
      <c r="L287" s="120">
        <f t="shared" si="11"/>
        <v>3</v>
      </c>
      <c r="M287" s="123" t="str">
        <f>IF(区域选择!K288="","",区域选择!K288)</f>
        <v>nameko</v>
      </c>
      <c r="N287" s="123" t="str">
        <f>IF(原始数据!AI287=0,"",原始数据!AI287)</f>
        <v>勘探员</v>
      </c>
      <c r="O287" s="124">
        <v>2.65</v>
      </c>
      <c r="P287" s="125">
        <v>0</v>
      </c>
      <c r="Q287" s="125">
        <v>0</v>
      </c>
      <c r="R287" s="125">
        <v>1</v>
      </c>
      <c r="S287" s="125">
        <v>46.4</v>
      </c>
      <c r="T287" s="127" t="s">
        <v>343</v>
      </c>
      <c r="U287" s="123" t="str">
        <f>IF(区域选择!P288="","",区域选择!P288)</f>
        <v>aez</v>
      </c>
      <c r="V287" s="123" t="str">
        <f>IF(原始数据!AJ287=0,"",原始数据!AJ287)</f>
        <v>前锋</v>
      </c>
      <c r="W287" s="124">
        <v>0</v>
      </c>
      <c r="X287" s="125">
        <v>0</v>
      </c>
      <c r="Y287" s="125">
        <v>0</v>
      </c>
      <c r="Z287" s="125">
        <v>0</v>
      </c>
      <c r="AA287" s="125">
        <v>179.4</v>
      </c>
      <c r="AB287" s="127" t="s">
        <v>344</v>
      </c>
      <c r="AC287" s="123" t="str">
        <f>IF(区域选择!U288="","",区域选择!U288)</f>
        <v>tawash</v>
      </c>
      <c r="AD287" s="123" t="str">
        <f>IF(原始数据!AL287=0,"",原始数据!AL287)</f>
        <v>调酒师</v>
      </c>
      <c r="AE287" s="124">
        <v>1.51</v>
      </c>
      <c r="AF287" s="125">
        <v>0</v>
      </c>
      <c r="AG287" s="125">
        <v>1</v>
      </c>
      <c r="AH287" s="125">
        <v>3</v>
      </c>
      <c r="AI287" s="125">
        <v>71.2</v>
      </c>
      <c r="AJ287" s="127" t="s">
        <v>343</v>
      </c>
      <c r="AK287" s="123" t="str">
        <f>IF(区域选择!Z288="","",区域选择!Z288)</f>
        <v>kaeru</v>
      </c>
      <c r="AL287" s="123" t="str">
        <f>IF(原始数据!AN287=0,"",原始数据!AN287)</f>
        <v>杂技演员</v>
      </c>
      <c r="AM287" s="124">
        <v>2.65</v>
      </c>
      <c r="AN287" s="125">
        <v>0</v>
      </c>
      <c r="AO287" s="125">
        <v>0</v>
      </c>
      <c r="AP287" s="125">
        <v>1</v>
      </c>
      <c r="AQ287" s="125">
        <v>46.4</v>
      </c>
      <c r="AR287" s="127" t="s">
        <v>343</v>
      </c>
      <c r="AS287" s="128">
        <v>0</v>
      </c>
      <c r="AT287" s="128">
        <v>8</v>
      </c>
      <c r="AU287" s="128">
        <v>14</v>
      </c>
      <c r="AV287" s="128"/>
      <c r="AW287" s="128"/>
      <c r="AX287" s="125"/>
      <c r="AY287" s="125"/>
      <c r="AZ287" s="130"/>
      <c r="BA287" s="130"/>
      <c r="BB287" s="130"/>
      <c r="BC287" s="125"/>
    </row>
    <row r="288" spans="1:55">
      <c r="A288" s="117">
        <f>输入错误检查!B288</f>
        <v>0</v>
      </c>
      <c r="C288" s="120">
        <f>IF(原始数据!B288="","",原始数据!B288)</f>
        <v>6</v>
      </c>
      <c r="D288" s="120">
        <f>IF(原始数据!C288="","",原始数据!C288)</f>
        <v>30</v>
      </c>
      <c r="E288" s="120">
        <f>IF(原始数据!D288="","",原始数据!D288)</f>
        <v>1700</v>
      </c>
      <c r="F288" s="120" t="str">
        <f>IF(原始数据!E288="","",原始数据!E288)</f>
        <v>RC</v>
      </c>
      <c r="G288" s="120" t="str">
        <f>IF(原始数据!F288="","",原始数据!F288)</f>
        <v>AWG</v>
      </c>
      <c r="H288" s="120" t="str">
        <f>IF(原始数据!G288="","",原始数据!G288)</f>
        <v>加</v>
      </c>
      <c r="I288" s="120" t="str">
        <f>IF(原始数据!H288="","",原始数据!H288)</f>
        <v>上</v>
      </c>
      <c r="J288" s="120" t="str">
        <f>原始数据!U288</f>
        <v/>
      </c>
      <c r="K288" s="120" t="str">
        <f t="shared" si="10"/>
        <v/>
      </c>
      <c r="L288" s="120">
        <f t="shared" si="11"/>
        <v>0</v>
      </c>
      <c r="M288" s="123" t="str">
        <f>IF(区域选择!K289="","",区域选择!K289)</f>
        <v/>
      </c>
      <c r="N288" s="123" t="str">
        <f>IF(原始数据!AI288=0,"",原始数据!AI288)</f>
        <v/>
      </c>
      <c r="O288" s="124"/>
      <c r="P288" s="125"/>
      <c r="Q288" s="125"/>
      <c r="R288" s="125"/>
      <c r="S288" s="125"/>
      <c r="T288" s="125"/>
      <c r="U288" s="123" t="str">
        <f>IF(区域选择!P289="","",区域选择!P289)</f>
        <v/>
      </c>
      <c r="V288" s="123" t="str">
        <f>IF(原始数据!AJ288=0,"",原始数据!AJ288)</f>
        <v/>
      </c>
      <c r="W288" s="124"/>
      <c r="X288" s="125"/>
      <c r="Y288" s="125"/>
      <c r="Z288" s="125"/>
      <c r="AA288" s="125"/>
      <c r="AB288" s="125"/>
      <c r="AC288" s="123" t="str">
        <f>IF(区域选择!U289="","",区域选择!U289)</f>
        <v/>
      </c>
      <c r="AD288" s="123" t="str">
        <f>IF(原始数据!AL288=0,"",原始数据!AL288)</f>
        <v/>
      </c>
      <c r="AE288" s="124"/>
      <c r="AF288" s="125"/>
      <c r="AG288" s="125"/>
      <c r="AH288" s="125"/>
      <c r="AI288" s="125"/>
      <c r="AJ288" s="125"/>
      <c r="AK288" s="123" t="str">
        <f>IF(区域选择!Z289="","",区域选择!Z289)</f>
        <v/>
      </c>
      <c r="AL288" s="123" t="str">
        <f>IF(原始数据!AN288=0,"",原始数据!AN288)</f>
        <v/>
      </c>
      <c r="AM288" s="124"/>
      <c r="AN288" s="125"/>
      <c r="AO288" s="125"/>
      <c r="AP288" s="125"/>
      <c r="AQ288" s="125"/>
      <c r="AR288" s="125"/>
      <c r="AS288" s="128"/>
      <c r="AT288" s="128"/>
      <c r="AU288" s="128"/>
      <c r="AV288" s="128"/>
      <c r="AW288" s="128"/>
      <c r="AX288" s="125"/>
      <c r="AY288" s="125"/>
      <c r="AZ288" s="130"/>
      <c r="BA288" s="130"/>
      <c r="BB288" s="130"/>
      <c r="BC288" s="125"/>
    </row>
    <row r="289" spans="1:55">
      <c r="A289" s="117">
        <f>输入错误检查!B289</f>
        <v>0</v>
      </c>
      <c r="C289" s="120">
        <f>IF(原始数据!B289="","",原始数据!B289)</f>
        <v>6</v>
      </c>
      <c r="D289" s="120">
        <f>IF(原始数据!C289="","",原始数据!C289)</f>
        <v>30</v>
      </c>
      <c r="E289" s="120">
        <f>IF(原始数据!D289="","",原始数据!D289)</f>
        <v>1700</v>
      </c>
      <c r="F289" s="120" t="str">
        <f>IF(原始数据!E289="","",原始数据!E289)</f>
        <v>RC</v>
      </c>
      <c r="G289" s="120" t="str">
        <f>IF(原始数据!F289="","",原始数据!F289)</f>
        <v>AWG</v>
      </c>
      <c r="H289" s="120" t="str">
        <f>IF(原始数据!G289="","",原始数据!G289)</f>
        <v>加</v>
      </c>
      <c r="I289" s="120" t="str">
        <f>IF(原始数据!H289="","",原始数据!H289)</f>
        <v>下</v>
      </c>
      <c r="J289" s="120" t="str">
        <f>原始数据!U289</f>
        <v/>
      </c>
      <c r="K289" s="120" t="str">
        <f t="shared" si="10"/>
        <v/>
      </c>
      <c r="L289" s="120">
        <f t="shared" si="11"/>
        <v>0</v>
      </c>
      <c r="M289" s="123" t="str">
        <f>IF(区域选择!K290="","",区域选择!K290)</f>
        <v/>
      </c>
      <c r="N289" s="123" t="str">
        <f>IF(原始数据!AI289=0,"",原始数据!AI289)</f>
        <v/>
      </c>
      <c r="O289" s="124"/>
      <c r="P289" s="125"/>
      <c r="Q289" s="125"/>
      <c r="R289" s="125"/>
      <c r="S289" s="125"/>
      <c r="T289" s="125"/>
      <c r="U289" s="123" t="str">
        <f>IF(区域选择!P290="","",区域选择!P290)</f>
        <v/>
      </c>
      <c r="V289" s="123" t="str">
        <f>IF(原始数据!AJ289=0,"",原始数据!AJ289)</f>
        <v/>
      </c>
      <c r="W289" s="124"/>
      <c r="X289" s="125"/>
      <c r="Y289" s="125"/>
      <c r="Z289" s="125"/>
      <c r="AA289" s="125"/>
      <c r="AB289" s="125"/>
      <c r="AC289" s="123" t="str">
        <f>IF(区域选择!U290="","",区域选择!U290)</f>
        <v/>
      </c>
      <c r="AD289" s="123" t="str">
        <f>IF(原始数据!AL289=0,"",原始数据!AL289)</f>
        <v/>
      </c>
      <c r="AE289" s="124"/>
      <c r="AF289" s="125"/>
      <c r="AG289" s="125"/>
      <c r="AH289" s="125"/>
      <c r="AI289" s="125"/>
      <c r="AJ289" s="125"/>
      <c r="AK289" s="123" t="str">
        <f>IF(区域选择!Z290="","",区域选择!Z290)</f>
        <v/>
      </c>
      <c r="AL289" s="123" t="str">
        <f>IF(原始数据!AN289=0,"",原始数据!AN289)</f>
        <v/>
      </c>
      <c r="AM289" s="124"/>
      <c r="AN289" s="125"/>
      <c r="AO289" s="125"/>
      <c r="AP289" s="125"/>
      <c r="AQ289" s="125"/>
      <c r="AR289" s="125"/>
      <c r="AS289" s="128"/>
      <c r="AT289" s="128"/>
      <c r="AU289" s="128"/>
      <c r="AV289" s="128"/>
      <c r="AW289" s="128"/>
      <c r="AX289" s="125"/>
      <c r="AY289" s="125"/>
      <c r="AZ289" s="130"/>
      <c r="BA289" s="130"/>
      <c r="BB289" s="130"/>
      <c r="BC289" s="125"/>
    </row>
    <row r="290" spans="1:55">
      <c r="A290" s="117">
        <f>输入错误检查!B290</f>
        <v>0</v>
      </c>
      <c r="C290" s="120">
        <f>IF(原始数据!B290="","",原始数据!B290)</f>
        <v>7</v>
      </c>
      <c r="D290" s="120">
        <f>IF(原始数据!C290="","",原始数据!C290)</f>
        <v>6</v>
      </c>
      <c r="E290" s="120">
        <f>IF(原始数据!D290="","",原始数据!D290)</f>
        <v>1300</v>
      </c>
      <c r="F290" s="120" t="str">
        <f>IF(原始数据!E290="","",原始数据!E290)</f>
        <v>FAV</v>
      </c>
      <c r="G290" s="120" t="str">
        <f>IF(原始数据!F290="","",原始数据!F290)</f>
        <v>RC</v>
      </c>
      <c r="H290" s="120">
        <f>IF(原始数据!G290="","",原始数据!G290)</f>
        <v>1</v>
      </c>
      <c r="I290" s="120" t="str">
        <f>IF(原始数据!H290="","",原始数据!H290)</f>
        <v>上</v>
      </c>
      <c r="J290" s="120" t="str">
        <f>原始数据!U290</f>
        <v>屠</v>
      </c>
      <c r="K290" s="120">
        <f t="shared" si="10"/>
        <v>0</v>
      </c>
      <c r="L290" s="120">
        <f t="shared" si="11"/>
        <v>0</v>
      </c>
      <c r="M290" s="123" t="str">
        <f>IF(区域选择!K291="","",区域选择!K291)</f>
        <v>nerisu</v>
      </c>
      <c r="N290" s="123" t="str">
        <f>IF(原始数据!AI290=0,"",原始数据!AI290)</f>
        <v>古董商</v>
      </c>
      <c r="O290" s="124">
        <v>1.04</v>
      </c>
      <c r="P290" s="125">
        <v>0</v>
      </c>
      <c r="Q290" s="125">
        <v>0</v>
      </c>
      <c r="R290" s="125">
        <v>0</v>
      </c>
      <c r="S290" s="125">
        <v>85.3</v>
      </c>
      <c r="T290" s="127" t="s">
        <v>344</v>
      </c>
      <c r="U290" s="123" t="str">
        <f>IF(区域选择!P291="","",区域选择!P291)</f>
        <v>felix</v>
      </c>
      <c r="V290" s="123" t="str">
        <f>IF(原始数据!AJ290=0,"",原始数据!AJ290)</f>
        <v>病患</v>
      </c>
      <c r="W290" s="124">
        <v>1.25</v>
      </c>
      <c r="X290" s="125">
        <v>0</v>
      </c>
      <c r="Y290" s="125">
        <v>0</v>
      </c>
      <c r="Z290" s="125">
        <v>0</v>
      </c>
      <c r="AA290" s="125">
        <v>38.7</v>
      </c>
      <c r="AB290" s="127" t="s">
        <v>344</v>
      </c>
      <c r="AC290" s="123" t="str">
        <f>IF(区域选择!U291="","",区域选择!U291)</f>
        <v>appai</v>
      </c>
      <c r="AD290" s="123" t="str">
        <f>IF(原始数据!AL290=0,"",原始数据!AL290)</f>
        <v>飞行家</v>
      </c>
      <c r="AE290" s="124">
        <v>2.21</v>
      </c>
      <c r="AF290" s="125">
        <v>0</v>
      </c>
      <c r="AG290" s="125">
        <v>1</v>
      </c>
      <c r="AH290" s="125">
        <v>0</v>
      </c>
      <c r="AI290" s="125">
        <v>32</v>
      </c>
      <c r="AJ290" s="127" t="s">
        <v>344</v>
      </c>
      <c r="AK290" s="123" t="str">
        <f>IF(区域选择!Z291="","",区域选择!Z291)</f>
        <v>dacho</v>
      </c>
      <c r="AL290" s="123" t="str">
        <f>IF(原始数据!AN290=0,"",原始数据!AN290)</f>
        <v>野人</v>
      </c>
      <c r="AM290" s="124">
        <v>1.68</v>
      </c>
      <c r="AN290" s="125">
        <v>0</v>
      </c>
      <c r="AO290" s="125">
        <v>2</v>
      </c>
      <c r="AP290" s="125">
        <v>0</v>
      </c>
      <c r="AQ290" s="125">
        <v>23.3</v>
      </c>
      <c r="AR290" s="127" t="s">
        <v>344</v>
      </c>
      <c r="AS290" s="128">
        <v>1</v>
      </c>
      <c r="AT290" s="128">
        <v>7</v>
      </c>
      <c r="AU290" s="128">
        <v>10</v>
      </c>
      <c r="AV290" s="129" t="s">
        <v>252</v>
      </c>
      <c r="AW290" s="129" t="s">
        <v>185</v>
      </c>
      <c r="AX290" s="125"/>
      <c r="AY290" s="125"/>
      <c r="AZ290" s="130"/>
      <c r="BA290" s="130"/>
      <c r="BB290" s="130"/>
      <c r="BC290" s="125"/>
    </row>
    <row r="291" spans="1:55">
      <c r="A291" s="117">
        <f>输入错误检查!B291</f>
        <v>0</v>
      </c>
      <c r="C291" s="120">
        <f>IF(原始数据!B291="","",原始数据!B291)</f>
        <v>7</v>
      </c>
      <c r="D291" s="120">
        <f>IF(原始数据!C291="","",原始数据!C291)</f>
        <v>6</v>
      </c>
      <c r="E291" s="120">
        <f>IF(原始数据!D291="","",原始数据!D291)</f>
        <v>1300</v>
      </c>
      <c r="F291" s="120" t="str">
        <f>IF(原始数据!E291="","",原始数据!E291)</f>
        <v>FAV</v>
      </c>
      <c r="G291" s="120" t="str">
        <f>IF(原始数据!F291="","",原始数据!F291)</f>
        <v>RC</v>
      </c>
      <c r="H291" s="120">
        <f>IF(原始数据!G291="","",原始数据!G291)</f>
        <v>1</v>
      </c>
      <c r="I291" s="120" t="str">
        <f>IF(原始数据!H291="","",原始数据!H291)</f>
        <v>下</v>
      </c>
      <c r="J291" s="120" t="str">
        <f>原始数据!U291</f>
        <v>屠</v>
      </c>
      <c r="K291" s="120">
        <f t="shared" si="10"/>
        <v>0</v>
      </c>
      <c r="L291" s="120">
        <f t="shared" si="11"/>
        <v>1</v>
      </c>
      <c r="M291" s="123" t="str">
        <f>IF(区域选择!K292="","",区域选择!K292)</f>
        <v>soba</v>
      </c>
      <c r="N291" s="123" t="str">
        <f>IF(原始数据!AI291=0,"",原始数据!AI291)</f>
        <v>勘探员</v>
      </c>
      <c r="O291" s="124">
        <v>0.01</v>
      </c>
      <c r="P291" s="125">
        <v>0</v>
      </c>
      <c r="Q291" s="125">
        <v>0</v>
      </c>
      <c r="R291" s="125">
        <v>0</v>
      </c>
      <c r="S291" s="125">
        <v>63.4</v>
      </c>
      <c r="T291" s="127" t="s">
        <v>344</v>
      </c>
      <c r="U291" s="123" t="str">
        <f>IF(区域选择!P292="","",区域选择!P292)</f>
        <v>raolie</v>
      </c>
      <c r="V291" s="123" t="str">
        <f>IF(原始数据!AJ291=0,"",原始数据!AJ291)</f>
        <v>医生</v>
      </c>
      <c r="W291" s="124">
        <v>2.17</v>
      </c>
      <c r="X291" s="125">
        <v>0</v>
      </c>
      <c r="Y291" s="125">
        <v>3</v>
      </c>
      <c r="Z291" s="125">
        <v>1</v>
      </c>
      <c r="AA291" s="125">
        <v>152.6</v>
      </c>
      <c r="AB291" s="127" t="s">
        <v>344</v>
      </c>
      <c r="AC291" s="123" t="str">
        <f>IF(区域选择!U292="","",区域选择!U292)</f>
        <v>city</v>
      </c>
      <c r="AD291" s="123" t="str">
        <f>IF(原始数据!AL291=0,"",原始数据!AL291)</f>
        <v>野人</v>
      </c>
      <c r="AE291" s="124">
        <v>1.28</v>
      </c>
      <c r="AF291" s="125">
        <v>0</v>
      </c>
      <c r="AG291" s="125">
        <v>2</v>
      </c>
      <c r="AH291" s="125">
        <v>0</v>
      </c>
      <c r="AI291" s="125">
        <v>131.6</v>
      </c>
      <c r="AJ291" s="127" t="s">
        <v>343</v>
      </c>
      <c r="AK291" s="123" t="str">
        <f>IF(区域选择!Z292="","",区域选择!Z292)</f>
        <v>monop</v>
      </c>
      <c r="AL291" s="123" t="str">
        <f>IF(原始数据!AN291=0,"",原始数据!AN291)</f>
        <v>魔术师</v>
      </c>
      <c r="AM291" s="124">
        <v>1.67</v>
      </c>
      <c r="AN291" s="125">
        <v>0</v>
      </c>
      <c r="AO291" s="125">
        <v>2</v>
      </c>
      <c r="AP291" s="125">
        <v>0</v>
      </c>
      <c r="AQ291" s="125">
        <v>138.7</v>
      </c>
      <c r="AR291" s="127" t="s">
        <v>344</v>
      </c>
      <c r="AS291" s="128">
        <v>0</v>
      </c>
      <c r="AT291" s="128">
        <v>9</v>
      </c>
      <c r="AU291" s="128">
        <v>40</v>
      </c>
      <c r="AV291" s="128"/>
      <c r="AW291" s="128"/>
      <c r="AX291" s="125"/>
      <c r="AY291" s="125"/>
      <c r="AZ291" s="130"/>
      <c r="BA291" s="130"/>
      <c r="BB291" s="130"/>
      <c r="BC291" s="125"/>
    </row>
    <row r="292" spans="1:55">
      <c r="A292" s="117">
        <f>输入错误检查!B292</f>
        <v>0</v>
      </c>
      <c r="C292" s="120">
        <f>IF(原始数据!B292="","",原始数据!B292)</f>
        <v>7</v>
      </c>
      <c r="D292" s="120">
        <f>IF(原始数据!C292="","",原始数据!C292)</f>
        <v>6</v>
      </c>
      <c r="E292" s="120">
        <f>IF(原始数据!D292="","",原始数据!D292)</f>
        <v>1300</v>
      </c>
      <c r="F292" s="120" t="str">
        <f>IF(原始数据!E292="","",原始数据!E292)</f>
        <v>FAV</v>
      </c>
      <c r="G292" s="120" t="str">
        <f>IF(原始数据!F292="","",原始数据!F292)</f>
        <v>RC</v>
      </c>
      <c r="H292" s="120">
        <f>IF(原始数据!G292="","",原始数据!G292)</f>
        <v>2</v>
      </c>
      <c r="I292" s="120" t="str">
        <f>IF(原始数据!H292="","",原始数据!H292)</f>
        <v>上</v>
      </c>
      <c r="J292" s="120" t="str">
        <f>原始数据!U292</f>
        <v>屠</v>
      </c>
      <c r="K292" s="120">
        <f t="shared" si="10"/>
        <v>0</v>
      </c>
      <c r="L292" s="120">
        <f t="shared" si="11"/>
        <v>1</v>
      </c>
      <c r="M292" s="123" t="str">
        <f>IF(区域选择!K293="","",区域选择!K293)</f>
        <v>monop</v>
      </c>
      <c r="N292" s="123" t="str">
        <f>IF(原始数据!AI292=0,"",原始数据!AI292)</f>
        <v>调酒师</v>
      </c>
      <c r="O292" s="124">
        <v>1.69</v>
      </c>
      <c r="P292" s="125">
        <v>0</v>
      </c>
      <c r="Q292" s="125">
        <v>0</v>
      </c>
      <c r="R292" s="125">
        <v>2</v>
      </c>
      <c r="S292" s="125">
        <v>50</v>
      </c>
      <c r="T292" s="127" t="s">
        <v>344</v>
      </c>
      <c r="U292" s="123" t="str">
        <f>IF(区域选择!P293="","",区域选择!P293)</f>
        <v>soba</v>
      </c>
      <c r="V292" s="123" t="str">
        <f>IF(原始数据!AJ292=0,"",原始数据!AJ292)</f>
        <v>入殓师</v>
      </c>
      <c r="W292" s="124">
        <v>0</v>
      </c>
      <c r="X292" s="125">
        <v>2</v>
      </c>
      <c r="Y292" s="125">
        <v>1</v>
      </c>
      <c r="Z292" s="125">
        <v>0</v>
      </c>
      <c r="AA292" s="125">
        <v>85.3</v>
      </c>
      <c r="AB292" s="127" t="s">
        <v>344</v>
      </c>
      <c r="AC292" s="123" t="str">
        <f>IF(区域选择!U293="","",区域选择!U293)</f>
        <v>raolie</v>
      </c>
      <c r="AD292" s="123" t="str">
        <f>IF(原始数据!AL292=0,"",原始数据!AL292)</f>
        <v>舞女</v>
      </c>
      <c r="AE292" s="124">
        <v>2</v>
      </c>
      <c r="AF292" s="125">
        <v>1</v>
      </c>
      <c r="AG292" s="125">
        <v>0</v>
      </c>
      <c r="AH292" s="125">
        <v>0</v>
      </c>
      <c r="AI292" s="125">
        <v>48.4</v>
      </c>
      <c r="AJ292" s="127" t="s">
        <v>344</v>
      </c>
      <c r="AK292" s="123" t="str">
        <f>IF(区域选择!Z293="","",区域选择!Z293)</f>
        <v>city</v>
      </c>
      <c r="AL292" s="123" t="str">
        <f>IF(原始数据!AN292=0,"",原始数据!AN292)</f>
        <v>大副</v>
      </c>
      <c r="AM292" s="124">
        <v>2</v>
      </c>
      <c r="AN292" s="125">
        <v>0</v>
      </c>
      <c r="AO292" s="125">
        <v>1</v>
      </c>
      <c r="AP292" s="125">
        <v>0</v>
      </c>
      <c r="AQ292" s="125">
        <v>45.4</v>
      </c>
      <c r="AR292" s="127" t="s">
        <v>343</v>
      </c>
      <c r="AS292" s="128">
        <v>0</v>
      </c>
      <c r="AT292" s="128">
        <v>6</v>
      </c>
      <c r="AU292" s="128">
        <v>23</v>
      </c>
      <c r="AV292" s="128"/>
      <c r="AW292" s="128"/>
      <c r="AX292" s="125"/>
      <c r="AY292" s="125"/>
      <c r="AZ292" s="130"/>
      <c r="BA292" s="130"/>
      <c r="BB292" s="130"/>
      <c r="BC292" s="125"/>
    </row>
    <row r="293" spans="1:55">
      <c r="A293" s="117">
        <f>输入错误检查!B293</f>
        <v>0</v>
      </c>
      <c r="C293" s="120">
        <f>IF(原始数据!B293="","",原始数据!B293)</f>
        <v>7</v>
      </c>
      <c r="D293" s="120">
        <f>IF(原始数据!C293="","",原始数据!C293)</f>
        <v>6</v>
      </c>
      <c r="E293" s="120">
        <f>IF(原始数据!D293="","",原始数据!D293)</f>
        <v>1300</v>
      </c>
      <c r="F293" s="120" t="str">
        <f>IF(原始数据!E293="","",原始数据!E293)</f>
        <v>FAV</v>
      </c>
      <c r="G293" s="120" t="str">
        <f>IF(原始数据!F293="","",原始数据!F293)</f>
        <v>RC</v>
      </c>
      <c r="H293" s="120">
        <f>IF(原始数据!G293="","",原始数据!G293)</f>
        <v>2</v>
      </c>
      <c r="I293" s="120" t="str">
        <f>IF(原始数据!H293="","",原始数据!H293)</f>
        <v>下</v>
      </c>
      <c r="J293" s="120" t="str">
        <f>原始数据!U293</f>
        <v>平</v>
      </c>
      <c r="K293" s="120">
        <f t="shared" si="10"/>
        <v>0</v>
      </c>
      <c r="L293" s="120">
        <f t="shared" si="11"/>
        <v>2</v>
      </c>
      <c r="M293" s="123" t="str">
        <f>IF(区域选择!K294="","",区域选择!K294)</f>
        <v>appai</v>
      </c>
      <c r="N293" s="123" t="str">
        <f>IF(原始数据!AI293=0,"",原始数据!AI293)</f>
        <v>飞行家</v>
      </c>
      <c r="O293" s="124">
        <v>2.29</v>
      </c>
      <c r="P293" s="125">
        <v>0</v>
      </c>
      <c r="Q293" s="125">
        <v>0</v>
      </c>
      <c r="R293" s="125">
        <v>0</v>
      </c>
      <c r="S293" s="125">
        <v>0</v>
      </c>
      <c r="T293" s="127" t="s">
        <v>343</v>
      </c>
      <c r="U293" s="123" t="str">
        <f>IF(区域选择!P294="","",区域选择!P294)</f>
        <v>felix</v>
      </c>
      <c r="V293" s="123" t="str">
        <f>IF(原始数据!AJ293=0,"",原始数据!AJ293)</f>
        <v>入殓师</v>
      </c>
      <c r="W293" s="124">
        <v>2.5</v>
      </c>
      <c r="X293" s="125">
        <v>0</v>
      </c>
      <c r="Y293" s="125">
        <v>1</v>
      </c>
      <c r="Z293" s="125">
        <v>0</v>
      </c>
      <c r="AA293" s="125">
        <v>12</v>
      </c>
      <c r="AB293" s="127" t="s">
        <v>343</v>
      </c>
      <c r="AC293" s="123" t="str">
        <f>IF(区域选择!U294="","",区域选择!U294)</f>
        <v>dacho</v>
      </c>
      <c r="AD293" s="123" t="str">
        <f>IF(原始数据!AL293=0,"",原始数据!AL293)</f>
        <v>佣兵</v>
      </c>
      <c r="AE293" s="124">
        <v>1.23</v>
      </c>
      <c r="AF293" s="125">
        <v>0</v>
      </c>
      <c r="AG293" s="125">
        <v>1</v>
      </c>
      <c r="AH293" s="125">
        <v>0</v>
      </c>
      <c r="AI293" s="125">
        <v>74.2</v>
      </c>
      <c r="AJ293" s="127" t="s">
        <v>344</v>
      </c>
      <c r="AK293" s="123" t="str">
        <f>IF(区域选择!Z294="","",区域选择!Z294)</f>
        <v>nerisu</v>
      </c>
      <c r="AL293" s="123" t="str">
        <f>IF(原始数据!AN293=0,"",原始数据!AN293)</f>
        <v>勘探员</v>
      </c>
      <c r="AM293" s="124">
        <v>0</v>
      </c>
      <c r="AN293" s="125">
        <v>0</v>
      </c>
      <c r="AO293" s="125">
        <v>0</v>
      </c>
      <c r="AP293" s="125">
        <v>0</v>
      </c>
      <c r="AQ293" s="125">
        <v>138.6</v>
      </c>
      <c r="AR293" s="127" t="s">
        <v>344</v>
      </c>
      <c r="AS293" s="128">
        <v>0</v>
      </c>
      <c r="AT293" s="128">
        <v>5</v>
      </c>
      <c r="AU293" s="128">
        <v>58</v>
      </c>
      <c r="AV293" s="128"/>
      <c r="AW293" s="128"/>
      <c r="AX293" s="125"/>
      <c r="AY293" s="125"/>
      <c r="AZ293" s="130"/>
      <c r="BA293" s="130"/>
      <c r="BB293" s="130"/>
      <c r="BC293" s="125"/>
    </row>
    <row r="294" spans="1:55">
      <c r="A294" s="117">
        <f>输入错误检查!B294</f>
        <v>0</v>
      </c>
      <c r="C294" s="120">
        <f>IF(原始数据!B294="","",原始数据!B294)</f>
        <v>7</v>
      </c>
      <c r="D294" s="120">
        <f>IF(原始数据!C294="","",原始数据!C294)</f>
        <v>6</v>
      </c>
      <c r="E294" s="120">
        <f>IF(原始数据!D294="","",原始数据!D294)</f>
        <v>1300</v>
      </c>
      <c r="F294" s="120" t="str">
        <f>IF(原始数据!E294="","",原始数据!E294)</f>
        <v>FAV</v>
      </c>
      <c r="G294" s="120" t="str">
        <f>IF(原始数据!F294="","",原始数据!F294)</f>
        <v>RC</v>
      </c>
      <c r="H294" s="120">
        <f>IF(原始数据!G294="","",原始数据!G294)</f>
        <v>3</v>
      </c>
      <c r="I294" s="120" t="str">
        <f>IF(原始数据!H294="","",原始数据!H294)</f>
        <v>上</v>
      </c>
      <c r="J294" s="120" t="str">
        <f>原始数据!U294</f>
        <v>平</v>
      </c>
      <c r="K294" s="120">
        <f t="shared" si="10"/>
        <v>0</v>
      </c>
      <c r="L294" s="120">
        <f t="shared" si="11"/>
        <v>2</v>
      </c>
      <c r="M294" s="123" t="str">
        <f>IF(区域选择!K295="","",区域选择!K295)</f>
        <v>appai</v>
      </c>
      <c r="N294" s="123" t="str">
        <f>IF(原始数据!AI294=0,"",原始数据!AI294)</f>
        <v>昆虫学者</v>
      </c>
      <c r="O294" s="124">
        <v>2.03</v>
      </c>
      <c r="P294" s="125">
        <v>0</v>
      </c>
      <c r="Q294" s="125">
        <v>1</v>
      </c>
      <c r="R294" s="125">
        <v>0</v>
      </c>
      <c r="S294" s="125">
        <v>50.1</v>
      </c>
      <c r="T294" s="127" t="s">
        <v>344</v>
      </c>
      <c r="U294" s="123" t="str">
        <f>IF(区域选择!P295="","",区域选择!P295)</f>
        <v>nerisu</v>
      </c>
      <c r="V294" s="123" t="str">
        <f>IF(原始数据!AJ294=0,"",原始数据!AJ294)</f>
        <v>空军</v>
      </c>
      <c r="W294" s="124">
        <v>1.92</v>
      </c>
      <c r="X294" s="125">
        <v>0</v>
      </c>
      <c r="Y294" s="125">
        <v>0</v>
      </c>
      <c r="Z294" s="125">
        <v>0</v>
      </c>
      <c r="AA294" s="125">
        <v>89.1</v>
      </c>
      <c r="AB294" s="127" t="s">
        <v>343</v>
      </c>
      <c r="AC294" s="123" t="str">
        <f>IF(区域选择!U295="","",区域选择!U295)</f>
        <v>dacho</v>
      </c>
      <c r="AD294" s="123" t="str">
        <f>IF(原始数据!AL294=0,"",原始数据!AL294)</f>
        <v>佣兵</v>
      </c>
      <c r="AE294" s="124">
        <v>1.81</v>
      </c>
      <c r="AF294" s="125">
        <v>0</v>
      </c>
      <c r="AG294" s="125">
        <v>1</v>
      </c>
      <c r="AH294" s="125">
        <v>0</v>
      </c>
      <c r="AI294" s="125">
        <v>23.1</v>
      </c>
      <c r="AJ294" s="127" t="s">
        <v>343</v>
      </c>
      <c r="AK294" s="123" t="str">
        <f>IF(区域选择!Z295="","",区域选择!Z295)</f>
        <v>felix</v>
      </c>
      <c r="AL294" s="123" t="str">
        <f>IF(原始数据!AN294=0,"",原始数据!AN294)</f>
        <v>机械师</v>
      </c>
      <c r="AM294" s="124">
        <v>0.78</v>
      </c>
      <c r="AN294" s="125">
        <v>0</v>
      </c>
      <c r="AO294" s="125">
        <v>0</v>
      </c>
      <c r="AP294" s="125">
        <v>0</v>
      </c>
      <c r="AQ294" s="125">
        <v>123.2</v>
      </c>
      <c r="AR294" s="127" t="s">
        <v>344</v>
      </c>
      <c r="AS294" s="128">
        <v>0</v>
      </c>
      <c r="AT294" s="128">
        <v>6</v>
      </c>
      <c r="AU294" s="128">
        <v>40</v>
      </c>
      <c r="AV294" s="128"/>
      <c r="AW294" s="128"/>
      <c r="AX294" s="125"/>
      <c r="AY294" s="125"/>
      <c r="AZ294" s="130"/>
      <c r="BA294" s="130"/>
      <c r="BB294" s="130"/>
      <c r="BC294" s="125"/>
    </row>
    <row r="295" spans="1:55">
      <c r="A295" s="117">
        <f>输入错误检查!B295</f>
        <v>0</v>
      </c>
      <c r="C295" s="120">
        <f>IF(原始数据!B295="","",原始数据!B295)</f>
        <v>7</v>
      </c>
      <c r="D295" s="120">
        <f>IF(原始数据!C295="","",原始数据!C295)</f>
        <v>6</v>
      </c>
      <c r="E295" s="120">
        <f>IF(原始数据!D295="","",原始数据!D295)</f>
        <v>1300</v>
      </c>
      <c r="F295" s="120" t="str">
        <f>IF(原始数据!E295="","",原始数据!E295)</f>
        <v>FAV</v>
      </c>
      <c r="G295" s="120" t="str">
        <f>IF(原始数据!F295="","",原始数据!F295)</f>
        <v>RC</v>
      </c>
      <c r="H295" s="120">
        <f>IF(原始数据!G295="","",原始数据!G295)</f>
        <v>3</v>
      </c>
      <c r="I295" s="120" t="str">
        <f>IF(原始数据!H295="","",原始数据!H295)</f>
        <v>下</v>
      </c>
      <c r="J295" s="120" t="str">
        <f>原始数据!U295</f>
        <v>平</v>
      </c>
      <c r="K295" s="120">
        <f t="shared" si="10"/>
        <v>0</v>
      </c>
      <c r="L295" s="120">
        <f t="shared" si="11"/>
        <v>2</v>
      </c>
      <c r="M295" s="123" t="str">
        <f>IF(区域选择!K296="","",区域选择!K296)</f>
        <v>soba</v>
      </c>
      <c r="N295" s="123" t="str">
        <f>IF(原始数据!AI295=0,"",原始数据!AI295)</f>
        <v>心理学家</v>
      </c>
      <c r="O295" s="124">
        <v>0</v>
      </c>
      <c r="P295" s="125">
        <v>0</v>
      </c>
      <c r="Q295" s="125">
        <v>0</v>
      </c>
      <c r="R295" s="125">
        <v>0</v>
      </c>
      <c r="S295" s="125">
        <v>76.9</v>
      </c>
      <c r="T295" s="127" t="s">
        <v>344</v>
      </c>
      <c r="U295" s="123" t="str">
        <f>IF(区域选择!P296="","",区域选择!P296)</f>
        <v>monop</v>
      </c>
      <c r="V295" s="123" t="str">
        <f>IF(原始数据!AJ295=0,"",原始数据!AJ295)</f>
        <v>飞行家</v>
      </c>
      <c r="W295" s="124">
        <v>2</v>
      </c>
      <c r="X295" s="125">
        <v>0</v>
      </c>
      <c r="Y295" s="125">
        <v>1</v>
      </c>
      <c r="Z295" s="125">
        <v>0</v>
      </c>
      <c r="AA295" s="125">
        <v>16.2</v>
      </c>
      <c r="AB295" s="127" t="s">
        <v>343</v>
      </c>
      <c r="AC295" s="123" t="str">
        <f>IF(区域选择!U296="","",区域选择!U296)</f>
        <v>city</v>
      </c>
      <c r="AD295" s="123" t="str">
        <f>IF(原始数据!AL295=0,"",原始数据!AL295)</f>
        <v>佣兵</v>
      </c>
      <c r="AE295" s="124">
        <v>1.6</v>
      </c>
      <c r="AF295" s="125">
        <v>0</v>
      </c>
      <c r="AG295" s="125">
        <v>0</v>
      </c>
      <c r="AH295" s="125">
        <v>0</v>
      </c>
      <c r="AI295" s="125">
        <v>0</v>
      </c>
      <c r="AJ295" s="127" t="s">
        <v>343</v>
      </c>
      <c r="AK295" s="123" t="str">
        <f>IF(区域选择!Z296="","",区域选择!Z296)</f>
        <v>raolie</v>
      </c>
      <c r="AL295" s="123" t="str">
        <f>IF(原始数据!AN295=0,"",原始数据!AN295)</f>
        <v>囚徒</v>
      </c>
      <c r="AM295" s="124">
        <v>1.84</v>
      </c>
      <c r="AN295" s="125">
        <v>0</v>
      </c>
      <c r="AO295" s="125">
        <v>0</v>
      </c>
      <c r="AP295" s="125">
        <v>0</v>
      </c>
      <c r="AQ295" s="125">
        <v>65.9</v>
      </c>
      <c r="AR295" s="127" t="s">
        <v>344</v>
      </c>
      <c r="AS295" s="128">
        <v>0</v>
      </c>
      <c r="AT295" s="128">
        <v>4</v>
      </c>
      <c r="AU295" s="128">
        <v>50</v>
      </c>
      <c r="AV295" s="128"/>
      <c r="AW295" s="128"/>
      <c r="AX295" s="125"/>
      <c r="AY295" s="125"/>
      <c r="AZ295" s="130"/>
      <c r="BA295" s="130"/>
      <c r="BB295" s="130"/>
      <c r="BC295" s="125"/>
    </row>
    <row r="296" spans="1:55">
      <c r="A296" s="117">
        <f>输入错误检查!B296</f>
        <v>0</v>
      </c>
      <c r="C296" s="120">
        <f>IF(原始数据!B296="","",原始数据!B296)</f>
        <v>7</v>
      </c>
      <c r="D296" s="120">
        <f>IF(原始数据!C296="","",原始数据!C296)</f>
        <v>6</v>
      </c>
      <c r="E296" s="120">
        <f>IF(原始数据!D296="","",原始数据!D296)</f>
        <v>1300</v>
      </c>
      <c r="F296" s="120" t="str">
        <f>IF(原始数据!E296="","",原始数据!E296)</f>
        <v>FAV</v>
      </c>
      <c r="G296" s="120" t="str">
        <f>IF(原始数据!F296="","",原始数据!F296)</f>
        <v>RC</v>
      </c>
      <c r="H296" s="120" t="str">
        <f>IF(原始数据!G296="","",原始数据!G296)</f>
        <v>加</v>
      </c>
      <c r="I296" s="120" t="str">
        <f>IF(原始数据!H296="","",原始数据!H296)</f>
        <v>上</v>
      </c>
      <c r="J296" s="120" t="str">
        <f>原始数据!U296</f>
        <v/>
      </c>
      <c r="K296" s="120" t="str">
        <f t="shared" si="10"/>
        <v/>
      </c>
      <c r="L296" s="120">
        <f t="shared" si="11"/>
        <v>0</v>
      </c>
      <c r="M296" s="123" t="str">
        <f>IF(区域选择!K297="","",区域选择!K297)</f>
        <v/>
      </c>
      <c r="N296" s="123" t="str">
        <f>IF(原始数据!AI296=0,"",原始数据!AI296)</f>
        <v/>
      </c>
      <c r="O296" s="124"/>
      <c r="P296" s="125"/>
      <c r="Q296" s="125"/>
      <c r="R296" s="125"/>
      <c r="S296" s="125"/>
      <c r="T296" s="125"/>
      <c r="U296" s="123" t="str">
        <f>IF(区域选择!P297="","",区域选择!P297)</f>
        <v/>
      </c>
      <c r="V296" s="123" t="str">
        <f>IF(原始数据!AJ296=0,"",原始数据!AJ296)</f>
        <v/>
      </c>
      <c r="W296" s="124"/>
      <c r="X296" s="125"/>
      <c r="Y296" s="125"/>
      <c r="Z296" s="125"/>
      <c r="AA296" s="125"/>
      <c r="AB296" s="125"/>
      <c r="AC296" s="123" t="str">
        <f>IF(区域选择!U297="","",区域选择!U297)</f>
        <v/>
      </c>
      <c r="AD296" s="123" t="str">
        <f>IF(原始数据!AL296=0,"",原始数据!AL296)</f>
        <v/>
      </c>
      <c r="AE296" s="124"/>
      <c r="AF296" s="125"/>
      <c r="AG296" s="125"/>
      <c r="AH296" s="125"/>
      <c r="AI296" s="125"/>
      <c r="AJ296" s="125"/>
      <c r="AK296" s="123" t="str">
        <f>IF(区域选择!Z297="","",区域选择!Z297)</f>
        <v/>
      </c>
      <c r="AL296" s="123" t="str">
        <f>IF(原始数据!AN296=0,"",原始数据!AN296)</f>
        <v/>
      </c>
      <c r="AM296" s="124"/>
      <c r="AN296" s="125"/>
      <c r="AO296" s="125"/>
      <c r="AP296" s="125"/>
      <c r="AQ296" s="125"/>
      <c r="AR296" s="125"/>
      <c r="AS296" s="128"/>
      <c r="AT296" s="128"/>
      <c r="AU296" s="128"/>
      <c r="AV296" s="128"/>
      <c r="AW296" s="128"/>
      <c r="AX296" s="125"/>
      <c r="AY296" s="125"/>
      <c r="AZ296" s="130"/>
      <c r="BA296" s="130"/>
      <c r="BB296" s="130"/>
      <c r="BC296" s="125"/>
    </row>
    <row r="297" spans="1:55">
      <c r="A297" s="117">
        <f>输入错误检查!B297</f>
        <v>0</v>
      </c>
      <c r="C297" s="120">
        <f>IF(原始数据!B297="","",原始数据!B297)</f>
        <v>7</v>
      </c>
      <c r="D297" s="120">
        <f>IF(原始数据!C297="","",原始数据!C297)</f>
        <v>6</v>
      </c>
      <c r="E297" s="120">
        <f>IF(原始数据!D297="","",原始数据!D297)</f>
        <v>1300</v>
      </c>
      <c r="F297" s="120" t="str">
        <f>IF(原始数据!E297="","",原始数据!E297)</f>
        <v>FAV</v>
      </c>
      <c r="G297" s="120" t="str">
        <f>IF(原始数据!F297="","",原始数据!F297)</f>
        <v>RC</v>
      </c>
      <c r="H297" s="120" t="str">
        <f>IF(原始数据!G297="","",原始数据!G297)</f>
        <v>加</v>
      </c>
      <c r="I297" s="120" t="str">
        <f>IF(原始数据!H297="","",原始数据!H297)</f>
        <v>下</v>
      </c>
      <c r="J297" s="120" t="str">
        <f>原始数据!U297</f>
        <v/>
      </c>
      <c r="K297" s="120" t="str">
        <f t="shared" si="10"/>
        <v/>
      </c>
      <c r="L297" s="120">
        <f t="shared" si="11"/>
        <v>0</v>
      </c>
      <c r="M297" s="123" t="str">
        <f>IF(区域选择!K298="","",区域选择!K298)</f>
        <v/>
      </c>
      <c r="N297" s="123" t="str">
        <f>IF(原始数据!AI297=0,"",原始数据!AI297)</f>
        <v/>
      </c>
      <c r="O297" s="124"/>
      <c r="P297" s="125"/>
      <c r="Q297" s="125"/>
      <c r="R297" s="125"/>
      <c r="S297" s="125"/>
      <c r="T297" s="125"/>
      <c r="U297" s="123" t="str">
        <f>IF(区域选择!P298="","",区域选择!P298)</f>
        <v/>
      </c>
      <c r="V297" s="123" t="str">
        <f>IF(原始数据!AJ297=0,"",原始数据!AJ297)</f>
        <v/>
      </c>
      <c r="W297" s="124"/>
      <c r="X297" s="125"/>
      <c r="Y297" s="125"/>
      <c r="Z297" s="125"/>
      <c r="AA297" s="125"/>
      <c r="AB297" s="125"/>
      <c r="AC297" s="123" t="str">
        <f>IF(区域选择!U298="","",区域选择!U298)</f>
        <v/>
      </c>
      <c r="AD297" s="123" t="str">
        <f>IF(原始数据!AL297=0,"",原始数据!AL297)</f>
        <v/>
      </c>
      <c r="AE297" s="124"/>
      <c r="AF297" s="125"/>
      <c r="AG297" s="125"/>
      <c r="AH297" s="125"/>
      <c r="AI297" s="125"/>
      <c r="AJ297" s="125"/>
      <c r="AK297" s="123" t="str">
        <f>IF(区域选择!Z298="","",区域选择!Z298)</f>
        <v/>
      </c>
      <c r="AL297" s="123" t="str">
        <f>IF(原始数据!AN297=0,"",原始数据!AN297)</f>
        <v/>
      </c>
      <c r="AM297" s="124"/>
      <c r="AN297" s="125"/>
      <c r="AO297" s="125"/>
      <c r="AP297" s="125"/>
      <c r="AQ297" s="125"/>
      <c r="AR297" s="125"/>
      <c r="AS297" s="128"/>
      <c r="AT297" s="128"/>
      <c r="AU297" s="128"/>
      <c r="AV297" s="128"/>
      <c r="AW297" s="128"/>
      <c r="AX297" s="125"/>
      <c r="AY297" s="125"/>
      <c r="AZ297" s="130"/>
      <c r="BA297" s="130"/>
      <c r="BB297" s="130"/>
      <c r="BC297" s="125"/>
    </row>
    <row r="298" spans="1:55">
      <c r="A298" s="117">
        <f>输入错误检查!B298</f>
        <v>0</v>
      </c>
      <c r="C298" s="120">
        <f>IF(原始数据!B298="","",原始数据!B298)</f>
        <v>7</v>
      </c>
      <c r="D298" s="120">
        <f>IF(原始数据!C298="","",原始数据!C298)</f>
        <v>6</v>
      </c>
      <c r="E298" s="120">
        <f>IF(原始数据!D298="","",原始数据!D298)</f>
        <v>1500</v>
      </c>
      <c r="F298" s="120" t="str">
        <f>IF(原始数据!E298="","",原始数据!E298)</f>
        <v>ZETA</v>
      </c>
      <c r="G298" s="120" t="str">
        <f>IF(原始数据!F298="","",原始数据!F298)</f>
        <v>FL</v>
      </c>
      <c r="H298" s="120">
        <f>IF(原始数据!G298="","",原始数据!G298)</f>
        <v>1</v>
      </c>
      <c r="I298" s="120" t="str">
        <f>IF(原始数据!H298="","",原始数据!H298)</f>
        <v>上</v>
      </c>
      <c r="J298" s="120" t="str">
        <f>原始数据!U298</f>
        <v>人</v>
      </c>
      <c r="K298" s="120">
        <f t="shared" si="10"/>
        <v>0</v>
      </c>
      <c r="L298" s="120">
        <f t="shared" si="11"/>
        <v>4</v>
      </c>
      <c r="M298" s="123" t="str">
        <f>IF(区域选择!K299="","",区域选择!K299)</f>
        <v>shinami</v>
      </c>
      <c r="N298" s="123" t="str">
        <f>IF(原始数据!AI298=0,"",原始数据!AI298)</f>
        <v>佣兵</v>
      </c>
      <c r="O298" s="124">
        <v>1.53</v>
      </c>
      <c r="P298" s="125">
        <v>0</v>
      </c>
      <c r="Q298" s="125">
        <v>1</v>
      </c>
      <c r="R298" s="125">
        <v>0</v>
      </c>
      <c r="S298" s="125">
        <v>48.1</v>
      </c>
      <c r="T298" s="127" t="s">
        <v>343</v>
      </c>
      <c r="U298" s="123" t="str">
        <f>IF(区域选择!P299="","",区域选择!P299)</f>
        <v>hametu</v>
      </c>
      <c r="V298" s="123" t="str">
        <f>IF(原始数据!AJ298=0,"",原始数据!AJ298)</f>
        <v>古董商</v>
      </c>
      <c r="W298" s="124">
        <v>1.81</v>
      </c>
      <c r="X298" s="125">
        <v>0</v>
      </c>
      <c r="Y298" s="125">
        <v>1</v>
      </c>
      <c r="Z298" s="125">
        <v>0</v>
      </c>
      <c r="AA298" s="125">
        <v>68.9</v>
      </c>
      <c r="AB298" s="127" t="s">
        <v>343</v>
      </c>
      <c r="AC298" s="123" t="str">
        <f>IF(区域选择!U299="","",区域选择!U299)</f>
        <v>kznk</v>
      </c>
      <c r="AD298" s="123" t="str">
        <f>IF(原始数据!AL298=0,"",原始数据!AL298)</f>
        <v>飞行家</v>
      </c>
      <c r="AE298" s="124">
        <v>0.04</v>
      </c>
      <c r="AF298" s="125">
        <v>0</v>
      </c>
      <c r="AG298" s="125">
        <v>0</v>
      </c>
      <c r="AH298" s="125">
        <v>0</v>
      </c>
      <c r="AI298" s="125">
        <v>116</v>
      </c>
      <c r="AJ298" s="127" t="s">
        <v>343</v>
      </c>
      <c r="AK298" s="123" t="str">
        <f>IF(区域选择!Z299="","",区域选择!Z299)</f>
        <v>dolisu</v>
      </c>
      <c r="AL298" s="123" t="str">
        <f>IF(原始数据!AN298=0,"",原始数据!AN298)</f>
        <v>祭司</v>
      </c>
      <c r="AM298" s="124">
        <v>2.17</v>
      </c>
      <c r="AN298" s="125">
        <v>0</v>
      </c>
      <c r="AO298" s="125">
        <v>1</v>
      </c>
      <c r="AP298" s="125">
        <v>0</v>
      </c>
      <c r="AQ298" s="125">
        <v>54.8</v>
      </c>
      <c r="AR298" s="127" t="s">
        <v>343</v>
      </c>
      <c r="AS298" s="128">
        <v>0</v>
      </c>
      <c r="AT298" s="128">
        <v>7</v>
      </c>
      <c r="AU298" s="128">
        <v>13</v>
      </c>
      <c r="AV298" s="129" t="s">
        <v>314</v>
      </c>
      <c r="AW298" s="129" t="s">
        <v>202</v>
      </c>
      <c r="AX298" s="125"/>
      <c r="AY298" s="125"/>
      <c r="AZ298" s="130"/>
      <c r="BA298" s="130"/>
      <c r="BB298" s="130"/>
      <c r="BC298" s="125" t="s">
        <v>345</v>
      </c>
    </row>
    <row r="299" spans="1:55">
      <c r="A299" s="117">
        <f>输入错误检查!B299</f>
        <v>0</v>
      </c>
      <c r="C299" s="120">
        <f>IF(原始数据!B299="","",原始数据!B299)</f>
        <v>7</v>
      </c>
      <c r="D299" s="120">
        <f>IF(原始数据!C299="","",原始数据!C299)</f>
        <v>6</v>
      </c>
      <c r="E299" s="120">
        <f>IF(原始数据!D299="","",原始数据!D299)</f>
        <v>1500</v>
      </c>
      <c r="F299" s="120" t="str">
        <f>IF(原始数据!E299="","",原始数据!E299)</f>
        <v>ZETA</v>
      </c>
      <c r="G299" s="120" t="str">
        <f>IF(原始数据!F299="","",原始数据!F299)</f>
        <v>FL</v>
      </c>
      <c r="H299" s="120">
        <f>IF(原始数据!G299="","",原始数据!G299)</f>
        <v>1</v>
      </c>
      <c r="I299" s="120" t="str">
        <f>IF(原始数据!H299="","",原始数据!H299)</f>
        <v>下</v>
      </c>
      <c r="J299" s="120" t="str">
        <f>原始数据!U299</f>
        <v>屠</v>
      </c>
      <c r="K299" s="120">
        <f t="shared" si="10"/>
        <v>0</v>
      </c>
      <c r="L299" s="120">
        <f t="shared" si="11"/>
        <v>0</v>
      </c>
      <c r="M299" s="123" t="str">
        <f>IF(区域选择!K300="","",区域选择!K300)</f>
        <v>yougg</v>
      </c>
      <c r="N299" s="123" t="str">
        <f>IF(原始数据!AI299=0,"",原始数据!AI299)</f>
        <v>杂技演员</v>
      </c>
      <c r="O299" s="124">
        <v>0</v>
      </c>
      <c r="P299" s="125">
        <v>0</v>
      </c>
      <c r="Q299" s="125">
        <v>0</v>
      </c>
      <c r="R299" s="125">
        <v>0</v>
      </c>
      <c r="S299" s="125">
        <v>69.3</v>
      </c>
      <c r="T299" s="127" t="s">
        <v>344</v>
      </c>
      <c r="U299" s="123" t="str">
        <f>IF(区域选择!P300="","",区域选择!P300)</f>
        <v>emmko</v>
      </c>
      <c r="V299" s="123" t="str">
        <f>IF(原始数据!AJ299=0,"",原始数据!AJ299)</f>
        <v>木偶师</v>
      </c>
      <c r="W299" s="124">
        <v>1.83</v>
      </c>
      <c r="X299" s="125">
        <v>0</v>
      </c>
      <c r="Y299" s="125">
        <v>2</v>
      </c>
      <c r="Z299" s="125">
        <v>0</v>
      </c>
      <c r="AA299" s="125">
        <v>100.6</v>
      </c>
      <c r="AB299" s="127" t="s">
        <v>344</v>
      </c>
      <c r="AC299" s="123" t="str">
        <f>IF(区域选择!U300="","",区域选择!U300)</f>
        <v>maeken</v>
      </c>
      <c r="AD299" s="123" t="str">
        <f>IF(原始数据!AL299=0,"",原始数据!AL299)</f>
        <v>野人</v>
      </c>
      <c r="AE299" s="124">
        <v>2.18</v>
      </c>
      <c r="AF299" s="125">
        <v>0</v>
      </c>
      <c r="AG299" s="125">
        <v>3</v>
      </c>
      <c r="AH299" s="125">
        <v>0</v>
      </c>
      <c r="AI299" s="125">
        <v>62.1</v>
      </c>
      <c r="AJ299" s="127" t="s">
        <v>344</v>
      </c>
      <c r="AK299" s="123" t="str">
        <f>IF(区域选择!Z300="","",区域选择!Z300)</f>
        <v>sasori</v>
      </c>
      <c r="AL299" s="123" t="str">
        <f>IF(原始数据!AN299=0,"",原始数据!AN299)</f>
        <v>园丁</v>
      </c>
      <c r="AM299" s="124">
        <v>2</v>
      </c>
      <c r="AN299" s="125">
        <v>0</v>
      </c>
      <c r="AO299" s="125">
        <v>0</v>
      </c>
      <c r="AP299" s="125">
        <v>0</v>
      </c>
      <c r="AQ299" s="125">
        <v>32.5</v>
      </c>
      <c r="AR299" s="127" t="s">
        <v>344</v>
      </c>
      <c r="AS299" s="128">
        <v>0</v>
      </c>
      <c r="AT299" s="128">
        <v>7</v>
      </c>
      <c r="AU299" s="128">
        <v>50</v>
      </c>
      <c r="AV299" s="128"/>
      <c r="AW299" s="128"/>
      <c r="AX299" s="125"/>
      <c r="AY299" s="125"/>
      <c r="AZ299" s="130"/>
      <c r="BA299" s="130"/>
      <c r="BB299" s="130"/>
      <c r="BC299" s="125"/>
    </row>
    <row r="300" spans="1:55">
      <c r="A300" s="117">
        <f>输入错误检查!B300</f>
        <v>0</v>
      </c>
      <c r="C300" s="120">
        <f>IF(原始数据!B300="","",原始数据!B300)</f>
        <v>7</v>
      </c>
      <c r="D300" s="120">
        <f>IF(原始数据!C300="","",原始数据!C300)</f>
        <v>6</v>
      </c>
      <c r="E300" s="120">
        <f>IF(原始数据!D300="","",原始数据!D300)</f>
        <v>1500</v>
      </c>
      <c r="F300" s="120" t="str">
        <f>IF(原始数据!E300="","",原始数据!E300)</f>
        <v>ZETA</v>
      </c>
      <c r="G300" s="120" t="str">
        <f>IF(原始数据!F300="","",原始数据!F300)</f>
        <v>FL</v>
      </c>
      <c r="H300" s="120">
        <f>IF(原始数据!G300="","",原始数据!G300)</f>
        <v>2</v>
      </c>
      <c r="I300" s="120" t="str">
        <f>IF(原始数据!H300="","",原始数据!H300)</f>
        <v>上</v>
      </c>
      <c r="J300" s="120" t="str">
        <f>原始数据!U300</f>
        <v>平</v>
      </c>
      <c r="K300" s="120">
        <f t="shared" si="10"/>
        <v>0</v>
      </c>
      <c r="L300" s="120">
        <f t="shared" si="11"/>
        <v>2</v>
      </c>
      <c r="M300" s="123" t="str">
        <f>IF(区域选择!K301="","",区域选择!K301)</f>
        <v>shinami</v>
      </c>
      <c r="N300" s="123" t="str">
        <f>IF(原始数据!AI300=0,"",原始数据!AI300)</f>
        <v>大副</v>
      </c>
      <c r="O300" s="124">
        <v>1.13</v>
      </c>
      <c r="P300" s="125">
        <v>0</v>
      </c>
      <c r="Q300" s="125">
        <v>2</v>
      </c>
      <c r="R300" s="125">
        <v>0</v>
      </c>
      <c r="S300" s="125">
        <v>64.2</v>
      </c>
      <c r="T300" s="125" t="s">
        <v>344</v>
      </c>
      <c r="U300" s="123" t="str">
        <f>IF(区域选择!P301="","",区域选择!P301)</f>
        <v>hametu</v>
      </c>
      <c r="V300" s="123" t="str">
        <f>IF(原始数据!AJ300=0,"",原始数据!AJ300)</f>
        <v>拉拉队员</v>
      </c>
      <c r="W300" s="124">
        <v>1.87</v>
      </c>
      <c r="X300" s="125">
        <v>0</v>
      </c>
      <c r="Y300" s="125">
        <v>0</v>
      </c>
      <c r="Z300" s="125">
        <v>0</v>
      </c>
      <c r="AA300" s="125">
        <v>0</v>
      </c>
      <c r="AB300" s="125" t="s">
        <v>343</v>
      </c>
      <c r="AC300" s="123" t="str">
        <f>IF(区域选择!U301="","",区域选择!U301)</f>
        <v>kznk</v>
      </c>
      <c r="AD300" s="123" t="str">
        <f>IF(原始数据!AL300=0,"",原始数据!AL300)</f>
        <v>勘探员</v>
      </c>
      <c r="AE300" s="124">
        <v>0.13</v>
      </c>
      <c r="AF300" s="125">
        <v>0</v>
      </c>
      <c r="AG300" s="125">
        <v>0</v>
      </c>
      <c r="AH300" s="125">
        <v>0</v>
      </c>
      <c r="AI300" s="125">
        <v>103.5</v>
      </c>
      <c r="AJ300" s="125" t="s">
        <v>344</v>
      </c>
      <c r="AK300" s="123" t="str">
        <f>IF(区域选择!Z301="","",区域选择!Z301)</f>
        <v>dolisu</v>
      </c>
      <c r="AL300" s="123" t="str">
        <f>IF(原始数据!AN300=0,"",原始数据!AN300)</f>
        <v>作曲家</v>
      </c>
      <c r="AM300" s="124">
        <v>1.87</v>
      </c>
      <c r="AN300" s="125">
        <v>0</v>
      </c>
      <c r="AO300" s="125">
        <v>0</v>
      </c>
      <c r="AP300" s="125">
        <v>0</v>
      </c>
      <c r="AQ300" s="125">
        <v>5</v>
      </c>
      <c r="AR300" s="125" t="s">
        <v>343</v>
      </c>
      <c r="AS300" s="128">
        <v>0</v>
      </c>
      <c r="AT300" s="128">
        <v>5</v>
      </c>
      <c r="AU300" s="128">
        <v>7</v>
      </c>
      <c r="AV300" s="128"/>
      <c r="AW300" s="128"/>
      <c r="AX300" s="125"/>
      <c r="AY300" s="125"/>
      <c r="AZ300" s="130"/>
      <c r="BA300" s="130"/>
      <c r="BB300" s="130"/>
      <c r="BC300" s="125"/>
    </row>
    <row r="301" spans="1:55">
      <c r="A301" s="117">
        <f>输入错误检查!B301</f>
        <v>0</v>
      </c>
      <c r="C301" s="120">
        <f>IF(原始数据!B301="","",原始数据!B301)</f>
        <v>7</v>
      </c>
      <c r="D301" s="120">
        <f>IF(原始数据!C301="","",原始数据!C301)</f>
        <v>6</v>
      </c>
      <c r="E301" s="120">
        <f>IF(原始数据!D301="","",原始数据!D301)</f>
        <v>1500</v>
      </c>
      <c r="F301" s="120" t="str">
        <f>IF(原始数据!E301="","",原始数据!E301)</f>
        <v>ZETA</v>
      </c>
      <c r="G301" s="120" t="str">
        <f>IF(原始数据!F301="","",原始数据!F301)</f>
        <v>FL</v>
      </c>
      <c r="H301" s="120">
        <f>IF(原始数据!G301="","",原始数据!G301)</f>
        <v>2</v>
      </c>
      <c r="I301" s="120" t="str">
        <f>IF(原始数据!H301="","",原始数据!H301)</f>
        <v>下</v>
      </c>
      <c r="J301" s="120" t="str">
        <f>原始数据!U301</f>
        <v>屠</v>
      </c>
      <c r="K301" s="120">
        <f t="shared" si="10"/>
        <v>0</v>
      </c>
      <c r="L301" s="120">
        <f t="shared" si="11"/>
        <v>0</v>
      </c>
      <c r="M301" s="123" t="str">
        <f>IF(区域选择!K302="","",区域选择!K302)</f>
        <v>sasori</v>
      </c>
      <c r="N301" s="123" t="str">
        <f>IF(原始数据!AI301=0,"",原始数据!AI301)</f>
        <v>空军</v>
      </c>
      <c r="O301" s="124">
        <v>2.01</v>
      </c>
      <c r="P301" s="125">
        <v>1</v>
      </c>
      <c r="Q301" s="125">
        <v>0</v>
      </c>
      <c r="R301" s="125">
        <v>0</v>
      </c>
      <c r="S301" s="125">
        <v>105.1</v>
      </c>
      <c r="T301" s="127" t="s">
        <v>344</v>
      </c>
      <c r="U301" s="123" t="str">
        <f>IF(区域选择!P302="","",区域选择!P302)</f>
        <v>yougg</v>
      </c>
      <c r="V301" s="123" t="str">
        <f>IF(原始数据!AJ301=0,"",原始数据!AJ301)</f>
        <v>昆虫学者</v>
      </c>
      <c r="W301" s="124">
        <v>2</v>
      </c>
      <c r="X301" s="125">
        <v>0</v>
      </c>
      <c r="Y301" s="125">
        <v>0</v>
      </c>
      <c r="Z301" s="125">
        <v>1</v>
      </c>
      <c r="AA301" s="125">
        <v>28.4</v>
      </c>
      <c r="AB301" s="127" t="s">
        <v>344</v>
      </c>
      <c r="AC301" s="123" t="str">
        <f>IF(区域选择!U302="","",区域选择!U302)</f>
        <v>maeken</v>
      </c>
      <c r="AD301" s="123" t="str">
        <f>IF(原始数据!AL301=0,"",原始数据!AL301)</f>
        <v>野人</v>
      </c>
      <c r="AE301" s="124">
        <v>1.64</v>
      </c>
      <c r="AF301" s="125">
        <v>0</v>
      </c>
      <c r="AG301" s="125">
        <v>2</v>
      </c>
      <c r="AH301" s="125">
        <v>1</v>
      </c>
      <c r="AI301" s="125">
        <v>84.9</v>
      </c>
      <c r="AJ301" s="127" t="s">
        <v>344</v>
      </c>
      <c r="AK301" s="123" t="str">
        <f>IF(区域选择!Z302="","",区域选择!Z302)</f>
        <v>emmko</v>
      </c>
      <c r="AL301" s="123" t="str">
        <f>IF(原始数据!AN301=0,"",原始数据!AN301)</f>
        <v>心理学家</v>
      </c>
      <c r="AM301" s="124">
        <v>0</v>
      </c>
      <c r="AN301" s="125">
        <v>0</v>
      </c>
      <c r="AO301" s="125">
        <v>0</v>
      </c>
      <c r="AP301" s="125">
        <v>0</v>
      </c>
      <c r="AQ301" s="125">
        <v>84</v>
      </c>
      <c r="AR301" s="127" t="s">
        <v>344</v>
      </c>
      <c r="AS301" s="128">
        <v>1</v>
      </c>
      <c r="AT301" s="128">
        <v>8</v>
      </c>
      <c r="AU301" s="128">
        <v>16</v>
      </c>
      <c r="AV301" s="128"/>
      <c r="AW301" s="128"/>
      <c r="AX301" s="125"/>
      <c r="AY301" s="125"/>
      <c r="AZ301" s="130"/>
      <c r="BA301" s="130"/>
      <c r="BB301" s="130"/>
      <c r="BC301" s="125"/>
    </row>
    <row r="302" spans="1:55">
      <c r="A302" s="117">
        <f>输入错误检查!B302</f>
        <v>0</v>
      </c>
      <c r="C302" s="120">
        <f>IF(原始数据!B302="","",原始数据!B302)</f>
        <v>7</v>
      </c>
      <c r="D302" s="120">
        <f>IF(原始数据!C302="","",原始数据!C302)</f>
        <v>6</v>
      </c>
      <c r="E302" s="120">
        <f>IF(原始数据!D302="","",原始数据!D302)</f>
        <v>1500</v>
      </c>
      <c r="F302" s="120" t="str">
        <f>IF(原始数据!E302="","",原始数据!E302)</f>
        <v>ZETA</v>
      </c>
      <c r="G302" s="120" t="str">
        <f>IF(原始数据!F302="","",原始数据!F302)</f>
        <v>FL</v>
      </c>
      <c r="H302" s="120">
        <f>IF(原始数据!G302="","",原始数据!G302)</f>
        <v>3</v>
      </c>
      <c r="I302" s="120" t="str">
        <f>IF(原始数据!H302="","",原始数据!H302)</f>
        <v>上</v>
      </c>
      <c r="J302" s="120" t="str">
        <f>原始数据!U302</f>
        <v/>
      </c>
      <c r="K302" s="120" t="str">
        <f t="shared" si="10"/>
        <v/>
      </c>
      <c r="L302" s="120">
        <f t="shared" si="11"/>
        <v>0</v>
      </c>
      <c r="M302" s="123" t="str">
        <f>IF(区域选择!K303="","",区域选择!K303)</f>
        <v/>
      </c>
      <c r="N302" s="123" t="str">
        <f>IF(原始数据!AI302=0,"",原始数据!AI302)</f>
        <v/>
      </c>
      <c r="O302" s="124"/>
      <c r="P302" s="125"/>
      <c r="Q302" s="125"/>
      <c r="R302" s="125"/>
      <c r="S302" s="125"/>
      <c r="T302" s="125"/>
      <c r="U302" s="123" t="str">
        <f>IF(区域选择!P303="","",区域选择!P303)</f>
        <v/>
      </c>
      <c r="V302" s="123" t="str">
        <f>IF(原始数据!AJ302=0,"",原始数据!AJ302)</f>
        <v/>
      </c>
      <c r="W302" s="124"/>
      <c r="X302" s="125"/>
      <c r="Y302" s="125"/>
      <c r="Z302" s="125"/>
      <c r="AA302" s="125"/>
      <c r="AB302" s="125"/>
      <c r="AC302" s="123" t="str">
        <f>IF(区域选择!U303="","",区域选择!U303)</f>
        <v/>
      </c>
      <c r="AD302" s="123" t="str">
        <f>IF(原始数据!AL302=0,"",原始数据!AL302)</f>
        <v/>
      </c>
      <c r="AE302" s="124"/>
      <c r="AF302" s="125"/>
      <c r="AG302" s="125"/>
      <c r="AH302" s="125"/>
      <c r="AI302" s="125"/>
      <c r="AJ302" s="125"/>
      <c r="AK302" s="123" t="str">
        <f>IF(区域选择!Z303="","",区域选择!Z303)</f>
        <v/>
      </c>
      <c r="AL302" s="123" t="str">
        <f>IF(原始数据!AN302=0,"",原始数据!AN302)</f>
        <v/>
      </c>
      <c r="AM302" s="124"/>
      <c r="AN302" s="125"/>
      <c r="AO302" s="125"/>
      <c r="AP302" s="125"/>
      <c r="AQ302" s="125"/>
      <c r="AR302" s="125"/>
      <c r="AS302" s="128"/>
      <c r="AT302" s="128"/>
      <c r="AU302" s="128"/>
      <c r="AV302" s="128"/>
      <c r="AW302" s="128"/>
      <c r="AX302" s="125"/>
      <c r="AY302" s="125"/>
      <c r="AZ302" s="130"/>
      <c r="BA302" s="130"/>
      <c r="BB302" s="130"/>
      <c r="BC302" s="125"/>
    </row>
    <row r="303" spans="1:55">
      <c r="A303" s="117">
        <f>输入错误检查!B303</f>
        <v>0</v>
      </c>
      <c r="C303" s="120">
        <f>IF(原始数据!B303="","",原始数据!B303)</f>
        <v>7</v>
      </c>
      <c r="D303" s="120">
        <f>IF(原始数据!C303="","",原始数据!C303)</f>
        <v>6</v>
      </c>
      <c r="E303" s="120">
        <f>IF(原始数据!D303="","",原始数据!D303)</f>
        <v>1500</v>
      </c>
      <c r="F303" s="120" t="str">
        <f>IF(原始数据!E303="","",原始数据!E303)</f>
        <v>ZETA</v>
      </c>
      <c r="G303" s="120" t="str">
        <f>IF(原始数据!F303="","",原始数据!F303)</f>
        <v>FL</v>
      </c>
      <c r="H303" s="120">
        <f>IF(原始数据!G303="","",原始数据!G303)</f>
        <v>3</v>
      </c>
      <c r="I303" s="120" t="str">
        <f>IF(原始数据!H303="","",原始数据!H303)</f>
        <v>下</v>
      </c>
      <c r="J303" s="120" t="str">
        <f>原始数据!U303</f>
        <v/>
      </c>
      <c r="K303" s="120" t="str">
        <f t="shared" si="10"/>
        <v/>
      </c>
      <c r="L303" s="120">
        <f t="shared" si="11"/>
        <v>0</v>
      </c>
      <c r="M303" s="123" t="str">
        <f>IF(区域选择!K304="","",区域选择!K304)</f>
        <v/>
      </c>
      <c r="N303" s="123" t="str">
        <f>IF(原始数据!AI303=0,"",原始数据!AI303)</f>
        <v/>
      </c>
      <c r="O303" s="124"/>
      <c r="P303" s="125"/>
      <c r="Q303" s="125"/>
      <c r="R303" s="125"/>
      <c r="S303" s="125"/>
      <c r="T303" s="125"/>
      <c r="U303" s="123" t="str">
        <f>IF(区域选择!P304="","",区域选择!P304)</f>
        <v/>
      </c>
      <c r="V303" s="123" t="str">
        <f>IF(原始数据!AJ303=0,"",原始数据!AJ303)</f>
        <v/>
      </c>
      <c r="W303" s="124"/>
      <c r="X303" s="125"/>
      <c r="Y303" s="125"/>
      <c r="Z303" s="125"/>
      <c r="AA303" s="125"/>
      <c r="AB303" s="125"/>
      <c r="AC303" s="123" t="str">
        <f>IF(区域选择!U304="","",区域选择!U304)</f>
        <v/>
      </c>
      <c r="AD303" s="123" t="str">
        <f>IF(原始数据!AL303=0,"",原始数据!AL303)</f>
        <v/>
      </c>
      <c r="AE303" s="124"/>
      <c r="AF303" s="125"/>
      <c r="AG303" s="125"/>
      <c r="AH303" s="125"/>
      <c r="AI303" s="125"/>
      <c r="AJ303" s="125"/>
      <c r="AK303" s="123" t="str">
        <f>IF(区域选择!Z304="","",区域选择!Z304)</f>
        <v/>
      </c>
      <c r="AL303" s="123" t="str">
        <f>IF(原始数据!AN303=0,"",原始数据!AN303)</f>
        <v/>
      </c>
      <c r="AM303" s="124"/>
      <c r="AN303" s="125"/>
      <c r="AO303" s="125"/>
      <c r="AP303" s="125"/>
      <c r="AQ303" s="125"/>
      <c r="AR303" s="125"/>
      <c r="AS303" s="128"/>
      <c r="AT303" s="128"/>
      <c r="AU303" s="128"/>
      <c r="AV303" s="128"/>
      <c r="AW303" s="128"/>
      <c r="AX303" s="125"/>
      <c r="AY303" s="125"/>
      <c r="AZ303" s="130"/>
      <c r="BA303" s="130"/>
      <c r="BB303" s="130"/>
      <c r="BC303" s="125"/>
    </row>
    <row r="304" spans="1:55">
      <c r="A304" s="117">
        <f>输入错误检查!B304</f>
        <v>0</v>
      </c>
      <c r="C304" s="120">
        <f>IF(原始数据!B304="","",原始数据!B304)</f>
        <v>7</v>
      </c>
      <c r="D304" s="120">
        <f>IF(原始数据!C304="","",原始数据!C304)</f>
        <v>6</v>
      </c>
      <c r="E304" s="120">
        <f>IF(原始数据!D304="","",原始数据!D304)</f>
        <v>1500</v>
      </c>
      <c r="F304" s="120" t="str">
        <f>IF(原始数据!E304="","",原始数据!E304)</f>
        <v>ZETA</v>
      </c>
      <c r="G304" s="120" t="str">
        <f>IF(原始数据!F304="","",原始数据!F304)</f>
        <v>FL</v>
      </c>
      <c r="H304" s="120" t="str">
        <f>IF(原始数据!G304="","",原始数据!G304)</f>
        <v>加</v>
      </c>
      <c r="I304" s="120" t="str">
        <f>IF(原始数据!H304="","",原始数据!H304)</f>
        <v>上</v>
      </c>
      <c r="J304" s="120" t="str">
        <f>原始数据!U304</f>
        <v/>
      </c>
      <c r="K304" s="120" t="str">
        <f t="shared" si="10"/>
        <v/>
      </c>
      <c r="L304" s="120">
        <f t="shared" si="11"/>
        <v>0</v>
      </c>
      <c r="M304" s="123" t="str">
        <f>IF(区域选择!K305="","",区域选择!K305)</f>
        <v/>
      </c>
      <c r="N304" s="123" t="str">
        <f>IF(原始数据!AI304=0,"",原始数据!AI304)</f>
        <v/>
      </c>
      <c r="O304" s="124"/>
      <c r="P304" s="125"/>
      <c r="Q304" s="125"/>
      <c r="R304" s="125"/>
      <c r="S304" s="125"/>
      <c r="T304" s="125"/>
      <c r="U304" s="123" t="str">
        <f>IF(区域选择!P305="","",区域选择!P305)</f>
        <v/>
      </c>
      <c r="V304" s="123" t="str">
        <f>IF(原始数据!AJ304=0,"",原始数据!AJ304)</f>
        <v/>
      </c>
      <c r="W304" s="124"/>
      <c r="X304" s="125"/>
      <c r="Y304" s="125"/>
      <c r="Z304" s="125"/>
      <c r="AA304" s="125"/>
      <c r="AB304" s="125"/>
      <c r="AC304" s="123" t="str">
        <f>IF(区域选择!U305="","",区域选择!U305)</f>
        <v/>
      </c>
      <c r="AD304" s="123" t="str">
        <f>IF(原始数据!AL304=0,"",原始数据!AL304)</f>
        <v/>
      </c>
      <c r="AE304" s="124"/>
      <c r="AF304" s="125"/>
      <c r="AG304" s="125"/>
      <c r="AH304" s="125"/>
      <c r="AI304" s="125"/>
      <c r="AJ304" s="125"/>
      <c r="AK304" s="123" t="str">
        <f>IF(区域选择!Z305="","",区域选择!Z305)</f>
        <v/>
      </c>
      <c r="AL304" s="123" t="str">
        <f>IF(原始数据!AN304=0,"",原始数据!AN304)</f>
        <v/>
      </c>
      <c r="AM304" s="124"/>
      <c r="AN304" s="125"/>
      <c r="AO304" s="125"/>
      <c r="AP304" s="125"/>
      <c r="AQ304" s="125"/>
      <c r="AR304" s="125"/>
      <c r="AS304" s="128"/>
      <c r="AT304" s="128"/>
      <c r="AU304" s="128"/>
      <c r="AV304" s="128"/>
      <c r="AW304" s="128"/>
      <c r="AX304" s="125"/>
      <c r="AY304" s="125"/>
      <c r="AZ304" s="130"/>
      <c r="BA304" s="130"/>
      <c r="BB304" s="130"/>
      <c r="BC304" s="125"/>
    </row>
    <row r="305" spans="1:55">
      <c r="A305" s="117">
        <f>输入错误检查!B305</f>
        <v>0</v>
      </c>
      <c r="C305" s="120">
        <f>IF(原始数据!B305="","",原始数据!B305)</f>
        <v>7</v>
      </c>
      <c r="D305" s="120">
        <f>IF(原始数据!C305="","",原始数据!C305)</f>
        <v>6</v>
      </c>
      <c r="E305" s="120">
        <f>IF(原始数据!D305="","",原始数据!D305)</f>
        <v>1500</v>
      </c>
      <c r="F305" s="120" t="str">
        <f>IF(原始数据!E305="","",原始数据!E305)</f>
        <v>ZETA</v>
      </c>
      <c r="G305" s="120" t="str">
        <f>IF(原始数据!F305="","",原始数据!F305)</f>
        <v>FL</v>
      </c>
      <c r="H305" s="120" t="str">
        <f>IF(原始数据!G305="","",原始数据!G305)</f>
        <v>加</v>
      </c>
      <c r="I305" s="120" t="str">
        <f>IF(原始数据!H305="","",原始数据!H305)</f>
        <v>下</v>
      </c>
      <c r="J305" s="120" t="str">
        <f>原始数据!U305</f>
        <v/>
      </c>
      <c r="K305" s="120" t="str">
        <f t="shared" si="10"/>
        <v/>
      </c>
      <c r="L305" s="120">
        <f t="shared" si="11"/>
        <v>0</v>
      </c>
      <c r="M305" s="123" t="str">
        <f>IF(区域选择!K306="","",区域选择!K306)</f>
        <v/>
      </c>
      <c r="N305" s="123" t="str">
        <f>IF(原始数据!AI305=0,"",原始数据!AI305)</f>
        <v/>
      </c>
      <c r="O305" s="124"/>
      <c r="P305" s="125"/>
      <c r="Q305" s="125"/>
      <c r="R305" s="125"/>
      <c r="S305" s="125"/>
      <c r="T305" s="125"/>
      <c r="U305" s="123" t="str">
        <f>IF(区域选择!P306="","",区域选择!P306)</f>
        <v/>
      </c>
      <c r="V305" s="123" t="str">
        <f>IF(原始数据!AJ305=0,"",原始数据!AJ305)</f>
        <v/>
      </c>
      <c r="W305" s="124"/>
      <c r="X305" s="125"/>
      <c r="Y305" s="125"/>
      <c r="Z305" s="125"/>
      <c r="AA305" s="125"/>
      <c r="AB305" s="125"/>
      <c r="AC305" s="123" t="str">
        <f>IF(区域选择!U306="","",区域选择!U306)</f>
        <v/>
      </c>
      <c r="AD305" s="123" t="str">
        <f>IF(原始数据!AL305=0,"",原始数据!AL305)</f>
        <v/>
      </c>
      <c r="AE305" s="124"/>
      <c r="AF305" s="125"/>
      <c r="AG305" s="125"/>
      <c r="AH305" s="125"/>
      <c r="AI305" s="125"/>
      <c r="AJ305" s="125"/>
      <c r="AK305" s="123" t="str">
        <f>IF(区域选择!Z306="","",区域选择!Z306)</f>
        <v/>
      </c>
      <c r="AL305" s="123" t="str">
        <f>IF(原始数据!AN305=0,"",原始数据!AN305)</f>
        <v/>
      </c>
      <c r="AM305" s="124"/>
      <c r="AN305" s="125"/>
      <c r="AO305" s="125"/>
      <c r="AP305" s="125"/>
      <c r="AQ305" s="125"/>
      <c r="AR305" s="125"/>
      <c r="AS305" s="128"/>
      <c r="AT305" s="128"/>
      <c r="AU305" s="128"/>
      <c r="AV305" s="128"/>
      <c r="AW305" s="128"/>
      <c r="AX305" s="125"/>
      <c r="AY305" s="125"/>
      <c r="AZ305" s="130"/>
      <c r="BA305" s="130"/>
      <c r="BB305" s="130"/>
      <c r="BC305" s="125"/>
    </row>
    <row r="306" spans="1:55">
      <c r="A306" s="117">
        <f>输入错误检查!B306</f>
        <v>0</v>
      </c>
      <c r="C306" s="120">
        <f>IF(原始数据!B306="","",原始数据!B306)</f>
        <v>7</v>
      </c>
      <c r="D306" s="120">
        <f>IF(原始数据!C306="","",原始数据!C306)</f>
        <v>6</v>
      </c>
      <c r="E306" s="120">
        <f>IF(原始数据!D306="","",原始数据!D306)</f>
        <v>1700</v>
      </c>
      <c r="F306" s="120" t="str">
        <f>IF(原始数据!E306="","",原始数据!E306)</f>
        <v>FAV</v>
      </c>
      <c r="G306" s="120" t="str">
        <f>IF(原始数据!F306="","",原始数据!F306)</f>
        <v>SZ</v>
      </c>
      <c r="H306" s="120">
        <f>IF(原始数据!G306="","",原始数据!G306)</f>
        <v>1</v>
      </c>
      <c r="I306" s="120" t="str">
        <f>IF(原始数据!H306="","",原始数据!H306)</f>
        <v>上</v>
      </c>
      <c r="J306" s="120" t="str">
        <f>原始数据!U306</f>
        <v>屠</v>
      </c>
      <c r="K306" s="120">
        <f t="shared" si="10"/>
        <v>0</v>
      </c>
      <c r="L306" s="120">
        <f t="shared" si="11"/>
        <v>0</v>
      </c>
      <c r="M306" s="123" t="str">
        <f>IF(区域选择!K307="","",区域选择!K307)</f>
        <v>nerisu</v>
      </c>
      <c r="N306" s="123" t="str">
        <f>IF(原始数据!AI306=0,"",原始数据!AI306)</f>
        <v>木偶师</v>
      </c>
      <c r="O306" s="124">
        <v>1.9</v>
      </c>
      <c r="P306" s="125">
        <v>0</v>
      </c>
      <c r="Q306" s="125">
        <v>0</v>
      </c>
      <c r="R306" s="125">
        <v>0</v>
      </c>
      <c r="S306" s="125">
        <v>53</v>
      </c>
      <c r="T306" s="127" t="s">
        <v>344</v>
      </c>
      <c r="U306" s="123" t="str">
        <f>IF(区域选择!P307="","",区域选择!P307)</f>
        <v>dacho</v>
      </c>
      <c r="V306" s="123" t="str">
        <f>IF(原始数据!AJ306=0,"",原始数据!AJ306)</f>
        <v>野人</v>
      </c>
      <c r="W306" s="124">
        <v>1.64</v>
      </c>
      <c r="X306" s="125">
        <v>0</v>
      </c>
      <c r="Y306" s="125">
        <v>1</v>
      </c>
      <c r="Z306" s="125">
        <v>0</v>
      </c>
      <c r="AA306" s="125">
        <v>80.9</v>
      </c>
      <c r="AB306" s="127" t="s">
        <v>344</v>
      </c>
      <c r="AC306" s="123" t="str">
        <f>IF(区域选择!U307="","",区域选择!U307)</f>
        <v>felix</v>
      </c>
      <c r="AD306" s="123" t="str">
        <f>IF(原始数据!AL306=0,"",原始数据!AL306)</f>
        <v>先知</v>
      </c>
      <c r="AE306" s="124">
        <v>0</v>
      </c>
      <c r="AF306" s="125">
        <v>0</v>
      </c>
      <c r="AG306" s="125">
        <v>0</v>
      </c>
      <c r="AH306" s="125">
        <v>0</v>
      </c>
      <c r="AI306" s="125">
        <v>66.4</v>
      </c>
      <c r="AJ306" s="127" t="s">
        <v>344</v>
      </c>
      <c r="AK306" s="123" t="str">
        <f>IF(区域选择!Z307="","",区域选择!Z307)</f>
        <v>appai</v>
      </c>
      <c r="AL306" s="123" t="str">
        <f>IF(原始数据!AN306=0,"",原始数据!AN306)</f>
        <v>飞行家</v>
      </c>
      <c r="AM306" s="124">
        <v>1.42</v>
      </c>
      <c r="AN306" s="125">
        <v>0</v>
      </c>
      <c r="AO306" s="125">
        <v>2</v>
      </c>
      <c r="AP306" s="125">
        <v>0</v>
      </c>
      <c r="AQ306" s="125">
        <v>43.1</v>
      </c>
      <c r="AR306" s="127" t="s">
        <v>344</v>
      </c>
      <c r="AS306" s="128">
        <v>2</v>
      </c>
      <c r="AT306" s="128">
        <v>9</v>
      </c>
      <c r="AU306" s="128">
        <v>9</v>
      </c>
      <c r="AV306" s="129" t="s">
        <v>295</v>
      </c>
      <c r="AW306" s="129" t="s">
        <v>180</v>
      </c>
      <c r="AX306" s="125"/>
      <c r="AY306" s="125"/>
      <c r="AZ306" s="130"/>
      <c r="BA306" s="130"/>
      <c r="BB306" s="130"/>
      <c r="BC306" s="127" t="s">
        <v>345</v>
      </c>
    </row>
    <row r="307" spans="1:55">
      <c r="A307" s="117">
        <f>输入错误检查!B307</f>
        <v>0</v>
      </c>
      <c r="C307" s="120">
        <f>IF(原始数据!B307="","",原始数据!B307)</f>
        <v>7</v>
      </c>
      <c r="D307" s="120">
        <f>IF(原始数据!C307="","",原始数据!C307)</f>
        <v>6</v>
      </c>
      <c r="E307" s="120">
        <f>IF(原始数据!D307="","",原始数据!D307)</f>
        <v>1700</v>
      </c>
      <c r="F307" s="120" t="str">
        <f>IF(原始数据!E307="","",原始数据!E307)</f>
        <v>FAV</v>
      </c>
      <c r="G307" s="120" t="str">
        <f>IF(原始数据!F307="","",原始数据!F307)</f>
        <v>SZ</v>
      </c>
      <c r="H307" s="120">
        <f>IF(原始数据!G307="","",原始数据!G307)</f>
        <v>1</v>
      </c>
      <c r="I307" s="120" t="str">
        <f>IF(原始数据!H307="","",原始数据!H307)</f>
        <v>下</v>
      </c>
      <c r="J307" s="120" t="str">
        <f>原始数据!U307</f>
        <v>人</v>
      </c>
      <c r="K307" s="120">
        <f t="shared" si="10"/>
        <v>0</v>
      </c>
      <c r="L307" s="120">
        <f t="shared" si="11"/>
        <v>4</v>
      </c>
      <c r="M307" s="123" t="str">
        <f>IF(区域选择!K308="","",区域选择!K308)</f>
        <v>soar</v>
      </c>
      <c r="N307" s="123" t="str">
        <f>IF(原始数据!AI307=0,"",原始数据!AI307)</f>
        <v>囚徒</v>
      </c>
      <c r="O307" s="124">
        <v>0</v>
      </c>
      <c r="P307" s="125">
        <v>1</v>
      </c>
      <c r="Q307" s="125">
        <v>0</v>
      </c>
      <c r="R307" s="125">
        <v>0</v>
      </c>
      <c r="S307" s="125">
        <v>128.9</v>
      </c>
      <c r="T307" s="127" t="s">
        <v>343</v>
      </c>
      <c r="U307" s="123" t="str">
        <f>IF(区域选择!P308="","",区域选择!P308)</f>
        <v>gnk</v>
      </c>
      <c r="V307" s="123" t="str">
        <f>IF(原始数据!AJ307=0,"",原始数据!AJ307)</f>
        <v>拉拉队员</v>
      </c>
      <c r="W307" s="124">
        <v>2</v>
      </c>
      <c r="X307" s="125">
        <v>0</v>
      </c>
      <c r="Y307" s="125">
        <v>0</v>
      </c>
      <c r="Z307" s="125">
        <v>0</v>
      </c>
      <c r="AA307" s="125">
        <v>26.3</v>
      </c>
      <c r="AB307" s="127" t="s">
        <v>343</v>
      </c>
      <c r="AC307" s="123" t="str">
        <f>IF(区域选择!U308="","",区域选择!U308)</f>
        <v>mone</v>
      </c>
      <c r="AD307" s="123" t="str">
        <f>IF(原始数据!AL307=0,"",原始数据!AL307)</f>
        <v>古董商</v>
      </c>
      <c r="AE307" s="124">
        <v>2</v>
      </c>
      <c r="AF307" s="125">
        <v>0</v>
      </c>
      <c r="AG307" s="125">
        <v>1</v>
      </c>
      <c r="AH307" s="125">
        <v>0</v>
      </c>
      <c r="AI307" s="125">
        <v>61.6</v>
      </c>
      <c r="AJ307" s="127" t="s">
        <v>343</v>
      </c>
      <c r="AK307" s="123" t="str">
        <f>IF(区域选择!Z308="","",区域选择!Z308)</f>
        <v>takoyaki</v>
      </c>
      <c r="AL307" s="123" t="str">
        <f>IF(原始数据!AN307=0,"",原始数据!AN307)</f>
        <v>佣兵</v>
      </c>
      <c r="AM307" s="124">
        <v>1.01</v>
      </c>
      <c r="AN307" s="125">
        <v>0</v>
      </c>
      <c r="AO307" s="125">
        <v>2</v>
      </c>
      <c r="AP307" s="125">
        <v>0</v>
      </c>
      <c r="AQ307" s="125">
        <v>72.7</v>
      </c>
      <c r="AR307" s="127" t="s">
        <v>343</v>
      </c>
      <c r="AS307" s="128">
        <v>0</v>
      </c>
      <c r="AT307" s="128">
        <v>6</v>
      </c>
      <c r="AU307" s="128">
        <v>32</v>
      </c>
      <c r="AV307" s="128"/>
      <c r="AW307" s="128"/>
      <c r="AX307" s="125"/>
      <c r="AY307" s="125"/>
      <c r="AZ307" s="130"/>
      <c r="BA307" s="130"/>
      <c r="BB307" s="130"/>
      <c r="BC307" s="127" t="s">
        <v>374</v>
      </c>
    </row>
    <row r="308" spans="1:55">
      <c r="A308" s="117">
        <f>输入错误检查!B308</f>
        <v>0</v>
      </c>
      <c r="C308" s="120">
        <f>IF(原始数据!B308="","",原始数据!B308)</f>
        <v>7</v>
      </c>
      <c r="D308" s="120">
        <f>IF(原始数据!C308="","",原始数据!C308)</f>
        <v>6</v>
      </c>
      <c r="E308" s="120">
        <f>IF(原始数据!D308="","",原始数据!D308)</f>
        <v>1700</v>
      </c>
      <c r="F308" s="120" t="str">
        <f>IF(原始数据!E308="","",原始数据!E308)</f>
        <v>FAV</v>
      </c>
      <c r="G308" s="120" t="str">
        <f>IF(原始数据!F308="","",原始数据!F308)</f>
        <v>SZ</v>
      </c>
      <c r="H308" s="120">
        <f>IF(原始数据!G308="","",原始数据!G308)</f>
        <v>2</v>
      </c>
      <c r="I308" s="120" t="str">
        <f>IF(原始数据!H308="","",原始数据!H308)</f>
        <v>上</v>
      </c>
      <c r="J308" s="120" t="str">
        <f>原始数据!U308</f>
        <v>人</v>
      </c>
      <c r="K308" s="120">
        <f t="shared" si="10"/>
        <v>0</v>
      </c>
      <c r="L308" s="120">
        <f t="shared" si="11"/>
        <v>3</v>
      </c>
      <c r="M308" s="123" t="str">
        <f>IF(区域选择!K309="","",区域选择!K309)</f>
        <v>soar</v>
      </c>
      <c r="N308" s="123" t="str">
        <f>IF(原始数据!AI308=0,"",原始数据!AI308)</f>
        <v>律师</v>
      </c>
      <c r="O308" s="124">
        <v>3.32</v>
      </c>
      <c r="P308" s="125">
        <v>0</v>
      </c>
      <c r="Q308" s="125">
        <v>1</v>
      </c>
      <c r="R308" s="125">
        <v>1</v>
      </c>
      <c r="S308" s="125">
        <v>0</v>
      </c>
      <c r="T308" s="127" t="s">
        <v>343</v>
      </c>
      <c r="U308" s="123" t="str">
        <f>IF(区域选择!P309="","",区域选择!P309)</f>
        <v>mone</v>
      </c>
      <c r="V308" s="123" t="str">
        <f>IF(原始数据!AJ308=0,"",原始数据!AJ308)</f>
        <v>古董商</v>
      </c>
      <c r="W308" s="124">
        <v>0.42</v>
      </c>
      <c r="X308" s="125">
        <v>1</v>
      </c>
      <c r="Y308" s="125">
        <v>1</v>
      </c>
      <c r="Z308" s="125">
        <v>0</v>
      </c>
      <c r="AA308" s="125">
        <v>164</v>
      </c>
      <c r="AB308" s="127" t="s">
        <v>344</v>
      </c>
      <c r="AC308" s="123" t="str">
        <f>IF(区域选择!U309="","",区域选择!U309)</f>
        <v>gnk</v>
      </c>
      <c r="AD308" s="123" t="str">
        <f>IF(原始数据!AL308=0,"",原始数据!AL308)</f>
        <v>舞女</v>
      </c>
      <c r="AE308" s="124">
        <v>1.9</v>
      </c>
      <c r="AF308" s="125">
        <v>0</v>
      </c>
      <c r="AG308" s="125">
        <v>0</v>
      </c>
      <c r="AH308" s="125">
        <v>2</v>
      </c>
      <c r="AI308" s="125">
        <v>7.1</v>
      </c>
      <c r="AJ308" s="127" t="s">
        <v>343</v>
      </c>
      <c r="AK308" s="123" t="str">
        <f>IF(区域选择!Z309="","",区域选择!Z309)</f>
        <v>takoyaki</v>
      </c>
      <c r="AL308" s="123" t="str">
        <f>IF(原始数据!AN308=0,"",原始数据!AN308)</f>
        <v>前锋</v>
      </c>
      <c r="AM308" s="124">
        <v>0.64</v>
      </c>
      <c r="AN308" s="125">
        <v>0</v>
      </c>
      <c r="AO308" s="125">
        <v>1</v>
      </c>
      <c r="AP308" s="125">
        <v>0</v>
      </c>
      <c r="AQ308" s="125">
        <v>112.6</v>
      </c>
      <c r="AR308" s="127" t="s">
        <v>343</v>
      </c>
      <c r="AS308" s="128">
        <v>0</v>
      </c>
      <c r="AT308" s="128">
        <v>6</v>
      </c>
      <c r="AU308" s="128">
        <v>46</v>
      </c>
      <c r="AV308" s="128"/>
      <c r="AW308" s="128"/>
      <c r="AX308" s="125"/>
      <c r="AY308" s="125"/>
      <c r="AZ308" s="130"/>
      <c r="BA308" s="130"/>
      <c r="BB308" s="130"/>
      <c r="BC308" s="127" t="s">
        <v>375</v>
      </c>
    </row>
    <row r="309" spans="1:55">
      <c r="A309" s="117">
        <f>输入错误检查!B309</f>
        <v>0</v>
      </c>
      <c r="C309" s="120">
        <f>IF(原始数据!B309="","",原始数据!B309)</f>
        <v>7</v>
      </c>
      <c r="D309" s="120">
        <f>IF(原始数据!C309="","",原始数据!C309)</f>
        <v>6</v>
      </c>
      <c r="E309" s="120">
        <f>IF(原始数据!D309="","",原始数据!D309)</f>
        <v>1700</v>
      </c>
      <c r="F309" s="120" t="str">
        <f>IF(原始数据!E309="","",原始数据!E309)</f>
        <v>FAV</v>
      </c>
      <c r="G309" s="120" t="str">
        <f>IF(原始数据!F309="","",原始数据!F309)</f>
        <v>SZ</v>
      </c>
      <c r="H309" s="120">
        <f>IF(原始数据!G309="","",原始数据!G309)</f>
        <v>2</v>
      </c>
      <c r="I309" s="120" t="str">
        <f>IF(原始数据!H309="","",原始数据!H309)</f>
        <v>下</v>
      </c>
      <c r="J309" s="120" t="str">
        <f>原始数据!U309</f>
        <v>屠</v>
      </c>
      <c r="K309" s="120">
        <f t="shared" si="10"/>
        <v>0</v>
      </c>
      <c r="L309" s="120">
        <f t="shared" si="11"/>
        <v>0</v>
      </c>
      <c r="M309" s="123" t="str">
        <f>IF(区域选择!K310="","",区域选择!K310)</f>
        <v>nerisu</v>
      </c>
      <c r="N309" s="123" t="str">
        <f>IF(原始数据!AI309=0,"",原始数据!AI309)</f>
        <v>勘探员</v>
      </c>
      <c r="O309" s="124">
        <v>0.24</v>
      </c>
      <c r="P309" s="125">
        <v>0</v>
      </c>
      <c r="Q309" s="125">
        <v>0</v>
      </c>
      <c r="R309" s="125">
        <v>0</v>
      </c>
      <c r="S309" s="125">
        <v>98.2</v>
      </c>
      <c r="T309" s="127" t="s">
        <v>344</v>
      </c>
      <c r="U309" s="123" t="str">
        <f>IF(区域选择!P310="","",区域选择!P310)</f>
        <v>appai</v>
      </c>
      <c r="V309" s="123" t="str">
        <f>IF(原始数据!AJ309=0,"",原始数据!AJ309)</f>
        <v>飞行家</v>
      </c>
      <c r="W309" s="124">
        <v>2.24</v>
      </c>
      <c r="X309" s="125">
        <v>0</v>
      </c>
      <c r="Y309" s="125">
        <v>0</v>
      </c>
      <c r="Z309" s="125">
        <v>0</v>
      </c>
      <c r="AA309" s="125">
        <v>89.6</v>
      </c>
      <c r="AB309" s="127" t="s">
        <v>344</v>
      </c>
      <c r="AC309" s="123" t="str">
        <f>IF(区域选择!U310="","",区域选择!U310)</f>
        <v>felix</v>
      </c>
      <c r="AD309" s="123" t="str">
        <f>IF(原始数据!AL309=0,"",原始数据!AL309)</f>
        <v>拉拉队员</v>
      </c>
      <c r="AE309" s="124">
        <v>1.56</v>
      </c>
      <c r="AF309" s="125">
        <v>0</v>
      </c>
      <c r="AG309" s="125">
        <v>1</v>
      </c>
      <c r="AH309" s="125">
        <v>0</v>
      </c>
      <c r="AI309" s="125">
        <v>44.5</v>
      </c>
      <c r="AJ309" s="127" t="s">
        <v>344</v>
      </c>
      <c r="AK309" s="123" t="str">
        <f>IF(区域选择!Z310="","",区域选择!Z310)</f>
        <v>dacho</v>
      </c>
      <c r="AL309" s="123" t="str">
        <f>IF(原始数据!AN309=0,"",原始数据!AN309)</f>
        <v>佣兵</v>
      </c>
      <c r="AM309" s="124">
        <v>1.31</v>
      </c>
      <c r="AN309" s="125">
        <v>0</v>
      </c>
      <c r="AO309" s="125">
        <v>1</v>
      </c>
      <c r="AP309" s="125">
        <v>1</v>
      </c>
      <c r="AQ309" s="125">
        <v>39</v>
      </c>
      <c r="AR309" s="127" t="s">
        <v>344</v>
      </c>
      <c r="AS309" s="128">
        <v>1</v>
      </c>
      <c r="AT309" s="128">
        <v>8</v>
      </c>
      <c r="AU309" s="128">
        <v>10</v>
      </c>
      <c r="AV309" s="128"/>
      <c r="AW309" s="128"/>
      <c r="AX309" s="125"/>
      <c r="AY309" s="125"/>
      <c r="AZ309" s="130"/>
      <c r="BA309" s="130"/>
      <c r="BB309" s="130"/>
      <c r="BC309" s="125"/>
    </row>
    <row r="310" spans="1:55">
      <c r="A310" s="117">
        <f>输入错误检查!B310</f>
        <v>0</v>
      </c>
      <c r="C310" s="120">
        <f>IF(原始数据!B310="","",原始数据!B310)</f>
        <v>7</v>
      </c>
      <c r="D310" s="120">
        <f>IF(原始数据!C310="","",原始数据!C310)</f>
        <v>6</v>
      </c>
      <c r="E310" s="120">
        <f>IF(原始数据!D310="","",原始数据!D310)</f>
        <v>1700</v>
      </c>
      <c r="F310" s="120" t="str">
        <f>IF(原始数据!E310="","",原始数据!E310)</f>
        <v>FAV</v>
      </c>
      <c r="G310" s="120" t="str">
        <f>IF(原始数据!F310="","",原始数据!F310)</f>
        <v>SZ</v>
      </c>
      <c r="H310" s="120">
        <f>IF(原始数据!G310="","",原始数据!G310)</f>
        <v>3</v>
      </c>
      <c r="I310" s="120" t="str">
        <f>IF(原始数据!H310="","",原始数据!H310)</f>
        <v>上</v>
      </c>
      <c r="J310" s="120" t="str">
        <f>原始数据!U310</f>
        <v/>
      </c>
      <c r="K310" s="120" t="str">
        <f t="shared" si="10"/>
        <v/>
      </c>
      <c r="L310" s="120">
        <f t="shared" si="11"/>
        <v>0</v>
      </c>
      <c r="M310" s="123" t="str">
        <f>IF(区域选择!K311="","",区域选择!K311)</f>
        <v/>
      </c>
      <c r="N310" s="123" t="str">
        <f>IF(原始数据!AI310=0,"",原始数据!AI310)</f>
        <v/>
      </c>
      <c r="O310" s="124"/>
      <c r="P310" s="125"/>
      <c r="Q310" s="125"/>
      <c r="R310" s="125"/>
      <c r="S310" s="125"/>
      <c r="T310" s="125"/>
      <c r="U310" s="123" t="str">
        <f>IF(区域选择!P311="","",区域选择!P311)</f>
        <v/>
      </c>
      <c r="V310" s="123" t="str">
        <f>IF(原始数据!AJ310=0,"",原始数据!AJ310)</f>
        <v/>
      </c>
      <c r="W310" s="124"/>
      <c r="X310" s="125"/>
      <c r="Y310" s="125"/>
      <c r="Z310" s="125"/>
      <c r="AA310" s="125"/>
      <c r="AB310" s="125"/>
      <c r="AC310" s="123" t="str">
        <f>IF(区域选择!U311="","",区域选择!U311)</f>
        <v/>
      </c>
      <c r="AD310" s="123" t="str">
        <f>IF(原始数据!AL310=0,"",原始数据!AL310)</f>
        <v/>
      </c>
      <c r="AE310" s="124"/>
      <c r="AF310" s="125"/>
      <c r="AG310" s="125"/>
      <c r="AH310" s="125"/>
      <c r="AI310" s="125"/>
      <c r="AJ310" s="125"/>
      <c r="AK310" s="123" t="str">
        <f>IF(区域选择!Z311="","",区域选择!Z311)</f>
        <v/>
      </c>
      <c r="AL310" s="123" t="str">
        <f>IF(原始数据!AN310=0,"",原始数据!AN310)</f>
        <v/>
      </c>
      <c r="AM310" s="124"/>
      <c r="AN310" s="125"/>
      <c r="AO310" s="125"/>
      <c r="AP310" s="125"/>
      <c r="AQ310" s="125"/>
      <c r="AR310" s="125"/>
      <c r="AS310" s="128"/>
      <c r="AT310" s="128"/>
      <c r="AU310" s="128"/>
      <c r="AV310" s="128"/>
      <c r="AW310" s="128"/>
      <c r="AX310" s="125"/>
      <c r="AY310" s="125"/>
      <c r="AZ310" s="130"/>
      <c r="BA310" s="130"/>
      <c r="BB310" s="130"/>
      <c r="BC310" s="125"/>
    </row>
    <row r="311" spans="1:55">
      <c r="A311" s="117">
        <f>输入错误检查!B311</f>
        <v>0</v>
      </c>
      <c r="C311" s="120">
        <f>IF(原始数据!B311="","",原始数据!B311)</f>
        <v>7</v>
      </c>
      <c r="D311" s="120">
        <f>IF(原始数据!C311="","",原始数据!C311)</f>
        <v>6</v>
      </c>
      <c r="E311" s="120">
        <f>IF(原始数据!D311="","",原始数据!D311)</f>
        <v>1700</v>
      </c>
      <c r="F311" s="120" t="str">
        <f>IF(原始数据!E311="","",原始数据!E311)</f>
        <v>FAV</v>
      </c>
      <c r="G311" s="120" t="str">
        <f>IF(原始数据!F311="","",原始数据!F311)</f>
        <v>SZ</v>
      </c>
      <c r="H311" s="120">
        <f>IF(原始数据!G311="","",原始数据!G311)</f>
        <v>3</v>
      </c>
      <c r="I311" s="120" t="str">
        <f>IF(原始数据!H311="","",原始数据!H311)</f>
        <v>下</v>
      </c>
      <c r="J311" s="120" t="str">
        <f>原始数据!U311</f>
        <v/>
      </c>
      <c r="K311" s="120" t="str">
        <f t="shared" si="10"/>
        <v/>
      </c>
      <c r="L311" s="120">
        <f t="shared" si="11"/>
        <v>0</v>
      </c>
      <c r="M311" s="123" t="str">
        <f>IF(区域选择!K312="","",区域选择!K312)</f>
        <v/>
      </c>
      <c r="N311" s="123" t="str">
        <f>IF(原始数据!AI311=0,"",原始数据!AI311)</f>
        <v/>
      </c>
      <c r="O311" s="124"/>
      <c r="P311" s="125"/>
      <c r="Q311" s="125"/>
      <c r="R311" s="125"/>
      <c r="S311" s="125"/>
      <c r="T311" s="125"/>
      <c r="U311" s="123" t="str">
        <f>IF(区域选择!P312="","",区域选择!P312)</f>
        <v/>
      </c>
      <c r="V311" s="123" t="str">
        <f>IF(原始数据!AJ311=0,"",原始数据!AJ311)</f>
        <v/>
      </c>
      <c r="W311" s="124"/>
      <c r="X311" s="125"/>
      <c r="Y311" s="125"/>
      <c r="Z311" s="125"/>
      <c r="AA311" s="125"/>
      <c r="AB311" s="125"/>
      <c r="AC311" s="123" t="str">
        <f>IF(区域选择!U312="","",区域选择!U312)</f>
        <v/>
      </c>
      <c r="AD311" s="123" t="str">
        <f>IF(原始数据!AL311=0,"",原始数据!AL311)</f>
        <v/>
      </c>
      <c r="AE311" s="124"/>
      <c r="AF311" s="125"/>
      <c r="AG311" s="125"/>
      <c r="AH311" s="125"/>
      <c r="AI311" s="125"/>
      <c r="AJ311" s="125"/>
      <c r="AK311" s="123" t="str">
        <f>IF(区域选择!Z312="","",区域选择!Z312)</f>
        <v/>
      </c>
      <c r="AL311" s="123" t="str">
        <f>IF(原始数据!AN311=0,"",原始数据!AN311)</f>
        <v/>
      </c>
      <c r="AM311" s="124"/>
      <c r="AN311" s="125"/>
      <c r="AO311" s="125"/>
      <c r="AP311" s="125"/>
      <c r="AQ311" s="125"/>
      <c r="AR311" s="125"/>
      <c r="AS311" s="128"/>
      <c r="AT311" s="128"/>
      <c r="AU311" s="128"/>
      <c r="AV311" s="128"/>
      <c r="AW311" s="128"/>
      <c r="AX311" s="125"/>
      <c r="AY311" s="125"/>
      <c r="AZ311" s="130"/>
      <c r="BA311" s="130"/>
      <c r="BB311" s="130"/>
      <c r="BC311" s="125"/>
    </row>
    <row r="312" spans="1:55">
      <c r="A312" s="117">
        <f>输入错误检查!B312</f>
        <v>0</v>
      </c>
      <c r="C312" s="120">
        <f>IF(原始数据!B312="","",原始数据!B312)</f>
        <v>7</v>
      </c>
      <c r="D312" s="120">
        <f>IF(原始数据!C312="","",原始数据!C312)</f>
        <v>6</v>
      </c>
      <c r="E312" s="120">
        <f>IF(原始数据!D312="","",原始数据!D312)</f>
        <v>1700</v>
      </c>
      <c r="F312" s="120" t="str">
        <f>IF(原始数据!E312="","",原始数据!E312)</f>
        <v>FAV</v>
      </c>
      <c r="G312" s="120" t="str">
        <f>IF(原始数据!F312="","",原始数据!F312)</f>
        <v>SZ</v>
      </c>
      <c r="H312" s="120" t="str">
        <f>IF(原始数据!G312="","",原始数据!G312)</f>
        <v>加</v>
      </c>
      <c r="I312" s="120" t="str">
        <f>IF(原始数据!H312="","",原始数据!H312)</f>
        <v>上</v>
      </c>
      <c r="J312" s="120" t="str">
        <f>原始数据!U312</f>
        <v/>
      </c>
      <c r="K312" s="120" t="str">
        <f t="shared" si="10"/>
        <v/>
      </c>
      <c r="L312" s="120">
        <f t="shared" si="11"/>
        <v>0</v>
      </c>
      <c r="M312" s="123" t="str">
        <f>IF(区域选择!K313="","",区域选择!K313)</f>
        <v/>
      </c>
      <c r="N312" s="123" t="str">
        <f>IF(原始数据!AI312=0,"",原始数据!AI312)</f>
        <v/>
      </c>
      <c r="O312" s="124"/>
      <c r="P312" s="125"/>
      <c r="Q312" s="125"/>
      <c r="R312" s="125"/>
      <c r="S312" s="125"/>
      <c r="T312" s="125"/>
      <c r="U312" s="123" t="str">
        <f>IF(区域选择!P313="","",区域选择!P313)</f>
        <v/>
      </c>
      <c r="V312" s="123" t="str">
        <f>IF(原始数据!AJ312=0,"",原始数据!AJ312)</f>
        <v/>
      </c>
      <c r="W312" s="124"/>
      <c r="X312" s="125"/>
      <c r="Y312" s="125"/>
      <c r="Z312" s="125"/>
      <c r="AA312" s="125"/>
      <c r="AB312" s="125"/>
      <c r="AC312" s="123" t="str">
        <f>IF(区域选择!U313="","",区域选择!U313)</f>
        <v/>
      </c>
      <c r="AD312" s="123" t="str">
        <f>IF(原始数据!AL312=0,"",原始数据!AL312)</f>
        <v/>
      </c>
      <c r="AE312" s="124"/>
      <c r="AF312" s="125"/>
      <c r="AG312" s="125"/>
      <c r="AH312" s="125"/>
      <c r="AI312" s="125"/>
      <c r="AJ312" s="125"/>
      <c r="AK312" s="123" t="str">
        <f>IF(区域选择!Z313="","",区域选择!Z313)</f>
        <v/>
      </c>
      <c r="AL312" s="123" t="str">
        <f>IF(原始数据!AN312=0,"",原始数据!AN312)</f>
        <v/>
      </c>
      <c r="AM312" s="124"/>
      <c r="AN312" s="125"/>
      <c r="AO312" s="125"/>
      <c r="AP312" s="125"/>
      <c r="AQ312" s="125"/>
      <c r="AR312" s="125"/>
      <c r="AS312" s="128"/>
      <c r="AT312" s="128"/>
      <c r="AU312" s="128"/>
      <c r="AV312" s="128"/>
      <c r="AW312" s="128"/>
      <c r="AX312" s="125"/>
      <c r="AY312" s="125"/>
      <c r="AZ312" s="130"/>
      <c r="BA312" s="130"/>
      <c r="BB312" s="130"/>
      <c r="BC312" s="125"/>
    </row>
    <row r="313" spans="1:55">
      <c r="A313" s="117">
        <f>输入错误检查!B313</f>
        <v>0</v>
      </c>
      <c r="C313" s="120">
        <f>IF(原始数据!B313="","",原始数据!B313)</f>
        <v>7</v>
      </c>
      <c r="D313" s="120">
        <f>IF(原始数据!C313="","",原始数据!C313)</f>
        <v>6</v>
      </c>
      <c r="E313" s="120">
        <f>IF(原始数据!D313="","",原始数据!D313)</f>
        <v>1700</v>
      </c>
      <c r="F313" s="120" t="str">
        <f>IF(原始数据!E313="","",原始数据!E313)</f>
        <v>FAV</v>
      </c>
      <c r="G313" s="120" t="str">
        <f>IF(原始数据!F313="","",原始数据!F313)</f>
        <v>SZ</v>
      </c>
      <c r="H313" s="120" t="str">
        <f>IF(原始数据!G313="","",原始数据!G313)</f>
        <v>加</v>
      </c>
      <c r="I313" s="120" t="str">
        <f>IF(原始数据!H313="","",原始数据!H313)</f>
        <v>下</v>
      </c>
      <c r="J313" s="120" t="str">
        <f>原始数据!U313</f>
        <v/>
      </c>
      <c r="K313" s="120" t="str">
        <f t="shared" si="10"/>
        <v/>
      </c>
      <c r="L313" s="120">
        <f t="shared" si="11"/>
        <v>0</v>
      </c>
      <c r="M313" s="123" t="str">
        <f>IF(区域选择!K314="","",区域选择!K314)</f>
        <v/>
      </c>
      <c r="N313" s="123" t="str">
        <f>IF(原始数据!AI313=0,"",原始数据!AI313)</f>
        <v/>
      </c>
      <c r="O313" s="124"/>
      <c r="P313" s="125"/>
      <c r="Q313" s="125"/>
      <c r="R313" s="125"/>
      <c r="S313" s="125"/>
      <c r="T313" s="125"/>
      <c r="U313" s="123" t="str">
        <f>IF(区域选择!P314="","",区域选择!P314)</f>
        <v/>
      </c>
      <c r="V313" s="123" t="str">
        <f>IF(原始数据!AJ313=0,"",原始数据!AJ313)</f>
        <v/>
      </c>
      <c r="W313" s="124"/>
      <c r="X313" s="125"/>
      <c r="Y313" s="125"/>
      <c r="Z313" s="125"/>
      <c r="AA313" s="125"/>
      <c r="AB313" s="125"/>
      <c r="AC313" s="123" t="str">
        <f>IF(区域选择!U314="","",区域选择!U314)</f>
        <v/>
      </c>
      <c r="AD313" s="123" t="str">
        <f>IF(原始数据!AL313=0,"",原始数据!AL313)</f>
        <v/>
      </c>
      <c r="AE313" s="124"/>
      <c r="AF313" s="125"/>
      <c r="AG313" s="125"/>
      <c r="AH313" s="125"/>
      <c r="AI313" s="125"/>
      <c r="AJ313" s="125"/>
      <c r="AK313" s="123" t="str">
        <f>IF(区域选择!Z314="","",区域选择!Z314)</f>
        <v/>
      </c>
      <c r="AL313" s="123" t="str">
        <f>IF(原始数据!AN313=0,"",原始数据!AN313)</f>
        <v/>
      </c>
      <c r="AM313" s="124"/>
      <c r="AN313" s="125"/>
      <c r="AO313" s="125"/>
      <c r="AP313" s="125"/>
      <c r="AQ313" s="125"/>
      <c r="AR313" s="125"/>
      <c r="AS313" s="128"/>
      <c r="AT313" s="128"/>
      <c r="AU313" s="128"/>
      <c r="AV313" s="128"/>
      <c r="AW313" s="128"/>
      <c r="AX313" s="125"/>
      <c r="AY313" s="125"/>
      <c r="AZ313" s="130"/>
      <c r="BA313" s="130"/>
      <c r="BB313" s="130"/>
      <c r="BC313" s="125"/>
    </row>
    <row r="314" spans="1:55">
      <c r="A314" s="117">
        <f>输入错误检查!B314</f>
        <v>0</v>
      </c>
      <c r="C314" s="120">
        <f>IF(原始数据!B314="","",原始数据!B314)</f>
        <v>7</v>
      </c>
      <c r="D314" s="120">
        <f>IF(原始数据!C314="","",原始数据!C314)</f>
        <v>7</v>
      </c>
      <c r="E314" s="120">
        <f>IF(原始数据!D314="","",原始数据!D314)</f>
        <v>1300</v>
      </c>
      <c r="F314" s="120" t="str">
        <f>IF(原始数据!E314="","",原始数据!E314)</f>
        <v>ZETA</v>
      </c>
      <c r="G314" s="120" t="str">
        <f>IF(原始数据!F314="","",原始数据!F314)</f>
        <v>RC</v>
      </c>
      <c r="H314" s="120">
        <f>IF(原始数据!G314="","",原始数据!G314)</f>
        <v>1</v>
      </c>
      <c r="I314" s="120" t="str">
        <f>IF(原始数据!H314="","",原始数据!H314)</f>
        <v>上</v>
      </c>
      <c r="J314" s="120" t="str">
        <f>原始数据!U314</f>
        <v>屠</v>
      </c>
      <c r="K314" s="120">
        <f t="shared" si="10"/>
        <v>0</v>
      </c>
      <c r="L314" s="120">
        <f t="shared" si="11"/>
        <v>1</v>
      </c>
      <c r="M314" s="123" t="str">
        <f>IF(区域选择!K315="","",区域选择!K315)</f>
        <v>monop</v>
      </c>
      <c r="N314" s="123" t="str">
        <f>IF(原始数据!AI314=0,"",原始数据!AI314)</f>
        <v>空军</v>
      </c>
      <c r="O314" s="124">
        <v>0</v>
      </c>
      <c r="P314" s="125">
        <v>1</v>
      </c>
      <c r="Q314" s="125">
        <v>0</v>
      </c>
      <c r="R314" s="125">
        <v>0</v>
      </c>
      <c r="S314" s="125">
        <v>75</v>
      </c>
      <c r="T314" s="127" t="s">
        <v>344</v>
      </c>
      <c r="U314" s="123" t="str">
        <f>IF(区域选择!P315="","",区域选择!P315)</f>
        <v>soba</v>
      </c>
      <c r="V314" s="123" t="str">
        <f>IF(原始数据!AJ314=0,"",原始数据!AJ314)</f>
        <v>调香师</v>
      </c>
      <c r="W314" s="124">
        <v>2.18</v>
      </c>
      <c r="X314" s="125">
        <v>0</v>
      </c>
      <c r="Y314" s="125">
        <v>0</v>
      </c>
      <c r="Z314" s="125">
        <v>0</v>
      </c>
      <c r="AA314" s="125">
        <v>7.7</v>
      </c>
      <c r="AB314" s="127" t="s">
        <v>343</v>
      </c>
      <c r="AC314" s="123" t="str">
        <f>IF(区域选择!U315="","",区域选择!U315)</f>
        <v>city</v>
      </c>
      <c r="AD314" s="123" t="str">
        <f>IF(原始数据!AL314=0,"",原始数据!AL314)</f>
        <v>野人</v>
      </c>
      <c r="AE314" s="124">
        <v>0.82</v>
      </c>
      <c r="AF314" s="125">
        <v>0</v>
      </c>
      <c r="AG314" s="125">
        <v>1</v>
      </c>
      <c r="AH314" s="125">
        <v>0</v>
      </c>
      <c r="AI314" s="125">
        <v>32.3</v>
      </c>
      <c r="AJ314" s="127" t="s">
        <v>344</v>
      </c>
      <c r="AK314" s="123" t="str">
        <f>IF(区域选择!Z315="","",区域选择!Z315)</f>
        <v>raolie</v>
      </c>
      <c r="AL314" s="123" t="str">
        <f>IF(原始数据!AN314=0,"",原始数据!AN314)</f>
        <v>心理学家</v>
      </c>
      <c r="AM314" s="124">
        <v>2</v>
      </c>
      <c r="AN314" s="125">
        <v>0</v>
      </c>
      <c r="AO314" s="125">
        <v>0</v>
      </c>
      <c r="AP314" s="125">
        <v>0</v>
      </c>
      <c r="AQ314" s="125">
        <v>28.2</v>
      </c>
      <c r="AR314" s="127" t="s">
        <v>344</v>
      </c>
      <c r="AS314" s="128">
        <v>0</v>
      </c>
      <c r="AT314" s="128">
        <v>5</v>
      </c>
      <c r="AU314" s="128">
        <v>11</v>
      </c>
      <c r="AV314" s="129" t="s">
        <v>311</v>
      </c>
      <c r="AW314" s="129" t="s">
        <v>199</v>
      </c>
      <c r="AX314" s="125"/>
      <c r="AY314" s="125"/>
      <c r="AZ314" s="130"/>
      <c r="BA314" s="130"/>
      <c r="BB314" s="130"/>
      <c r="BC314" s="127" t="s">
        <v>345</v>
      </c>
    </row>
    <row r="315" spans="1:55">
      <c r="A315" s="117">
        <f>输入错误检查!B315</f>
        <v>0</v>
      </c>
      <c r="C315" s="120">
        <f>IF(原始数据!B315="","",原始数据!B315)</f>
        <v>7</v>
      </c>
      <c r="D315" s="120">
        <f>IF(原始数据!C315="","",原始数据!C315)</f>
        <v>7</v>
      </c>
      <c r="E315" s="120">
        <f>IF(原始数据!D315="","",原始数据!D315)</f>
        <v>1300</v>
      </c>
      <c r="F315" s="120" t="str">
        <f>IF(原始数据!E315="","",原始数据!E315)</f>
        <v>ZETA</v>
      </c>
      <c r="G315" s="120" t="str">
        <f>IF(原始数据!F315="","",原始数据!F315)</f>
        <v>RC</v>
      </c>
      <c r="H315" s="120">
        <f>IF(原始数据!G315="","",原始数据!G315)</f>
        <v>1</v>
      </c>
      <c r="I315" s="120" t="str">
        <f>IF(原始数据!H315="","",原始数据!H315)</f>
        <v>下</v>
      </c>
      <c r="J315" s="120" t="str">
        <f>原始数据!U315</f>
        <v>人</v>
      </c>
      <c r="K315" s="120">
        <f t="shared" si="10"/>
        <v>0</v>
      </c>
      <c r="L315" s="120">
        <f t="shared" si="11"/>
        <v>3</v>
      </c>
      <c r="M315" s="135" t="s">
        <v>311</v>
      </c>
      <c r="N315" s="123" t="str">
        <f>IF(原始数据!AI315=0,"",原始数据!AI315)</f>
        <v>园丁</v>
      </c>
      <c r="O315" s="124">
        <v>0.09</v>
      </c>
      <c r="P315" s="125">
        <v>0</v>
      </c>
      <c r="Q315" s="125">
        <v>0</v>
      </c>
      <c r="R315" s="125">
        <v>0</v>
      </c>
      <c r="S315" s="125">
        <v>64.4</v>
      </c>
      <c r="T315" s="127" t="s">
        <v>344</v>
      </c>
      <c r="U315" s="123" t="str">
        <f>IF(区域选择!P316="","",区域选择!P316)</f>
        <v>dolisu</v>
      </c>
      <c r="V315" s="123" t="str">
        <f>IF(原始数据!AJ315=0,"",原始数据!AJ315)</f>
        <v>魔术师</v>
      </c>
      <c r="W315" s="124">
        <v>2</v>
      </c>
      <c r="X315" s="125">
        <v>0</v>
      </c>
      <c r="Y315" s="125">
        <v>1</v>
      </c>
      <c r="Z315" s="125">
        <v>0</v>
      </c>
      <c r="AA315" s="125">
        <v>17.8</v>
      </c>
      <c r="AB315" s="127" t="s">
        <v>343</v>
      </c>
      <c r="AC315" s="123" t="str">
        <f>IF(区域选择!U316="","",区域选择!U316)</f>
        <v>shinami</v>
      </c>
      <c r="AD315" s="123" t="str">
        <f>IF(原始数据!AL315=0,"",原始数据!AL315)</f>
        <v>大副</v>
      </c>
      <c r="AE315" s="124">
        <v>1.49</v>
      </c>
      <c r="AF315" s="125">
        <v>0</v>
      </c>
      <c r="AG315" s="125">
        <v>2</v>
      </c>
      <c r="AH315" s="125">
        <v>0</v>
      </c>
      <c r="AI315" s="125">
        <v>43.2</v>
      </c>
      <c r="AJ315" s="127" t="s">
        <v>343</v>
      </c>
      <c r="AK315" s="123" t="str">
        <f>IF(区域选择!Z316="","",区域选择!Z316)</f>
        <v>kznk</v>
      </c>
      <c r="AL315" s="123" t="str">
        <f>IF(原始数据!AN315=0,"",原始数据!AN315)</f>
        <v>杂技演员</v>
      </c>
      <c r="AM315" s="124">
        <v>2.08</v>
      </c>
      <c r="AN315" s="125">
        <v>0</v>
      </c>
      <c r="AO315" s="125">
        <v>0</v>
      </c>
      <c r="AP315" s="125">
        <v>0</v>
      </c>
      <c r="AQ315" s="125">
        <v>32.7</v>
      </c>
      <c r="AR315" s="127" t="s">
        <v>343</v>
      </c>
      <c r="AS315" s="128">
        <v>0</v>
      </c>
      <c r="AT315" s="128">
        <v>5</v>
      </c>
      <c r="AU315" s="128">
        <v>18</v>
      </c>
      <c r="AV315" s="128"/>
      <c r="AW315" s="128"/>
      <c r="AX315" s="125"/>
      <c r="AY315" s="125"/>
      <c r="AZ315" s="130"/>
      <c r="BA315" s="130"/>
      <c r="BB315" s="130"/>
      <c r="BC315" s="125"/>
    </row>
    <row r="316" spans="1:55">
      <c r="A316" s="117">
        <f>输入错误检查!B316</f>
        <v>0</v>
      </c>
      <c r="C316" s="120">
        <f>IF(原始数据!B316="","",原始数据!B316)</f>
        <v>7</v>
      </c>
      <c r="D316" s="120">
        <f>IF(原始数据!C316="","",原始数据!C316)</f>
        <v>7</v>
      </c>
      <c r="E316" s="120">
        <f>IF(原始数据!D316="","",原始数据!D316)</f>
        <v>1300</v>
      </c>
      <c r="F316" s="120" t="str">
        <f>IF(原始数据!E316="","",原始数据!E316)</f>
        <v>ZETA</v>
      </c>
      <c r="G316" s="120" t="str">
        <f>IF(原始数据!F316="","",原始数据!F316)</f>
        <v>RC</v>
      </c>
      <c r="H316" s="120">
        <f>IF(原始数据!G316="","",原始数据!G316)</f>
        <v>2</v>
      </c>
      <c r="I316" s="120" t="str">
        <f>IF(原始数据!H316="","",原始数据!H316)</f>
        <v>上</v>
      </c>
      <c r="J316" s="120" t="str">
        <f>原始数据!U316</f>
        <v>屠</v>
      </c>
      <c r="K316" s="120">
        <f t="shared" si="10"/>
        <v>0</v>
      </c>
      <c r="L316" s="120">
        <f t="shared" si="11"/>
        <v>1</v>
      </c>
      <c r="M316" s="123" t="str">
        <f>IF(区域选择!K317="","",区域选择!K317)</f>
        <v>shinami</v>
      </c>
      <c r="N316" s="123" t="str">
        <f>IF(原始数据!AI316=0,"",原始数据!AI316)</f>
        <v>大副</v>
      </c>
      <c r="O316" s="124">
        <v>1.72</v>
      </c>
      <c r="P316" s="125">
        <v>0</v>
      </c>
      <c r="Q316" s="125">
        <v>1</v>
      </c>
      <c r="R316" s="125">
        <v>0</v>
      </c>
      <c r="S316" s="125">
        <v>46.9</v>
      </c>
      <c r="T316" s="127" t="s">
        <v>343</v>
      </c>
      <c r="U316" s="123" t="str">
        <f>IF(区域选择!P317="","",区域选择!P317)</f>
        <v>hametu</v>
      </c>
      <c r="V316" s="123" t="str">
        <f>IF(原始数据!AJ316=0,"",原始数据!AJ316)</f>
        <v>拉拉队员</v>
      </c>
      <c r="W316" s="124">
        <v>2.07</v>
      </c>
      <c r="X316" s="125">
        <v>0</v>
      </c>
      <c r="Y316" s="125">
        <v>1</v>
      </c>
      <c r="Z316" s="125">
        <v>0</v>
      </c>
      <c r="AA316" s="125">
        <v>49.2</v>
      </c>
      <c r="AB316" s="127" t="s">
        <v>344</v>
      </c>
      <c r="AC316" s="123" t="str">
        <f>IF(区域选择!U317="","",区域选择!U317)</f>
        <v>kznk</v>
      </c>
      <c r="AD316" s="123" t="str">
        <f>IF(原始数据!AL316=0,"",原始数据!AL316)</f>
        <v>飞行家</v>
      </c>
      <c r="AE316" s="124">
        <v>2.69</v>
      </c>
      <c r="AF316" s="125">
        <v>0</v>
      </c>
      <c r="AG316" s="125">
        <v>2</v>
      </c>
      <c r="AH316" s="125">
        <v>0</v>
      </c>
      <c r="AI316" s="125">
        <v>45.3</v>
      </c>
      <c r="AJ316" s="127" t="s">
        <v>344</v>
      </c>
      <c r="AK316" s="123" t="str">
        <f>IF(区域选择!Z317="","",区域选择!Z317)</f>
        <v>dolisu</v>
      </c>
      <c r="AL316" s="123" t="str">
        <f>IF(原始数据!AN316=0,"",原始数据!AN316)</f>
        <v>作曲家</v>
      </c>
      <c r="AM316" s="124">
        <v>0</v>
      </c>
      <c r="AN316" s="125">
        <v>0</v>
      </c>
      <c r="AO316" s="125">
        <v>0</v>
      </c>
      <c r="AP316" s="125">
        <v>0</v>
      </c>
      <c r="AQ316" s="125">
        <v>81.4</v>
      </c>
      <c r="AR316" s="127" t="s">
        <v>344</v>
      </c>
      <c r="AS316" s="128">
        <v>0</v>
      </c>
      <c r="AT316" s="128">
        <v>8</v>
      </c>
      <c r="AU316" s="128">
        <v>35</v>
      </c>
      <c r="AV316" s="128"/>
      <c r="AW316" s="128"/>
      <c r="AX316" s="125"/>
      <c r="AY316" s="125"/>
      <c r="AZ316" s="130"/>
      <c r="BA316" s="130"/>
      <c r="BB316" s="130"/>
      <c r="BC316" s="125"/>
    </row>
    <row r="317" spans="1:55">
      <c r="A317" s="117">
        <f>输入错误检查!B317</f>
        <v>0</v>
      </c>
      <c r="C317" s="120">
        <f>IF(原始数据!B317="","",原始数据!B317)</f>
        <v>7</v>
      </c>
      <c r="D317" s="120">
        <f>IF(原始数据!C317="","",原始数据!C317)</f>
        <v>7</v>
      </c>
      <c r="E317" s="120">
        <f>IF(原始数据!D317="","",原始数据!D317)</f>
        <v>1300</v>
      </c>
      <c r="F317" s="120" t="str">
        <f>IF(原始数据!E317="","",原始数据!E317)</f>
        <v>ZETA</v>
      </c>
      <c r="G317" s="120" t="str">
        <f>IF(原始数据!F317="","",原始数据!F317)</f>
        <v>RC</v>
      </c>
      <c r="H317" s="120">
        <f>IF(原始数据!G317="","",原始数据!G317)</f>
        <v>2</v>
      </c>
      <c r="I317" s="120" t="str">
        <f>IF(原始数据!H317="","",原始数据!H317)</f>
        <v>下</v>
      </c>
      <c r="J317" s="120" t="str">
        <f>原始数据!U317</f>
        <v>平</v>
      </c>
      <c r="K317" s="120">
        <f t="shared" si="10"/>
        <v>0</v>
      </c>
      <c r="L317" s="120">
        <f t="shared" si="11"/>
        <v>2</v>
      </c>
      <c r="M317" s="123" t="str">
        <f>IF(区域选择!K318="","",区域选择!K318)</f>
        <v>raolie</v>
      </c>
      <c r="N317" s="123" t="str">
        <f>IF(原始数据!AI317=0,"",原始数据!AI317)</f>
        <v>杂技演员</v>
      </c>
      <c r="O317" s="124">
        <v>2.85</v>
      </c>
      <c r="P317" s="125">
        <v>0</v>
      </c>
      <c r="Q317" s="125">
        <v>1</v>
      </c>
      <c r="R317" s="125">
        <v>0</v>
      </c>
      <c r="S317" s="125">
        <v>36.6</v>
      </c>
      <c r="T317" s="127" t="s">
        <v>344</v>
      </c>
      <c r="U317" s="123" t="str">
        <f>IF(区域选择!P318="","",区域选择!P318)</f>
        <v>soba</v>
      </c>
      <c r="V317" s="123" t="str">
        <f>IF(原始数据!AJ317=0,"",原始数据!AJ317)</f>
        <v>画家</v>
      </c>
      <c r="W317" s="124">
        <v>1.69</v>
      </c>
      <c r="X317" s="125">
        <v>0</v>
      </c>
      <c r="Y317" s="125">
        <v>1</v>
      </c>
      <c r="Z317" s="125">
        <v>1</v>
      </c>
      <c r="AA317" s="125">
        <v>36.6</v>
      </c>
      <c r="AB317" s="127" t="s">
        <v>343</v>
      </c>
      <c r="AC317" s="123" t="str">
        <f>IF(区域选择!U318="","",区域选择!U318)</f>
        <v>monop</v>
      </c>
      <c r="AD317" s="123" t="str">
        <f>IF(原始数据!AL317=0,"",原始数据!AL317)</f>
        <v>病患</v>
      </c>
      <c r="AE317" s="124">
        <v>0</v>
      </c>
      <c r="AF317" s="125">
        <v>0</v>
      </c>
      <c r="AG317" s="125">
        <v>0</v>
      </c>
      <c r="AH317" s="125">
        <v>0</v>
      </c>
      <c r="AI317" s="125">
        <v>102.4</v>
      </c>
      <c r="AJ317" s="127" t="s">
        <v>344</v>
      </c>
      <c r="AK317" s="123" t="str">
        <f>IF(区域选择!Z318="","",区域选择!Z318)</f>
        <v>city</v>
      </c>
      <c r="AL317" s="123" t="str">
        <f>IF(原始数据!AN317=0,"",原始数据!AN317)</f>
        <v>大副</v>
      </c>
      <c r="AM317" s="124">
        <v>1.33</v>
      </c>
      <c r="AN317" s="125">
        <v>0</v>
      </c>
      <c r="AO317" s="125">
        <v>1</v>
      </c>
      <c r="AP317" s="125">
        <v>0</v>
      </c>
      <c r="AQ317" s="125">
        <v>40.7</v>
      </c>
      <c r="AR317" s="127" t="s">
        <v>343</v>
      </c>
      <c r="AS317" s="128">
        <v>0</v>
      </c>
      <c r="AT317" s="128">
        <v>6</v>
      </c>
      <c r="AU317" s="128">
        <v>17</v>
      </c>
      <c r="AV317" s="128"/>
      <c r="AW317" s="128"/>
      <c r="AX317" s="125"/>
      <c r="AY317" s="125"/>
      <c r="AZ317" s="130"/>
      <c r="BA317" s="130"/>
      <c r="BB317" s="130"/>
      <c r="BC317" s="125"/>
    </row>
    <row r="318" spans="1:55">
      <c r="A318" s="117">
        <f>输入错误检查!B318</f>
        <v>0</v>
      </c>
      <c r="C318" s="120">
        <f>IF(原始数据!B318="","",原始数据!B318)</f>
        <v>7</v>
      </c>
      <c r="D318" s="120">
        <f>IF(原始数据!C318="","",原始数据!C318)</f>
        <v>7</v>
      </c>
      <c r="E318" s="120">
        <f>IF(原始数据!D318="","",原始数据!D318)</f>
        <v>1300</v>
      </c>
      <c r="F318" s="120" t="str">
        <f>IF(原始数据!E318="","",原始数据!E318)</f>
        <v>ZETA</v>
      </c>
      <c r="G318" s="120" t="str">
        <f>IF(原始数据!F318="","",原始数据!F318)</f>
        <v>RC</v>
      </c>
      <c r="H318" s="120">
        <f>IF(原始数据!G318="","",原始数据!G318)</f>
        <v>3</v>
      </c>
      <c r="I318" s="120" t="str">
        <f>IF(原始数据!H318="","",原始数据!H318)</f>
        <v>上</v>
      </c>
      <c r="J318" s="120" t="str">
        <f>原始数据!U318</f>
        <v>人</v>
      </c>
      <c r="K318" s="120">
        <f t="shared" si="10"/>
        <v>0</v>
      </c>
      <c r="L318" s="120">
        <f t="shared" si="11"/>
        <v>3</v>
      </c>
      <c r="M318" s="123" t="str">
        <f>IF(区域选择!K319="","",区域选择!K319)</f>
        <v>soba</v>
      </c>
      <c r="N318" s="123" t="str">
        <f>IF(原始数据!AI318=0,"",原始数据!AI318)</f>
        <v>勘探员</v>
      </c>
      <c r="O318" s="124">
        <v>1</v>
      </c>
      <c r="P318" s="125">
        <v>0</v>
      </c>
      <c r="Q318" s="125">
        <v>0</v>
      </c>
      <c r="R318" s="125">
        <v>0</v>
      </c>
      <c r="S318" s="125">
        <v>125.2</v>
      </c>
      <c r="T318" s="127" t="s">
        <v>343</v>
      </c>
      <c r="U318" s="123" t="str">
        <f>IF(区域选择!P319="","",区域选择!P319)</f>
        <v>monop</v>
      </c>
      <c r="V318" s="123" t="str">
        <f>IF(原始数据!AJ318=0,"",原始数据!AJ318)</f>
        <v>飞行家</v>
      </c>
      <c r="W318" s="124">
        <v>2</v>
      </c>
      <c r="X318" s="125">
        <v>0</v>
      </c>
      <c r="Y318" s="125">
        <v>1</v>
      </c>
      <c r="Z318" s="125">
        <v>0</v>
      </c>
      <c r="AA318" s="125">
        <v>38.2</v>
      </c>
      <c r="AB318" s="127" t="s">
        <v>343</v>
      </c>
      <c r="AC318" s="123" t="str">
        <f>IF(区域选择!U319="","",区域选择!U319)</f>
        <v>city</v>
      </c>
      <c r="AD318" s="123" t="str">
        <f>IF(原始数据!AL318=0,"",原始数据!AL318)</f>
        <v>大副</v>
      </c>
      <c r="AE318" s="124">
        <v>2</v>
      </c>
      <c r="AF318" s="125">
        <v>0</v>
      </c>
      <c r="AG318" s="125">
        <v>1</v>
      </c>
      <c r="AH318" s="125">
        <v>0</v>
      </c>
      <c r="AI318" s="125">
        <v>16.5</v>
      </c>
      <c r="AJ318" s="127" t="s">
        <v>343</v>
      </c>
      <c r="AK318" s="123" t="str">
        <f>IF(区域选择!Z319="","",区域选择!Z319)</f>
        <v>raolie</v>
      </c>
      <c r="AL318" s="123" t="str">
        <f>IF(原始数据!AN318=0,"",原始数据!AN318)</f>
        <v>心理学家</v>
      </c>
      <c r="AM318" s="124">
        <v>0</v>
      </c>
      <c r="AN318" s="125">
        <v>0</v>
      </c>
      <c r="AO318" s="125">
        <v>0</v>
      </c>
      <c r="AP318" s="125">
        <v>0</v>
      </c>
      <c r="AQ318" s="125">
        <v>135.5</v>
      </c>
      <c r="AR318" s="127" t="s">
        <v>344</v>
      </c>
      <c r="AS318" s="128">
        <v>0</v>
      </c>
      <c r="AT318" s="128">
        <v>5</v>
      </c>
      <c r="AU318" s="128">
        <v>19</v>
      </c>
      <c r="AV318" s="128"/>
      <c r="AW318" s="128"/>
      <c r="AX318" s="125"/>
      <c r="AY318" s="125"/>
      <c r="AZ318" s="130"/>
      <c r="BA318" s="130"/>
      <c r="BB318" s="130"/>
      <c r="BC318" s="125"/>
    </row>
    <row r="319" spans="1:55">
      <c r="A319" s="117">
        <f>输入错误检查!B319</f>
        <v>0</v>
      </c>
      <c r="C319" s="120">
        <f>IF(原始数据!B319="","",原始数据!B319)</f>
        <v>7</v>
      </c>
      <c r="D319" s="120">
        <f>IF(原始数据!C319="","",原始数据!C319)</f>
        <v>7</v>
      </c>
      <c r="E319" s="120">
        <f>IF(原始数据!D319="","",原始数据!D319)</f>
        <v>1300</v>
      </c>
      <c r="F319" s="120" t="str">
        <f>IF(原始数据!E319="","",原始数据!E319)</f>
        <v>ZETA</v>
      </c>
      <c r="G319" s="120" t="str">
        <f>IF(原始数据!F319="","",原始数据!F319)</f>
        <v>RC</v>
      </c>
      <c r="H319" s="120">
        <f>IF(原始数据!G319="","",原始数据!G319)</f>
        <v>3</v>
      </c>
      <c r="I319" s="120" t="str">
        <f>IF(原始数据!H319="","",原始数据!H319)</f>
        <v>下</v>
      </c>
      <c r="J319" s="120" t="str">
        <f>原始数据!U319</f>
        <v>人</v>
      </c>
      <c r="K319" s="120">
        <f t="shared" si="10"/>
        <v>0</v>
      </c>
      <c r="L319" s="120">
        <f t="shared" si="11"/>
        <v>3</v>
      </c>
      <c r="M319" s="123" t="str">
        <f>IF(区域选择!K320="","",区域选择!K320)</f>
        <v>shinami</v>
      </c>
      <c r="N319" s="123" t="str">
        <f>IF(原始数据!AI319=0,"",原始数据!AI319)</f>
        <v>佣兵</v>
      </c>
      <c r="O319" s="124">
        <v>1.26</v>
      </c>
      <c r="P319" s="125">
        <v>0</v>
      </c>
      <c r="Q319" s="125">
        <v>2</v>
      </c>
      <c r="R319" s="125">
        <v>0</v>
      </c>
      <c r="S319" s="125">
        <v>47.4</v>
      </c>
      <c r="T319" s="127" t="s">
        <v>343</v>
      </c>
      <c r="U319" s="123" t="str">
        <f>IF(区域选择!P320="","",区域选择!P320)</f>
        <v>kznk</v>
      </c>
      <c r="V319" s="123" t="str">
        <f>IF(原始数据!AJ319=0,"",原始数据!AJ319)</f>
        <v>飞行家</v>
      </c>
      <c r="W319" s="124">
        <v>0</v>
      </c>
      <c r="X319" s="125">
        <v>0</v>
      </c>
      <c r="Y319" s="125">
        <v>0</v>
      </c>
      <c r="Z319" s="125">
        <v>0</v>
      </c>
      <c r="AA319" s="125">
        <v>138</v>
      </c>
      <c r="AB319" s="127" t="s">
        <v>344</v>
      </c>
      <c r="AC319" s="123" t="str">
        <f>IF(区域选择!U320="","",区域选择!U320)</f>
        <v>hametu</v>
      </c>
      <c r="AD319" s="123" t="str">
        <f>IF(原始数据!AL319=0,"",原始数据!AL319)</f>
        <v>古董商</v>
      </c>
      <c r="AE319" s="124">
        <v>1.74</v>
      </c>
      <c r="AF319" s="125">
        <v>0</v>
      </c>
      <c r="AG319" s="125">
        <v>1</v>
      </c>
      <c r="AH319" s="125">
        <v>0</v>
      </c>
      <c r="AI319" s="125">
        <v>69.9</v>
      </c>
      <c r="AJ319" s="127" t="s">
        <v>343</v>
      </c>
      <c r="AK319" s="123" t="str">
        <f>IF(区域选择!Z320="","",区域选择!Z320)</f>
        <v>dolisu</v>
      </c>
      <c r="AL319" s="123" t="str">
        <f>IF(原始数据!AN319=0,"",原始数据!AN319)</f>
        <v>昆虫学者</v>
      </c>
      <c r="AM319" s="124">
        <v>2</v>
      </c>
      <c r="AN319" s="125">
        <v>0</v>
      </c>
      <c r="AO319" s="125">
        <v>0</v>
      </c>
      <c r="AP319" s="125">
        <v>0</v>
      </c>
      <c r="AQ319" s="125">
        <v>0</v>
      </c>
      <c r="AR319" s="127" t="s">
        <v>343</v>
      </c>
      <c r="AS319" s="128">
        <v>0</v>
      </c>
      <c r="AT319" s="128">
        <v>4</v>
      </c>
      <c r="AU319" s="128">
        <v>53</v>
      </c>
      <c r="AV319" s="128"/>
      <c r="AW319" s="128"/>
      <c r="AX319" s="125"/>
      <c r="AY319" s="125"/>
      <c r="AZ319" s="130"/>
      <c r="BA319" s="130"/>
      <c r="BB319" s="130"/>
      <c r="BC319" s="125"/>
    </row>
    <row r="320" spans="1:55">
      <c r="A320" s="117">
        <f>输入错误检查!B320</f>
        <v>0</v>
      </c>
      <c r="C320" s="120">
        <f>IF(原始数据!B320="","",原始数据!B320)</f>
        <v>7</v>
      </c>
      <c r="D320" s="120">
        <f>IF(原始数据!C320="","",原始数据!C320)</f>
        <v>7</v>
      </c>
      <c r="E320" s="120">
        <f>IF(原始数据!D320="","",原始数据!D320)</f>
        <v>1300</v>
      </c>
      <c r="F320" s="120" t="str">
        <f>IF(原始数据!E320="","",原始数据!E320)</f>
        <v>ZETA</v>
      </c>
      <c r="G320" s="120" t="str">
        <f>IF(原始数据!F320="","",原始数据!F320)</f>
        <v>RC</v>
      </c>
      <c r="H320" s="120" t="str">
        <f>IF(原始数据!G320="","",原始数据!G320)</f>
        <v>加</v>
      </c>
      <c r="I320" s="120" t="str">
        <f>IF(原始数据!H320="","",原始数据!H320)</f>
        <v>上</v>
      </c>
      <c r="J320" s="120" t="str">
        <f>原始数据!U320</f>
        <v/>
      </c>
      <c r="K320" s="120" t="str">
        <f t="shared" si="10"/>
        <v/>
      </c>
      <c r="L320" s="120">
        <f t="shared" si="11"/>
        <v>0</v>
      </c>
      <c r="M320" s="123" t="str">
        <f>IF(区域选择!K321="","",区域选择!K321)</f>
        <v/>
      </c>
      <c r="N320" s="123" t="str">
        <f>IF(原始数据!AI320=0,"",原始数据!AI320)</f>
        <v/>
      </c>
      <c r="O320" s="124"/>
      <c r="P320" s="125"/>
      <c r="Q320" s="125"/>
      <c r="R320" s="125"/>
      <c r="S320" s="125"/>
      <c r="T320" s="125"/>
      <c r="U320" s="123" t="str">
        <f>IF(区域选择!P321="","",区域选择!P321)</f>
        <v/>
      </c>
      <c r="V320" s="123" t="str">
        <f>IF(原始数据!AJ320=0,"",原始数据!AJ320)</f>
        <v/>
      </c>
      <c r="W320" s="124"/>
      <c r="X320" s="125"/>
      <c r="Y320" s="125"/>
      <c r="Z320" s="125"/>
      <c r="AA320" s="125"/>
      <c r="AB320" s="125"/>
      <c r="AC320" s="123" t="str">
        <f>IF(区域选择!U321="","",区域选择!U321)</f>
        <v/>
      </c>
      <c r="AD320" s="123" t="str">
        <f>IF(原始数据!AL320=0,"",原始数据!AL320)</f>
        <v/>
      </c>
      <c r="AE320" s="124"/>
      <c r="AF320" s="125"/>
      <c r="AG320" s="125"/>
      <c r="AH320" s="125"/>
      <c r="AI320" s="125"/>
      <c r="AJ320" s="125"/>
      <c r="AK320" s="123" t="str">
        <f>IF(区域选择!Z321="","",区域选择!Z321)</f>
        <v/>
      </c>
      <c r="AL320" s="123" t="str">
        <f>IF(原始数据!AN320=0,"",原始数据!AN320)</f>
        <v/>
      </c>
      <c r="AM320" s="124"/>
      <c r="AN320" s="125"/>
      <c r="AO320" s="125"/>
      <c r="AP320" s="125"/>
      <c r="AQ320" s="125"/>
      <c r="AR320" s="125"/>
      <c r="AS320" s="128"/>
      <c r="AT320" s="128"/>
      <c r="AU320" s="128"/>
      <c r="AV320" s="128"/>
      <c r="AW320" s="128"/>
      <c r="AX320" s="125"/>
      <c r="AY320" s="125"/>
      <c r="AZ320" s="130"/>
      <c r="BA320" s="130"/>
      <c r="BB320" s="130"/>
      <c r="BC320" s="125"/>
    </row>
    <row r="321" spans="1:55">
      <c r="A321" s="117">
        <f>输入错误检查!B321</f>
        <v>0</v>
      </c>
      <c r="C321" s="120">
        <f>IF(原始数据!B321="","",原始数据!B321)</f>
        <v>7</v>
      </c>
      <c r="D321" s="120">
        <f>IF(原始数据!C321="","",原始数据!C321)</f>
        <v>7</v>
      </c>
      <c r="E321" s="120">
        <f>IF(原始数据!D321="","",原始数据!D321)</f>
        <v>1300</v>
      </c>
      <c r="F321" s="120" t="str">
        <f>IF(原始数据!E321="","",原始数据!E321)</f>
        <v>ZETA</v>
      </c>
      <c r="G321" s="120" t="str">
        <f>IF(原始数据!F321="","",原始数据!F321)</f>
        <v>RC</v>
      </c>
      <c r="H321" s="120" t="str">
        <f>IF(原始数据!G321="","",原始数据!G321)</f>
        <v>加</v>
      </c>
      <c r="I321" s="120" t="str">
        <f>IF(原始数据!H321="","",原始数据!H321)</f>
        <v>下</v>
      </c>
      <c r="J321" s="120" t="str">
        <f>原始数据!U321</f>
        <v/>
      </c>
      <c r="K321" s="120" t="str">
        <f t="shared" si="10"/>
        <v/>
      </c>
      <c r="L321" s="120">
        <f t="shared" si="11"/>
        <v>0</v>
      </c>
      <c r="M321" s="123" t="str">
        <f>IF(区域选择!K322="","",区域选择!K322)</f>
        <v/>
      </c>
      <c r="N321" s="123" t="str">
        <f>IF(原始数据!AI321=0,"",原始数据!AI321)</f>
        <v/>
      </c>
      <c r="O321" s="124"/>
      <c r="P321" s="125"/>
      <c r="Q321" s="125"/>
      <c r="R321" s="125"/>
      <c r="S321" s="125"/>
      <c r="T321" s="125"/>
      <c r="U321" s="123" t="str">
        <f>IF(区域选择!P322="","",区域选择!P322)</f>
        <v/>
      </c>
      <c r="V321" s="123" t="str">
        <f>IF(原始数据!AJ321=0,"",原始数据!AJ321)</f>
        <v/>
      </c>
      <c r="W321" s="124"/>
      <c r="X321" s="125"/>
      <c r="Y321" s="125"/>
      <c r="Z321" s="125"/>
      <c r="AA321" s="125"/>
      <c r="AB321" s="125"/>
      <c r="AC321" s="123" t="str">
        <f>IF(区域选择!U322="","",区域选择!U322)</f>
        <v/>
      </c>
      <c r="AD321" s="123" t="str">
        <f>IF(原始数据!AL321=0,"",原始数据!AL321)</f>
        <v/>
      </c>
      <c r="AE321" s="124"/>
      <c r="AF321" s="125"/>
      <c r="AG321" s="125"/>
      <c r="AH321" s="125"/>
      <c r="AI321" s="125"/>
      <c r="AJ321" s="125"/>
      <c r="AK321" s="123" t="str">
        <f>IF(区域选择!Z322="","",区域选择!Z322)</f>
        <v/>
      </c>
      <c r="AL321" s="123" t="str">
        <f>IF(原始数据!AN321=0,"",原始数据!AN321)</f>
        <v/>
      </c>
      <c r="AM321" s="124"/>
      <c r="AN321" s="125"/>
      <c r="AO321" s="125"/>
      <c r="AP321" s="125"/>
      <c r="AQ321" s="125"/>
      <c r="AR321" s="125"/>
      <c r="AS321" s="128"/>
      <c r="AT321" s="128"/>
      <c r="AU321" s="128"/>
      <c r="AV321" s="128"/>
      <c r="AW321" s="128"/>
      <c r="AX321" s="125"/>
      <c r="AY321" s="125"/>
      <c r="AZ321" s="130"/>
      <c r="BA321" s="130"/>
      <c r="BB321" s="130"/>
      <c r="BC321" s="125"/>
    </row>
    <row r="322" spans="1:55">
      <c r="A322" s="117">
        <f>输入错误检查!B322</f>
        <v>0</v>
      </c>
      <c r="C322" s="120">
        <f>IF(原始数据!B322="","",原始数据!B322)</f>
        <v>7</v>
      </c>
      <c r="D322" s="120">
        <f>IF(原始数据!C322="","",原始数据!C322)</f>
        <v>7</v>
      </c>
      <c r="E322" s="120">
        <f>IF(原始数据!D322="","",原始数据!D322)</f>
        <v>1500</v>
      </c>
      <c r="F322" s="120" t="str">
        <f>IF(原始数据!E322="","",原始数据!E322)</f>
        <v>SZ</v>
      </c>
      <c r="G322" s="120" t="str">
        <f>IF(原始数据!F322="","",原始数据!F322)</f>
        <v>FL</v>
      </c>
      <c r="H322" s="120">
        <f>IF(原始数据!G322="","",原始数据!G322)</f>
        <v>1</v>
      </c>
      <c r="I322" s="120" t="str">
        <f>IF(原始数据!H322="","",原始数据!H322)</f>
        <v>上</v>
      </c>
      <c r="J322" s="120" t="str">
        <f>原始数据!U322</f>
        <v>人</v>
      </c>
      <c r="K322" s="120">
        <f t="shared" si="10"/>
        <v>0</v>
      </c>
      <c r="L322" s="120">
        <f t="shared" si="11"/>
        <v>4</v>
      </c>
      <c r="M322" s="123" t="str">
        <f>IF(区域选择!K323="","",区域选择!K323)</f>
        <v>soar</v>
      </c>
      <c r="N322" s="123" t="str">
        <f>IF(原始数据!AI322=0,"",原始数据!AI322)</f>
        <v>画家</v>
      </c>
      <c r="O322" s="124">
        <v>1.48</v>
      </c>
      <c r="P322" s="125">
        <v>0</v>
      </c>
      <c r="Q322" s="125">
        <v>0</v>
      </c>
      <c r="R322" s="125">
        <v>0</v>
      </c>
      <c r="S322" s="125">
        <v>109.1</v>
      </c>
      <c r="T322" s="127" t="s">
        <v>343</v>
      </c>
      <c r="U322" s="123" t="str">
        <f>IF(区域选择!P323="","",区域选择!P323)</f>
        <v>gnk</v>
      </c>
      <c r="V322" s="123" t="str">
        <f>IF(原始数据!AJ322=0,"",原始数据!AJ322)</f>
        <v>拉拉队员</v>
      </c>
      <c r="W322" s="124">
        <v>2.41</v>
      </c>
      <c r="X322" s="125">
        <v>0</v>
      </c>
      <c r="Y322" s="125">
        <v>0</v>
      </c>
      <c r="Z322" s="125">
        <v>1</v>
      </c>
      <c r="AA322" s="125">
        <v>24.7</v>
      </c>
      <c r="AB322" s="127" t="s">
        <v>343</v>
      </c>
      <c r="AC322" s="123" t="str">
        <f>IF(区域选择!U323="","",区域选择!U323)</f>
        <v>takoyaki</v>
      </c>
      <c r="AD322" s="123" t="str">
        <f>IF(原始数据!AL322=0,"",原始数据!AL322)</f>
        <v>佣兵</v>
      </c>
      <c r="AE322" s="124">
        <v>1.28</v>
      </c>
      <c r="AF322" s="125">
        <v>0</v>
      </c>
      <c r="AG322" s="125">
        <v>1</v>
      </c>
      <c r="AH322" s="125">
        <v>0</v>
      </c>
      <c r="AI322" s="125">
        <v>67.4</v>
      </c>
      <c r="AJ322" s="127" t="s">
        <v>343</v>
      </c>
      <c r="AK322" s="123" t="str">
        <f>IF(区域选择!Z323="","",区域选择!Z323)</f>
        <v>mone</v>
      </c>
      <c r="AL322" s="123" t="str">
        <f>IF(原始数据!AN322=0,"",原始数据!AN322)</f>
        <v>古董商</v>
      </c>
      <c r="AM322" s="124">
        <v>0.85</v>
      </c>
      <c r="AN322" s="125">
        <v>0</v>
      </c>
      <c r="AO322" s="125">
        <v>0</v>
      </c>
      <c r="AP322" s="125">
        <v>2</v>
      </c>
      <c r="AQ322" s="125">
        <v>143.9</v>
      </c>
      <c r="AR322" s="127" t="s">
        <v>343</v>
      </c>
      <c r="AS322" s="128">
        <v>0</v>
      </c>
      <c r="AT322" s="128">
        <v>9</v>
      </c>
      <c r="AU322" s="128">
        <v>30</v>
      </c>
      <c r="AV322" s="129" t="s">
        <v>266</v>
      </c>
      <c r="AW322" s="129" t="s">
        <v>185</v>
      </c>
      <c r="AX322" s="125"/>
      <c r="AY322" s="125"/>
      <c r="AZ322" s="130"/>
      <c r="BA322" s="130"/>
      <c r="BB322" s="130"/>
      <c r="BC322" s="125"/>
    </row>
    <row r="323" spans="1:55">
      <c r="A323" s="117">
        <f>输入错误检查!B323</f>
        <v>0</v>
      </c>
      <c r="C323" s="120">
        <f>IF(原始数据!B323="","",原始数据!B323)</f>
        <v>7</v>
      </c>
      <c r="D323" s="120">
        <f>IF(原始数据!C323="","",原始数据!C323)</f>
        <v>7</v>
      </c>
      <c r="E323" s="120">
        <f>IF(原始数据!D323="","",原始数据!D323)</f>
        <v>1500</v>
      </c>
      <c r="F323" s="120" t="str">
        <f>IF(原始数据!E323="","",原始数据!E323)</f>
        <v>SZ</v>
      </c>
      <c r="G323" s="120" t="str">
        <f>IF(原始数据!F323="","",原始数据!F323)</f>
        <v>FL</v>
      </c>
      <c r="H323" s="120">
        <f>IF(原始数据!G323="","",原始数据!G323)</f>
        <v>1</v>
      </c>
      <c r="I323" s="120" t="str">
        <f>IF(原始数据!H323="","",原始数据!H323)</f>
        <v>下</v>
      </c>
      <c r="J323" s="120" t="str">
        <f>原始数据!U323</f>
        <v>屠</v>
      </c>
      <c r="K323" s="120">
        <f t="shared" si="10"/>
        <v>0</v>
      </c>
      <c r="L323" s="120">
        <f t="shared" si="11"/>
        <v>0</v>
      </c>
      <c r="M323" s="123" t="str">
        <f>IF(区域选择!K324="","",区域选择!K324)</f>
        <v>emmko</v>
      </c>
      <c r="N323" s="123" t="str">
        <f>IF(原始数据!AI323=0,"",原始数据!AI323)</f>
        <v>木偶师</v>
      </c>
      <c r="O323" s="124">
        <v>0</v>
      </c>
      <c r="P323" s="125">
        <v>1</v>
      </c>
      <c r="Q323" s="125">
        <v>0</v>
      </c>
      <c r="R323" s="125">
        <v>0</v>
      </c>
      <c r="S323" s="125">
        <v>88.3</v>
      </c>
      <c r="T323" s="127" t="s">
        <v>344</v>
      </c>
      <c r="U323" s="123" t="str">
        <f>IF(区域选择!P324="","",区域选择!P324)</f>
        <v>maeken</v>
      </c>
      <c r="V323" s="123" t="str">
        <f>IF(原始数据!AJ323=0,"",原始数据!AJ323)</f>
        <v>野人</v>
      </c>
      <c r="W323" s="124">
        <v>1.46</v>
      </c>
      <c r="X323" s="125">
        <v>0</v>
      </c>
      <c r="Y323" s="125">
        <v>0</v>
      </c>
      <c r="Z323" s="125">
        <v>1</v>
      </c>
      <c r="AA323" s="125">
        <v>36</v>
      </c>
      <c r="AB323" s="127" t="s">
        <v>344</v>
      </c>
      <c r="AC323" s="123" t="str">
        <f>IF(区域选择!U324="","",区域选择!U324)</f>
        <v>yougg</v>
      </c>
      <c r="AD323" s="123" t="str">
        <f>IF(原始数据!AL323=0,"",原始数据!AL323)</f>
        <v>病患</v>
      </c>
      <c r="AE323" s="124">
        <v>2.14</v>
      </c>
      <c r="AF323" s="125">
        <v>0</v>
      </c>
      <c r="AG323" s="125">
        <v>1</v>
      </c>
      <c r="AH323" s="125">
        <v>0</v>
      </c>
      <c r="AI323" s="125">
        <v>65.3</v>
      </c>
      <c r="AJ323" s="127" t="s">
        <v>344</v>
      </c>
      <c r="AK323" s="123" t="str">
        <f>IF(区域选择!Z324="","",区域选择!Z324)</f>
        <v>sasori</v>
      </c>
      <c r="AL323" s="123" t="str">
        <f>IF(原始数据!AN323=0,"",原始数据!AN323)</f>
        <v>园丁</v>
      </c>
      <c r="AM323" s="124">
        <v>1.04</v>
      </c>
      <c r="AN323" s="125">
        <v>0</v>
      </c>
      <c r="AO323" s="125">
        <v>1</v>
      </c>
      <c r="AP323" s="125">
        <v>0</v>
      </c>
      <c r="AQ323" s="125">
        <v>32.3</v>
      </c>
      <c r="AR323" s="127" t="s">
        <v>344</v>
      </c>
      <c r="AS323" s="128">
        <v>2</v>
      </c>
      <c r="AT323" s="128">
        <v>6</v>
      </c>
      <c r="AU323" s="128">
        <v>2</v>
      </c>
      <c r="AV323" s="128"/>
      <c r="AW323" s="128"/>
      <c r="AX323" s="125"/>
      <c r="AY323" s="125"/>
      <c r="AZ323" s="130"/>
      <c r="BA323" s="130"/>
      <c r="BB323" s="130"/>
      <c r="BC323" s="125"/>
    </row>
    <row r="324" spans="1:55">
      <c r="A324" s="117">
        <f>输入错误检查!B324</f>
        <v>0</v>
      </c>
      <c r="C324" s="120">
        <f>IF(原始数据!B324="","",原始数据!B324)</f>
        <v>7</v>
      </c>
      <c r="D324" s="120">
        <f>IF(原始数据!C324="","",原始数据!C324)</f>
        <v>7</v>
      </c>
      <c r="E324" s="120">
        <f>IF(原始数据!D324="","",原始数据!D324)</f>
        <v>1500</v>
      </c>
      <c r="F324" s="120" t="str">
        <f>IF(原始数据!E324="","",原始数据!E324)</f>
        <v>SZ</v>
      </c>
      <c r="G324" s="120" t="str">
        <f>IF(原始数据!F324="","",原始数据!F324)</f>
        <v>FL</v>
      </c>
      <c r="H324" s="120">
        <f>IF(原始数据!G324="","",原始数据!G324)</f>
        <v>2</v>
      </c>
      <c r="I324" s="120" t="str">
        <f>IF(原始数据!H324="","",原始数据!H324)</f>
        <v>上</v>
      </c>
      <c r="J324" s="120" t="str">
        <f>原始数据!U324</f>
        <v>平</v>
      </c>
      <c r="K324" s="120">
        <f t="shared" si="10"/>
        <v>0</v>
      </c>
      <c r="L324" s="120">
        <f t="shared" si="11"/>
        <v>2</v>
      </c>
      <c r="M324" s="123" t="str">
        <f>IF(区域选择!K325="","",区域选择!K325)</f>
        <v>emmko</v>
      </c>
      <c r="N324" s="123" t="str">
        <f>IF(原始数据!AI324=0,"",原始数据!AI324)</f>
        <v>勘探员</v>
      </c>
      <c r="O324" s="124">
        <v>0.37</v>
      </c>
      <c r="P324" s="125">
        <v>0</v>
      </c>
      <c r="Q324" s="125">
        <v>0</v>
      </c>
      <c r="R324" s="125">
        <v>0</v>
      </c>
      <c r="S324" s="125">
        <v>30.2</v>
      </c>
      <c r="T324" s="127" t="s">
        <v>344</v>
      </c>
      <c r="U324" s="123" t="str">
        <f>IF(区域选择!P325="","",区域选择!P325)</f>
        <v>yougg</v>
      </c>
      <c r="V324" s="123" t="str">
        <f>IF(原始数据!AJ324=0,"",原始数据!AJ324)</f>
        <v>心理学家</v>
      </c>
      <c r="W324" s="124">
        <v>1.97</v>
      </c>
      <c r="X324" s="125">
        <v>0</v>
      </c>
      <c r="Y324" s="125">
        <v>1</v>
      </c>
      <c r="Z324" s="125">
        <v>0</v>
      </c>
      <c r="AA324" s="125">
        <v>120.4</v>
      </c>
      <c r="AB324" s="127" t="s">
        <v>343</v>
      </c>
      <c r="AC324" s="123" t="str">
        <f>IF(区域选择!U325="","",区域选择!U325)</f>
        <v>sasori</v>
      </c>
      <c r="AD324" s="123" t="str">
        <f>IF(原始数据!AL324=0,"",原始数据!AL324)</f>
        <v>祭司</v>
      </c>
      <c r="AE324" s="124">
        <v>2.47</v>
      </c>
      <c r="AF324" s="125">
        <v>0</v>
      </c>
      <c r="AG324" s="125">
        <v>1</v>
      </c>
      <c r="AH324" s="125">
        <v>1</v>
      </c>
      <c r="AI324" s="125">
        <v>66.4</v>
      </c>
      <c r="AJ324" s="127" t="s">
        <v>344</v>
      </c>
      <c r="AK324" s="123" t="str">
        <f>IF(区域选择!Z325="","",区域选择!Z325)</f>
        <v>maeken</v>
      </c>
      <c r="AL324" s="123" t="str">
        <f>IF(原始数据!AN324=0,"",原始数据!AN324)</f>
        <v>佣兵</v>
      </c>
      <c r="AM324" s="124">
        <v>1.78</v>
      </c>
      <c r="AN324" s="125">
        <v>0</v>
      </c>
      <c r="AO324" s="125">
        <v>3</v>
      </c>
      <c r="AP324" s="125">
        <v>0</v>
      </c>
      <c r="AQ324" s="125">
        <v>123.6</v>
      </c>
      <c r="AR324" s="127" t="s">
        <v>343</v>
      </c>
      <c r="AS324" s="128">
        <v>0</v>
      </c>
      <c r="AT324" s="128">
        <v>11</v>
      </c>
      <c r="AU324" s="128">
        <v>47</v>
      </c>
      <c r="AV324" s="128"/>
      <c r="AW324" s="128"/>
      <c r="AX324" s="125"/>
      <c r="AY324" s="125"/>
      <c r="AZ324" s="130"/>
      <c r="BA324" s="130"/>
      <c r="BB324" s="130"/>
      <c r="BC324" s="125"/>
    </row>
    <row r="325" spans="1:55">
      <c r="A325" s="117">
        <f>输入错误检查!B325</f>
        <v>0</v>
      </c>
      <c r="C325" s="120">
        <f>IF(原始数据!B325="","",原始数据!B325)</f>
        <v>7</v>
      </c>
      <c r="D325" s="120">
        <f>IF(原始数据!C325="","",原始数据!C325)</f>
        <v>7</v>
      </c>
      <c r="E325" s="120">
        <f>IF(原始数据!D325="","",原始数据!D325)</f>
        <v>1500</v>
      </c>
      <c r="F325" s="120" t="str">
        <f>IF(原始数据!E325="","",原始数据!E325)</f>
        <v>SZ</v>
      </c>
      <c r="G325" s="120" t="str">
        <f>IF(原始数据!F325="","",原始数据!F325)</f>
        <v>FL</v>
      </c>
      <c r="H325" s="120">
        <f>IF(原始数据!G325="","",原始数据!G325)</f>
        <v>2</v>
      </c>
      <c r="I325" s="120" t="str">
        <f>IF(原始数据!H325="","",原始数据!H325)</f>
        <v>下</v>
      </c>
      <c r="J325" s="120" t="str">
        <f>原始数据!U325</f>
        <v>屠</v>
      </c>
      <c r="K325" s="120">
        <f t="shared" si="10"/>
        <v>0</v>
      </c>
      <c r="L325" s="120">
        <f t="shared" si="11"/>
        <v>0</v>
      </c>
      <c r="M325" s="123" t="str">
        <f>IF(区域选择!K326="","",区域选择!K326)</f>
        <v>gnk</v>
      </c>
      <c r="N325" s="123" t="str">
        <f>IF(原始数据!AI325=0,"",原始数据!AI325)</f>
        <v>入殓师</v>
      </c>
      <c r="O325" s="124">
        <v>1.82</v>
      </c>
      <c r="P325" s="125">
        <v>0</v>
      </c>
      <c r="Q325" s="125">
        <v>1</v>
      </c>
      <c r="R325" s="125">
        <v>0</v>
      </c>
      <c r="S325" s="125">
        <v>16.7</v>
      </c>
      <c r="T325" s="127" t="s">
        <v>344</v>
      </c>
      <c r="U325" s="123" t="str">
        <f>IF(区域选择!P326="","",区域选择!P326)</f>
        <v>mone</v>
      </c>
      <c r="V325" s="123" t="str">
        <f>IF(原始数据!AJ325=0,"",原始数据!AJ325)</f>
        <v>杂技演员</v>
      </c>
      <c r="W325" s="124">
        <v>3</v>
      </c>
      <c r="X325" s="125">
        <v>0</v>
      </c>
      <c r="Y325" s="125">
        <v>2</v>
      </c>
      <c r="Z325" s="125">
        <v>0</v>
      </c>
      <c r="AA325" s="125">
        <v>88</v>
      </c>
      <c r="AB325" s="127" t="s">
        <v>344</v>
      </c>
      <c r="AC325" s="123" t="str">
        <f>IF(区域选择!U326="","",区域选择!U326)</f>
        <v>takoyaki</v>
      </c>
      <c r="AD325" s="123" t="str">
        <f>IF(原始数据!AL325=0,"",原始数据!AL325)</f>
        <v>佣兵</v>
      </c>
      <c r="AE325" s="124">
        <v>1.7</v>
      </c>
      <c r="AF325" s="125">
        <v>1</v>
      </c>
      <c r="AG325" s="125">
        <v>1</v>
      </c>
      <c r="AH325" s="125">
        <v>0</v>
      </c>
      <c r="AI325" s="125">
        <v>94.4</v>
      </c>
      <c r="AJ325" s="127" t="s">
        <v>344</v>
      </c>
      <c r="AK325" s="123" t="str">
        <f>IF(区域选择!Z326="","",区域选择!Z326)</f>
        <v>soar</v>
      </c>
      <c r="AL325" s="123" t="str">
        <f>IF(原始数据!AN325=0,"",原始数据!AN325)</f>
        <v>祭司</v>
      </c>
      <c r="AM325" s="124">
        <v>0</v>
      </c>
      <c r="AN325" s="125">
        <v>0</v>
      </c>
      <c r="AO325" s="125">
        <v>0</v>
      </c>
      <c r="AP325" s="125">
        <v>0</v>
      </c>
      <c r="AQ325" s="125">
        <v>131.7</v>
      </c>
      <c r="AR325" s="127" t="s">
        <v>344</v>
      </c>
      <c r="AS325" s="128">
        <v>0</v>
      </c>
      <c r="AT325" s="128">
        <v>9</v>
      </c>
      <c r="AU325" s="128">
        <v>48</v>
      </c>
      <c r="AV325" s="128"/>
      <c r="AW325" s="128"/>
      <c r="AX325" s="125"/>
      <c r="AY325" s="125"/>
      <c r="AZ325" s="130"/>
      <c r="BA325" s="130"/>
      <c r="BB325" s="130"/>
      <c r="BC325" s="125"/>
    </row>
    <row r="326" spans="1:55">
      <c r="A326" s="117">
        <f>输入错误检查!B326</f>
        <v>0</v>
      </c>
      <c r="C326" s="120">
        <f>IF(原始数据!B326="","",原始数据!B326)</f>
        <v>7</v>
      </c>
      <c r="D326" s="120">
        <f>IF(原始数据!C326="","",原始数据!C326)</f>
        <v>7</v>
      </c>
      <c r="E326" s="120">
        <f>IF(原始数据!D326="","",原始数据!D326)</f>
        <v>1500</v>
      </c>
      <c r="F326" s="120" t="str">
        <f>IF(原始数据!E326="","",原始数据!E326)</f>
        <v>SZ</v>
      </c>
      <c r="G326" s="120" t="str">
        <f>IF(原始数据!F326="","",原始数据!F326)</f>
        <v>FL</v>
      </c>
      <c r="H326" s="120">
        <f>IF(原始数据!G326="","",原始数据!G326)</f>
        <v>3</v>
      </c>
      <c r="I326" s="120" t="str">
        <f>IF(原始数据!H326="","",原始数据!H326)</f>
        <v>上</v>
      </c>
      <c r="J326" s="120" t="str">
        <f>原始数据!U326</f>
        <v>平</v>
      </c>
      <c r="K326" s="120">
        <f t="shared" si="10"/>
        <v>0</v>
      </c>
      <c r="L326" s="120">
        <f t="shared" si="11"/>
        <v>2</v>
      </c>
      <c r="M326" s="123" t="str">
        <f>IF(区域选择!K327="","",区域选择!K327)</f>
        <v>gnk</v>
      </c>
      <c r="N326" s="123" t="str">
        <f>IF(原始数据!AI326=0,"",原始数据!AI326)</f>
        <v>心理学家</v>
      </c>
      <c r="O326" s="124">
        <v>0.05</v>
      </c>
      <c r="P326" s="125">
        <v>0</v>
      </c>
      <c r="Q326" s="125">
        <v>0</v>
      </c>
      <c r="R326" s="125">
        <v>0</v>
      </c>
      <c r="S326" s="125">
        <v>63.6</v>
      </c>
      <c r="T326" s="127" t="s">
        <v>344</v>
      </c>
      <c r="U326" s="123" t="str">
        <f>IF(区域选择!P327="","",区域选择!P327)</f>
        <v>mone</v>
      </c>
      <c r="V326" s="123" t="str">
        <f>IF(原始数据!AJ326=0,"",原始数据!AJ326)</f>
        <v>古董商</v>
      </c>
      <c r="W326" s="124">
        <v>2</v>
      </c>
      <c r="X326" s="125">
        <v>0</v>
      </c>
      <c r="Y326" s="125">
        <v>0</v>
      </c>
      <c r="Z326" s="125">
        <v>0</v>
      </c>
      <c r="AA326" s="125">
        <v>18.4</v>
      </c>
      <c r="AB326" s="127" t="s">
        <v>343</v>
      </c>
      <c r="AC326" s="123" t="str">
        <f>IF(区域选择!U327="","",区域选择!U327)</f>
        <v>takoyaki</v>
      </c>
      <c r="AD326" s="123" t="str">
        <f>IF(原始数据!AL326=0,"",原始数据!AL326)</f>
        <v>佣兵</v>
      </c>
      <c r="AE326" s="124">
        <v>0.98</v>
      </c>
      <c r="AF326" s="125">
        <v>0</v>
      </c>
      <c r="AG326" s="125">
        <v>1</v>
      </c>
      <c r="AH326" s="125">
        <v>1</v>
      </c>
      <c r="AI326" s="125">
        <v>40.9</v>
      </c>
      <c r="AJ326" s="127" t="s">
        <v>343</v>
      </c>
      <c r="AK326" s="123" t="str">
        <f>IF(区域选择!Z327="","",区域选择!Z327)</f>
        <v>soar</v>
      </c>
      <c r="AL326" s="123" t="str">
        <f>IF(原始数据!AN326=0,"",原始数据!AN326)</f>
        <v>机械师</v>
      </c>
      <c r="AM326" s="124">
        <v>2.65</v>
      </c>
      <c r="AN326" s="125">
        <v>0</v>
      </c>
      <c r="AO326" s="125">
        <v>0</v>
      </c>
      <c r="AP326" s="125">
        <v>1</v>
      </c>
      <c r="AQ326" s="125">
        <v>64.4</v>
      </c>
      <c r="AR326" s="127" t="s">
        <v>344</v>
      </c>
      <c r="AS326" s="128">
        <v>0</v>
      </c>
      <c r="AT326" s="128">
        <v>7</v>
      </c>
      <c r="AU326" s="128">
        <v>50</v>
      </c>
      <c r="AV326" s="128"/>
      <c r="AW326" s="128"/>
      <c r="AX326" s="125"/>
      <c r="AY326" s="125"/>
      <c r="AZ326" s="130"/>
      <c r="BA326" s="130"/>
      <c r="BB326" s="130"/>
      <c r="BC326" s="125"/>
    </row>
    <row r="327" spans="1:55">
      <c r="A327" s="117">
        <f>输入错误检查!B327</f>
        <v>0</v>
      </c>
      <c r="C327" s="120">
        <f>IF(原始数据!B327="","",原始数据!B327)</f>
        <v>7</v>
      </c>
      <c r="D327" s="120">
        <f>IF(原始数据!C327="","",原始数据!C327)</f>
        <v>7</v>
      </c>
      <c r="E327" s="120">
        <f>IF(原始数据!D327="","",原始数据!D327)</f>
        <v>1500</v>
      </c>
      <c r="F327" s="120" t="str">
        <f>IF(原始数据!E327="","",原始数据!E327)</f>
        <v>SZ</v>
      </c>
      <c r="G327" s="120" t="str">
        <f>IF(原始数据!F327="","",原始数据!F327)</f>
        <v>FL</v>
      </c>
      <c r="H327" s="120">
        <f>IF(原始数据!G327="","",原始数据!G327)</f>
        <v>3</v>
      </c>
      <c r="I327" s="120" t="str">
        <f>IF(原始数据!H327="","",原始数据!H327)</f>
        <v>下</v>
      </c>
      <c r="J327" s="120" t="str">
        <f>原始数据!U327</f>
        <v>人</v>
      </c>
      <c r="K327" s="120">
        <f t="shared" si="10"/>
        <v>0</v>
      </c>
      <c r="L327" s="120">
        <f t="shared" si="11"/>
        <v>3</v>
      </c>
      <c r="M327" s="123" t="str">
        <f>IF(区域选择!K328="","",区域选择!K328)</f>
        <v>sasori</v>
      </c>
      <c r="N327" s="123" t="str">
        <f>IF(原始数据!AI327=0,"",原始数据!AI327)</f>
        <v>空军</v>
      </c>
      <c r="O327" s="124">
        <v>1.05</v>
      </c>
      <c r="P327" s="125">
        <v>2</v>
      </c>
      <c r="Q327" s="125">
        <v>1</v>
      </c>
      <c r="R327" s="125">
        <v>0</v>
      </c>
      <c r="S327" s="125">
        <v>60.4</v>
      </c>
      <c r="T327" s="127" t="s">
        <v>344</v>
      </c>
      <c r="U327" s="123" t="str">
        <f>IF(区域选择!P328="","",区域选择!P328)</f>
        <v>yougg</v>
      </c>
      <c r="V327" s="123" t="str">
        <f>IF(原始数据!AJ327=0,"",原始数据!AJ327)</f>
        <v>昆虫学者</v>
      </c>
      <c r="W327" s="124">
        <v>0.57</v>
      </c>
      <c r="X327" s="125">
        <v>0</v>
      </c>
      <c r="Y327" s="125">
        <v>0</v>
      </c>
      <c r="Z327" s="125">
        <v>0</v>
      </c>
      <c r="AA327" s="125">
        <v>91.4</v>
      </c>
      <c r="AB327" s="127" t="s">
        <v>343</v>
      </c>
      <c r="AC327" s="123" t="str">
        <f>IF(区域选择!U328="","",区域选择!U328)</f>
        <v>maeken</v>
      </c>
      <c r="AD327" s="123" t="str">
        <f>IF(原始数据!AL327=0,"",原始数据!AL327)</f>
        <v>佣兵</v>
      </c>
      <c r="AE327" s="124">
        <v>1.72</v>
      </c>
      <c r="AF327" s="125">
        <v>0</v>
      </c>
      <c r="AG327" s="125">
        <v>2</v>
      </c>
      <c r="AH327" s="125">
        <v>0</v>
      </c>
      <c r="AI327" s="125">
        <v>33.1</v>
      </c>
      <c r="AJ327" s="127" t="s">
        <v>343</v>
      </c>
      <c r="AK327" s="123" t="str">
        <f>IF(区域选择!Z328="","",区域选择!Z328)</f>
        <v>emmko</v>
      </c>
      <c r="AL327" s="123" t="str">
        <f>IF(原始数据!AN327=0,"",原始数据!AN327)</f>
        <v>园丁</v>
      </c>
      <c r="AM327" s="124">
        <v>1.67</v>
      </c>
      <c r="AN327" s="125">
        <v>0</v>
      </c>
      <c r="AO327" s="125">
        <v>1</v>
      </c>
      <c r="AP327" s="125">
        <v>0</v>
      </c>
      <c r="AQ327" s="125">
        <v>50.7</v>
      </c>
      <c r="AR327" s="127" t="s">
        <v>343</v>
      </c>
      <c r="AS327" s="128">
        <v>0</v>
      </c>
      <c r="AT327" s="128">
        <v>6</v>
      </c>
      <c r="AU327" s="128">
        <v>3</v>
      </c>
      <c r="AV327" s="128"/>
      <c r="AW327" s="128"/>
      <c r="AX327" s="125"/>
      <c r="AY327" s="125"/>
      <c r="AZ327" s="130"/>
      <c r="BA327" s="130"/>
      <c r="BB327" s="130"/>
      <c r="BC327" s="125"/>
    </row>
    <row r="328" spans="1:55">
      <c r="A328" s="117">
        <f>输入错误检查!B328</f>
        <v>0</v>
      </c>
      <c r="C328" s="120">
        <f>IF(原始数据!B328="","",原始数据!B328)</f>
        <v>7</v>
      </c>
      <c r="D328" s="120">
        <f>IF(原始数据!C328="","",原始数据!C328)</f>
        <v>7</v>
      </c>
      <c r="E328" s="120">
        <f>IF(原始数据!D328="","",原始数据!D328)</f>
        <v>1500</v>
      </c>
      <c r="F328" s="120" t="str">
        <f>IF(原始数据!E328="","",原始数据!E328)</f>
        <v>SZ</v>
      </c>
      <c r="G328" s="120" t="str">
        <f>IF(原始数据!F328="","",原始数据!F328)</f>
        <v>FL</v>
      </c>
      <c r="H328" s="120" t="str">
        <f>IF(原始数据!G328="","",原始数据!G328)</f>
        <v>加</v>
      </c>
      <c r="I328" s="120" t="str">
        <f>IF(原始数据!H328="","",原始数据!H328)</f>
        <v>上</v>
      </c>
      <c r="J328" s="120" t="str">
        <f>原始数据!U328</f>
        <v/>
      </c>
      <c r="K328" s="120" t="str">
        <f t="shared" si="10"/>
        <v/>
      </c>
      <c r="L328" s="120">
        <f t="shared" si="11"/>
        <v>0</v>
      </c>
      <c r="M328" s="123" t="str">
        <f>IF(区域选择!K329="","",区域选择!K329)</f>
        <v/>
      </c>
      <c r="N328" s="123" t="str">
        <f>IF(原始数据!AI328=0,"",原始数据!AI328)</f>
        <v/>
      </c>
      <c r="O328" s="124"/>
      <c r="P328" s="125"/>
      <c r="Q328" s="125"/>
      <c r="R328" s="125"/>
      <c r="S328" s="125"/>
      <c r="T328" s="125"/>
      <c r="U328" s="123" t="str">
        <f>IF(区域选择!P329="","",区域选择!P329)</f>
        <v/>
      </c>
      <c r="V328" s="123" t="str">
        <f>IF(原始数据!AJ328=0,"",原始数据!AJ328)</f>
        <v/>
      </c>
      <c r="W328" s="124"/>
      <c r="X328" s="125"/>
      <c r="Y328" s="125"/>
      <c r="Z328" s="125"/>
      <c r="AA328" s="125"/>
      <c r="AB328" s="125"/>
      <c r="AC328" s="123" t="str">
        <f>IF(区域选择!U329="","",区域选择!U329)</f>
        <v/>
      </c>
      <c r="AD328" s="123" t="str">
        <f>IF(原始数据!AL328=0,"",原始数据!AL328)</f>
        <v/>
      </c>
      <c r="AE328" s="124"/>
      <c r="AF328" s="125"/>
      <c r="AG328" s="125"/>
      <c r="AH328" s="125"/>
      <c r="AI328" s="125"/>
      <c r="AJ328" s="125"/>
      <c r="AK328" s="123" t="str">
        <f>IF(区域选择!Z329="","",区域选择!Z329)</f>
        <v/>
      </c>
      <c r="AL328" s="123" t="str">
        <f>IF(原始数据!AN328=0,"",原始数据!AN328)</f>
        <v/>
      </c>
      <c r="AM328" s="124"/>
      <c r="AN328" s="125"/>
      <c r="AO328" s="125"/>
      <c r="AP328" s="125"/>
      <c r="AQ328" s="125"/>
      <c r="AR328" s="125"/>
      <c r="AS328" s="128"/>
      <c r="AT328" s="128"/>
      <c r="AU328" s="128"/>
      <c r="AV328" s="128"/>
      <c r="AW328" s="128"/>
      <c r="AX328" s="125"/>
      <c r="AY328" s="125"/>
      <c r="AZ328" s="130"/>
      <c r="BA328" s="130"/>
      <c r="BB328" s="130"/>
      <c r="BC328" s="125"/>
    </row>
    <row r="329" spans="1:55">
      <c r="A329" s="117">
        <f>输入错误检查!B329</f>
        <v>0</v>
      </c>
      <c r="C329" s="120">
        <f>IF(原始数据!B329="","",原始数据!B329)</f>
        <v>7</v>
      </c>
      <c r="D329" s="120">
        <f>IF(原始数据!C329="","",原始数据!C329)</f>
        <v>7</v>
      </c>
      <c r="E329" s="120">
        <f>IF(原始数据!D329="","",原始数据!D329)</f>
        <v>1500</v>
      </c>
      <c r="F329" s="120" t="str">
        <f>IF(原始数据!E329="","",原始数据!E329)</f>
        <v>SZ</v>
      </c>
      <c r="G329" s="120" t="str">
        <f>IF(原始数据!F329="","",原始数据!F329)</f>
        <v>FL</v>
      </c>
      <c r="H329" s="120" t="str">
        <f>IF(原始数据!G329="","",原始数据!G329)</f>
        <v>加</v>
      </c>
      <c r="I329" s="120" t="str">
        <f>IF(原始数据!H329="","",原始数据!H329)</f>
        <v>下</v>
      </c>
      <c r="J329" s="120" t="str">
        <f>原始数据!U329</f>
        <v/>
      </c>
      <c r="K329" s="120" t="str">
        <f t="shared" si="10"/>
        <v/>
      </c>
      <c r="L329" s="120">
        <f t="shared" si="11"/>
        <v>0</v>
      </c>
      <c r="M329" s="123" t="str">
        <f>IF(区域选择!K330="","",区域选择!K330)</f>
        <v/>
      </c>
      <c r="N329" s="123" t="str">
        <f>IF(原始数据!AI329=0,"",原始数据!AI329)</f>
        <v/>
      </c>
      <c r="O329" s="124"/>
      <c r="P329" s="125"/>
      <c r="Q329" s="125"/>
      <c r="R329" s="125"/>
      <c r="S329" s="125"/>
      <c r="T329" s="125"/>
      <c r="U329" s="123" t="str">
        <f>IF(区域选择!P330="","",区域选择!P330)</f>
        <v/>
      </c>
      <c r="V329" s="123" t="str">
        <f>IF(原始数据!AJ329=0,"",原始数据!AJ329)</f>
        <v/>
      </c>
      <c r="W329" s="124"/>
      <c r="X329" s="125"/>
      <c r="Y329" s="125"/>
      <c r="Z329" s="125"/>
      <c r="AA329" s="125"/>
      <c r="AB329" s="125"/>
      <c r="AC329" s="123" t="str">
        <f>IF(区域选择!U330="","",区域选择!U330)</f>
        <v/>
      </c>
      <c r="AD329" s="123" t="str">
        <f>IF(原始数据!AL329=0,"",原始数据!AL329)</f>
        <v/>
      </c>
      <c r="AE329" s="124"/>
      <c r="AF329" s="125"/>
      <c r="AG329" s="125"/>
      <c r="AH329" s="125"/>
      <c r="AI329" s="125"/>
      <c r="AJ329" s="125"/>
      <c r="AK329" s="123" t="str">
        <f>IF(区域选择!Z330="","",区域选择!Z330)</f>
        <v/>
      </c>
      <c r="AL329" s="123" t="str">
        <f>IF(原始数据!AN329=0,"",原始数据!AN329)</f>
        <v/>
      </c>
      <c r="AM329" s="124"/>
      <c r="AN329" s="125"/>
      <c r="AO329" s="125"/>
      <c r="AP329" s="125"/>
      <c r="AQ329" s="125"/>
      <c r="AR329" s="125"/>
      <c r="AS329" s="128"/>
      <c r="AT329" s="128"/>
      <c r="AU329" s="128"/>
      <c r="AV329" s="128"/>
      <c r="AW329" s="128"/>
      <c r="AX329" s="125"/>
      <c r="AY329" s="125"/>
      <c r="AZ329" s="130"/>
      <c r="BA329" s="130"/>
      <c r="BB329" s="130"/>
      <c r="BC329" s="125"/>
    </row>
    <row r="330" spans="1:55">
      <c r="A330" s="117">
        <f>输入错误检查!B330</f>
        <v>0</v>
      </c>
      <c r="C330" s="120">
        <f>IF(原始数据!B330="","",原始数据!B330)</f>
        <v>7</v>
      </c>
      <c r="D330" s="120">
        <f>IF(原始数据!C330="","",原始数据!C330)</f>
        <v>7</v>
      </c>
      <c r="E330" s="120">
        <f>IF(原始数据!D330="","",原始数据!D330)</f>
        <v>1700</v>
      </c>
      <c r="F330" s="120" t="str">
        <f>IF(原始数据!E330="","",原始数据!E330)</f>
        <v>ZETA</v>
      </c>
      <c r="G330" s="120" t="str">
        <f>IF(原始数据!F330="","",原始数据!F330)</f>
        <v>FAV</v>
      </c>
      <c r="H330" s="120">
        <f>IF(原始数据!G330="","",原始数据!G330)</f>
        <v>1</v>
      </c>
      <c r="I330" s="120" t="str">
        <f>IF(原始数据!H330="","",原始数据!H330)</f>
        <v>上</v>
      </c>
      <c r="J330" s="120" t="str">
        <f>原始数据!U330</f>
        <v>平</v>
      </c>
      <c r="K330" s="120">
        <f t="shared" si="10"/>
        <v>0</v>
      </c>
      <c r="L330" s="120">
        <f t="shared" si="11"/>
        <v>2</v>
      </c>
      <c r="M330" s="123" t="str">
        <f>IF(区域选择!K331="","",区域选择!K331)</f>
        <v>shinami</v>
      </c>
      <c r="N330" s="123" t="str">
        <f>IF(原始数据!AI330=0,"",原始数据!AI330)</f>
        <v>佣兵</v>
      </c>
      <c r="O330" s="124">
        <v>1.94</v>
      </c>
      <c r="P330" s="125">
        <v>0</v>
      </c>
      <c r="Q330" s="125">
        <v>2</v>
      </c>
      <c r="R330" s="125">
        <v>1</v>
      </c>
      <c r="S330" s="125">
        <v>112.9</v>
      </c>
      <c r="T330" s="127" t="s">
        <v>343</v>
      </c>
      <c r="U330" s="123" t="str">
        <f>IF(区域选择!P331="","",区域选择!P331)</f>
        <v>kznk</v>
      </c>
      <c r="V330" s="123" t="str">
        <f>IF(原始数据!AJ330=0,"",原始数据!AJ330)</f>
        <v>古董商</v>
      </c>
      <c r="W330" s="124">
        <v>1.86</v>
      </c>
      <c r="X330" s="125">
        <v>0</v>
      </c>
      <c r="Y330" s="125">
        <v>0</v>
      </c>
      <c r="Z330" s="125">
        <v>1</v>
      </c>
      <c r="AA330" s="125">
        <v>107</v>
      </c>
      <c r="AB330" s="127" t="s">
        <v>343</v>
      </c>
      <c r="AC330" s="123" t="str">
        <f>IF(区域选择!U331="","",区域选择!U331)</f>
        <v>dolisu</v>
      </c>
      <c r="AD330" s="123" t="str">
        <f>IF(原始数据!AL330=0,"",原始数据!AL330)</f>
        <v>祭司</v>
      </c>
      <c r="AE330" s="124">
        <v>2.75</v>
      </c>
      <c r="AF330" s="125">
        <v>0</v>
      </c>
      <c r="AG330" s="125">
        <v>3</v>
      </c>
      <c r="AH330" s="125">
        <v>0</v>
      </c>
      <c r="AI330" s="125">
        <v>97.1</v>
      </c>
      <c r="AJ330" s="127" t="s">
        <v>344</v>
      </c>
      <c r="AK330" s="123" t="str">
        <f>IF(区域选择!Z331="","",区域选择!Z331)</f>
        <v>hametu</v>
      </c>
      <c r="AL330" s="123" t="str">
        <f>IF(原始数据!AN330=0,"",原始数据!AN330)</f>
        <v>先知</v>
      </c>
      <c r="AM330" s="124">
        <v>0</v>
      </c>
      <c r="AN330" s="125">
        <v>0</v>
      </c>
      <c r="AO330" s="125">
        <v>0</v>
      </c>
      <c r="AP330" s="125">
        <v>0</v>
      </c>
      <c r="AQ330" s="125">
        <v>91.8</v>
      </c>
      <c r="AR330" s="127" t="s">
        <v>344</v>
      </c>
      <c r="AS330" s="128">
        <v>0</v>
      </c>
      <c r="AT330" s="128">
        <v>11</v>
      </c>
      <c r="AU330" s="128">
        <v>54</v>
      </c>
      <c r="AV330" s="133" t="s">
        <v>132</v>
      </c>
      <c r="AW330" s="133" t="s">
        <v>179</v>
      </c>
      <c r="AX330" s="125"/>
      <c r="AY330" s="125"/>
      <c r="AZ330" s="130"/>
      <c r="BA330" s="130"/>
      <c r="BB330" s="130"/>
      <c r="BC330" s="127" t="s">
        <v>345</v>
      </c>
    </row>
    <row r="331" spans="1:55">
      <c r="A331" s="117">
        <f>输入错误检查!B331</f>
        <v>0</v>
      </c>
      <c r="C331" s="120">
        <f>IF(原始数据!B331="","",原始数据!B331)</f>
        <v>7</v>
      </c>
      <c r="D331" s="120">
        <f>IF(原始数据!C331="","",原始数据!C331)</f>
        <v>7</v>
      </c>
      <c r="E331" s="120">
        <f>IF(原始数据!D331="","",原始数据!D331)</f>
        <v>1700</v>
      </c>
      <c r="F331" s="120" t="str">
        <f>IF(原始数据!E331="","",原始数据!E331)</f>
        <v>ZETA</v>
      </c>
      <c r="G331" s="120" t="str">
        <f>IF(原始数据!F331="","",原始数据!F331)</f>
        <v>FAV</v>
      </c>
      <c r="H331" s="120">
        <f>IF(原始数据!G331="","",原始数据!G331)</f>
        <v>1</v>
      </c>
      <c r="I331" s="120" t="str">
        <f>IF(原始数据!H331="","",原始数据!H331)</f>
        <v>下</v>
      </c>
      <c r="J331" s="120" t="str">
        <f>原始数据!U331</f>
        <v>屠</v>
      </c>
      <c r="K331" s="120">
        <f t="shared" si="10"/>
        <v>0</v>
      </c>
      <c r="L331" s="120">
        <f t="shared" si="11"/>
        <v>1</v>
      </c>
      <c r="M331" s="123" t="str">
        <f>IF(区域选择!K332="","",区域选择!K332)</f>
        <v>nerisu</v>
      </c>
      <c r="N331" s="123" t="str">
        <f>IF(原始数据!AI331=0,"",原始数据!AI331)</f>
        <v>园丁</v>
      </c>
      <c r="O331" s="124">
        <v>2.52</v>
      </c>
      <c r="P331" s="125">
        <v>0</v>
      </c>
      <c r="Q331" s="125">
        <v>0</v>
      </c>
      <c r="R331" s="125">
        <v>0</v>
      </c>
      <c r="S331" s="125">
        <v>25.1</v>
      </c>
      <c r="T331" s="127" t="s">
        <v>344</v>
      </c>
      <c r="U331" s="123" t="str">
        <f>IF(区域选择!P332="","",区域选择!P332)</f>
        <v>appai</v>
      </c>
      <c r="V331" s="123" t="str">
        <f>IF(原始数据!AJ331=0,"",原始数据!AJ331)</f>
        <v>记者</v>
      </c>
      <c r="W331" s="124">
        <v>0</v>
      </c>
      <c r="X331" s="125">
        <v>0</v>
      </c>
      <c r="Y331" s="125">
        <v>0</v>
      </c>
      <c r="Z331" s="125">
        <v>0</v>
      </c>
      <c r="AA331" s="125">
        <v>91.2</v>
      </c>
      <c r="AB331" s="127" t="s">
        <v>344</v>
      </c>
      <c r="AC331" s="123" t="str">
        <f>IF(区域选择!U332="","",区域选择!U332)</f>
        <v>felix</v>
      </c>
      <c r="AD331" s="123" t="str">
        <f>IF(原始数据!AL331=0,"",原始数据!AL331)</f>
        <v>野人</v>
      </c>
      <c r="AE331" s="124">
        <v>1.54</v>
      </c>
      <c r="AF331" s="125">
        <v>0</v>
      </c>
      <c r="AG331" s="125">
        <v>1</v>
      </c>
      <c r="AH331" s="125">
        <v>0</v>
      </c>
      <c r="AI331" s="125">
        <v>57.6</v>
      </c>
      <c r="AJ331" s="127" t="s">
        <v>344</v>
      </c>
      <c r="AK331" s="123" t="str">
        <f>IF(区域选择!Z332="","",区域选择!Z332)</f>
        <v>dacho</v>
      </c>
      <c r="AL331" s="123" t="str">
        <f>IF(原始数据!AN331=0,"",原始数据!AN331)</f>
        <v>大副</v>
      </c>
      <c r="AM331" s="124">
        <v>0.95</v>
      </c>
      <c r="AN331" s="125">
        <v>0</v>
      </c>
      <c r="AO331" s="125">
        <v>2</v>
      </c>
      <c r="AP331" s="125">
        <v>1</v>
      </c>
      <c r="AQ331" s="125">
        <v>52.1</v>
      </c>
      <c r="AR331" s="127" t="s">
        <v>343</v>
      </c>
      <c r="AS331" s="128">
        <v>0</v>
      </c>
      <c r="AT331" s="128">
        <v>6</v>
      </c>
      <c r="AU331" s="128">
        <v>41</v>
      </c>
      <c r="AV331" s="128"/>
      <c r="AW331" s="128"/>
      <c r="AX331" s="125"/>
      <c r="AY331" s="125"/>
      <c r="AZ331" s="130"/>
      <c r="BA331" s="130"/>
      <c r="BB331" s="130"/>
      <c r="BC331" s="127" t="s">
        <v>376</v>
      </c>
    </row>
    <row r="332" spans="1:55">
      <c r="A332" s="117">
        <f>输入错误检查!B332</f>
        <v>0</v>
      </c>
      <c r="C332" s="120">
        <f>IF(原始数据!B332="","",原始数据!B332)</f>
        <v>7</v>
      </c>
      <c r="D332" s="120">
        <f>IF(原始数据!C332="","",原始数据!C332)</f>
        <v>7</v>
      </c>
      <c r="E332" s="120">
        <f>IF(原始数据!D332="","",原始数据!D332)</f>
        <v>1700</v>
      </c>
      <c r="F332" s="120" t="str">
        <f>IF(原始数据!E332="","",原始数据!E332)</f>
        <v>ZETA</v>
      </c>
      <c r="G332" s="120" t="str">
        <f>IF(原始数据!F332="","",原始数据!F332)</f>
        <v>FAV</v>
      </c>
      <c r="H332" s="120">
        <f>IF(原始数据!G332="","",原始数据!G332)</f>
        <v>2</v>
      </c>
      <c r="I332" s="120" t="str">
        <f>IF(原始数据!H332="","",原始数据!H332)</f>
        <v>上</v>
      </c>
      <c r="J332" s="120" t="str">
        <f>原始数据!U332</f>
        <v>平</v>
      </c>
      <c r="K332" s="120">
        <f t="shared" si="10"/>
        <v>0</v>
      </c>
      <c r="L332" s="120">
        <f t="shared" si="11"/>
        <v>2</v>
      </c>
      <c r="M332" s="123" t="str">
        <f>IF(区域选择!K333="","",区域选择!K333)</f>
        <v>dolisu</v>
      </c>
      <c r="N332" s="123" t="str">
        <f>IF(原始数据!AI332=0,"",原始数据!AI332)</f>
        <v>先知</v>
      </c>
      <c r="O332" s="124">
        <v>0</v>
      </c>
      <c r="P332" s="125">
        <v>0</v>
      </c>
      <c r="Q332" s="125">
        <v>0</v>
      </c>
      <c r="R332" s="125">
        <v>0</v>
      </c>
      <c r="S332" s="125">
        <v>110.9</v>
      </c>
      <c r="T332" s="127" t="s">
        <v>344</v>
      </c>
      <c r="U332" s="123" t="str">
        <f>IF(区域选择!P333="","",区域选择!P333)</f>
        <v>shinami</v>
      </c>
      <c r="V332" s="123" t="str">
        <f>IF(原始数据!AJ332=0,"",原始数据!AJ332)</f>
        <v>空军</v>
      </c>
      <c r="W332" s="124">
        <v>2.27</v>
      </c>
      <c r="X332" s="125">
        <v>0</v>
      </c>
      <c r="Y332" s="125">
        <v>2</v>
      </c>
      <c r="Z332" s="125">
        <v>0</v>
      </c>
      <c r="AA332" s="125">
        <v>157.4</v>
      </c>
      <c r="AB332" s="127" t="s">
        <v>343</v>
      </c>
      <c r="AC332" s="123" t="str">
        <f>IF(区域选择!U333="","",区域选择!U333)</f>
        <v>kznk</v>
      </c>
      <c r="AD332" s="123" t="str">
        <f>IF(原始数据!AL332=0,"",原始数据!AL332)</f>
        <v>飞行家</v>
      </c>
      <c r="AE332" s="124">
        <v>1.71</v>
      </c>
      <c r="AF332" s="125">
        <v>0</v>
      </c>
      <c r="AG332" s="125">
        <v>1</v>
      </c>
      <c r="AH332" s="125">
        <v>0</v>
      </c>
      <c r="AI332" s="125">
        <v>124.1</v>
      </c>
      <c r="AJ332" s="127" t="s">
        <v>344</v>
      </c>
      <c r="AK332" s="123" t="str">
        <f>IF(区域选择!Z333="","",区域选择!Z333)</f>
        <v>hametu</v>
      </c>
      <c r="AL332" s="123" t="str">
        <f>IF(原始数据!AN332=0,"",原始数据!AN332)</f>
        <v>调酒师</v>
      </c>
      <c r="AM332" s="124">
        <v>2.91</v>
      </c>
      <c r="AN332" s="125">
        <v>0</v>
      </c>
      <c r="AO332" s="125">
        <v>0</v>
      </c>
      <c r="AP332" s="125">
        <v>3</v>
      </c>
      <c r="AQ332" s="125">
        <v>79.2</v>
      </c>
      <c r="AR332" s="127" t="s">
        <v>343</v>
      </c>
      <c r="AS332" s="128">
        <v>0</v>
      </c>
      <c r="AT332" s="128">
        <v>11</v>
      </c>
      <c r="AU332" s="128">
        <v>54</v>
      </c>
      <c r="AV332" s="128"/>
      <c r="AW332" s="128"/>
      <c r="AX332" s="125"/>
      <c r="AY332" s="125"/>
      <c r="AZ332" s="130"/>
      <c r="BA332" s="130"/>
      <c r="BB332" s="130"/>
      <c r="BC332" s="127" t="s">
        <v>377</v>
      </c>
    </row>
    <row r="333" spans="1:55">
      <c r="A333" s="117">
        <f>输入错误检查!B333</f>
        <v>0</v>
      </c>
      <c r="C333" s="120">
        <f>IF(原始数据!B333="","",原始数据!B333)</f>
        <v>7</v>
      </c>
      <c r="D333" s="120">
        <f>IF(原始数据!C333="","",原始数据!C333)</f>
        <v>7</v>
      </c>
      <c r="E333" s="120">
        <f>IF(原始数据!D333="","",原始数据!D333)</f>
        <v>1700</v>
      </c>
      <c r="F333" s="120" t="str">
        <f>IF(原始数据!E333="","",原始数据!E333)</f>
        <v>ZETA</v>
      </c>
      <c r="G333" s="120" t="str">
        <f>IF(原始数据!F333="","",原始数据!F333)</f>
        <v>FAV</v>
      </c>
      <c r="H333" s="120">
        <f>IF(原始数据!G333="","",原始数据!G333)</f>
        <v>2</v>
      </c>
      <c r="I333" s="120" t="str">
        <f>IF(原始数据!H333="","",原始数据!H333)</f>
        <v>下</v>
      </c>
      <c r="J333" s="120" t="str">
        <f>原始数据!U333</f>
        <v>平</v>
      </c>
      <c r="K333" s="120">
        <f t="shared" si="10"/>
        <v>0</v>
      </c>
      <c r="L333" s="120">
        <f t="shared" si="11"/>
        <v>2</v>
      </c>
      <c r="M333" s="123" t="str">
        <f>IF(区域选择!K334="","",区域选择!K334)</f>
        <v>appai</v>
      </c>
      <c r="N333" s="123" t="str">
        <f>IF(原始数据!AI333=0,"",原始数据!AI333)</f>
        <v>飞行家</v>
      </c>
      <c r="O333" s="124">
        <v>0</v>
      </c>
      <c r="P333" s="125">
        <v>0</v>
      </c>
      <c r="Q333" s="125">
        <v>0</v>
      </c>
      <c r="R333" s="125">
        <v>0</v>
      </c>
      <c r="S333" s="125">
        <v>84.4</v>
      </c>
      <c r="T333" s="127" t="s">
        <v>344</v>
      </c>
      <c r="U333" s="123" t="str">
        <f>IF(区域选择!P334="","",区域选择!P334)</f>
        <v>felix</v>
      </c>
      <c r="V333" s="123" t="str">
        <f>IF(原始数据!AJ333=0,"",原始数据!AJ333)</f>
        <v>入殓师</v>
      </c>
      <c r="W333" s="124">
        <v>1.66</v>
      </c>
      <c r="X333" s="125">
        <v>0</v>
      </c>
      <c r="Y333" s="125">
        <v>1</v>
      </c>
      <c r="Z333" s="125">
        <v>0</v>
      </c>
      <c r="AA333" s="125">
        <v>48</v>
      </c>
      <c r="AB333" s="127" t="s">
        <v>344</v>
      </c>
      <c r="AC333" s="123" t="str">
        <f>IF(区域选择!U334="","",区域选择!U334)</f>
        <v>nerisu</v>
      </c>
      <c r="AD333" s="123" t="str">
        <f>IF(原始数据!AL333=0,"",原始数据!AL333)</f>
        <v>勘探员</v>
      </c>
      <c r="AE333" s="124">
        <v>1.73</v>
      </c>
      <c r="AF333" s="125">
        <v>0</v>
      </c>
      <c r="AG333" s="125">
        <v>0</v>
      </c>
      <c r="AH333" s="125">
        <v>0</v>
      </c>
      <c r="AI333" s="125">
        <v>30.6</v>
      </c>
      <c r="AJ333" s="127" t="s">
        <v>343</v>
      </c>
      <c r="AK333" s="123" t="str">
        <f>IF(区域选择!Z334="","",区域选择!Z334)</f>
        <v>dacho</v>
      </c>
      <c r="AL333" s="123" t="str">
        <f>IF(原始数据!AN333=0,"",原始数据!AN333)</f>
        <v>佣兵</v>
      </c>
      <c r="AM333" s="124">
        <v>2</v>
      </c>
      <c r="AN333" s="125">
        <v>0</v>
      </c>
      <c r="AO333" s="125">
        <v>1</v>
      </c>
      <c r="AP333" s="125">
        <v>0</v>
      </c>
      <c r="AQ333" s="125">
        <v>20.3</v>
      </c>
      <c r="AR333" s="127" t="s">
        <v>343</v>
      </c>
      <c r="AS333" s="128">
        <v>0</v>
      </c>
      <c r="AT333" s="128">
        <v>4</v>
      </c>
      <c r="AU333" s="128">
        <v>55</v>
      </c>
      <c r="AV333" s="128"/>
      <c r="AW333" s="128"/>
      <c r="AX333" s="125"/>
      <c r="AY333" s="125"/>
      <c r="AZ333" s="130"/>
      <c r="BA333" s="130"/>
      <c r="BB333" s="130"/>
      <c r="BC333" s="125"/>
    </row>
    <row r="334" spans="1:55">
      <c r="A334" s="117">
        <f>输入错误检查!B334</f>
        <v>0</v>
      </c>
      <c r="C334" s="120">
        <f>IF(原始数据!B334="","",原始数据!B334)</f>
        <v>7</v>
      </c>
      <c r="D334" s="120">
        <f>IF(原始数据!C334="","",原始数据!C334)</f>
        <v>7</v>
      </c>
      <c r="E334" s="120">
        <f>IF(原始数据!D334="","",原始数据!D334)</f>
        <v>1700</v>
      </c>
      <c r="F334" s="120" t="str">
        <f>IF(原始数据!E334="","",原始数据!E334)</f>
        <v>ZETA</v>
      </c>
      <c r="G334" s="120" t="str">
        <f>IF(原始数据!F334="","",原始数据!F334)</f>
        <v>FAV</v>
      </c>
      <c r="H334" s="120">
        <f>IF(原始数据!G334="","",原始数据!G334)</f>
        <v>3</v>
      </c>
      <c r="I334" s="120" t="str">
        <f>IF(原始数据!H334="","",原始数据!H334)</f>
        <v>上</v>
      </c>
      <c r="J334" s="120" t="str">
        <f>原始数据!U334</f>
        <v>人</v>
      </c>
      <c r="K334" s="120">
        <f t="shared" si="10"/>
        <v>0</v>
      </c>
      <c r="L334" s="120">
        <f t="shared" si="11"/>
        <v>3</v>
      </c>
      <c r="M334" s="123" t="str">
        <f>IF(区域选择!K335="","",区域选择!K335)</f>
        <v>hametu</v>
      </c>
      <c r="N334" s="123" t="str">
        <f>IF(原始数据!AI334=0,"",原始数据!AI334)</f>
        <v>飞行家</v>
      </c>
      <c r="O334" s="124">
        <v>1.99</v>
      </c>
      <c r="P334" s="125">
        <v>0</v>
      </c>
      <c r="Q334" s="125">
        <v>1</v>
      </c>
      <c r="R334" s="125">
        <v>0</v>
      </c>
      <c r="S334" s="125">
        <v>28.5</v>
      </c>
      <c r="T334" s="127" t="s">
        <v>343</v>
      </c>
      <c r="U334" s="123" t="str">
        <f>IF(区域选择!P335="","",区域选择!P335)</f>
        <v>dolisu</v>
      </c>
      <c r="V334" s="123" t="str">
        <f>IF(原始数据!AJ334=0,"",原始数据!AJ334)</f>
        <v>祭司</v>
      </c>
      <c r="W334" s="124">
        <v>0.01</v>
      </c>
      <c r="X334" s="125">
        <v>0</v>
      </c>
      <c r="Y334" s="125">
        <v>0</v>
      </c>
      <c r="Z334" s="125">
        <v>0</v>
      </c>
      <c r="AA334" s="125">
        <v>142.1</v>
      </c>
      <c r="AB334" s="127" t="s">
        <v>343</v>
      </c>
      <c r="AC334" s="123" t="str">
        <f>IF(区域选择!U335="","",区域选择!U335)</f>
        <v>kznk</v>
      </c>
      <c r="AD334" s="123" t="str">
        <f>IF(原始数据!AL334=0,"",原始数据!AL334)</f>
        <v>前锋</v>
      </c>
      <c r="AE334" s="124">
        <v>1</v>
      </c>
      <c r="AF334" s="125">
        <v>0</v>
      </c>
      <c r="AG334" s="125">
        <v>2</v>
      </c>
      <c r="AH334" s="125">
        <v>0</v>
      </c>
      <c r="AI334" s="125">
        <v>86</v>
      </c>
      <c r="AJ334" s="127" t="s">
        <v>344</v>
      </c>
      <c r="AK334" s="123" t="str">
        <f>IF(区域选择!Z335="","",区域选择!Z335)</f>
        <v>shinami</v>
      </c>
      <c r="AL334" s="123" t="str">
        <f>IF(原始数据!AN334=0,"",原始数据!AN334)</f>
        <v>律师</v>
      </c>
      <c r="AM334" s="124">
        <v>2</v>
      </c>
      <c r="AN334" s="125">
        <v>0</v>
      </c>
      <c r="AO334" s="125">
        <v>0</v>
      </c>
      <c r="AP334" s="125">
        <v>0</v>
      </c>
      <c r="AQ334" s="125">
        <v>0</v>
      </c>
      <c r="AR334" s="127" t="s">
        <v>343</v>
      </c>
      <c r="AS334" s="128">
        <v>0</v>
      </c>
      <c r="AT334" s="128">
        <v>4</v>
      </c>
      <c r="AU334" s="128">
        <v>41</v>
      </c>
      <c r="AV334" s="128"/>
      <c r="AW334" s="128"/>
      <c r="AX334" s="125"/>
      <c r="AY334" s="125"/>
      <c r="AZ334" s="130"/>
      <c r="BA334" s="130"/>
      <c r="BB334" s="130"/>
      <c r="BC334" s="125"/>
    </row>
    <row r="335" spans="1:55">
      <c r="A335" s="117">
        <f>输入错误检查!B335</f>
        <v>0</v>
      </c>
      <c r="C335" s="120">
        <f>IF(原始数据!B335="","",原始数据!B335)</f>
        <v>7</v>
      </c>
      <c r="D335" s="120">
        <f>IF(原始数据!C335="","",原始数据!C335)</f>
        <v>7</v>
      </c>
      <c r="E335" s="120">
        <f>IF(原始数据!D335="","",原始数据!D335)</f>
        <v>1700</v>
      </c>
      <c r="F335" s="120" t="str">
        <f>IF(原始数据!E335="","",原始数据!E335)</f>
        <v>ZETA</v>
      </c>
      <c r="G335" s="120" t="str">
        <f>IF(原始数据!F335="","",原始数据!F335)</f>
        <v>FAV</v>
      </c>
      <c r="H335" s="120">
        <f>IF(原始数据!G335="","",原始数据!G335)</f>
        <v>3</v>
      </c>
      <c r="I335" s="120" t="str">
        <f>IF(原始数据!H335="","",原始数据!H335)</f>
        <v>下</v>
      </c>
      <c r="J335" s="120" t="str">
        <f>原始数据!U335</f>
        <v>屠</v>
      </c>
      <c r="K335" s="120">
        <f t="shared" si="10"/>
        <v>0</v>
      </c>
      <c r="L335" s="120">
        <f t="shared" si="11"/>
        <v>0</v>
      </c>
      <c r="M335" s="123" t="str">
        <f>IF(区域选择!K336="","",区域选择!K336)</f>
        <v>nerisu</v>
      </c>
      <c r="N335" s="123" t="str">
        <f>IF(原始数据!AI335=0,"",原始数据!AI335)</f>
        <v>前锋</v>
      </c>
      <c r="O335" s="124">
        <v>1.06</v>
      </c>
      <c r="P335" s="125">
        <v>0</v>
      </c>
      <c r="Q335" s="125">
        <v>1</v>
      </c>
      <c r="R335" s="125">
        <v>0</v>
      </c>
      <c r="S335" s="127">
        <v>108.6</v>
      </c>
      <c r="T335" s="127" t="s">
        <v>344</v>
      </c>
      <c r="U335" s="123" t="str">
        <f>IF(区域选择!P336="","",区域选择!P336)</f>
        <v>appai</v>
      </c>
      <c r="V335" s="123" t="str">
        <f>IF(原始数据!AJ335=0,"",原始数据!AJ335)</f>
        <v>杂技演员</v>
      </c>
      <c r="W335" s="124">
        <v>0</v>
      </c>
      <c r="X335" s="125">
        <v>0</v>
      </c>
      <c r="Y335" s="125">
        <v>0</v>
      </c>
      <c r="Z335" s="125">
        <v>0</v>
      </c>
      <c r="AA335" s="125">
        <v>71</v>
      </c>
      <c r="AB335" s="127" t="s">
        <v>344</v>
      </c>
      <c r="AC335" s="123" t="str">
        <f>IF(区域选择!U336="","",区域选择!U336)</f>
        <v>dacho</v>
      </c>
      <c r="AD335" s="123" t="str">
        <f>IF(原始数据!AL335=0,"",原始数据!AL335)</f>
        <v>病患</v>
      </c>
      <c r="AE335" s="124">
        <v>2.11</v>
      </c>
      <c r="AF335" s="125">
        <v>0</v>
      </c>
      <c r="AG335" s="125">
        <v>1</v>
      </c>
      <c r="AH335" s="125">
        <v>1</v>
      </c>
      <c r="AI335" s="125">
        <v>25</v>
      </c>
      <c r="AJ335" s="127" t="s">
        <v>344</v>
      </c>
      <c r="AK335" s="123" t="str">
        <f>IF(区域选择!Z336="","",区域选择!Z336)</f>
        <v>felix</v>
      </c>
      <c r="AL335" s="123" t="str">
        <f>IF(原始数据!AN335=0,"",原始数据!AN335)</f>
        <v>咒术师</v>
      </c>
      <c r="AM335" s="124">
        <v>1.83</v>
      </c>
      <c r="AN335" s="125">
        <v>0</v>
      </c>
      <c r="AO335" s="125">
        <v>0</v>
      </c>
      <c r="AP335" s="125">
        <v>0</v>
      </c>
      <c r="AQ335" s="125">
        <v>54.1</v>
      </c>
      <c r="AR335" s="127" t="s">
        <v>344</v>
      </c>
      <c r="AS335" s="128">
        <v>0</v>
      </c>
      <c r="AT335" s="128">
        <v>6</v>
      </c>
      <c r="AU335" s="128">
        <v>56</v>
      </c>
      <c r="AV335" s="128"/>
      <c r="AW335" s="128"/>
      <c r="AX335" s="125"/>
      <c r="AY335" s="125"/>
      <c r="AZ335" s="130"/>
      <c r="BA335" s="130"/>
      <c r="BB335" s="130"/>
      <c r="BC335" s="125"/>
    </row>
    <row r="336" spans="1:55">
      <c r="A336" s="117">
        <f>输入错误检查!B336</f>
        <v>0</v>
      </c>
      <c r="C336" s="120">
        <f>IF(原始数据!B336="","",原始数据!B336)</f>
        <v>7</v>
      </c>
      <c r="D336" s="120">
        <f>IF(原始数据!C336="","",原始数据!C336)</f>
        <v>7</v>
      </c>
      <c r="E336" s="120">
        <f>IF(原始数据!D336="","",原始数据!D336)</f>
        <v>1700</v>
      </c>
      <c r="F336" s="120" t="str">
        <f>IF(原始数据!E336="","",原始数据!E336)</f>
        <v>ZETA</v>
      </c>
      <c r="G336" s="120" t="str">
        <f>IF(原始数据!F336="","",原始数据!F336)</f>
        <v>FAV</v>
      </c>
      <c r="H336" s="120" t="str">
        <f>IF(原始数据!G336="","",原始数据!G336)</f>
        <v>加</v>
      </c>
      <c r="I336" s="120" t="str">
        <f>IF(原始数据!H336="","",原始数据!H336)</f>
        <v>上</v>
      </c>
      <c r="J336" s="120" t="str">
        <f>原始数据!U336</f>
        <v/>
      </c>
      <c r="K336" s="120" t="str">
        <f t="shared" si="10"/>
        <v/>
      </c>
      <c r="L336" s="120">
        <f t="shared" si="11"/>
        <v>0</v>
      </c>
      <c r="M336" s="123" t="str">
        <f>IF(区域选择!K337="","",区域选择!K337)</f>
        <v/>
      </c>
      <c r="N336" s="123" t="str">
        <f>IF(原始数据!AI336=0,"",原始数据!AI336)</f>
        <v/>
      </c>
      <c r="O336" s="124"/>
      <c r="P336" s="125"/>
      <c r="Q336" s="125"/>
      <c r="R336" s="125"/>
      <c r="S336" s="125"/>
      <c r="T336" s="125"/>
      <c r="U336" s="123" t="str">
        <f>IF(区域选择!P337="","",区域选择!P337)</f>
        <v/>
      </c>
      <c r="V336" s="123" t="str">
        <f>IF(原始数据!AJ336=0,"",原始数据!AJ336)</f>
        <v/>
      </c>
      <c r="W336" s="124"/>
      <c r="X336" s="125"/>
      <c r="Y336" s="125"/>
      <c r="Z336" s="125"/>
      <c r="AA336" s="125"/>
      <c r="AB336" s="125"/>
      <c r="AC336" s="123" t="str">
        <f>IF(区域选择!U337="","",区域选择!U337)</f>
        <v/>
      </c>
      <c r="AD336" s="123" t="str">
        <f>IF(原始数据!AL336=0,"",原始数据!AL336)</f>
        <v/>
      </c>
      <c r="AE336" s="124"/>
      <c r="AF336" s="125"/>
      <c r="AG336" s="125"/>
      <c r="AH336" s="125"/>
      <c r="AI336" s="125"/>
      <c r="AJ336" s="125"/>
      <c r="AK336" s="123" t="str">
        <f>IF(区域选择!Z337="","",区域选择!Z337)</f>
        <v/>
      </c>
      <c r="AL336" s="123" t="str">
        <f>IF(原始数据!AN336=0,"",原始数据!AN336)</f>
        <v/>
      </c>
      <c r="AM336" s="124"/>
      <c r="AN336" s="125"/>
      <c r="AO336" s="125"/>
      <c r="AP336" s="125"/>
      <c r="AQ336" s="125"/>
      <c r="AR336" s="125"/>
      <c r="AS336" s="128"/>
      <c r="AT336" s="128"/>
      <c r="AU336" s="128"/>
      <c r="AV336" s="128"/>
      <c r="AW336" s="128"/>
      <c r="AX336" s="125"/>
      <c r="AY336" s="125"/>
      <c r="AZ336" s="130"/>
      <c r="BA336" s="130"/>
      <c r="BB336" s="130"/>
      <c r="BC336" s="125"/>
    </row>
    <row r="337" spans="1:55">
      <c r="A337" s="117">
        <f>输入错误检查!B337</f>
        <v>0</v>
      </c>
      <c r="C337" s="120">
        <f>IF(原始数据!B337="","",原始数据!B337)</f>
        <v>7</v>
      </c>
      <c r="D337" s="120">
        <f>IF(原始数据!C337="","",原始数据!C337)</f>
        <v>7</v>
      </c>
      <c r="E337" s="120">
        <f>IF(原始数据!D337="","",原始数据!D337)</f>
        <v>1700</v>
      </c>
      <c r="F337" s="120" t="str">
        <f>IF(原始数据!E337="","",原始数据!E337)</f>
        <v>ZETA</v>
      </c>
      <c r="G337" s="120" t="str">
        <f>IF(原始数据!F337="","",原始数据!F337)</f>
        <v>FAV</v>
      </c>
      <c r="H337" s="120" t="str">
        <f>IF(原始数据!G337="","",原始数据!G337)</f>
        <v>加</v>
      </c>
      <c r="I337" s="120" t="str">
        <f>IF(原始数据!H337="","",原始数据!H337)</f>
        <v>下</v>
      </c>
      <c r="J337" s="120" t="str">
        <f>原始数据!U337</f>
        <v/>
      </c>
      <c r="K337" s="120" t="str">
        <f t="shared" si="10"/>
        <v/>
      </c>
      <c r="L337" s="120">
        <f t="shared" si="11"/>
        <v>0</v>
      </c>
      <c r="M337" s="123" t="str">
        <f>IF(区域选择!K338="","",区域选择!K338)</f>
        <v/>
      </c>
      <c r="N337" s="123" t="str">
        <f>IF(原始数据!AI337=0,"",原始数据!AI337)</f>
        <v/>
      </c>
      <c r="O337" s="124"/>
      <c r="P337" s="125"/>
      <c r="Q337" s="125"/>
      <c r="R337" s="125"/>
      <c r="S337" s="125"/>
      <c r="T337" s="125"/>
      <c r="U337" s="123" t="str">
        <f>IF(区域选择!P338="","",区域选择!P338)</f>
        <v/>
      </c>
      <c r="V337" s="123" t="str">
        <f>IF(原始数据!AJ337=0,"",原始数据!AJ337)</f>
        <v/>
      </c>
      <c r="W337" s="124"/>
      <c r="X337" s="125"/>
      <c r="Y337" s="125"/>
      <c r="Z337" s="125"/>
      <c r="AA337" s="125"/>
      <c r="AB337" s="125"/>
      <c r="AC337" s="123" t="str">
        <f>IF(区域选择!U338="","",区域选择!U338)</f>
        <v/>
      </c>
      <c r="AD337" s="123" t="str">
        <f>IF(原始数据!AL337=0,"",原始数据!AL337)</f>
        <v/>
      </c>
      <c r="AE337" s="124"/>
      <c r="AF337" s="125"/>
      <c r="AG337" s="125"/>
      <c r="AH337" s="125"/>
      <c r="AI337" s="125"/>
      <c r="AJ337" s="125"/>
      <c r="AK337" s="123" t="str">
        <f>IF(区域选择!Z338="","",区域选择!Z338)</f>
        <v/>
      </c>
      <c r="AL337" s="123" t="str">
        <f>IF(原始数据!AN337=0,"",原始数据!AN337)</f>
        <v/>
      </c>
      <c r="AM337" s="124"/>
      <c r="AN337" s="125"/>
      <c r="AO337" s="125"/>
      <c r="AP337" s="125"/>
      <c r="AQ337" s="125"/>
      <c r="AR337" s="125"/>
      <c r="AS337" s="128"/>
      <c r="AT337" s="128"/>
      <c r="AU337" s="128"/>
      <c r="AV337" s="128"/>
      <c r="AW337" s="128"/>
      <c r="AX337" s="125"/>
      <c r="AY337" s="125"/>
      <c r="AZ337" s="130"/>
      <c r="BA337" s="130"/>
      <c r="BB337" s="130"/>
      <c r="BC337" s="125"/>
    </row>
    <row r="338" spans="1:55">
      <c r="A338" s="117">
        <f>输入错误检查!B338</f>
        <v>0</v>
      </c>
      <c r="C338" s="120" t="str">
        <f>IF(原始数据!B338="","",原始数据!B338)</f>
        <v/>
      </c>
      <c r="D338" s="120" t="str">
        <f>IF(原始数据!C338="","",原始数据!C338)</f>
        <v/>
      </c>
      <c r="E338" s="120" t="str">
        <f>IF(原始数据!D338="","",原始数据!D338)</f>
        <v/>
      </c>
      <c r="F338" s="120" t="str">
        <f>IF(原始数据!E338="","",原始数据!E338)</f>
        <v/>
      </c>
      <c r="G338" s="120" t="str">
        <f>IF(原始数据!F338="","",原始数据!F338)</f>
        <v/>
      </c>
      <c r="H338" s="120">
        <f>IF(原始数据!G338="","",原始数据!G338)</f>
        <v>1</v>
      </c>
      <c r="I338" s="120" t="str">
        <f>IF(原始数据!H338="","",原始数据!H338)</f>
        <v>上</v>
      </c>
      <c r="J338" s="120" t="str">
        <f>原始数据!U338</f>
        <v/>
      </c>
      <c r="K338" s="120" t="str">
        <f t="shared" si="10"/>
        <v/>
      </c>
      <c r="L338" s="120">
        <f t="shared" si="11"/>
        <v>0</v>
      </c>
      <c r="M338" s="123" t="str">
        <f>IF(区域选择!K339="","",区域选择!K339)</f>
        <v/>
      </c>
      <c r="N338" s="123" t="str">
        <f>IF(原始数据!AI338=0,"",原始数据!AI338)</f>
        <v/>
      </c>
      <c r="O338" s="124"/>
      <c r="P338" s="125"/>
      <c r="Q338" s="125"/>
      <c r="R338" s="125"/>
      <c r="S338" s="125"/>
      <c r="T338" s="125"/>
      <c r="U338" s="123" t="str">
        <f>IF(区域选择!P339="","",区域选择!P339)</f>
        <v/>
      </c>
      <c r="V338" s="123" t="str">
        <f>IF(原始数据!AJ338=0,"",原始数据!AJ338)</f>
        <v/>
      </c>
      <c r="W338" s="124"/>
      <c r="X338" s="125"/>
      <c r="Y338" s="125"/>
      <c r="Z338" s="125"/>
      <c r="AA338" s="125"/>
      <c r="AB338" s="125"/>
      <c r="AC338" s="123" t="str">
        <f>IF(区域选择!U339="","",区域选择!U339)</f>
        <v/>
      </c>
      <c r="AD338" s="123" t="str">
        <f>IF(原始数据!AL338=0,"",原始数据!AL338)</f>
        <v/>
      </c>
      <c r="AE338" s="124"/>
      <c r="AF338" s="125"/>
      <c r="AG338" s="125"/>
      <c r="AH338" s="125"/>
      <c r="AI338" s="125"/>
      <c r="AJ338" s="125"/>
      <c r="AK338" s="123" t="str">
        <f>IF(区域选择!Z339="","",区域选择!Z339)</f>
        <v/>
      </c>
      <c r="AL338" s="123" t="str">
        <f>IF(原始数据!AN338=0,"",原始数据!AN338)</f>
        <v/>
      </c>
      <c r="AM338" s="124"/>
      <c r="AN338" s="125"/>
      <c r="AO338" s="125"/>
      <c r="AP338" s="125"/>
      <c r="AQ338" s="125"/>
      <c r="AR338" s="125"/>
      <c r="AS338" s="128"/>
      <c r="AT338" s="128"/>
      <c r="AU338" s="128"/>
      <c r="AV338" s="128"/>
      <c r="AW338" s="128"/>
      <c r="AX338" s="125"/>
      <c r="AY338" s="125"/>
      <c r="AZ338" s="130"/>
      <c r="BA338" s="130"/>
      <c r="BB338" s="130"/>
      <c r="BC338" s="125"/>
    </row>
    <row r="339" spans="1:55">
      <c r="A339" s="117">
        <f>输入错误检查!B339</f>
        <v>0</v>
      </c>
      <c r="C339" s="120" t="str">
        <f>IF(原始数据!B339="","",原始数据!B339)</f>
        <v/>
      </c>
      <c r="D339" s="120" t="str">
        <f>IF(原始数据!C339="","",原始数据!C339)</f>
        <v/>
      </c>
      <c r="E339" s="120" t="str">
        <f>IF(原始数据!D339="","",原始数据!D339)</f>
        <v/>
      </c>
      <c r="F339" s="120" t="str">
        <f>IF(原始数据!E339="","",原始数据!E339)</f>
        <v/>
      </c>
      <c r="G339" s="120" t="str">
        <f>IF(原始数据!F339="","",原始数据!F339)</f>
        <v/>
      </c>
      <c r="H339" s="120">
        <f>IF(原始数据!G339="","",原始数据!G339)</f>
        <v>1</v>
      </c>
      <c r="I339" s="120" t="str">
        <f>IF(原始数据!H339="","",原始数据!H339)</f>
        <v>下</v>
      </c>
      <c r="J339" s="120" t="str">
        <f>原始数据!U339</f>
        <v/>
      </c>
      <c r="K339" s="120" t="str">
        <f t="shared" ref="K339:K402" si="12">IF(J339="","",IF(_xlfn.IFS(L339&gt;2,"人",L339=2,"平",L339&lt;2,"屠")=J339,0,1))</f>
        <v/>
      </c>
      <c r="L339" s="120">
        <f t="shared" ref="L339:L402" si="13">COUNTIF(T339,"出门")+COUNTIF(AB339,"出门")+COUNTIF(AJ339,"出门")+COUNTIF(AR339,"出门")</f>
        <v>0</v>
      </c>
      <c r="M339" s="123" t="str">
        <f>IF(区域选择!K340="","",区域选择!K340)</f>
        <v/>
      </c>
      <c r="N339" s="123" t="str">
        <f>IF(原始数据!AI339=0,"",原始数据!AI339)</f>
        <v/>
      </c>
      <c r="O339" s="124"/>
      <c r="P339" s="125"/>
      <c r="Q339" s="125"/>
      <c r="R339" s="125"/>
      <c r="S339" s="125"/>
      <c r="T339" s="125"/>
      <c r="U339" s="123" t="str">
        <f>IF(区域选择!P340="","",区域选择!P340)</f>
        <v/>
      </c>
      <c r="V339" s="123" t="str">
        <f>IF(原始数据!AJ339=0,"",原始数据!AJ339)</f>
        <v/>
      </c>
      <c r="W339" s="124"/>
      <c r="X339" s="125"/>
      <c r="Y339" s="125"/>
      <c r="Z339" s="125"/>
      <c r="AA339" s="125"/>
      <c r="AB339" s="125"/>
      <c r="AC339" s="123" t="str">
        <f>IF(区域选择!U340="","",区域选择!U340)</f>
        <v/>
      </c>
      <c r="AD339" s="123" t="str">
        <f>IF(原始数据!AL339=0,"",原始数据!AL339)</f>
        <v/>
      </c>
      <c r="AE339" s="124"/>
      <c r="AF339" s="125"/>
      <c r="AG339" s="125"/>
      <c r="AH339" s="125"/>
      <c r="AI339" s="125"/>
      <c r="AJ339" s="125"/>
      <c r="AK339" s="123" t="str">
        <f>IF(区域选择!Z340="","",区域选择!Z340)</f>
        <v/>
      </c>
      <c r="AL339" s="123" t="str">
        <f>IF(原始数据!AN339=0,"",原始数据!AN339)</f>
        <v/>
      </c>
      <c r="AM339" s="124"/>
      <c r="AN339" s="125"/>
      <c r="AO339" s="125"/>
      <c r="AP339" s="125"/>
      <c r="AQ339" s="125"/>
      <c r="AR339" s="125"/>
      <c r="AS339" s="128"/>
      <c r="AT339" s="128"/>
      <c r="AU339" s="128"/>
      <c r="AV339" s="128"/>
      <c r="AW339" s="128"/>
      <c r="AX339" s="125"/>
      <c r="AY339" s="125"/>
      <c r="AZ339" s="130"/>
      <c r="BA339" s="130"/>
      <c r="BB339" s="130"/>
      <c r="BC339" s="125"/>
    </row>
    <row r="340" spans="1:55">
      <c r="A340" s="117">
        <f>输入错误检查!B340</f>
        <v>0</v>
      </c>
      <c r="C340" s="120" t="str">
        <f>IF(原始数据!B340="","",原始数据!B340)</f>
        <v/>
      </c>
      <c r="D340" s="120" t="str">
        <f>IF(原始数据!C340="","",原始数据!C340)</f>
        <v/>
      </c>
      <c r="E340" s="120" t="str">
        <f>IF(原始数据!D340="","",原始数据!D340)</f>
        <v/>
      </c>
      <c r="F340" s="120" t="str">
        <f>IF(原始数据!E340="","",原始数据!E340)</f>
        <v/>
      </c>
      <c r="G340" s="120" t="str">
        <f>IF(原始数据!F340="","",原始数据!F340)</f>
        <v/>
      </c>
      <c r="H340" s="120">
        <f>IF(原始数据!G340="","",原始数据!G340)</f>
        <v>2</v>
      </c>
      <c r="I340" s="120" t="str">
        <f>IF(原始数据!H340="","",原始数据!H340)</f>
        <v>上</v>
      </c>
      <c r="J340" s="120" t="str">
        <f>原始数据!U340</f>
        <v/>
      </c>
      <c r="K340" s="120" t="str">
        <f t="shared" si="12"/>
        <v/>
      </c>
      <c r="L340" s="120">
        <f t="shared" si="13"/>
        <v>0</v>
      </c>
      <c r="M340" s="123" t="str">
        <f>IF(区域选择!K341="","",区域选择!K341)</f>
        <v/>
      </c>
      <c r="N340" s="123" t="str">
        <f>IF(原始数据!AI340=0,"",原始数据!AI340)</f>
        <v/>
      </c>
      <c r="O340" s="124"/>
      <c r="P340" s="125"/>
      <c r="Q340" s="125"/>
      <c r="R340" s="125"/>
      <c r="S340" s="125"/>
      <c r="T340" s="125"/>
      <c r="U340" s="123" t="str">
        <f>IF(区域选择!P341="","",区域选择!P341)</f>
        <v/>
      </c>
      <c r="V340" s="123" t="str">
        <f>IF(原始数据!AJ340=0,"",原始数据!AJ340)</f>
        <v/>
      </c>
      <c r="W340" s="124"/>
      <c r="X340" s="125"/>
      <c r="Y340" s="125"/>
      <c r="Z340" s="125"/>
      <c r="AA340" s="125"/>
      <c r="AB340" s="125"/>
      <c r="AC340" s="123" t="str">
        <f>IF(区域选择!U341="","",区域选择!U341)</f>
        <v/>
      </c>
      <c r="AD340" s="123" t="str">
        <f>IF(原始数据!AL340=0,"",原始数据!AL340)</f>
        <v/>
      </c>
      <c r="AE340" s="124"/>
      <c r="AF340" s="125"/>
      <c r="AG340" s="125"/>
      <c r="AH340" s="125"/>
      <c r="AI340" s="125"/>
      <c r="AJ340" s="125"/>
      <c r="AK340" s="123" t="str">
        <f>IF(区域选择!Z341="","",区域选择!Z341)</f>
        <v/>
      </c>
      <c r="AL340" s="123" t="str">
        <f>IF(原始数据!AN340=0,"",原始数据!AN340)</f>
        <v/>
      </c>
      <c r="AM340" s="124"/>
      <c r="AN340" s="125"/>
      <c r="AO340" s="125"/>
      <c r="AP340" s="125"/>
      <c r="AQ340" s="125"/>
      <c r="AR340" s="125"/>
      <c r="AS340" s="128"/>
      <c r="AT340" s="128"/>
      <c r="AU340" s="128"/>
      <c r="AV340" s="128"/>
      <c r="AW340" s="128"/>
      <c r="AX340" s="125"/>
      <c r="AY340" s="125"/>
      <c r="AZ340" s="130"/>
      <c r="BA340" s="130"/>
      <c r="BB340" s="130"/>
      <c r="BC340" s="125"/>
    </row>
    <row r="341" spans="1:55">
      <c r="A341" s="117">
        <f>输入错误检查!B341</f>
        <v>0</v>
      </c>
      <c r="C341" s="120" t="str">
        <f>IF(原始数据!B341="","",原始数据!B341)</f>
        <v/>
      </c>
      <c r="D341" s="120" t="str">
        <f>IF(原始数据!C341="","",原始数据!C341)</f>
        <v/>
      </c>
      <c r="E341" s="120" t="str">
        <f>IF(原始数据!D341="","",原始数据!D341)</f>
        <v/>
      </c>
      <c r="F341" s="120" t="str">
        <f>IF(原始数据!E341="","",原始数据!E341)</f>
        <v/>
      </c>
      <c r="G341" s="120" t="str">
        <f>IF(原始数据!F341="","",原始数据!F341)</f>
        <v/>
      </c>
      <c r="H341" s="120">
        <f>IF(原始数据!G341="","",原始数据!G341)</f>
        <v>2</v>
      </c>
      <c r="I341" s="120" t="str">
        <f>IF(原始数据!H341="","",原始数据!H341)</f>
        <v>下</v>
      </c>
      <c r="J341" s="120" t="str">
        <f>原始数据!U341</f>
        <v/>
      </c>
      <c r="K341" s="120" t="str">
        <f t="shared" si="12"/>
        <v/>
      </c>
      <c r="L341" s="120">
        <f t="shared" si="13"/>
        <v>0</v>
      </c>
      <c r="M341" s="123" t="str">
        <f>IF(区域选择!K342="","",区域选择!K342)</f>
        <v/>
      </c>
      <c r="N341" s="123" t="str">
        <f>IF(原始数据!AI341=0,"",原始数据!AI341)</f>
        <v/>
      </c>
      <c r="O341" s="124"/>
      <c r="P341" s="125"/>
      <c r="Q341" s="125"/>
      <c r="R341" s="125"/>
      <c r="S341" s="125"/>
      <c r="T341" s="125"/>
      <c r="U341" s="123" t="str">
        <f>IF(区域选择!P342="","",区域选择!P342)</f>
        <v/>
      </c>
      <c r="V341" s="123" t="str">
        <f>IF(原始数据!AJ341=0,"",原始数据!AJ341)</f>
        <v/>
      </c>
      <c r="W341" s="124"/>
      <c r="X341" s="125"/>
      <c r="Y341" s="125"/>
      <c r="Z341" s="125"/>
      <c r="AA341" s="125"/>
      <c r="AB341" s="125"/>
      <c r="AC341" s="123" t="str">
        <f>IF(区域选择!U342="","",区域选择!U342)</f>
        <v/>
      </c>
      <c r="AD341" s="123" t="str">
        <f>IF(原始数据!AL341=0,"",原始数据!AL341)</f>
        <v/>
      </c>
      <c r="AE341" s="124"/>
      <c r="AF341" s="125"/>
      <c r="AG341" s="125"/>
      <c r="AH341" s="125"/>
      <c r="AI341" s="125"/>
      <c r="AJ341" s="125"/>
      <c r="AK341" s="123" t="str">
        <f>IF(区域选择!Z342="","",区域选择!Z342)</f>
        <v/>
      </c>
      <c r="AL341" s="123" t="str">
        <f>IF(原始数据!AN341=0,"",原始数据!AN341)</f>
        <v/>
      </c>
      <c r="AM341" s="124"/>
      <c r="AN341" s="125"/>
      <c r="AO341" s="125"/>
      <c r="AP341" s="125"/>
      <c r="AQ341" s="125"/>
      <c r="AR341" s="125"/>
      <c r="AS341" s="128"/>
      <c r="AT341" s="128"/>
      <c r="AU341" s="128"/>
      <c r="AV341" s="128"/>
      <c r="AW341" s="128"/>
      <c r="AX341" s="125"/>
      <c r="AY341" s="125"/>
      <c r="AZ341" s="130"/>
      <c r="BA341" s="130"/>
      <c r="BB341" s="130"/>
      <c r="BC341" s="125"/>
    </row>
    <row r="342" spans="1:55">
      <c r="A342" s="117">
        <f>输入错误检查!B342</f>
        <v>0</v>
      </c>
      <c r="C342" s="120" t="str">
        <f>IF(原始数据!B342="","",原始数据!B342)</f>
        <v/>
      </c>
      <c r="D342" s="120" t="str">
        <f>IF(原始数据!C342="","",原始数据!C342)</f>
        <v/>
      </c>
      <c r="E342" s="120" t="str">
        <f>IF(原始数据!D342="","",原始数据!D342)</f>
        <v/>
      </c>
      <c r="F342" s="120" t="str">
        <f>IF(原始数据!E342="","",原始数据!E342)</f>
        <v/>
      </c>
      <c r="G342" s="120" t="str">
        <f>IF(原始数据!F342="","",原始数据!F342)</f>
        <v/>
      </c>
      <c r="H342" s="120">
        <f>IF(原始数据!G342="","",原始数据!G342)</f>
        <v>3</v>
      </c>
      <c r="I342" s="120" t="str">
        <f>IF(原始数据!H342="","",原始数据!H342)</f>
        <v>上</v>
      </c>
      <c r="J342" s="120" t="str">
        <f>原始数据!U342</f>
        <v/>
      </c>
      <c r="K342" s="120" t="str">
        <f t="shared" si="12"/>
        <v/>
      </c>
      <c r="L342" s="120">
        <f t="shared" si="13"/>
        <v>0</v>
      </c>
      <c r="M342" s="123" t="str">
        <f>IF(区域选择!K343="","",区域选择!K343)</f>
        <v/>
      </c>
      <c r="N342" s="123" t="str">
        <f>IF(原始数据!AI342=0,"",原始数据!AI342)</f>
        <v/>
      </c>
      <c r="O342" s="124"/>
      <c r="P342" s="125"/>
      <c r="Q342" s="125"/>
      <c r="R342" s="125"/>
      <c r="S342" s="125"/>
      <c r="T342" s="125"/>
      <c r="U342" s="123" t="str">
        <f>IF(区域选择!P343="","",区域选择!P343)</f>
        <v/>
      </c>
      <c r="V342" s="123" t="str">
        <f>IF(原始数据!AJ342=0,"",原始数据!AJ342)</f>
        <v/>
      </c>
      <c r="W342" s="124"/>
      <c r="X342" s="125"/>
      <c r="Y342" s="125"/>
      <c r="Z342" s="125"/>
      <c r="AA342" s="125"/>
      <c r="AB342" s="125"/>
      <c r="AC342" s="123" t="str">
        <f>IF(区域选择!U343="","",区域选择!U343)</f>
        <v/>
      </c>
      <c r="AD342" s="123" t="str">
        <f>IF(原始数据!AL342=0,"",原始数据!AL342)</f>
        <v/>
      </c>
      <c r="AE342" s="124"/>
      <c r="AF342" s="125"/>
      <c r="AG342" s="125"/>
      <c r="AH342" s="125"/>
      <c r="AI342" s="125"/>
      <c r="AJ342" s="125"/>
      <c r="AK342" s="123" t="str">
        <f>IF(区域选择!Z343="","",区域选择!Z343)</f>
        <v/>
      </c>
      <c r="AL342" s="123" t="str">
        <f>IF(原始数据!AN342=0,"",原始数据!AN342)</f>
        <v/>
      </c>
      <c r="AM342" s="124"/>
      <c r="AN342" s="125"/>
      <c r="AO342" s="125"/>
      <c r="AP342" s="125"/>
      <c r="AQ342" s="125"/>
      <c r="AR342" s="125"/>
      <c r="AS342" s="128"/>
      <c r="AT342" s="128"/>
      <c r="AU342" s="128"/>
      <c r="AV342" s="128"/>
      <c r="AW342" s="128"/>
      <c r="AX342" s="125"/>
      <c r="AY342" s="125"/>
      <c r="AZ342" s="130"/>
      <c r="BA342" s="130"/>
      <c r="BB342" s="130"/>
      <c r="BC342" s="125"/>
    </row>
    <row r="343" spans="1:55">
      <c r="A343" s="117">
        <f>输入错误检查!B343</f>
        <v>0</v>
      </c>
      <c r="C343" s="120" t="str">
        <f>IF(原始数据!B343="","",原始数据!B343)</f>
        <v/>
      </c>
      <c r="D343" s="120" t="str">
        <f>IF(原始数据!C343="","",原始数据!C343)</f>
        <v/>
      </c>
      <c r="E343" s="120" t="str">
        <f>IF(原始数据!D343="","",原始数据!D343)</f>
        <v/>
      </c>
      <c r="F343" s="120" t="str">
        <f>IF(原始数据!E343="","",原始数据!E343)</f>
        <v/>
      </c>
      <c r="G343" s="120" t="str">
        <f>IF(原始数据!F343="","",原始数据!F343)</f>
        <v/>
      </c>
      <c r="H343" s="120">
        <f>IF(原始数据!G343="","",原始数据!G343)</f>
        <v>3</v>
      </c>
      <c r="I343" s="120" t="str">
        <f>IF(原始数据!H343="","",原始数据!H343)</f>
        <v>下</v>
      </c>
      <c r="J343" s="120" t="str">
        <f>原始数据!U343</f>
        <v/>
      </c>
      <c r="K343" s="120" t="str">
        <f t="shared" si="12"/>
        <v/>
      </c>
      <c r="L343" s="120">
        <f t="shared" si="13"/>
        <v>0</v>
      </c>
      <c r="M343" s="123" t="str">
        <f>IF(区域选择!K344="","",区域选择!K344)</f>
        <v/>
      </c>
      <c r="N343" s="123" t="str">
        <f>IF(原始数据!AI343=0,"",原始数据!AI343)</f>
        <v/>
      </c>
      <c r="O343" s="124"/>
      <c r="P343" s="125"/>
      <c r="Q343" s="125"/>
      <c r="R343" s="125"/>
      <c r="S343" s="125"/>
      <c r="T343" s="125"/>
      <c r="U343" s="123" t="str">
        <f>IF(区域选择!P344="","",区域选择!P344)</f>
        <v/>
      </c>
      <c r="V343" s="123" t="str">
        <f>IF(原始数据!AJ343=0,"",原始数据!AJ343)</f>
        <v/>
      </c>
      <c r="W343" s="124"/>
      <c r="X343" s="125"/>
      <c r="Y343" s="125"/>
      <c r="Z343" s="125"/>
      <c r="AA343" s="125"/>
      <c r="AB343" s="125"/>
      <c r="AC343" s="123" t="str">
        <f>IF(区域选择!U344="","",区域选择!U344)</f>
        <v/>
      </c>
      <c r="AD343" s="123" t="str">
        <f>IF(原始数据!AL343=0,"",原始数据!AL343)</f>
        <v/>
      </c>
      <c r="AE343" s="124"/>
      <c r="AF343" s="125"/>
      <c r="AG343" s="125"/>
      <c r="AH343" s="125"/>
      <c r="AI343" s="125"/>
      <c r="AJ343" s="125"/>
      <c r="AK343" s="123" t="str">
        <f>IF(区域选择!Z344="","",区域选择!Z344)</f>
        <v/>
      </c>
      <c r="AL343" s="123" t="str">
        <f>IF(原始数据!AN343=0,"",原始数据!AN343)</f>
        <v/>
      </c>
      <c r="AM343" s="124"/>
      <c r="AN343" s="125"/>
      <c r="AO343" s="125"/>
      <c r="AP343" s="125"/>
      <c r="AQ343" s="125"/>
      <c r="AR343" s="125"/>
      <c r="AS343" s="128"/>
      <c r="AT343" s="128"/>
      <c r="AU343" s="128"/>
      <c r="AV343" s="128"/>
      <c r="AW343" s="128"/>
      <c r="AX343" s="125"/>
      <c r="AY343" s="125"/>
      <c r="AZ343" s="130"/>
      <c r="BA343" s="130"/>
      <c r="BB343" s="130"/>
      <c r="BC343" s="125"/>
    </row>
    <row r="344" spans="1:55">
      <c r="A344" s="117">
        <f>输入错误检查!B344</f>
        <v>0</v>
      </c>
      <c r="C344" s="120" t="str">
        <f>IF(原始数据!B344="","",原始数据!B344)</f>
        <v/>
      </c>
      <c r="D344" s="120" t="str">
        <f>IF(原始数据!C344="","",原始数据!C344)</f>
        <v/>
      </c>
      <c r="E344" s="120" t="str">
        <f>IF(原始数据!D344="","",原始数据!D344)</f>
        <v/>
      </c>
      <c r="F344" s="120" t="str">
        <f>IF(原始数据!E344="","",原始数据!E344)</f>
        <v/>
      </c>
      <c r="G344" s="120" t="str">
        <f>IF(原始数据!F344="","",原始数据!F344)</f>
        <v/>
      </c>
      <c r="H344" s="120" t="str">
        <f>IF(原始数据!G344="","",原始数据!G344)</f>
        <v>加</v>
      </c>
      <c r="I344" s="120" t="str">
        <f>IF(原始数据!H344="","",原始数据!H344)</f>
        <v>上</v>
      </c>
      <c r="J344" s="120" t="str">
        <f>原始数据!U344</f>
        <v/>
      </c>
      <c r="K344" s="120" t="str">
        <f t="shared" si="12"/>
        <v/>
      </c>
      <c r="L344" s="120">
        <f t="shared" si="13"/>
        <v>0</v>
      </c>
      <c r="M344" s="123" t="str">
        <f>IF(区域选择!K345="","",区域选择!K345)</f>
        <v/>
      </c>
      <c r="N344" s="123" t="str">
        <f>IF(原始数据!AI344=0,"",原始数据!AI344)</f>
        <v/>
      </c>
      <c r="O344" s="124"/>
      <c r="P344" s="125"/>
      <c r="Q344" s="125"/>
      <c r="R344" s="125"/>
      <c r="S344" s="125"/>
      <c r="T344" s="125"/>
      <c r="U344" s="123" t="str">
        <f>IF(区域选择!P345="","",区域选择!P345)</f>
        <v/>
      </c>
      <c r="V344" s="123" t="str">
        <f>IF(原始数据!AJ344=0,"",原始数据!AJ344)</f>
        <v/>
      </c>
      <c r="W344" s="124"/>
      <c r="X344" s="125"/>
      <c r="Y344" s="125"/>
      <c r="Z344" s="125"/>
      <c r="AA344" s="125"/>
      <c r="AB344" s="125"/>
      <c r="AC344" s="123" t="str">
        <f>IF(区域选择!U345="","",区域选择!U345)</f>
        <v/>
      </c>
      <c r="AD344" s="123" t="str">
        <f>IF(原始数据!AL344=0,"",原始数据!AL344)</f>
        <v/>
      </c>
      <c r="AE344" s="124"/>
      <c r="AF344" s="125"/>
      <c r="AG344" s="125"/>
      <c r="AH344" s="125"/>
      <c r="AI344" s="125"/>
      <c r="AJ344" s="125"/>
      <c r="AK344" s="123" t="str">
        <f>IF(区域选择!Z345="","",区域选择!Z345)</f>
        <v/>
      </c>
      <c r="AL344" s="123" t="str">
        <f>IF(原始数据!AN344=0,"",原始数据!AN344)</f>
        <v/>
      </c>
      <c r="AM344" s="124"/>
      <c r="AN344" s="125"/>
      <c r="AO344" s="125"/>
      <c r="AP344" s="125"/>
      <c r="AQ344" s="125"/>
      <c r="AR344" s="125"/>
      <c r="AS344" s="128"/>
      <c r="AT344" s="128"/>
      <c r="AU344" s="128"/>
      <c r="AV344" s="128"/>
      <c r="AW344" s="128"/>
      <c r="AX344" s="125"/>
      <c r="AY344" s="125"/>
      <c r="AZ344" s="130"/>
      <c r="BA344" s="130"/>
      <c r="BB344" s="130"/>
      <c r="BC344" s="125"/>
    </row>
    <row r="345" spans="1:55">
      <c r="A345" s="117">
        <f>输入错误检查!B345</f>
        <v>0</v>
      </c>
      <c r="C345" s="120" t="str">
        <f>IF(原始数据!B345="","",原始数据!B345)</f>
        <v/>
      </c>
      <c r="D345" s="120" t="str">
        <f>IF(原始数据!C345="","",原始数据!C345)</f>
        <v/>
      </c>
      <c r="E345" s="120" t="str">
        <f>IF(原始数据!D345="","",原始数据!D345)</f>
        <v/>
      </c>
      <c r="F345" s="120" t="str">
        <f>IF(原始数据!E345="","",原始数据!E345)</f>
        <v/>
      </c>
      <c r="G345" s="120" t="str">
        <f>IF(原始数据!F345="","",原始数据!F345)</f>
        <v/>
      </c>
      <c r="H345" s="120" t="str">
        <f>IF(原始数据!G345="","",原始数据!G345)</f>
        <v>加</v>
      </c>
      <c r="I345" s="120" t="str">
        <f>IF(原始数据!H345="","",原始数据!H345)</f>
        <v>下</v>
      </c>
      <c r="J345" s="120" t="str">
        <f>原始数据!U345</f>
        <v/>
      </c>
      <c r="K345" s="120" t="str">
        <f t="shared" si="12"/>
        <v/>
      </c>
      <c r="L345" s="120">
        <f t="shared" si="13"/>
        <v>0</v>
      </c>
      <c r="M345" s="123" t="str">
        <f>IF(区域选择!K346="","",区域选择!K346)</f>
        <v/>
      </c>
      <c r="N345" s="123" t="str">
        <f>IF(原始数据!AI345=0,"",原始数据!AI345)</f>
        <v/>
      </c>
      <c r="O345" s="124"/>
      <c r="P345" s="125"/>
      <c r="Q345" s="125"/>
      <c r="R345" s="125"/>
      <c r="S345" s="125"/>
      <c r="T345" s="125"/>
      <c r="U345" s="123" t="str">
        <f>IF(区域选择!P346="","",区域选择!P346)</f>
        <v/>
      </c>
      <c r="V345" s="123" t="str">
        <f>IF(原始数据!AJ345=0,"",原始数据!AJ345)</f>
        <v/>
      </c>
      <c r="W345" s="124"/>
      <c r="X345" s="125"/>
      <c r="Y345" s="125"/>
      <c r="Z345" s="125"/>
      <c r="AA345" s="125"/>
      <c r="AB345" s="125"/>
      <c r="AC345" s="123" t="str">
        <f>IF(区域选择!U346="","",区域选择!U346)</f>
        <v/>
      </c>
      <c r="AD345" s="123" t="str">
        <f>IF(原始数据!AL345=0,"",原始数据!AL345)</f>
        <v/>
      </c>
      <c r="AE345" s="124"/>
      <c r="AF345" s="125"/>
      <c r="AG345" s="125"/>
      <c r="AH345" s="125"/>
      <c r="AI345" s="125"/>
      <c r="AJ345" s="125"/>
      <c r="AK345" s="123" t="str">
        <f>IF(区域选择!Z346="","",区域选择!Z346)</f>
        <v/>
      </c>
      <c r="AL345" s="123" t="str">
        <f>IF(原始数据!AN345=0,"",原始数据!AN345)</f>
        <v/>
      </c>
      <c r="AM345" s="124"/>
      <c r="AN345" s="125"/>
      <c r="AO345" s="125"/>
      <c r="AP345" s="125"/>
      <c r="AQ345" s="125"/>
      <c r="AR345" s="125"/>
      <c r="AS345" s="128"/>
      <c r="AT345" s="128"/>
      <c r="AU345" s="128"/>
      <c r="AV345" s="128"/>
      <c r="AW345" s="128"/>
      <c r="AX345" s="125"/>
      <c r="AY345" s="125"/>
      <c r="AZ345" s="130"/>
      <c r="BA345" s="130"/>
      <c r="BB345" s="130"/>
      <c r="BC345" s="125"/>
    </row>
    <row r="346" spans="1:55">
      <c r="A346" s="117">
        <f>输入错误检查!B346</f>
        <v>0</v>
      </c>
      <c r="C346" s="120" t="str">
        <f>IF(原始数据!B346="","",原始数据!B346)</f>
        <v/>
      </c>
      <c r="D346" s="120" t="str">
        <f>IF(原始数据!C346="","",原始数据!C346)</f>
        <v/>
      </c>
      <c r="E346" s="120" t="str">
        <f>IF(原始数据!D346="","",原始数据!D346)</f>
        <v/>
      </c>
      <c r="F346" s="120" t="str">
        <f>IF(原始数据!E346="","",原始数据!E346)</f>
        <v/>
      </c>
      <c r="G346" s="120" t="str">
        <f>IF(原始数据!F346="","",原始数据!F346)</f>
        <v/>
      </c>
      <c r="H346" s="120">
        <f>IF(原始数据!G346="","",原始数据!G346)</f>
        <v>1</v>
      </c>
      <c r="I346" s="120" t="str">
        <f>IF(原始数据!H346="","",原始数据!H346)</f>
        <v>上</v>
      </c>
      <c r="J346" s="120" t="str">
        <f>原始数据!U346</f>
        <v/>
      </c>
      <c r="K346" s="120" t="str">
        <f t="shared" si="12"/>
        <v/>
      </c>
      <c r="L346" s="120">
        <f t="shared" si="13"/>
        <v>0</v>
      </c>
      <c r="M346" s="123" t="str">
        <f>IF(区域选择!K347="","",区域选择!K347)</f>
        <v/>
      </c>
      <c r="N346" s="123" t="str">
        <f>IF(原始数据!AI346=0,"",原始数据!AI346)</f>
        <v/>
      </c>
      <c r="O346" s="124"/>
      <c r="P346" s="125"/>
      <c r="Q346" s="125"/>
      <c r="R346" s="125"/>
      <c r="S346" s="125"/>
      <c r="T346" s="125"/>
      <c r="U346" s="123" t="str">
        <f>IF(区域选择!P347="","",区域选择!P347)</f>
        <v/>
      </c>
      <c r="V346" s="123" t="str">
        <f>IF(原始数据!AJ346=0,"",原始数据!AJ346)</f>
        <v/>
      </c>
      <c r="W346" s="124"/>
      <c r="X346" s="125"/>
      <c r="Y346" s="125"/>
      <c r="Z346" s="125"/>
      <c r="AA346" s="125"/>
      <c r="AB346" s="125"/>
      <c r="AC346" s="123" t="str">
        <f>IF(区域选择!U347="","",区域选择!U347)</f>
        <v/>
      </c>
      <c r="AD346" s="123" t="str">
        <f>IF(原始数据!AL346=0,"",原始数据!AL346)</f>
        <v/>
      </c>
      <c r="AE346" s="124"/>
      <c r="AF346" s="125"/>
      <c r="AG346" s="125"/>
      <c r="AH346" s="125"/>
      <c r="AI346" s="125"/>
      <c r="AJ346" s="125"/>
      <c r="AK346" s="123" t="str">
        <f>IF(区域选择!Z347="","",区域选择!Z347)</f>
        <v/>
      </c>
      <c r="AL346" s="123" t="str">
        <f>IF(原始数据!AN346=0,"",原始数据!AN346)</f>
        <v/>
      </c>
      <c r="AM346" s="124"/>
      <c r="AN346" s="125"/>
      <c r="AO346" s="125"/>
      <c r="AP346" s="125"/>
      <c r="AQ346" s="125"/>
      <c r="AR346" s="125"/>
      <c r="AS346" s="128"/>
      <c r="AT346" s="128"/>
      <c r="AU346" s="128"/>
      <c r="AV346" s="128"/>
      <c r="AW346" s="128"/>
      <c r="AX346" s="125"/>
      <c r="AY346" s="125"/>
      <c r="AZ346" s="130"/>
      <c r="BA346" s="130"/>
      <c r="BB346" s="130"/>
      <c r="BC346" s="125"/>
    </row>
    <row r="347" spans="1:55">
      <c r="A347" s="117">
        <f>输入错误检查!B347</f>
        <v>0</v>
      </c>
      <c r="C347" s="120" t="str">
        <f>IF(原始数据!B347="","",原始数据!B347)</f>
        <v/>
      </c>
      <c r="D347" s="120" t="str">
        <f>IF(原始数据!C347="","",原始数据!C347)</f>
        <v/>
      </c>
      <c r="E347" s="120" t="str">
        <f>IF(原始数据!D347="","",原始数据!D347)</f>
        <v/>
      </c>
      <c r="F347" s="120" t="str">
        <f>IF(原始数据!E347="","",原始数据!E347)</f>
        <v/>
      </c>
      <c r="G347" s="120" t="str">
        <f>IF(原始数据!F347="","",原始数据!F347)</f>
        <v/>
      </c>
      <c r="H347" s="120">
        <f>IF(原始数据!G347="","",原始数据!G347)</f>
        <v>1</v>
      </c>
      <c r="I347" s="120" t="str">
        <f>IF(原始数据!H347="","",原始数据!H347)</f>
        <v>下</v>
      </c>
      <c r="J347" s="120" t="str">
        <f>原始数据!U347</f>
        <v/>
      </c>
      <c r="K347" s="120" t="str">
        <f t="shared" si="12"/>
        <v/>
      </c>
      <c r="L347" s="120">
        <f t="shared" si="13"/>
        <v>0</v>
      </c>
      <c r="M347" s="123" t="str">
        <f>IF(区域选择!K348="","",区域选择!K348)</f>
        <v/>
      </c>
      <c r="N347" s="123" t="str">
        <f>IF(原始数据!AI347=0,"",原始数据!AI347)</f>
        <v/>
      </c>
      <c r="O347" s="124"/>
      <c r="P347" s="125"/>
      <c r="Q347" s="125"/>
      <c r="R347" s="125"/>
      <c r="S347" s="125"/>
      <c r="T347" s="125"/>
      <c r="U347" s="123" t="str">
        <f>IF(区域选择!P348="","",区域选择!P348)</f>
        <v/>
      </c>
      <c r="V347" s="123" t="str">
        <f>IF(原始数据!AJ347=0,"",原始数据!AJ347)</f>
        <v/>
      </c>
      <c r="W347" s="124"/>
      <c r="X347" s="125"/>
      <c r="Y347" s="125"/>
      <c r="Z347" s="125"/>
      <c r="AA347" s="125"/>
      <c r="AB347" s="125"/>
      <c r="AC347" s="123" t="str">
        <f>IF(区域选择!U348="","",区域选择!U348)</f>
        <v/>
      </c>
      <c r="AD347" s="123" t="str">
        <f>IF(原始数据!AL347=0,"",原始数据!AL347)</f>
        <v/>
      </c>
      <c r="AE347" s="124"/>
      <c r="AF347" s="125"/>
      <c r="AG347" s="125"/>
      <c r="AH347" s="125"/>
      <c r="AI347" s="125"/>
      <c r="AJ347" s="125"/>
      <c r="AK347" s="123" t="str">
        <f>IF(区域选择!Z348="","",区域选择!Z348)</f>
        <v/>
      </c>
      <c r="AL347" s="123" t="str">
        <f>IF(原始数据!AN347=0,"",原始数据!AN347)</f>
        <v/>
      </c>
      <c r="AM347" s="124"/>
      <c r="AN347" s="125"/>
      <c r="AO347" s="125"/>
      <c r="AP347" s="125"/>
      <c r="AQ347" s="125"/>
      <c r="AR347" s="125"/>
      <c r="AS347" s="128"/>
      <c r="AT347" s="128"/>
      <c r="AU347" s="128"/>
      <c r="AV347" s="128"/>
      <c r="AW347" s="128"/>
      <c r="AX347" s="125"/>
      <c r="AY347" s="125"/>
      <c r="AZ347" s="130"/>
      <c r="BA347" s="130"/>
      <c r="BB347" s="130"/>
      <c r="BC347" s="125"/>
    </row>
    <row r="348" spans="1:55">
      <c r="A348" s="117">
        <f>输入错误检查!B348</f>
        <v>0</v>
      </c>
      <c r="C348" s="120" t="str">
        <f>IF(原始数据!B348="","",原始数据!B348)</f>
        <v/>
      </c>
      <c r="D348" s="120" t="str">
        <f>IF(原始数据!C348="","",原始数据!C348)</f>
        <v/>
      </c>
      <c r="E348" s="120" t="str">
        <f>IF(原始数据!D348="","",原始数据!D348)</f>
        <v/>
      </c>
      <c r="F348" s="120" t="str">
        <f>IF(原始数据!E348="","",原始数据!E348)</f>
        <v/>
      </c>
      <c r="G348" s="120" t="str">
        <f>IF(原始数据!F348="","",原始数据!F348)</f>
        <v/>
      </c>
      <c r="H348" s="120">
        <f>IF(原始数据!G348="","",原始数据!G348)</f>
        <v>2</v>
      </c>
      <c r="I348" s="120" t="str">
        <f>IF(原始数据!H348="","",原始数据!H348)</f>
        <v>上</v>
      </c>
      <c r="J348" s="120" t="str">
        <f>原始数据!U348</f>
        <v/>
      </c>
      <c r="K348" s="120" t="str">
        <f t="shared" si="12"/>
        <v/>
      </c>
      <c r="L348" s="120">
        <f t="shared" si="13"/>
        <v>0</v>
      </c>
      <c r="M348" s="123" t="str">
        <f>IF(区域选择!K349="","",区域选择!K349)</f>
        <v/>
      </c>
      <c r="N348" s="123" t="str">
        <f>IF(原始数据!AI348=0,"",原始数据!AI348)</f>
        <v/>
      </c>
      <c r="O348" s="124"/>
      <c r="P348" s="125"/>
      <c r="Q348" s="125"/>
      <c r="R348" s="125"/>
      <c r="S348" s="125"/>
      <c r="T348" s="125"/>
      <c r="U348" s="123" t="str">
        <f>IF(区域选择!P349="","",区域选择!P349)</f>
        <v/>
      </c>
      <c r="V348" s="123" t="str">
        <f>IF(原始数据!AJ348=0,"",原始数据!AJ348)</f>
        <v/>
      </c>
      <c r="W348" s="124"/>
      <c r="X348" s="125"/>
      <c r="Y348" s="125"/>
      <c r="Z348" s="125"/>
      <c r="AA348" s="125"/>
      <c r="AB348" s="125"/>
      <c r="AC348" s="123" t="str">
        <f>IF(区域选择!U349="","",区域选择!U349)</f>
        <v/>
      </c>
      <c r="AD348" s="123" t="str">
        <f>IF(原始数据!AL348=0,"",原始数据!AL348)</f>
        <v/>
      </c>
      <c r="AE348" s="124"/>
      <c r="AF348" s="125"/>
      <c r="AG348" s="125"/>
      <c r="AH348" s="125"/>
      <c r="AI348" s="125"/>
      <c r="AJ348" s="125"/>
      <c r="AK348" s="123" t="str">
        <f>IF(区域选择!Z349="","",区域选择!Z349)</f>
        <v/>
      </c>
      <c r="AL348" s="123" t="str">
        <f>IF(原始数据!AN348=0,"",原始数据!AN348)</f>
        <v/>
      </c>
      <c r="AM348" s="124"/>
      <c r="AN348" s="125"/>
      <c r="AO348" s="125"/>
      <c r="AP348" s="125"/>
      <c r="AQ348" s="125"/>
      <c r="AR348" s="125"/>
      <c r="AS348" s="128"/>
      <c r="AT348" s="128"/>
      <c r="AU348" s="128"/>
      <c r="AV348" s="128"/>
      <c r="AW348" s="128"/>
      <c r="AX348" s="125"/>
      <c r="AY348" s="125"/>
      <c r="AZ348" s="130"/>
      <c r="BA348" s="130"/>
      <c r="BB348" s="130"/>
      <c r="BC348" s="125"/>
    </row>
    <row r="349" spans="1:55">
      <c r="A349" s="117">
        <f>输入错误检查!B349</f>
        <v>0</v>
      </c>
      <c r="C349" s="120" t="str">
        <f>IF(原始数据!B349="","",原始数据!B349)</f>
        <v/>
      </c>
      <c r="D349" s="120" t="str">
        <f>IF(原始数据!C349="","",原始数据!C349)</f>
        <v/>
      </c>
      <c r="E349" s="120" t="str">
        <f>IF(原始数据!D349="","",原始数据!D349)</f>
        <v/>
      </c>
      <c r="F349" s="120" t="str">
        <f>IF(原始数据!E349="","",原始数据!E349)</f>
        <v/>
      </c>
      <c r="G349" s="120" t="str">
        <f>IF(原始数据!F349="","",原始数据!F349)</f>
        <v/>
      </c>
      <c r="H349" s="120">
        <f>IF(原始数据!G349="","",原始数据!G349)</f>
        <v>2</v>
      </c>
      <c r="I349" s="120" t="str">
        <f>IF(原始数据!H349="","",原始数据!H349)</f>
        <v>下</v>
      </c>
      <c r="J349" s="120" t="str">
        <f>原始数据!U349</f>
        <v/>
      </c>
      <c r="K349" s="120" t="str">
        <f t="shared" si="12"/>
        <v/>
      </c>
      <c r="L349" s="120">
        <f t="shared" si="13"/>
        <v>0</v>
      </c>
      <c r="M349" s="123" t="str">
        <f>IF(区域选择!K350="","",区域选择!K350)</f>
        <v/>
      </c>
      <c r="N349" s="123" t="str">
        <f>IF(原始数据!AI349=0,"",原始数据!AI349)</f>
        <v/>
      </c>
      <c r="O349" s="124"/>
      <c r="P349" s="125"/>
      <c r="Q349" s="125"/>
      <c r="R349" s="125"/>
      <c r="S349" s="125"/>
      <c r="T349" s="125"/>
      <c r="U349" s="123" t="str">
        <f>IF(区域选择!P350="","",区域选择!P350)</f>
        <v/>
      </c>
      <c r="V349" s="123" t="str">
        <f>IF(原始数据!AJ349=0,"",原始数据!AJ349)</f>
        <v/>
      </c>
      <c r="W349" s="124"/>
      <c r="X349" s="125"/>
      <c r="Y349" s="125"/>
      <c r="Z349" s="125"/>
      <c r="AA349" s="125"/>
      <c r="AB349" s="125"/>
      <c r="AC349" s="123" t="str">
        <f>IF(区域选择!U350="","",区域选择!U350)</f>
        <v/>
      </c>
      <c r="AD349" s="123" t="str">
        <f>IF(原始数据!AL349=0,"",原始数据!AL349)</f>
        <v/>
      </c>
      <c r="AE349" s="124"/>
      <c r="AF349" s="125"/>
      <c r="AG349" s="125"/>
      <c r="AH349" s="125"/>
      <c r="AI349" s="125"/>
      <c r="AJ349" s="125"/>
      <c r="AK349" s="123" t="str">
        <f>IF(区域选择!Z350="","",区域选择!Z350)</f>
        <v/>
      </c>
      <c r="AL349" s="123" t="str">
        <f>IF(原始数据!AN349=0,"",原始数据!AN349)</f>
        <v/>
      </c>
      <c r="AM349" s="124"/>
      <c r="AN349" s="125"/>
      <c r="AO349" s="125"/>
      <c r="AP349" s="125"/>
      <c r="AQ349" s="125"/>
      <c r="AR349" s="125"/>
      <c r="AS349" s="128"/>
      <c r="AT349" s="128"/>
      <c r="AU349" s="128"/>
      <c r="AV349" s="128"/>
      <c r="AW349" s="128"/>
      <c r="AX349" s="125"/>
      <c r="AY349" s="125"/>
      <c r="AZ349" s="130"/>
      <c r="BA349" s="130"/>
      <c r="BB349" s="130"/>
      <c r="BC349" s="125"/>
    </row>
    <row r="350" spans="1:55">
      <c r="A350" s="117">
        <f>输入错误检查!B350</f>
        <v>0</v>
      </c>
      <c r="C350" s="120" t="str">
        <f>IF(原始数据!B350="","",原始数据!B350)</f>
        <v/>
      </c>
      <c r="D350" s="120" t="str">
        <f>IF(原始数据!C350="","",原始数据!C350)</f>
        <v/>
      </c>
      <c r="E350" s="120" t="str">
        <f>IF(原始数据!D350="","",原始数据!D350)</f>
        <v/>
      </c>
      <c r="F350" s="120" t="str">
        <f>IF(原始数据!E350="","",原始数据!E350)</f>
        <v/>
      </c>
      <c r="G350" s="120" t="str">
        <f>IF(原始数据!F350="","",原始数据!F350)</f>
        <v/>
      </c>
      <c r="H350" s="120">
        <f>IF(原始数据!G350="","",原始数据!G350)</f>
        <v>3</v>
      </c>
      <c r="I350" s="120" t="str">
        <f>IF(原始数据!H350="","",原始数据!H350)</f>
        <v>上</v>
      </c>
      <c r="J350" s="120" t="str">
        <f>原始数据!U350</f>
        <v/>
      </c>
      <c r="K350" s="120" t="str">
        <f t="shared" si="12"/>
        <v/>
      </c>
      <c r="L350" s="120">
        <f t="shared" si="13"/>
        <v>0</v>
      </c>
      <c r="M350" s="123" t="str">
        <f>IF(区域选择!K351="","",区域选择!K351)</f>
        <v/>
      </c>
      <c r="N350" s="123" t="str">
        <f>IF(原始数据!AI350=0,"",原始数据!AI350)</f>
        <v/>
      </c>
      <c r="O350" s="124"/>
      <c r="P350" s="125"/>
      <c r="Q350" s="125"/>
      <c r="R350" s="125"/>
      <c r="S350" s="125"/>
      <c r="T350" s="125"/>
      <c r="U350" s="123" t="str">
        <f>IF(区域选择!P351="","",区域选择!P351)</f>
        <v/>
      </c>
      <c r="V350" s="123" t="str">
        <f>IF(原始数据!AJ350=0,"",原始数据!AJ350)</f>
        <v/>
      </c>
      <c r="W350" s="124"/>
      <c r="X350" s="125"/>
      <c r="Y350" s="125"/>
      <c r="Z350" s="125"/>
      <c r="AA350" s="125"/>
      <c r="AB350" s="125"/>
      <c r="AC350" s="123" t="str">
        <f>IF(区域选择!U351="","",区域选择!U351)</f>
        <v/>
      </c>
      <c r="AD350" s="123" t="str">
        <f>IF(原始数据!AL350=0,"",原始数据!AL350)</f>
        <v/>
      </c>
      <c r="AE350" s="124"/>
      <c r="AF350" s="125"/>
      <c r="AG350" s="125"/>
      <c r="AH350" s="125"/>
      <c r="AI350" s="125"/>
      <c r="AJ350" s="125"/>
      <c r="AK350" s="123" t="str">
        <f>IF(区域选择!Z351="","",区域选择!Z351)</f>
        <v/>
      </c>
      <c r="AL350" s="123" t="str">
        <f>IF(原始数据!AN350=0,"",原始数据!AN350)</f>
        <v/>
      </c>
      <c r="AM350" s="124"/>
      <c r="AN350" s="125"/>
      <c r="AO350" s="125"/>
      <c r="AP350" s="125"/>
      <c r="AQ350" s="125"/>
      <c r="AR350" s="125"/>
      <c r="AS350" s="128"/>
      <c r="AT350" s="128"/>
      <c r="AU350" s="128"/>
      <c r="AV350" s="128"/>
      <c r="AW350" s="128"/>
      <c r="AX350" s="125"/>
      <c r="AY350" s="125"/>
      <c r="AZ350" s="130"/>
      <c r="BA350" s="130"/>
      <c r="BB350" s="130"/>
      <c r="BC350" s="125"/>
    </row>
    <row r="351" spans="1:55">
      <c r="A351" s="117">
        <f>输入错误检查!B351</f>
        <v>0</v>
      </c>
      <c r="C351" s="120" t="str">
        <f>IF(原始数据!B351="","",原始数据!B351)</f>
        <v/>
      </c>
      <c r="D351" s="120" t="str">
        <f>IF(原始数据!C351="","",原始数据!C351)</f>
        <v/>
      </c>
      <c r="E351" s="120" t="str">
        <f>IF(原始数据!D351="","",原始数据!D351)</f>
        <v/>
      </c>
      <c r="F351" s="120" t="str">
        <f>IF(原始数据!E351="","",原始数据!E351)</f>
        <v/>
      </c>
      <c r="G351" s="120" t="str">
        <f>IF(原始数据!F351="","",原始数据!F351)</f>
        <v/>
      </c>
      <c r="H351" s="120">
        <f>IF(原始数据!G351="","",原始数据!G351)</f>
        <v>3</v>
      </c>
      <c r="I351" s="120" t="str">
        <f>IF(原始数据!H351="","",原始数据!H351)</f>
        <v>下</v>
      </c>
      <c r="J351" s="120" t="str">
        <f>原始数据!U351</f>
        <v/>
      </c>
      <c r="K351" s="120" t="str">
        <f t="shared" si="12"/>
        <v/>
      </c>
      <c r="L351" s="120">
        <f t="shared" si="13"/>
        <v>0</v>
      </c>
      <c r="M351" s="123" t="str">
        <f>IF(区域选择!K352="","",区域选择!K352)</f>
        <v/>
      </c>
      <c r="N351" s="123" t="str">
        <f>IF(原始数据!AI351=0,"",原始数据!AI351)</f>
        <v/>
      </c>
      <c r="O351" s="124"/>
      <c r="P351" s="125"/>
      <c r="Q351" s="125"/>
      <c r="R351" s="125"/>
      <c r="S351" s="125"/>
      <c r="T351" s="125"/>
      <c r="U351" s="123" t="str">
        <f>IF(区域选择!P352="","",区域选择!P352)</f>
        <v/>
      </c>
      <c r="V351" s="123" t="str">
        <f>IF(原始数据!AJ351=0,"",原始数据!AJ351)</f>
        <v/>
      </c>
      <c r="W351" s="124"/>
      <c r="X351" s="125"/>
      <c r="Y351" s="125"/>
      <c r="Z351" s="125"/>
      <c r="AA351" s="125"/>
      <c r="AB351" s="125"/>
      <c r="AC351" s="123" t="str">
        <f>IF(区域选择!U352="","",区域选择!U352)</f>
        <v/>
      </c>
      <c r="AD351" s="123" t="str">
        <f>IF(原始数据!AL351=0,"",原始数据!AL351)</f>
        <v/>
      </c>
      <c r="AE351" s="124"/>
      <c r="AF351" s="125"/>
      <c r="AG351" s="125"/>
      <c r="AH351" s="125"/>
      <c r="AI351" s="125"/>
      <c r="AJ351" s="125"/>
      <c r="AK351" s="123" t="str">
        <f>IF(区域选择!Z352="","",区域选择!Z352)</f>
        <v/>
      </c>
      <c r="AL351" s="123" t="str">
        <f>IF(原始数据!AN351=0,"",原始数据!AN351)</f>
        <v/>
      </c>
      <c r="AM351" s="124"/>
      <c r="AN351" s="125"/>
      <c r="AO351" s="125"/>
      <c r="AP351" s="125"/>
      <c r="AQ351" s="125"/>
      <c r="AR351" s="125"/>
      <c r="AS351" s="128"/>
      <c r="AT351" s="128"/>
      <c r="AU351" s="128"/>
      <c r="AV351" s="128"/>
      <c r="AW351" s="128"/>
      <c r="AX351" s="125"/>
      <c r="AY351" s="125"/>
      <c r="AZ351" s="130"/>
      <c r="BA351" s="130"/>
      <c r="BB351" s="130"/>
      <c r="BC351" s="125"/>
    </row>
    <row r="352" spans="1:55">
      <c r="A352" s="117">
        <f>输入错误检查!B352</f>
        <v>0</v>
      </c>
      <c r="C352" s="120" t="str">
        <f>IF(原始数据!B352="","",原始数据!B352)</f>
        <v/>
      </c>
      <c r="D352" s="120" t="str">
        <f>IF(原始数据!C352="","",原始数据!C352)</f>
        <v/>
      </c>
      <c r="E352" s="120" t="str">
        <f>IF(原始数据!D352="","",原始数据!D352)</f>
        <v/>
      </c>
      <c r="F352" s="120" t="str">
        <f>IF(原始数据!E352="","",原始数据!E352)</f>
        <v/>
      </c>
      <c r="G352" s="120" t="str">
        <f>IF(原始数据!F352="","",原始数据!F352)</f>
        <v/>
      </c>
      <c r="H352" s="120" t="str">
        <f>IF(原始数据!G352="","",原始数据!G352)</f>
        <v>加</v>
      </c>
      <c r="I352" s="120" t="str">
        <f>IF(原始数据!H352="","",原始数据!H352)</f>
        <v>上</v>
      </c>
      <c r="J352" s="120" t="str">
        <f>原始数据!U352</f>
        <v/>
      </c>
      <c r="K352" s="120" t="str">
        <f t="shared" si="12"/>
        <v/>
      </c>
      <c r="L352" s="120">
        <f t="shared" si="13"/>
        <v>0</v>
      </c>
      <c r="M352" s="123" t="str">
        <f>IF(区域选择!K353="","",区域选择!K353)</f>
        <v/>
      </c>
      <c r="N352" s="123" t="str">
        <f>IF(原始数据!AI352=0,"",原始数据!AI352)</f>
        <v/>
      </c>
      <c r="O352" s="124"/>
      <c r="P352" s="125"/>
      <c r="Q352" s="125"/>
      <c r="R352" s="125"/>
      <c r="S352" s="125"/>
      <c r="T352" s="125"/>
      <c r="U352" s="123" t="str">
        <f>IF(区域选择!P353="","",区域选择!P353)</f>
        <v/>
      </c>
      <c r="V352" s="123" t="str">
        <f>IF(原始数据!AJ352=0,"",原始数据!AJ352)</f>
        <v/>
      </c>
      <c r="W352" s="124"/>
      <c r="X352" s="125"/>
      <c r="Y352" s="125"/>
      <c r="Z352" s="125"/>
      <c r="AA352" s="125"/>
      <c r="AB352" s="125"/>
      <c r="AC352" s="123" t="str">
        <f>IF(区域选择!U353="","",区域选择!U353)</f>
        <v/>
      </c>
      <c r="AD352" s="123" t="str">
        <f>IF(原始数据!AL352=0,"",原始数据!AL352)</f>
        <v/>
      </c>
      <c r="AE352" s="124"/>
      <c r="AF352" s="125"/>
      <c r="AG352" s="125"/>
      <c r="AH352" s="125"/>
      <c r="AI352" s="125"/>
      <c r="AJ352" s="125"/>
      <c r="AK352" s="123" t="str">
        <f>IF(区域选择!Z353="","",区域选择!Z353)</f>
        <v/>
      </c>
      <c r="AL352" s="123" t="str">
        <f>IF(原始数据!AN352=0,"",原始数据!AN352)</f>
        <v/>
      </c>
      <c r="AM352" s="124"/>
      <c r="AN352" s="125"/>
      <c r="AO352" s="125"/>
      <c r="AP352" s="125"/>
      <c r="AQ352" s="125"/>
      <c r="AR352" s="125"/>
      <c r="AS352" s="128"/>
      <c r="AT352" s="128"/>
      <c r="AU352" s="128"/>
      <c r="AV352" s="128"/>
      <c r="AW352" s="128"/>
      <c r="AX352" s="125"/>
      <c r="AY352" s="125"/>
      <c r="AZ352" s="130"/>
      <c r="BA352" s="130"/>
      <c r="BB352" s="130"/>
      <c r="BC352" s="125"/>
    </row>
    <row r="353" spans="1:55">
      <c r="A353" s="117">
        <f>输入错误检查!B353</f>
        <v>0</v>
      </c>
      <c r="C353" s="120" t="str">
        <f>IF(原始数据!B353="","",原始数据!B353)</f>
        <v/>
      </c>
      <c r="D353" s="120" t="str">
        <f>IF(原始数据!C353="","",原始数据!C353)</f>
        <v/>
      </c>
      <c r="E353" s="120" t="str">
        <f>IF(原始数据!D353="","",原始数据!D353)</f>
        <v/>
      </c>
      <c r="F353" s="120" t="str">
        <f>IF(原始数据!E353="","",原始数据!E353)</f>
        <v/>
      </c>
      <c r="G353" s="120" t="str">
        <f>IF(原始数据!F353="","",原始数据!F353)</f>
        <v/>
      </c>
      <c r="H353" s="120" t="str">
        <f>IF(原始数据!G353="","",原始数据!G353)</f>
        <v>加</v>
      </c>
      <c r="I353" s="120" t="str">
        <f>IF(原始数据!H353="","",原始数据!H353)</f>
        <v>下</v>
      </c>
      <c r="J353" s="120" t="str">
        <f>原始数据!U353</f>
        <v/>
      </c>
      <c r="K353" s="120" t="str">
        <f t="shared" si="12"/>
        <v/>
      </c>
      <c r="L353" s="120">
        <f t="shared" si="13"/>
        <v>0</v>
      </c>
      <c r="M353" s="123" t="str">
        <f>IF(区域选择!K354="","",区域选择!K354)</f>
        <v/>
      </c>
      <c r="N353" s="123" t="str">
        <f>IF(原始数据!AI353=0,"",原始数据!AI353)</f>
        <v/>
      </c>
      <c r="O353" s="124"/>
      <c r="P353" s="125"/>
      <c r="Q353" s="125"/>
      <c r="R353" s="125"/>
      <c r="S353" s="125"/>
      <c r="T353" s="125"/>
      <c r="U353" s="123" t="str">
        <f>IF(区域选择!P354="","",区域选择!P354)</f>
        <v/>
      </c>
      <c r="V353" s="123" t="str">
        <f>IF(原始数据!AJ353=0,"",原始数据!AJ353)</f>
        <v/>
      </c>
      <c r="W353" s="124"/>
      <c r="X353" s="125"/>
      <c r="Y353" s="125"/>
      <c r="Z353" s="125"/>
      <c r="AA353" s="125"/>
      <c r="AB353" s="125"/>
      <c r="AC353" s="123" t="str">
        <f>IF(区域选择!U354="","",区域选择!U354)</f>
        <v/>
      </c>
      <c r="AD353" s="123" t="str">
        <f>IF(原始数据!AL353=0,"",原始数据!AL353)</f>
        <v/>
      </c>
      <c r="AE353" s="124"/>
      <c r="AF353" s="125"/>
      <c r="AG353" s="125"/>
      <c r="AH353" s="125"/>
      <c r="AI353" s="125"/>
      <c r="AJ353" s="125"/>
      <c r="AK353" s="123" t="str">
        <f>IF(区域选择!Z354="","",区域选择!Z354)</f>
        <v/>
      </c>
      <c r="AL353" s="123" t="str">
        <f>IF(原始数据!AN353=0,"",原始数据!AN353)</f>
        <v/>
      </c>
      <c r="AM353" s="124"/>
      <c r="AN353" s="125"/>
      <c r="AO353" s="125"/>
      <c r="AP353" s="125"/>
      <c r="AQ353" s="125"/>
      <c r="AR353" s="125"/>
      <c r="AS353" s="128"/>
      <c r="AT353" s="128"/>
      <c r="AU353" s="128"/>
      <c r="AV353" s="128"/>
      <c r="AW353" s="128"/>
      <c r="AX353" s="125"/>
      <c r="AY353" s="125"/>
      <c r="AZ353" s="130"/>
      <c r="BA353" s="130"/>
      <c r="BB353" s="130"/>
      <c r="BC353" s="125"/>
    </row>
    <row r="354" spans="1:55">
      <c r="A354" s="117">
        <f>输入错误检查!B354</f>
        <v>0</v>
      </c>
      <c r="C354" s="120" t="str">
        <f>IF(原始数据!B354="","",原始数据!B354)</f>
        <v/>
      </c>
      <c r="D354" s="120" t="str">
        <f>IF(原始数据!C354="","",原始数据!C354)</f>
        <v/>
      </c>
      <c r="E354" s="120" t="str">
        <f>IF(原始数据!D354="","",原始数据!D354)</f>
        <v/>
      </c>
      <c r="F354" s="120" t="str">
        <f>IF(原始数据!E354="","",原始数据!E354)</f>
        <v/>
      </c>
      <c r="G354" s="120" t="str">
        <f>IF(原始数据!F354="","",原始数据!F354)</f>
        <v/>
      </c>
      <c r="H354" s="120">
        <f>IF(原始数据!G354="","",原始数据!G354)</f>
        <v>1</v>
      </c>
      <c r="I354" s="120" t="str">
        <f>IF(原始数据!H354="","",原始数据!H354)</f>
        <v>上</v>
      </c>
      <c r="J354" s="120" t="str">
        <f>原始数据!U354</f>
        <v/>
      </c>
      <c r="K354" s="120" t="str">
        <f t="shared" si="12"/>
        <v/>
      </c>
      <c r="L354" s="120">
        <f t="shared" si="13"/>
        <v>0</v>
      </c>
      <c r="M354" s="123" t="str">
        <f>IF(区域选择!K355="","",区域选择!K355)</f>
        <v/>
      </c>
      <c r="N354" s="123" t="str">
        <f>IF(原始数据!AI354=0,"",原始数据!AI354)</f>
        <v/>
      </c>
      <c r="O354" s="124"/>
      <c r="P354" s="125"/>
      <c r="Q354" s="125"/>
      <c r="R354" s="125"/>
      <c r="S354" s="125"/>
      <c r="T354" s="125"/>
      <c r="U354" s="123" t="str">
        <f>IF(区域选择!P355="","",区域选择!P355)</f>
        <v/>
      </c>
      <c r="V354" s="123" t="str">
        <f>IF(原始数据!AJ354=0,"",原始数据!AJ354)</f>
        <v/>
      </c>
      <c r="W354" s="124"/>
      <c r="X354" s="125"/>
      <c r="Y354" s="125"/>
      <c r="Z354" s="125"/>
      <c r="AA354" s="125"/>
      <c r="AB354" s="125"/>
      <c r="AC354" s="123" t="str">
        <f>IF(区域选择!U355="","",区域选择!U355)</f>
        <v/>
      </c>
      <c r="AD354" s="123" t="str">
        <f>IF(原始数据!AL354=0,"",原始数据!AL354)</f>
        <v/>
      </c>
      <c r="AE354" s="124"/>
      <c r="AF354" s="125"/>
      <c r="AG354" s="125"/>
      <c r="AH354" s="125"/>
      <c r="AI354" s="125"/>
      <c r="AJ354" s="125"/>
      <c r="AK354" s="123" t="str">
        <f>IF(区域选择!Z355="","",区域选择!Z355)</f>
        <v/>
      </c>
      <c r="AL354" s="123" t="str">
        <f>IF(原始数据!AN354=0,"",原始数据!AN354)</f>
        <v/>
      </c>
      <c r="AM354" s="124"/>
      <c r="AN354" s="125"/>
      <c r="AO354" s="125"/>
      <c r="AP354" s="125"/>
      <c r="AQ354" s="125"/>
      <c r="AR354" s="125"/>
      <c r="AS354" s="128"/>
      <c r="AT354" s="128"/>
      <c r="AU354" s="128"/>
      <c r="AV354" s="128"/>
      <c r="AW354" s="128"/>
      <c r="AX354" s="125"/>
      <c r="AY354" s="125"/>
      <c r="AZ354" s="130"/>
      <c r="BA354" s="130"/>
      <c r="BB354" s="130"/>
      <c r="BC354" s="125"/>
    </row>
    <row r="355" spans="1:55">
      <c r="A355" s="117">
        <f>输入错误检查!B355</f>
        <v>0</v>
      </c>
      <c r="C355" s="120" t="str">
        <f>IF(原始数据!B355="","",原始数据!B355)</f>
        <v/>
      </c>
      <c r="D355" s="120" t="str">
        <f>IF(原始数据!C355="","",原始数据!C355)</f>
        <v/>
      </c>
      <c r="E355" s="120" t="str">
        <f>IF(原始数据!D355="","",原始数据!D355)</f>
        <v/>
      </c>
      <c r="F355" s="120" t="str">
        <f>IF(原始数据!E355="","",原始数据!E355)</f>
        <v/>
      </c>
      <c r="G355" s="120" t="str">
        <f>IF(原始数据!F355="","",原始数据!F355)</f>
        <v/>
      </c>
      <c r="H355" s="120">
        <f>IF(原始数据!G355="","",原始数据!G355)</f>
        <v>1</v>
      </c>
      <c r="I355" s="120" t="str">
        <f>IF(原始数据!H355="","",原始数据!H355)</f>
        <v>下</v>
      </c>
      <c r="J355" s="120" t="str">
        <f>原始数据!U355</f>
        <v/>
      </c>
      <c r="K355" s="120" t="str">
        <f t="shared" si="12"/>
        <v/>
      </c>
      <c r="L355" s="120">
        <f t="shared" si="13"/>
        <v>0</v>
      </c>
      <c r="M355" s="123" t="str">
        <f>IF(区域选择!K356="","",区域选择!K356)</f>
        <v/>
      </c>
      <c r="N355" s="123" t="str">
        <f>IF(原始数据!AI355=0,"",原始数据!AI355)</f>
        <v/>
      </c>
      <c r="O355" s="124"/>
      <c r="P355" s="125"/>
      <c r="Q355" s="125"/>
      <c r="R355" s="125"/>
      <c r="S355" s="125"/>
      <c r="T355" s="125"/>
      <c r="U355" s="123" t="str">
        <f>IF(区域选择!P356="","",区域选择!P356)</f>
        <v/>
      </c>
      <c r="V355" s="123" t="str">
        <f>IF(原始数据!AJ355=0,"",原始数据!AJ355)</f>
        <v/>
      </c>
      <c r="W355" s="124"/>
      <c r="X355" s="125"/>
      <c r="Y355" s="125"/>
      <c r="Z355" s="125"/>
      <c r="AA355" s="125"/>
      <c r="AB355" s="125"/>
      <c r="AC355" s="123" t="str">
        <f>IF(区域选择!U356="","",区域选择!U356)</f>
        <v/>
      </c>
      <c r="AD355" s="123" t="str">
        <f>IF(原始数据!AL355=0,"",原始数据!AL355)</f>
        <v/>
      </c>
      <c r="AE355" s="124"/>
      <c r="AF355" s="125"/>
      <c r="AG355" s="125"/>
      <c r="AH355" s="125"/>
      <c r="AI355" s="125"/>
      <c r="AJ355" s="125"/>
      <c r="AK355" s="123" t="str">
        <f>IF(区域选择!Z356="","",区域选择!Z356)</f>
        <v/>
      </c>
      <c r="AL355" s="123" t="str">
        <f>IF(原始数据!AN355=0,"",原始数据!AN355)</f>
        <v/>
      </c>
      <c r="AM355" s="124"/>
      <c r="AN355" s="125"/>
      <c r="AO355" s="125"/>
      <c r="AP355" s="125"/>
      <c r="AQ355" s="125"/>
      <c r="AR355" s="125"/>
      <c r="AS355" s="128"/>
      <c r="AT355" s="128"/>
      <c r="AU355" s="128"/>
      <c r="AV355" s="128"/>
      <c r="AW355" s="128"/>
      <c r="AX355" s="125"/>
      <c r="AY355" s="125"/>
      <c r="AZ355" s="130"/>
      <c r="BA355" s="130"/>
      <c r="BB355" s="130"/>
      <c r="BC355" s="125"/>
    </row>
    <row r="356" spans="1:55">
      <c r="A356" s="117">
        <f>输入错误检查!B356</f>
        <v>0</v>
      </c>
      <c r="C356" s="120" t="str">
        <f>IF(原始数据!B356="","",原始数据!B356)</f>
        <v/>
      </c>
      <c r="D356" s="120" t="str">
        <f>IF(原始数据!C356="","",原始数据!C356)</f>
        <v/>
      </c>
      <c r="E356" s="120" t="str">
        <f>IF(原始数据!D356="","",原始数据!D356)</f>
        <v/>
      </c>
      <c r="F356" s="120" t="str">
        <f>IF(原始数据!E356="","",原始数据!E356)</f>
        <v/>
      </c>
      <c r="G356" s="120" t="str">
        <f>IF(原始数据!F356="","",原始数据!F356)</f>
        <v/>
      </c>
      <c r="H356" s="120">
        <f>IF(原始数据!G356="","",原始数据!G356)</f>
        <v>2</v>
      </c>
      <c r="I356" s="120" t="str">
        <f>IF(原始数据!H356="","",原始数据!H356)</f>
        <v>上</v>
      </c>
      <c r="J356" s="120" t="str">
        <f>原始数据!U356</f>
        <v/>
      </c>
      <c r="K356" s="120" t="str">
        <f t="shared" si="12"/>
        <v/>
      </c>
      <c r="L356" s="120">
        <f t="shared" si="13"/>
        <v>0</v>
      </c>
      <c r="M356" s="123" t="str">
        <f>IF(区域选择!K357="","",区域选择!K357)</f>
        <v/>
      </c>
      <c r="N356" s="123" t="str">
        <f>IF(原始数据!AI356=0,"",原始数据!AI356)</f>
        <v/>
      </c>
      <c r="O356" s="124"/>
      <c r="P356" s="125"/>
      <c r="Q356" s="125"/>
      <c r="R356" s="125"/>
      <c r="S356" s="125"/>
      <c r="T356" s="125"/>
      <c r="U356" s="123" t="str">
        <f>IF(区域选择!P357="","",区域选择!P357)</f>
        <v/>
      </c>
      <c r="V356" s="123" t="str">
        <f>IF(原始数据!AJ356=0,"",原始数据!AJ356)</f>
        <v/>
      </c>
      <c r="W356" s="124"/>
      <c r="X356" s="125"/>
      <c r="Y356" s="125"/>
      <c r="Z356" s="125"/>
      <c r="AA356" s="125"/>
      <c r="AB356" s="125"/>
      <c r="AC356" s="123" t="str">
        <f>IF(区域选择!U357="","",区域选择!U357)</f>
        <v/>
      </c>
      <c r="AD356" s="123" t="str">
        <f>IF(原始数据!AL356=0,"",原始数据!AL356)</f>
        <v/>
      </c>
      <c r="AE356" s="124"/>
      <c r="AF356" s="125"/>
      <c r="AG356" s="125"/>
      <c r="AH356" s="125"/>
      <c r="AI356" s="125"/>
      <c r="AJ356" s="125"/>
      <c r="AK356" s="123" t="str">
        <f>IF(区域选择!Z357="","",区域选择!Z357)</f>
        <v/>
      </c>
      <c r="AL356" s="123" t="str">
        <f>IF(原始数据!AN356=0,"",原始数据!AN356)</f>
        <v/>
      </c>
      <c r="AM356" s="124"/>
      <c r="AN356" s="125"/>
      <c r="AO356" s="125"/>
      <c r="AP356" s="125"/>
      <c r="AQ356" s="125"/>
      <c r="AR356" s="125"/>
      <c r="AS356" s="128"/>
      <c r="AT356" s="128"/>
      <c r="AU356" s="128"/>
      <c r="AV356" s="128"/>
      <c r="AW356" s="128"/>
      <c r="AX356" s="125"/>
      <c r="AY356" s="125"/>
      <c r="AZ356" s="130"/>
      <c r="BA356" s="130"/>
      <c r="BB356" s="130"/>
      <c r="BC356" s="125"/>
    </row>
    <row r="357" spans="1:55">
      <c r="A357" s="117">
        <f>输入错误检查!B357</f>
        <v>0</v>
      </c>
      <c r="C357" s="120" t="str">
        <f>IF(原始数据!B357="","",原始数据!B357)</f>
        <v/>
      </c>
      <c r="D357" s="120" t="str">
        <f>IF(原始数据!C357="","",原始数据!C357)</f>
        <v/>
      </c>
      <c r="E357" s="120" t="str">
        <f>IF(原始数据!D357="","",原始数据!D357)</f>
        <v/>
      </c>
      <c r="F357" s="120" t="str">
        <f>IF(原始数据!E357="","",原始数据!E357)</f>
        <v/>
      </c>
      <c r="G357" s="120" t="str">
        <f>IF(原始数据!F357="","",原始数据!F357)</f>
        <v/>
      </c>
      <c r="H357" s="120">
        <f>IF(原始数据!G357="","",原始数据!G357)</f>
        <v>2</v>
      </c>
      <c r="I357" s="120" t="str">
        <f>IF(原始数据!H357="","",原始数据!H357)</f>
        <v>下</v>
      </c>
      <c r="J357" s="120" t="str">
        <f>原始数据!U357</f>
        <v/>
      </c>
      <c r="K357" s="120" t="str">
        <f t="shared" si="12"/>
        <v/>
      </c>
      <c r="L357" s="120">
        <f t="shared" si="13"/>
        <v>0</v>
      </c>
      <c r="M357" s="123" t="str">
        <f>IF(区域选择!K358="","",区域选择!K358)</f>
        <v/>
      </c>
      <c r="N357" s="123" t="str">
        <f>IF(原始数据!AI357=0,"",原始数据!AI357)</f>
        <v/>
      </c>
      <c r="O357" s="124"/>
      <c r="P357" s="125"/>
      <c r="Q357" s="125"/>
      <c r="R357" s="125"/>
      <c r="S357" s="125"/>
      <c r="T357" s="125"/>
      <c r="U357" s="123" t="str">
        <f>IF(区域选择!P358="","",区域选择!P358)</f>
        <v/>
      </c>
      <c r="V357" s="123" t="str">
        <f>IF(原始数据!AJ357=0,"",原始数据!AJ357)</f>
        <v/>
      </c>
      <c r="W357" s="124"/>
      <c r="X357" s="125"/>
      <c r="Y357" s="125"/>
      <c r="Z357" s="125"/>
      <c r="AA357" s="125"/>
      <c r="AB357" s="125"/>
      <c r="AC357" s="123" t="str">
        <f>IF(区域选择!U358="","",区域选择!U358)</f>
        <v/>
      </c>
      <c r="AD357" s="123" t="str">
        <f>IF(原始数据!AL357=0,"",原始数据!AL357)</f>
        <v/>
      </c>
      <c r="AE357" s="124"/>
      <c r="AF357" s="125"/>
      <c r="AG357" s="125"/>
      <c r="AH357" s="125"/>
      <c r="AI357" s="125"/>
      <c r="AJ357" s="125"/>
      <c r="AK357" s="123" t="str">
        <f>IF(区域选择!Z358="","",区域选择!Z358)</f>
        <v/>
      </c>
      <c r="AL357" s="123" t="str">
        <f>IF(原始数据!AN357=0,"",原始数据!AN357)</f>
        <v/>
      </c>
      <c r="AM357" s="124"/>
      <c r="AN357" s="125"/>
      <c r="AO357" s="125"/>
      <c r="AP357" s="125"/>
      <c r="AQ357" s="125"/>
      <c r="AR357" s="125"/>
      <c r="AS357" s="128"/>
      <c r="AT357" s="128"/>
      <c r="AU357" s="128"/>
      <c r="AV357" s="128"/>
      <c r="AW357" s="128"/>
      <c r="AX357" s="125"/>
      <c r="AY357" s="125"/>
      <c r="AZ357" s="130"/>
      <c r="BA357" s="130"/>
      <c r="BB357" s="130"/>
      <c r="BC357" s="125"/>
    </row>
    <row r="358" spans="1:55">
      <c r="A358" s="117">
        <f>输入错误检查!B358</f>
        <v>0</v>
      </c>
      <c r="C358" s="120" t="str">
        <f>IF(原始数据!B358="","",原始数据!B358)</f>
        <v/>
      </c>
      <c r="D358" s="120" t="str">
        <f>IF(原始数据!C358="","",原始数据!C358)</f>
        <v/>
      </c>
      <c r="E358" s="120" t="str">
        <f>IF(原始数据!D358="","",原始数据!D358)</f>
        <v/>
      </c>
      <c r="F358" s="120" t="str">
        <f>IF(原始数据!E358="","",原始数据!E358)</f>
        <v/>
      </c>
      <c r="G358" s="120" t="str">
        <f>IF(原始数据!F358="","",原始数据!F358)</f>
        <v/>
      </c>
      <c r="H358" s="120">
        <f>IF(原始数据!G358="","",原始数据!G358)</f>
        <v>3</v>
      </c>
      <c r="I358" s="120" t="str">
        <f>IF(原始数据!H358="","",原始数据!H358)</f>
        <v>上</v>
      </c>
      <c r="J358" s="120" t="str">
        <f>原始数据!U358</f>
        <v/>
      </c>
      <c r="K358" s="120" t="str">
        <f t="shared" si="12"/>
        <v/>
      </c>
      <c r="L358" s="120">
        <f t="shared" si="13"/>
        <v>0</v>
      </c>
      <c r="M358" s="123" t="str">
        <f>IF(区域选择!K359="","",区域选择!K359)</f>
        <v/>
      </c>
      <c r="N358" s="123" t="str">
        <f>IF(原始数据!AI358=0,"",原始数据!AI358)</f>
        <v/>
      </c>
      <c r="O358" s="124"/>
      <c r="P358" s="125"/>
      <c r="Q358" s="125"/>
      <c r="R358" s="125"/>
      <c r="S358" s="125"/>
      <c r="T358" s="125"/>
      <c r="U358" s="123" t="str">
        <f>IF(区域选择!P359="","",区域选择!P359)</f>
        <v/>
      </c>
      <c r="V358" s="123" t="str">
        <f>IF(原始数据!AJ358=0,"",原始数据!AJ358)</f>
        <v/>
      </c>
      <c r="W358" s="124"/>
      <c r="X358" s="125"/>
      <c r="Y358" s="125"/>
      <c r="Z358" s="125"/>
      <c r="AA358" s="125"/>
      <c r="AB358" s="125"/>
      <c r="AC358" s="123" t="str">
        <f>IF(区域选择!U359="","",区域选择!U359)</f>
        <v/>
      </c>
      <c r="AD358" s="123" t="str">
        <f>IF(原始数据!AL358=0,"",原始数据!AL358)</f>
        <v/>
      </c>
      <c r="AE358" s="124"/>
      <c r="AF358" s="125"/>
      <c r="AG358" s="125"/>
      <c r="AH358" s="125"/>
      <c r="AI358" s="125"/>
      <c r="AJ358" s="125"/>
      <c r="AK358" s="123" t="str">
        <f>IF(区域选择!Z359="","",区域选择!Z359)</f>
        <v/>
      </c>
      <c r="AL358" s="123" t="str">
        <f>IF(原始数据!AN358=0,"",原始数据!AN358)</f>
        <v/>
      </c>
      <c r="AM358" s="124"/>
      <c r="AN358" s="125"/>
      <c r="AO358" s="125"/>
      <c r="AP358" s="125"/>
      <c r="AQ358" s="125"/>
      <c r="AR358" s="125"/>
      <c r="AS358" s="128"/>
      <c r="AT358" s="128"/>
      <c r="AU358" s="128"/>
      <c r="AV358" s="128"/>
      <c r="AW358" s="128"/>
      <c r="AX358" s="125"/>
      <c r="AY358" s="125"/>
      <c r="AZ358" s="130"/>
      <c r="BA358" s="130"/>
      <c r="BB358" s="130"/>
      <c r="BC358" s="125"/>
    </row>
    <row r="359" spans="1:55">
      <c r="A359" s="117">
        <f>输入错误检查!B359</f>
        <v>0</v>
      </c>
      <c r="C359" s="120" t="str">
        <f>IF(原始数据!B359="","",原始数据!B359)</f>
        <v/>
      </c>
      <c r="D359" s="120" t="str">
        <f>IF(原始数据!C359="","",原始数据!C359)</f>
        <v/>
      </c>
      <c r="E359" s="120" t="str">
        <f>IF(原始数据!D359="","",原始数据!D359)</f>
        <v/>
      </c>
      <c r="F359" s="120" t="str">
        <f>IF(原始数据!E359="","",原始数据!E359)</f>
        <v/>
      </c>
      <c r="G359" s="120" t="str">
        <f>IF(原始数据!F359="","",原始数据!F359)</f>
        <v/>
      </c>
      <c r="H359" s="120">
        <f>IF(原始数据!G359="","",原始数据!G359)</f>
        <v>3</v>
      </c>
      <c r="I359" s="120" t="str">
        <f>IF(原始数据!H359="","",原始数据!H359)</f>
        <v>下</v>
      </c>
      <c r="J359" s="120" t="str">
        <f>原始数据!U359</f>
        <v/>
      </c>
      <c r="K359" s="120" t="str">
        <f t="shared" si="12"/>
        <v/>
      </c>
      <c r="L359" s="120">
        <f t="shared" si="13"/>
        <v>0</v>
      </c>
      <c r="M359" s="123" t="str">
        <f>IF(区域选择!K360="","",区域选择!K360)</f>
        <v/>
      </c>
      <c r="N359" s="123" t="str">
        <f>IF(原始数据!AI359=0,"",原始数据!AI359)</f>
        <v/>
      </c>
      <c r="O359" s="124"/>
      <c r="P359" s="125"/>
      <c r="Q359" s="125"/>
      <c r="R359" s="125"/>
      <c r="S359" s="125"/>
      <c r="T359" s="125"/>
      <c r="U359" s="123" t="str">
        <f>IF(区域选择!P360="","",区域选择!P360)</f>
        <v/>
      </c>
      <c r="V359" s="123" t="str">
        <f>IF(原始数据!AJ359=0,"",原始数据!AJ359)</f>
        <v/>
      </c>
      <c r="W359" s="124"/>
      <c r="X359" s="125"/>
      <c r="Y359" s="125"/>
      <c r="Z359" s="125"/>
      <c r="AA359" s="125"/>
      <c r="AB359" s="125"/>
      <c r="AC359" s="123" t="str">
        <f>IF(区域选择!U360="","",区域选择!U360)</f>
        <v/>
      </c>
      <c r="AD359" s="123" t="str">
        <f>IF(原始数据!AL359=0,"",原始数据!AL359)</f>
        <v/>
      </c>
      <c r="AE359" s="124"/>
      <c r="AF359" s="125"/>
      <c r="AG359" s="125"/>
      <c r="AH359" s="125"/>
      <c r="AI359" s="125"/>
      <c r="AJ359" s="125"/>
      <c r="AK359" s="123" t="str">
        <f>IF(区域选择!Z360="","",区域选择!Z360)</f>
        <v/>
      </c>
      <c r="AL359" s="123" t="str">
        <f>IF(原始数据!AN359=0,"",原始数据!AN359)</f>
        <v/>
      </c>
      <c r="AM359" s="124"/>
      <c r="AN359" s="125"/>
      <c r="AO359" s="125"/>
      <c r="AP359" s="125"/>
      <c r="AQ359" s="125"/>
      <c r="AR359" s="125"/>
      <c r="AS359" s="128"/>
      <c r="AT359" s="128"/>
      <c r="AU359" s="128"/>
      <c r="AV359" s="128"/>
      <c r="AW359" s="128"/>
      <c r="AX359" s="125"/>
      <c r="AY359" s="125"/>
      <c r="AZ359" s="130"/>
      <c r="BA359" s="130"/>
      <c r="BB359" s="130"/>
      <c r="BC359" s="125"/>
    </row>
    <row r="360" spans="1:55">
      <c r="A360" s="117">
        <f>输入错误检查!B360</f>
        <v>0</v>
      </c>
      <c r="C360" s="120" t="str">
        <f>IF(原始数据!B360="","",原始数据!B360)</f>
        <v/>
      </c>
      <c r="D360" s="120" t="str">
        <f>IF(原始数据!C360="","",原始数据!C360)</f>
        <v/>
      </c>
      <c r="E360" s="120" t="str">
        <f>IF(原始数据!D360="","",原始数据!D360)</f>
        <v/>
      </c>
      <c r="F360" s="120" t="str">
        <f>IF(原始数据!E360="","",原始数据!E360)</f>
        <v/>
      </c>
      <c r="G360" s="120" t="str">
        <f>IF(原始数据!F360="","",原始数据!F360)</f>
        <v/>
      </c>
      <c r="H360" s="120" t="str">
        <f>IF(原始数据!G360="","",原始数据!G360)</f>
        <v>加</v>
      </c>
      <c r="I360" s="120" t="str">
        <f>IF(原始数据!H360="","",原始数据!H360)</f>
        <v>上</v>
      </c>
      <c r="J360" s="120" t="str">
        <f>原始数据!U360</f>
        <v/>
      </c>
      <c r="K360" s="120" t="str">
        <f t="shared" si="12"/>
        <v/>
      </c>
      <c r="L360" s="120">
        <f t="shared" si="13"/>
        <v>0</v>
      </c>
      <c r="M360" s="123" t="str">
        <f>IF(区域选择!K361="","",区域选择!K361)</f>
        <v/>
      </c>
      <c r="N360" s="123" t="str">
        <f>IF(原始数据!AI360=0,"",原始数据!AI360)</f>
        <v/>
      </c>
      <c r="O360" s="124"/>
      <c r="P360" s="125"/>
      <c r="Q360" s="125"/>
      <c r="R360" s="125"/>
      <c r="S360" s="125"/>
      <c r="T360" s="125"/>
      <c r="U360" s="123" t="str">
        <f>IF(区域选择!P361="","",区域选择!P361)</f>
        <v/>
      </c>
      <c r="V360" s="123" t="str">
        <f>IF(原始数据!AJ360=0,"",原始数据!AJ360)</f>
        <v/>
      </c>
      <c r="W360" s="124"/>
      <c r="X360" s="125"/>
      <c r="Y360" s="125"/>
      <c r="Z360" s="125"/>
      <c r="AA360" s="125"/>
      <c r="AB360" s="125"/>
      <c r="AC360" s="123" t="str">
        <f>IF(区域选择!U361="","",区域选择!U361)</f>
        <v/>
      </c>
      <c r="AD360" s="123" t="str">
        <f>IF(原始数据!AL360=0,"",原始数据!AL360)</f>
        <v/>
      </c>
      <c r="AE360" s="124"/>
      <c r="AF360" s="125"/>
      <c r="AG360" s="125"/>
      <c r="AH360" s="125"/>
      <c r="AI360" s="125"/>
      <c r="AJ360" s="125"/>
      <c r="AK360" s="123" t="str">
        <f>IF(区域选择!Z361="","",区域选择!Z361)</f>
        <v/>
      </c>
      <c r="AL360" s="123" t="str">
        <f>IF(原始数据!AN360=0,"",原始数据!AN360)</f>
        <v/>
      </c>
      <c r="AM360" s="124"/>
      <c r="AN360" s="125"/>
      <c r="AO360" s="125"/>
      <c r="AP360" s="125"/>
      <c r="AQ360" s="125"/>
      <c r="AR360" s="125"/>
      <c r="AS360" s="128"/>
      <c r="AT360" s="128"/>
      <c r="AU360" s="128"/>
      <c r="AV360" s="128"/>
      <c r="AW360" s="128"/>
      <c r="AX360" s="125"/>
      <c r="AY360" s="125"/>
      <c r="AZ360" s="130"/>
      <c r="BA360" s="130"/>
      <c r="BB360" s="130"/>
      <c r="BC360" s="125"/>
    </row>
    <row r="361" spans="1:55">
      <c r="A361" s="117">
        <f>输入错误检查!B361</f>
        <v>0</v>
      </c>
      <c r="C361" s="120" t="str">
        <f>IF(原始数据!B361="","",原始数据!B361)</f>
        <v/>
      </c>
      <c r="D361" s="120" t="str">
        <f>IF(原始数据!C361="","",原始数据!C361)</f>
        <v/>
      </c>
      <c r="E361" s="120" t="str">
        <f>IF(原始数据!D361="","",原始数据!D361)</f>
        <v/>
      </c>
      <c r="F361" s="120" t="str">
        <f>IF(原始数据!E361="","",原始数据!E361)</f>
        <v/>
      </c>
      <c r="G361" s="120" t="str">
        <f>IF(原始数据!F361="","",原始数据!F361)</f>
        <v/>
      </c>
      <c r="H361" s="120" t="str">
        <f>IF(原始数据!G361="","",原始数据!G361)</f>
        <v>加</v>
      </c>
      <c r="I361" s="120" t="str">
        <f>IF(原始数据!H361="","",原始数据!H361)</f>
        <v>下</v>
      </c>
      <c r="J361" s="120" t="str">
        <f>原始数据!U361</f>
        <v/>
      </c>
      <c r="K361" s="120" t="str">
        <f t="shared" si="12"/>
        <v/>
      </c>
      <c r="L361" s="120">
        <f t="shared" si="13"/>
        <v>0</v>
      </c>
      <c r="M361" s="123" t="str">
        <f>IF(区域选择!K362="","",区域选择!K362)</f>
        <v/>
      </c>
      <c r="N361" s="123" t="str">
        <f>IF(原始数据!AI361=0,"",原始数据!AI361)</f>
        <v/>
      </c>
      <c r="O361" s="124"/>
      <c r="P361" s="125"/>
      <c r="Q361" s="125"/>
      <c r="R361" s="125"/>
      <c r="S361" s="125"/>
      <c r="T361" s="125"/>
      <c r="U361" s="123" t="str">
        <f>IF(区域选择!P362="","",区域选择!P362)</f>
        <v/>
      </c>
      <c r="V361" s="123" t="str">
        <f>IF(原始数据!AJ361=0,"",原始数据!AJ361)</f>
        <v/>
      </c>
      <c r="W361" s="124"/>
      <c r="X361" s="125"/>
      <c r="Y361" s="125"/>
      <c r="Z361" s="125"/>
      <c r="AA361" s="125"/>
      <c r="AB361" s="125"/>
      <c r="AC361" s="123" t="str">
        <f>IF(区域选择!U362="","",区域选择!U362)</f>
        <v/>
      </c>
      <c r="AD361" s="123" t="str">
        <f>IF(原始数据!AL361=0,"",原始数据!AL361)</f>
        <v/>
      </c>
      <c r="AE361" s="124"/>
      <c r="AF361" s="125"/>
      <c r="AG361" s="125"/>
      <c r="AH361" s="125"/>
      <c r="AI361" s="125"/>
      <c r="AJ361" s="125"/>
      <c r="AK361" s="123" t="str">
        <f>IF(区域选择!Z362="","",区域选择!Z362)</f>
        <v/>
      </c>
      <c r="AL361" s="123" t="str">
        <f>IF(原始数据!AN361=0,"",原始数据!AN361)</f>
        <v/>
      </c>
      <c r="AM361" s="124"/>
      <c r="AN361" s="125"/>
      <c r="AO361" s="125"/>
      <c r="AP361" s="125"/>
      <c r="AQ361" s="125"/>
      <c r="AR361" s="125"/>
      <c r="AS361" s="128"/>
      <c r="AT361" s="128"/>
      <c r="AU361" s="128"/>
      <c r="AV361" s="128"/>
      <c r="AW361" s="128"/>
      <c r="AX361" s="125"/>
      <c r="AY361" s="125"/>
      <c r="AZ361" s="130"/>
      <c r="BA361" s="130"/>
      <c r="BB361" s="130"/>
      <c r="BC361" s="125"/>
    </row>
    <row r="362" spans="1:55">
      <c r="A362" s="117">
        <f>输入错误检查!B362</f>
        <v>0</v>
      </c>
      <c r="C362" s="120" t="str">
        <f>IF(原始数据!B362="","",原始数据!B362)</f>
        <v/>
      </c>
      <c r="D362" s="120" t="str">
        <f>IF(原始数据!C362="","",原始数据!C362)</f>
        <v/>
      </c>
      <c r="E362" s="120" t="str">
        <f>IF(原始数据!D362="","",原始数据!D362)</f>
        <v/>
      </c>
      <c r="F362" s="120" t="str">
        <f>IF(原始数据!E362="","",原始数据!E362)</f>
        <v/>
      </c>
      <c r="G362" s="120" t="str">
        <f>IF(原始数据!F362="","",原始数据!F362)</f>
        <v/>
      </c>
      <c r="H362" s="120">
        <f>IF(原始数据!G362="","",原始数据!G362)</f>
        <v>1</v>
      </c>
      <c r="I362" s="120" t="str">
        <f>IF(原始数据!H362="","",原始数据!H362)</f>
        <v>上</v>
      </c>
      <c r="J362" s="120" t="str">
        <f>原始数据!U362</f>
        <v/>
      </c>
      <c r="K362" s="120" t="str">
        <f t="shared" si="12"/>
        <v/>
      </c>
      <c r="L362" s="120">
        <f t="shared" si="13"/>
        <v>0</v>
      </c>
      <c r="M362" s="123" t="str">
        <f>IF(区域选择!K363="","",区域选择!K363)</f>
        <v/>
      </c>
      <c r="N362" s="123" t="str">
        <f>IF(原始数据!AI362=0,"",原始数据!AI362)</f>
        <v/>
      </c>
      <c r="O362" s="124"/>
      <c r="P362" s="125"/>
      <c r="Q362" s="125"/>
      <c r="R362" s="125"/>
      <c r="S362" s="125"/>
      <c r="T362" s="125"/>
      <c r="U362" s="123" t="str">
        <f>IF(区域选择!P363="","",区域选择!P363)</f>
        <v/>
      </c>
      <c r="V362" s="123" t="str">
        <f>IF(原始数据!AJ362=0,"",原始数据!AJ362)</f>
        <v/>
      </c>
      <c r="W362" s="124"/>
      <c r="X362" s="125"/>
      <c r="Y362" s="125"/>
      <c r="Z362" s="125"/>
      <c r="AA362" s="125"/>
      <c r="AB362" s="125"/>
      <c r="AC362" s="123" t="str">
        <f>IF(区域选择!U363="","",区域选择!U363)</f>
        <v/>
      </c>
      <c r="AD362" s="123" t="str">
        <f>IF(原始数据!AL362=0,"",原始数据!AL362)</f>
        <v/>
      </c>
      <c r="AE362" s="124"/>
      <c r="AF362" s="125"/>
      <c r="AG362" s="125"/>
      <c r="AH362" s="125"/>
      <c r="AI362" s="125"/>
      <c r="AJ362" s="125"/>
      <c r="AK362" s="123" t="str">
        <f>IF(区域选择!Z363="","",区域选择!Z363)</f>
        <v/>
      </c>
      <c r="AL362" s="123" t="str">
        <f>IF(原始数据!AN362=0,"",原始数据!AN362)</f>
        <v/>
      </c>
      <c r="AM362" s="124"/>
      <c r="AN362" s="125"/>
      <c r="AO362" s="125"/>
      <c r="AP362" s="125"/>
      <c r="AQ362" s="125"/>
      <c r="AR362" s="125"/>
      <c r="AS362" s="128"/>
      <c r="AT362" s="128"/>
      <c r="AU362" s="128"/>
      <c r="AV362" s="128"/>
      <c r="AW362" s="128"/>
      <c r="AX362" s="125"/>
      <c r="AY362" s="125"/>
      <c r="AZ362" s="130"/>
      <c r="BA362" s="130"/>
      <c r="BB362" s="130"/>
      <c r="BC362" s="125"/>
    </row>
    <row r="363" spans="1:55">
      <c r="A363" s="117">
        <f>输入错误检查!B363</f>
        <v>0</v>
      </c>
      <c r="C363" s="120" t="str">
        <f>IF(原始数据!B363="","",原始数据!B363)</f>
        <v/>
      </c>
      <c r="D363" s="120" t="str">
        <f>IF(原始数据!C363="","",原始数据!C363)</f>
        <v/>
      </c>
      <c r="E363" s="120" t="str">
        <f>IF(原始数据!D363="","",原始数据!D363)</f>
        <v/>
      </c>
      <c r="F363" s="120" t="str">
        <f>IF(原始数据!E363="","",原始数据!E363)</f>
        <v/>
      </c>
      <c r="G363" s="120" t="str">
        <f>IF(原始数据!F363="","",原始数据!F363)</f>
        <v/>
      </c>
      <c r="H363" s="120">
        <f>IF(原始数据!G363="","",原始数据!G363)</f>
        <v>1</v>
      </c>
      <c r="I363" s="120" t="str">
        <f>IF(原始数据!H363="","",原始数据!H363)</f>
        <v>下</v>
      </c>
      <c r="J363" s="120" t="str">
        <f>原始数据!U363</f>
        <v/>
      </c>
      <c r="K363" s="120" t="str">
        <f t="shared" si="12"/>
        <v/>
      </c>
      <c r="L363" s="120">
        <f t="shared" si="13"/>
        <v>0</v>
      </c>
      <c r="M363" s="123" t="str">
        <f>IF(区域选择!K364="","",区域选择!K364)</f>
        <v/>
      </c>
      <c r="N363" s="123" t="str">
        <f>IF(原始数据!AI363=0,"",原始数据!AI363)</f>
        <v/>
      </c>
      <c r="O363" s="124"/>
      <c r="P363" s="125"/>
      <c r="Q363" s="125"/>
      <c r="R363" s="125"/>
      <c r="S363" s="125"/>
      <c r="T363" s="125"/>
      <c r="U363" s="123" t="str">
        <f>IF(区域选择!P364="","",区域选择!P364)</f>
        <v/>
      </c>
      <c r="V363" s="123" t="str">
        <f>IF(原始数据!AJ363=0,"",原始数据!AJ363)</f>
        <v/>
      </c>
      <c r="W363" s="124"/>
      <c r="X363" s="125"/>
      <c r="Y363" s="125"/>
      <c r="Z363" s="125"/>
      <c r="AA363" s="125"/>
      <c r="AB363" s="125"/>
      <c r="AC363" s="123" t="str">
        <f>IF(区域选择!U364="","",区域选择!U364)</f>
        <v/>
      </c>
      <c r="AD363" s="123" t="str">
        <f>IF(原始数据!AL363=0,"",原始数据!AL363)</f>
        <v/>
      </c>
      <c r="AE363" s="124"/>
      <c r="AF363" s="125"/>
      <c r="AG363" s="125"/>
      <c r="AH363" s="125"/>
      <c r="AI363" s="125"/>
      <c r="AJ363" s="125"/>
      <c r="AK363" s="123" t="str">
        <f>IF(区域选择!Z364="","",区域选择!Z364)</f>
        <v/>
      </c>
      <c r="AL363" s="123" t="str">
        <f>IF(原始数据!AN363=0,"",原始数据!AN363)</f>
        <v/>
      </c>
      <c r="AM363" s="124"/>
      <c r="AN363" s="125"/>
      <c r="AO363" s="125"/>
      <c r="AP363" s="125"/>
      <c r="AQ363" s="125"/>
      <c r="AR363" s="125"/>
      <c r="AS363" s="128"/>
      <c r="AT363" s="128"/>
      <c r="AU363" s="128"/>
      <c r="AV363" s="128"/>
      <c r="AW363" s="128"/>
      <c r="AX363" s="125"/>
      <c r="AY363" s="125"/>
      <c r="AZ363" s="130"/>
      <c r="BA363" s="130"/>
      <c r="BB363" s="130"/>
      <c r="BC363" s="125"/>
    </row>
    <row r="364" spans="1:55">
      <c r="A364" s="117">
        <f>输入错误检查!B364</f>
        <v>0</v>
      </c>
      <c r="C364" s="120" t="str">
        <f>IF(原始数据!B364="","",原始数据!B364)</f>
        <v/>
      </c>
      <c r="D364" s="120" t="str">
        <f>IF(原始数据!C364="","",原始数据!C364)</f>
        <v/>
      </c>
      <c r="E364" s="120" t="str">
        <f>IF(原始数据!D364="","",原始数据!D364)</f>
        <v/>
      </c>
      <c r="F364" s="120" t="str">
        <f>IF(原始数据!E364="","",原始数据!E364)</f>
        <v/>
      </c>
      <c r="G364" s="120" t="str">
        <f>IF(原始数据!F364="","",原始数据!F364)</f>
        <v/>
      </c>
      <c r="H364" s="120">
        <f>IF(原始数据!G364="","",原始数据!G364)</f>
        <v>2</v>
      </c>
      <c r="I364" s="120" t="str">
        <f>IF(原始数据!H364="","",原始数据!H364)</f>
        <v>上</v>
      </c>
      <c r="J364" s="120" t="str">
        <f>原始数据!U364</f>
        <v/>
      </c>
      <c r="K364" s="120" t="str">
        <f t="shared" si="12"/>
        <v/>
      </c>
      <c r="L364" s="120">
        <f t="shared" si="13"/>
        <v>0</v>
      </c>
      <c r="M364" s="123" t="str">
        <f>IF(区域选择!K365="","",区域选择!K365)</f>
        <v/>
      </c>
      <c r="N364" s="123" t="str">
        <f>IF(原始数据!AI364=0,"",原始数据!AI364)</f>
        <v/>
      </c>
      <c r="O364" s="124"/>
      <c r="P364" s="125"/>
      <c r="Q364" s="125"/>
      <c r="R364" s="125"/>
      <c r="S364" s="125"/>
      <c r="T364" s="125"/>
      <c r="U364" s="123" t="str">
        <f>IF(区域选择!P365="","",区域选择!P365)</f>
        <v/>
      </c>
      <c r="V364" s="123" t="str">
        <f>IF(原始数据!AJ364=0,"",原始数据!AJ364)</f>
        <v/>
      </c>
      <c r="W364" s="124"/>
      <c r="X364" s="125"/>
      <c r="Y364" s="125"/>
      <c r="Z364" s="125"/>
      <c r="AA364" s="125"/>
      <c r="AB364" s="125"/>
      <c r="AC364" s="123" t="str">
        <f>IF(区域选择!U365="","",区域选择!U365)</f>
        <v/>
      </c>
      <c r="AD364" s="123" t="str">
        <f>IF(原始数据!AL364=0,"",原始数据!AL364)</f>
        <v/>
      </c>
      <c r="AE364" s="124"/>
      <c r="AF364" s="125"/>
      <c r="AG364" s="125"/>
      <c r="AH364" s="125"/>
      <c r="AI364" s="125"/>
      <c r="AJ364" s="125"/>
      <c r="AK364" s="123" t="str">
        <f>IF(区域选择!Z365="","",区域选择!Z365)</f>
        <v/>
      </c>
      <c r="AL364" s="123" t="str">
        <f>IF(原始数据!AN364=0,"",原始数据!AN364)</f>
        <v/>
      </c>
      <c r="AM364" s="124"/>
      <c r="AN364" s="125"/>
      <c r="AO364" s="125"/>
      <c r="AP364" s="125"/>
      <c r="AQ364" s="125"/>
      <c r="AR364" s="125"/>
      <c r="AS364" s="128"/>
      <c r="AT364" s="128"/>
      <c r="AU364" s="128"/>
      <c r="AV364" s="128"/>
      <c r="AW364" s="128"/>
      <c r="AX364" s="125"/>
      <c r="AY364" s="125"/>
      <c r="AZ364" s="130"/>
      <c r="BA364" s="130"/>
      <c r="BB364" s="130"/>
      <c r="BC364" s="125"/>
    </row>
    <row r="365" spans="1:55">
      <c r="A365" s="117">
        <f>输入错误检查!B365</f>
        <v>0</v>
      </c>
      <c r="C365" s="120" t="str">
        <f>IF(原始数据!B365="","",原始数据!B365)</f>
        <v/>
      </c>
      <c r="D365" s="120" t="str">
        <f>IF(原始数据!C365="","",原始数据!C365)</f>
        <v/>
      </c>
      <c r="E365" s="120" t="str">
        <f>IF(原始数据!D365="","",原始数据!D365)</f>
        <v/>
      </c>
      <c r="F365" s="120" t="str">
        <f>IF(原始数据!E365="","",原始数据!E365)</f>
        <v/>
      </c>
      <c r="G365" s="120" t="str">
        <f>IF(原始数据!F365="","",原始数据!F365)</f>
        <v/>
      </c>
      <c r="H365" s="120">
        <f>IF(原始数据!G365="","",原始数据!G365)</f>
        <v>2</v>
      </c>
      <c r="I365" s="120" t="str">
        <f>IF(原始数据!H365="","",原始数据!H365)</f>
        <v>下</v>
      </c>
      <c r="J365" s="120" t="str">
        <f>原始数据!U365</f>
        <v/>
      </c>
      <c r="K365" s="120" t="str">
        <f t="shared" si="12"/>
        <v/>
      </c>
      <c r="L365" s="120">
        <f t="shared" si="13"/>
        <v>0</v>
      </c>
      <c r="M365" s="123" t="str">
        <f>IF(区域选择!K366="","",区域选择!K366)</f>
        <v/>
      </c>
      <c r="N365" s="123" t="str">
        <f>IF(原始数据!AI365=0,"",原始数据!AI365)</f>
        <v/>
      </c>
      <c r="O365" s="124"/>
      <c r="P365" s="125"/>
      <c r="Q365" s="125"/>
      <c r="R365" s="125"/>
      <c r="S365" s="125"/>
      <c r="T365" s="125"/>
      <c r="U365" s="123" t="str">
        <f>IF(区域选择!P366="","",区域选择!P366)</f>
        <v/>
      </c>
      <c r="V365" s="123" t="str">
        <f>IF(原始数据!AJ365=0,"",原始数据!AJ365)</f>
        <v/>
      </c>
      <c r="W365" s="124"/>
      <c r="X365" s="125"/>
      <c r="Y365" s="125"/>
      <c r="Z365" s="125"/>
      <c r="AA365" s="125"/>
      <c r="AB365" s="125"/>
      <c r="AC365" s="123" t="str">
        <f>IF(区域选择!U366="","",区域选择!U366)</f>
        <v/>
      </c>
      <c r="AD365" s="123" t="str">
        <f>IF(原始数据!AL365=0,"",原始数据!AL365)</f>
        <v/>
      </c>
      <c r="AE365" s="124"/>
      <c r="AF365" s="125"/>
      <c r="AG365" s="125"/>
      <c r="AH365" s="125"/>
      <c r="AI365" s="125"/>
      <c r="AJ365" s="125"/>
      <c r="AK365" s="123" t="str">
        <f>IF(区域选择!Z366="","",区域选择!Z366)</f>
        <v/>
      </c>
      <c r="AL365" s="123" t="str">
        <f>IF(原始数据!AN365=0,"",原始数据!AN365)</f>
        <v/>
      </c>
      <c r="AM365" s="124"/>
      <c r="AN365" s="125"/>
      <c r="AO365" s="125"/>
      <c r="AP365" s="125"/>
      <c r="AQ365" s="125"/>
      <c r="AR365" s="125"/>
      <c r="AS365" s="128"/>
      <c r="AT365" s="128"/>
      <c r="AU365" s="128"/>
      <c r="AV365" s="128"/>
      <c r="AW365" s="128"/>
      <c r="AX365" s="125"/>
      <c r="AY365" s="125"/>
      <c r="AZ365" s="130"/>
      <c r="BA365" s="130"/>
      <c r="BB365" s="130"/>
      <c r="BC365" s="125"/>
    </row>
    <row r="366" spans="1:55">
      <c r="A366" s="117">
        <f>输入错误检查!B366</f>
        <v>0</v>
      </c>
      <c r="C366" s="120" t="str">
        <f>IF(原始数据!B366="","",原始数据!B366)</f>
        <v/>
      </c>
      <c r="D366" s="120" t="str">
        <f>IF(原始数据!C366="","",原始数据!C366)</f>
        <v/>
      </c>
      <c r="E366" s="120" t="str">
        <f>IF(原始数据!D366="","",原始数据!D366)</f>
        <v/>
      </c>
      <c r="F366" s="120" t="str">
        <f>IF(原始数据!E366="","",原始数据!E366)</f>
        <v/>
      </c>
      <c r="G366" s="120" t="str">
        <f>IF(原始数据!F366="","",原始数据!F366)</f>
        <v/>
      </c>
      <c r="H366" s="120">
        <f>IF(原始数据!G366="","",原始数据!G366)</f>
        <v>3</v>
      </c>
      <c r="I366" s="120" t="str">
        <f>IF(原始数据!H366="","",原始数据!H366)</f>
        <v>上</v>
      </c>
      <c r="J366" s="120" t="str">
        <f>原始数据!U366</f>
        <v/>
      </c>
      <c r="K366" s="120" t="str">
        <f t="shared" si="12"/>
        <v/>
      </c>
      <c r="L366" s="120">
        <f t="shared" si="13"/>
        <v>0</v>
      </c>
      <c r="M366" s="123" t="str">
        <f>IF(区域选择!K367="","",区域选择!K367)</f>
        <v/>
      </c>
      <c r="N366" s="123" t="str">
        <f>IF(原始数据!AI366=0,"",原始数据!AI366)</f>
        <v/>
      </c>
      <c r="O366" s="124"/>
      <c r="P366" s="125"/>
      <c r="Q366" s="125"/>
      <c r="R366" s="125"/>
      <c r="S366" s="125"/>
      <c r="T366" s="125"/>
      <c r="U366" s="123" t="str">
        <f>IF(区域选择!P367="","",区域选择!P367)</f>
        <v/>
      </c>
      <c r="V366" s="123" t="str">
        <f>IF(原始数据!AJ366=0,"",原始数据!AJ366)</f>
        <v/>
      </c>
      <c r="W366" s="124"/>
      <c r="X366" s="125"/>
      <c r="Y366" s="125"/>
      <c r="Z366" s="125"/>
      <c r="AA366" s="125"/>
      <c r="AB366" s="125"/>
      <c r="AC366" s="123" t="str">
        <f>IF(区域选择!U367="","",区域选择!U367)</f>
        <v/>
      </c>
      <c r="AD366" s="123" t="str">
        <f>IF(原始数据!AL366=0,"",原始数据!AL366)</f>
        <v/>
      </c>
      <c r="AE366" s="124"/>
      <c r="AF366" s="125"/>
      <c r="AG366" s="125"/>
      <c r="AH366" s="125"/>
      <c r="AI366" s="125"/>
      <c r="AJ366" s="125"/>
      <c r="AK366" s="123" t="str">
        <f>IF(区域选择!Z367="","",区域选择!Z367)</f>
        <v/>
      </c>
      <c r="AL366" s="123" t="str">
        <f>IF(原始数据!AN366=0,"",原始数据!AN366)</f>
        <v/>
      </c>
      <c r="AM366" s="124"/>
      <c r="AN366" s="125"/>
      <c r="AO366" s="125"/>
      <c r="AP366" s="125"/>
      <c r="AQ366" s="125"/>
      <c r="AR366" s="125"/>
      <c r="AS366" s="128"/>
      <c r="AT366" s="128"/>
      <c r="AU366" s="128"/>
      <c r="AV366" s="128"/>
      <c r="AW366" s="128"/>
      <c r="AX366" s="125"/>
      <c r="AY366" s="125"/>
      <c r="AZ366" s="130"/>
      <c r="BA366" s="130"/>
      <c r="BB366" s="130"/>
      <c r="BC366" s="125"/>
    </row>
    <row r="367" spans="1:55">
      <c r="A367" s="117">
        <f>输入错误检查!B367</f>
        <v>0</v>
      </c>
      <c r="C367" s="120" t="str">
        <f>IF(原始数据!B367="","",原始数据!B367)</f>
        <v/>
      </c>
      <c r="D367" s="120" t="str">
        <f>IF(原始数据!C367="","",原始数据!C367)</f>
        <v/>
      </c>
      <c r="E367" s="120" t="str">
        <f>IF(原始数据!D367="","",原始数据!D367)</f>
        <v/>
      </c>
      <c r="F367" s="120" t="str">
        <f>IF(原始数据!E367="","",原始数据!E367)</f>
        <v/>
      </c>
      <c r="G367" s="120" t="str">
        <f>IF(原始数据!F367="","",原始数据!F367)</f>
        <v/>
      </c>
      <c r="H367" s="120">
        <f>IF(原始数据!G367="","",原始数据!G367)</f>
        <v>3</v>
      </c>
      <c r="I367" s="120" t="str">
        <f>IF(原始数据!H367="","",原始数据!H367)</f>
        <v>下</v>
      </c>
      <c r="J367" s="120" t="str">
        <f>原始数据!U367</f>
        <v/>
      </c>
      <c r="K367" s="120" t="str">
        <f t="shared" si="12"/>
        <v/>
      </c>
      <c r="L367" s="120">
        <f t="shared" si="13"/>
        <v>0</v>
      </c>
      <c r="M367" s="123" t="str">
        <f>IF(区域选择!K368="","",区域选择!K368)</f>
        <v/>
      </c>
      <c r="N367" s="123" t="str">
        <f>IF(原始数据!AI367=0,"",原始数据!AI367)</f>
        <v/>
      </c>
      <c r="O367" s="124"/>
      <c r="P367" s="125"/>
      <c r="Q367" s="125"/>
      <c r="R367" s="125"/>
      <c r="S367" s="125"/>
      <c r="T367" s="125"/>
      <c r="U367" s="123" t="str">
        <f>IF(区域选择!P368="","",区域选择!P368)</f>
        <v/>
      </c>
      <c r="V367" s="123" t="str">
        <f>IF(原始数据!AJ367=0,"",原始数据!AJ367)</f>
        <v/>
      </c>
      <c r="W367" s="124"/>
      <c r="X367" s="125"/>
      <c r="Y367" s="125"/>
      <c r="Z367" s="125"/>
      <c r="AA367" s="125"/>
      <c r="AB367" s="125"/>
      <c r="AC367" s="123" t="str">
        <f>IF(区域选择!U368="","",区域选择!U368)</f>
        <v/>
      </c>
      <c r="AD367" s="123" t="str">
        <f>IF(原始数据!AL367=0,"",原始数据!AL367)</f>
        <v/>
      </c>
      <c r="AE367" s="124"/>
      <c r="AF367" s="125"/>
      <c r="AG367" s="125"/>
      <c r="AH367" s="125"/>
      <c r="AI367" s="125"/>
      <c r="AJ367" s="125"/>
      <c r="AK367" s="123" t="str">
        <f>IF(区域选择!Z368="","",区域选择!Z368)</f>
        <v/>
      </c>
      <c r="AL367" s="123" t="str">
        <f>IF(原始数据!AN367=0,"",原始数据!AN367)</f>
        <v/>
      </c>
      <c r="AM367" s="124"/>
      <c r="AN367" s="125"/>
      <c r="AO367" s="125"/>
      <c r="AP367" s="125"/>
      <c r="AQ367" s="125"/>
      <c r="AR367" s="125"/>
      <c r="AS367" s="128"/>
      <c r="AT367" s="128"/>
      <c r="AU367" s="128"/>
      <c r="AV367" s="128"/>
      <c r="AW367" s="128"/>
      <c r="AX367" s="125"/>
      <c r="AY367" s="125"/>
      <c r="AZ367" s="130"/>
      <c r="BA367" s="130"/>
      <c r="BB367" s="130"/>
      <c r="BC367" s="125"/>
    </row>
    <row r="368" spans="1:55">
      <c r="A368" s="117">
        <f>输入错误检查!B368</f>
        <v>0</v>
      </c>
      <c r="C368" s="120" t="str">
        <f>IF(原始数据!B368="","",原始数据!B368)</f>
        <v/>
      </c>
      <c r="D368" s="120" t="str">
        <f>IF(原始数据!C368="","",原始数据!C368)</f>
        <v/>
      </c>
      <c r="E368" s="120" t="str">
        <f>IF(原始数据!D368="","",原始数据!D368)</f>
        <v/>
      </c>
      <c r="F368" s="120" t="str">
        <f>IF(原始数据!E368="","",原始数据!E368)</f>
        <v/>
      </c>
      <c r="G368" s="120" t="str">
        <f>IF(原始数据!F368="","",原始数据!F368)</f>
        <v/>
      </c>
      <c r="H368" s="120" t="str">
        <f>IF(原始数据!G368="","",原始数据!G368)</f>
        <v>加</v>
      </c>
      <c r="I368" s="120" t="str">
        <f>IF(原始数据!H368="","",原始数据!H368)</f>
        <v>上</v>
      </c>
      <c r="J368" s="120" t="str">
        <f>原始数据!U368</f>
        <v/>
      </c>
      <c r="K368" s="120" t="str">
        <f t="shared" si="12"/>
        <v/>
      </c>
      <c r="L368" s="120">
        <f t="shared" si="13"/>
        <v>0</v>
      </c>
      <c r="M368" s="123" t="str">
        <f>IF(区域选择!K369="","",区域选择!K369)</f>
        <v/>
      </c>
      <c r="N368" s="123" t="str">
        <f>IF(原始数据!AI368=0,"",原始数据!AI368)</f>
        <v/>
      </c>
      <c r="O368" s="124"/>
      <c r="P368" s="125"/>
      <c r="Q368" s="125"/>
      <c r="R368" s="125"/>
      <c r="S368" s="125"/>
      <c r="T368" s="125"/>
      <c r="U368" s="123" t="str">
        <f>IF(区域选择!P369="","",区域选择!P369)</f>
        <v/>
      </c>
      <c r="V368" s="123" t="str">
        <f>IF(原始数据!AJ368=0,"",原始数据!AJ368)</f>
        <v/>
      </c>
      <c r="W368" s="124"/>
      <c r="X368" s="125"/>
      <c r="Y368" s="125"/>
      <c r="Z368" s="125"/>
      <c r="AA368" s="125"/>
      <c r="AB368" s="125"/>
      <c r="AC368" s="123" t="str">
        <f>IF(区域选择!U369="","",区域选择!U369)</f>
        <v/>
      </c>
      <c r="AD368" s="123" t="str">
        <f>IF(原始数据!AL368=0,"",原始数据!AL368)</f>
        <v/>
      </c>
      <c r="AE368" s="124"/>
      <c r="AF368" s="125"/>
      <c r="AG368" s="125"/>
      <c r="AH368" s="125"/>
      <c r="AI368" s="125"/>
      <c r="AJ368" s="125"/>
      <c r="AK368" s="123" t="str">
        <f>IF(区域选择!Z369="","",区域选择!Z369)</f>
        <v/>
      </c>
      <c r="AL368" s="123" t="str">
        <f>IF(原始数据!AN368=0,"",原始数据!AN368)</f>
        <v/>
      </c>
      <c r="AM368" s="124"/>
      <c r="AN368" s="125"/>
      <c r="AO368" s="125"/>
      <c r="AP368" s="125"/>
      <c r="AQ368" s="125"/>
      <c r="AR368" s="125"/>
      <c r="AS368" s="128"/>
      <c r="AT368" s="128"/>
      <c r="AU368" s="128"/>
      <c r="AV368" s="128"/>
      <c r="AW368" s="128"/>
      <c r="AX368" s="125"/>
      <c r="AY368" s="125"/>
      <c r="AZ368" s="130"/>
      <c r="BA368" s="130"/>
      <c r="BB368" s="130"/>
      <c r="BC368" s="125"/>
    </row>
    <row r="369" spans="1:55">
      <c r="A369" s="117">
        <f>输入错误检查!B369</f>
        <v>0</v>
      </c>
      <c r="C369" s="120" t="str">
        <f>IF(原始数据!B369="","",原始数据!B369)</f>
        <v/>
      </c>
      <c r="D369" s="120" t="str">
        <f>IF(原始数据!C369="","",原始数据!C369)</f>
        <v/>
      </c>
      <c r="E369" s="120" t="str">
        <f>IF(原始数据!D369="","",原始数据!D369)</f>
        <v/>
      </c>
      <c r="F369" s="120" t="str">
        <f>IF(原始数据!E369="","",原始数据!E369)</f>
        <v/>
      </c>
      <c r="G369" s="120" t="str">
        <f>IF(原始数据!F369="","",原始数据!F369)</f>
        <v/>
      </c>
      <c r="H369" s="120" t="str">
        <f>IF(原始数据!G369="","",原始数据!G369)</f>
        <v>加</v>
      </c>
      <c r="I369" s="120" t="str">
        <f>IF(原始数据!H369="","",原始数据!H369)</f>
        <v>下</v>
      </c>
      <c r="J369" s="120" t="str">
        <f>原始数据!U369</f>
        <v/>
      </c>
      <c r="K369" s="120" t="str">
        <f t="shared" si="12"/>
        <v/>
      </c>
      <c r="L369" s="120">
        <f t="shared" si="13"/>
        <v>0</v>
      </c>
      <c r="M369" s="123" t="str">
        <f>IF(区域选择!K370="","",区域选择!K370)</f>
        <v/>
      </c>
      <c r="N369" s="123" t="str">
        <f>IF(原始数据!AI369=0,"",原始数据!AI369)</f>
        <v/>
      </c>
      <c r="O369" s="124"/>
      <c r="P369" s="125"/>
      <c r="Q369" s="125"/>
      <c r="R369" s="125"/>
      <c r="S369" s="125"/>
      <c r="T369" s="125"/>
      <c r="U369" s="123" t="str">
        <f>IF(区域选择!P370="","",区域选择!P370)</f>
        <v/>
      </c>
      <c r="V369" s="123" t="str">
        <f>IF(原始数据!AJ369=0,"",原始数据!AJ369)</f>
        <v/>
      </c>
      <c r="W369" s="124"/>
      <c r="X369" s="125"/>
      <c r="Y369" s="125"/>
      <c r="Z369" s="125"/>
      <c r="AA369" s="125"/>
      <c r="AB369" s="125"/>
      <c r="AC369" s="123" t="str">
        <f>IF(区域选择!U370="","",区域选择!U370)</f>
        <v/>
      </c>
      <c r="AD369" s="123" t="str">
        <f>IF(原始数据!AL369=0,"",原始数据!AL369)</f>
        <v/>
      </c>
      <c r="AE369" s="124"/>
      <c r="AF369" s="125"/>
      <c r="AG369" s="125"/>
      <c r="AH369" s="125"/>
      <c r="AI369" s="125"/>
      <c r="AJ369" s="125"/>
      <c r="AK369" s="123" t="str">
        <f>IF(区域选择!Z370="","",区域选择!Z370)</f>
        <v/>
      </c>
      <c r="AL369" s="123" t="str">
        <f>IF(原始数据!AN369=0,"",原始数据!AN369)</f>
        <v/>
      </c>
      <c r="AM369" s="124"/>
      <c r="AN369" s="125"/>
      <c r="AO369" s="125"/>
      <c r="AP369" s="125"/>
      <c r="AQ369" s="125"/>
      <c r="AR369" s="125"/>
      <c r="AS369" s="128"/>
      <c r="AT369" s="128"/>
      <c r="AU369" s="128"/>
      <c r="AV369" s="128"/>
      <c r="AW369" s="128"/>
      <c r="AX369" s="125"/>
      <c r="AY369" s="125"/>
      <c r="AZ369" s="130"/>
      <c r="BA369" s="130"/>
      <c r="BB369" s="130"/>
      <c r="BC369" s="125"/>
    </row>
    <row r="370" spans="1:55">
      <c r="A370" s="117">
        <f>输入错误检查!B370</f>
        <v>0</v>
      </c>
      <c r="C370" s="120" t="str">
        <f>IF(原始数据!B370="","",原始数据!B370)</f>
        <v/>
      </c>
      <c r="D370" s="120" t="str">
        <f>IF(原始数据!C370="","",原始数据!C370)</f>
        <v/>
      </c>
      <c r="E370" s="120" t="str">
        <f>IF(原始数据!D370="","",原始数据!D370)</f>
        <v/>
      </c>
      <c r="F370" s="120" t="str">
        <f>IF(原始数据!E370="","",原始数据!E370)</f>
        <v/>
      </c>
      <c r="G370" s="120" t="str">
        <f>IF(原始数据!F370="","",原始数据!F370)</f>
        <v/>
      </c>
      <c r="H370" s="120">
        <f>IF(原始数据!G370="","",原始数据!G370)</f>
        <v>1</v>
      </c>
      <c r="I370" s="120" t="str">
        <f>IF(原始数据!H370="","",原始数据!H370)</f>
        <v>上</v>
      </c>
      <c r="J370" s="120" t="str">
        <f>原始数据!U370</f>
        <v/>
      </c>
      <c r="K370" s="120" t="str">
        <f t="shared" si="12"/>
        <v/>
      </c>
      <c r="L370" s="120">
        <f t="shared" si="13"/>
        <v>0</v>
      </c>
      <c r="M370" s="123" t="str">
        <f>IF(区域选择!K371="","",区域选择!K371)</f>
        <v/>
      </c>
      <c r="N370" s="123" t="str">
        <f>IF(原始数据!AI370=0,"",原始数据!AI370)</f>
        <v/>
      </c>
      <c r="O370" s="124"/>
      <c r="P370" s="125"/>
      <c r="Q370" s="125"/>
      <c r="R370" s="125"/>
      <c r="S370" s="125"/>
      <c r="T370" s="125"/>
      <c r="U370" s="123" t="str">
        <f>IF(区域选择!P371="","",区域选择!P371)</f>
        <v/>
      </c>
      <c r="V370" s="123" t="str">
        <f>IF(原始数据!AJ370=0,"",原始数据!AJ370)</f>
        <v/>
      </c>
      <c r="W370" s="124"/>
      <c r="X370" s="125"/>
      <c r="Y370" s="125"/>
      <c r="Z370" s="125"/>
      <c r="AA370" s="125"/>
      <c r="AB370" s="125"/>
      <c r="AC370" s="123" t="str">
        <f>IF(区域选择!U371="","",区域选择!U371)</f>
        <v/>
      </c>
      <c r="AD370" s="123" t="str">
        <f>IF(原始数据!AL370=0,"",原始数据!AL370)</f>
        <v/>
      </c>
      <c r="AE370" s="124"/>
      <c r="AF370" s="125"/>
      <c r="AG370" s="125"/>
      <c r="AH370" s="125"/>
      <c r="AI370" s="125"/>
      <c r="AJ370" s="125"/>
      <c r="AK370" s="123" t="str">
        <f>IF(区域选择!Z371="","",区域选择!Z371)</f>
        <v/>
      </c>
      <c r="AL370" s="123" t="str">
        <f>IF(原始数据!AN370=0,"",原始数据!AN370)</f>
        <v/>
      </c>
      <c r="AM370" s="124"/>
      <c r="AN370" s="125"/>
      <c r="AO370" s="125"/>
      <c r="AP370" s="125"/>
      <c r="AQ370" s="125"/>
      <c r="AR370" s="125"/>
      <c r="AS370" s="128"/>
      <c r="AT370" s="128"/>
      <c r="AU370" s="128"/>
      <c r="AV370" s="128"/>
      <c r="AW370" s="128"/>
      <c r="AX370" s="125"/>
      <c r="AY370" s="125"/>
      <c r="AZ370" s="130"/>
      <c r="BA370" s="130"/>
      <c r="BB370" s="130"/>
      <c r="BC370" s="125"/>
    </row>
    <row r="371" spans="1:55">
      <c r="A371" s="117">
        <f>输入错误检查!B371</f>
        <v>0</v>
      </c>
      <c r="C371" s="120" t="str">
        <f>IF(原始数据!B371="","",原始数据!B371)</f>
        <v/>
      </c>
      <c r="D371" s="120" t="str">
        <f>IF(原始数据!C371="","",原始数据!C371)</f>
        <v/>
      </c>
      <c r="E371" s="120" t="str">
        <f>IF(原始数据!D371="","",原始数据!D371)</f>
        <v/>
      </c>
      <c r="F371" s="120" t="str">
        <f>IF(原始数据!E371="","",原始数据!E371)</f>
        <v/>
      </c>
      <c r="G371" s="120" t="str">
        <f>IF(原始数据!F371="","",原始数据!F371)</f>
        <v/>
      </c>
      <c r="H371" s="120">
        <f>IF(原始数据!G371="","",原始数据!G371)</f>
        <v>1</v>
      </c>
      <c r="I371" s="120" t="str">
        <f>IF(原始数据!H371="","",原始数据!H371)</f>
        <v>下</v>
      </c>
      <c r="J371" s="120" t="str">
        <f>原始数据!U371</f>
        <v/>
      </c>
      <c r="K371" s="120" t="str">
        <f t="shared" si="12"/>
        <v/>
      </c>
      <c r="L371" s="120">
        <f t="shared" si="13"/>
        <v>0</v>
      </c>
      <c r="M371" s="123" t="str">
        <f>IF(区域选择!K372="","",区域选择!K372)</f>
        <v/>
      </c>
      <c r="N371" s="123" t="str">
        <f>IF(原始数据!AI371=0,"",原始数据!AI371)</f>
        <v/>
      </c>
      <c r="O371" s="124"/>
      <c r="P371" s="125"/>
      <c r="Q371" s="125"/>
      <c r="R371" s="125"/>
      <c r="S371" s="125"/>
      <c r="T371" s="125"/>
      <c r="U371" s="123" t="str">
        <f>IF(区域选择!P372="","",区域选择!P372)</f>
        <v/>
      </c>
      <c r="V371" s="123" t="str">
        <f>IF(原始数据!AJ371=0,"",原始数据!AJ371)</f>
        <v/>
      </c>
      <c r="W371" s="124"/>
      <c r="X371" s="125"/>
      <c r="Y371" s="125"/>
      <c r="Z371" s="125"/>
      <c r="AA371" s="125"/>
      <c r="AB371" s="125"/>
      <c r="AC371" s="123" t="str">
        <f>IF(区域选择!U372="","",区域选择!U372)</f>
        <v/>
      </c>
      <c r="AD371" s="123" t="str">
        <f>IF(原始数据!AL371=0,"",原始数据!AL371)</f>
        <v/>
      </c>
      <c r="AE371" s="124"/>
      <c r="AF371" s="125"/>
      <c r="AG371" s="125"/>
      <c r="AH371" s="125"/>
      <c r="AI371" s="125"/>
      <c r="AJ371" s="125"/>
      <c r="AK371" s="123" t="str">
        <f>IF(区域选择!Z372="","",区域选择!Z372)</f>
        <v/>
      </c>
      <c r="AL371" s="123" t="str">
        <f>IF(原始数据!AN371=0,"",原始数据!AN371)</f>
        <v/>
      </c>
      <c r="AM371" s="124"/>
      <c r="AN371" s="125"/>
      <c r="AO371" s="125"/>
      <c r="AP371" s="125"/>
      <c r="AQ371" s="125"/>
      <c r="AR371" s="125"/>
      <c r="AS371" s="128"/>
      <c r="AT371" s="128"/>
      <c r="AU371" s="128"/>
      <c r="AV371" s="128"/>
      <c r="AW371" s="128"/>
      <c r="AX371" s="125"/>
      <c r="AY371" s="125"/>
      <c r="AZ371" s="130"/>
      <c r="BA371" s="130"/>
      <c r="BB371" s="130"/>
      <c r="BC371" s="125"/>
    </row>
    <row r="372" spans="1:55">
      <c r="A372" s="117">
        <f>输入错误检查!B372</f>
        <v>0</v>
      </c>
      <c r="C372" s="120" t="str">
        <f>IF(原始数据!B372="","",原始数据!B372)</f>
        <v/>
      </c>
      <c r="D372" s="120" t="str">
        <f>IF(原始数据!C372="","",原始数据!C372)</f>
        <v/>
      </c>
      <c r="E372" s="120" t="str">
        <f>IF(原始数据!D372="","",原始数据!D372)</f>
        <v/>
      </c>
      <c r="F372" s="120" t="str">
        <f>IF(原始数据!E372="","",原始数据!E372)</f>
        <v/>
      </c>
      <c r="G372" s="120" t="str">
        <f>IF(原始数据!F372="","",原始数据!F372)</f>
        <v/>
      </c>
      <c r="H372" s="120">
        <f>IF(原始数据!G372="","",原始数据!G372)</f>
        <v>2</v>
      </c>
      <c r="I372" s="120" t="str">
        <f>IF(原始数据!H372="","",原始数据!H372)</f>
        <v>上</v>
      </c>
      <c r="J372" s="120" t="str">
        <f>原始数据!U372</f>
        <v/>
      </c>
      <c r="K372" s="120" t="str">
        <f t="shared" si="12"/>
        <v/>
      </c>
      <c r="L372" s="120">
        <f t="shared" si="13"/>
        <v>0</v>
      </c>
      <c r="M372" s="123" t="str">
        <f>IF(区域选择!K373="","",区域选择!K373)</f>
        <v/>
      </c>
      <c r="N372" s="123" t="str">
        <f>IF(原始数据!AI372=0,"",原始数据!AI372)</f>
        <v/>
      </c>
      <c r="O372" s="124"/>
      <c r="P372" s="125"/>
      <c r="Q372" s="125"/>
      <c r="R372" s="125"/>
      <c r="S372" s="125"/>
      <c r="T372" s="125"/>
      <c r="U372" s="123" t="str">
        <f>IF(区域选择!P373="","",区域选择!P373)</f>
        <v/>
      </c>
      <c r="V372" s="123" t="str">
        <f>IF(原始数据!AJ372=0,"",原始数据!AJ372)</f>
        <v/>
      </c>
      <c r="W372" s="124"/>
      <c r="X372" s="125"/>
      <c r="Y372" s="125"/>
      <c r="Z372" s="125"/>
      <c r="AA372" s="125"/>
      <c r="AB372" s="125"/>
      <c r="AC372" s="123" t="str">
        <f>IF(区域选择!U373="","",区域选择!U373)</f>
        <v/>
      </c>
      <c r="AD372" s="123" t="str">
        <f>IF(原始数据!AL372=0,"",原始数据!AL372)</f>
        <v/>
      </c>
      <c r="AE372" s="124"/>
      <c r="AF372" s="125"/>
      <c r="AG372" s="125"/>
      <c r="AH372" s="125"/>
      <c r="AI372" s="125"/>
      <c r="AJ372" s="125"/>
      <c r="AK372" s="123" t="str">
        <f>IF(区域选择!Z373="","",区域选择!Z373)</f>
        <v/>
      </c>
      <c r="AL372" s="123" t="str">
        <f>IF(原始数据!AN372=0,"",原始数据!AN372)</f>
        <v/>
      </c>
      <c r="AM372" s="124"/>
      <c r="AN372" s="125"/>
      <c r="AO372" s="125"/>
      <c r="AP372" s="125"/>
      <c r="AQ372" s="125"/>
      <c r="AR372" s="125"/>
      <c r="AS372" s="128"/>
      <c r="AT372" s="128"/>
      <c r="AU372" s="128"/>
      <c r="AV372" s="128"/>
      <c r="AW372" s="128"/>
      <c r="AX372" s="125"/>
      <c r="AY372" s="125"/>
      <c r="AZ372" s="130"/>
      <c r="BA372" s="130"/>
      <c r="BB372" s="130"/>
      <c r="BC372" s="125"/>
    </row>
    <row r="373" spans="1:55">
      <c r="A373" s="117">
        <f>输入错误检查!B373</f>
        <v>0</v>
      </c>
      <c r="C373" s="120" t="str">
        <f>IF(原始数据!B373="","",原始数据!B373)</f>
        <v/>
      </c>
      <c r="D373" s="120" t="str">
        <f>IF(原始数据!C373="","",原始数据!C373)</f>
        <v/>
      </c>
      <c r="E373" s="120" t="str">
        <f>IF(原始数据!D373="","",原始数据!D373)</f>
        <v/>
      </c>
      <c r="F373" s="120" t="str">
        <f>IF(原始数据!E373="","",原始数据!E373)</f>
        <v/>
      </c>
      <c r="G373" s="120" t="str">
        <f>IF(原始数据!F373="","",原始数据!F373)</f>
        <v/>
      </c>
      <c r="H373" s="120">
        <f>IF(原始数据!G373="","",原始数据!G373)</f>
        <v>2</v>
      </c>
      <c r="I373" s="120" t="str">
        <f>IF(原始数据!H373="","",原始数据!H373)</f>
        <v>下</v>
      </c>
      <c r="J373" s="120" t="str">
        <f>原始数据!U373</f>
        <v/>
      </c>
      <c r="K373" s="120" t="str">
        <f t="shared" si="12"/>
        <v/>
      </c>
      <c r="L373" s="120">
        <f t="shared" si="13"/>
        <v>0</v>
      </c>
      <c r="M373" s="123" t="str">
        <f>IF(区域选择!K374="","",区域选择!K374)</f>
        <v/>
      </c>
      <c r="N373" s="123" t="str">
        <f>IF(原始数据!AI373=0,"",原始数据!AI373)</f>
        <v/>
      </c>
      <c r="O373" s="124"/>
      <c r="P373" s="125"/>
      <c r="Q373" s="125"/>
      <c r="R373" s="125"/>
      <c r="S373" s="125"/>
      <c r="T373" s="125"/>
      <c r="U373" s="123" t="str">
        <f>IF(区域选择!P374="","",区域选择!P374)</f>
        <v/>
      </c>
      <c r="V373" s="123" t="str">
        <f>IF(原始数据!AJ373=0,"",原始数据!AJ373)</f>
        <v/>
      </c>
      <c r="W373" s="124"/>
      <c r="X373" s="125"/>
      <c r="Y373" s="125"/>
      <c r="Z373" s="125"/>
      <c r="AA373" s="125"/>
      <c r="AB373" s="125"/>
      <c r="AC373" s="123" t="str">
        <f>IF(区域选择!U374="","",区域选择!U374)</f>
        <v/>
      </c>
      <c r="AD373" s="123" t="str">
        <f>IF(原始数据!AL373=0,"",原始数据!AL373)</f>
        <v/>
      </c>
      <c r="AE373" s="124"/>
      <c r="AF373" s="125"/>
      <c r="AG373" s="125"/>
      <c r="AH373" s="125"/>
      <c r="AI373" s="125"/>
      <c r="AJ373" s="125"/>
      <c r="AK373" s="123" t="str">
        <f>IF(区域选择!Z374="","",区域选择!Z374)</f>
        <v/>
      </c>
      <c r="AL373" s="123" t="str">
        <f>IF(原始数据!AN373=0,"",原始数据!AN373)</f>
        <v/>
      </c>
      <c r="AM373" s="124"/>
      <c r="AN373" s="125"/>
      <c r="AO373" s="125"/>
      <c r="AP373" s="125"/>
      <c r="AQ373" s="125"/>
      <c r="AR373" s="125"/>
      <c r="AS373" s="128"/>
      <c r="AT373" s="128"/>
      <c r="AU373" s="128"/>
      <c r="AV373" s="128"/>
      <c r="AW373" s="128"/>
      <c r="AX373" s="125"/>
      <c r="AY373" s="125"/>
      <c r="AZ373" s="130"/>
      <c r="BA373" s="130"/>
      <c r="BB373" s="130"/>
      <c r="BC373" s="125"/>
    </row>
    <row r="374" spans="1:55">
      <c r="A374" s="117">
        <f>输入错误检查!B374</f>
        <v>0</v>
      </c>
      <c r="C374" s="120" t="str">
        <f>IF(原始数据!B374="","",原始数据!B374)</f>
        <v/>
      </c>
      <c r="D374" s="120" t="str">
        <f>IF(原始数据!C374="","",原始数据!C374)</f>
        <v/>
      </c>
      <c r="E374" s="120" t="str">
        <f>IF(原始数据!D374="","",原始数据!D374)</f>
        <v/>
      </c>
      <c r="F374" s="120" t="str">
        <f>IF(原始数据!E374="","",原始数据!E374)</f>
        <v/>
      </c>
      <c r="G374" s="120" t="str">
        <f>IF(原始数据!F374="","",原始数据!F374)</f>
        <v/>
      </c>
      <c r="H374" s="120">
        <f>IF(原始数据!G374="","",原始数据!G374)</f>
        <v>3</v>
      </c>
      <c r="I374" s="120" t="str">
        <f>IF(原始数据!H374="","",原始数据!H374)</f>
        <v>上</v>
      </c>
      <c r="J374" s="120" t="str">
        <f>原始数据!U374</f>
        <v/>
      </c>
      <c r="K374" s="120" t="str">
        <f t="shared" si="12"/>
        <v/>
      </c>
      <c r="L374" s="120">
        <f t="shared" si="13"/>
        <v>0</v>
      </c>
      <c r="M374" s="123" t="str">
        <f>IF(区域选择!K375="","",区域选择!K375)</f>
        <v/>
      </c>
      <c r="N374" s="123" t="str">
        <f>IF(原始数据!AI374=0,"",原始数据!AI374)</f>
        <v/>
      </c>
      <c r="O374" s="124"/>
      <c r="P374" s="125"/>
      <c r="Q374" s="125"/>
      <c r="R374" s="125"/>
      <c r="S374" s="125"/>
      <c r="T374" s="125"/>
      <c r="U374" s="123" t="str">
        <f>IF(区域选择!P375="","",区域选择!P375)</f>
        <v/>
      </c>
      <c r="V374" s="123" t="str">
        <f>IF(原始数据!AJ374=0,"",原始数据!AJ374)</f>
        <v/>
      </c>
      <c r="W374" s="124"/>
      <c r="X374" s="125"/>
      <c r="Y374" s="125"/>
      <c r="Z374" s="125"/>
      <c r="AA374" s="125"/>
      <c r="AB374" s="125"/>
      <c r="AC374" s="123" t="str">
        <f>IF(区域选择!U375="","",区域选择!U375)</f>
        <v/>
      </c>
      <c r="AD374" s="123" t="str">
        <f>IF(原始数据!AL374=0,"",原始数据!AL374)</f>
        <v/>
      </c>
      <c r="AE374" s="124"/>
      <c r="AF374" s="125"/>
      <c r="AG374" s="125"/>
      <c r="AH374" s="125"/>
      <c r="AI374" s="125"/>
      <c r="AJ374" s="125"/>
      <c r="AK374" s="123" t="str">
        <f>IF(区域选择!Z375="","",区域选择!Z375)</f>
        <v/>
      </c>
      <c r="AL374" s="123" t="str">
        <f>IF(原始数据!AN374=0,"",原始数据!AN374)</f>
        <v/>
      </c>
      <c r="AM374" s="124"/>
      <c r="AN374" s="125"/>
      <c r="AO374" s="125"/>
      <c r="AP374" s="125"/>
      <c r="AQ374" s="125"/>
      <c r="AR374" s="125"/>
      <c r="AS374" s="128"/>
      <c r="AT374" s="128"/>
      <c r="AU374" s="128"/>
      <c r="AV374" s="128"/>
      <c r="AW374" s="128"/>
      <c r="AX374" s="125"/>
      <c r="AY374" s="125"/>
      <c r="AZ374" s="130"/>
      <c r="BA374" s="130"/>
      <c r="BB374" s="130"/>
      <c r="BC374" s="125"/>
    </row>
    <row r="375" spans="1:55">
      <c r="A375" s="117">
        <f>输入错误检查!B375</f>
        <v>0</v>
      </c>
      <c r="C375" s="120" t="str">
        <f>IF(原始数据!B375="","",原始数据!B375)</f>
        <v/>
      </c>
      <c r="D375" s="120" t="str">
        <f>IF(原始数据!C375="","",原始数据!C375)</f>
        <v/>
      </c>
      <c r="E375" s="120" t="str">
        <f>IF(原始数据!D375="","",原始数据!D375)</f>
        <v/>
      </c>
      <c r="F375" s="120" t="str">
        <f>IF(原始数据!E375="","",原始数据!E375)</f>
        <v/>
      </c>
      <c r="G375" s="120" t="str">
        <f>IF(原始数据!F375="","",原始数据!F375)</f>
        <v/>
      </c>
      <c r="H375" s="120">
        <f>IF(原始数据!G375="","",原始数据!G375)</f>
        <v>3</v>
      </c>
      <c r="I375" s="120" t="str">
        <f>IF(原始数据!H375="","",原始数据!H375)</f>
        <v>下</v>
      </c>
      <c r="J375" s="120" t="str">
        <f>原始数据!U375</f>
        <v/>
      </c>
      <c r="K375" s="120" t="str">
        <f t="shared" si="12"/>
        <v/>
      </c>
      <c r="L375" s="120">
        <f t="shared" si="13"/>
        <v>0</v>
      </c>
      <c r="M375" s="123" t="str">
        <f>IF(区域选择!K376="","",区域选择!K376)</f>
        <v/>
      </c>
      <c r="N375" s="123" t="str">
        <f>IF(原始数据!AI375=0,"",原始数据!AI375)</f>
        <v/>
      </c>
      <c r="O375" s="124"/>
      <c r="P375" s="125"/>
      <c r="Q375" s="125"/>
      <c r="R375" s="125"/>
      <c r="S375" s="125"/>
      <c r="T375" s="125"/>
      <c r="U375" s="123" t="str">
        <f>IF(区域选择!P376="","",区域选择!P376)</f>
        <v/>
      </c>
      <c r="V375" s="123" t="str">
        <f>IF(原始数据!AJ375=0,"",原始数据!AJ375)</f>
        <v/>
      </c>
      <c r="W375" s="124"/>
      <c r="X375" s="125"/>
      <c r="Y375" s="125"/>
      <c r="Z375" s="125"/>
      <c r="AA375" s="125"/>
      <c r="AB375" s="125"/>
      <c r="AC375" s="123" t="str">
        <f>IF(区域选择!U376="","",区域选择!U376)</f>
        <v/>
      </c>
      <c r="AD375" s="123" t="str">
        <f>IF(原始数据!AL375=0,"",原始数据!AL375)</f>
        <v/>
      </c>
      <c r="AE375" s="124"/>
      <c r="AF375" s="125"/>
      <c r="AG375" s="125"/>
      <c r="AH375" s="125"/>
      <c r="AI375" s="125"/>
      <c r="AJ375" s="125"/>
      <c r="AK375" s="123" t="str">
        <f>IF(区域选择!Z376="","",区域选择!Z376)</f>
        <v/>
      </c>
      <c r="AL375" s="123" t="str">
        <f>IF(原始数据!AN375=0,"",原始数据!AN375)</f>
        <v/>
      </c>
      <c r="AM375" s="124"/>
      <c r="AN375" s="125"/>
      <c r="AO375" s="125"/>
      <c r="AP375" s="125"/>
      <c r="AQ375" s="125"/>
      <c r="AR375" s="125"/>
      <c r="AS375" s="128"/>
      <c r="AT375" s="128"/>
      <c r="AU375" s="128"/>
      <c r="AV375" s="128"/>
      <c r="AW375" s="128"/>
      <c r="AX375" s="125"/>
      <c r="AY375" s="125"/>
      <c r="AZ375" s="130"/>
      <c r="BA375" s="130"/>
      <c r="BB375" s="130"/>
      <c r="BC375" s="125"/>
    </row>
    <row r="376" spans="1:55">
      <c r="A376" s="117">
        <f>输入错误检查!B376</f>
        <v>0</v>
      </c>
      <c r="C376" s="120" t="str">
        <f>IF(原始数据!B376="","",原始数据!B376)</f>
        <v/>
      </c>
      <c r="D376" s="120" t="str">
        <f>IF(原始数据!C376="","",原始数据!C376)</f>
        <v/>
      </c>
      <c r="E376" s="120" t="str">
        <f>IF(原始数据!D376="","",原始数据!D376)</f>
        <v/>
      </c>
      <c r="F376" s="120" t="str">
        <f>IF(原始数据!E376="","",原始数据!E376)</f>
        <v/>
      </c>
      <c r="G376" s="120" t="str">
        <f>IF(原始数据!F376="","",原始数据!F376)</f>
        <v/>
      </c>
      <c r="H376" s="120" t="str">
        <f>IF(原始数据!G376="","",原始数据!G376)</f>
        <v>加</v>
      </c>
      <c r="I376" s="120" t="str">
        <f>IF(原始数据!H376="","",原始数据!H376)</f>
        <v>上</v>
      </c>
      <c r="J376" s="120" t="str">
        <f>原始数据!U376</f>
        <v/>
      </c>
      <c r="K376" s="120" t="str">
        <f t="shared" si="12"/>
        <v/>
      </c>
      <c r="L376" s="120">
        <f t="shared" si="13"/>
        <v>0</v>
      </c>
      <c r="M376" s="123" t="str">
        <f>IF(区域选择!K377="","",区域选择!K377)</f>
        <v/>
      </c>
      <c r="N376" s="123" t="str">
        <f>IF(原始数据!AI376=0,"",原始数据!AI376)</f>
        <v/>
      </c>
      <c r="O376" s="124"/>
      <c r="P376" s="125"/>
      <c r="Q376" s="125"/>
      <c r="R376" s="125"/>
      <c r="S376" s="125"/>
      <c r="T376" s="125"/>
      <c r="U376" s="123" t="str">
        <f>IF(区域选择!P377="","",区域选择!P377)</f>
        <v/>
      </c>
      <c r="V376" s="123" t="str">
        <f>IF(原始数据!AJ376=0,"",原始数据!AJ376)</f>
        <v/>
      </c>
      <c r="W376" s="124"/>
      <c r="X376" s="125"/>
      <c r="Y376" s="125"/>
      <c r="Z376" s="125"/>
      <c r="AA376" s="125"/>
      <c r="AB376" s="125"/>
      <c r="AC376" s="123" t="str">
        <f>IF(区域选择!U377="","",区域选择!U377)</f>
        <v/>
      </c>
      <c r="AD376" s="123" t="str">
        <f>IF(原始数据!AL376=0,"",原始数据!AL376)</f>
        <v/>
      </c>
      <c r="AE376" s="124"/>
      <c r="AF376" s="125"/>
      <c r="AG376" s="125"/>
      <c r="AH376" s="125"/>
      <c r="AI376" s="125"/>
      <c r="AJ376" s="125"/>
      <c r="AK376" s="123" t="str">
        <f>IF(区域选择!Z377="","",区域选择!Z377)</f>
        <v/>
      </c>
      <c r="AL376" s="123" t="str">
        <f>IF(原始数据!AN376=0,"",原始数据!AN376)</f>
        <v/>
      </c>
      <c r="AM376" s="124"/>
      <c r="AN376" s="125"/>
      <c r="AO376" s="125"/>
      <c r="AP376" s="125"/>
      <c r="AQ376" s="125"/>
      <c r="AR376" s="125"/>
      <c r="AS376" s="128"/>
      <c r="AT376" s="128"/>
      <c r="AU376" s="128"/>
      <c r="AV376" s="128"/>
      <c r="AW376" s="128"/>
      <c r="AX376" s="125"/>
      <c r="AY376" s="125"/>
      <c r="AZ376" s="130"/>
      <c r="BA376" s="130"/>
      <c r="BB376" s="130"/>
      <c r="BC376" s="125"/>
    </row>
    <row r="377" spans="1:55">
      <c r="A377" s="117">
        <f>输入错误检查!B377</f>
        <v>0</v>
      </c>
      <c r="C377" s="120" t="str">
        <f>IF(原始数据!B377="","",原始数据!B377)</f>
        <v/>
      </c>
      <c r="D377" s="120" t="str">
        <f>IF(原始数据!C377="","",原始数据!C377)</f>
        <v/>
      </c>
      <c r="E377" s="120" t="str">
        <f>IF(原始数据!D377="","",原始数据!D377)</f>
        <v/>
      </c>
      <c r="F377" s="120" t="str">
        <f>IF(原始数据!E377="","",原始数据!E377)</f>
        <v/>
      </c>
      <c r="G377" s="120" t="str">
        <f>IF(原始数据!F377="","",原始数据!F377)</f>
        <v/>
      </c>
      <c r="H377" s="120" t="str">
        <f>IF(原始数据!G377="","",原始数据!G377)</f>
        <v>加</v>
      </c>
      <c r="I377" s="120" t="str">
        <f>IF(原始数据!H377="","",原始数据!H377)</f>
        <v>下</v>
      </c>
      <c r="J377" s="120" t="str">
        <f>原始数据!U377</f>
        <v/>
      </c>
      <c r="K377" s="120" t="str">
        <f t="shared" si="12"/>
        <v/>
      </c>
      <c r="L377" s="120">
        <f t="shared" si="13"/>
        <v>0</v>
      </c>
      <c r="M377" s="123" t="str">
        <f>IF(区域选择!K378="","",区域选择!K378)</f>
        <v/>
      </c>
      <c r="N377" s="123" t="str">
        <f>IF(原始数据!AI377=0,"",原始数据!AI377)</f>
        <v/>
      </c>
      <c r="O377" s="124"/>
      <c r="P377" s="125"/>
      <c r="Q377" s="125"/>
      <c r="R377" s="125"/>
      <c r="S377" s="125"/>
      <c r="T377" s="125"/>
      <c r="U377" s="123" t="str">
        <f>IF(区域选择!P378="","",区域选择!P378)</f>
        <v/>
      </c>
      <c r="V377" s="123" t="str">
        <f>IF(原始数据!AJ377=0,"",原始数据!AJ377)</f>
        <v/>
      </c>
      <c r="W377" s="124"/>
      <c r="X377" s="125"/>
      <c r="Y377" s="125"/>
      <c r="Z377" s="125"/>
      <c r="AA377" s="125"/>
      <c r="AB377" s="125"/>
      <c r="AC377" s="123" t="str">
        <f>IF(区域选择!U378="","",区域选择!U378)</f>
        <v/>
      </c>
      <c r="AD377" s="123" t="str">
        <f>IF(原始数据!AL377=0,"",原始数据!AL377)</f>
        <v/>
      </c>
      <c r="AE377" s="124"/>
      <c r="AF377" s="125"/>
      <c r="AG377" s="125"/>
      <c r="AH377" s="125"/>
      <c r="AI377" s="125"/>
      <c r="AJ377" s="125"/>
      <c r="AK377" s="123" t="str">
        <f>IF(区域选择!Z378="","",区域选择!Z378)</f>
        <v/>
      </c>
      <c r="AL377" s="123" t="str">
        <f>IF(原始数据!AN377=0,"",原始数据!AN377)</f>
        <v/>
      </c>
      <c r="AM377" s="124"/>
      <c r="AN377" s="125"/>
      <c r="AO377" s="125"/>
      <c r="AP377" s="125"/>
      <c r="AQ377" s="125"/>
      <c r="AR377" s="125"/>
      <c r="AS377" s="128"/>
      <c r="AT377" s="128"/>
      <c r="AU377" s="128"/>
      <c r="AV377" s="128"/>
      <c r="AW377" s="128"/>
      <c r="AX377" s="125"/>
      <c r="AY377" s="125"/>
      <c r="AZ377" s="130"/>
      <c r="BA377" s="130"/>
      <c r="BB377" s="130"/>
      <c r="BC377" s="125"/>
    </row>
    <row r="378" spans="1:55">
      <c r="A378" s="117">
        <f>输入错误检查!B378</f>
        <v>0</v>
      </c>
      <c r="C378" s="120" t="str">
        <f>IF(原始数据!B378="","",原始数据!B378)</f>
        <v/>
      </c>
      <c r="D378" s="120" t="str">
        <f>IF(原始数据!C378="","",原始数据!C378)</f>
        <v/>
      </c>
      <c r="E378" s="120" t="str">
        <f>IF(原始数据!D378="","",原始数据!D378)</f>
        <v/>
      </c>
      <c r="F378" s="120" t="str">
        <f>IF(原始数据!E378="","",原始数据!E378)</f>
        <v/>
      </c>
      <c r="G378" s="120" t="str">
        <f>IF(原始数据!F378="","",原始数据!F378)</f>
        <v/>
      </c>
      <c r="H378" s="120">
        <f>IF(原始数据!G378="","",原始数据!G378)</f>
        <v>1</v>
      </c>
      <c r="I378" s="120" t="str">
        <f>IF(原始数据!H378="","",原始数据!H378)</f>
        <v>上</v>
      </c>
      <c r="J378" s="120" t="str">
        <f>原始数据!U378</f>
        <v/>
      </c>
      <c r="K378" s="120" t="str">
        <f t="shared" si="12"/>
        <v/>
      </c>
      <c r="L378" s="120">
        <f t="shared" si="13"/>
        <v>0</v>
      </c>
      <c r="M378" s="123" t="str">
        <f>IF(区域选择!K379="","",区域选择!K379)</f>
        <v/>
      </c>
      <c r="N378" s="123" t="str">
        <f>IF(原始数据!AI378=0,"",原始数据!AI378)</f>
        <v/>
      </c>
      <c r="O378" s="124"/>
      <c r="P378" s="125"/>
      <c r="Q378" s="125"/>
      <c r="R378" s="125"/>
      <c r="S378" s="125"/>
      <c r="T378" s="125"/>
      <c r="U378" s="123" t="str">
        <f>IF(区域选择!P379="","",区域选择!P379)</f>
        <v/>
      </c>
      <c r="V378" s="123" t="str">
        <f>IF(原始数据!AJ378=0,"",原始数据!AJ378)</f>
        <v/>
      </c>
      <c r="W378" s="124"/>
      <c r="X378" s="125"/>
      <c r="Y378" s="125"/>
      <c r="Z378" s="125"/>
      <c r="AA378" s="125"/>
      <c r="AB378" s="125"/>
      <c r="AC378" s="123" t="str">
        <f>IF(区域选择!U379="","",区域选择!U379)</f>
        <v/>
      </c>
      <c r="AD378" s="123" t="str">
        <f>IF(原始数据!AL378=0,"",原始数据!AL378)</f>
        <v/>
      </c>
      <c r="AE378" s="124"/>
      <c r="AF378" s="125"/>
      <c r="AG378" s="125"/>
      <c r="AH378" s="125"/>
      <c r="AI378" s="125"/>
      <c r="AJ378" s="125"/>
      <c r="AK378" s="123" t="str">
        <f>IF(区域选择!Z379="","",区域选择!Z379)</f>
        <v/>
      </c>
      <c r="AL378" s="123" t="str">
        <f>IF(原始数据!AN378=0,"",原始数据!AN378)</f>
        <v/>
      </c>
      <c r="AM378" s="124"/>
      <c r="AN378" s="125"/>
      <c r="AO378" s="125"/>
      <c r="AP378" s="125"/>
      <c r="AQ378" s="125"/>
      <c r="AR378" s="125"/>
      <c r="AS378" s="128"/>
      <c r="AT378" s="128"/>
      <c r="AU378" s="128"/>
      <c r="AV378" s="128"/>
      <c r="AW378" s="128"/>
      <c r="AX378" s="125"/>
      <c r="AY378" s="125"/>
      <c r="AZ378" s="130"/>
      <c r="BA378" s="130"/>
      <c r="BB378" s="130"/>
      <c r="BC378" s="125"/>
    </row>
    <row r="379" spans="1:55">
      <c r="A379" s="117">
        <f>输入错误检查!B379</f>
        <v>0</v>
      </c>
      <c r="C379" s="120" t="str">
        <f>IF(原始数据!B379="","",原始数据!B379)</f>
        <v/>
      </c>
      <c r="D379" s="120" t="str">
        <f>IF(原始数据!C379="","",原始数据!C379)</f>
        <v/>
      </c>
      <c r="E379" s="120" t="str">
        <f>IF(原始数据!D379="","",原始数据!D379)</f>
        <v/>
      </c>
      <c r="F379" s="120" t="str">
        <f>IF(原始数据!E379="","",原始数据!E379)</f>
        <v/>
      </c>
      <c r="G379" s="120" t="str">
        <f>IF(原始数据!F379="","",原始数据!F379)</f>
        <v/>
      </c>
      <c r="H379" s="120">
        <f>IF(原始数据!G379="","",原始数据!G379)</f>
        <v>1</v>
      </c>
      <c r="I379" s="120" t="str">
        <f>IF(原始数据!H379="","",原始数据!H379)</f>
        <v>下</v>
      </c>
      <c r="J379" s="120" t="str">
        <f>原始数据!U379</f>
        <v/>
      </c>
      <c r="K379" s="120" t="str">
        <f t="shared" si="12"/>
        <v/>
      </c>
      <c r="L379" s="120">
        <f t="shared" si="13"/>
        <v>0</v>
      </c>
      <c r="M379" s="123" t="str">
        <f>IF(区域选择!K380="","",区域选择!K380)</f>
        <v/>
      </c>
      <c r="N379" s="123" t="str">
        <f>IF(原始数据!AI379=0,"",原始数据!AI379)</f>
        <v/>
      </c>
      <c r="O379" s="124"/>
      <c r="P379" s="125"/>
      <c r="Q379" s="125"/>
      <c r="R379" s="125"/>
      <c r="S379" s="125"/>
      <c r="T379" s="125"/>
      <c r="U379" s="123" t="str">
        <f>IF(区域选择!P380="","",区域选择!P380)</f>
        <v/>
      </c>
      <c r="V379" s="123" t="str">
        <f>IF(原始数据!AJ379=0,"",原始数据!AJ379)</f>
        <v/>
      </c>
      <c r="W379" s="124"/>
      <c r="X379" s="125"/>
      <c r="Y379" s="125"/>
      <c r="Z379" s="125"/>
      <c r="AA379" s="125"/>
      <c r="AB379" s="125"/>
      <c r="AC379" s="123" t="str">
        <f>IF(区域选择!U380="","",区域选择!U380)</f>
        <v/>
      </c>
      <c r="AD379" s="123" t="str">
        <f>IF(原始数据!AL379=0,"",原始数据!AL379)</f>
        <v/>
      </c>
      <c r="AE379" s="124"/>
      <c r="AF379" s="125"/>
      <c r="AG379" s="125"/>
      <c r="AH379" s="125"/>
      <c r="AI379" s="125"/>
      <c r="AJ379" s="125"/>
      <c r="AK379" s="123" t="str">
        <f>IF(区域选择!Z380="","",区域选择!Z380)</f>
        <v/>
      </c>
      <c r="AL379" s="123" t="str">
        <f>IF(原始数据!AN379=0,"",原始数据!AN379)</f>
        <v/>
      </c>
      <c r="AM379" s="124"/>
      <c r="AN379" s="125"/>
      <c r="AO379" s="125"/>
      <c r="AP379" s="125"/>
      <c r="AQ379" s="125"/>
      <c r="AR379" s="125"/>
      <c r="AS379" s="128"/>
      <c r="AT379" s="128"/>
      <c r="AU379" s="128"/>
      <c r="AV379" s="128"/>
      <c r="AW379" s="128"/>
      <c r="AX379" s="125"/>
      <c r="AY379" s="125"/>
      <c r="AZ379" s="130"/>
      <c r="BA379" s="130"/>
      <c r="BB379" s="130"/>
      <c r="BC379" s="125"/>
    </row>
    <row r="380" spans="1:55">
      <c r="A380" s="117">
        <f>输入错误检查!B380</f>
        <v>0</v>
      </c>
      <c r="C380" s="120" t="str">
        <f>IF(原始数据!B380="","",原始数据!B380)</f>
        <v/>
      </c>
      <c r="D380" s="120" t="str">
        <f>IF(原始数据!C380="","",原始数据!C380)</f>
        <v/>
      </c>
      <c r="E380" s="120" t="str">
        <f>IF(原始数据!D380="","",原始数据!D380)</f>
        <v/>
      </c>
      <c r="F380" s="120" t="str">
        <f>IF(原始数据!E380="","",原始数据!E380)</f>
        <v/>
      </c>
      <c r="G380" s="120" t="str">
        <f>IF(原始数据!F380="","",原始数据!F380)</f>
        <v/>
      </c>
      <c r="H380" s="120">
        <f>IF(原始数据!G380="","",原始数据!G380)</f>
        <v>2</v>
      </c>
      <c r="I380" s="120" t="str">
        <f>IF(原始数据!H380="","",原始数据!H380)</f>
        <v>上</v>
      </c>
      <c r="J380" s="120" t="str">
        <f>原始数据!U380</f>
        <v/>
      </c>
      <c r="K380" s="120" t="str">
        <f t="shared" si="12"/>
        <v/>
      </c>
      <c r="L380" s="120">
        <f t="shared" si="13"/>
        <v>0</v>
      </c>
      <c r="M380" s="123" t="str">
        <f>IF(区域选择!K381="","",区域选择!K381)</f>
        <v/>
      </c>
      <c r="N380" s="123" t="str">
        <f>IF(原始数据!AI380=0,"",原始数据!AI380)</f>
        <v/>
      </c>
      <c r="O380" s="124"/>
      <c r="P380" s="125"/>
      <c r="Q380" s="125"/>
      <c r="R380" s="125"/>
      <c r="S380" s="125"/>
      <c r="T380" s="125"/>
      <c r="U380" s="123" t="str">
        <f>IF(区域选择!P381="","",区域选择!P381)</f>
        <v/>
      </c>
      <c r="V380" s="123" t="str">
        <f>IF(原始数据!AJ380=0,"",原始数据!AJ380)</f>
        <v/>
      </c>
      <c r="W380" s="124"/>
      <c r="X380" s="125"/>
      <c r="Y380" s="125"/>
      <c r="Z380" s="125"/>
      <c r="AA380" s="125"/>
      <c r="AB380" s="125"/>
      <c r="AC380" s="123" t="str">
        <f>IF(区域选择!U381="","",区域选择!U381)</f>
        <v/>
      </c>
      <c r="AD380" s="123" t="str">
        <f>IF(原始数据!AL380=0,"",原始数据!AL380)</f>
        <v/>
      </c>
      <c r="AE380" s="124"/>
      <c r="AF380" s="125"/>
      <c r="AG380" s="125"/>
      <c r="AH380" s="125"/>
      <c r="AI380" s="125"/>
      <c r="AJ380" s="125"/>
      <c r="AK380" s="123" t="str">
        <f>IF(区域选择!Z381="","",区域选择!Z381)</f>
        <v/>
      </c>
      <c r="AL380" s="123" t="str">
        <f>IF(原始数据!AN380=0,"",原始数据!AN380)</f>
        <v/>
      </c>
      <c r="AM380" s="124"/>
      <c r="AN380" s="125"/>
      <c r="AO380" s="125"/>
      <c r="AP380" s="125"/>
      <c r="AQ380" s="125"/>
      <c r="AR380" s="125"/>
      <c r="AS380" s="128"/>
      <c r="AT380" s="128"/>
      <c r="AU380" s="128"/>
      <c r="AV380" s="128"/>
      <c r="AW380" s="128"/>
      <c r="AX380" s="125"/>
      <c r="AY380" s="125"/>
      <c r="AZ380" s="130"/>
      <c r="BA380" s="130"/>
      <c r="BB380" s="130"/>
      <c r="BC380" s="125"/>
    </row>
    <row r="381" spans="1:55">
      <c r="A381" s="117">
        <f>输入错误检查!B381</f>
        <v>0</v>
      </c>
      <c r="C381" s="120" t="str">
        <f>IF(原始数据!B381="","",原始数据!B381)</f>
        <v/>
      </c>
      <c r="D381" s="120" t="str">
        <f>IF(原始数据!C381="","",原始数据!C381)</f>
        <v/>
      </c>
      <c r="E381" s="120" t="str">
        <f>IF(原始数据!D381="","",原始数据!D381)</f>
        <v/>
      </c>
      <c r="F381" s="120" t="str">
        <f>IF(原始数据!E381="","",原始数据!E381)</f>
        <v/>
      </c>
      <c r="G381" s="120" t="str">
        <f>IF(原始数据!F381="","",原始数据!F381)</f>
        <v/>
      </c>
      <c r="H381" s="120">
        <f>IF(原始数据!G381="","",原始数据!G381)</f>
        <v>2</v>
      </c>
      <c r="I381" s="120" t="str">
        <f>IF(原始数据!H381="","",原始数据!H381)</f>
        <v>下</v>
      </c>
      <c r="J381" s="120" t="str">
        <f>原始数据!U381</f>
        <v/>
      </c>
      <c r="K381" s="120" t="str">
        <f t="shared" si="12"/>
        <v/>
      </c>
      <c r="L381" s="120">
        <f t="shared" si="13"/>
        <v>0</v>
      </c>
      <c r="M381" s="123" t="str">
        <f>IF(区域选择!K382="","",区域选择!K382)</f>
        <v/>
      </c>
      <c r="N381" s="123" t="str">
        <f>IF(原始数据!AI381=0,"",原始数据!AI381)</f>
        <v/>
      </c>
      <c r="O381" s="124"/>
      <c r="P381" s="125"/>
      <c r="Q381" s="125"/>
      <c r="R381" s="125"/>
      <c r="S381" s="125"/>
      <c r="T381" s="125"/>
      <c r="U381" s="123" t="str">
        <f>IF(区域选择!P382="","",区域选择!P382)</f>
        <v/>
      </c>
      <c r="V381" s="123" t="str">
        <f>IF(原始数据!AJ381=0,"",原始数据!AJ381)</f>
        <v/>
      </c>
      <c r="W381" s="124"/>
      <c r="X381" s="125"/>
      <c r="Y381" s="125"/>
      <c r="Z381" s="125"/>
      <c r="AA381" s="125"/>
      <c r="AB381" s="125"/>
      <c r="AC381" s="123" t="str">
        <f>IF(区域选择!U382="","",区域选择!U382)</f>
        <v/>
      </c>
      <c r="AD381" s="123" t="str">
        <f>IF(原始数据!AL381=0,"",原始数据!AL381)</f>
        <v/>
      </c>
      <c r="AE381" s="124"/>
      <c r="AF381" s="125"/>
      <c r="AG381" s="125"/>
      <c r="AH381" s="125"/>
      <c r="AI381" s="125"/>
      <c r="AJ381" s="125"/>
      <c r="AK381" s="123" t="str">
        <f>IF(区域选择!Z382="","",区域选择!Z382)</f>
        <v/>
      </c>
      <c r="AL381" s="123" t="str">
        <f>IF(原始数据!AN381=0,"",原始数据!AN381)</f>
        <v/>
      </c>
      <c r="AM381" s="124"/>
      <c r="AN381" s="125"/>
      <c r="AO381" s="125"/>
      <c r="AP381" s="125"/>
      <c r="AQ381" s="125"/>
      <c r="AR381" s="125"/>
      <c r="AS381" s="128"/>
      <c r="AT381" s="128"/>
      <c r="AU381" s="128"/>
      <c r="AV381" s="128"/>
      <c r="AW381" s="128"/>
      <c r="AX381" s="125"/>
      <c r="AY381" s="125"/>
      <c r="AZ381" s="130"/>
      <c r="BA381" s="130"/>
      <c r="BB381" s="130"/>
      <c r="BC381" s="125"/>
    </row>
    <row r="382" spans="1:55">
      <c r="A382" s="117">
        <f>输入错误检查!B382</f>
        <v>0</v>
      </c>
      <c r="C382" s="120" t="str">
        <f>IF(原始数据!B382="","",原始数据!B382)</f>
        <v/>
      </c>
      <c r="D382" s="120" t="str">
        <f>IF(原始数据!C382="","",原始数据!C382)</f>
        <v/>
      </c>
      <c r="E382" s="120" t="str">
        <f>IF(原始数据!D382="","",原始数据!D382)</f>
        <v/>
      </c>
      <c r="F382" s="120" t="str">
        <f>IF(原始数据!E382="","",原始数据!E382)</f>
        <v/>
      </c>
      <c r="G382" s="120" t="str">
        <f>IF(原始数据!F382="","",原始数据!F382)</f>
        <v/>
      </c>
      <c r="H382" s="120">
        <f>IF(原始数据!G382="","",原始数据!G382)</f>
        <v>3</v>
      </c>
      <c r="I382" s="120" t="str">
        <f>IF(原始数据!H382="","",原始数据!H382)</f>
        <v>上</v>
      </c>
      <c r="J382" s="120" t="str">
        <f>原始数据!U382</f>
        <v/>
      </c>
      <c r="K382" s="120" t="str">
        <f t="shared" si="12"/>
        <v/>
      </c>
      <c r="L382" s="120">
        <f t="shared" si="13"/>
        <v>0</v>
      </c>
      <c r="M382" s="123" t="str">
        <f>IF(区域选择!K383="","",区域选择!K383)</f>
        <v/>
      </c>
      <c r="N382" s="123" t="str">
        <f>IF(原始数据!AI382=0,"",原始数据!AI382)</f>
        <v/>
      </c>
      <c r="O382" s="124"/>
      <c r="P382" s="125"/>
      <c r="Q382" s="125"/>
      <c r="R382" s="125"/>
      <c r="S382" s="125"/>
      <c r="T382" s="125"/>
      <c r="U382" s="123" t="str">
        <f>IF(区域选择!P383="","",区域选择!P383)</f>
        <v/>
      </c>
      <c r="V382" s="123" t="str">
        <f>IF(原始数据!AJ382=0,"",原始数据!AJ382)</f>
        <v/>
      </c>
      <c r="W382" s="124"/>
      <c r="X382" s="125"/>
      <c r="Y382" s="125"/>
      <c r="Z382" s="125"/>
      <c r="AA382" s="125"/>
      <c r="AB382" s="125"/>
      <c r="AC382" s="123" t="str">
        <f>IF(区域选择!U383="","",区域选择!U383)</f>
        <v/>
      </c>
      <c r="AD382" s="123" t="str">
        <f>IF(原始数据!AL382=0,"",原始数据!AL382)</f>
        <v/>
      </c>
      <c r="AE382" s="124"/>
      <c r="AF382" s="125"/>
      <c r="AG382" s="125"/>
      <c r="AH382" s="125"/>
      <c r="AI382" s="125"/>
      <c r="AJ382" s="125"/>
      <c r="AK382" s="123" t="str">
        <f>IF(区域选择!Z383="","",区域选择!Z383)</f>
        <v/>
      </c>
      <c r="AL382" s="123" t="str">
        <f>IF(原始数据!AN382=0,"",原始数据!AN382)</f>
        <v/>
      </c>
      <c r="AM382" s="124"/>
      <c r="AN382" s="125"/>
      <c r="AO382" s="125"/>
      <c r="AP382" s="125"/>
      <c r="AQ382" s="125"/>
      <c r="AR382" s="125"/>
      <c r="AS382" s="128"/>
      <c r="AT382" s="128"/>
      <c r="AU382" s="128"/>
      <c r="AV382" s="128"/>
      <c r="AW382" s="128"/>
      <c r="AX382" s="125"/>
      <c r="AY382" s="125"/>
      <c r="AZ382" s="130"/>
      <c r="BA382" s="130"/>
      <c r="BB382" s="130"/>
      <c r="BC382" s="125"/>
    </row>
    <row r="383" spans="1:55">
      <c r="A383" s="117">
        <f>输入错误检查!B383</f>
        <v>0</v>
      </c>
      <c r="C383" s="120" t="str">
        <f>IF(原始数据!B383="","",原始数据!B383)</f>
        <v/>
      </c>
      <c r="D383" s="120" t="str">
        <f>IF(原始数据!C383="","",原始数据!C383)</f>
        <v/>
      </c>
      <c r="E383" s="120" t="str">
        <f>IF(原始数据!D383="","",原始数据!D383)</f>
        <v/>
      </c>
      <c r="F383" s="120" t="str">
        <f>IF(原始数据!E383="","",原始数据!E383)</f>
        <v/>
      </c>
      <c r="G383" s="120" t="str">
        <f>IF(原始数据!F383="","",原始数据!F383)</f>
        <v/>
      </c>
      <c r="H383" s="120">
        <f>IF(原始数据!G383="","",原始数据!G383)</f>
        <v>3</v>
      </c>
      <c r="I383" s="120" t="str">
        <f>IF(原始数据!H383="","",原始数据!H383)</f>
        <v>下</v>
      </c>
      <c r="J383" s="120" t="str">
        <f>原始数据!U383</f>
        <v/>
      </c>
      <c r="K383" s="120" t="str">
        <f t="shared" si="12"/>
        <v/>
      </c>
      <c r="L383" s="120">
        <f t="shared" si="13"/>
        <v>0</v>
      </c>
      <c r="M383" s="123" t="str">
        <f>IF(区域选择!K384="","",区域选择!K384)</f>
        <v/>
      </c>
      <c r="N383" s="123" t="str">
        <f>IF(原始数据!AI383=0,"",原始数据!AI383)</f>
        <v/>
      </c>
      <c r="O383" s="124"/>
      <c r="P383" s="125"/>
      <c r="Q383" s="125"/>
      <c r="R383" s="125"/>
      <c r="S383" s="125"/>
      <c r="T383" s="125"/>
      <c r="U383" s="123" t="str">
        <f>IF(区域选择!P384="","",区域选择!P384)</f>
        <v/>
      </c>
      <c r="V383" s="123" t="str">
        <f>IF(原始数据!AJ383=0,"",原始数据!AJ383)</f>
        <v/>
      </c>
      <c r="W383" s="124"/>
      <c r="X383" s="125"/>
      <c r="Y383" s="125"/>
      <c r="Z383" s="125"/>
      <c r="AA383" s="125"/>
      <c r="AB383" s="125"/>
      <c r="AC383" s="123" t="str">
        <f>IF(区域选择!U384="","",区域选择!U384)</f>
        <v/>
      </c>
      <c r="AD383" s="123" t="str">
        <f>IF(原始数据!AL383=0,"",原始数据!AL383)</f>
        <v/>
      </c>
      <c r="AE383" s="124"/>
      <c r="AF383" s="125"/>
      <c r="AG383" s="125"/>
      <c r="AH383" s="125"/>
      <c r="AI383" s="125"/>
      <c r="AJ383" s="125"/>
      <c r="AK383" s="123" t="str">
        <f>IF(区域选择!Z384="","",区域选择!Z384)</f>
        <v/>
      </c>
      <c r="AL383" s="123" t="str">
        <f>IF(原始数据!AN383=0,"",原始数据!AN383)</f>
        <v/>
      </c>
      <c r="AM383" s="124"/>
      <c r="AN383" s="125"/>
      <c r="AO383" s="125"/>
      <c r="AP383" s="125"/>
      <c r="AQ383" s="125"/>
      <c r="AR383" s="125"/>
      <c r="AS383" s="128"/>
      <c r="AT383" s="128"/>
      <c r="AU383" s="128"/>
      <c r="AV383" s="128"/>
      <c r="AW383" s="128"/>
      <c r="AX383" s="125"/>
      <c r="AY383" s="125"/>
      <c r="AZ383" s="130"/>
      <c r="BA383" s="130"/>
      <c r="BB383" s="130"/>
      <c r="BC383" s="125"/>
    </row>
    <row r="384" spans="1:55">
      <c r="A384" s="117">
        <f>输入错误检查!B384</f>
        <v>0</v>
      </c>
      <c r="C384" s="120" t="str">
        <f>IF(原始数据!B384="","",原始数据!B384)</f>
        <v/>
      </c>
      <c r="D384" s="120" t="str">
        <f>IF(原始数据!C384="","",原始数据!C384)</f>
        <v/>
      </c>
      <c r="E384" s="120" t="str">
        <f>IF(原始数据!D384="","",原始数据!D384)</f>
        <v/>
      </c>
      <c r="F384" s="120" t="str">
        <f>IF(原始数据!E384="","",原始数据!E384)</f>
        <v/>
      </c>
      <c r="G384" s="120" t="str">
        <f>IF(原始数据!F384="","",原始数据!F384)</f>
        <v/>
      </c>
      <c r="H384" s="120" t="str">
        <f>IF(原始数据!G384="","",原始数据!G384)</f>
        <v>加</v>
      </c>
      <c r="I384" s="120" t="str">
        <f>IF(原始数据!H384="","",原始数据!H384)</f>
        <v>上</v>
      </c>
      <c r="J384" s="120" t="str">
        <f>原始数据!U384</f>
        <v/>
      </c>
      <c r="K384" s="120" t="str">
        <f t="shared" si="12"/>
        <v/>
      </c>
      <c r="L384" s="120">
        <f t="shared" si="13"/>
        <v>0</v>
      </c>
      <c r="M384" s="123" t="str">
        <f>IF(区域选择!K385="","",区域选择!K385)</f>
        <v/>
      </c>
      <c r="N384" s="123" t="str">
        <f>IF(原始数据!AI384=0,"",原始数据!AI384)</f>
        <v/>
      </c>
      <c r="O384" s="124"/>
      <c r="P384" s="125"/>
      <c r="Q384" s="125"/>
      <c r="R384" s="125"/>
      <c r="S384" s="125"/>
      <c r="T384" s="125"/>
      <c r="U384" s="123" t="str">
        <f>IF(区域选择!P385="","",区域选择!P385)</f>
        <v/>
      </c>
      <c r="V384" s="123" t="str">
        <f>IF(原始数据!AJ384=0,"",原始数据!AJ384)</f>
        <v/>
      </c>
      <c r="W384" s="124"/>
      <c r="X384" s="125"/>
      <c r="Y384" s="125"/>
      <c r="Z384" s="125"/>
      <c r="AA384" s="125"/>
      <c r="AB384" s="125"/>
      <c r="AC384" s="123" t="str">
        <f>IF(区域选择!U385="","",区域选择!U385)</f>
        <v/>
      </c>
      <c r="AD384" s="123" t="str">
        <f>IF(原始数据!AL384=0,"",原始数据!AL384)</f>
        <v/>
      </c>
      <c r="AE384" s="124"/>
      <c r="AF384" s="125"/>
      <c r="AG384" s="125"/>
      <c r="AH384" s="125"/>
      <c r="AI384" s="125"/>
      <c r="AJ384" s="125"/>
      <c r="AK384" s="123" t="str">
        <f>IF(区域选择!Z385="","",区域选择!Z385)</f>
        <v/>
      </c>
      <c r="AL384" s="123" t="str">
        <f>IF(原始数据!AN384=0,"",原始数据!AN384)</f>
        <v/>
      </c>
      <c r="AM384" s="124"/>
      <c r="AN384" s="125"/>
      <c r="AO384" s="125"/>
      <c r="AP384" s="125"/>
      <c r="AQ384" s="125"/>
      <c r="AR384" s="125"/>
      <c r="AS384" s="128"/>
      <c r="AT384" s="128"/>
      <c r="AU384" s="128"/>
      <c r="AV384" s="128"/>
      <c r="AW384" s="128"/>
      <c r="AX384" s="125"/>
      <c r="AY384" s="125"/>
      <c r="AZ384" s="130"/>
      <c r="BA384" s="130"/>
      <c r="BB384" s="130"/>
      <c r="BC384" s="125"/>
    </row>
    <row r="385" spans="1:55">
      <c r="A385" s="117">
        <f>输入错误检查!B385</f>
        <v>0</v>
      </c>
      <c r="C385" s="120" t="str">
        <f>IF(原始数据!B385="","",原始数据!B385)</f>
        <v/>
      </c>
      <c r="D385" s="120" t="str">
        <f>IF(原始数据!C385="","",原始数据!C385)</f>
        <v/>
      </c>
      <c r="E385" s="120" t="str">
        <f>IF(原始数据!D385="","",原始数据!D385)</f>
        <v/>
      </c>
      <c r="F385" s="120" t="str">
        <f>IF(原始数据!E385="","",原始数据!E385)</f>
        <v/>
      </c>
      <c r="G385" s="120" t="str">
        <f>IF(原始数据!F385="","",原始数据!F385)</f>
        <v/>
      </c>
      <c r="H385" s="120" t="str">
        <f>IF(原始数据!G385="","",原始数据!G385)</f>
        <v>加</v>
      </c>
      <c r="I385" s="120" t="str">
        <f>IF(原始数据!H385="","",原始数据!H385)</f>
        <v>下</v>
      </c>
      <c r="J385" s="120" t="str">
        <f>原始数据!U385</f>
        <v/>
      </c>
      <c r="K385" s="120" t="str">
        <f t="shared" si="12"/>
        <v/>
      </c>
      <c r="L385" s="120">
        <f t="shared" si="13"/>
        <v>0</v>
      </c>
      <c r="M385" s="123" t="str">
        <f>IF(区域选择!K386="","",区域选择!K386)</f>
        <v/>
      </c>
      <c r="N385" s="123" t="str">
        <f>IF(原始数据!AI385=0,"",原始数据!AI385)</f>
        <v/>
      </c>
      <c r="O385" s="124"/>
      <c r="P385" s="125"/>
      <c r="Q385" s="125"/>
      <c r="R385" s="125"/>
      <c r="S385" s="125"/>
      <c r="T385" s="125"/>
      <c r="U385" s="123" t="str">
        <f>IF(区域选择!P386="","",区域选择!P386)</f>
        <v/>
      </c>
      <c r="V385" s="123" t="str">
        <f>IF(原始数据!AJ385=0,"",原始数据!AJ385)</f>
        <v/>
      </c>
      <c r="W385" s="124"/>
      <c r="X385" s="125"/>
      <c r="Y385" s="125"/>
      <c r="Z385" s="125"/>
      <c r="AA385" s="125"/>
      <c r="AB385" s="125"/>
      <c r="AC385" s="123" t="str">
        <f>IF(区域选择!U386="","",区域选择!U386)</f>
        <v/>
      </c>
      <c r="AD385" s="123" t="str">
        <f>IF(原始数据!AL385=0,"",原始数据!AL385)</f>
        <v/>
      </c>
      <c r="AE385" s="124"/>
      <c r="AF385" s="125"/>
      <c r="AG385" s="125"/>
      <c r="AH385" s="125"/>
      <c r="AI385" s="125"/>
      <c r="AJ385" s="125"/>
      <c r="AK385" s="123" t="str">
        <f>IF(区域选择!Z386="","",区域选择!Z386)</f>
        <v/>
      </c>
      <c r="AL385" s="123" t="str">
        <f>IF(原始数据!AN385=0,"",原始数据!AN385)</f>
        <v/>
      </c>
      <c r="AM385" s="124"/>
      <c r="AN385" s="125"/>
      <c r="AO385" s="125"/>
      <c r="AP385" s="125"/>
      <c r="AQ385" s="125"/>
      <c r="AR385" s="125"/>
      <c r="AS385" s="128"/>
      <c r="AT385" s="128"/>
      <c r="AU385" s="128"/>
      <c r="AV385" s="128"/>
      <c r="AW385" s="128"/>
      <c r="AX385" s="125"/>
      <c r="AY385" s="125"/>
      <c r="AZ385" s="130"/>
      <c r="BA385" s="130"/>
      <c r="BB385" s="130"/>
      <c r="BC385" s="125"/>
    </row>
    <row r="386" spans="1:55">
      <c r="A386" s="117">
        <f>输入错误检查!B386</f>
        <v>0</v>
      </c>
      <c r="C386" s="120" t="str">
        <f>IF(原始数据!B386="","",原始数据!B386)</f>
        <v/>
      </c>
      <c r="D386" s="120" t="str">
        <f>IF(原始数据!C386="","",原始数据!C386)</f>
        <v/>
      </c>
      <c r="E386" s="120" t="str">
        <f>IF(原始数据!D386="","",原始数据!D386)</f>
        <v/>
      </c>
      <c r="F386" s="120" t="str">
        <f>IF(原始数据!E386="","",原始数据!E386)</f>
        <v/>
      </c>
      <c r="G386" s="120" t="str">
        <f>IF(原始数据!F386="","",原始数据!F386)</f>
        <v/>
      </c>
      <c r="H386" s="120">
        <f>IF(原始数据!G386="","",原始数据!G386)</f>
        <v>1</v>
      </c>
      <c r="I386" s="120" t="str">
        <f>IF(原始数据!H386="","",原始数据!H386)</f>
        <v>上</v>
      </c>
      <c r="J386" s="120" t="str">
        <f>原始数据!U386</f>
        <v/>
      </c>
      <c r="K386" s="120" t="str">
        <f t="shared" si="12"/>
        <v/>
      </c>
      <c r="L386" s="120">
        <f t="shared" si="13"/>
        <v>0</v>
      </c>
      <c r="M386" s="123" t="str">
        <f>IF(区域选择!K387="","",区域选择!K387)</f>
        <v/>
      </c>
      <c r="N386" s="123" t="str">
        <f>IF(原始数据!AI386=0,"",原始数据!AI386)</f>
        <v/>
      </c>
      <c r="O386" s="124"/>
      <c r="P386" s="125"/>
      <c r="Q386" s="125"/>
      <c r="R386" s="125"/>
      <c r="S386" s="125"/>
      <c r="T386" s="125"/>
      <c r="U386" s="123" t="str">
        <f>IF(区域选择!P387="","",区域选择!P387)</f>
        <v/>
      </c>
      <c r="V386" s="123" t="str">
        <f>IF(原始数据!AJ386=0,"",原始数据!AJ386)</f>
        <v/>
      </c>
      <c r="W386" s="124"/>
      <c r="X386" s="125"/>
      <c r="Y386" s="125"/>
      <c r="Z386" s="125"/>
      <c r="AA386" s="125"/>
      <c r="AB386" s="125"/>
      <c r="AC386" s="123" t="str">
        <f>IF(区域选择!U387="","",区域选择!U387)</f>
        <v/>
      </c>
      <c r="AD386" s="123" t="str">
        <f>IF(原始数据!AL386=0,"",原始数据!AL386)</f>
        <v/>
      </c>
      <c r="AE386" s="124"/>
      <c r="AF386" s="125"/>
      <c r="AG386" s="125"/>
      <c r="AH386" s="125"/>
      <c r="AI386" s="125"/>
      <c r="AJ386" s="125"/>
      <c r="AK386" s="123" t="str">
        <f>IF(区域选择!Z387="","",区域选择!Z387)</f>
        <v/>
      </c>
      <c r="AL386" s="123" t="str">
        <f>IF(原始数据!AN386=0,"",原始数据!AN386)</f>
        <v/>
      </c>
      <c r="AM386" s="124"/>
      <c r="AN386" s="125"/>
      <c r="AO386" s="125"/>
      <c r="AP386" s="125"/>
      <c r="AQ386" s="125"/>
      <c r="AR386" s="125"/>
      <c r="AS386" s="128"/>
      <c r="AT386" s="128"/>
      <c r="AU386" s="128"/>
      <c r="AV386" s="128"/>
      <c r="AW386" s="128"/>
      <c r="AX386" s="125"/>
      <c r="AY386" s="125"/>
      <c r="AZ386" s="130"/>
      <c r="BA386" s="130"/>
      <c r="BB386" s="130"/>
      <c r="BC386" s="125"/>
    </row>
    <row r="387" spans="1:55">
      <c r="A387" s="117">
        <f>输入错误检查!B387</f>
        <v>0</v>
      </c>
      <c r="C387" s="120" t="str">
        <f>IF(原始数据!B387="","",原始数据!B387)</f>
        <v/>
      </c>
      <c r="D387" s="120" t="str">
        <f>IF(原始数据!C387="","",原始数据!C387)</f>
        <v/>
      </c>
      <c r="E387" s="120" t="str">
        <f>IF(原始数据!D387="","",原始数据!D387)</f>
        <v/>
      </c>
      <c r="F387" s="120" t="str">
        <f>IF(原始数据!E387="","",原始数据!E387)</f>
        <v/>
      </c>
      <c r="G387" s="120" t="str">
        <f>IF(原始数据!F387="","",原始数据!F387)</f>
        <v/>
      </c>
      <c r="H387" s="120">
        <f>IF(原始数据!G387="","",原始数据!G387)</f>
        <v>1</v>
      </c>
      <c r="I387" s="120" t="str">
        <f>IF(原始数据!H387="","",原始数据!H387)</f>
        <v>下</v>
      </c>
      <c r="J387" s="120" t="str">
        <f>原始数据!U387</f>
        <v/>
      </c>
      <c r="K387" s="120" t="str">
        <f t="shared" si="12"/>
        <v/>
      </c>
      <c r="L387" s="120">
        <f t="shared" si="13"/>
        <v>0</v>
      </c>
      <c r="M387" s="123" t="str">
        <f>IF(区域选择!K388="","",区域选择!K388)</f>
        <v/>
      </c>
      <c r="N387" s="123" t="str">
        <f>IF(原始数据!AI387=0,"",原始数据!AI387)</f>
        <v/>
      </c>
      <c r="O387" s="124"/>
      <c r="P387" s="125"/>
      <c r="Q387" s="125"/>
      <c r="R387" s="125"/>
      <c r="S387" s="125"/>
      <c r="T387" s="125"/>
      <c r="U387" s="123" t="str">
        <f>IF(区域选择!P388="","",区域选择!P388)</f>
        <v/>
      </c>
      <c r="V387" s="123" t="str">
        <f>IF(原始数据!AJ387=0,"",原始数据!AJ387)</f>
        <v/>
      </c>
      <c r="W387" s="124"/>
      <c r="X387" s="125"/>
      <c r="Y387" s="125"/>
      <c r="Z387" s="125"/>
      <c r="AA387" s="125"/>
      <c r="AB387" s="125"/>
      <c r="AC387" s="123" t="str">
        <f>IF(区域选择!U388="","",区域选择!U388)</f>
        <v/>
      </c>
      <c r="AD387" s="123" t="str">
        <f>IF(原始数据!AL387=0,"",原始数据!AL387)</f>
        <v/>
      </c>
      <c r="AE387" s="124"/>
      <c r="AF387" s="125"/>
      <c r="AG387" s="125"/>
      <c r="AH387" s="125"/>
      <c r="AI387" s="125"/>
      <c r="AJ387" s="125"/>
      <c r="AK387" s="123" t="str">
        <f>IF(区域选择!Z388="","",区域选择!Z388)</f>
        <v/>
      </c>
      <c r="AL387" s="123" t="str">
        <f>IF(原始数据!AN387=0,"",原始数据!AN387)</f>
        <v/>
      </c>
      <c r="AM387" s="124"/>
      <c r="AN387" s="125"/>
      <c r="AO387" s="125"/>
      <c r="AP387" s="125"/>
      <c r="AQ387" s="125"/>
      <c r="AR387" s="125"/>
      <c r="AS387" s="128"/>
      <c r="AT387" s="128"/>
      <c r="AU387" s="128"/>
      <c r="AV387" s="128"/>
      <c r="AW387" s="128"/>
      <c r="AX387" s="125"/>
      <c r="AY387" s="125"/>
      <c r="AZ387" s="130"/>
      <c r="BA387" s="130"/>
      <c r="BB387" s="130"/>
      <c r="BC387" s="125"/>
    </row>
    <row r="388" spans="1:55">
      <c r="A388" s="117">
        <f>输入错误检查!B388</f>
        <v>0</v>
      </c>
      <c r="C388" s="120" t="str">
        <f>IF(原始数据!B388="","",原始数据!B388)</f>
        <v/>
      </c>
      <c r="D388" s="120" t="str">
        <f>IF(原始数据!C388="","",原始数据!C388)</f>
        <v/>
      </c>
      <c r="E388" s="120" t="str">
        <f>IF(原始数据!D388="","",原始数据!D388)</f>
        <v/>
      </c>
      <c r="F388" s="120" t="str">
        <f>IF(原始数据!E388="","",原始数据!E388)</f>
        <v/>
      </c>
      <c r="G388" s="120" t="str">
        <f>IF(原始数据!F388="","",原始数据!F388)</f>
        <v/>
      </c>
      <c r="H388" s="120">
        <f>IF(原始数据!G388="","",原始数据!G388)</f>
        <v>2</v>
      </c>
      <c r="I388" s="120" t="str">
        <f>IF(原始数据!H388="","",原始数据!H388)</f>
        <v>上</v>
      </c>
      <c r="J388" s="120" t="str">
        <f>原始数据!U388</f>
        <v/>
      </c>
      <c r="K388" s="120" t="str">
        <f t="shared" si="12"/>
        <v/>
      </c>
      <c r="L388" s="120">
        <f t="shared" si="13"/>
        <v>0</v>
      </c>
      <c r="M388" s="123" t="str">
        <f>IF(区域选择!K389="","",区域选择!K389)</f>
        <v/>
      </c>
      <c r="N388" s="123" t="str">
        <f>IF(原始数据!AI388=0,"",原始数据!AI388)</f>
        <v/>
      </c>
      <c r="O388" s="124"/>
      <c r="P388" s="125"/>
      <c r="Q388" s="125"/>
      <c r="R388" s="125"/>
      <c r="S388" s="125"/>
      <c r="T388" s="125"/>
      <c r="U388" s="123" t="str">
        <f>IF(区域选择!P389="","",区域选择!P389)</f>
        <v/>
      </c>
      <c r="V388" s="123" t="str">
        <f>IF(原始数据!AJ388=0,"",原始数据!AJ388)</f>
        <v/>
      </c>
      <c r="W388" s="124"/>
      <c r="X388" s="125"/>
      <c r="Y388" s="125"/>
      <c r="Z388" s="125"/>
      <c r="AA388" s="125"/>
      <c r="AB388" s="125"/>
      <c r="AC388" s="123" t="str">
        <f>IF(区域选择!U389="","",区域选择!U389)</f>
        <v/>
      </c>
      <c r="AD388" s="123" t="str">
        <f>IF(原始数据!AL388=0,"",原始数据!AL388)</f>
        <v/>
      </c>
      <c r="AE388" s="124"/>
      <c r="AF388" s="125"/>
      <c r="AG388" s="125"/>
      <c r="AH388" s="125"/>
      <c r="AI388" s="125"/>
      <c r="AJ388" s="125"/>
      <c r="AK388" s="123" t="str">
        <f>IF(区域选择!Z389="","",区域选择!Z389)</f>
        <v/>
      </c>
      <c r="AL388" s="123" t="str">
        <f>IF(原始数据!AN388=0,"",原始数据!AN388)</f>
        <v/>
      </c>
      <c r="AM388" s="124"/>
      <c r="AN388" s="125"/>
      <c r="AO388" s="125"/>
      <c r="AP388" s="125"/>
      <c r="AQ388" s="125"/>
      <c r="AR388" s="125"/>
      <c r="AS388" s="128"/>
      <c r="AT388" s="128"/>
      <c r="AU388" s="128"/>
      <c r="AV388" s="128"/>
      <c r="AW388" s="128"/>
      <c r="AX388" s="125"/>
      <c r="AY388" s="125"/>
      <c r="AZ388" s="130"/>
      <c r="BA388" s="130"/>
      <c r="BB388" s="130"/>
      <c r="BC388" s="125"/>
    </row>
    <row r="389" spans="1:55">
      <c r="A389" s="117">
        <f>输入错误检查!B389</f>
        <v>0</v>
      </c>
      <c r="C389" s="120" t="str">
        <f>IF(原始数据!B389="","",原始数据!B389)</f>
        <v/>
      </c>
      <c r="D389" s="120" t="str">
        <f>IF(原始数据!C389="","",原始数据!C389)</f>
        <v/>
      </c>
      <c r="E389" s="120" t="str">
        <f>IF(原始数据!D389="","",原始数据!D389)</f>
        <v/>
      </c>
      <c r="F389" s="120" t="str">
        <f>IF(原始数据!E389="","",原始数据!E389)</f>
        <v/>
      </c>
      <c r="G389" s="120" t="str">
        <f>IF(原始数据!F389="","",原始数据!F389)</f>
        <v/>
      </c>
      <c r="H389" s="120">
        <f>IF(原始数据!G389="","",原始数据!G389)</f>
        <v>2</v>
      </c>
      <c r="I389" s="120" t="str">
        <f>IF(原始数据!H389="","",原始数据!H389)</f>
        <v>下</v>
      </c>
      <c r="J389" s="120" t="str">
        <f>原始数据!U389</f>
        <v/>
      </c>
      <c r="K389" s="120" t="str">
        <f t="shared" si="12"/>
        <v/>
      </c>
      <c r="L389" s="120">
        <f t="shared" si="13"/>
        <v>0</v>
      </c>
      <c r="M389" s="123" t="str">
        <f>IF(区域选择!K390="","",区域选择!K390)</f>
        <v/>
      </c>
      <c r="N389" s="123" t="str">
        <f>IF(原始数据!AI389=0,"",原始数据!AI389)</f>
        <v/>
      </c>
      <c r="O389" s="124"/>
      <c r="P389" s="125"/>
      <c r="Q389" s="125"/>
      <c r="R389" s="125"/>
      <c r="S389" s="125"/>
      <c r="T389" s="125"/>
      <c r="U389" s="123" t="str">
        <f>IF(区域选择!P390="","",区域选择!P390)</f>
        <v/>
      </c>
      <c r="V389" s="123" t="str">
        <f>IF(原始数据!AJ389=0,"",原始数据!AJ389)</f>
        <v/>
      </c>
      <c r="W389" s="124"/>
      <c r="X389" s="125"/>
      <c r="Y389" s="125"/>
      <c r="Z389" s="125"/>
      <c r="AA389" s="125"/>
      <c r="AB389" s="125"/>
      <c r="AC389" s="123" t="str">
        <f>IF(区域选择!U390="","",区域选择!U390)</f>
        <v/>
      </c>
      <c r="AD389" s="123" t="str">
        <f>IF(原始数据!AL389=0,"",原始数据!AL389)</f>
        <v/>
      </c>
      <c r="AE389" s="124"/>
      <c r="AF389" s="125"/>
      <c r="AG389" s="125"/>
      <c r="AH389" s="125"/>
      <c r="AI389" s="125"/>
      <c r="AJ389" s="125"/>
      <c r="AK389" s="123" t="str">
        <f>IF(区域选择!Z390="","",区域选择!Z390)</f>
        <v/>
      </c>
      <c r="AL389" s="123" t="str">
        <f>IF(原始数据!AN389=0,"",原始数据!AN389)</f>
        <v/>
      </c>
      <c r="AM389" s="124"/>
      <c r="AN389" s="125"/>
      <c r="AO389" s="125"/>
      <c r="AP389" s="125"/>
      <c r="AQ389" s="125"/>
      <c r="AR389" s="125"/>
      <c r="AS389" s="128"/>
      <c r="AT389" s="128"/>
      <c r="AU389" s="128"/>
      <c r="AV389" s="128"/>
      <c r="AW389" s="128"/>
      <c r="AX389" s="125"/>
      <c r="AY389" s="125"/>
      <c r="AZ389" s="130"/>
      <c r="BA389" s="130"/>
      <c r="BB389" s="130"/>
      <c r="BC389" s="125"/>
    </row>
    <row r="390" spans="1:55">
      <c r="A390" s="117">
        <f>输入错误检查!B390</f>
        <v>0</v>
      </c>
      <c r="C390" s="120" t="str">
        <f>IF(原始数据!B390="","",原始数据!B390)</f>
        <v/>
      </c>
      <c r="D390" s="120" t="str">
        <f>IF(原始数据!C390="","",原始数据!C390)</f>
        <v/>
      </c>
      <c r="E390" s="120" t="str">
        <f>IF(原始数据!D390="","",原始数据!D390)</f>
        <v/>
      </c>
      <c r="F390" s="120" t="str">
        <f>IF(原始数据!E390="","",原始数据!E390)</f>
        <v/>
      </c>
      <c r="G390" s="120" t="str">
        <f>IF(原始数据!F390="","",原始数据!F390)</f>
        <v/>
      </c>
      <c r="H390" s="120">
        <f>IF(原始数据!G390="","",原始数据!G390)</f>
        <v>3</v>
      </c>
      <c r="I390" s="120" t="str">
        <f>IF(原始数据!H390="","",原始数据!H390)</f>
        <v>上</v>
      </c>
      <c r="J390" s="120" t="str">
        <f>原始数据!U390</f>
        <v/>
      </c>
      <c r="K390" s="120" t="str">
        <f t="shared" si="12"/>
        <v/>
      </c>
      <c r="L390" s="120">
        <f t="shared" si="13"/>
        <v>0</v>
      </c>
      <c r="M390" s="123" t="str">
        <f>IF(区域选择!K391="","",区域选择!K391)</f>
        <v/>
      </c>
      <c r="N390" s="123" t="str">
        <f>IF(原始数据!AI390=0,"",原始数据!AI390)</f>
        <v/>
      </c>
      <c r="O390" s="124"/>
      <c r="P390" s="125"/>
      <c r="Q390" s="125"/>
      <c r="R390" s="125"/>
      <c r="S390" s="125"/>
      <c r="T390" s="125"/>
      <c r="U390" s="123" t="str">
        <f>IF(区域选择!P391="","",区域选择!P391)</f>
        <v/>
      </c>
      <c r="V390" s="123" t="str">
        <f>IF(原始数据!AJ390=0,"",原始数据!AJ390)</f>
        <v/>
      </c>
      <c r="W390" s="124"/>
      <c r="X390" s="125"/>
      <c r="Y390" s="125"/>
      <c r="Z390" s="125"/>
      <c r="AA390" s="125"/>
      <c r="AB390" s="125"/>
      <c r="AC390" s="123" t="str">
        <f>IF(区域选择!U391="","",区域选择!U391)</f>
        <v/>
      </c>
      <c r="AD390" s="123" t="str">
        <f>IF(原始数据!AL390=0,"",原始数据!AL390)</f>
        <v/>
      </c>
      <c r="AE390" s="124"/>
      <c r="AF390" s="125"/>
      <c r="AG390" s="125"/>
      <c r="AH390" s="125"/>
      <c r="AI390" s="125"/>
      <c r="AJ390" s="125"/>
      <c r="AK390" s="123" t="str">
        <f>IF(区域选择!Z391="","",区域选择!Z391)</f>
        <v/>
      </c>
      <c r="AL390" s="123" t="str">
        <f>IF(原始数据!AN390=0,"",原始数据!AN390)</f>
        <v/>
      </c>
      <c r="AM390" s="124"/>
      <c r="AN390" s="125"/>
      <c r="AO390" s="125"/>
      <c r="AP390" s="125"/>
      <c r="AQ390" s="125"/>
      <c r="AR390" s="125"/>
      <c r="AS390" s="128"/>
      <c r="AT390" s="128"/>
      <c r="AU390" s="128"/>
      <c r="AV390" s="128"/>
      <c r="AW390" s="128"/>
      <c r="AX390" s="125"/>
      <c r="AY390" s="125"/>
      <c r="AZ390" s="130"/>
      <c r="BA390" s="130"/>
      <c r="BB390" s="130"/>
      <c r="BC390" s="125"/>
    </row>
    <row r="391" spans="1:55">
      <c r="A391" s="117">
        <f>输入错误检查!B391</f>
        <v>0</v>
      </c>
      <c r="C391" s="120" t="str">
        <f>IF(原始数据!B391="","",原始数据!B391)</f>
        <v/>
      </c>
      <c r="D391" s="120" t="str">
        <f>IF(原始数据!C391="","",原始数据!C391)</f>
        <v/>
      </c>
      <c r="E391" s="120" t="str">
        <f>IF(原始数据!D391="","",原始数据!D391)</f>
        <v/>
      </c>
      <c r="F391" s="120" t="str">
        <f>IF(原始数据!E391="","",原始数据!E391)</f>
        <v/>
      </c>
      <c r="G391" s="120" t="str">
        <f>IF(原始数据!F391="","",原始数据!F391)</f>
        <v/>
      </c>
      <c r="H391" s="120">
        <f>IF(原始数据!G391="","",原始数据!G391)</f>
        <v>3</v>
      </c>
      <c r="I391" s="120" t="str">
        <f>IF(原始数据!H391="","",原始数据!H391)</f>
        <v>下</v>
      </c>
      <c r="J391" s="120" t="str">
        <f>原始数据!U391</f>
        <v/>
      </c>
      <c r="K391" s="120" t="str">
        <f t="shared" si="12"/>
        <v/>
      </c>
      <c r="L391" s="120">
        <f t="shared" si="13"/>
        <v>0</v>
      </c>
      <c r="M391" s="123" t="str">
        <f>IF(区域选择!K392="","",区域选择!K392)</f>
        <v/>
      </c>
      <c r="N391" s="123" t="str">
        <f>IF(原始数据!AI391=0,"",原始数据!AI391)</f>
        <v/>
      </c>
      <c r="O391" s="124"/>
      <c r="P391" s="125"/>
      <c r="Q391" s="125"/>
      <c r="R391" s="125"/>
      <c r="S391" s="125"/>
      <c r="T391" s="125"/>
      <c r="U391" s="123" t="str">
        <f>IF(区域选择!P392="","",区域选择!P392)</f>
        <v/>
      </c>
      <c r="V391" s="123" t="str">
        <f>IF(原始数据!AJ391=0,"",原始数据!AJ391)</f>
        <v/>
      </c>
      <c r="W391" s="124"/>
      <c r="X391" s="125"/>
      <c r="Y391" s="125"/>
      <c r="Z391" s="125"/>
      <c r="AA391" s="125"/>
      <c r="AB391" s="125"/>
      <c r="AC391" s="123" t="str">
        <f>IF(区域选择!U392="","",区域选择!U392)</f>
        <v/>
      </c>
      <c r="AD391" s="123" t="str">
        <f>IF(原始数据!AL391=0,"",原始数据!AL391)</f>
        <v/>
      </c>
      <c r="AE391" s="124"/>
      <c r="AF391" s="125"/>
      <c r="AG391" s="125"/>
      <c r="AH391" s="125"/>
      <c r="AI391" s="125"/>
      <c r="AJ391" s="125"/>
      <c r="AK391" s="123" t="str">
        <f>IF(区域选择!Z392="","",区域选择!Z392)</f>
        <v/>
      </c>
      <c r="AL391" s="123" t="str">
        <f>IF(原始数据!AN391=0,"",原始数据!AN391)</f>
        <v/>
      </c>
      <c r="AM391" s="124"/>
      <c r="AN391" s="125"/>
      <c r="AO391" s="125"/>
      <c r="AP391" s="125"/>
      <c r="AQ391" s="125"/>
      <c r="AR391" s="125"/>
      <c r="AS391" s="128"/>
      <c r="AT391" s="128"/>
      <c r="AU391" s="128"/>
      <c r="AV391" s="128"/>
      <c r="AW391" s="128"/>
      <c r="AX391" s="125"/>
      <c r="AY391" s="125"/>
      <c r="AZ391" s="130"/>
      <c r="BA391" s="130"/>
      <c r="BB391" s="130"/>
      <c r="BC391" s="125"/>
    </row>
    <row r="392" spans="1:55">
      <c r="A392" s="117">
        <f>输入错误检查!B392</f>
        <v>0</v>
      </c>
      <c r="C392" s="120" t="str">
        <f>IF(原始数据!B392="","",原始数据!B392)</f>
        <v/>
      </c>
      <c r="D392" s="120" t="str">
        <f>IF(原始数据!C392="","",原始数据!C392)</f>
        <v/>
      </c>
      <c r="E392" s="120" t="str">
        <f>IF(原始数据!D392="","",原始数据!D392)</f>
        <v/>
      </c>
      <c r="F392" s="120" t="str">
        <f>IF(原始数据!E392="","",原始数据!E392)</f>
        <v/>
      </c>
      <c r="G392" s="120" t="str">
        <f>IF(原始数据!F392="","",原始数据!F392)</f>
        <v/>
      </c>
      <c r="H392" s="120" t="str">
        <f>IF(原始数据!G392="","",原始数据!G392)</f>
        <v>加</v>
      </c>
      <c r="I392" s="120" t="str">
        <f>IF(原始数据!H392="","",原始数据!H392)</f>
        <v>上</v>
      </c>
      <c r="J392" s="120" t="str">
        <f>原始数据!U392</f>
        <v/>
      </c>
      <c r="K392" s="120" t="str">
        <f t="shared" si="12"/>
        <v/>
      </c>
      <c r="L392" s="120">
        <f t="shared" si="13"/>
        <v>0</v>
      </c>
      <c r="M392" s="123" t="str">
        <f>IF(区域选择!K393="","",区域选择!K393)</f>
        <v/>
      </c>
      <c r="N392" s="123" t="str">
        <f>IF(原始数据!AI392=0,"",原始数据!AI392)</f>
        <v/>
      </c>
      <c r="O392" s="124"/>
      <c r="P392" s="125"/>
      <c r="Q392" s="125"/>
      <c r="R392" s="125"/>
      <c r="S392" s="125"/>
      <c r="T392" s="125"/>
      <c r="U392" s="123" t="str">
        <f>IF(区域选择!P393="","",区域选择!P393)</f>
        <v/>
      </c>
      <c r="V392" s="123" t="str">
        <f>IF(原始数据!AJ392=0,"",原始数据!AJ392)</f>
        <v/>
      </c>
      <c r="W392" s="124"/>
      <c r="X392" s="125"/>
      <c r="Y392" s="125"/>
      <c r="Z392" s="125"/>
      <c r="AA392" s="125"/>
      <c r="AB392" s="125"/>
      <c r="AC392" s="123" t="str">
        <f>IF(区域选择!U393="","",区域选择!U393)</f>
        <v/>
      </c>
      <c r="AD392" s="123" t="str">
        <f>IF(原始数据!AL392=0,"",原始数据!AL392)</f>
        <v/>
      </c>
      <c r="AE392" s="124"/>
      <c r="AF392" s="125"/>
      <c r="AG392" s="125"/>
      <c r="AH392" s="125"/>
      <c r="AI392" s="125"/>
      <c r="AJ392" s="125"/>
      <c r="AK392" s="123" t="str">
        <f>IF(区域选择!Z393="","",区域选择!Z393)</f>
        <v/>
      </c>
      <c r="AL392" s="123" t="str">
        <f>IF(原始数据!AN392=0,"",原始数据!AN392)</f>
        <v/>
      </c>
      <c r="AM392" s="124"/>
      <c r="AN392" s="125"/>
      <c r="AO392" s="125"/>
      <c r="AP392" s="125"/>
      <c r="AQ392" s="125"/>
      <c r="AR392" s="125"/>
      <c r="AS392" s="128"/>
      <c r="AT392" s="128"/>
      <c r="AU392" s="128"/>
      <c r="AV392" s="128"/>
      <c r="AW392" s="128"/>
      <c r="AX392" s="125"/>
      <c r="AY392" s="125"/>
      <c r="AZ392" s="130"/>
      <c r="BA392" s="130"/>
      <c r="BB392" s="130"/>
      <c r="BC392" s="125"/>
    </row>
    <row r="393" spans="1:55">
      <c r="A393" s="117">
        <f>输入错误检查!B393</f>
        <v>0</v>
      </c>
      <c r="C393" s="120" t="str">
        <f>IF(原始数据!B393="","",原始数据!B393)</f>
        <v/>
      </c>
      <c r="D393" s="120" t="str">
        <f>IF(原始数据!C393="","",原始数据!C393)</f>
        <v/>
      </c>
      <c r="E393" s="120" t="str">
        <f>IF(原始数据!D393="","",原始数据!D393)</f>
        <v/>
      </c>
      <c r="F393" s="120" t="str">
        <f>IF(原始数据!E393="","",原始数据!E393)</f>
        <v/>
      </c>
      <c r="G393" s="120" t="str">
        <f>IF(原始数据!F393="","",原始数据!F393)</f>
        <v/>
      </c>
      <c r="H393" s="120" t="str">
        <f>IF(原始数据!G393="","",原始数据!G393)</f>
        <v>加</v>
      </c>
      <c r="I393" s="120" t="str">
        <f>IF(原始数据!H393="","",原始数据!H393)</f>
        <v>下</v>
      </c>
      <c r="J393" s="120" t="str">
        <f>原始数据!U393</f>
        <v/>
      </c>
      <c r="K393" s="120" t="str">
        <f t="shared" si="12"/>
        <v/>
      </c>
      <c r="L393" s="120">
        <f t="shared" si="13"/>
        <v>0</v>
      </c>
      <c r="M393" s="123" t="str">
        <f>IF(区域选择!K394="","",区域选择!K394)</f>
        <v/>
      </c>
      <c r="N393" s="123" t="str">
        <f>IF(原始数据!AI393=0,"",原始数据!AI393)</f>
        <v/>
      </c>
      <c r="O393" s="124"/>
      <c r="P393" s="125"/>
      <c r="Q393" s="125"/>
      <c r="R393" s="125"/>
      <c r="S393" s="125"/>
      <c r="T393" s="125"/>
      <c r="U393" s="123" t="str">
        <f>IF(区域选择!P394="","",区域选择!P394)</f>
        <v/>
      </c>
      <c r="V393" s="123" t="str">
        <f>IF(原始数据!AJ393=0,"",原始数据!AJ393)</f>
        <v/>
      </c>
      <c r="W393" s="124"/>
      <c r="X393" s="125"/>
      <c r="Y393" s="125"/>
      <c r="Z393" s="125"/>
      <c r="AA393" s="125"/>
      <c r="AB393" s="125"/>
      <c r="AC393" s="123" t="str">
        <f>IF(区域选择!U394="","",区域选择!U394)</f>
        <v/>
      </c>
      <c r="AD393" s="123" t="str">
        <f>IF(原始数据!AL393=0,"",原始数据!AL393)</f>
        <v/>
      </c>
      <c r="AE393" s="124"/>
      <c r="AF393" s="125"/>
      <c r="AG393" s="125"/>
      <c r="AH393" s="125"/>
      <c r="AI393" s="125"/>
      <c r="AJ393" s="125"/>
      <c r="AK393" s="123" t="str">
        <f>IF(区域选择!Z394="","",区域选择!Z394)</f>
        <v/>
      </c>
      <c r="AL393" s="123" t="str">
        <f>IF(原始数据!AN393=0,"",原始数据!AN393)</f>
        <v/>
      </c>
      <c r="AM393" s="124"/>
      <c r="AN393" s="125"/>
      <c r="AO393" s="125"/>
      <c r="AP393" s="125"/>
      <c r="AQ393" s="125"/>
      <c r="AR393" s="125"/>
      <c r="AS393" s="128"/>
      <c r="AT393" s="128"/>
      <c r="AU393" s="128"/>
      <c r="AV393" s="128"/>
      <c r="AW393" s="128"/>
      <c r="AX393" s="125"/>
      <c r="AY393" s="125"/>
      <c r="AZ393" s="130"/>
      <c r="BA393" s="130"/>
      <c r="BB393" s="130"/>
      <c r="BC393" s="125"/>
    </row>
    <row r="394" spans="1:55">
      <c r="A394" s="117">
        <f>输入错误检查!B394</f>
        <v>0</v>
      </c>
      <c r="C394" s="120" t="str">
        <f>IF(原始数据!B394="","",原始数据!B394)</f>
        <v/>
      </c>
      <c r="D394" s="120" t="str">
        <f>IF(原始数据!C394="","",原始数据!C394)</f>
        <v/>
      </c>
      <c r="E394" s="120" t="str">
        <f>IF(原始数据!D394="","",原始数据!D394)</f>
        <v/>
      </c>
      <c r="F394" s="120" t="str">
        <f>IF(原始数据!E394="","",原始数据!E394)</f>
        <v/>
      </c>
      <c r="G394" s="120" t="str">
        <f>IF(原始数据!F394="","",原始数据!F394)</f>
        <v/>
      </c>
      <c r="H394" s="120">
        <f>IF(原始数据!G394="","",原始数据!G394)</f>
        <v>1</v>
      </c>
      <c r="I394" s="120" t="str">
        <f>IF(原始数据!H394="","",原始数据!H394)</f>
        <v>上</v>
      </c>
      <c r="J394" s="120" t="str">
        <f>原始数据!U394</f>
        <v/>
      </c>
      <c r="K394" s="120" t="str">
        <f t="shared" si="12"/>
        <v/>
      </c>
      <c r="L394" s="120">
        <f t="shared" si="13"/>
        <v>0</v>
      </c>
      <c r="M394" s="123" t="str">
        <f>IF(区域选择!K395="","",区域选择!K395)</f>
        <v/>
      </c>
      <c r="N394" s="123" t="str">
        <f>IF(原始数据!AI394=0,"",原始数据!AI394)</f>
        <v/>
      </c>
      <c r="O394" s="124"/>
      <c r="P394" s="125"/>
      <c r="Q394" s="125"/>
      <c r="R394" s="125"/>
      <c r="S394" s="125"/>
      <c r="T394" s="125"/>
      <c r="U394" s="123" t="str">
        <f>IF(区域选择!P395="","",区域选择!P395)</f>
        <v/>
      </c>
      <c r="V394" s="123" t="str">
        <f>IF(原始数据!AJ394=0,"",原始数据!AJ394)</f>
        <v/>
      </c>
      <c r="W394" s="124"/>
      <c r="X394" s="125"/>
      <c r="Y394" s="125"/>
      <c r="Z394" s="125"/>
      <c r="AA394" s="125"/>
      <c r="AB394" s="125"/>
      <c r="AC394" s="123" t="str">
        <f>IF(区域选择!U395="","",区域选择!U395)</f>
        <v/>
      </c>
      <c r="AD394" s="123" t="str">
        <f>IF(原始数据!AL394=0,"",原始数据!AL394)</f>
        <v/>
      </c>
      <c r="AE394" s="124"/>
      <c r="AF394" s="125"/>
      <c r="AG394" s="125"/>
      <c r="AH394" s="125"/>
      <c r="AI394" s="125"/>
      <c r="AJ394" s="125"/>
      <c r="AK394" s="123" t="str">
        <f>IF(区域选择!Z395="","",区域选择!Z395)</f>
        <v/>
      </c>
      <c r="AL394" s="123" t="str">
        <f>IF(原始数据!AN394=0,"",原始数据!AN394)</f>
        <v/>
      </c>
      <c r="AM394" s="124"/>
      <c r="AN394" s="125"/>
      <c r="AO394" s="125"/>
      <c r="AP394" s="125"/>
      <c r="AQ394" s="125"/>
      <c r="AR394" s="125"/>
      <c r="AS394" s="128"/>
      <c r="AT394" s="128"/>
      <c r="AU394" s="128"/>
      <c r="AV394" s="128"/>
      <c r="AW394" s="128"/>
      <c r="AX394" s="125"/>
      <c r="AY394" s="125"/>
      <c r="AZ394" s="130"/>
      <c r="BA394" s="130"/>
      <c r="BB394" s="130"/>
      <c r="BC394" s="125"/>
    </row>
    <row r="395" spans="1:55">
      <c r="A395" s="117">
        <f>输入错误检查!B395</f>
        <v>0</v>
      </c>
      <c r="C395" s="120" t="str">
        <f>IF(原始数据!B395="","",原始数据!B395)</f>
        <v/>
      </c>
      <c r="D395" s="120" t="str">
        <f>IF(原始数据!C395="","",原始数据!C395)</f>
        <v/>
      </c>
      <c r="E395" s="120" t="str">
        <f>IF(原始数据!D395="","",原始数据!D395)</f>
        <v/>
      </c>
      <c r="F395" s="120" t="str">
        <f>IF(原始数据!E395="","",原始数据!E395)</f>
        <v/>
      </c>
      <c r="G395" s="120" t="str">
        <f>IF(原始数据!F395="","",原始数据!F395)</f>
        <v/>
      </c>
      <c r="H395" s="120">
        <f>IF(原始数据!G395="","",原始数据!G395)</f>
        <v>1</v>
      </c>
      <c r="I395" s="120" t="str">
        <f>IF(原始数据!H395="","",原始数据!H395)</f>
        <v>下</v>
      </c>
      <c r="J395" s="120" t="str">
        <f>原始数据!U395</f>
        <v/>
      </c>
      <c r="K395" s="120" t="str">
        <f t="shared" si="12"/>
        <v/>
      </c>
      <c r="L395" s="120">
        <f t="shared" si="13"/>
        <v>0</v>
      </c>
      <c r="M395" s="123" t="str">
        <f>IF(区域选择!K396="","",区域选择!K396)</f>
        <v/>
      </c>
      <c r="N395" s="123" t="str">
        <f>IF(原始数据!AI395=0,"",原始数据!AI395)</f>
        <v/>
      </c>
      <c r="O395" s="124"/>
      <c r="P395" s="125"/>
      <c r="Q395" s="125"/>
      <c r="R395" s="125"/>
      <c r="S395" s="125"/>
      <c r="T395" s="125"/>
      <c r="U395" s="123" t="str">
        <f>IF(区域选择!P396="","",区域选择!P396)</f>
        <v/>
      </c>
      <c r="V395" s="123" t="str">
        <f>IF(原始数据!AJ395=0,"",原始数据!AJ395)</f>
        <v/>
      </c>
      <c r="W395" s="124"/>
      <c r="X395" s="125"/>
      <c r="Y395" s="125"/>
      <c r="Z395" s="125"/>
      <c r="AA395" s="125"/>
      <c r="AB395" s="125"/>
      <c r="AC395" s="123" t="str">
        <f>IF(区域选择!U396="","",区域选择!U396)</f>
        <v/>
      </c>
      <c r="AD395" s="123" t="str">
        <f>IF(原始数据!AL395=0,"",原始数据!AL395)</f>
        <v/>
      </c>
      <c r="AE395" s="124"/>
      <c r="AF395" s="125"/>
      <c r="AG395" s="125"/>
      <c r="AH395" s="125"/>
      <c r="AI395" s="125"/>
      <c r="AJ395" s="125"/>
      <c r="AK395" s="123" t="str">
        <f>IF(区域选择!Z396="","",区域选择!Z396)</f>
        <v/>
      </c>
      <c r="AL395" s="123" t="str">
        <f>IF(原始数据!AN395=0,"",原始数据!AN395)</f>
        <v/>
      </c>
      <c r="AM395" s="124"/>
      <c r="AN395" s="125"/>
      <c r="AO395" s="125"/>
      <c r="AP395" s="125"/>
      <c r="AQ395" s="125"/>
      <c r="AR395" s="125"/>
      <c r="AS395" s="128"/>
      <c r="AT395" s="128"/>
      <c r="AU395" s="128"/>
      <c r="AV395" s="128"/>
      <c r="AW395" s="128"/>
      <c r="AX395" s="125"/>
      <c r="AY395" s="125"/>
      <c r="AZ395" s="130"/>
      <c r="BA395" s="130"/>
      <c r="BB395" s="130"/>
      <c r="BC395" s="125"/>
    </row>
    <row r="396" spans="1:55">
      <c r="A396" s="117">
        <f>输入错误检查!B396</f>
        <v>0</v>
      </c>
      <c r="C396" s="120" t="str">
        <f>IF(原始数据!B396="","",原始数据!B396)</f>
        <v/>
      </c>
      <c r="D396" s="120" t="str">
        <f>IF(原始数据!C396="","",原始数据!C396)</f>
        <v/>
      </c>
      <c r="E396" s="120" t="str">
        <f>IF(原始数据!D396="","",原始数据!D396)</f>
        <v/>
      </c>
      <c r="F396" s="120" t="str">
        <f>IF(原始数据!E396="","",原始数据!E396)</f>
        <v/>
      </c>
      <c r="G396" s="120" t="str">
        <f>IF(原始数据!F396="","",原始数据!F396)</f>
        <v/>
      </c>
      <c r="H396" s="120">
        <f>IF(原始数据!G396="","",原始数据!G396)</f>
        <v>2</v>
      </c>
      <c r="I396" s="120" t="str">
        <f>IF(原始数据!H396="","",原始数据!H396)</f>
        <v>上</v>
      </c>
      <c r="J396" s="120" t="str">
        <f>原始数据!U396</f>
        <v/>
      </c>
      <c r="K396" s="120" t="str">
        <f t="shared" si="12"/>
        <v/>
      </c>
      <c r="L396" s="120">
        <f t="shared" si="13"/>
        <v>0</v>
      </c>
      <c r="M396" s="123" t="str">
        <f>IF(区域选择!K397="","",区域选择!K397)</f>
        <v/>
      </c>
      <c r="N396" s="123" t="str">
        <f>IF(原始数据!AI396=0,"",原始数据!AI396)</f>
        <v/>
      </c>
      <c r="O396" s="124"/>
      <c r="P396" s="125"/>
      <c r="Q396" s="125"/>
      <c r="R396" s="125"/>
      <c r="S396" s="125"/>
      <c r="T396" s="125"/>
      <c r="U396" s="123" t="str">
        <f>IF(区域选择!P397="","",区域选择!P397)</f>
        <v/>
      </c>
      <c r="V396" s="123" t="str">
        <f>IF(原始数据!AJ396=0,"",原始数据!AJ396)</f>
        <v/>
      </c>
      <c r="W396" s="124"/>
      <c r="X396" s="125"/>
      <c r="Y396" s="125"/>
      <c r="Z396" s="125"/>
      <c r="AA396" s="125"/>
      <c r="AB396" s="125"/>
      <c r="AC396" s="123" t="str">
        <f>IF(区域选择!U397="","",区域选择!U397)</f>
        <v/>
      </c>
      <c r="AD396" s="123" t="str">
        <f>IF(原始数据!AL396=0,"",原始数据!AL396)</f>
        <v/>
      </c>
      <c r="AE396" s="124"/>
      <c r="AF396" s="125"/>
      <c r="AG396" s="125"/>
      <c r="AH396" s="125"/>
      <c r="AI396" s="125"/>
      <c r="AJ396" s="125"/>
      <c r="AK396" s="123" t="str">
        <f>IF(区域选择!Z397="","",区域选择!Z397)</f>
        <v/>
      </c>
      <c r="AL396" s="123" t="str">
        <f>IF(原始数据!AN396=0,"",原始数据!AN396)</f>
        <v/>
      </c>
      <c r="AM396" s="124"/>
      <c r="AN396" s="125"/>
      <c r="AO396" s="125"/>
      <c r="AP396" s="125"/>
      <c r="AQ396" s="125"/>
      <c r="AR396" s="125"/>
      <c r="AS396" s="128"/>
      <c r="AT396" s="128"/>
      <c r="AU396" s="128"/>
      <c r="AV396" s="128"/>
      <c r="AW396" s="128"/>
      <c r="AX396" s="125"/>
      <c r="AY396" s="125"/>
      <c r="AZ396" s="130"/>
      <c r="BA396" s="130"/>
      <c r="BB396" s="130"/>
      <c r="BC396" s="125"/>
    </row>
    <row r="397" spans="1:55">
      <c r="A397" s="117">
        <f>输入错误检查!B397</f>
        <v>0</v>
      </c>
      <c r="C397" s="120" t="str">
        <f>IF(原始数据!B397="","",原始数据!B397)</f>
        <v/>
      </c>
      <c r="D397" s="120" t="str">
        <f>IF(原始数据!C397="","",原始数据!C397)</f>
        <v/>
      </c>
      <c r="E397" s="120" t="str">
        <f>IF(原始数据!D397="","",原始数据!D397)</f>
        <v/>
      </c>
      <c r="F397" s="120" t="str">
        <f>IF(原始数据!E397="","",原始数据!E397)</f>
        <v/>
      </c>
      <c r="G397" s="120" t="str">
        <f>IF(原始数据!F397="","",原始数据!F397)</f>
        <v/>
      </c>
      <c r="H397" s="120">
        <f>IF(原始数据!G397="","",原始数据!G397)</f>
        <v>2</v>
      </c>
      <c r="I397" s="120" t="str">
        <f>IF(原始数据!H397="","",原始数据!H397)</f>
        <v>下</v>
      </c>
      <c r="J397" s="120" t="str">
        <f>原始数据!U397</f>
        <v/>
      </c>
      <c r="K397" s="120" t="str">
        <f t="shared" si="12"/>
        <v/>
      </c>
      <c r="L397" s="120">
        <f t="shared" si="13"/>
        <v>0</v>
      </c>
      <c r="M397" s="123" t="str">
        <f>IF(区域选择!K398="","",区域选择!K398)</f>
        <v/>
      </c>
      <c r="N397" s="123" t="str">
        <f>IF(原始数据!AI397=0,"",原始数据!AI397)</f>
        <v/>
      </c>
      <c r="O397" s="124"/>
      <c r="P397" s="125"/>
      <c r="Q397" s="125"/>
      <c r="R397" s="125"/>
      <c r="S397" s="125"/>
      <c r="T397" s="125"/>
      <c r="U397" s="123" t="str">
        <f>IF(区域选择!P398="","",区域选择!P398)</f>
        <v/>
      </c>
      <c r="V397" s="123" t="str">
        <f>IF(原始数据!AJ397=0,"",原始数据!AJ397)</f>
        <v/>
      </c>
      <c r="W397" s="124"/>
      <c r="X397" s="125"/>
      <c r="Y397" s="125"/>
      <c r="Z397" s="125"/>
      <c r="AA397" s="125"/>
      <c r="AB397" s="125"/>
      <c r="AC397" s="123" t="str">
        <f>IF(区域选择!U398="","",区域选择!U398)</f>
        <v/>
      </c>
      <c r="AD397" s="123" t="str">
        <f>IF(原始数据!AL397=0,"",原始数据!AL397)</f>
        <v/>
      </c>
      <c r="AE397" s="124"/>
      <c r="AF397" s="125"/>
      <c r="AG397" s="125"/>
      <c r="AH397" s="125"/>
      <c r="AI397" s="125"/>
      <c r="AJ397" s="125"/>
      <c r="AK397" s="123" t="str">
        <f>IF(区域选择!Z398="","",区域选择!Z398)</f>
        <v/>
      </c>
      <c r="AL397" s="123" t="str">
        <f>IF(原始数据!AN397=0,"",原始数据!AN397)</f>
        <v/>
      </c>
      <c r="AM397" s="124"/>
      <c r="AN397" s="125"/>
      <c r="AO397" s="125"/>
      <c r="AP397" s="125"/>
      <c r="AQ397" s="125"/>
      <c r="AR397" s="125"/>
      <c r="AS397" s="128"/>
      <c r="AT397" s="128"/>
      <c r="AU397" s="128"/>
      <c r="AV397" s="128"/>
      <c r="AW397" s="128"/>
      <c r="AX397" s="125"/>
      <c r="AY397" s="125"/>
      <c r="AZ397" s="130"/>
      <c r="BA397" s="130"/>
      <c r="BB397" s="130"/>
      <c r="BC397" s="125"/>
    </row>
    <row r="398" spans="1:55">
      <c r="A398" s="117">
        <f>输入错误检查!B398</f>
        <v>0</v>
      </c>
      <c r="C398" s="120" t="str">
        <f>IF(原始数据!B398="","",原始数据!B398)</f>
        <v/>
      </c>
      <c r="D398" s="120" t="str">
        <f>IF(原始数据!C398="","",原始数据!C398)</f>
        <v/>
      </c>
      <c r="E398" s="120" t="str">
        <f>IF(原始数据!D398="","",原始数据!D398)</f>
        <v/>
      </c>
      <c r="F398" s="120" t="str">
        <f>IF(原始数据!E398="","",原始数据!E398)</f>
        <v/>
      </c>
      <c r="G398" s="120" t="str">
        <f>IF(原始数据!F398="","",原始数据!F398)</f>
        <v/>
      </c>
      <c r="H398" s="120">
        <f>IF(原始数据!G398="","",原始数据!G398)</f>
        <v>3</v>
      </c>
      <c r="I398" s="120" t="str">
        <f>IF(原始数据!H398="","",原始数据!H398)</f>
        <v>上</v>
      </c>
      <c r="J398" s="120" t="str">
        <f>原始数据!U398</f>
        <v/>
      </c>
      <c r="K398" s="120" t="str">
        <f t="shared" si="12"/>
        <v/>
      </c>
      <c r="L398" s="120">
        <f t="shared" si="13"/>
        <v>0</v>
      </c>
      <c r="M398" s="123" t="str">
        <f>IF(区域选择!K399="","",区域选择!K399)</f>
        <v/>
      </c>
      <c r="N398" s="123" t="str">
        <f>IF(原始数据!AI398=0,"",原始数据!AI398)</f>
        <v/>
      </c>
      <c r="O398" s="124"/>
      <c r="P398" s="125"/>
      <c r="Q398" s="125"/>
      <c r="R398" s="125"/>
      <c r="S398" s="125"/>
      <c r="T398" s="125"/>
      <c r="U398" s="123" t="str">
        <f>IF(区域选择!P399="","",区域选择!P399)</f>
        <v/>
      </c>
      <c r="V398" s="123" t="str">
        <f>IF(原始数据!AJ398=0,"",原始数据!AJ398)</f>
        <v/>
      </c>
      <c r="W398" s="124"/>
      <c r="X398" s="125"/>
      <c r="Y398" s="125"/>
      <c r="Z398" s="125"/>
      <c r="AA398" s="125"/>
      <c r="AB398" s="125"/>
      <c r="AC398" s="123" t="str">
        <f>IF(区域选择!U399="","",区域选择!U399)</f>
        <v/>
      </c>
      <c r="AD398" s="123" t="str">
        <f>IF(原始数据!AL398=0,"",原始数据!AL398)</f>
        <v/>
      </c>
      <c r="AE398" s="124"/>
      <c r="AF398" s="125"/>
      <c r="AG398" s="125"/>
      <c r="AH398" s="125"/>
      <c r="AI398" s="125"/>
      <c r="AJ398" s="125"/>
      <c r="AK398" s="123" t="str">
        <f>IF(区域选择!Z399="","",区域选择!Z399)</f>
        <v/>
      </c>
      <c r="AL398" s="123" t="str">
        <f>IF(原始数据!AN398=0,"",原始数据!AN398)</f>
        <v/>
      </c>
      <c r="AM398" s="124"/>
      <c r="AN398" s="125"/>
      <c r="AO398" s="125"/>
      <c r="AP398" s="125"/>
      <c r="AQ398" s="125"/>
      <c r="AR398" s="125"/>
      <c r="AS398" s="128"/>
      <c r="AT398" s="128"/>
      <c r="AU398" s="128"/>
      <c r="AV398" s="128"/>
      <c r="AW398" s="128"/>
      <c r="AX398" s="125"/>
      <c r="AY398" s="125"/>
      <c r="AZ398" s="130"/>
      <c r="BA398" s="130"/>
      <c r="BB398" s="130"/>
      <c r="BC398" s="125"/>
    </row>
    <row r="399" spans="1:55">
      <c r="A399" s="117">
        <f>输入错误检查!B399</f>
        <v>0</v>
      </c>
      <c r="C399" s="120" t="str">
        <f>IF(原始数据!B399="","",原始数据!B399)</f>
        <v/>
      </c>
      <c r="D399" s="120" t="str">
        <f>IF(原始数据!C399="","",原始数据!C399)</f>
        <v/>
      </c>
      <c r="E399" s="120" t="str">
        <f>IF(原始数据!D399="","",原始数据!D399)</f>
        <v/>
      </c>
      <c r="F399" s="120" t="str">
        <f>IF(原始数据!E399="","",原始数据!E399)</f>
        <v/>
      </c>
      <c r="G399" s="120" t="str">
        <f>IF(原始数据!F399="","",原始数据!F399)</f>
        <v/>
      </c>
      <c r="H399" s="120">
        <f>IF(原始数据!G399="","",原始数据!G399)</f>
        <v>3</v>
      </c>
      <c r="I399" s="120" t="str">
        <f>IF(原始数据!H399="","",原始数据!H399)</f>
        <v>下</v>
      </c>
      <c r="J399" s="120" t="str">
        <f>原始数据!U399</f>
        <v/>
      </c>
      <c r="K399" s="120" t="str">
        <f t="shared" si="12"/>
        <v/>
      </c>
      <c r="L399" s="120">
        <f t="shared" si="13"/>
        <v>0</v>
      </c>
      <c r="M399" s="123" t="str">
        <f>IF(区域选择!K400="","",区域选择!K400)</f>
        <v/>
      </c>
      <c r="N399" s="123" t="str">
        <f>IF(原始数据!AI399=0,"",原始数据!AI399)</f>
        <v/>
      </c>
      <c r="O399" s="124"/>
      <c r="P399" s="125"/>
      <c r="Q399" s="125"/>
      <c r="R399" s="125"/>
      <c r="S399" s="125"/>
      <c r="T399" s="125"/>
      <c r="U399" s="123" t="str">
        <f>IF(区域选择!P400="","",区域选择!P400)</f>
        <v/>
      </c>
      <c r="V399" s="123" t="str">
        <f>IF(原始数据!AJ399=0,"",原始数据!AJ399)</f>
        <v/>
      </c>
      <c r="W399" s="124"/>
      <c r="X399" s="125"/>
      <c r="Y399" s="125"/>
      <c r="Z399" s="125"/>
      <c r="AA399" s="125"/>
      <c r="AB399" s="125"/>
      <c r="AC399" s="123" t="str">
        <f>IF(区域选择!U400="","",区域选择!U400)</f>
        <v/>
      </c>
      <c r="AD399" s="123" t="str">
        <f>IF(原始数据!AL399=0,"",原始数据!AL399)</f>
        <v/>
      </c>
      <c r="AE399" s="124"/>
      <c r="AF399" s="125"/>
      <c r="AG399" s="125"/>
      <c r="AH399" s="125"/>
      <c r="AI399" s="125"/>
      <c r="AJ399" s="125"/>
      <c r="AK399" s="123" t="str">
        <f>IF(区域选择!Z400="","",区域选择!Z400)</f>
        <v/>
      </c>
      <c r="AL399" s="123" t="str">
        <f>IF(原始数据!AN399=0,"",原始数据!AN399)</f>
        <v/>
      </c>
      <c r="AM399" s="124"/>
      <c r="AN399" s="125"/>
      <c r="AO399" s="125"/>
      <c r="AP399" s="125"/>
      <c r="AQ399" s="125"/>
      <c r="AR399" s="125"/>
      <c r="AS399" s="128"/>
      <c r="AT399" s="128"/>
      <c r="AU399" s="128"/>
      <c r="AV399" s="128"/>
      <c r="AW399" s="128"/>
      <c r="AX399" s="125"/>
      <c r="AY399" s="125"/>
      <c r="AZ399" s="130"/>
      <c r="BA399" s="130"/>
      <c r="BB399" s="130"/>
      <c r="BC399" s="125"/>
    </row>
    <row r="400" spans="1:55">
      <c r="A400" s="117">
        <f>输入错误检查!B400</f>
        <v>0</v>
      </c>
      <c r="C400" s="120" t="str">
        <f>IF(原始数据!B400="","",原始数据!B400)</f>
        <v/>
      </c>
      <c r="D400" s="120" t="str">
        <f>IF(原始数据!C400="","",原始数据!C400)</f>
        <v/>
      </c>
      <c r="E400" s="120" t="str">
        <f>IF(原始数据!D400="","",原始数据!D400)</f>
        <v/>
      </c>
      <c r="F400" s="120" t="str">
        <f>IF(原始数据!E400="","",原始数据!E400)</f>
        <v/>
      </c>
      <c r="G400" s="120" t="str">
        <f>IF(原始数据!F400="","",原始数据!F400)</f>
        <v/>
      </c>
      <c r="H400" s="120" t="str">
        <f>IF(原始数据!G400="","",原始数据!G400)</f>
        <v>加</v>
      </c>
      <c r="I400" s="120" t="str">
        <f>IF(原始数据!H400="","",原始数据!H400)</f>
        <v>上</v>
      </c>
      <c r="J400" s="120" t="str">
        <f>原始数据!U400</f>
        <v/>
      </c>
      <c r="K400" s="120" t="str">
        <f t="shared" si="12"/>
        <v/>
      </c>
      <c r="L400" s="120">
        <f t="shared" si="13"/>
        <v>0</v>
      </c>
      <c r="M400" s="123" t="str">
        <f>IF(区域选择!K401="","",区域选择!K401)</f>
        <v/>
      </c>
      <c r="N400" s="123" t="str">
        <f>IF(原始数据!AI400=0,"",原始数据!AI400)</f>
        <v/>
      </c>
      <c r="O400" s="124"/>
      <c r="P400" s="125"/>
      <c r="Q400" s="125"/>
      <c r="R400" s="125"/>
      <c r="S400" s="125"/>
      <c r="T400" s="125"/>
      <c r="U400" s="123" t="str">
        <f>IF(区域选择!P401="","",区域选择!P401)</f>
        <v/>
      </c>
      <c r="V400" s="123" t="str">
        <f>IF(原始数据!AJ400=0,"",原始数据!AJ400)</f>
        <v/>
      </c>
      <c r="W400" s="124"/>
      <c r="X400" s="125"/>
      <c r="Y400" s="125"/>
      <c r="Z400" s="125"/>
      <c r="AA400" s="125"/>
      <c r="AB400" s="125"/>
      <c r="AC400" s="123" t="str">
        <f>IF(区域选择!U401="","",区域选择!U401)</f>
        <v/>
      </c>
      <c r="AD400" s="123" t="str">
        <f>IF(原始数据!AL400=0,"",原始数据!AL400)</f>
        <v/>
      </c>
      <c r="AE400" s="124"/>
      <c r="AF400" s="125"/>
      <c r="AG400" s="125"/>
      <c r="AH400" s="125"/>
      <c r="AI400" s="125"/>
      <c r="AJ400" s="125"/>
      <c r="AK400" s="123" t="str">
        <f>IF(区域选择!Z401="","",区域选择!Z401)</f>
        <v/>
      </c>
      <c r="AL400" s="123" t="str">
        <f>IF(原始数据!AN400=0,"",原始数据!AN400)</f>
        <v/>
      </c>
      <c r="AM400" s="124"/>
      <c r="AN400" s="125"/>
      <c r="AO400" s="125"/>
      <c r="AP400" s="125"/>
      <c r="AQ400" s="125"/>
      <c r="AR400" s="125"/>
      <c r="AS400" s="128"/>
      <c r="AT400" s="128"/>
      <c r="AU400" s="128"/>
      <c r="AV400" s="128"/>
      <c r="AW400" s="128"/>
      <c r="AX400" s="125"/>
      <c r="AY400" s="125"/>
      <c r="AZ400" s="130"/>
      <c r="BA400" s="130"/>
      <c r="BB400" s="130"/>
      <c r="BC400" s="125"/>
    </row>
    <row r="401" spans="1:55">
      <c r="A401" s="117">
        <f>输入错误检查!B401</f>
        <v>0</v>
      </c>
      <c r="C401" s="120" t="str">
        <f>IF(原始数据!B401="","",原始数据!B401)</f>
        <v/>
      </c>
      <c r="D401" s="120" t="str">
        <f>IF(原始数据!C401="","",原始数据!C401)</f>
        <v/>
      </c>
      <c r="E401" s="120" t="str">
        <f>IF(原始数据!D401="","",原始数据!D401)</f>
        <v/>
      </c>
      <c r="F401" s="120" t="str">
        <f>IF(原始数据!E401="","",原始数据!E401)</f>
        <v/>
      </c>
      <c r="G401" s="120" t="str">
        <f>IF(原始数据!F401="","",原始数据!F401)</f>
        <v/>
      </c>
      <c r="H401" s="120" t="str">
        <f>IF(原始数据!G401="","",原始数据!G401)</f>
        <v>加</v>
      </c>
      <c r="I401" s="120" t="str">
        <f>IF(原始数据!H401="","",原始数据!H401)</f>
        <v>下</v>
      </c>
      <c r="J401" s="120" t="str">
        <f>原始数据!U401</f>
        <v/>
      </c>
      <c r="K401" s="120" t="str">
        <f t="shared" si="12"/>
        <v/>
      </c>
      <c r="L401" s="120">
        <f t="shared" si="13"/>
        <v>0</v>
      </c>
      <c r="M401" s="123" t="str">
        <f>IF(区域选择!K402="","",区域选择!K402)</f>
        <v/>
      </c>
      <c r="N401" s="123" t="str">
        <f>IF(原始数据!AI401=0,"",原始数据!AI401)</f>
        <v/>
      </c>
      <c r="O401" s="124"/>
      <c r="P401" s="125"/>
      <c r="Q401" s="125"/>
      <c r="R401" s="125"/>
      <c r="S401" s="125"/>
      <c r="T401" s="125"/>
      <c r="U401" s="123" t="str">
        <f>IF(区域选择!P402="","",区域选择!P402)</f>
        <v/>
      </c>
      <c r="V401" s="123" t="str">
        <f>IF(原始数据!AJ401=0,"",原始数据!AJ401)</f>
        <v/>
      </c>
      <c r="W401" s="124"/>
      <c r="X401" s="125"/>
      <c r="Y401" s="125"/>
      <c r="Z401" s="125"/>
      <c r="AA401" s="125"/>
      <c r="AB401" s="125"/>
      <c r="AC401" s="123" t="str">
        <f>IF(区域选择!U402="","",区域选择!U402)</f>
        <v/>
      </c>
      <c r="AD401" s="123" t="str">
        <f>IF(原始数据!AL401=0,"",原始数据!AL401)</f>
        <v/>
      </c>
      <c r="AE401" s="124"/>
      <c r="AF401" s="125"/>
      <c r="AG401" s="125"/>
      <c r="AH401" s="125"/>
      <c r="AI401" s="125"/>
      <c r="AJ401" s="125"/>
      <c r="AK401" s="123" t="str">
        <f>IF(区域选择!Z402="","",区域选择!Z402)</f>
        <v/>
      </c>
      <c r="AL401" s="123" t="str">
        <f>IF(原始数据!AN401=0,"",原始数据!AN401)</f>
        <v/>
      </c>
      <c r="AM401" s="124"/>
      <c r="AN401" s="125"/>
      <c r="AO401" s="125"/>
      <c r="AP401" s="125"/>
      <c r="AQ401" s="125"/>
      <c r="AR401" s="125"/>
      <c r="AS401" s="128"/>
      <c r="AT401" s="128"/>
      <c r="AU401" s="128"/>
      <c r="AV401" s="128"/>
      <c r="AW401" s="128"/>
      <c r="AX401" s="125"/>
      <c r="AY401" s="125"/>
      <c r="AZ401" s="130"/>
      <c r="BA401" s="130"/>
      <c r="BB401" s="130"/>
      <c r="BC401" s="125"/>
    </row>
    <row r="402" spans="1:55">
      <c r="A402" s="117">
        <f>输入错误检查!B402</f>
        <v>0</v>
      </c>
      <c r="C402" s="120" t="str">
        <f>IF(原始数据!B402="","",原始数据!B402)</f>
        <v/>
      </c>
      <c r="D402" s="120" t="str">
        <f>IF(原始数据!C402="","",原始数据!C402)</f>
        <v/>
      </c>
      <c r="E402" s="120" t="str">
        <f>IF(原始数据!D402="","",原始数据!D402)</f>
        <v/>
      </c>
      <c r="F402" s="120" t="str">
        <f>IF(原始数据!E402="","",原始数据!E402)</f>
        <v/>
      </c>
      <c r="G402" s="120" t="str">
        <f>IF(原始数据!F402="","",原始数据!F402)</f>
        <v/>
      </c>
      <c r="H402" s="120">
        <f>IF(原始数据!G402="","",原始数据!G402)</f>
        <v>1</v>
      </c>
      <c r="I402" s="120" t="str">
        <f>IF(原始数据!H402="","",原始数据!H402)</f>
        <v>上</v>
      </c>
      <c r="J402" s="120" t="str">
        <f>原始数据!U402</f>
        <v/>
      </c>
      <c r="K402" s="120" t="str">
        <f t="shared" si="12"/>
        <v/>
      </c>
      <c r="L402" s="120">
        <f t="shared" si="13"/>
        <v>0</v>
      </c>
      <c r="M402" s="123" t="str">
        <f>IF(区域选择!K403="","",区域选择!K403)</f>
        <v/>
      </c>
      <c r="N402" s="123" t="str">
        <f>IF(原始数据!AI402=0,"",原始数据!AI402)</f>
        <v/>
      </c>
      <c r="O402" s="124"/>
      <c r="P402" s="125"/>
      <c r="Q402" s="125"/>
      <c r="R402" s="125"/>
      <c r="S402" s="125"/>
      <c r="T402" s="125"/>
      <c r="U402" s="123" t="str">
        <f>IF(区域选择!P403="","",区域选择!P403)</f>
        <v/>
      </c>
      <c r="V402" s="123" t="str">
        <f>IF(原始数据!AJ402=0,"",原始数据!AJ402)</f>
        <v/>
      </c>
      <c r="W402" s="124"/>
      <c r="X402" s="125"/>
      <c r="Y402" s="125"/>
      <c r="Z402" s="125"/>
      <c r="AA402" s="125"/>
      <c r="AB402" s="125"/>
      <c r="AC402" s="123" t="str">
        <f>IF(区域选择!U403="","",区域选择!U403)</f>
        <v/>
      </c>
      <c r="AD402" s="123" t="str">
        <f>IF(原始数据!AL402=0,"",原始数据!AL402)</f>
        <v/>
      </c>
      <c r="AE402" s="124"/>
      <c r="AF402" s="125"/>
      <c r="AG402" s="125"/>
      <c r="AH402" s="125"/>
      <c r="AI402" s="125"/>
      <c r="AJ402" s="125"/>
      <c r="AK402" s="123" t="str">
        <f>IF(区域选择!Z403="","",区域选择!Z403)</f>
        <v/>
      </c>
      <c r="AL402" s="123" t="str">
        <f>IF(原始数据!AN402=0,"",原始数据!AN402)</f>
        <v/>
      </c>
      <c r="AM402" s="124"/>
      <c r="AN402" s="125"/>
      <c r="AO402" s="125"/>
      <c r="AP402" s="125"/>
      <c r="AQ402" s="125"/>
      <c r="AR402" s="125"/>
      <c r="AS402" s="128"/>
      <c r="AT402" s="128"/>
      <c r="AU402" s="128"/>
      <c r="AV402" s="128"/>
      <c r="AW402" s="128"/>
      <c r="AX402" s="125"/>
      <c r="AY402" s="125"/>
      <c r="AZ402" s="130"/>
      <c r="BA402" s="130"/>
      <c r="BB402" s="130"/>
      <c r="BC402" s="125"/>
    </row>
    <row r="403" spans="1:55">
      <c r="A403" s="117">
        <f>输入错误检查!B403</f>
        <v>0</v>
      </c>
      <c r="C403" s="120" t="str">
        <f>IF(原始数据!B403="","",原始数据!B403)</f>
        <v/>
      </c>
      <c r="D403" s="120" t="str">
        <f>IF(原始数据!C403="","",原始数据!C403)</f>
        <v/>
      </c>
      <c r="E403" s="120" t="str">
        <f>IF(原始数据!D403="","",原始数据!D403)</f>
        <v/>
      </c>
      <c r="F403" s="120" t="str">
        <f>IF(原始数据!E403="","",原始数据!E403)</f>
        <v/>
      </c>
      <c r="G403" s="120" t="str">
        <f>IF(原始数据!F403="","",原始数据!F403)</f>
        <v/>
      </c>
      <c r="H403" s="120">
        <f>IF(原始数据!G403="","",原始数据!G403)</f>
        <v>1</v>
      </c>
      <c r="I403" s="120" t="str">
        <f>IF(原始数据!H403="","",原始数据!H403)</f>
        <v>下</v>
      </c>
      <c r="J403" s="120" t="str">
        <f>原始数据!U403</f>
        <v/>
      </c>
      <c r="K403" s="120" t="str">
        <f t="shared" ref="K403:K466" si="14">IF(J403="","",IF(_xlfn.IFS(L403&gt;2,"人",L403=2,"平",L403&lt;2,"屠")=J403,0,1))</f>
        <v/>
      </c>
      <c r="L403" s="120">
        <f t="shared" ref="L403:L466" si="15">COUNTIF(T403,"出门")+COUNTIF(AB403,"出门")+COUNTIF(AJ403,"出门")+COUNTIF(AR403,"出门")</f>
        <v>0</v>
      </c>
      <c r="M403" s="123" t="str">
        <f>IF(区域选择!K404="","",区域选择!K404)</f>
        <v/>
      </c>
      <c r="N403" s="123" t="str">
        <f>IF(原始数据!AI403=0,"",原始数据!AI403)</f>
        <v/>
      </c>
      <c r="O403" s="124"/>
      <c r="P403" s="125"/>
      <c r="Q403" s="125"/>
      <c r="R403" s="125"/>
      <c r="S403" s="125"/>
      <c r="T403" s="125"/>
      <c r="U403" s="123" t="str">
        <f>IF(区域选择!P404="","",区域选择!P404)</f>
        <v/>
      </c>
      <c r="V403" s="123" t="str">
        <f>IF(原始数据!AJ403=0,"",原始数据!AJ403)</f>
        <v/>
      </c>
      <c r="W403" s="124"/>
      <c r="X403" s="125"/>
      <c r="Y403" s="125"/>
      <c r="Z403" s="125"/>
      <c r="AA403" s="125"/>
      <c r="AB403" s="125"/>
      <c r="AC403" s="123" t="str">
        <f>IF(区域选择!U404="","",区域选择!U404)</f>
        <v/>
      </c>
      <c r="AD403" s="123" t="str">
        <f>IF(原始数据!AL403=0,"",原始数据!AL403)</f>
        <v/>
      </c>
      <c r="AE403" s="124"/>
      <c r="AF403" s="125"/>
      <c r="AG403" s="125"/>
      <c r="AH403" s="125"/>
      <c r="AI403" s="125"/>
      <c r="AJ403" s="125"/>
      <c r="AK403" s="123" t="str">
        <f>IF(区域选择!Z404="","",区域选择!Z404)</f>
        <v/>
      </c>
      <c r="AL403" s="123" t="str">
        <f>IF(原始数据!AN403=0,"",原始数据!AN403)</f>
        <v/>
      </c>
      <c r="AM403" s="124"/>
      <c r="AN403" s="125"/>
      <c r="AO403" s="125"/>
      <c r="AP403" s="125"/>
      <c r="AQ403" s="125"/>
      <c r="AR403" s="125"/>
      <c r="AS403" s="128"/>
      <c r="AT403" s="128"/>
      <c r="AU403" s="128"/>
      <c r="AV403" s="128"/>
      <c r="AW403" s="128"/>
      <c r="AX403" s="125"/>
      <c r="AY403" s="125"/>
      <c r="AZ403" s="130"/>
      <c r="BA403" s="130"/>
      <c r="BB403" s="130"/>
      <c r="BC403" s="125"/>
    </row>
    <row r="404" spans="1:55">
      <c r="A404" s="117">
        <f>输入错误检查!B404</f>
        <v>0</v>
      </c>
      <c r="C404" s="120" t="str">
        <f>IF(原始数据!B404="","",原始数据!B404)</f>
        <v/>
      </c>
      <c r="D404" s="120" t="str">
        <f>IF(原始数据!C404="","",原始数据!C404)</f>
        <v/>
      </c>
      <c r="E404" s="120" t="str">
        <f>IF(原始数据!D404="","",原始数据!D404)</f>
        <v/>
      </c>
      <c r="F404" s="120" t="str">
        <f>IF(原始数据!E404="","",原始数据!E404)</f>
        <v/>
      </c>
      <c r="G404" s="120" t="str">
        <f>IF(原始数据!F404="","",原始数据!F404)</f>
        <v/>
      </c>
      <c r="H404" s="120">
        <f>IF(原始数据!G404="","",原始数据!G404)</f>
        <v>2</v>
      </c>
      <c r="I404" s="120" t="str">
        <f>IF(原始数据!H404="","",原始数据!H404)</f>
        <v>上</v>
      </c>
      <c r="J404" s="120" t="str">
        <f>原始数据!U404</f>
        <v/>
      </c>
      <c r="K404" s="120" t="str">
        <f t="shared" si="14"/>
        <v/>
      </c>
      <c r="L404" s="120">
        <f t="shared" si="15"/>
        <v>0</v>
      </c>
      <c r="M404" s="123" t="str">
        <f>IF(区域选择!K405="","",区域选择!K405)</f>
        <v/>
      </c>
      <c r="N404" s="123" t="str">
        <f>IF(原始数据!AI404=0,"",原始数据!AI404)</f>
        <v/>
      </c>
      <c r="O404" s="124"/>
      <c r="P404" s="125"/>
      <c r="Q404" s="125"/>
      <c r="R404" s="125"/>
      <c r="S404" s="125"/>
      <c r="T404" s="125"/>
      <c r="U404" s="123" t="str">
        <f>IF(区域选择!P405="","",区域选择!P405)</f>
        <v/>
      </c>
      <c r="V404" s="123" t="str">
        <f>IF(原始数据!AJ404=0,"",原始数据!AJ404)</f>
        <v/>
      </c>
      <c r="W404" s="124"/>
      <c r="X404" s="125"/>
      <c r="Y404" s="125"/>
      <c r="Z404" s="125"/>
      <c r="AA404" s="125"/>
      <c r="AB404" s="125"/>
      <c r="AC404" s="123" t="str">
        <f>IF(区域选择!U405="","",区域选择!U405)</f>
        <v/>
      </c>
      <c r="AD404" s="123" t="str">
        <f>IF(原始数据!AL404=0,"",原始数据!AL404)</f>
        <v/>
      </c>
      <c r="AE404" s="124"/>
      <c r="AF404" s="125"/>
      <c r="AG404" s="125"/>
      <c r="AH404" s="125"/>
      <c r="AI404" s="125"/>
      <c r="AJ404" s="125"/>
      <c r="AK404" s="123" t="str">
        <f>IF(区域选择!Z405="","",区域选择!Z405)</f>
        <v/>
      </c>
      <c r="AL404" s="123" t="str">
        <f>IF(原始数据!AN404=0,"",原始数据!AN404)</f>
        <v/>
      </c>
      <c r="AM404" s="124"/>
      <c r="AN404" s="125"/>
      <c r="AO404" s="125"/>
      <c r="AP404" s="125"/>
      <c r="AQ404" s="125"/>
      <c r="AR404" s="125"/>
      <c r="AS404" s="128"/>
      <c r="AT404" s="128"/>
      <c r="AU404" s="128"/>
      <c r="AV404" s="128"/>
      <c r="AW404" s="128"/>
      <c r="AX404" s="125"/>
      <c r="AY404" s="125"/>
      <c r="AZ404" s="130"/>
      <c r="BA404" s="130"/>
      <c r="BB404" s="130"/>
      <c r="BC404" s="125"/>
    </row>
    <row r="405" spans="1:55">
      <c r="A405" s="117">
        <f>输入错误检查!B405</f>
        <v>0</v>
      </c>
      <c r="C405" s="120" t="str">
        <f>IF(原始数据!B405="","",原始数据!B405)</f>
        <v/>
      </c>
      <c r="D405" s="120" t="str">
        <f>IF(原始数据!C405="","",原始数据!C405)</f>
        <v/>
      </c>
      <c r="E405" s="120" t="str">
        <f>IF(原始数据!D405="","",原始数据!D405)</f>
        <v/>
      </c>
      <c r="F405" s="120" t="str">
        <f>IF(原始数据!E405="","",原始数据!E405)</f>
        <v/>
      </c>
      <c r="G405" s="120" t="str">
        <f>IF(原始数据!F405="","",原始数据!F405)</f>
        <v/>
      </c>
      <c r="H405" s="120">
        <f>IF(原始数据!G405="","",原始数据!G405)</f>
        <v>2</v>
      </c>
      <c r="I405" s="120" t="str">
        <f>IF(原始数据!H405="","",原始数据!H405)</f>
        <v>下</v>
      </c>
      <c r="J405" s="120" t="str">
        <f>原始数据!U405</f>
        <v/>
      </c>
      <c r="K405" s="120" t="str">
        <f t="shared" si="14"/>
        <v/>
      </c>
      <c r="L405" s="120">
        <f t="shared" si="15"/>
        <v>0</v>
      </c>
      <c r="M405" s="123" t="str">
        <f>IF(区域选择!K406="","",区域选择!K406)</f>
        <v/>
      </c>
      <c r="N405" s="123" t="str">
        <f>IF(原始数据!AI405=0,"",原始数据!AI405)</f>
        <v/>
      </c>
      <c r="O405" s="124"/>
      <c r="P405" s="125"/>
      <c r="Q405" s="125"/>
      <c r="R405" s="125"/>
      <c r="S405" s="125"/>
      <c r="T405" s="125"/>
      <c r="U405" s="123" t="str">
        <f>IF(区域选择!P406="","",区域选择!P406)</f>
        <v/>
      </c>
      <c r="V405" s="123" t="str">
        <f>IF(原始数据!AJ405=0,"",原始数据!AJ405)</f>
        <v/>
      </c>
      <c r="W405" s="124"/>
      <c r="X405" s="125"/>
      <c r="Y405" s="125"/>
      <c r="Z405" s="125"/>
      <c r="AA405" s="125"/>
      <c r="AB405" s="125"/>
      <c r="AC405" s="123" t="str">
        <f>IF(区域选择!U406="","",区域选择!U406)</f>
        <v/>
      </c>
      <c r="AD405" s="123" t="str">
        <f>IF(原始数据!AL405=0,"",原始数据!AL405)</f>
        <v/>
      </c>
      <c r="AE405" s="124"/>
      <c r="AF405" s="125"/>
      <c r="AG405" s="125"/>
      <c r="AH405" s="125"/>
      <c r="AI405" s="125"/>
      <c r="AJ405" s="125"/>
      <c r="AK405" s="123" t="str">
        <f>IF(区域选择!Z406="","",区域选择!Z406)</f>
        <v/>
      </c>
      <c r="AL405" s="123" t="str">
        <f>IF(原始数据!AN405=0,"",原始数据!AN405)</f>
        <v/>
      </c>
      <c r="AM405" s="124"/>
      <c r="AN405" s="125"/>
      <c r="AO405" s="125"/>
      <c r="AP405" s="125"/>
      <c r="AQ405" s="125"/>
      <c r="AR405" s="125"/>
      <c r="AS405" s="128"/>
      <c r="AT405" s="128"/>
      <c r="AU405" s="128"/>
      <c r="AV405" s="128"/>
      <c r="AW405" s="128"/>
      <c r="AX405" s="125"/>
      <c r="AY405" s="125"/>
      <c r="AZ405" s="130"/>
      <c r="BA405" s="130"/>
      <c r="BB405" s="130"/>
      <c r="BC405" s="125"/>
    </row>
    <row r="406" spans="1:55">
      <c r="A406" s="117">
        <f>输入错误检查!B406</f>
        <v>0</v>
      </c>
      <c r="C406" s="120" t="str">
        <f>IF(原始数据!B406="","",原始数据!B406)</f>
        <v/>
      </c>
      <c r="D406" s="120" t="str">
        <f>IF(原始数据!C406="","",原始数据!C406)</f>
        <v/>
      </c>
      <c r="E406" s="120" t="str">
        <f>IF(原始数据!D406="","",原始数据!D406)</f>
        <v/>
      </c>
      <c r="F406" s="120" t="str">
        <f>IF(原始数据!E406="","",原始数据!E406)</f>
        <v/>
      </c>
      <c r="G406" s="120" t="str">
        <f>IF(原始数据!F406="","",原始数据!F406)</f>
        <v/>
      </c>
      <c r="H406" s="120">
        <f>IF(原始数据!G406="","",原始数据!G406)</f>
        <v>3</v>
      </c>
      <c r="I406" s="120" t="str">
        <f>IF(原始数据!H406="","",原始数据!H406)</f>
        <v>上</v>
      </c>
      <c r="J406" s="120" t="str">
        <f>原始数据!U406</f>
        <v/>
      </c>
      <c r="K406" s="120" t="str">
        <f t="shared" si="14"/>
        <v/>
      </c>
      <c r="L406" s="120">
        <f t="shared" si="15"/>
        <v>0</v>
      </c>
      <c r="M406" s="123" t="str">
        <f>IF(区域选择!K407="","",区域选择!K407)</f>
        <v/>
      </c>
      <c r="N406" s="123" t="str">
        <f>IF(原始数据!AI406=0,"",原始数据!AI406)</f>
        <v/>
      </c>
      <c r="O406" s="124"/>
      <c r="P406" s="125"/>
      <c r="Q406" s="125"/>
      <c r="R406" s="125"/>
      <c r="S406" s="125"/>
      <c r="T406" s="125"/>
      <c r="U406" s="123" t="str">
        <f>IF(区域选择!P407="","",区域选择!P407)</f>
        <v/>
      </c>
      <c r="V406" s="123" t="str">
        <f>IF(原始数据!AJ406=0,"",原始数据!AJ406)</f>
        <v/>
      </c>
      <c r="W406" s="124"/>
      <c r="X406" s="125"/>
      <c r="Y406" s="125"/>
      <c r="Z406" s="125"/>
      <c r="AA406" s="125"/>
      <c r="AB406" s="125"/>
      <c r="AC406" s="123" t="str">
        <f>IF(区域选择!U407="","",区域选择!U407)</f>
        <v/>
      </c>
      <c r="AD406" s="123" t="str">
        <f>IF(原始数据!AL406=0,"",原始数据!AL406)</f>
        <v/>
      </c>
      <c r="AE406" s="124"/>
      <c r="AF406" s="125"/>
      <c r="AG406" s="125"/>
      <c r="AH406" s="125"/>
      <c r="AI406" s="125"/>
      <c r="AJ406" s="125"/>
      <c r="AK406" s="123" t="str">
        <f>IF(区域选择!Z407="","",区域选择!Z407)</f>
        <v/>
      </c>
      <c r="AL406" s="123" t="str">
        <f>IF(原始数据!AN406=0,"",原始数据!AN406)</f>
        <v/>
      </c>
      <c r="AM406" s="124"/>
      <c r="AN406" s="125"/>
      <c r="AO406" s="125"/>
      <c r="AP406" s="125"/>
      <c r="AQ406" s="125"/>
      <c r="AR406" s="125"/>
      <c r="AS406" s="128"/>
      <c r="AT406" s="128"/>
      <c r="AU406" s="128"/>
      <c r="AV406" s="128"/>
      <c r="AW406" s="128"/>
      <c r="AX406" s="125"/>
      <c r="AY406" s="125"/>
      <c r="AZ406" s="130"/>
      <c r="BA406" s="130"/>
      <c r="BB406" s="130"/>
      <c r="BC406" s="125"/>
    </row>
    <row r="407" spans="1:55">
      <c r="A407" s="117">
        <f>输入错误检查!B407</f>
        <v>0</v>
      </c>
      <c r="C407" s="120" t="str">
        <f>IF(原始数据!B407="","",原始数据!B407)</f>
        <v/>
      </c>
      <c r="D407" s="120" t="str">
        <f>IF(原始数据!C407="","",原始数据!C407)</f>
        <v/>
      </c>
      <c r="E407" s="120" t="str">
        <f>IF(原始数据!D407="","",原始数据!D407)</f>
        <v/>
      </c>
      <c r="F407" s="120" t="str">
        <f>IF(原始数据!E407="","",原始数据!E407)</f>
        <v/>
      </c>
      <c r="G407" s="120" t="str">
        <f>IF(原始数据!F407="","",原始数据!F407)</f>
        <v/>
      </c>
      <c r="H407" s="120">
        <f>IF(原始数据!G407="","",原始数据!G407)</f>
        <v>3</v>
      </c>
      <c r="I407" s="120" t="str">
        <f>IF(原始数据!H407="","",原始数据!H407)</f>
        <v>下</v>
      </c>
      <c r="J407" s="120" t="str">
        <f>原始数据!U407</f>
        <v/>
      </c>
      <c r="K407" s="120" t="str">
        <f t="shared" si="14"/>
        <v/>
      </c>
      <c r="L407" s="120">
        <f t="shared" si="15"/>
        <v>0</v>
      </c>
      <c r="M407" s="123" t="str">
        <f>IF(区域选择!K408="","",区域选择!K408)</f>
        <v/>
      </c>
      <c r="N407" s="123" t="str">
        <f>IF(原始数据!AI407=0,"",原始数据!AI407)</f>
        <v/>
      </c>
      <c r="O407" s="124"/>
      <c r="P407" s="125"/>
      <c r="Q407" s="125"/>
      <c r="R407" s="125"/>
      <c r="S407" s="125"/>
      <c r="T407" s="125"/>
      <c r="U407" s="123" t="str">
        <f>IF(区域选择!P408="","",区域选择!P408)</f>
        <v/>
      </c>
      <c r="V407" s="123" t="str">
        <f>IF(原始数据!AJ407=0,"",原始数据!AJ407)</f>
        <v/>
      </c>
      <c r="W407" s="124"/>
      <c r="X407" s="125"/>
      <c r="Y407" s="125"/>
      <c r="Z407" s="125"/>
      <c r="AA407" s="125"/>
      <c r="AB407" s="125"/>
      <c r="AC407" s="123" t="str">
        <f>IF(区域选择!U408="","",区域选择!U408)</f>
        <v/>
      </c>
      <c r="AD407" s="123" t="str">
        <f>IF(原始数据!AL407=0,"",原始数据!AL407)</f>
        <v/>
      </c>
      <c r="AE407" s="124"/>
      <c r="AF407" s="125"/>
      <c r="AG407" s="125"/>
      <c r="AH407" s="125"/>
      <c r="AI407" s="125"/>
      <c r="AJ407" s="125"/>
      <c r="AK407" s="123" t="str">
        <f>IF(区域选择!Z408="","",区域选择!Z408)</f>
        <v/>
      </c>
      <c r="AL407" s="123" t="str">
        <f>IF(原始数据!AN407=0,"",原始数据!AN407)</f>
        <v/>
      </c>
      <c r="AM407" s="124"/>
      <c r="AN407" s="125"/>
      <c r="AO407" s="125"/>
      <c r="AP407" s="125"/>
      <c r="AQ407" s="125"/>
      <c r="AR407" s="125"/>
      <c r="AS407" s="128"/>
      <c r="AT407" s="128"/>
      <c r="AU407" s="128"/>
      <c r="AV407" s="128"/>
      <c r="AW407" s="128"/>
      <c r="AX407" s="125"/>
      <c r="AY407" s="125"/>
      <c r="AZ407" s="130"/>
      <c r="BA407" s="130"/>
      <c r="BB407" s="130"/>
      <c r="BC407" s="125"/>
    </row>
    <row r="408" spans="1:55">
      <c r="A408" s="117">
        <f>输入错误检查!B408</f>
        <v>0</v>
      </c>
      <c r="C408" s="120" t="str">
        <f>IF(原始数据!B408="","",原始数据!B408)</f>
        <v/>
      </c>
      <c r="D408" s="120" t="str">
        <f>IF(原始数据!C408="","",原始数据!C408)</f>
        <v/>
      </c>
      <c r="E408" s="120" t="str">
        <f>IF(原始数据!D408="","",原始数据!D408)</f>
        <v/>
      </c>
      <c r="F408" s="120" t="str">
        <f>IF(原始数据!E408="","",原始数据!E408)</f>
        <v/>
      </c>
      <c r="G408" s="120" t="str">
        <f>IF(原始数据!F408="","",原始数据!F408)</f>
        <v/>
      </c>
      <c r="H408" s="120" t="str">
        <f>IF(原始数据!G408="","",原始数据!G408)</f>
        <v>加</v>
      </c>
      <c r="I408" s="120" t="str">
        <f>IF(原始数据!H408="","",原始数据!H408)</f>
        <v>上</v>
      </c>
      <c r="J408" s="120" t="str">
        <f>原始数据!U408</f>
        <v/>
      </c>
      <c r="K408" s="120" t="str">
        <f t="shared" si="14"/>
        <v/>
      </c>
      <c r="L408" s="120">
        <f t="shared" si="15"/>
        <v>0</v>
      </c>
      <c r="M408" s="123" t="str">
        <f>IF(区域选择!K409="","",区域选择!K409)</f>
        <v/>
      </c>
      <c r="N408" s="123" t="str">
        <f>IF(原始数据!AI408=0,"",原始数据!AI408)</f>
        <v/>
      </c>
      <c r="O408" s="124"/>
      <c r="P408" s="125"/>
      <c r="Q408" s="125"/>
      <c r="R408" s="125"/>
      <c r="S408" s="125"/>
      <c r="T408" s="125"/>
      <c r="U408" s="123" t="str">
        <f>IF(区域选择!P409="","",区域选择!P409)</f>
        <v/>
      </c>
      <c r="V408" s="123" t="str">
        <f>IF(原始数据!AJ408=0,"",原始数据!AJ408)</f>
        <v/>
      </c>
      <c r="W408" s="124"/>
      <c r="X408" s="125"/>
      <c r="Y408" s="125"/>
      <c r="Z408" s="125"/>
      <c r="AA408" s="125"/>
      <c r="AB408" s="125"/>
      <c r="AC408" s="123" t="str">
        <f>IF(区域选择!U409="","",区域选择!U409)</f>
        <v/>
      </c>
      <c r="AD408" s="123" t="str">
        <f>IF(原始数据!AL408=0,"",原始数据!AL408)</f>
        <v/>
      </c>
      <c r="AE408" s="124"/>
      <c r="AF408" s="125"/>
      <c r="AG408" s="125"/>
      <c r="AH408" s="125"/>
      <c r="AI408" s="125"/>
      <c r="AJ408" s="125"/>
      <c r="AK408" s="123" t="str">
        <f>IF(区域选择!Z409="","",区域选择!Z409)</f>
        <v/>
      </c>
      <c r="AL408" s="123" t="str">
        <f>IF(原始数据!AN408=0,"",原始数据!AN408)</f>
        <v/>
      </c>
      <c r="AM408" s="124"/>
      <c r="AN408" s="125"/>
      <c r="AO408" s="125"/>
      <c r="AP408" s="125"/>
      <c r="AQ408" s="125"/>
      <c r="AR408" s="125"/>
      <c r="AS408" s="128"/>
      <c r="AT408" s="128"/>
      <c r="AU408" s="128"/>
      <c r="AV408" s="128"/>
      <c r="AW408" s="128"/>
      <c r="AX408" s="125"/>
      <c r="AY408" s="125"/>
      <c r="AZ408" s="130"/>
      <c r="BA408" s="130"/>
      <c r="BB408" s="130"/>
      <c r="BC408" s="125"/>
    </row>
    <row r="409" spans="1:55">
      <c r="A409" s="117">
        <f>输入错误检查!B409</f>
        <v>0</v>
      </c>
      <c r="C409" s="120" t="str">
        <f>IF(原始数据!B409="","",原始数据!B409)</f>
        <v/>
      </c>
      <c r="D409" s="120" t="str">
        <f>IF(原始数据!C409="","",原始数据!C409)</f>
        <v/>
      </c>
      <c r="E409" s="120" t="str">
        <f>IF(原始数据!D409="","",原始数据!D409)</f>
        <v/>
      </c>
      <c r="F409" s="120" t="str">
        <f>IF(原始数据!E409="","",原始数据!E409)</f>
        <v/>
      </c>
      <c r="G409" s="120" t="str">
        <f>IF(原始数据!F409="","",原始数据!F409)</f>
        <v/>
      </c>
      <c r="H409" s="120" t="str">
        <f>IF(原始数据!G409="","",原始数据!G409)</f>
        <v>加</v>
      </c>
      <c r="I409" s="120" t="str">
        <f>IF(原始数据!H409="","",原始数据!H409)</f>
        <v>下</v>
      </c>
      <c r="J409" s="120" t="str">
        <f>原始数据!U409</f>
        <v/>
      </c>
      <c r="K409" s="120" t="str">
        <f t="shared" si="14"/>
        <v/>
      </c>
      <c r="L409" s="120">
        <f t="shared" si="15"/>
        <v>0</v>
      </c>
      <c r="M409" s="123" t="str">
        <f>IF(区域选择!K410="","",区域选择!K410)</f>
        <v/>
      </c>
      <c r="N409" s="123" t="str">
        <f>IF(原始数据!AI409=0,"",原始数据!AI409)</f>
        <v/>
      </c>
      <c r="O409" s="124"/>
      <c r="P409" s="125"/>
      <c r="Q409" s="125"/>
      <c r="R409" s="125"/>
      <c r="S409" s="125"/>
      <c r="T409" s="125"/>
      <c r="U409" s="123" t="str">
        <f>IF(区域选择!P410="","",区域选择!P410)</f>
        <v/>
      </c>
      <c r="V409" s="123" t="str">
        <f>IF(原始数据!AJ409=0,"",原始数据!AJ409)</f>
        <v/>
      </c>
      <c r="W409" s="124"/>
      <c r="X409" s="125"/>
      <c r="Y409" s="125"/>
      <c r="Z409" s="125"/>
      <c r="AA409" s="125"/>
      <c r="AB409" s="125"/>
      <c r="AC409" s="123" t="str">
        <f>IF(区域选择!U410="","",区域选择!U410)</f>
        <v/>
      </c>
      <c r="AD409" s="123" t="str">
        <f>IF(原始数据!AL409=0,"",原始数据!AL409)</f>
        <v/>
      </c>
      <c r="AE409" s="124"/>
      <c r="AF409" s="125"/>
      <c r="AG409" s="125"/>
      <c r="AH409" s="125"/>
      <c r="AI409" s="125"/>
      <c r="AJ409" s="125"/>
      <c r="AK409" s="123" t="str">
        <f>IF(区域选择!Z410="","",区域选择!Z410)</f>
        <v/>
      </c>
      <c r="AL409" s="123" t="str">
        <f>IF(原始数据!AN409=0,"",原始数据!AN409)</f>
        <v/>
      </c>
      <c r="AM409" s="124"/>
      <c r="AN409" s="125"/>
      <c r="AO409" s="125"/>
      <c r="AP409" s="125"/>
      <c r="AQ409" s="125"/>
      <c r="AR409" s="125"/>
      <c r="AS409" s="128"/>
      <c r="AT409" s="128"/>
      <c r="AU409" s="128"/>
      <c r="AV409" s="128"/>
      <c r="AW409" s="128"/>
      <c r="AX409" s="125"/>
      <c r="AY409" s="125"/>
      <c r="AZ409" s="130"/>
      <c r="BA409" s="130"/>
      <c r="BB409" s="130"/>
      <c r="BC409" s="125"/>
    </row>
    <row r="410" spans="1:55">
      <c r="A410" s="117">
        <f>输入错误检查!B410</f>
        <v>0</v>
      </c>
      <c r="C410" s="120" t="str">
        <f>IF(原始数据!B410="","",原始数据!B410)</f>
        <v/>
      </c>
      <c r="D410" s="120" t="str">
        <f>IF(原始数据!C410="","",原始数据!C410)</f>
        <v/>
      </c>
      <c r="E410" s="120" t="str">
        <f>IF(原始数据!D410="","",原始数据!D410)</f>
        <v/>
      </c>
      <c r="F410" s="120" t="str">
        <f>IF(原始数据!E410="","",原始数据!E410)</f>
        <v/>
      </c>
      <c r="G410" s="120" t="str">
        <f>IF(原始数据!F410="","",原始数据!F410)</f>
        <v/>
      </c>
      <c r="H410" s="120">
        <f>IF(原始数据!G410="","",原始数据!G410)</f>
        <v>1</v>
      </c>
      <c r="I410" s="120" t="str">
        <f>IF(原始数据!H410="","",原始数据!H410)</f>
        <v>上</v>
      </c>
      <c r="J410" s="120" t="str">
        <f>原始数据!U410</f>
        <v/>
      </c>
      <c r="K410" s="120" t="str">
        <f t="shared" si="14"/>
        <v/>
      </c>
      <c r="L410" s="120">
        <f t="shared" si="15"/>
        <v>0</v>
      </c>
      <c r="M410" s="123" t="str">
        <f>IF(区域选择!K411="","",区域选择!K411)</f>
        <v/>
      </c>
      <c r="N410" s="123" t="str">
        <f>IF(原始数据!AI410=0,"",原始数据!AI410)</f>
        <v/>
      </c>
      <c r="O410" s="124"/>
      <c r="P410" s="125"/>
      <c r="Q410" s="125"/>
      <c r="R410" s="125"/>
      <c r="S410" s="125"/>
      <c r="T410" s="125"/>
      <c r="U410" s="123" t="str">
        <f>IF(区域选择!P411="","",区域选择!P411)</f>
        <v/>
      </c>
      <c r="V410" s="123" t="str">
        <f>IF(原始数据!AJ410=0,"",原始数据!AJ410)</f>
        <v/>
      </c>
      <c r="W410" s="124"/>
      <c r="X410" s="125"/>
      <c r="Y410" s="125"/>
      <c r="Z410" s="125"/>
      <c r="AA410" s="125"/>
      <c r="AB410" s="125"/>
      <c r="AC410" s="123" t="str">
        <f>IF(区域选择!U411="","",区域选择!U411)</f>
        <v/>
      </c>
      <c r="AD410" s="123" t="str">
        <f>IF(原始数据!AL410=0,"",原始数据!AL410)</f>
        <v/>
      </c>
      <c r="AE410" s="124"/>
      <c r="AF410" s="125"/>
      <c r="AG410" s="125"/>
      <c r="AH410" s="125"/>
      <c r="AI410" s="125"/>
      <c r="AJ410" s="125"/>
      <c r="AK410" s="123" t="str">
        <f>IF(区域选择!Z411="","",区域选择!Z411)</f>
        <v/>
      </c>
      <c r="AL410" s="123" t="str">
        <f>IF(原始数据!AN410=0,"",原始数据!AN410)</f>
        <v/>
      </c>
      <c r="AM410" s="124"/>
      <c r="AN410" s="125"/>
      <c r="AO410" s="125"/>
      <c r="AP410" s="125"/>
      <c r="AQ410" s="125"/>
      <c r="AR410" s="125"/>
      <c r="AS410" s="128"/>
      <c r="AT410" s="128"/>
      <c r="AU410" s="128"/>
      <c r="AV410" s="128"/>
      <c r="AW410" s="128"/>
      <c r="AX410" s="125"/>
      <c r="AY410" s="125"/>
      <c r="AZ410" s="130"/>
      <c r="BA410" s="130"/>
      <c r="BB410" s="130"/>
      <c r="BC410" s="125"/>
    </row>
    <row r="411" spans="1:55">
      <c r="A411" s="117">
        <f>输入错误检查!B411</f>
        <v>0</v>
      </c>
      <c r="C411" s="120" t="str">
        <f>IF(原始数据!B411="","",原始数据!B411)</f>
        <v/>
      </c>
      <c r="D411" s="120" t="str">
        <f>IF(原始数据!C411="","",原始数据!C411)</f>
        <v/>
      </c>
      <c r="E411" s="120" t="str">
        <f>IF(原始数据!D411="","",原始数据!D411)</f>
        <v/>
      </c>
      <c r="F411" s="120" t="str">
        <f>IF(原始数据!E411="","",原始数据!E411)</f>
        <v/>
      </c>
      <c r="G411" s="120" t="str">
        <f>IF(原始数据!F411="","",原始数据!F411)</f>
        <v/>
      </c>
      <c r="H411" s="120">
        <f>IF(原始数据!G411="","",原始数据!G411)</f>
        <v>1</v>
      </c>
      <c r="I411" s="120" t="str">
        <f>IF(原始数据!H411="","",原始数据!H411)</f>
        <v>下</v>
      </c>
      <c r="J411" s="120" t="str">
        <f>原始数据!U411</f>
        <v/>
      </c>
      <c r="K411" s="120" t="str">
        <f t="shared" si="14"/>
        <v/>
      </c>
      <c r="L411" s="120">
        <f t="shared" si="15"/>
        <v>0</v>
      </c>
      <c r="M411" s="123" t="str">
        <f>IF(区域选择!K412="","",区域选择!K412)</f>
        <v/>
      </c>
      <c r="N411" s="123" t="str">
        <f>IF(原始数据!AI411=0,"",原始数据!AI411)</f>
        <v/>
      </c>
      <c r="O411" s="124"/>
      <c r="P411" s="125"/>
      <c r="Q411" s="125"/>
      <c r="R411" s="125"/>
      <c r="S411" s="125"/>
      <c r="T411" s="125"/>
      <c r="U411" s="123" t="str">
        <f>IF(区域选择!P412="","",区域选择!P412)</f>
        <v/>
      </c>
      <c r="V411" s="123" t="str">
        <f>IF(原始数据!AJ411=0,"",原始数据!AJ411)</f>
        <v/>
      </c>
      <c r="W411" s="124"/>
      <c r="X411" s="125"/>
      <c r="Y411" s="125"/>
      <c r="Z411" s="125"/>
      <c r="AA411" s="125"/>
      <c r="AB411" s="125"/>
      <c r="AC411" s="123" t="str">
        <f>IF(区域选择!U412="","",区域选择!U412)</f>
        <v/>
      </c>
      <c r="AD411" s="123" t="str">
        <f>IF(原始数据!AL411=0,"",原始数据!AL411)</f>
        <v/>
      </c>
      <c r="AE411" s="124"/>
      <c r="AF411" s="125"/>
      <c r="AG411" s="125"/>
      <c r="AH411" s="125"/>
      <c r="AI411" s="125"/>
      <c r="AJ411" s="125"/>
      <c r="AK411" s="123" t="str">
        <f>IF(区域选择!Z412="","",区域选择!Z412)</f>
        <v/>
      </c>
      <c r="AL411" s="123" t="str">
        <f>IF(原始数据!AN411=0,"",原始数据!AN411)</f>
        <v/>
      </c>
      <c r="AM411" s="124"/>
      <c r="AN411" s="125"/>
      <c r="AO411" s="125"/>
      <c r="AP411" s="125"/>
      <c r="AQ411" s="125"/>
      <c r="AR411" s="125"/>
      <c r="AS411" s="128"/>
      <c r="AT411" s="128"/>
      <c r="AU411" s="128"/>
      <c r="AV411" s="128"/>
      <c r="AW411" s="128"/>
      <c r="AX411" s="125"/>
      <c r="AY411" s="125"/>
      <c r="AZ411" s="130"/>
      <c r="BA411" s="130"/>
      <c r="BB411" s="130"/>
      <c r="BC411" s="125"/>
    </row>
    <row r="412" spans="1:55">
      <c r="A412" s="117">
        <f>输入错误检查!B412</f>
        <v>0</v>
      </c>
      <c r="C412" s="120" t="str">
        <f>IF(原始数据!B412="","",原始数据!B412)</f>
        <v/>
      </c>
      <c r="D412" s="120" t="str">
        <f>IF(原始数据!C412="","",原始数据!C412)</f>
        <v/>
      </c>
      <c r="E412" s="120" t="str">
        <f>IF(原始数据!D412="","",原始数据!D412)</f>
        <v/>
      </c>
      <c r="F412" s="120" t="str">
        <f>IF(原始数据!E412="","",原始数据!E412)</f>
        <v/>
      </c>
      <c r="G412" s="120" t="str">
        <f>IF(原始数据!F412="","",原始数据!F412)</f>
        <v/>
      </c>
      <c r="H412" s="120">
        <f>IF(原始数据!G412="","",原始数据!G412)</f>
        <v>2</v>
      </c>
      <c r="I412" s="120" t="str">
        <f>IF(原始数据!H412="","",原始数据!H412)</f>
        <v>上</v>
      </c>
      <c r="J412" s="120" t="str">
        <f>原始数据!U412</f>
        <v/>
      </c>
      <c r="K412" s="120" t="str">
        <f t="shared" si="14"/>
        <v/>
      </c>
      <c r="L412" s="120">
        <f t="shared" si="15"/>
        <v>0</v>
      </c>
      <c r="M412" s="123" t="str">
        <f>IF(区域选择!K413="","",区域选择!K413)</f>
        <v/>
      </c>
      <c r="N412" s="123" t="str">
        <f>IF(原始数据!AI412=0,"",原始数据!AI412)</f>
        <v/>
      </c>
      <c r="O412" s="124"/>
      <c r="P412" s="125"/>
      <c r="Q412" s="125"/>
      <c r="R412" s="125"/>
      <c r="S412" s="125"/>
      <c r="T412" s="125"/>
      <c r="U412" s="123" t="str">
        <f>IF(区域选择!P413="","",区域选择!P413)</f>
        <v/>
      </c>
      <c r="V412" s="123" t="str">
        <f>IF(原始数据!AJ412=0,"",原始数据!AJ412)</f>
        <v/>
      </c>
      <c r="W412" s="124"/>
      <c r="X412" s="125"/>
      <c r="Y412" s="125"/>
      <c r="Z412" s="125"/>
      <c r="AA412" s="125"/>
      <c r="AB412" s="125"/>
      <c r="AC412" s="123" t="str">
        <f>IF(区域选择!U413="","",区域选择!U413)</f>
        <v/>
      </c>
      <c r="AD412" s="123" t="str">
        <f>IF(原始数据!AL412=0,"",原始数据!AL412)</f>
        <v/>
      </c>
      <c r="AE412" s="124"/>
      <c r="AF412" s="125"/>
      <c r="AG412" s="125"/>
      <c r="AH412" s="125"/>
      <c r="AI412" s="125"/>
      <c r="AJ412" s="125"/>
      <c r="AK412" s="123" t="str">
        <f>IF(区域选择!Z413="","",区域选择!Z413)</f>
        <v/>
      </c>
      <c r="AL412" s="123" t="str">
        <f>IF(原始数据!AN412=0,"",原始数据!AN412)</f>
        <v/>
      </c>
      <c r="AM412" s="124"/>
      <c r="AN412" s="125"/>
      <c r="AO412" s="125"/>
      <c r="AP412" s="125"/>
      <c r="AQ412" s="125"/>
      <c r="AR412" s="125"/>
      <c r="AS412" s="128"/>
      <c r="AT412" s="128"/>
      <c r="AU412" s="128"/>
      <c r="AV412" s="128"/>
      <c r="AW412" s="128"/>
      <c r="AX412" s="125"/>
      <c r="AY412" s="125"/>
      <c r="AZ412" s="130"/>
      <c r="BA412" s="130"/>
      <c r="BB412" s="130"/>
      <c r="BC412" s="125"/>
    </row>
    <row r="413" spans="1:55">
      <c r="A413" s="117">
        <f>输入错误检查!B413</f>
        <v>0</v>
      </c>
      <c r="C413" s="120" t="str">
        <f>IF(原始数据!B413="","",原始数据!B413)</f>
        <v/>
      </c>
      <c r="D413" s="120" t="str">
        <f>IF(原始数据!C413="","",原始数据!C413)</f>
        <v/>
      </c>
      <c r="E413" s="120" t="str">
        <f>IF(原始数据!D413="","",原始数据!D413)</f>
        <v/>
      </c>
      <c r="F413" s="120" t="str">
        <f>IF(原始数据!E413="","",原始数据!E413)</f>
        <v/>
      </c>
      <c r="G413" s="120" t="str">
        <f>IF(原始数据!F413="","",原始数据!F413)</f>
        <v/>
      </c>
      <c r="H413" s="120">
        <f>IF(原始数据!G413="","",原始数据!G413)</f>
        <v>2</v>
      </c>
      <c r="I413" s="120" t="str">
        <f>IF(原始数据!H413="","",原始数据!H413)</f>
        <v>下</v>
      </c>
      <c r="J413" s="120" t="str">
        <f>原始数据!U413</f>
        <v/>
      </c>
      <c r="K413" s="120" t="str">
        <f t="shared" si="14"/>
        <v/>
      </c>
      <c r="L413" s="120">
        <f t="shared" si="15"/>
        <v>0</v>
      </c>
      <c r="M413" s="123" t="str">
        <f>IF(区域选择!K414="","",区域选择!K414)</f>
        <v/>
      </c>
      <c r="N413" s="123" t="str">
        <f>IF(原始数据!AI413=0,"",原始数据!AI413)</f>
        <v/>
      </c>
      <c r="O413" s="124"/>
      <c r="P413" s="125"/>
      <c r="Q413" s="125"/>
      <c r="R413" s="125"/>
      <c r="S413" s="125"/>
      <c r="T413" s="125"/>
      <c r="U413" s="123" t="str">
        <f>IF(区域选择!P414="","",区域选择!P414)</f>
        <v/>
      </c>
      <c r="V413" s="123" t="str">
        <f>IF(原始数据!AJ413=0,"",原始数据!AJ413)</f>
        <v/>
      </c>
      <c r="W413" s="124"/>
      <c r="X413" s="125"/>
      <c r="Y413" s="125"/>
      <c r="Z413" s="125"/>
      <c r="AA413" s="125"/>
      <c r="AB413" s="125"/>
      <c r="AC413" s="123" t="str">
        <f>IF(区域选择!U414="","",区域选择!U414)</f>
        <v/>
      </c>
      <c r="AD413" s="123" t="str">
        <f>IF(原始数据!AL413=0,"",原始数据!AL413)</f>
        <v/>
      </c>
      <c r="AE413" s="124"/>
      <c r="AF413" s="125"/>
      <c r="AG413" s="125"/>
      <c r="AH413" s="125"/>
      <c r="AI413" s="125"/>
      <c r="AJ413" s="125"/>
      <c r="AK413" s="123" t="str">
        <f>IF(区域选择!Z414="","",区域选择!Z414)</f>
        <v/>
      </c>
      <c r="AL413" s="123" t="str">
        <f>IF(原始数据!AN413=0,"",原始数据!AN413)</f>
        <v/>
      </c>
      <c r="AM413" s="124"/>
      <c r="AN413" s="125"/>
      <c r="AO413" s="125"/>
      <c r="AP413" s="125"/>
      <c r="AQ413" s="125"/>
      <c r="AR413" s="125"/>
      <c r="AS413" s="128"/>
      <c r="AT413" s="128"/>
      <c r="AU413" s="128"/>
      <c r="AV413" s="128"/>
      <c r="AW413" s="128"/>
      <c r="AX413" s="125"/>
      <c r="AY413" s="125"/>
      <c r="AZ413" s="130"/>
      <c r="BA413" s="130"/>
      <c r="BB413" s="130"/>
      <c r="BC413" s="125"/>
    </row>
    <row r="414" spans="1:55">
      <c r="A414" s="117">
        <f>输入错误检查!B414</f>
        <v>0</v>
      </c>
      <c r="C414" s="120" t="str">
        <f>IF(原始数据!B414="","",原始数据!B414)</f>
        <v/>
      </c>
      <c r="D414" s="120" t="str">
        <f>IF(原始数据!C414="","",原始数据!C414)</f>
        <v/>
      </c>
      <c r="E414" s="120" t="str">
        <f>IF(原始数据!D414="","",原始数据!D414)</f>
        <v/>
      </c>
      <c r="F414" s="120" t="str">
        <f>IF(原始数据!E414="","",原始数据!E414)</f>
        <v/>
      </c>
      <c r="G414" s="120" t="str">
        <f>IF(原始数据!F414="","",原始数据!F414)</f>
        <v/>
      </c>
      <c r="H414" s="120">
        <f>IF(原始数据!G414="","",原始数据!G414)</f>
        <v>3</v>
      </c>
      <c r="I414" s="120" t="str">
        <f>IF(原始数据!H414="","",原始数据!H414)</f>
        <v>上</v>
      </c>
      <c r="J414" s="120" t="str">
        <f>原始数据!U414</f>
        <v/>
      </c>
      <c r="K414" s="120" t="str">
        <f t="shared" si="14"/>
        <v/>
      </c>
      <c r="L414" s="120">
        <f t="shared" si="15"/>
        <v>0</v>
      </c>
      <c r="M414" s="123" t="str">
        <f>IF(区域选择!K415="","",区域选择!K415)</f>
        <v/>
      </c>
      <c r="N414" s="123" t="str">
        <f>IF(原始数据!AI414=0,"",原始数据!AI414)</f>
        <v/>
      </c>
      <c r="O414" s="124"/>
      <c r="P414" s="125"/>
      <c r="Q414" s="125"/>
      <c r="R414" s="125"/>
      <c r="S414" s="125"/>
      <c r="T414" s="125"/>
      <c r="U414" s="123" t="str">
        <f>IF(区域选择!P415="","",区域选择!P415)</f>
        <v/>
      </c>
      <c r="V414" s="123" t="str">
        <f>IF(原始数据!AJ414=0,"",原始数据!AJ414)</f>
        <v/>
      </c>
      <c r="W414" s="124"/>
      <c r="X414" s="125"/>
      <c r="Y414" s="125"/>
      <c r="Z414" s="125"/>
      <c r="AA414" s="125"/>
      <c r="AB414" s="125"/>
      <c r="AC414" s="123" t="str">
        <f>IF(区域选择!U415="","",区域选择!U415)</f>
        <v/>
      </c>
      <c r="AD414" s="123" t="str">
        <f>IF(原始数据!AL414=0,"",原始数据!AL414)</f>
        <v/>
      </c>
      <c r="AE414" s="124"/>
      <c r="AF414" s="125"/>
      <c r="AG414" s="125"/>
      <c r="AH414" s="125"/>
      <c r="AI414" s="125"/>
      <c r="AJ414" s="125"/>
      <c r="AK414" s="123" t="str">
        <f>IF(区域选择!Z415="","",区域选择!Z415)</f>
        <v/>
      </c>
      <c r="AL414" s="123" t="str">
        <f>IF(原始数据!AN414=0,"",原始数据!AN414)</f>
        <v/>
      </c>
      <c r="AM414" s="124"/>
      <c r="AN414" s="125"/>
      <c r="AO414" s="125"/>
      <c r="AP414" s="125"/>
      <c r="AQ414" s="125"/>
      <c r="AR414" s="125"/>
      <c r="AS414" s="128"/>
      <c r="AT414" s="128"/>
      <c r="AU414" s="128"/>
      <c r="AV414" s="128"/>
      <c r="AW414" s="128"/>
      <c r="AX414" s="125"/>
      <c r="AY414" s="125"/>
      <c r="AZ414" s="130"/>
      <c r="BA414" s="130"/>
      <c r="BB414" s="130"/>
      <c r="BC414" s="125"/>
    </row>
    <row r="415" spans="1:55">
      <c r="A415" s="117">
        <f>输入错误检查!B415</f>
        <v>0</v>
      </c>
      <c r="C415" s="120" t="str">
        <f>IF(原始数据!B415="","",原始数据!B415)</f>
        <v/>
      </c>
      <c r="D415" s="120" t="str">
        <f>IF(原始数据!C415="","",原始数据!C415)</f>
        <v/>
      </c>
      <c r="E415" s="120" t="str">
        <f>IF(原始数据!D415="","",原始数据!D415)</f>
        <v/>
      </c>
      <c r="F415" s="120" t="str">
        <f>IF(原始数据!E415="","",原始数据!E415)</f>
        <v/>
      </c>
      <c r="G415" s="120" t="str">
        <f>IF(原始数据!F415="","",原始数据!F415)</f>
        <v/>
      </c>
      <c r="H415" s="120">
        <f>IF(原始数据!G415="","",原始数据!G415)</f>
        <v>3</v>
      </c>
      <c r="I415" s="120" t="str">
        <f>IF(原始数据!H415="","",原始数据!H415)</f>
        <v>下</v>
      </c>
      <c r="J415" s="120" t="str">
        <f>原始数据!U415</f>
        <v/>
      </c>
      <c r="K415" s="120" t="str">
        <f t="shared" si="14"/>
        <v/>
      </c>
      <c r="L415" s="120">
        <f t="shared" si="15"/>
        <v>0</v>
      </c>
      <c r="M415" s="123" t="str">
        <f>IF(区域选择!K416="","",区域选择!K416)</f>
        <v/>
      </c>
      <c r="N415" s="123" t="str">
        <f>IF(原始数据!AI415=0,"",原始数据!AI415)</f>
        <v/>
      </c>
      <c r="O415" s="124"/>
      <c r="P415" s="125"/>
      <c r="Q415" s="125"/>
      <c r="R415" s="125"/>
      <c r="S415" s="125"/>
      <c r="T415" s="125"/>
      <c r="U415" s="123" t="str">
        <f>IF(区域选择!P416="","",区域选择!P416)</f>
        <v/>
      </c>
      <c r="V415" s="123" t="str">
        <f>IF(原始数据!AJ415=0,"",原始数据!AJ415)</f>
        <v/>
      </c>
      <c r="W415" s="124"/>
      <c r="X415" s="125"/>
      <c r="Y415" s="125"/>
      <c r="Z415" s="125"/>
      <c r="AA415" s="125"/>
      <c r="AB415" s="125"/>
      <c r="AC415" s="123" t="str">
        <f>IF(区域选择!U416="","",区域选择!U416)</f>
        <v/>
      </c>
      <c r="AD415" s="123" t="str">
        <f>IF(原始数据!AL415=0,"",原始数据!AL415)</f>
        <v/>
      </c>
      <c r="AE415" s="124"/>
      <c r="AF415" s="125"/>
      <c r="AG415" s="125"/>
      <c r="AH415" s="125"/>
      <c r="AI415" s="125"/>
      <c r="AJ415" s="125"/>
      <c r="AK415" s="123" t="str">
        <f>IF(区域选择!Z416="","",区域选择!Z416)</f>
        <v/>
      </c>
      <c r="AL415" s="123" t="str">
        <f>IF(原始数据!AN415=0,"",原始数据!AN415)</f>
        <v/>
      </c>
      <c r="AM415" s="124"/>
      <c r="AN415" s="125"/>
      <c r="AO415" s="125"/>
      <c r="AP415" s="125"/>
      <c r="AQ415" s="125"/>
      <c r="AR415" s="125"/>
      <c r="AS415" s="128"/>
      <c r="AT415" s="128"/>
      <c r="AU415" s="128"/>
      <c r="AV415" s="128"/>
      <c r="AW415" s="128"/>
      <c r="AX415" s="125"/>
      <c r="AY415" s="125"/>
      <c r="AZ415" s="130"/>
      <c r="BA415" s="130"/>
      <c r="BB415" s="130"/>
      <c r="BC415" s="125"/>
    </row>
    <row r="416" spans="1:55">
      <c r="A416" s="117">
        <f>输入错误检查!B416</f>
        <v>0</v>
      </c>
      <c r="C416" s="120" t="str">
        <f>IF(原始数据!B416="","",原始数据!B416)</f>
        <v/>
      </c>
      <c r="D416" s="120" t="str">
        <f>IF(原始数据!C416="","",原始数据!C416)</f>
        <v/>
      </c>
      <c r="E416" s="120" t="str">
        <f>IF(原始数据!D416="","",原始数据!D416)</f>
        <v/>
      </c>
      <c r="F416" s="120" t="str">
        <f>IF(原始数据!E416="","",原始数据!E416)</f>
        <v/>
      </c>
      <c r="G416" s="120" t="str">
        <f>IF(原始数据!F416="","",原始数据!F416)</f>
        <v/>
      </c>
      <c r="H416" s="120" t="str">
        <f>IF(原始数据!G416="","",原始数据!G416)</f>
        <v>加</v>
      </c>
      <c r="I416" s="120" t="str">
        <f>IF(原始数据!H416="","",原始数据!H416)</f>
        <v>上</v>
      </c>
      <c r="J416" s="120" t="str">
        <f>原始数据!U416</f>
        <v/>
      </c>
      <c r="K416" s="120" t="str">
        <f t="shared" si="14"/>
        <v/>
      </c>
      <c r="L416" s="120">
        <f t="shared" si="15"/>
        <v>0</v>
      </c>
      <c r="M416" s="123" t="str">
        <f>IF(区域选择!K417="","",区域选择!K417)</f>
        <v/>
      </c>
      <c r="N416" s="123" t="str">
        <f>IF(原始数据!AI416=0,"",原始数据!AI416)</f>
        <v/>
      </c>
      <c r="O416" s="124"/>
      <c r="P416" s="125"/>
      <c r="Q416" s="125"/>
      <c r="R416" s="125"/>
      <c r="S416" s="125"/>
      <c r="T416" s="125"/>
      <c r="U416" s="123" t="str">
        <f>IF(区域选择!P417="","",区域选择!P417)</f>
        <v/>
      </c>
      <c r="V416" s="123" t="str">
        <f>IF(原始数据!AJ416=0,"",原始数据!AJ416)</f>
        <v/>
      </c>
      <c r="W416" s="124"/>
      <c r="X416" s="125"/>
      <c r="Y416" s="125"/>
      <c r="Z416" s="125"/>
      <c r="AA416" s="125"/>
      <c r="AB416" s="125"/>
      <c r="AC416" s="123" t="str">
        <f>IF(区域选择!U417="","",区域选择!U417)</f>
        <v/>
      </c>
      <c r="AD416" s="123" t="str">
        <f>IF(原始数据!AL416=0,"",原始数据!AL416)</f>
        <v/>
      </c>
      <c r="AE416" s="124"/>
      <c r="AF416" s="125"/>
      <c r="AG416" s="125"/>
      <c r="AH416" s="125"/>
      <c r="AI416" s="125"/>
      <c r="AJ416" s="125"/>
      <c r="AK416" s="123" t="str">
        <f>IF(区域选择!Z417="","",区域选择!Z417)</f>
        <v/>
      </c>
      <c r="AL416" s="123" t="str">
        <f>IF(原始数据!AN416=0,"",原始数据!AN416)</f>
        <v/>
      </c>
      <c r="AM416" s="124"/>
      <c r="AN416" s="125"/>
      <c r="AO416" s="125"/>
      <c r="AP416" s="125"/>
      <c r="AQ416" s="125"/>
      <c r="AR416" s="125"/>
      <c r="AS416" s="128"/>
      <c r="AT416" s="128"/>
      <c r="AU416" s="128"/>
      <c r="AV416" s="128"/>
      <c r="AW416" s="128"/>
      <c r="AX416" s="125"/>
      <c r="AY416" s="125"/>
      <c r="AZ416" s="130"/>
      <c r="BA416" s="130"/>
      <c r="BB416" s="130"/>
      <c r="BC416" s="125"/>
    </row>
    <row r="417" spans="1:55">
      <c r="A417" s="117">
        <f>输入错误检查!B417</f>
        <v>0</v>
      </c>
      <c r="C417" s="120" t="str">
        <f>IF(原始数据!B417="","",原始数据!B417)</f>
        <v/>
      </c>
      <c r="D417" s="120" t="str">
        <f>IF(原始数据!C417="","",原始数据!C417)</f>
        <v/>
      </c>
      <c r="E417" s="120" t="str">
        <f>IF(原始数据!D417="","",原始数据!D417)</f>
        <v/>
      </c>
      <c r="F417" s="120" t="str">
        <f>IF(原始数据!E417="","",原始数据!E417)</f>
        <v/>
      </c>
      <c r="G417" s="120" t="str">
        <f>IF(原始数据!F417="","",原始数据!F417)</f>
        <v/>
      </c>
      <c r="H417" s="120" t="str">
        <f>IF(原始数据!G417="","",原始数据!G417)</f>
        <v>加</v>
      </c>
      <c r="I417" s="120" t="str">
        <f>IF(原始数据!H417="","",原始数据!H417)</f>
        <v>下</v>
      </c>
      <c r="J417" s="120" t="str">
        <f>原始数据!U417</f>
        <v/>
      </c>
      <c r="K417" s="120" t="str">
        <f t="shared" si="14"/>
        <v/>
      </c>
      <c r="L417" s="120">
        <f t="shared" si="15"/>
        <v>0</v>
      </c>
      <c r="M417" s="123" t="str">
        <f>IF(区域选择!K418="","",区域选择!K418)</f>
        <v/>
      </c>
      <c r="N417" s="123" t="str">
        <f>IF(原始数据!AI417=0,"",原始数据!AI417)</f>
        <v/>
      </c>
      <c r="O417" s="124"/>
      <c r="P417" s="125"/>
      <c r="Q417" s="125"/>
      <c r="R417" s="125"/>
      <c r="S417" s="125"/>
      <c r="T417" s="125"/>
      <c r="U417" s="123" t="str">
        <f>IF(区域选择!P418="","",区域选择!P418)</f>
        <v/>
      </c>
      <c r="V417" s="123" t="str">
        <f>IF(原始数据!AJ417=0,"",原始数据!AJ417)</f>
        <v/>
      </c>
      <c r="W417" s="124"/>
      <c r="X417" s="125"/>
      <c r="Y417" s="125"/>
      <c r="Z417" s="125"/>
      <c r="AA417" s="125"/>
      <c r="AB417" s="125"/>
      <c r="AC417" s="123" t="str">
        <f>IF(区域选择!U418="","",区域选择!U418)</f>
        <v/>
      </c>
      <c r="AD417" s="123" t="str">
        <f>IF(原始数据!AL417=0,"",原始数据!AL417)</f>
        <v/>
      </c>
      <c r="AE417" s="124"/>
      <c r="AF417" s="125"/>
      <c r="AG417" s="125"/>
      <c r="AH417" s="125"/>
      <c r="AI417" s="125"/>
      <c r="AJ417" s="125"/>
      <c r="AK417" s="123" t="str">
        <f>IF(区域选择!Z418="","",区域选择!Z418)</f>
        <v/>
      </c>
      <c r="AL417" s="123" t="str">
        <f>IF(原始数据!AN417=0,"",原始数据!AN417)</f>
        <v/>
      </c>
      <c r="AM417" s="124"/>
      <c r="AN417" s="125"/>
      <c r="AO417" s="125"/>
      <c r="AP417" s="125"/>
      <c r="AQ417" s="125"/>
      <c r="AR417" s="125"/>
      <c r="AS417" s="128"/>
      <c r="AT417" s="128"/>
      <c r="AU417" s="128"/>
      <c r="AV417" s="128"/>
      <c r="AW417" s="128"/>
      <c r="AX417" s="125"/>
      <c r="AY417" s="125"/>
      <c r="AZ417" s="130"/>
      <c r="BA417" s="130"/>
      <c r="BB417" s="130"/>
      <c r="BC417" s="125"/>
    </row>
    <row r="418" spans="1:55">
      <c r="A418" s="117">
        <f>输入错误检查!B418</f>
        <v>0</v>
      </c>
      <c r="C418" s="120" t="str">
        <f>IF(原始数据!B418="","",原始数据!B418)</f>
        <v/>
      </c>
      <c r="D418" s="120" t="str">
        <f>IF(原始数据!C418="","",原始数据!C418)</f>
        <v/>
      </c>
      <c r="E418" s="120" t="str">
        <f>IF(原始数据!D418="","",原始数据!D418)</f>
        <v/>
      </c>
      <c r="F418" s="120" t="str">
        <f>IF(原始数据!E418="","",原始数据!E418)</f>
        <v/>
      </c>
      <c r="G418" s="120" t="str">
        <f>IF(原始数据!F418="","",原始数据!F418)</f>
        <v/>
      </c>
      <c r="H418" s="120">
        <f>IF(原始数据!G418="","",原始数据!G418)</f>
        <v>1</v>
      </c>
      <c r="I418" s="120" t="str">
        <f>IF(原始数据!H418="","",原始数据!H418)</f>
        <v>上</v>
      </c>
      <c r="J418" s="120" t="str">
        <f>原始数据!U418</f>
        <v/>
      </c>
      <c r="K418" s="120" t="str">
        <f t="shared" si="14"/>
        <v/>
      </c>
      <c r="L418" s="120">
        <f t="shared" si="15"/>
        <v>0</v>
      </c>
      <c r="M418" s="123" t="str">
        <f>IF(区域选择!K419="","",区域选择!K419)</f>
        <v/>
      </c>
      <c r="N418" s="123" t="str">
        <f>IF(原始数据!AI418=0,"",原始数据!AI418)</f>
        <v/>
      </c>
      <c r="O418" s="124"/>
      <c r="P418" s="125"/>
      <c r="Q418" s="125"/>
      <c r="R418" s="125"/>
      <c r="S418" s="125"/>
      <c r="T418" s="125"/>
      <c r="U418" s="123" t="str">
        <f>IF(区域选择!P419="","",区域选择!P419)</f>
        <v/>
      </c>
      <c r="V418" s="123" t="str">
        <f>IF(原始数据!AJ418=0,"",原始数据!AJ418)</f>
        <v/>
      </c>
      <c r="W418" s="124"/>
      <c r="X418" s="125"/>
      <c r="Y418" s="125"/>
      <c r="Z418" s="125"/>
      <c r="AA418" s="125"/>
      <c r="AB418" s="125"/>
      <c r="AC418" s="123" t="str">
        <f>IF(区域选择!U419="","",区域选择!U419)</f>
        <v/>
      </c>
      <c r="AD418" s="123" t="str">
        <f>IF(原始数据!AL418=0,"",原始数据!AL418)</f>
        <v/>
      </c>
      <c r="AE418" s="124"/>
      <c r="AF418" s="125"/>
      <c r="AG418" s="125"/>
      <c r="AH418" s="125"/>
      <c r="AI418" s="125"/>
      <c r="AJ418" s="125"/>
      <c r="AK418" s="123" t="str">
        <f>IF(区域选择!Z419="","",区域选择!Z419)</f>
        <v/>
      </c>
      <c r="AL418" s="123" t="str">
        <f>IF(原始数据!AN418=0,"",原始数据!AN418)</f>
        <v/>
      </c>
      <c r="AM418" s="124"/>
      <c r="AN418" s="125"/>
      <c r="AO418" s="125"/>
      <c r="AP418" s="125"/>
      <c r="AQ418" s="125"/>
      <c r="AR418" s="125"/>
      <c r="AS418" s="128"/>
      <c r="AT418" s="128"/>
      <c r="AU418" s="128"/>
      <c r="AV418" s="128"/>
      <c r="AW418" s="128"/>
      <c r="AX418" s="125"/>
      <c r="AY418" s="125"/>
      <c r="AZ418" s="130"/>
      <c r="BA418" s="130"/>
      <c r="BB418" s="130"/>
      <c r="BC418" s="125"/>
    </row>
    <row r="419" spans="1:55">
      <c r="A419" s="117">
        <f>输入错误检查!B419</f>
        <v>0</v>
      </c>
      <c r="C419" s="120" t="str">
        <f>IF(原始数据!B419="","",原始数据!B419)</f>
        <v/>
      </c>
      <c r="D419" s="120" t="str">
        <f>IF(原始数据!C419="","",原始数据!C419)</f>
        <v/>
      </c>
      <c r="E419" s="120" t="str">
        <f>IF(原始数据!D419="","",原始数据!D419)</f>
        <v/>
      </c>
      <c r="F419" s="120" t="str">
        <f>IF(原始数据!E419="","",原始数据!E419)</f>
        <v/>
      </c>
      <c r="G419" s="120" t="str">
        <f>IF(原始数据!F419="","",原始数据!F419)</f>
        <v/>
      </c>
      <c r="H419" s="120">
        <f>IF(原始数据!G419="","",原始数据!G419)</f>
        <v>1</v>
      </c>
      <c r="I419" s="120" t="str">
        <f>IF(原始数据!H419="","",原始数据!H419)</f>
        <v>下</v>
      </c>
      <c r="J419" s="120" t="str">
        <f>原始数据!U419</f>
        <v/>
      </c>
      <c r="K419" s="120" t="str">
        <f t="shared" si="14"/>
        <v/>
      </c>
      <c r="L419" s="120">
        <f t="shared" si="15"/>
        <v>0</v>
      </c>
      <c r="M419" s="123" t="str">
        <f>IF(区域选择!K420="","",区域选择!K420)</f>
        <v/>
      </c>
      <c r="N419" s="123" t="str">
        <f>IF(原始数据!AI419=0,"",原始数据!AI419)</f>
        <v/>
      </c>
      <c r="O419" s="124"/>
      <c r="P419" s="125"/>
      <c r="Q419" s="125"/>
      <c r="R419" s="125"/>
      <c r="S419" s="125"/>
      <c r="T419" s="125"/>
      <c r="U419" s="123" t="str">
        <f>IF(区域选择!P420="","",区域选择!P420)</f>
        <v/>
      </c>
      <c r="V419" s="123" t="str">
        <f>IF(原始数据!AJ419=0,"",原始数据!AJ419)</f>
        <v/>
      </c>
      <c r="W419" s="124"/>
      <c r="X419" s="125"/>
      <c r="Y419" s="125"/>
      <c r="Z419" s="125"/>
      <c r="AA419" s="125"/>
      <c r="AB419" s="125"/>
      <c r="AC419" s="123" t="str">
        <f>IF(区域选择!U420="","",区域选择!U420)</f>
        <v/>
      </c>
      <c r="AD419" s="123" t="str">
        <f>IF(原始数据!AL419=0,"",原始数据!AL419)</f>
        <v/>
      </c>
      <c r="AE419" s="124"/>
      <c r="AF419" s="125"/>
      <c r="AG419" s="125"/>
      <c r="AH419" s="125"/>
      <c r="AI419" s="125"/>
      <c r="AJ419" s="125"/>
      <c r="AK419" s="123" t="str">
        <f>IF(区域选择!Z420="","",区域选择!Z420)</f>
        <v/>
      </c>
      <c r="AL419" s="123" t="str">
        <f>IF(原始数据!AN419=0,"",原始数据!AN419)</f>
        <v/>
      </c>
      <c r="AM419" s="124"/>
      <c r="AN419" s="125"/>
      <c r="AO419" s="125"/>
      <c r="AP419" s="125"/>
      <c r="AQ419" s="125"/>
      <c r="AR419" s="125"/>
      <c r="AS419" s="128"/>
      <c r="AT419" s="128"/>
      <c r="AU419" s="128"/>
      <c r="AV419" s="128"/>
      <c r="AW419" s="128"/>
      <c r="AX419" s="125"/>
      <c r="AY419" s="125"/>
      <c r="AZ419" s="130"/>
      <c r="BA419" s="130"/>
      <c r="BB419" s="130"/>
      <c r="BC419" s="125"/>
    </row>
    <row r="420" spans="1:55">
      <c r="A420" s="117">
        <f>输入错误检查!B420</f>
        <v>0</v>
      </c>
      <c r="C420" s="120" t="str">
        <f>IF(原始数据!B420="","",原始数据!B420)</f>
        <v/>
      </c>
      <c r="D420" s="120" t="str">
        <f>IF(原始数据!C420="","",原始数据!C420)</f>
        <v/>
      </c>
      <c r="E420" s="120" t="str">
        <f>IF(原始数据!D420="","",原始数据!D420)</f>
        <v/>
      </c>
      <c r="F420" s="120" t="str">
        <f>IF(原始数据!E420="","",原始数据!E420)</f>
        <v/>
      </c>
      <c r="G420" s="120" t="str">
        <f>IF(原始数据!F420="","",原始数据!F420)</f>
        <v/>
      </c>
      <c r="H420" s="120">
        <f>IF(原始数据!G420="","",原始数据!G420)</f>
        <v>2</v>
      </c>
      <c r="I420" s="120" t="str">
        <f>IF(原始数据!H420="","",原始数据!H420)</f>
        <v>上</v>
      </c>
      <c r="J420" s="120" t="str">
        <f>原始数据!U420</f>
        <v/>
      </c>
      <c r="K420" s="120" t="str">
        <f t="shared" si="14"/>
        <v/>
      </c>
      <c r="L420" s="120">
        <f t="shared" si="15"/>
        <v>0</v>
      </c>
      <c r="M420" s="123" t="str">
        <f>IF(区域选择!K421="","",区域选择!K421)</f>
        <v/>
      </c>
      <c r="N420" s="123" t="str">
        <f>IF(原始数据!AI420=0,"",原始数据!AI420)</f>
        <v/>
      </c>
      <c r="O420" s="124"/>
      <c r="P420" s="125"/>
      <c r="Q420" s="125"/>
      <c r="R420" s="125"/>
      <c r="S420" s="125"/>
      <c r="T420" s="125"/>
      <c r="U420" s="123" t="str">
        <f>IF(区域选择!P421="","",区域选择!P421)</f>
        <v/>
      </c>
      <c r="V420" s="123" t="str">
        <f>IF(原始数据!AJ420=0,"",原始数据!AJ420)</f>
        <v/>
      </c>
      <c r="W420" s="124"/>
      <c r="X420" s="125"/>
      <c r="Y420" s="125"/>
      <c r="Z420" s="125"/>
      <c r="AA420" s="125"/>
      <c r="AB420" s="125"/>
      <c r="AC420" s="123" t="str">
        <f>IF(区域选择!U421="","",区域选择!U421)</f>
        <v/>
      </c>
      <c r="AD420" s="123" t="str">
        <f>IF(原始数据!AL420=0,"",原始数据!AL420)</f>
        <v/>
      </c>
      <c r="AE420" s="124"/>
      <c r="AF420" s="125"/>
      <c r="AG420" s="125"/>
      <c r="AH420" s="125"/>
      <c r="AI420" s="125"/>
      <c r="AJ420" s="125"/>
      <c r="AK420" s="123" t="str">
        <f>IF(区域选择!Z421="","",区域选择!Z421)</f>
        <v/>
      </c>
      <c r="AL420" s="123" t="str">
        <f>IF(原始数据!AN420=0,"",原始数据!AN420)</f>
        <v/>
      </c>
      <c r="AM420" s="124"/>
      <c r="AN420" s="125"/>
      <c r="AO420" s="125"/>
      <c r="AP420" s="125"/>
      <c r="AQ420" s="125"/>
      <c r="AR420" s="125"/>
      <c r="AS420" s="128"/>
      <c r="AT420" s="128"/>
      <c r="AU420" s="128"/>
      <c r="AV420" s="128"/>
      <c r="AW420" s="128"/>
      <c r="AX420" s="125"/>
      <c r="AY420" s="125"/>
      <c r="AZ420" s="130"/>
      <c r="BA420" s="130"/>
      <c r="BB420" s="130"/>
      <c r="BC420" s="125"/>
    </row>
    <row r="421" spans="1:55">
      <c r="A421" s="117">
        <f>输入错误检查!B421</f>
        <v>0</v>
      </c>
      <c r="C421" s="120" t="str">
        <f>IF(原始数据!B421="","",原始数据!B421)</f>
        <v/>
      </c>
      <c r="D421" s="120" t="str">
        <f>IF(原始数据!C421="","",原始数据!C421)</f>
        <v/>
      </c>
      <c r="E421" s="120" t="str">
        <f>IF(原始数据!D421="","",原始数据!D421)</f>
        <v/>
      </c>
      <c r="F421" s="120" t="str">
        <f>IF(原始数据!E421="","",原始数据!E421)</f>
        <v/>
      </c>
      <c r="G421" s="120" t="str">
        <f>IF(原始数据!F421="","",原始数据!F421)</f>
        <v/>
      </c>
      <c r="H421" s="120">
        <f>IF(原始数据!G421="","",原始数据!G421)</f>
        <v>2</v>
      </c>
      <c r="I421" s="120" t="str">
        <f>IF(原始数据!H421="","",原始数据!H421)</f>
        <v>下</v>
      </c>
      <c r="J421" s="120" t="str">
        <f>原始数据!U421</f>
        <v/>
      </c>
      <c r="K421" s="120" t="str">
        <f t="shared" si="14"/>
        <v/>
      </c>
      <c r="L421" s="120">
        <f t="shared" si="15"/>
        <v>0</v>
      </c>
      <c r="M421" s="123" t="str">
        <f>IF(区域选择!K422="","",区域选择!K422)</f>
        <v/>
      </c>
      <c r="N421" s="123" t="str">
        <f>IF(原始数据!AI421=0,"",原始数据!AI421)</f>
        <v/>
      </c>
      <c r="O421" s="124"/>
      <c r="P421" s="125"/>
      <c r="Q421" s="125"/>
      <c r="R421" s="125"/>
      <c r="S421" s="125"/>
      <c r="T421" s="125"/>
      <c r="U421" s="123" t="str">
        <f>IF(区域选择!P422="","",区域选择!P422)</f>
        <v/>
      </c>
      <c r="V421" s="123" t="str">
        <f>IF(原始数据!AJ421=0,"",原始数据!AJ421)</f>
        <v/>
      </c>
      <c r="W421" s="124"/>
      <c r="X421" s="125"/>
      <c r="Y421" s="125"/>
      <c r="Z421" s="125"/>
      <c r="AA421" s="125"/>
      <c r="AB421" s="125"/>
      <c r="AC421" s="123" t="str">
        <f>IF(区域选择!U422="","",区域选择!U422)</f>
        <v/>
      </c>
      <c r="AD421" s="123" t="str">
        <f>IF(原始数据!AL421=0,"",原始数据!AL421)</f>
        <v/>
      </c>
      <c r="AE421" s="124"/>
      <c r="AF421" s="125"/>
      <c r="AG421" s="125"/>
      <c r="AH421" s="125"/>
      <c r="AI421" s="125"/>
      <c r="AJ421" s="125"/>
      <c r="AK421" s="123" t="str">
        <f>IF(区域选择!Z422="","",区域选择!Z422)</f>
        <v/>
      </c>
      <c r="AL421" s="123" t="str">
        <f>IF(原始数据!AN421=0,"",原始数据!AN421)</f>
        <v/>
      </c>
      <c r="AM421" s="124"/>
      <c r="AN421" s="125"/>
      <c r="AO421" s="125"/>
      <c r="AP421" s="125"/>
      <c r="AQ421" s="125"/>
      <c r="AR421" s="125"/>
      <c r="AS421" s="128"/>
      <c r="AT421" s="128"/>
      <c r="AU421" s="128"/>
      <c r="AV421" s="128"/>
      <c r="AW421" s="128"/>
      <c r="AX421" s="125"/>
      <c r="AY421" s="125"/>
      <c r="AZ421" s="130"/>
      <c r="BA421" s="130"/>
      <c r="BB421" s="130"/>
      <c r="BC421" s="125"/>
    </row>
    <row r="422" spans="1:55">
      <c r="A422" s="117">
        <f>输入错误检查!B422</f>
        <v>0</v>
      </c>
      <c r="C422" s="120" t="str">
        <f>IF(原始数据!B422="","",原始数据!B422)</f>
        <v/>
      </c>
      <c r="D422" s="120" t="str">
        <f>IF(原始数据!C422="","",原始数据!C422)</f>
        <v/>
      </c>
      <c r="E422" s="120" t="str">
        <f>IF(原始数据!D422="","",原始数据!D422)</f>
        <v/>
      </c>
      <c r="F422" s="120" t="str">
        <f>IF(原始数据!E422="","",原始数据!E422)</f>
        <v/>
      </c>
      <c r="G422" s="120" t="str">
        <f>IF(原始数据!F422="","",原始数据!F422)</f>
        <v/>
      </c>
      <c r="H422" s="120">
        <f>IF(原始数据!G422="","",原始数据!G422)</f>
        <v>3</v>
      </c>
      <c r="I422" s="120" t="str">
        <f>IF(原始数据!H422="","",原始数据!H422)</f>
        <v>上</v>
      </c>
      <c r="J422" s="120" t="str">
        <f>原始数据!U422</f>
        <v/>
      </c>
      <c r="K422" s="120" t="str">
        <f t="shared" si="14"/>
        <v/>
      </c>
      <c r="L422" s="120">
        <f t="shared" si="15"/>
        <v>0</v>
      </c>
      <c r="M422" s="123" t="str">
        <f>IF(区域选择!K423="","",区域选择!K423)</f>
        <v/>
      </c>
      <c r="N422" s="123" t="str">
        <f>IF(原始数据!AI422=0,"",原始数据!AI422)</f>
        <v/>
      </c>
      <c r="O422" s="124"/>
      <c r="P422" s="125"/>
      <c r="Q422" s="125"/>
      <c r="R422" s="125"/>
      <c r="S422" s="125"/>
      <c r="T422" s="125"/>
      <c r="U422" s="123" t="str">
        <f>IF(区域选择!P423="","",区域选择!P423)</f>
        <v/>
      </c>
      <c r="V422" s="123" t="str">
        <f>IF(原始数据!AJ422=0,"",原始数据!AJ422)</f>
        <v/>
      </c>
      <c r="W422" s="124"/>
      <c r="X422" s="125"/>
      <c r="Y422" s="125"/>
      <c r="Z422" s="125"/>
      <c r="AA422" s="125"/>
      <c r="AB422" s="125"/>
      <c r="AC422" s="123" t="str">
        <f>IF(区域选择!U423="","",区域选择!U423)</f>
        <v/>
      </c>
      <c r="AD422" s="123" t="str">
        <f>IF(原始数据!AL422=0,"",原始数据!AL422)</f>
        <v/>
      </c>
      <c r="AE422" s="124"/>
      <c r="AF422" s="125"/>
      <c r="AG422" s="125"/>
      <c r="AH422" s="125"/>
      <c r="AI422" s="125"/>
      <c r="AJ422" s="125"/>
      <c r="AK422" s="123" t="str">
        <f>IF(区域选择!Z423="","",区域选择!Z423)</f>
        <v/>
      </c>
      <c r="AL422" s="123" t="str">
        <f>IF(原始数据!AN422=0,"",原始数据!AN422)</f>
        <v/>
      </c>
      <c r="AM422" s="124"/>
      <c r="AN422" s="125"/>
      <c r="AO422" s="125"/>
      <c r="AP422" s="125"/>
      <c r="AQ422" s="125"/>
      <c r="AR422" s="125"/>
      <c r="AS422" s="128"/>
      <c r="AT422" s="128"/>
      <c r="AU422" s="128"/>
      <c r="AV422" s="128"/>
      <c r="AW422" s="128"/>
      <c r="AX422" s="125"/>
      <c r="AY422" s="125"/>
      <c r="AZ422" s="130"/>
      <c r="BA422" s="130"/>
      <c r="BB422" s="130"/>
      <c r="BC422" s="125"/>
    </row>
    <row r="423" spans="1:55">
      <c r="A423" s="117">
        <f>输入错误检查!B423</f>
        <v>0</v>
      </c>
      <c r="C423" s="120" t="str">
        <f>IF(原始数据!B423="","",原始数据!B423)</f>
        <v/>
      </c>
      <c r="D423" s="120" t="str">
        <f>IF(原始数据!C423="","",原始数据!C423)</f>
        <v/>
      </c>
      <c r="E423" s="120" t="str">
        <f>IF(原始数据!D423="","",原始数据!D423)</f>
        <v/>
      </c>
      <c r="F423" s="120" t="str">
        <f>IF(原始数据!E423="","",原始数据!E423)</f>
        <v/>
      </c>
      <c r="G423" s="120" t="str">
        <f>IF(原始数据!F423="","",原始数据!F423)</f>
        <v/>
      </c>
      <c r="H423" s="120">
        <f>IF(原始数据!G423="","",原始数据!G423)</f>
        <v>3</v>
      </c>
      <c r="I423" s="120" t="str">
        <f>IF(原始数据!H423="","",原始数据!H423)</f>
        <v>下</v>
      </c>
      <c r="J423" s="120" t="str">
        <f>原始数据!U423</f>
        <v/>
      </c>
      <c r="K423" s="120" t="str">
        <f t="shared" si="14"/>
        <v/>
      </c>
      <c r="L423" s="120">
        <f t="shared" si="15"/>
        <v>0</v>
      </c>
      <c r="M423" s="123" t="str">
        <f>IF(区域选择!K424="","",区域选择!K424)</f>
        <v/>
      </c>
      <c r="N423" s="123" t="str">
        <f>IF(原始数据!AI423=0,"",原始数据!AI423)</f>
        <v/>
      </c>
      <c r="O423" s="124"/>
      <c r="P423" s="125"/>
      <c r="Q423" s="125"/>
      <c r="R423" s="125"/>
      <c r="S423" s="125"/>
      <c r="T423" s="125"/>
      <c r="U423" s="123" t="str">
        <f>IF(区域选择!P424="","",区域选择!P424)</f>
        <v/>
      </c>
      <c r="V423" s="123" t="str">
        <f>IF(原始数据!AJ423=0,"",原始数据!AJ423)</f>
        <v/>
      </c>
      <c r="W423" s="124"/>
      <c r="X423" s="125"/>
      <c r="Y423" s="125"/>
      <c r="Z423" s="125"/>
      <c r="AA423" s="125"/>
      <c r="AB423" s="125"/>
      <c r="AC423" s="123" t="str">
        <f>IF(区域选择!U424="","",区域选择!U424)</f>
        <v/>
      </c>
      <c r="AD423" s="123" t="str">
        <f>IF(原始数据!AL423=0,"",原始数据!AL423)</f>
        <v/>
      </c>
      <c r="AE423" s="124"/>
      <c r="AF423" s="125"/>
      <c r="AG423" s="125"/>
      <c r="AH423" s="125"/>
      <c r="AI423" s="125"/>
      <c r="AJ423" s="125"/>
      <c r="AK423" s="123" t="str">
        <f>IF(区域选择!Z424="","",区域选择!Z424)</f>
        <v/>
      </c>
      <c r="AL423" s="123" t="str">
        <f>IF(原始数据!AN423=0,"",原始数据!AN423)</f>
        <v/>
      </c>
      <c r="AM423" s="124"/>
      <c r="AN423" s="125"/>
      <c r="AO423" s="125"/>
      <c r="AP423" s="125"/>
      <c r="AQ423" s="125"/>
      <c r="AR423" s="125"/>
      <c r="AS423" s="128"/>
      <c r="AT423" s="128"/>
      <c r="AU423" s="128"/>
      <c r="AV423" s="128"/>
      <c r="AW423" s="128"/>
      <c r="AX423" s="125"/>
      <c r="AY423" s="125"/>
      <c r="AZ423" s="130"/>
      <c r="BA423" s="130"/>
      <c r="BB423" s="130"/>
      <c r="BC423" s="125"/>
    </row>
    <row r="424" spans="1:55">
      <c r="A424" s="117">
        <f>输入错误检查!B424</f>
        <v>0</v>
      </c>
      <c r="C424" s="120" t="str">
        <f>IF(原始数据!B424="","",原始数据!B424)</f>
        <v/>
      </c>
      <c r="D424" s="120" t="str">
        <f>IF(原始数据!C424="","",原始数据!C424)</f>
        <v/>
      </c>
      <c r="E424" s="120" t="str">
        <f>IF(原始数据!D424="","",原始数据!D424)</f>
        <v/>
      </c>
      <c r="F424" s="120" t="str">
        <f>IF(原始数据!E424="","",原始数据!E424)</f>
        <v/>
      </c>
      <c r="G424" s="120" t="str">
        <f>IF(原始数据!F424="","",原始数据!F424)</f>
        <v/>
      </c>
      <c r="H424" s="120" t="str">
        <f>IF(原始数据!G424="","",原始数据!G424)</f>
        <v>加</v>
      </c>
      <c r="I424" s="120" t="str">
        <f>IF(原始数据!H424="","",原始数据!H424)</f>
        <v>上</v>
      </c>
      <c r="J424" s="120" t="str">
        <f>原始数据!U424</f>
        <v/>
      </c>
      <c r="K424" s="120" t="str">
        <f t="shared" si="14"/>
        <v/>
      </c>
      <c r="L424" s="120">
        <f t="shared" si="15"/>
        <v>0</v>
      </c>
      <c r="M424" s="123" t="str">
        <f>IF(区域选择!K425="","",区域选择!K425)</f>
        <v/>
      </c>
      <c r="N424" s="123" t="str">
        <f>IF(原始数据!AI424=0,"",原始数据!AI424)</f>
        <v/>
      </c>
      <c r="O424" s="124"/>
      <c r="P424" s="125"/>
      <c r="Q424" s="125"/>
      <c r="R424" s="125"/>
      <c r="S424" s="125"/>
      <c r="T424" s="125"/>
      <c r="U424" s="123" t="str">
        <f>IF(区域选择!P425="","",区域选择!P425)</f>
        <v/>
      </c>
      <c r="V424" s="123" t="str">
        <f>IF(原始数据!AJ424=0,"",原始数据!AJ424)</f>
        <v/>
      </c>
      <c r="W424" s="124"/>
      <c r="X424" s="125"/>
      <c r="Y424" s="125"/>
      <c r="Z424" s="125"/>
      <c r="AA424" s="125"/>
      <c r="AB424" s="125"/>
      <c r="AC424" s="123" t="str">
        <f>IF(区域选择!U425="","",区域选择!U425)</f>
        <v/>
      </c>
      <c r="AD424" s="123" t="str">
        <f>IF(原始数据!AL424=0,"",原始数据!AL424)</f>
        <v/>
      </c>
      <c r="AE424" s="124"/>
      <c r="AF424" s="125"/>
      <c r="AG424" s="125"/>
      <c r="AH424" s="125"/>
      <c r="AI424" s="125"/>
      <c r="AJ424" s="125"/>
      <c r="AK424" s="123" t="str">
        <f>IF(区域选择!Z425="","",区域选择!Z425)</f>
        <v/>
      </c>
      <c r="AL424" s="123" t="str">
        <f>IF(原始数据!AN424=0,"",原始数据!AN424)</f>
        <v/>
      </c>
      <c r="AM424" s="124"/>
      <c r="AN424" s="125"/>
      <c r="AO424" s="125"/>
      <c r="AP424" s="125"/>
      <c r="AQ424" s="125"/>
      <c r="AR424" s="125"/>
      <c r="AS424" s="128"/>
      <c r="AT424" s="128"/>
      <c r="AU424" s="128"/>
      <c r="AV424" s="128"/>
      <c r="AW424" s="128"/>
      <c r="AX424" s="125"/>
      <c r="AY424" s="125"/>
      <c r="AZ424" s="130"/>
      <c r="BA424" s="130"/>
      <c r="BB424" s="130"/>
      <c r="BC424" s="125"/>
    </row>
    <row r="425" spans="1:55">
      <c r="A425" s="117">
        <f>输入错误检查!B425</f>
        <v>0</v>
      </c>
      <c r="C425" s="120" t="str">
        <f>IF(原始数据!B425="","",原始数据!B425)</f>
        <v/>
      </c>
      <c r="D425" s="120" t="str">
        <f>IF(原始数据!C425="","",原始数据!C425)</f>
        <v/>
      </c>
      <c r="E425" s="120" t="str">
        <f>IF(原始数据!D425="","",原始数据!D425)</f>
        <v/>
      </c>
      <c r="F425" s="120" t="str">
        <f>IF(原始数据!E425="","",原始数据!E425)</f>
        <v/>
      </c>
      <c r="G425" s="120" t="str">
        <f>IF(原始数据!F425="","",原始数据!F425)</f>
        <v/>
      </c>
      <c r="H425" s="120" t="str">
        <f>IF(原始数据!G425="","",原始数据!G425)</f>
        <v>加</v>
      </c>
      <c r="I425" s="120" t="str">
        <f>IF(原始数据!H425="","",原始数据!H425)</f>
        <v>下</v>
      </c>
      <c r="J425" s="120" t="str">
        <f>原始数据!U425</f>
        <v/>
      </c>
      <c r="K425" s="120" t="str">
        <f t="shared" si="14"/>
        <v/>
      </c>
      <c r="L425" s="120">
        <f t="shared" si="15"/>
        <v>0</v>
      </c>
      <c r="M425" s="123" t="str">
        <f>IF(区域选择!K426="","",区域选择!K426)</f>
        <v/>
      </c>
      <c r="N425" s="123" t="str">
        <f>IF(原始数据!AI425=0,"",原始数据!AI425)</f>
        <v/>
      </c>
      <c r="O425" s="124"/>
      <c r="P425" s="125"/>
      <c r="Q425" s="125"/>
      <c r="R425" s="125"/>
      <c r="S425" s="125"/>
      <c r="T425" s="125"/>
      <c r="U425" s="123" t="str">
        <f>IF(区域选择!P426="","",区域选择!P426)</f>
        <v/>
      </c>
      <c r="V425" s="123" t="str">
        <f>IF(原始数据!AJ425=0,"",原始数据!AJ425)</f>
        <v/>
      </c>
      <c r="W425" s="124"/>
      <c r="X425" s="125"/>
      <c r="Y425" s="125"/>
      <c r="Z425" s="125"/>
      <c r="AA425" s="125"/>
      <c r="AB425" s="125"/>
      <c r="AC425" s="123" t="str">
        <f>IF(区域选择!U426="","",区域选择!U426)</f>
        <v/>
      </c>
      <c r="AD425" s="123" t="str">
        <f>IF(原始数据!AL425=0,"",原始数据!AL425)</f>
        <v/>
      </c>
      <c r="AE425" s="124"/>
      <c r="AF425" s="125"/>
      <c r="AG425" s="125"/>
      <c r="AH425" s="125"/>
      <c r="AI425" s="125"/>
      <c r="AJ425" s="125"/>
      <c r="AK425" s="123" t="str">
        <f>IF(区域选择!Z426="","",区域选择!Z426)</f>
        <v/>
      </c>
      <c r="AL425" s="123" t="str">
        <f>IF(原始数据!AN425=0,"",原始数据!AN425)</f>
        <v/>
      </c>
      <c r="AM425" s="124"/>
      <c r="AN425" s="125"/>
      <c r="AO425" s="125"/>
      <c r="AP425" s="125"/>
      <c r="AQ425" s="125"/>
      <c r="AR425" s="125"/>
      <c r="AS425" s="128"/>
      <c r="AT425" s="128"/>
      <c r="AU425" s="128"/>
      <c r="AV425" s="128"/>
      <c r="AW425" s="128"/>
      <c r="AX425" s="125"/>
      <c r="AY425" s="125"/>
      <c r="AZ425" s="130"/>
      <c r="BA425" s="130"/>
      <c r="BB425" s="130"/>
      <c r="BC425" s="125"/>
    </row>
    <row r="426" spans="1:55">
      <c r="A426" s="117">
        <f>输入错误检查!B426</f>
        <v>0</v>
      </c>
      <c r="C426" s="120" t="str">
        <f>IF(原始数据!B426="","",原始数据!B426)</f>
        <v/>
      </c>
      <c r="D426" s="120" t="str">
        <f>IF(原始数据!C426="","",原始数据!C426)</f>
        <v/>
      </c>
      <c r="E426" s="120" t="str">
        <f>IF(原始数据!D426="","",原始数据!D426)</f>
        <v/>
      </c>
      <c r="F426" s="120" t="str">
        <f>IF(原始数据!E426="","",原始数据!E426)</f>
        <v/>
      </c>
      <c r="G426" s="120" t="str">
        <f>IF(原始数据!F426="","",原始数据!F426)</f>
        <v/>
      </c>
      <c r="H426" s="120">
        <f>IF(原始数据!G426="","",原始数据!G426)</f>
        <v>1</v>
      </c>
      <c r="I426" s="120" t="str">
        <f>IF(原始数据!H426="","",原始数据!H426)</f>
        <v>上</v>
      </c>
      <c r="J426" s="120" t="str">
        <f>原始数据!U426</f>
        <v/>
      </c>
      <c r="K426" s="120" t="str">
        <f t="shared" si="14"/>
        <v/>
      </c>
      <c r="L426" s="120">
        <f t="shared" si="15"/>
        <v>0</v>
      </c>
      <c r="M426" s="123" t="str">
        <f>IF(区域选择!K427="","",区域选择!K427)</f>
        <v/>
      </c>
      <c r="N426" s="123" t="str">
        <f>IF(原始数据!AI426=0,"",原始数据!AI426)</f>
        <v/>
      </c>
      <c r="O426" s="124"/>
      <c r="P426" s="125"/>
      <c r="Q426" s="125"/>
      <c r="R426" s="125"/>
      <c r="S426" s="125"/>
      <c r="T426" s="125"/>
      <c r="U426" s="123" t="str">
        <f>IF(区域选择!P427="","",区域选择!P427)</f>
        <v/>
      </c>
      <c r="V426" s="123" t="str">
        <f>IF(原始数据!AJ426=0,"",原始数据!AJ426)</f>
        <v/>
      </c>
      <c r="W426" s="124"/>
      <c r="X426" s="125"/>
      <c r="Y426" s="125"/>
      <c r="Z426" s="125"/>
      <c r="AA426" s="125"/>
      <c r="AB426" s="125"/>
      <c r="AC426" s="123" t="str">
        <f>IF(区域选择!U427="","",区域选择!U427)</f>
        <v/>
      </c>
      <c r="AD426" s="123" t="str">
        <f>IF(原始数据!AL426=0,"",原始数据!AL426)</f>
        <v/>
      </c>
      <c r="AE426" s="124"/>
      <c r="AF426" s="125"/>
      <c r="AG426" s="125"/>
      <c r="AH426" s="125"/>
      <c r="AI426" s="125"/>
      <c r="AJ426" s="125"/>
      <c r="AK426" s="123" t="str">
        <f>IF(区域选择!Z427="","",区域选择!Z427)</f>
        <v/>
      </c>
      <c r="AL426" s="123" t="str">
        <f>IF(原始数据!AN426=0,"",原始数据!AN426)</f>
        <v/>
      </c>
      <c r="AM426" s="124"/>
      <c r="AN426" s="125"/>
      <c r="AO426" s="125"/>
      <c r="AP426" s="125"/>
      <c r="AQ426" s="125"/>
      <c r="AR426" s="125"/>
      <c r="AS426" s="128"/>
      <c r="AT426" s="128"/>
      <c r="AU426" s="128"/>
      <c r="AV426" s="128"/>
      <c r="AW426" s="128"/>
      <c r="AX426" s="125"/>
      <c r="AY426" s="125"/>
      <c r="AZ426" s="130"/>
      <c r="BA426" s="130"/>
      <c r="BB426" s="130"/>
      <c r="BC426" s="125"/>
    </row>
    <row r="427" spans="1:55">
      <c r="A427" s="117">
        <f>输入错误检查!B427</f>
        <v>0</v>
      </c>
      <c r="C427" s="120" t="str">
        <f>IF(原始数据!B427="","",原始数据!B427)</f>
        <v/>
      </c>
      <c r="D427" s="120" t="str">
        <f>IF(原始数据!C427="","",原始数据!C427)</f>
        <v/>
      </c>
      <c r="E427" s="120" t="str">
        <f>IF(原始数据!D427="","",原始数据!D427)</f>
        <v/>
      </c>
      <c r="F427" s="120" t="str">
        <f>IF(原始数据!E427="","",原始数据!E427)</f>
        <v/>
      </c>
      <c r="G427" s="120" t="str">
        <f>IF(原始数据!F427="","",原始数据!F427)</f>
        <v/>
      </c>
      <c r="H427" s="120">
        <f>IF(原始数据!G427="","",原始数据!G427)</f>
        <v>1</v>
      </c>
      <c r="I427" s="120" t="str">
        <f>IF(原始数据!H427="","",原始数据!H427)</f>
        <v>下</v>
      </c>
      <c r="J427" s="120" t="str">
        <f>原始数据!U427</f>
        <v/>
      </c>
      <c r="K427" s="120" t="str">
        <f t="shared" si="14"/>
        <v/>
      </c>
      <c r="L427" s="120">
        <f t="shared" si="15"/>
        <v>0</v>
      </c>
      <c r="M427" s="123" t="str">
        <f>IF(区域选择!K428="","",区域选择!K428)</f>
        <v/>
      </c>
      <c r="N427" s="123" t="str">
        <f>IF(原始数据!AI427=0,"",原始数据!AI427)</f>
        <v/>
      </c>
      <c r="O427" s="124"/>
      <c r="P427" s="125"/>
      <c r="Q427" s="125"/>
      <c r="R427" s="125"/>
      <c r="S427" s="125"/>
      <c r="T427" s="125"/>
      <c r="U427" s="123" t="str">
        <f>IF(区域选择!P428="","",区域选择!P428)</f>
        <v/>
      </c>
      <c r="V427" s="123" t="str">
        <f>IF(原始数据!AJ427=0,"",原始数据!AJ427)</f>
        <v/>
      </c>
      <c r="W427" s="124"/>
      <c r="X427" s="125"/>
      <c r="Y427" s="125"/>
      <c r="Z427" s="125"/>
      <c r="AA427" s="125"/>
      <c r="AB427" s="125"/>
      <c r="AC427" s="123" t="str">
        <f>IF(区域选择!U428="","",区域选择!U428)</f>
        <v/>
      </c>
      <c r="AD427" s="123" t="str">
        <f>IF(原始数据!AL427=0,"",原始数据!AL427)</f>
        <v/>
      </c>
      <c r="AE427" s="124"/>
      <c r="AF427" s="125"/>
      <c r="AG427" s="125"/>
      <c r="AH427" s="125"/>
      <c r="AI427" s="125"/>
      <c r="AJ427" s="125"/>
      <c r="AK427" s="123" t="str">
        <f>IF(区域选择!Z428="","",区域选择!Z428)</f>
        <v/>
      </c>
      <c r="AL427" s="123" t="str">
        <f>IF(原始数据!AN427=0,"",原始数据!AN427)</f>
        <v/>
      </c>
      <c r="AM427" s="124"/>
      <c r="AN427" s="125"/>
      <c r="AO427" s="125"/>
      <c r="AP427" s="125"/>
      <c r="AQ427" s="125"/>
      <c r="AR427" s="125"/>
      <c r="AS427" s="128"/>
      <c r="AT427" s="128"/>
      <c r="AU427" s="128"/>
      <c r="AV427" s="128"/>
      <c r="AW427" s="128"/>
      <c r="AX427" s="125"/>
      <c r="AY427" s="125"/>
      <c r="AZ427" s="130"/>
      <c r="BA427" s="130"/>
      <c r="BB427" s="130"/>
      <c r="BC427" s="125"/>
    </row>
    <row r="428" spans="1:55">
      <c r="A428" s="117">
        <f>输入错误检查!B428</f>
        <v>0</v>
      </c>
      <c r="C428" s="120" t="str">
        <f>IF(原始数据!B428="","",原始数据!B428)</f>
        <v/>
      </c>
      <c r="D428" s="120" t="str">
        <f>IF(原始数据!C428="","",原始数据!C428)</f>
        <v/>
      </c>
      <c r="E428" s="120" t="str">
        <f>IF(原始数据!D428="","",原始数据!D428)</f>
        <v/>
      </c>
      <c r="F428" s="120" t="str">
        <f>IF(原始数据!E428="","",原始数据!E428)</f>
        <v/>
      </c>
      <c r="G428" s="120" t="str">
        <f>IF(原始数据!F428="","",原始数据!F428)</f>
        <v/>
      </c>
      <c r="H428" s="120">
        <f>IF(原始数据!G428="","",原始数据!G428)</f>
        <v>2</v>
      </c>
      <c r="I428" s="120" t="str">
        <f>IF(原始数据!H428="","",原始数据!H428)</f>
        <v>上</v>
      </c>
      <c r="J428" s="120" t="str">
        <f>原始数据!U428</f>
        <v/>
      </c>
      <c r="K428" s="120" t="str">
        <f t="shared" si="14"/>
        <v/>
      </c>
      <c r="L428" s="120">
        <f t="shared" si="15"/>
        <v>0</v>
      </c>
      <c r="M428" s="123" t="str">
        <f>IF(区域选择!K429="","",区域选择!K429)</f>
        <v/>
      </c>
      <c r="N428" s="123" t="str">
        <f>IF(原始数据!AI428=0,"",原始数据!AI428)</f>
        <v/>
      </c>
      <c r="O428" s="124"/>
      <c r="P428" s="125"/>
      <c r="Q428" s="125"/>
      <c r="R428" s="125"/>
      <c r="S428" s="125"/>
      <c r="T428" s="125"/>
      <c r="U428" s="123" t="str">
        <f>IF(区域选择!P429="","",区域选择!P429)</f>
        <v/>
      </c>
      <c r="V428" s="123" t="str">
        <f>IF(原始数据!AJ428=0,"",原始数据!AJ428)</f>
        <v/>
      </c>
      <c r="W428" s="124"/>
      <c r="X428" s="125"/>
      <c r="Y428" s="125"/>
      <c r="Z428" s="125"/>
      <c r="AA428" s="125"/>
      <c r="AB428" s="125"/>
      <c r="AC428" s="123" t="str">
        <f>IF(区域选择!U429="","",区域选择!U429)</f>
        <v/>
      </c>
      <c r="AD428" s="123" t="str">
        <f>IF(原始数据!AL428=0,"",原始数据!AL428)</f>
        <v/>
      </c>
      <c r="AE428" s="124"/>
      <c r="AF428" s="125"/>
      <c r="AG428" s="125"/>
      <c r="AH428" s="125"/>
      <c r="AI428" s="125"/>
      <c r="AJ428" s="125"/>
      <c r="AK428" s="123" t="str">
        <f>IF(区域选择!Z429="","",区域选择!Z429)</f>
        <v/>
      </c>
      <c r="AL428" s="123" t="str">
        <f>IF(原始数据!AN428=0,"",原始数据!AN428)</f>
        <v/>
      </c>
      <c r="AM428" s="124"/>
      <c r="AN428" s="125"/>
      <c r="AO428" s="125"/>
      <c r="AP428" s="125"/>
      <c r="AQ428" s="125"/>
      <c r="AR428" s="125"/>
      <c r="AS428" s="128"/>
      <c r="AT428" s="128"/>
      <c r="AU428" s="128"/>
      <c r="AV428" s="128"/>
      <c r="AW428" s="128"/>
      <c r="AX428" s="125"/>
      <c r="AY428" s="125"/>
      <c r="AZ428" s="130"/>
      <c r="BA428" s="130"/>
      <c r="BB428" s="130"/>
      <c r="BC428" s="125"/>
    </row>
    <row r="429" spans="1:55">
      <c r="A429" s="117">
        <f>输入错误检查!B429</f>
        <v>0</v>
      </c>
      <c r="C429" s="120" t="str">
        <f>IF(原始数据!B429="","",原始数据!B429)</f>
        <v/>
      </c>
      <c r="D429" s="120" t="str">
        <f>IF(原始数据!C429="","",原始数据!C429)</f>
        <v/>
      </c>
      <c r="E429" s="120" t="str">
        <f>IF(原始数据!D429="","",原始数据!D429)</f>
        <v/>
      </c>
      <c r="F429" s="120" t="str">
        <f>IF(原始数据!E429="","",原始数据!E429)</f>
        <v/>
      </c>
      <c r="G429" s="120" t="str">
        <f>IF(原始数据!F429="","",原始数据!F429)</f>
        <v/>
      </c>
      <c r="H429" s="120">
        <f>IF(原始数据!G429="","",原始数据!G429)</f>
        <v>2</v>
      </c>
      <c r="I429" s="120" t="str">
        <f>IF(原始数据!H429="","",原始数据!H429)</f>
        <v>下</v>
      </c>
      <c r="J429" s="120" t="str">
        <f>原始数据!U429</f>
        <v/>
      </c>
      <c r="K429" s="120" t="str">
        <f t="shared" si="14"/>
        <v/>
      </c>
      <c r="L429" s="120">
        <f t="shared" si="15"/>
        <v>0</v>
      </c>
      <c r="M429" s="123" t="str">
        <f>IF(区域选择!K430="","",区域选择!K430)</f>
        <v/>
      </c>
      <c r="N429" s="123" t="str">
        <f>IF(原始数据!AI429=0,"",原始数据!AI429)</f>
        <v/>
      </c>
      <c r="O429" s="124"/>
      <c r="P429" s="125"/>
      <c r="Q429" s="125"/>
      <c r="R429" s="125"/>
      <c r="S429" s="125"/>
      <c r="T429" s="125"/>
      <c r="U429" s="123" t="str">
        <f>IF(区域选择!P430="","",区域选择!P430)</f>
        <v/>
      </c>
      <c r="V429" s="123" t="str">
        <f>IF(原始数据!AJ429=0,"",原始数据!AJ429)</f>
        <v/>
      </c>
      <c r="W429" s="124"/>
      <c r="X429" s="125"/>
      <c r="Y429" s="125"/>
      <c r="Z429" s="125"/>
      <c r="AA429" s="125"/>
      <c r="AB429" s="125"/>
      <c r="AC429" s="123" t="str">
        <f>IF(区域选择!U430="","",区域选择!U430)</f>
        <v/>
      </c>
      <c r="AD429" s="123" t="str">
        <f>IF(原始数据!AL429=0,"",原始数据!AL429)</f>
        <v/>
      </c>
      <c r="AE429" s="124"/>
      <c r="AF429" s="125"/>
      <c r="AG429" s="125"/>
      <c r="AH429" s="125"/>
      <c r="AI429" s="125"/>
      <c r="AJ429" s="125"/>
      <c r="AK429" s="123" t="str">
        <f>IF(区域选择!Z430="","",区域选择!Z430)</f>
        <v/>
      </c>
      <c r="AL429" s="123" t="str">
        <f>IF(原始数据!AN429=0,"",原始数据!AN429)</f>
        <v/>
      </c>
      <c r="AM429" s="124"/>
      <c r="AN429" s="125"/>
      <c r="AO429" s="125"/>
      <c r="AP429" s="125"/>
      <c r="AQ429" s="125"/>
      <c r="AR429" s="125"/>
      <c r="AS429" s="128"/>
      <c r="AT429" s="128"/>
      <c r="AU429" s="128"/>
      <c r="AV429" s="128"/>
      <c r="AW429" s="128"/>
      <c r="AX429" s="125"/>
      <c r="AY429" s="125"/>
      <c r="AZ429" s="130"/>
      <c r="BA429" s="130"/>
      <c r="BB429" s="130"/>
      <c r="BC429" s="125"/>
    </row>
    <row r="430" spans="1:55">
      <c r="A430" s="117">
        <f>输入错误检查!B430</f>
        <v>0</v>
      </c>
      <c r="C430" s="120" t="str">
        <f>IF(原始数据!B430="","",原始数据!B430)</f>
        <v/>
      </c>
      <c r="D430" s="120" t="str">
        <f>IF(原始数据!C430="","",原始数据!C430)</f>
        <v/>
      </c>
      <c r="E430" s="120" t="str">
        <f>IF(原始数据!D430="","",原始数据!D430)</f>
        <v/>
      </c>
      <c r="F430" s="120" t="str">
        <f>IF(原始数据!E430="","",原始数据!E430)</f>
        <v/>
      </c>
      <c r="G430" s="120" t="str">
        <f>IF(原始数据!F430="","",原始数据!F430)</f>
        <v/>
      </c>
      <c r="H430" s="120">
        <f>IF(原始数据!G430="","",原始数据!G430)</f>
        <v>3</v>
      </c>
      <c r="I430" s="120" t="str">
        <f>IF(原始数据!H430="","",原始数据!H430)</f>
        <v>上</v>
      </c>
      <c r="J430" s="120" t="str">
        <f>原始数据!U430</f>
        <v/>
      </c>
      <c r="K430" s="120" t="str">
        <f t="shared" si="14"/>
        <v/>
      </c>
      <c r="L430" s="120">
        <f t="shared" si="15"/>
        <v>0</v>
      </c>
      <c r="M430" s="123" t="str">
        <f>IF(区域选择!K431="","",区域选择!K431)</f>
        <v/>
      </c>
      <c r="N430" s="123" t="str">
        <f>IF(原始数据!AI430=0,"",原始数据!AI430)</f>
        <v/>
      </c>
      <c r="O430" s="124"/>
      <c r="P430" s="125"/>
      <c r="Q430" s="125"/>
      <c r="R430" s="125"/>
      <c r="S430" s="125"/>
      <c r="T430" s="125"/>
      <c r="U430" s="123" t="str">
        <f>IF(区域选择!P431="","",区域选择!P431)</f>
        <v/>
      </c>
      <c r="V430" s="123" t="str">
        <f>IF(原始数据!AJ430=0,"",原始数据!AJ430)</f>
        <v/>
      </c>
      <c r="W430" s="124"/>
      <c r="X430" s="125"/>
      <c r="Y430" s="125"/>
      <c r="Z430" s="125"/>
      <c r="AA430" s="125"/>
      <c r="AB430" s="125"/>
      <c r="AC430" s="123" t="str">
        <f>IF(区域选择!U431="","",区域选择!U431)</f>
        <v/>
      </c>
      <c r="AD430" s="123" t="str">
        <f>IF(原始数据!AL430=0,"",原始数据!AL430)</f>
        <v/>
      </c>
      <c r="AE430" s="124"/>
      <c r="AF430" s="125"/>
      <c r="AG430" s="125"/>
      <c r="AH430" s="125"/>
      <c r="AI430" s="125"/>
      <c r="AJ430" s="125"/>
      <c r="AK430" s="123" t="str">
        <f>IF(区域选择!Z431="","",区域选择!Z431)</f>
        <v/>
      </c>
      <c r="AL430" s="123" t="str">
        <f>IF(原始数据!AN430=0,"",原始数据!AN430)</f>
        <v/>
      </c>
      <c r="AM430" s="124"/>
      <c r="AN430" s="125"/>
      <c r="AO430" s="125"/>
      <c r="AP430" s="125"/>
      <c r="AQ430" s="125"/>
      <c r="AR430" s="125"/>
      <c r="AS430" s="128"/>
      <c r="AT430" s="128"/>
      <c r="AU430" s="128"/>
      <c r="AV430" s="128"/>
      <c r="AW430" s="128"/>
      <c r="AX430" s="125"/>
      <c r="AY430" s="125"/>
      <c r="AZ430" s="130"/>
      <c r="BA430" s="130"/>
      <c r="BB430" s="130"/>
      <c r="BC430" s="125"/>
    </row>
    <row r="431" spans="1:55">
      <c r="A431" s="117">
        <f>输入错误检查!B431</f>
        <v>0</v>
      </c>
      <c r="C431" s="120" t="str">
        <f>IF(原始数据!B431="","",原始数据!B431)</f>
        <v/>
      </c>
      <c r="D431" s="120" t="str">
        <f>IF(原始数据!C431="","",原始数据!C431)</f>
        <v/>
      </c>
      <c r="E431" s="120" t="str">
        <f>IF(原始数据!D431="","",原始数据!D431)</f>
        <v/>
      </c>
      <c r="F431" s="120" t="str">
        <f>IF(原始数据!E431="","",原始数据!E431)</f>
        <v/>
      </c>
      <c r="G431" s="120" t="str">
        <f>IF(原始数据!F431="","",原始数据!F431)</f>
        <v/>
      </c>
      <c r="H431" s="120">
        <f>IF(原始数据!G431="","",原始数据!G431)</f>
        <v>3</v>
      </c>
      <c r="I431" s="120" t="str">
        <f>IF(原始数据!H431="","",原始数据!H431)</f>
        <v>下</v>
      </c>
      <c r="J431" s="120" t="str">
        <f>原始数据!U431</f>
        <v/>
      </c>
      <c r="K431" s="120" t="str">
        <f t="shared" si="14"/>
        <v/>
      </c>
      <c r="L431" s="120">
        <f t="shared" si="15"/>
        <v>0</v>
      </c>
      <c r="M431" s="123" t="str">
        <f>IF(区域选择!K432="","",区域选择!K432)</f>
        <v/>
      </c>
      <c r="N431" s="123" t="str">
        <f>IF(原始数据!AI431=0,"",原始数据!AI431)</f>
        <v/>
      </c>
      <c r="O431" s="124"/>
      <c r="P431" s="125"/>
      <c r="Q431" s="125"/>
      <c r="R431" s="125"/>
      <c r="S431" s="125"/>
      <c r="T431" s="125"/>
      <c r="U431" s="123" t="str">
        <f>IF(区域选择!P432="","",区域选择!P432)</f>
        <v/>
      </c>
      <c r="V431" s="123" t="str">
        <f>IF(原始数据!AJ431=0,"",原始数据!AJ431)</f>
        <v/>
      </c>
      <c r="W431" s="124"/>
      <c r="X431" s="125"/>
      <c r="Y431" s="125"/>
      <c r="Z431" s="125"/>
      <c r="AA431" s="125"/>
      <c r="AB431" s="125"/>
      <c r="AC431" s="123" t="str">
        <f>IF(区域选择!U432="","",区域选择!U432)</f>
        <v/>
      </c>
      <c r="AD431" s="123" t="str">
        <f>IF(原始数据!AL431=0,"",原始数据!AL431)</f>
        <v/>
      </c>
      <c r="AE431" s="124"/>
      <c r="AF431" s="125"/>
      <c r="AG431" s="125"/>
      <c r="AH431" s="125"/>
      <c r="AI431" s="125"/>
      <c r="AJ431" s="125"/>
      <c r="AK431" s="123" t="str">
        <f>IF(区域选择!Z432="","",区域选择!Z432)</f>
        <v/>
      </c>
      <c r="AL431" s="123" t="str">
        <f>IF(原始数据!AN431=0,"",原始数据!AN431)</f>
        <v/>
      </c>
      <c r="AM431" s="124"/>
      <c r="AN431" s="125"/>
      <c r="AO431" s="125"/>
      <c r="AP431" s="125"/>
      <c r="AQ431" s="125"/>
      <c r="AR431" s="125"/>
      <c r="AS431" s="128"/>
      <c r="AT431" s="128"/>
      <c r="AU431" s="128"/>
      <c r="AV431" s="128"/>
      <c r="AW431" s="128"/>
      <c r="AX431" s="125"/>
      <c r="AY431" s="125"/>
      <c r="AZ431" s="130"/>
      <c r="BA431" s="130"/>
      <c r="BB431" s="130"/>
      <c r="BC431" s="125"/>
    </row>
    <row r="432" spans="1:55">
      <c r="A432" s="117">
        <f>输入错误检查!B432</f>
        <v>0</v>
      </c>
      <c r="C432" s="120" t="str">
        <f>IF(原始数据!B432="","",原始数据!B432)</f>
        <v/>
      </c>
      <c r="D432" s="120" t="str">
        <f>IF(原始数据!C432="","",原始数据!C432)</f>
        <v/>
      </c>
      <c r="E432" s="120" t="str">
        <f>IF(原始数据!D432="","",原始数据!D432)</f>
        <v/>
      </c>
      <c r="F432" s="120" t="str">
        <f>IF(原始数据!E432="","",原始数据!E432)</f>
        <v/>
      </c>
      <c r="G432" s="120" t="str">
        <f>IF(原始数据!F432="","",原始数据!F432)</f>
        <v/>
      </c>
      <c r="H432" s="120" t="str">
        <f>IF(原始数据!G432="","",原始数据!G432)</f>
        <v>加</v>
      </c>
      <c r="I432" s="120" t="str">
        <f>IF(原始数据!H432="","",原始数据!H432)</f>
        <v>上</v>
      </c>
      <c r="J432" s="120" t="str">
        <f>原始数据!U432</f>
        <v/>
      </c>
      <c r="K432" s="120" t="str">
        <f t="shared" si="14"/>
        <v/>
      </c>
      <c r="L432" s="120">
        <f t="shared" si="15"/>
        <v>0</v>
      </c>
      <c r="M432" s="123" t="str">
        <f>IF(区域选择!K433="","",区域选择!K433)</f>
        <v/>
      </c>
      <c r="N432" s="123" t="str">
        <f>IF(原始数据!AI432=0,"",原始数据!AI432)</f>
        <v/>
      </c>
      <c r="O432" s="124"/>
      <c r="P432" s="125"/>
      <c r="Q432" s="125"/>
      <c r="R432" s="125"/>
      <c r="S432" s="125"/>
      <c r="T432" s="125"/>
      <c r="U432" s="123" t="str">
        <f>IF(区域选择!P433="","",区域选择!P433)</f>
        <v/>
      </c>
      <c r="V432" s="123" t="str">
        <f>IF(原始数据!AJ432=0,"",原始数据!AJ432)</f>
        <v/>
      </c>
      <c r="W432" s="124"/>
      <c r="X432" s="125"/>
      <c r="Y432" s="125"/>
      <c r="Z432" s="125"/>
      <c r="AA432" s="125"/>
      <c r="AB432" s="125"/>
      <c r="AC432" s="123" t="str">
        <f>IF(区域选择!U433="","",区域选择!U433)</f>
        <v/>
      </c>
      <c r="AD432" s="123" t="str">
        <f>IF(原始数据!AL432=0,"",原始数据!AL432)</f>
        <v/>
      </c>
      <c r="AE432" s="124"/>
      <c r="AF432" s="125"/>
      <c r="AG432" s="125"/>
      <c r="AH432" s="125"/>
      <c r="AI432" s="125"/>
      <c r="AJ432" s="125"/>
      <c r="AK432" s="123" t="str">
        <f>IF(区域选择!Z433="","",区域选择!Z433)</f>
        <v/>
      </c>
      <c r="AL432" s="123" t="str">
        <f>IF(原始数据!AN432=0,"",原始数据!AN432)</f>
        <v/>
      </c>
      <c r="AM432" s="124"/>
      <c r="AN432" s="125"/>
      <c r="AO432" s="125"/>
      <c r="AP432" s="125"/>
      <c r="AQ432" s="125"/>
      <c r="AR432" s="125"/>
      <c r="AS432" s="128"/>
      <c r="AT432" s="128"/>
      <c r="AU432" s="128"/>
      <c r="AV432" s="128"/>
      <c r="AW432" s="128"/>
      <c r="AX432" s="125"/>
      <c r="AY432" s="125"/>
      <c r="AZ432" s="130"/>
      <c r="BA432" s="130"/>
      <c r="BB432" s="130"/>
      <c r="BC432" s="125"/>
    </row>
    <row r="433" spans="1:55">
      <c r="A433" s="117">
        <f>输入错误检查!B433</f>
        <v>0</v>
      </c>
      <c r="C433" s="120" t="str">
        <f>IF(原始数据!B433="","",原始数据!B433)</f>
        <v/>
      </c>
      <c r="D433" s="120" t="str">
        <f>IF(原始数据!C433="","",原始数据!C433)</f>
        <v/>
      </c>
      <c r="E433" s="120" t="str">
        <f>IF(原始数据!D433="","",原始数据!D433)</f>
        <v/>
      </c>
      <c r="F433" s="120" t="str">
        <f>IF(原始数据!E433="","",原始数据!E433)</f>
        <v/>
      </c>
      <c r="G433" s="120" t="str">
        <f>IF(原始数据!F433="","",原始数据!F433)</f>
        <v/>
      </c>
      <c r="H433" s="120" t="str">
        <f>IF(原始数据!G433="","",原始数据!G433)</f>
        <v>加</v>
      </c>
      <c r="I433" s="120" t="str">
        <f>IF(原始数据!H433="","",原始数据!H433)</f>
        <v>下</v>
      </c>
      <c r="J433" s="120" t="str">
        <f>原始数据!U433</f>
        <v/>
      </c>
      <c r="K433" s="120" t="str">
        <f t="shared" si="14"/>
        <v/>
      </c>
      <c r="L433" s="120">
        <f t="shared" si="15"/>
        <v>0</v>
      </c>
      <c r="M433" s="123" t="str">
        <f>IF(区域选择!K434="","",区域选择!K434)</f>
        <v/>
      </c>
      <c r="N433" s="123" t="str">
        <f>IF(原始数据!AI433=0,"",原始数据!AI433)</f>
        <v/>
      </c>
      <c r="O433" s="124"/>
      <c r="P433" s="125"/>
      <c r="Q433" s="125"/>
      <c r="R433" s="125"/>
      <c r="S433" s="125"/>
      <c r="T433" s="125"/>
      <c r="U433" s="123" t="str">
        <f>IF(区域选择!P434="","",区域选择!P434)</f>
        <v/>
      </c>
      <c r="V433" s="123" t="str">
        <f>IF(原始数据!AJ433=0,"",原始数据!AJ433)</f>
        <v/>
      </c>
      <c r="W433" s="124"/>
      <c r="X433" s="125"/>
      <c r="Y433" s="125"/>
      <c r="Z433" s="125"/>
      <c r="AA433" s="125"/>
      <c r="AB433" s="125"/>
      <c r="AC433" s="123" t="str">
        <f>IF(区域选择!U434="","",区域选择!U434)</f>
        <v/>
      </c>
      <c r="AD433" s="123" t="str">
        <f>IF(原始数据!AL433=0,"",原始数据!AL433)</f>
        <v/>
      </c>
      <c r="AE433" s="124"/>
      <c r="AF433" s="125"/>
      <c r="AG433" s="125"/>
      <c r="AH433" s="125"/>
      <c r="AI433" s="125"/>
      <c r="AJ433" s="125"/>
      <c r="AK433" s="123" t="str">
        <f>IF(区域选择!Z434="","",区域选择!Z434)</f>
        <v/>
      </c>
      <c r="AL433" s="123" t="str">
        <f>IF(原始数据!AN433=0,"",原始数据!AN433)</f>
        <v/>
      </c>
      <c r="AM433" s="124"/>
      <c r="AN433" s="125"/>
      <c r="AO433" s="125"/>
      <c r="AP433" s="125"/>
      <c r="AQ433" s="125"/>
      <c r="AR433" s="125"/>
      <c r="AS433" s="128"/>
      <c r="AT433" s="128"/>
      <c r="AU433" s="128"/>
      <c r="AV433" s="128"/>
      <c r="AW433" s="128"/>
      <c r="AX433" s="125"/>
      <c r="AY433" s="125"/>
      <c r="AZ433" s="130"/>
      <c r="BA433" s="130"/>
      <c r="BB433" s="130"/>
      <c r="BC433" s="125"/>
    </row>
    <row r="434" spans="1:55">
      <c r="A434" s="117">
        <f>输入错误检查!B434</f>
        <v>0</v>
      </c>
      <c r="C434" s="120" t="str">
        <f>IF(原始数据!B434="","",原始数据!B434)</f>
        <v/>
      </c>
      <c r="D434" s="120" t="str">
        <f>IF(原始数据!C434="","",原始数据!C434)</f>
        <v/>
      </c>
      <c r="E434" s="120" t="str">
        <f>IF(原始数据!D434="","",原始数据!D434)</f>
        <v/>
      </c>
      <c r="F434" s="120" t="str">
        <f>IF(原始数据!E434="","",原始数据!E434)</f>
        <v/>
      </c>
      <c r="G434" s="120" t="str">
        <f>IF(原始数据!F434="","",原始数据!F434)</f>
        <v/>
      </c>
      <c r="H434" s="120">
        <f>IF(原始数据!G434="","",原始数据!G434)</f>
        <v>1</v>
      </c>
      <c r="I434" s="120" t="str">
        <f>IF(原始数据!H434="","",原始数据!H434)</f>
        <v>上</v>
      </c>
      <c r="J434" s="120" t="str">
        <f>原始数据!U434</f>
        <v/>
      </c>
      <c r="K434" s="120" t="str">
        <f t="shared" si="14"/>
        <v/>
      </c>
      <c r="L434" s="120">
        <f t="shared" si="15"/>
        <v>0</v>
      </c>
      <c r="M434" s="123" t="str">
        <f>IF(区域选择!K435="","",区域选择!K435)</f>
        <v/>
      </c>
      <c r="N434" s="123" t="str">
        <f>IF(原始数据!AI434=0,"",原始数据!AI434)</f>
        <v/>
      </c>
      <c r="O434" s="124"/>
      <c r="P434" s="125"/>
      <c r="Q434" s="125"/>
      <c r="R434" s="125"/>
      <c r="S434" s="125"/>
      <c r="T434" s="125"/>
      <c r="U434" s="123" t="str">
        <f>IF(区域选择!P435="","",区域选择!P435)</f>
        <v/>
      </c>
      <c r="V434" s="123" t="str">
        <f>IF(原始数据!AJ434=0,"",原始数据!AJ434)</f>
        <v/>
      </c>
      <c r="W434" s="124"/>
      <c r="X434" s="125"/>
      <c r="Y434" s="125"/>
      <c r="Z434" s="125"/>
      <c r="AA434" s="125"/>
      <c r="AB434" s="125"/>
      <c r="AC434" s="123" t="str">
        <f>IF(区域选择!U435="","",区域选择!U435)</f>
        <v/>
      </c>
      <c r="AD434" s="123" t="str">
        <f>IF(原始数据!AL434=0,"",原始数据!AL434)</f>
        <v/>
      </c>
      <c r="AE434" s="124"/>
      <c r="AF434" s="125"/>
      <c r="AG434" s="125"/>
      <c r="AH434" s="125"/>
      <c r="AI434" s="125"/>
      <c r="AJ434" s="125"/>
      <c r="AK434" s="123" t="str">
        <f>IF(区域选择!Z435="","",区域选择!Z435)</f>
        <v/>
      </c>
      <c r="AL434" s="123" t="str">
        <f>IF(原始数据!AN434=0,"",原始数据!AN434)</f>
        <v/>
      </c>
      <c r="AM434" s="124"/>
      <c r="AN434" s="125"/>
      <c r="AO434" s="125"/>
      <c r="AP434" s="125"/>
      <c r="AQ434" s="125"/>
      <c r="AR434" s="125"/>
      <c r="AS434" s="128"/>
      <c r="AT434" s="128"/>
      <c r="AU434" s="128"/>
      <c r="AV434" s="128"/>
      <c r="AW434" s="128"/>
      <c r="AX434" s="125"/>
      <c r="AY434" s="125"/>
      <c r="AZ434" s="130"/>
      <c r="BA434" s="130"/>
      <c r="BB434" s="130"/>
      <c r="BC434" s="125"/>
    </row>
    <row r="435" spans="1:55">
      <c r="A435" s="117">
        <f>输入错误检查!B435</f>
        <v>0</v>
      </c>
      <c r="C435" s="120" t="str">
        <f>IF(原始数据!B435="","",原始数据!B435)</f>
        <v/>
      </c>
      <c r="D435" s="120" t="str">
        <f>IF(原始数据!C435="","",原始数据!C435)</f>
        <v/>
      </c>
      <c r="E435" s="120" t="str">
        <f>IF(原始数据!D435="","",原始数据!D435)</f>
        <v/>
      </c>
      <c r="F435" s="120" t="str">
        <f>IF(原始数据!E435="","",原始数据!E435)</f>
        <v/>
      </c>
      <c r="G435" s="120" t="str">
        <f>IF(原始数据!F435="","",原始数据!F435)</f>
        <v/>
      </c>
      <c r="H435" s="120">
        <f>IF(原始数据!G435="","",原始数据!G435)</f>
        <v>1</v>
      </c>
      <c r="I435" s="120" t="str">
        <f>IF(原始数据!H435="","",原始数据!H435)</f>
        <v>下</v>
      </c>
      <c r="J435" s="120" t="str">
        <f>原始数据!U435</f>
        <v/>
      </c>
      <c r="K435" s="120" t="str">
        <f t="shared" si="14"/>
        <v/>
      </c>
      <c r="L435" s="120">
        <f t="shared" si="15"/>
        <v>0</v>
      </c>
      <c r="M435" s="123" t="str">
        <f>IF(区域选择!K436="","",区域选择!K436)</f>
        <v/>
      </c>
      <c r="N435" s="123" t="str">
        <f>IF(原始数据!AI435=0,"",原始数据!AI435)</f>
        <v/>
      </c>
      <c r="O435" s="124"/>
      <c r="P435" s="125"/>
      <c r="Q435" s="125"/>
      <c r="R435" s="125"/>
      <c r="S435" s="125"/>
      <c r="T435" s="125"/>
      <c r="U435" s="123" t="str">
        <f>IF(区域选择!P436="","",区域选择!P436)</f>
        <v/>
      </c>
      <c r="V435" s="123" t="str">
        <f>IF(原始数据!AJ435=0,"",原始数据!AJ435)</f>
        <v/>
      </c>
      <c r="W435" s="124"/>
      <c r="X435" s="125"/>
      <c r="Y435" s="125"/>
      <c r="Z435" s="125"/>
      <c r="AA435" s="125"/>
      <c r="AB435" s="125"/>
      <c r="AC435" s="123" t="str">
        <f>IF(区域选择!U436="","",区域选择!U436)</f>
        <v/>
      </c>
      <c r="AD435" s="123" t="str">
        <f>IF(原始数据!AL435=0,"",原始数据!AL435)</f>
        <v/>
      </c>
      <c r="AE435" s="124"/>
      <c r="AF435" s="125"/>
      <c r="AG435" s="125"/>
      <c r="AH435" s="125"/>
      <c r="AI435" s="125"/>
      <c r="AJ435" s="125"/>
      <c r="AK435" s="123" t="str">
        <f>IF(区域选择!Z436="","",区域选择!Z436)</f>
        <v/>
      </c>
      <c r="AL435" s="123" t="str">
        <f>IF(原始数据!AN435=0,"",原始数据!AN435)</f>
        <v/>
      </c>
      <c r="AM435" s="124"/>
      <c r="AN435" s="125"/>
      <c r="AO435" s="125"/>
      <c r="AP435" s="125"/>
      <c r="AQ435" s="125"/>
      <c r="AR435" s="125"/>
      <c r="AS435" s="128"/>
      <c r="AT435" s="128"/>
      <c r="AU435" s="128"/>
      <c r="AV435" s="128"/>
      <c r="AW435" s="128"/>
      <c r="AX435" s="125"/>
      <c r="AY435" s="125"/>
      <c r="AZ435" s="130"/>
      <c r="BA435" s="130"/>
      <c r="BB435" s="130"/>
      <c r="BC435" s="125"/>
    </row>
    <row r="436" spans="1:55">
      <c r="A436" s="117">
        <f>输入错误检查!B436</f>
        <v>0</v>
      </c>
      <c r="C436" s="120" t="str">
        <f>IF(原始数据!B436="","",原始数据!B436)</f>
        <v/>
      </c>
      <c r="D436" s="120" t="str">
        <f>IF(原始数据!C436="","",原始数据!C436)</f>
        <v/>
      </c>
      <c r="E436" s="120" t="str">
        <f>IF(原始数据!D436="","",原始数据!D436)</f>
        <v/>
      </c>
      <c r="F436" s="120" t="str">
        <f>IF(原始数据!E436="","",原始数据!E436)</f>
        <v/>
      </c>
      <c r="G436" s="120" t="str">
        <f>IF(原始数据!F436="","",原始数据!F436)</f>
        <v/>
      </c>
      <c r="H436" s="120">
        <f>IF(原始数据!G436="","",原始数据!G436)</f>
        <v>2</v>
      </c>
      <c r="I436" s="120" t="str">
        <f>IF(原始数据!H436="","",原始数据!H436)</f>
        <v>上</v>
      </c>
      <c r="J436" s="120" t="str">
        <f>原始数据!U436</f>
        <v/>
      </c>
      <c r="K436" s="120" t="str">
        <f t="shared" si="14"/>
        <v/>
      </c>
      <c r="L436" s="120">
        <f t="shared" si="15"/>
        <v>0</v>
      </c>
      <c r="M436" s="123" t="str">
        <f>IF(区域选择!K437="","",区域选择!K437)</f>
        <v/>
      </c>
      <c r="N436" s="123" t="str">
        <f>IF(原始数据!AI436=0,"",原始数据!AI436)</f>
        <v/>
      </c>
      <c r="O436" s="124"/>
      <c r="P436" s="125"/>
      <c r="Q436" s="125"/>
      <c r="R436" s="125"/>
      <c r="S436" s="125"/>
      <c r="T436" s="125"/>
      <c r="U436" s="123" t="str">
        <f>IF(区域选择!P437="","",区域选择!P437)</f>
        <v/>
      </c>
      <c r="V436" s="123" t="str">
        <f>IF(原始数据!AJ436=0,"",原始数据!AJ436)</f>
        <v/>
      </c>
      <c r="W436" s="124"/>
      <c r="X436" s="125"/>
      <c r="Y436" s="125"/>
      <c r="Z436" s="125"/>
      <c r="AA436" s="125"/>
      <c r="AB436" s="125"/>
      <c r="AC436" s="123" t="str">
        <f>IF(区域选择!U437="","",区域选择!U437)</f>
        <v/>
      </c>
      <c r="AD436" s="123" t="str">
        <f>IF(原始数据!AL436=0,"",原始数据!AL436)</f>
        <v/>
      </c>
      <c r="AE436" s="124"/>
      <c r="AF436" s="125"/>
      <c r="AG436" s="125"/>
      <c r="AH436" s="125"/>
      <c r="AI436" s="125"/>
      <c r="AJ436" s="125"/>
      <c r="AK436" s="123" t="str">
        <f>IF(区域选择!Z437="","",区域选择!Z437)</f>
        <v/>
      </c>
      <c r="AL436" s="123" t="str">
        <f>IF(原始数据!AN436=0,"",原始数据!AN436)</f>
        <v/>
      </c>
      <c r="AM436" s="124"/>
      <c r="AN436" s="125"/>
      <c r="AO436" s="125"/>
      <c r="AP436" s="125"/>
      <c r="AQ436" s="125"/>
      <c r="AR436" s="125"/>
      <c r="AS436" s="128"/>
      <c r="AT436" s="128"/>
      <c r="AU436" s="128"/>
      <c r="AV436" s="128"/>
      <c r="AW436" s="128"/>
      <c r="AX436" s="125"/>
      <c r="AY436" s="125"/>
      <c r="AZ436" s="130"/>
      <c r="BA436" s="130"/>
      <c r="BB436" s="130"/>
      <c r="BC436" s="125"/>
    </row>
    <row r="437" spans="1:55">
      <c r="A437" s="117">
        <f>输入错误检查!B437</f>
        <v>0</v>
      </c>
      <c r="C437" s="120" t="str">
        <f>IF(原始数据!B437="","",原始数据!B437)</f>
        <v/>
      </c>
      <c r="D437" s="120" t="str">
        <f>IF(原始数据!C437="","",原始数据!C437)</f>
        <v/>
      </c>
      <c r="E437" s="120" t="str">
        <f>IF(原始数据!D437="","",原始数据!D437)</f>
        <v/>
      </c>
      <c r="F437" s="120" t="str">
        <f>IF(原始数据!E437="","",原始数据!E437)</f>
        <v/>
      </c>
      <c r="G437" s="120" t="str">
        <f>IF(原始数据!F437="","",原始数据!F437)</f>
        <v/>
      </c>
      <c r="H437" s="120">
        <f>IF(原始数据!G437="","",原始数据!G437)</f>
        <v>2</v>
      </c>
      <c r="I437" s="120" t="str">
        <f>IF(原始数据!H437="","",原始数据!H437)</f>
        <v>下</v>
      </c>
      <c r="J437" s="120" t="str">
        <f>原始数据!U437</f>
        <v/>
      </c>
      <c r="K437" s="120" t="str">
        <f t="shared" si="14"/>
        <v/>
      </c>
      <c r="L437" s="120">
        <f t="shared" si="15"/>
        <v>0</v>
      </c>
      <c r="M437" s="123" t="str">
        <f>IF(区域选择!K438="","",区域选择!K438)</f>
        <v/>
      </c>
      <c r="N437" s="123" t="str">
        <f>IF(原始数据!AI437=0,"",原始数据!AI437)</f>
        <v/>
      </c>
      <c r="O437" s="124"/>
      <c r="P437" s="125"/>
      <c r="Q437" s="125"/>
      <c r="R437" s="125"/>
      <c r="S437" s="125"/>
      <c r="T437" s="125"/>
      <c r="U437" s="123" t="str">
        <f>IF(区域选择!P438="","",区域选择!P438)</f>
        <v/>
      </c>
      <c r="V437" s="123" t="str">
        <f>IF(原始数据!AJ437=0,"",原始数据!AJ437)</f>
        <v/>
      </c>
      <c r="W437" s="124"/>
      <c r="X437" s="125"/>
      <c r="Y437" s="125"/>
      <c r="Z437" s="125"/>
      <c r="AA437" s="125"/>
      <c r="AB437" s="125"/>
      <c r="AC437" s="123" t="str">
        <f>IF(区域选择!U438="","",区域选择!U438)</f>
        <v/>
      </c>
      <c r="AD437" s="123" t="str">
        <f>IF(原始数据!AL437=0,"",原始数据!AL437)</f>
        <v/>
      </c>
      <c r="AE437" s="124"/>
      <c r="AF437" s="125"/>
      <c r="AG437" s="125"/>
      <c r="AH437" s="125"/>
      <c r="AI437" s="125"/>
      <c r="AJ437" s="125"/>
      <c r="AK437" s="123" t="str">
        <f>IF(区域选择!Z438="","",区域选择!Z438)</f>
        <v/>
      </c>
      <c r="AL437" s="123" t="str">
        <f>IF(原始数据!AN437=0,"",原始数据!AN437)</f>
        <v/>
      </c>
      <c r="AM437" s="124"/>
      <c r="AN437" s="125"/>
      <c r="AO437" s="125"/>
      <c r="AP437" s="125"/>
      <c r="AQ437" s="125"/>
      <c r="AR437" s="125"/>
      <c r="AS437" s="128"/>
      <c r="AT437" s="128"/>
      <c r="AU437" s="128"/>
      <c r="AV437" s="128"/>
      <c r="AW437" s="128"/>
      <c r="AX437" s="125"/>
      <c r="AY437" s="125"/>
      <c r="AZ437" s="130"/>
      <c r="BA437" s="130"/>
      <c r="BB437" s="130"/>
      <c r="BC437" s="125"/>
    </row>
    <row r="438" spans="1:55">
      <c r="A438" s="117">
        <f>输入错误检查!B438</f>
        <v>0</v>
      </c>
      <c r="C438" s="120" t="str">
        <f>IF(原始数据!B438="","",原始数据!B438)</f>
        <v/>
      </c>
      <c r="D438" s="120" t="str">
        <f>IF(原始数据!C438="","",原始数据!C438)</f>
        <v/>
      </c>
      <c r="E438" s="120" t="str">
        <f>IF(原始数据!D438="","",原始数据!D438)</f>
        <v/>
      </c>
      <c r="F438" s="120" t="str">
        <f>IF(原始数据!E438="","",原始数据!E438)</f>
        <v/>
      </c>
      <c r="G438" s="120" t="str">
        <f>IF(原始数据!F438="","",原始数据!F438)</f>
        <v/>
      </c>
      <c r="H438" s="120">
        <f>IF(原始数据!G438="","",原始数据!G438)</f>
        <v>3</v>
      </c>
      <c r="I438" s="120" t="str">
        <f>IF(原始数据!H438="","",原始数据!H438)</f>
        <v>上</v>
      </c>
      <c r="J438" s="120" t="str">
        <f>原始数据!U438</f>
        <v/>
      </c>
      <c r="K438" s="120" t="str">
        <f t="shared" si="14"/>
        <v/>
      </c>
      <c r="L438" s="120">
        <f t="shared" si="15"/>
        <v>0</v>
      </c>
      <c r="M438" s="123" t="str">
        <f>IF(区域选择!K439="","",区域选择!K439)</f>
        <v/>
      </c>
      <c r="N438" s="123" t="str">
        <f>IF(原始数据!AI438=0,"",原始数据!AI438)</f>
        <v/>
      </c>
      <c r="O438" s="124"/>
      <c r="P438" s="125"/>
      <c r="Q438" s="125"/>
      <c r="R438" s="125"/>
      <c r="S438" s="125"/>
      <c r="T438" s="125"/>
      <c r="U438" s="123" t="str">
        <f>IF(区域选择!P439="","",区域选择!P439)</f>
        <v/>
      </c>
      <c r="V438" s="123" t="str">
        <f>IF(原始数据!AJ438=0,"",原始数据!AJ438)</f>
        <v/>
      </c>
      <c r="W438" s="124"/>
      <c r="X438" s="125"/>
      <c r="Y438" s="125"/>
      <c r="Z438" s="125"/>
      <c r="AA438" s="125"/>
      <c r="AB438" s="125"/>
      <c r="AC438" s="123" t="str">
        <f>IF(区域选择!U439="","",区域选择!U439)</f>
        <v/>
      </c>
      <c r="AD438" s="123" t="str">
        <f>IF(原始数据!AL438=0,"",原始数据!AL438)</f>
        <v/>
      </c>
      <c r="AE438" s="124"/>
      <c r="AF438" s="125"/>
      <c r="AG438" s="125"/>
      <c r="AH438" s="125"/>
      <c r="AI438" s="125"/>
      <c r="AJ438" s="125"/>
      <c r="AK438" s="123" t="str">
        <f>IF(区域选择!Z439="","",区域选择!Z439)</f>
        <v/>
      </c>
      <c r="AL438" s="123" t="str">
        <f>IF(原始数据!AN438=0,"",原始数据!AN438)</f>
        <v/>
      </c>
      <c r="AM438" s="124"/>
      <c r="AN438" s="125"/>
      <c r="AO438" s="125"/>
      <c r="AP438" s="125"/>
      <c r="AQ438" s="125"/>
      <c r="AR438" s="125"/>
      <c r="AS438" s="128"/>
      <c r="AT438" s="128"/>
      <c r="AU438" s="128"/>
      <c r="AV438" s="128"/>
      <c r="AW438" s="128"/>
      <c r="AX438" s="125"/>
      <c r="AY438" s="125"/>
      <c r="AZ438" s="130"/>
      <c r="BA438" s="130"/>
      <c r="BB438" s="130"/>
      <c r="BC438" s="125"/>
    </row>
    <row r="439" spans="1:55">
      <c r="A439" s="117">
        <f>输入错误检查!B439</f>
        <v>0</v>
      </c>
      <c r="C439" s="120" t="str">
        <f>IF(原始数据!B439="","",原始数据!B439)</f>
        <v/>
      </c>
      <c r="D439" s="120" t="str">
        <f>IF(原始数据!C439="","",原始数据!C439)</f>
        <v/>
      </c>
      <c r="E439" s="120" t="str">
        <f>IF(原始数据!D439="","",原始数据!D439)</f>
        <v/>
      </c>
      <c r="F439" s="120" t="str">
        <f>IF(原始数据!E439="","",原始数据!E439)</f>
        <v/>
      </c>
      <c r="G439" s="120" t="str">
        <f>IF(原始数据!F439="","",原始数据!F439)</f>
        <v/>
      </c>
      <c r="H439" s="120">
        <f>IF(原始数据!G439="","",原始数据!G439)</f>
        <v>3</v>
      </c>
      <c r="I439" s="120" t="str">
        <f>IF(原始数据!H439="","",原始数据!H439)</f>
        <v>下</v>
      </c>
      <c r="J439" s="120" t="str">
        <f>原始数据!U439</f>
        <v/>
      </c>
      <c r="K439" s="120" t="str">
        <f t="shared" si="14"/>
        <v/>
      </c>
      <c r="L439" s="120">
        <f t="shared" si="15"/>
        <v>0</v>
      </c>
      <c r="M439" s="123" t="str">
        <f>IF(区域选择!K440="","",区域选择!K440)</f>
        <v/>
      </c>
      <c r="N439" s="123" t="str">
        <f>IF(原始数据!AI439=0,"",原始数据!AI439)</f>
        <v/>
      </c>
      <c r="O439" s="124"/>
      <c r="P439" s="125"/>
      <c r="Q439" s="125"/>
      <c r="R439" s="125"/>
      <c r="S439" s="125"/>
      <c r="T439" s="125"/>
      <c r="U439" s="123" t="str">
        <f>IF(区域选择!P440="","",区域选择!P440)</f>
        <v/>
      </c>
      <c r="V439" s="123" t="str">
        <f>IF(原始数据!AJ439=0,"",原始数据!AJ439)</f>
        <v/>
      </c>
      <c r="W439" s="124"/>
      <c r="X439" s="125"/>
      <c r="Y439" s="125"/>
      <c r="Z439" s="125"/>
      <c r="AA439" s="125"/>
      <c r="AB439" s="125"/>
      <c r="AC439" s="123" t="str">
        <f>IF(区域选择!U440="","",区域选择!U440)</f>
        <v/>
      </c>
      <c r="AD439" s="123" t="str">
        <f>IF(原始数据!AL439=0,"",原始数据!AL439)</f>
        <v/>
      </c>
      <c r="AE439" s="124"/>
      <c r="AF439" s="125"/>
      <c r="AG439" s="125"/>
      <c r="AH439" s="125"/>
      <c r="AI439" s="125"/>
      <c r="AJ439" s="125"/>
      <c r="AK439" s="123" t="str">
        <f>IF(区域选择!Z440="","",区域选择!Z440)</f>
        <v/>
      </c>
      <c r="AL439" s="123" t="str">
        <f>IF(原始数据!AN439=0,"",原始数据!AN439)</f>
        <v/>
      </c>
      <c r="AM439" s="124"/>
      <c r="AN439" s="125"/>
      <c r="AO439" s="125"/>
      <c r="AP439" s="125"/>
      <c r="AQ439" s="125"/>
      <c r="AR439" s="125"/>
      <c r="AS439" s="128"/>
      <c r="AT439" s="128"/>
      <c r="AU439" s="128"/>
      <c r="AV439" s="128"/>
      <c r="AW439" s="128"/>
      <c r="AX439" s="125"/>
      <c r="AY439" s="125"/>
      <c r="AZ439" s="130"/>
      <c r="BA439" s="130"/>
      <c r="BB439" s="130"/>
      <c r="BC439" s="125"/>
    </row>
    <row r="440" spans="1:55">
      <c r="A440" s="117">
        <f>输入错误检查!B440</f>
        <v>0</v>
      </c>
      <c r="C440" s="120" t="str">
        <f>IF(原始数据!B440="","",原始数据!B440)</f>
        <v/>
      </c>
      <c r="D440" s="120" t="str">
        <f>IF(原始数据!C440="","",原始数据!C440)</f>
        <v/>
      </c>
      <c r="E440" s="120" t="str">
        <f>IF(原始数据!D440="","",原始数据!D440)</f>
        <v/>
      </c>
      <c r="F440" s="120" t="str">
        <f>IF(原始数据!E440="","",原始数据!E440)</f>
        <v/>
      </c>
      <c r="G440" s="120" t="str">
        <f>IF(原始数据!F440="","",原始数据!F440)</f>
        <v/>
      </c>
      <c r="H440" s="120" t="str">
        <f>IF(原始数据!G440="","",原始数据!G440)</f>
        <v>加</v>
      </c>
      <c r="I440" s="120" t="str">
        <f>IF(原始数据!H440="","",原始数据!H440)</f>
        <v>上</v>
      </c>
      <c r="J440" s="120" t="str">
        <f>原始数据!U440</f>
        <v/>
      </c>
      <c r="K440" s="120" t="str">
        <f t="shared" si="14"/>
        <v/>
      </c>
      <c r="L440" s="120">
        <f t="shared" si="15"/>
        <v>0</v>
      </c>
      <c r="M440" s="123" t="str">
        <f>IF(区域选择!K441="","",区域选择!K441)</f>
        <v/>
      </c>
      <c r="N440" s="123" t="str">
        <f>IF(原始数据!AI440=0,"",原始数据!AI440)</f>
        <v/>
      </c>
      <c r="O440" s="124"/>
      <c r="P440" s="125"/>
      <c r="Q440" s="125"/>
      <c r="R440" s="125"/>
      <c r="S440" s="125"/>
      <c r="T440" s="125"/>
      <c r="U440" s="123" t="str">
        <f>IF(区域选择!P441="","",区域选择!P441)</f>
        <v/>
      </c>
      <c r="V440" s="123" t="str">
        <f>IF(原始数据!AJ440=0,"",原始数据!AJ440)</f>
        <v/>
      </c>
      <c r="W440" s="124"/>
      <c r="X440" s="125"/>
      <c r="Y440" s="125"/>
      <c r="Z440" s="125"/>
      <c r="AA440" s="125"/>
      <c r="AB440" s="125"/>
      <c r="AC440" s="123" t="str">
        <f>IF(区域选择!U441="","",区域选择!U441)</f>
        <v/>
      </c>
      <c r="AD440" s="123" t="str">
        <f>IF(原始数据!AL440=0,"",原始数据!AL440)</f>
        <v/>
      </c>
      <c r="AE440" s="124"/>
      <c r="AF440" s="125"/>
      <c r="AG440" s="125"/>
      <c r="AH440" s="125"/>
      <c r="AI440" s="125"/>
      <c r="AJ440" s="125"/>
      <c r="AK440" s="123" t="str">
        <f>IF(区域选择!Z441="","",区域选择!Z441)</f>
        <v/>
      </c>
      <c r="AL440" s="123" t="str">
        <f>IF(原始数据!AN440=0,"",原始数据!AN440)</f>
        <v/>
      </c>
      <c r="AM440" s="124"/>
      <c r="AN440" s="125"/>
      <c r="AO440" s="125"/>
      <c r="AP440" s="125"/>
      <c r="AQ440" s="125"/>
      <c r="AR440" s="125"/>
      <c r="AS440" s="128"/>
      <c r="AT440" s="128"/>
      <c r="AU440" s="128"/>
      <c r="AV440" s="128"/>
      <c r="AW440" s="128"/>
      <c r="AX440" s="125"/>
      <c r="AY440" s="125"/>
      <c r="AZ440" s="130"/>
      <c r="BA440" s="130"/>
      <c r="BB440" s="130"/>
      <c r="BC440" s="125"/>
    </row>
    <row r="441" spans="1:55">
      <c r="A441" s="117">
        <f>输入错误检查!B441</f>
        <v>0</v>
      </c>
      <c r="C441" s="120" t="str">
        <f>IF(原始数据!B441="","",原始数据!B441)</f>
        <v/>
      </c>
      <c r="D441" s="120" t="str">
        <f>IF(原始数据!C441="","",原始数据!C441)</f>
        <v/>
      </c>
      <c r="E441" s="120" t="str">
        <f>IF(原始数据!D441="","",原始数据!D441)</f>
        <v/>
      </c>
      <c r="F441" s="120" t="str">
        <f>IF(原始数据!E441="","",原始数据!E441)</f>
        <v/>
      </c>
      <c r="G441" s="120" t="str">
        <f>IF(原始数据!F441="","",原始数据!F441)</f>
        <v/>
      </c>
      <c r="H441" s="120" t="str">
        <f>IF(原始数据!G441="","",原始数据!G441)</f>
        <v>加</v>
      </c>
      <c r="I441" s="120" t="str">
        <f>IF(原始数据!H441="","",原始数据!H441)</f>
        <v>下</v>
      </c>
      <c r="J441" s="120" t="str">
        <f>原始数据!U441</f>
        <v/>
      </c>
      <c r="K441" s="120" t="str">
        <f t="shared" si="14"/>
        <v/>
      </c>
      <c r="L441" s="120">
        <f t="shared" si="15"/>
        <v>0</v>
      </c>
      <c r="M441" s="123" t="str">
        <f>IF(区域选择!K442="","",区域选择!K442)</f>
        <v/>
      </c>
      <c r="N441" s="123" t="str">
        <f>IF(原始数据!AI441=0,"",原始数据!AI441)</f>
        <v/>
      </c>
      <c r="O441" s="124"/>
      <c r="P441" s="125"/>
      <c r="Q441" s="125"/>
      <c r="R441" s="125"/>
      <c r="S441" s="125"/>
      <c r="T441" s="125"/>
      <c r="U441" s="123" t="str">
        <f>IF(区域选择!P442="","",区域选择!P442)</f>
        <v/>
      </c>
      <c r="V441" s="123" t="str">
        <f>IF(原始数据!AJ441=0,"",原始数据!AJ441)</f>
        <v/>
      </c>
      <c r="W441" s="124"/>
      <c r="X441" s="125"/>
      <c r="Y441" s="125"/>
      <c r="Z441" s="125"/>
      <c r="AA441" s="125"/>
      <c r="AB441" s="125"/>
      <c r="AC441" s="123" t="str">
        <f>IF(区域选择!U442="","",区域选择!U442)</f>
        <v/>
      </c>
      <c r="AD441" s="123" t="str">
        <f>IF(原始数据!AL441=0,"",原始数据!AL441)</f>
        <v/>
      </c>
      <c r="AE441" s="124"/>
      <c r="AF441" s="125"/>
      <c r="AG441" s="125"/>
      <c r="AH441" s="125"/>
      <c r="AI441" s="125"/>
      <c r="AJ441" s="125"/>
      <c r="AK441" s="123" t="str">
        <f>IF(区域选择!Z442="","",区域选择!Z442)</f>
        <v/>
      </c>
      <c r="AL441" s="123" t="str">
        <f>IF(原始数据!AN441=0,"",原始数据!AN441)</f>
        <v/>
      </c>
      <c r="AM441" s="124"/>
      <c r="AN441" s="125"/>
      <c r="AO441" s="125"/>
      <c r="AP441" s="125"/>
      <c r="AQ441" s="125"/>
      <c r="AR441" s="125"/>
      <c r="AS441" s="128"/>
      <c r="AT441" s="128"/>
      <c r="AU441" s="128"/>
      <c r="AV441" s="128"/>
      <c r="AW441" s="128"/>
      <c r="AX441" s="125"/>
      <c r="AY441" s="125"/>
      <c r="AZ441" s="130"/>
      <c r="BA441" s="130"/>
      <c r="BB441" s="130"/>
      <c r="BC441" s="125"/>
    </row>
    <row r="442" spans="1:55">
      <c r="A442" s="117">
        <f>输入错误检查!B442</f>
        <v>0</v>
      </c>
      <c r="C442" s="120" t="str">
        <f>IF(原始数据!B442="","",原始数据!B442)</f>
        <v/>
      </c>
      <c r="D442" s="120" t="str">
        <f>IF(原始数据!C442="","",原始数据!C442)</f>
        <v/>
      </c>
      <c r="E442" s="120" t="str">
        <f>IF(原始数据!D442="","",原始数据!D442)</f>
        <v/>
      </c>
      <c r="F442" s="120" t="str">
        <f>IF(原始数据!E442="","",原始数据!E442)</f>
        <v/>
      </c>
      <c r="G442" s="120" t="str">
        <f>IF(原始数据!F442="","",原始数据!F442)</f>
        <v/>
      </c>
      <c r="H442" s="120">
        <f>IF(原始数据!G442="","",原始数据!G442)</f>
        <v>1</v>
      </c>
      <c r="I442" s="120" t="str">
        <f>IF(原始数据!H442="","",原始数据!H442)</f>
        <v>上</v>
      </c>
      <c r="J442" s="120" t="str">
        <f>原始数据!U442</f>
        <v/>
      </c>
      <c r="K442" s="120" t="str">
        <f t="shared" si="14"/>
        <v/>
      </c>
      <c r="L442" s="120">
        <f t="shared" si="15"/>
        <v>0</v>
      </c>
      <c r="M442" s="123" t="str">
        <f>IF(区域选择!K443="","",区域选择!K443)</f>
        <v/>
      </c>
      <c r="N442" s="123" t="str">
        <f>IF(原始数据!AI442=0,"",原始数据!AI442)</f>
        <v/>
      </c>
      <c r="O442" s="124"/>
      <c r="P442" s="125"/>
      <c r="Q442" s="125"/>
      <c r="R442" s="125"/>
      <c r="S442" s="125"/>
      <c r="T442" s="125"/>
      <c r="U442" s="123" t="str">
        <f>IF(区域选择!P443="","",区域选择!P443)</f>
        <v/>
      </c>
      <c r="V442" s="123" t="str">
        <f>IF(原始数据!AJ442=0,"",原始数据!AJ442)</f>
        <v/>
      </c>
      <c r="W442" s="124"/>
      <c r="X442" s="125"/>
      <c r="Y442" s="125"/>
      <c r="Z442" s="125"/>
      <c r="AA442" s="125"/>
      <c r="AB442" s="125"/>
      <c r="AC442" s="123" t="str">
        <f>IF(区域选择!U443="","",区域选择!U443)</f>
        <v/>
      </c>
      <c r="AD442" s="123" t="str">
        <f>IF(原始数据!AL442=0,"",原始数据!AL442)</f>
        <v/>
      </c>
      <c r="AE442" s="124"/>
      <c r="AF442" s="125"/>
      <c r="AG442" s="125"/>
      <c r="AH442" s="125"/>
      <c r="AI442" s="125"/>
      <c r="AJ442" s="125"/>
      <c r="AK442" s="123" t="str">
        <f>IF(区域选择!Z443="","",区域选择!Z443)</f>
        <v/>
      </c>
      <c r="AL442" s="123" t="str">
        <f>IF(原始数据!AN442=0,"",原始数据!AN442)</f>
        <v/>
      </c>
      <c r="AM442" s="124"/>
      <c r="AN442" s="125"/>
      <c r="AO442" s="125"/>
      <c r="AP442" s="125"/>
      <c r="AQ442" s="125"/>
      <c r="AR442" s="125"/>
      <c r="AS442" s="128"/>
      <c r="AT442" s="128"/>
      <c r="AU442" s="128"/>
      <c r="AV442" s="128"/>
      <c r="AW442" s="128"/>
      <c r="AX442" s="125"/>
      <c r="AY442" s="125"/>
      <c r="AZ442" s="130"/>
      <c r="BA442" s="130"/>
      <c r="BB442" s="130"/>
      <c r="BC442" s="125"/>
    </row>
    <row r="443" spans="1:55">
      <c r="A443" s="117">
        <f>输入错误检查!B443</f>
        <v>0</v>
      </c>
      <c r="C443" s="120" t="str">
        <f>IF(原始数据!B443="","",原始数据!B443)</f>
        <v/>
      </c>
      <c r="D443" s="120" t="str">
        <f>IF(原始数据!C443="","",原始数据!C443)</f>
        <v/>
      </c>
      <c r="E443" s="120" t="str">
        <f>IF(原始数据!D443="","",原始数据!D443)</f>
        <v/>
      </c>
      <c r="F443" s="120" t="str">
        <f>IF(原始数据!E443="","",原始数据!E443)</f>
        <v/>
      </c>
      <c r="G443" s="120" t="str">
        <f>IF(原始数据!F443="","",原始数据!F443)</f>
        <v/>
      </c>
      <c r="H443" s="120">
        <f>IF(原始数据!G443="","",原始数据!G443)</f>
        <v>1</v>
      </c>
      <c r="I443" s="120" t="str">
        <f>IF(原始数据!H443="","",原始数据!H443)</f>
        <v>下</v>
      </c>
      <c r="J443" s="120" t="str">
        <f>原始数据!U443</f>
        <v/>
      </c>
      <c r="K443" s="120" t="str">
        <f t="shared" si="14"/>
        <v/>
      </c>
      <c r="L443" s="120">
        <f t="shared" si="15"/>
        <v>0</v>
      </c>
      <c r="M443" s="123" t="str">
        <f>IF(区域选择!K444="","",区域选择!K444)</f>
        <v/>
      </c>
      <c r="N443" s="123" t="str">
        <f>IF(原始数据!AI443=0,"",原始数据!AI443)</f>
        <v/>
      </c>
      <c r="O443" s="124"/>
      <c r="P443" s="125"/>
      <c r="Q443" s="125"/>
      <c r="R443" s="125"/>
      <c r="S443" s="125"/>
      <c r="T443" s="125"/>
      <c r="U443" s="123" t="str">
        <f>IF(区域选择!P444="","",区域选择!P444)</f>
        <v/>
      </c>
      <c r="V443" s="123" t="str">
        <f>IF(原始数据!AJ443=0,"",原始数据!AJ443)</f>
        <v/>
      </c>
      <c r="W443" s="124"/>
      <c r="X443" s="125"/>
      <c r="Y443" s="125"/>
      <c r="Z443" s="125"/>
      <c r="AA443" s="125"/>
      <c r="AB443" s="125"/>
      <c r="AC443" s="123" t="str">
        <f>IF(区域选择!U444="","",区域选择!U444)</f>
        <v/>
      </c>
      <c r="AD443" s="123" t="str">
        <f>IF(原始数据!AL443=0,"",原始数据!AL443)</f>
        <v/>
      </c>
      <c r="AE443" s="124"/>
      <c r="AF443" s="125"/>
      <c r="AG443" s="125"/>
      <c r="AH443" s="125"/>
      <c r="AI443" s="125"/>
      <c r="AJ443" s="125"/>
      <c r="AK443" s="123" t="str">
        <f>IF(区域选择!Z444="","",区域选择!Z444)</f>
        <v/>
      </c>
      <c r="AL443" s="123" t="str">
        <f>IF(原始数据!AN443=0,"",原始数据!AN443)</f>
        <v/>
      </c>
      <c r="AM443" s="124"/>
      <c r="AN443" s="125"/>
      <c r="AO443" s="125"/>
      <c r="AP443" s="125"/>
      <c r="AQ443" s="125"/>
      <c r="AR443" s="125"/>
      <c r="AS443" s="128"/>
      <c r="AT443" s="128"/>
      <c r="AU443" s="128"/>
      <c r="AV443" s="128"/>
      <c r="AW443" s="128"/>
      <c r="AX443" s="125"/>
      <c r="AY443" s="125"/>
      <c r="AZ443" s="130"/>
      <c r="BA443" s="130"/>
      <c r="BB443" s="130"/>
      <c r="BC443" s="125"/>
    </row>
    <row r="444" spans="1:55">
      <c r="A444" s="117">
        <f>输入错误检查!B444</f>
        <v>0</v>
      </c>
      <c r="C444" s="120" t="str">
        <f>IF(原始数据!B444="","",原始数据!B444)</f>
        <v/>
      </c>
      <c r="D444" s="120" t="str">
        <f>IF(原始数据!C444="","",原始数据!C444)</f>
        <v/>
      </c>
      <c r="E444" s="120" t="str">
        <f>IF(原始数据!D444="","",原始数据!D444)</f>
        <v/>
      </c>
      <c r="F444" s="120" t="str">
        <f>IF(原始数据!E444="","",原始数据!E444)</f>
        <v/>
      </c>
      <c r="G444" s="120" t="str">
        <f>IF(原始数据!F444="","",原始数据!F444)</f>
        <v/>
      </c>
      <c r="H444" s="120">
        <f>IF(原始数据!G444="","",原始数据!G444)</f>
        <v>2</v>
      </c>
      <c r="I444" s="120" t="str">
        <f>IF(原始数据!H444="","",原始数据!H444)</f>
        <v>上</v>
      </c>
      <c r="J444" s="120" t="str">
        <f>原始数据!U444</f>
        <v/>
      </c>
      <c r="K444" s="120" t="str">
        <f t="shared" si="14"/>
        <v/>
      </c>
      <c r="L444" s="120">
        <f t="shared" si="15"/>
        <v>0</v>
      </c>
      <c r="M444" s="123" t="str">
        <f>IF(区域选择!K445="","",区域选择!K445)</f>
        <v/>
      </c>
      <c r="N444" s="123" t="str">
        <f>IF(原始数据!AI444=0,"",原始数据!AI444)</f>
        <v/>
      </c>
      <c r="O444" s="124"/>
      <c r="P444" s="125"/>
      <c r="Q444" s="125"/>
      <c r="R444" s="125"/>
      <c r="S444" s="125"/>
      <c r="T444" s="125"/>
      <c r="U444" s="123" t="str">
        <f>IF(区域选择!P445="","",区域选择!P445)</f>
        <v/>
      </c>
      <c r="V444" s="123" t="str">
        <f>IF(原始数据!AJ444=0,"",原始数据!AJ444)</f>
        <v/>
      </c>
      <c r="W444" s="124"/>
      <c r="X444" s="125"/>
      <c r="Y444" s="125"/>
      <c r="Z444" s="125"/>
      <c r="AA444" s="125"/>
      <c r="AB444" s="125"/>
      <c r="AC444" s="123" t="str">
        <f>IF(区域选择!U445="","",区域选择!U445)</f>
        <v/>
      </c>
      <c r="AD444" s="123" t="str">
        <f>IF(原始数据!AL444=0,"",原始数据!AL444)</f>
        <v/>
      </c>
      <c r="AE444" s="124"/>
      <c r="AF444" s="125"/>
      <c r="AG444" s="125"/>
      <c r="AH444" s="125"/>
      <c r="AI444" s="125"/>
      <c r="AJ444" s="125"/>
      <c r="AK444" s="123" t="str">
        <f>IF(区域选择!Z445="","",区域选择!Z445)</f>
        <v/>
      </c>
      <c r="AL444" s="123" t="str">
        <f>IF(原始数据!AN444=0,"",原始数据!AN444)</f>
        <v/>
      </c>
      <c r="AM444" s="124"/>
      <c r="AN444" s="125"/>
      <c r="AO444" s="125"/>
      <c r="AP444" s="125"/>
      <c r="AQ444" s="125"/>
      <c r="AR444" s="125"/>
      <c r="AS444" s="128"/>
      <c r="AT444" s="128"/>
      <c r="AU444" s="128"/>
      <c r="AV444" s="128"/>
      <c r="AW444" s="128"/>
      <c r="AX444" s="125"/>
      <c r="AY444" s="125"/>
      <c r="AZ444" s="130"/>
      <c r="BA444" s="130"/>
      <c r="BB444" s="130"/>
      <c r="BC444" s="125"/>
    </row>
    <row r="445" spans="1:55">
      <c r="A445" s="117">
        <f>输入错误检查!B445</f>
        <v>0</v>
      </c>
      <c r="C445" s="120" t="str">
        <f>IF(原始数据!B445="","",原始数据!B445)</f>
        <v/>
      </c>
      <c r="D445" s="120" t="str">
        <f>IF(原始数据!C445="","",原始数据!C445)</f>
        <v/>
      </c>
      <c r="E445" s="120" t="str">
        <f>IF(原始数据!D445="","",原始数据!D445)</f>
        <v/>
      </c>
      <c r="F445" s="120" t="str">
        <f>IF(原始数据!E445="","",原始数据!E445)</f>
        <v/>
      </c>
      <c r="G445" s="120" t="str">
        <f>IF(原始数据!F445="","",原始数据!F445)</f>
        <v/>
      </c>
      <c r="H445" s="120">
        <f>IF(原始数据!G445="","",原始数据!G445)</f>
        <v>2</v>
      </c>
      <c r="I445" s="120" t="str">
        <f>IF(原始数据!H445="","",原始数据!H445)</f>
        <v>下</v>
      </c>
      <c r="J445" s="120" t="str">
        <f>原始数据!U445</f>
        <v/>
      </c>
      <c r="K445" s="120" t="str">
        <f t="shared" si="14"/>
        <v/>
      </c>
      <c r="L445" s="120">
        <f t="shared" si="15"/>
        <v>0</v>
      </c>
      <c r="M445" s="123" t="str">
        <f>IF(区域选择!K446="","",区域选择!K446)</f>
        <v/>
      </c>
      <c r="N445" s="123" t="str">
        <f>IF(原始数据!AI445=0,"",原始数据!AI445)</f>
        <v/>
      </c>
      <c r="O445" s="124"/>
      <c r="P445" s="125"/>
      <c r="Q445" s="125"/>
      <c r="R445" s="125"/>
      <c r="S445" s="125"/>
      <c r="T445" s="125"/>
      <c r="U445" s="123" t="str">
        <f>IF(区域选择!P446="","",区域选择!P446)</f>
        <v/>
      </c>
      <c r="V445" s="123" t="str">
        <f>IF(原始数据!AJ445=0,"",原始数据!AJ445)</f>
        <v/>
      </c>
      <c r="W445" s="124"/>
      <c r="X445" s="125"/>
      <c r="Y445" s="125"/>
      <c r="Z445" s="125"/>
      <c r="AA445" s="125"/>
      <c r="AB445" s="125"/>
      <c r="AC445" s="123" t="str">
        <f>IF(区域选择!U446="","",区域选择!U446)</f>
        <v/>
      </c>
      <c r="AD445" s="123" t="str">
        <f>IF(原始数据!AL445=0,"",原始数据!AL445)</f>
        <v/>
      </c>
      <c r="AE445" s="124"/>
      <c r="AF445" s="125"/>
      <c r="AG445" s="125"/>
      <c r="AH445" s="125"/>
      <c r="AI445" s="125"/>
      <c r="AJ445" s="125"/>
      <c r="AK445" s="123" t="str">
        <f>IF(区域选择!Z446="","",区域选择!Z446)</f>
        <v/>
      </c>
      <c r="AL445" s="123" t="str">
        <f>IF(原始数据!AN445=0,"",原始数据!AN445)</f>
        <v/>
      </c>
      <c r="AM445" s="124"/>
      <c r="AN445" s="125"/>
      <c r="AO445" s="125"/>
      <c r="AP445" s="125"/>
      <c r="AQ445" s="125"/>
      <c r="AR445" s="125"/>
      <c r="AS445" s="128"/>
      <c r="AT445" s="128"/>
      <c r="AU445" s="128"/>
      <c r="AV445" s="128"/>
      <c r="AW445" s="128"/>
      <c r="AX445" s="125"/>
      <c r="AY445" s="125"/>
      <c r="AZ445" s="130"/>
      <c r="BA445" s="130"/>
      <c r="BB445" s="130"/>
      <c r="BC445" s="125"/>
    </row>
    <row r="446" spans="1:55">
      <c r="A446" s="117">
        <f>输入错误检查!B446</f>
        <v>0</v>
      </c>
      <c r="C446" s="120" t="str">
        <f>IF(原始数据!B446="","",原始数据!B446)</f>
        <v/>
      </c>
      <c r="D446" s="120" t="str">
        <f>IF(原始数据!C446="","",原始数据!C446)</f>
        <v/>
      </c>
      <c r="E446" s="120" t="str">
        <f>IF(原始数据!D446="","",原始数据!D446)</f>
        <v/>
      </c>
      <c r="F446" s="120" t="str">
        <f>IF(原始数据!E446="","",原始数据!E446)</f>
        <v/>
      </c>
      <c r="G446" s="120" t="str">
        <f>IF(原始数据!F446="","",原始数据!F446)</f>
        <v/>
      </c>
      <c r="H446" s="120">
        <f>IF(原始数据!G446="","",原始数据!G446)</f>
        <v>3</v>
      </c>
      <c r="I446" s="120" t="str">
        <f>IF(原始数据!H446="","",原始数据!H446)</f>
        <v>上</v>
      </c>
      <c r="J446" s="120" t="str">
        <f>原始数据!U446</f>
        <v/>
      </c>
      <c r="K446" s="120" t="str">
        <f t="shared" si="14"/>
        <v/>
      </c>
      <c r="L446" s="120">
        <f t="shared" si="15"/>
        <v>0</v>
      </c>
      <c r="M446" s="123" t="str">
        <f>IF(区域选择!K447="","",区域选择!K447)</f>
        <v/>
      </c>
      <c r="N446" s="123" t="str">
        <f>IF(原始数据!AI446=0,"",原始数据!AI446)</f>
        <v/>
      </c>
      <c r="O446" s="124"/>
      <c r="P446" s="125"/>
      <c r="Q446" s="125"/>
      <c r="R446" s="125"/>
      <c r="S446" s="125"/>
      <c r="T446" s="125"/>
      <c r="U446" s="123" t="str">
        <f>IF(区域选择!P447="","",区域选择!P447)</f>
        <v/>
      </c>
      <c r="V446" s="123" t="str">
        <f>IF(原始数据!AJ446=0,"",原始数据!AJ446)</f>
        <v/>
      </c>
      <c r="W446" s="124"/>
      <c r="X446" s="125"/>
      <c r="Y446" s="125"/>
      <c r="Z446" s="125"/>
      <c r="AA446" s="125"/>
      <c r="AB446" s="125"/>
      <c r="AC446" s="123" t="str">
        <f>IF(区域选择!U447="","",区域选择!U447)</f>
        <v/>
      </c>
      <c r="AD446" s="123" t="str">
        <f>IF(原始数据!AL446=0,"",原始数据!AL446)</f>
        <v/>
      </c>
      <c r="AE446" s="124"/>
      <c r="AF446" s="125"/>
      <c r="AG446" s="125"/>
      <c r="AH446" s="125"/>
      <c r="AI446" s="125"/>
      <c r="AJ446" s="125"/>
      <c r="AK446" s="123" t="str">
        <f>IF(区域选择!Z447="","",区域选择!Z447)</f>
        <v/>
      </c>
      <c r="AL446" s="123" t="str">
        <f>IF(原始数据!AN446=0,"",原始数据!AN446)</f>
        <v/>
      </c>
      <c r="AM446" s="124"/>
      <c r="AN446" s="125"/>
      <c r="AO446" s="125"/>
      <c r="AP446" s="125"/>
      <c r="AQ446" s="125"/>
      <c r="AR446" s="125"/>
      <c r="AS446" s="128"/>
      <c r="AT446" s="128"/>
      <c r="AU446" s="128"/>
      <c r="AV446" s="128"/>
      <c r="AW446" s="128"/>
      <c r="AX446" s="125"/>
      <c r="AY446" s="125"/>
      <c r="AZ446" s="130"/>
      <c r="BA446" s="130"/>
      <c r="BB446" s="130"/>
      <c r="BC446" s="125"/>
    </row>
    <row r="447" spans="1:55">
      <c r="A447" s="117">
        <f>输入错误检查!B447</f>
        <v>0</v>
      </c>
      <c r="C447" s="120" t="str">
        <f>IF(原始数据!B447="","",原始数据!B447)</f>
        <v/>
      </c>
      <c r="D447" s="120" t="str">
        <f>IF(原始数据!C447="","",原始数据!C447)</f>
        <v/>
      </c>
      <c r="E447" s="120" t="str">
        <f>IF(原始数据!D447="","",原始数据!D447)</f>
        <v/>
      </c>
      <c r="F447" s="120" t="str">
        <f>IF(原始数据!E447="","",原始数据!E447)</f>
        <v/>
      </c>
      <c r="G447" s="120" t="str">
        <f>IF(原始数据!F447="","",原始数据!F447)</f>
        <v/>
      </c>
      <c r="H447" s="120">
        <f>IF(原始数据!G447="","",原始数据!G447)</f>
        <v>3</v>
      </c>
      <c r="I447" s="120" t="str">
        <f>IF(原始数据!H447="","",原始数据!H447)</f>
        <v>下</v>
      </c>
      <c r="J447" s="120" t="str">
        <f>原始数据!U447</f>
        <v/>
      </c>
      <c r="K447" s="120" t="str">
        <f t="shared" si="14"/>
        <v/>
      </c>
      <c r="L447" s="120">
        <f t="shared" si="15"/>
        <v>0</v>
      </c>
      <c r="M447" s="123" t="str">
        <f>IF(区域选择!K448="","",区域选择!K448)</f>
        <v/>
      </c>
      <c r="N447" s="123" t="str">
        <f>IF(原始数据!AI447=0,"",原始数据!AI447)</f>
        <v/>
      </c>
      <c r="O447" s="124"/>
      <c r="P447" s="125"/>
      <c r="Q447" s="125"/>
      <c r="R447" s="125"/>
      <c r="S447" s="125"/>
      <c r="T447" s="125"/>
      <c r="U447" s="123" t="str">
        <f>IF(区域选择!P448="","",区域选择!P448)</f>
        <v/>
      </c>
      <c r="V447" s="123" t="str">
        <f>IF(原始数据!AJ447=0,"",原始数据!AJ447)</f>
        <v/>
      </c>
      <c r="W447" s="124"/>
      <c r="X447" s="125"/>
      <c r="Y447" s="125"/>
      <c r="Z447" s="125"/>
      <c r="AA447" s="125"/>
      <c r="AB447" s="125"/>
      <c r="AC447" s="123" t="str">
        <f>IF(区域选择!U448="","",区域选择!U448)</f>
        <v/>
      </c>
      <c r="AD447" s="123" t="str">
        <f>IF(原始数据!AL447=0,"",原始数据!AL447)</f>
        <v/>
      </c>
      <c r="AE447" s="124"/>
      <c r="AF447" s="125"/>
      <c r="AG447" s="125"/>
      <c r="AH447" s="125"/>
      <c r="AI447" s="125"/>
      <c r="AJ447" s="125"/>
      <c r="AK447" s="123" t="str">
        <f>IF(区域选择!Z448="","",区域选择!Z448)</f>
        <v/>
      </c>
      <c r="AL447" s="123" t="str">
        <f>IF(原始数据!AN447=0,"",原始数据!AN447)</f>
        <v/>
      </c>
      <c r="AM447" s="124"/>
      <c r="AN447" s="125"/>
      <c r="AO447" s="125"/>
      <c r="AP447" s="125"/>
      <c r="AQ447" s="125"/>
      <c r="AR447" s="125"/>
      <c r="AS447" s="128"/>
      <c r="AT447" s="128"/>
      <c r="AU447" s="128"/>
      <c r="AV447" s="128"/>
      <c r="AW447" s="128"/>
      <c r="AX447" s="125"/>
      <c r="AY447" s="125"/>
      <c r="AZ447" s="130"/>
      <c r="BA447" s="130"/>
      <c r="BB447" s="130"/>
      <c r="BC447" s="125"/>
    </row>
    <row r="448" spans="1:55">
      <c r="A448" s="117">
        <f>输入错误检查!B448</f>
        <v>0</v>
      </c>
      <c r="C448" s="120" t="str">
        <f>IF(原始数据!B448="","",原始数据!B448)</f>
        <v/>
      </c>
      <c r="D448" s="120" t="str">
        <f>IF(原始数据!C448="","",原始数据!C448)</f>
        <v/>
      </c>
      <c r="E448" s="120" t="str">
        <f>IF(原始数据!D448="","",原始数据!D448)</f>
        <v/>
      </c>
      <c r="F448" s="120" t="str">
        <f>IF(原始数据!E448="","",原始数据!E448)</f>
        <v/>
      </c>
      <c r="G448" s="120" t="str">
        <f>IF(原始数据!F448="","",原始数据!F448)</f>
        <v/>
      </c>
      <c r="H448" s="120" t="str">
        <f>IF(原始数据!G448="","",原始数据!G448)</f>
        <v>加</v>
      </c>
      <c r="I448" s="120" t="str">
        <f>IF(原始数据!H448="","",原始数据!H448)</f>
        <v>上</v>
      </c>
      <c r="J448" s="120" t="str">
        <f>原始数据!U448</f>
        <v/>
      </c>
      <c r="K448" s="120" t="str">
        <f t="shared" si="14"/>
        <v/>
      </c>
      <c r="L448" s="120">
        <f t="shared" si="15"/>
        <v>0</v>
      </c>
      <c r="M448" s="123" t="str">
        <f>IF(区域选择!K449="","",区域选择!K449)</f>
        <v/>
      </c>
      <c r="N448" s="123" t="str">
        <f>IF(原始数据!AI448=0,"",原始数据!AI448)</f>
        <v/>
      </c>
      <c r="O448" s="124"/>
      <c r="P448" s="125"/>
      <c r="Q448" s="125"/>
      <c r="R448" s="125"/>
      <c r="S448" s="125"/>
      <c r="T448" s="125"/>
      <c r="U448" s="123" t="str">
        <f>IF(区域选择!P449="","",区域选择!P449)</f>
        <v/>
      </c>
      <c r="V448" s="123" t="str">
        <f>IF(原始数据!AJ448=0,"",原始数据!AJ448)</f>
        <v/>
      </c>
      <c r="W448" s="124"/>
      <c r="X448" s="125"/>
      <c r="Y448" s="125"/>
      <c r="Z448" s="125"/>
      <c r="AA448" s="125"/>
      <c r="AB448" s="125"/>
      <c r="AC448" s="123" t="str">
        <f>IF(区域选择!U449="","",区域选择!U449)</f>
        <v/>
      </c>
      <c r="AD448" s="123" t="str">
        <f>IF(原始数据!AL448=0,"",原始数据!AL448)</f>
        <v/>
      </c>
      <c r="AE448" s="124"/>
      <c r="AF448" s="125"/>
      <c r="AG448" s="125"/>
      <c r="AH448" s="125"/>
      <c r="AI448" s="125"/>
      <c r="AJ448" s="125"/>
      <c r="AK448" s="123" t="str">
        <f>IF(区域选择!Z449="","",区域选择!Z449)</f>
        <v/>
      </c>
      <c r="AL448" s="123" t="str">
        <f>IF(原始数据!AN448=0,"",原始数据!AN448)</f>
        <v/>
      </c>
      <c r="AM448" s="124"/>
      <c r="AN448" s="125"/>
      <c r="AO448" s="125"/>
      <c r="AP448" s="125"/>
      <c r="AQ448" s="125"/>
      <c r="AR448" s="125"/>
      <c r="AS448" s="128"/>
      <c r="AT448" s="128"/>
      <c r="AU448" s="128"/>
      <c r="AV448" s="128"/>
      <c r="AW448" s="128"/>
      <c r="AX448" s="125"/>
      <c r="AY448" s="125"/>
      <c r="AZ448" s="130"/>
      <c r="BA448" s="130"/>
      <c r="BB448" s="130"/>
      <c r="BC448" s="125"/>
    </row>
    <row r="449" spans="1:55">
      <c r="A449" s="117">
        <f>输入错误检查!B449</f>
        <v>0</v>
      </c>
      <c r="C449" s="120" t="str">
        <f>IF(原始数据!B449="","",原始数据!B449)</f>
        <v/>
      </c>
      <c r="D449" s="120" t="str">
        <f>IF(原始数据!C449="","",原始数据!C449)</f>
        <v/>
      </c>
      <c r="E449" s="120" t="str">
        <f>IF(原始数据!D449="","",原始数据!D449)</f>
        <v/>
      </c>
      <c r="F449" s="120" t="str">
        <f>IF(原始数据!E449="","",原始数据!E449)</f>
        <v/>
      </c>
      <c r="G449" s="120" t="str">
        <f>IF(原始数据!F449="","",原始数据!F449)</f>
        <v/>
      </c>
      <c r="H449" s="120" t="str">
        <f>IF(原始数据!G449="","",原始数据!G449)</f>
        <v>加</v>
      </c>
      <c r="I449" s="120" t="str">
        <f>IF(原始数据!H449="","",原始数据!H449)</f>
        <v>下</v>
      </c>
      <c r="J449" s="120" t="str">
        <f>原始数据!U449</f>
        <v/>
      </c>
      <c r="K449" s="120" t="str">
        <f t="shared" si="14"/>
        <v/>
      </c>
      <c r="L449" s="120">
        <f t="shared" si="15"/>
        <v>0</v>
      </c>
      <c r="M449" s="123" t="str">
        <f>IF(区域选择!K450="","",区域选择!K450)</f>
        <v/>
      </c>
      <c r="N449" s="123" t="str">
        <f>IF(原始数据!AI449=0,"",原始数据!AI449)</f>
        <v/>
      </c>
      <c r="O449" s="124"/>
      <c r="P449" s="125"/>
      <c r="Q449" s="125"/>
      <c r="R449" s="125"/>
      <c r="S449" s="125"/>
      <c r="T449" s="125"/>
      <c r="U449" s="123" t="str">
        <f>IF(区域选择!P450="","",区域选择!P450)</f>
        <v/>
      </c>
      <c r="V449" s="123" t="str">
        <f>IF(原始数据!AJ449=0,"",原始数据!AJ449)</f>
        <v/>
      </c>
      <c r="W449" s="124"/>
      <c r="X449" s="125"/>
      <c r="Y449" s="125"/>
      <c r="Z449" s="125"/>
      <c r="AA449" s="125"/>
      <c r="AB449" s="125"/>
      <c r="AC449" s="123" t="str">
        <f>IF(区域选择!U450="","",区域选择!U450)</f>
        <v/>
      </c>
      <c r="AD449" s="123" t="str">
        <f>IF(原始数据!AL449=0,"",原始数据!AL449)</f>
        <v/>
      </c>
      <c r="AE449" s="124"/>
      <c r="AF449" s="125"/>
      <c r="AG449" s="125"/>
      <c r="AH449" s="125"/>
      <c r="AI449" s="125"/>
      <c r="AJ449" s="125"/>
      <c r="AK449" s="123" t="str">
        <f>IF(区域选择!Z450="","",区域选择!Z450)</f>
        <v/>
      </c>
      <c r="AL449" s="123" t="str">
        <f>IF(原始数据!AN449=0,"",原始数据!AN449)</f>
        <v/>
      </c>
      <c r="AM449" s="124"/>
      <c r="AN449" s="125"/>
      <c r="AO449" s="125"/>
      <c r="AP449" s="125"/>
      <c r="AQ449" s="125"/>
      <c r="AR449" s="125"/>
      <c r="AS449" s="128"/>
      <c r="AT449" s="128"/>
      <c r="AU449" s="128"/>
      <c r="AV449" s="128"/>
      <c r="AW449" s="128"/>
      <c r="AX449" s="125"/>
      <c r="AY449" s="125"/>
      <c r="AZ449" s="130"/>
      <c r="BA449" s="130"/>
      <c r="BB449" s="130"/>
      <c r="BC449" s="125"/>
    </row>
    <row r="450" spans="1:55">
      <c r="A450" s="117">
        <f>输入错误检查!B450</f>
        <v>0</v>
      </c>
      <c r="C450" s="120" t="str">
        <f>IF(原始数据!B450="","",原始数据!B450)</f>
        <v/>
      </c>
      <c r="D450" s="120" t="str">
        <f>IF(原始数据!C450="","",原始数据!C450)</f>
        <v/>
      </c>
      <c r="E450" s="120" t="str">
        <f>IF(原始数据!D450="","",原始数据!D450)</f>
        <v/>
      </c>
      <c r="F450" s="120" t="str">
        <f>IF(原始数据!E450="","",原始数据!E450)</f>
        <v/>
      </c>
      <c r="G450" s="120" t="str">
        <f>IF(原始数据!F450="","",原始数据!F450)</f>
        <v/>
      </c>
      <c r="H450" s="120">
        <f>IF(原始数据!G450="","",原始数据!G450)</f>
        <v>1</v>
      </c>
      <c r="I450" s="120" t="str">
        <f>IF(原始数据!H450="","",原始数据!H450)</f>
        <v>上</v>
      </c>
      <c r="J450" s="120" t="str">
        <f>原始数据!U450</f>
        <v/>
      </c>
      <c r="K450" s="120" t="str">
        <f t="shared" si="14"/>
        <v/>
      </c>
      <c r="L450" s="120">
        <f t="shared" si="15"/>
        <v>0</v>
      </c>
      <c r="M450" s="123" t="str">
        <f>IF(区域选择!K451="","",区域选择!K451)</f>
        <v/>
      </c>
      <c r="N450" s="123" t="str">
        <f>IF(原始数据!AI450=0,"",原始数据!AI450)</f>
        <v/>
      </c>
      <c r="O450" s="124"/>
      <c r="P450" s="125"/>
      <c r="Q450" s="125"/>
      <c r="R450" s="125"/>
      <c r="S450" s="125"/>
      <c r="T450" s="125"/>
      <c r="U450" s="123" t="str">
        <f>IF(区域选择!P451="","",区域选择!P451)</f>
        <v/>
      </c>
      <c r="V450" s="123" t="str">
        <f>IF(原始数据!AJ450=0,"",原始数据!AJ450)</f>
        <v/>
      </c>
      <c r="W450" s="124"/>
      <c r="X450" s="125"/>
      <c r="Y450" s="125"/>
      <c r="Z450" s="125"/>
      <c r="AA450" s="125"/>
      <c r="AB450" s="125"/>
      <c r="AC450" s="123" t="str">
        <f>IF(区域选择!U451="","",区域选择!U451)</f>
        <v/>
      </c>
      <c r="AD450" s="123" t="str">
        <f>IF(原始数据!AL450=0,"",原始数据!AL450)</f>
        <v/>
      </c>
      <c r="AE450" s="124"/>
      <c r="AF450" s="125"/>
      <c r="AG450" s="125"/>
      <c r="AH450" s="125"/>
      <c r="AI450" s="125"/>
      <c r="AJ450" s="125"/>
      <c r="AK450" s="123" t="str">
        <f>IF(区域选择!Z451="","",区域选择!Z451)</f>
        <v/>
      </c>
      <c r="AL450" s="123" t="str">
        <f>IF(原始数据!AN450=0,"",原始数据!AN450)</f>
        <v/>
      </c>
      <c r="AM450" s="124"/>
      <c r="AN450" s="125"/>
      <c r="AO450" s="125"/>
      <c r="AP450" s="125"/>
      <c r="AQ450" s="125"/>
      <c r="AR450" s="125"/>
      <c r="AS450" s="128"/>
      <c r="AT450" s="128"/>
      <c r="AU450" s="128"/>
      <c r="AV450" s="128"/>
      <c r="AW450" s="128"/>
      <c r="AX450" s="125"/>
      <c r="AY450" s="125"/>
      <c r="AZ450" s="130"/>
      <c r="BA450" s="130"/>
      <c r="BB450" s="130"/>
      <c r="BC450" s="125"/>
    </row>
    <row r="451" spans="1:55">
      <c r="A451" s="117">
        <f>输入错误检查!B451</f>
        <v>0</v>
      </c>
      <c r="C451" s="120" t="str">
        <f>IF(原始数据!B451="","",原始数据!B451)</f>
        <v/>
      </c>
      <c r="D451" s="120" t="str">
        <f>IF(原始数据!C451="","",原始数据!C451)</f>
        <v/>
      </c>
      <c r="E451" s="120" t="str">
        <f>IF(原始数据!D451="","",原始数据!D451)</f>
        <v/>
      </c>
      <c r="F451" s="120" t="str">
        <f>IF(原始数据!E451="","",原始数据!E451)</f>
        <v/>
      </c>
      <c r="G451" s="120" t="str">
        <f>IF(原始数据!F451="","",原始数据!F451)</f>
        <v/>
      </c>
      <c r="H451" s="120">
        <f>IF(原始数据!G451="","",原始数据!G451)</f>
        <v>1</v>
      </c>
      <c r="I451" s="120" t="str">
        <f>IF(原始数据!H451="","",原始数据!H451)</f>
        <v>下</v>
      </c>
      <c r="J451" s="120" t="str">
        <f>原始数据!U451</f>
        <v/>
      </c>
      <c r="K451" s="120" t="str">
        <f t="shared" si="14"/>
        <v/>
      </c>
      <c r="L451" s="120">
        <f t="shared" si="15"/>
        <v>0</v>
      </c>
      <c r="M451" s="123" t="str">
        <f>IF(区域选择!K452="","",区域选择!K452)</f>
        <v/>
      </c>
      <c r="N451" s="123" t="str">
        <f>IF(原始数据!AI451=0,"",原始数据!AI451)</f>
        <v/>
      </c>
      <c r="O451" s="124"/>
      <c r="P451" s="125"/>
      <c r="Q451" s="125"/>
      <c r="R451" s="125"/>
      <c r="S451" s="125"/>
      <c r="T451" s="125"/>
      <c r="U451" s="123" t="str">
        <f>IF(区域选择!P452="","",区域选择!P452)</f>
        <v/>
      </c>
      <c r="V451" s="123" t="str">
        <f>IF(原始数据!AJ451=0,"",原始数据!AJ451)</f>
        <v/>
      </c>
      <c r="W451" s="124"/>
      <c r="X451" s="125"/>
      <c r="Y451" s="125"/>
      <c r="Z451" s="125"/>
      <c r="AA451" s="125"/>
      <c r="AB451" s="125"/>
      <c r="AC451" s="123" t="str">
        <f>IF(区域选择!U452="","",区域选择!U452)</f>
        <v/>
      </c>
      <c r="AD451" s="123" t="str">
        <f>IF(原始数据!AL451=0,"",原始数据!AL451)</f>
        <v/>
      </c>
      <c r="AE451" s="124"/>
      <c r="AF451" s="125"/>
      <c r="AG451" s="125"/>
      <c r="AH451" s="125"/>
      <c r="AI451" s="125"/>
      <c r="AJ451" s="125"/>
      <c r="AK451" s="123" t="str">
        <f>IF(区域选择!Z452="","",区域选择!Z452)</f>
        <v/>
      </c>
      <c r="AL451" s="123" t="str">
        <f>IF(原始数据!AN451=0,"",原始数据!AN451)</f>
        <v/>
      </c>
      <c r="AM451" s="124"/>
      <c r="AN451" s="125"/>
      <c r="AO451" s="125"/>
      <c r="AP451" s="125"/>
      <c r="AQ451" s="125"/>
      <c r="AR451" s="125"/>
      <c r="AS451" s="128"/>
      <c r="AT451" s="128"/>
      <c r="AU451" s="128"/>
      <c r="AV451" s="128"/>
      <c r="AW451" s="128"/>
      <c r="AX451" s="125"/>
      <c r="AY451" s="125"/>
      <c r="AZ451" s="130"/>
      <c r="BA451" s="130"/>
      <c r="BB451" s="130"/>
      <c r="BC451" s="125"/>
    </row>
    <row r="452" spans="1:55">
      <c r="A452" s="117">
        <f>输入错误检查!B452</f>
        <v>0</v>
      </c>
      <c r="C452" s="120" t="str">
        <f>IF(原始数据!B452="","",原始数据!B452)</f>
        <v/>
      </c>
      <c r="D452" s="120" t="str">
        <f>IF(原始数据!C452="","",原始数据!C452)</f>
        <v/>
      </c>
      <c r="E452" s="120" t="str">
        <f>IF(原始数据!D452="","",原始数据!D452)</f>
        <v/>
      </c>
      <c r="F452" s="120" t="str">
        <f>IF(原始数据!E452="","",原始数据!E452)</f>
        <v/>
      </c>
      <c r="G452" s="120" t="str">
        <f>IF(原始数据!F452="","",原始数据!F452)</f>
        <v/>
      </c>
      <c r="H452" s="120">
        <f>IF(原始数据!G452="","",原始数据!G452)</f>
        <v>2</v>
      </c>
      <c r="I452" s="120" t="str">
        <f>IF(原始数据!H452="","",原始数据!H452)</f>
        <v>上</v>
      </c>
      <c r="J452" s="120" t="str">
        <f>原始数据!U452</f>
        <v/>
      </c>
      <c r="K452" s="120" t="str">
        <f t="shared" si="14"/>
        <v/>
      </c>
      <c r="L452" s="120">
        <f t="shared" si="15"/>
        <v>0</v>
      </c>
      <c r="M452" s="123" t="str">
        <f>IF(区域选择!K453="","",区域选择!K453)</f>
        <v/>
      </c>
      <c r="N452" s="123" t="str">
        <f>IF(原始数据!AI452=0,"",原始数据!AI452)</f>
        <v/>
      </c>
      <c r="O452" s="124"/>
      <c r="P452" s="125"/>
      <c r="Q452" s="125"/>
      <c r="R452" s="125"/>
      <c r="S452" s="125"/>
      <c r="T452" s="125"/>
      <c r="U452" s="123" t="str">
        <f>IF(区域选择!P453="","",区域选择!P453)</f>
        <v/>
      </c>
      <c r="V452" s="123" t="str">
        <f>IF(原始数据!AJ452=0,"",原始数据!AJ452)</f>
        <v/>
      </c>
      <c r="W452" s="124"/>
      <c r="X452" s="125"/>
      <c r="Y452" s="125"/>
      <c r="Z452" s="125"/>
      <c r="AA452" s="125"/>
      <c r="AB452" s="125"/>
      <c r="AC452" s="123" t="str">
        <f>IF(区域选择!U453="","",区域选择!U453)</f>
        <v/>
      </c>
      <c r="AD452" s="123" t="str">
        <f>IF(原始数据!AL452=0,"",原始数据!AL452)</f>
        <v/>
      </c>
      <c r="AE452" s="124"/>
      <c r="AF452" s="125"/>
      <c r="AG452" s="125"/>
      <c r="AH452" s="125"/>
      <c r="AI452" s="125"/>
      <c r="AJ452" s="125"/>
      <c r="AK452" s="123" t="str">
        <f>IF(区域选择!Z453="","",区域选择!Z453)</f>
        <v/>
      </c>
      <c r="AL452" s="123" t="str">
        <f>IF(原始数据!AN452=0,"",原始数据!AN452)</f>
        <v/>
      </c>
      <c r="AM452" s="124"/>
      <c r="AN452" s="125"/>
      <c r="AO452" s="125"/>
      <c r="AP452" s="125"/>
      <c r="AQ452" s="125"/>
      <c r="AR452" s="125"/>
      <c r="AS452" s="128"/>
      <c r="AT452" s="128"/>
      <c r="AU452" s="128"/>
      <c r="AV452" s="128"/>
      <c r="AW452" s="128"/>
      <c r="AX452" s="125"/>
      <c r="AY452" s="125"/>
      <c r="AZ452" s="130"/>
      <c r="BA452" s="130"/>
      <c r="BB452" s="130"/>
      <c r="BC452" s="125"/>
    </row>
    <row r="453" spans="1:55">
      <c r="A453" s="117">
        <f>输入错误检查!B453</f>
        <v>0</v>
      </c>
      <c r="C453" s="120" t="str">
        <f>IF(原始数据!B453="","",原始数据!B453)</f>
        <v/>
      </c>
      <c r="D453" s="120" t="str">
        <f>IF(原始数据!C453="","",原始数据!C453)</f>
        <v/>
      </c>
      <c r="E453" s="120" t="str">
        <f>IF(原始数据!D453="","",原始数据!D453)</f>
        <v/>
      </c>
      <c r="F453" s="120" t="str">
        <f>IF(原始数据!E453="","",原始数据!E453)</f>
        <v/>
      </c>
      <c r="G453" s="120" t="str">
        <f>IF(原始数据!F453="","",原始数据!F453)</f>
        <v/>
      </c>
      <c r="H453" s="120">
        <f>IF(原始数据!G453="","",原始数据!G453)</f>
        <v>2</v>
      </c>
      <c r="I453" s="120" t="str">
        <f>IF(原始数据!H453="","",原始数据!H453)</f>
        <v>下</v>
      </c>
      <c r="J453" s="120" t="str">
        <f>原始数据!U453</f>
        <v/>
      </c>
      <c r="K453" s="120" t="str">
        <f t="shared" si="14"/>
        <v/>
      </c>
      <c r="L453" s="120">
        <f t="shared" si="15"/>
        <v>0</v>
      </c>
      <c r="M453" s="123" t="str">
        <f>IF(区域选择!K454="","",区域选择!K454)</f>
        <v/>
      </c>
      <c r="N453" s="123" t="str">
        <f>IF(原始数据!AI453=0,"",原始数据!AI453)</f>
        <v/>
      </c>
      <c r="O453" s="124"/>
      <c r="P453" s="125"/>
      <c r="Q453" s="125"/>
      <c r="R453" s="125"/>
      <c r="S453" s="125"/>
      <c r="T453" s="125"/>
      <c r="U453" s="123" t="str">
        <f>IF(区域选择!P454="","",区域选择!P454)</f>
        <v/>
      </c>
      <c r="V453" s="123" t="str">
        <f>IF(原始数据!AJ453=0,"",原始数据!AJ453)</f>
        <v/>
      </c>
      <c r="W453" s="124"/>
      <c r="X453" s="125"/>
      <c r="Y453" s="125"/>
      <c r="Z453" s="125"/>
      <c r="AA453" s="125"/>
      <c r="AB453" s="125"/>
      <c r="AC453" s="123" t="str">
        <f>IF(区域选择!U454="","",区域选择!U454)</f>
        <v/>
      </c>
      <c r="AD453" s="123" t="str">
        <f>IF(原始数据!AL453=0,"",原始数据!AL453)</f>
        <v/>
      </c>
      <c r="AE453" s="124"/>
      <c r="AF453" s="125"/>
      <c r="AG453" s="125"/>
      <c r="AH453" s="125"/>
      <c r="AI453" s="125"/>
      <c r="AJ453" s="125"/>
      <c r="AK453" s="123" t="str">
        <f>IF(区域选择!Z454="","",区域选择!Z454)</f>
        <v/>
      </c>
      <c r="AL453" s="123" t="str">
        <f>IF(原始数据!AN453=0,"",原始数据!AN453)</f>
        <v/>
      </c>
      <c r="AM453" s="124"/>
      <c r="AN453" s="125"/>
      <c r="AO453" s="125"/>
      <c r="AP453" s="125"/>
      <c r="AQ453" s="125"/>
      <c r="AR453" s="125"/>
      <c r="AS453" s="128"/>
      <c r="AT453" s="128"/>
      <c r="AU453" s="128"/>
      <c r="AV453" s="128"/>
      <c r="AW453" s="128"/>
      <c r="AX453" s="125"/>
      <c r="AY453" s="125"/>
      <c r="AZ453" s="130"/>
      <c r="BA453" s="130"/>
      <c r="BB453" s="130"/>
      <c r="BC453" s="125"/>
    </row>
    <row r="454" spans="1:55">
      <c r="A454" s="117">
        <f>输入错误检查!B454</f>
        <v>0</v>
      </c>
      <c r="C454" s="120" t="str">
        <f>IF(原始数据!B454="","",原始数据!B454)</f>
        <v/>
      </c>
      <c r="D454" s="120" t="str">
        <f>IF(原始数据!C454="","",原始数据!C454)</f>
        <v/>
      </c>
      <c r="E454" s="120" t="str">
        <f>IF(原始数据!D454="","",原始数据!D454)</f>
        <v/>
      </c>
      <c r="F454" s="120" t="str">
        <f>IF(原始数据!E454="","",原始数据!E454)</f>
        <v/>
      </c>
      <c r="G454" s="120" t="str">
        <f>IF(原始数据!F454="","",原始数据!F454)</f>
        <v/>
      </c>
      <c r="H454" s="120">
        <f>IF(原始数据!G454="","",原始数据!G454)</f>
        <v>3</v>
      </c>
      <c r="I454" s="120" t="str">
        <f>IF(原始数据!H454="","",原始数据!H454)</f>
        <v>上</v>
      </c>
      <c r="J454" s="120" t="str">
        <f>原始数据!U454</f>
        <v/>
      </c>
      <c r="K454" s="120" t="str">
        <f t="shared" si="14"/>
        <v/>
      </c>
      <c r="L454" s="120">
        <f t="shared" si="15"/>
        <v>0</v>
      </c>
      <c r="M454" s="123" t="str">
        <f>IF(区域选择!K455="","",区域选择!K455)</f>
        <v/>
      </c>
      <c r="N454" s="123" t="str">
        <f>IF(原始数据!AI454=0,"",原始数据!AI454)</f>
        <v/>
      </c>
      <c r="O454" s="124"/>
      <c r="P454" s="125"/>
      <c r="Q454" s="125"/>
      <c r="R454" s="125"/>
      <c r="S454" s="125"/>
      <c r="T454" s="125"/>
      <c r="U454" s="123" t="str">
        <f>IF(区域选择!P455="","",区域选择!P455)</f>
        <v/>
      </c>
      <c r="V454" s="123" t="str">
        <f>IF(原始数据!AJ454=0,"",原始数据!AJ454)</f>
        <v/>
      </c>
      <c r="W454" s="124"/>
      <c r="X454" s="125"/>
      <c r="Y454" s="125"/>
      <c r="Z454" s="125"/>
      <c r="AA454" s="125"/>
      <c r="AB454" s="125"/>
      <c r="AC454" s="123" t="str">
        <f>IF(区域选择!U455="","",区域选择!U455)</f>
        <v/>
      </c>
      <c r="AD454" s="123" t="str">
        <f>IF(原始数据!AL454=0,"",原始数据!AL454)</f>
        <v/>
      </c>
      <c r="AE454" s="124"/>
      <c r="AF454" s="125"/>
      <c r="AG454" s="125"/>
      <c r="AH454" s="125"/>
      <c r="AI454" s="125"/>
      <c r="AJ454" s="125"/>
      <c r="AK454" s="123" t="str">
        <f>IF(区域选择!Z455="","",区域选择!Z455)</f>
        <v/>
      </c>
      <c r="AL454" s="123" t="str">
        <f>IF(原始数据!AN454=0,"",原始数据!AN454)</f>
        <v/>
      </c>
      <c r="AM454" s="124"/>
      <c r="AN454" s="125"/>
      <c r="AO454" s="125"/>
      <c r="AP454" s="125"/>
      <c r="AQ454" s="125"/>
      <c r="AR454" s="125"/>
      <c r="AS454" s="128"/>
      <c r="AT454" s="128"/>
      <c r="AU454" s="128"/>
      <c r="AV454" s="128"/>
      <c r="AW454" s="128"/>
      <c r="AX454" s="125"/>
      <c r="AY454" s="125"/>
      <c r="AZ454" s="130"/>
      <c r="BA454" s="130"/>
      <c r="BB454" s="130"/>
      <c r="BC454" s="125"/>
    </row>
    <row r="455" spans="1:55">
      <c r="A455" s="117">
        <f>输入错误检查!B455</f>
        <v>0</v>
      </c>
      <c r="C455" s="120" t="str">
        <f>IF(原始数据!B455="","",原始数据!B455)</f>
        <v/>
      </c>
      <c r="D455" s="120" t="str">
        <f>IF(原始数据!C455="","",原始数据!C455)</f>
        <v/>
      </c>
      <c r="E455" s="120" t="str">
        <f>IF(原始数据!D455="","",原始数据!D455)</f>
        <v/>
      </c>
      <c r="F455" s="120" t="str">
        <f>IF(原始数据!E455="","",原始数据!E455)</f>
        <v/>
      </c>
      <c r="G455" s="120" t="str">
        <f>IF(原始数据!F455="","",原始数据!F455)</f>
        <v/>
      </c>
      <c r="H455" s="120">
        <f>IF(原始数据!G455="","",原始数据!G455)</f>
        <v>3</v>
      </c>
      <c r="I455" s="120" t="str">
        <f>IF(原始数据!H455="","",原始数据!H455)</f>
        <v>下</v>
      </c>
      <c r="J455" s="120" t="str">
        <f>原始数据!U455</f>
        <v/>
      </c>
      <c r="K455" s="120" t="str">
        <f t="shared" si="14"/>
        <v/>
      </c>
      <c r="L455" s="120">
        <f t="shared" si="15"/>
        <v>0</v>
      </c>
      <c r="M455" s="123" t="str">
        <f>IF(区域选择!K456="","",区域选择!K456)</f>
        <v/>
      </c>
      <c r="N455" s="123" t="str">
        <f>IF(原始数据!AI455=0,"",原始数据!AI455)</f>
        <v/>
      </c>
      <c r="O455" s="124"/>
      <c r="P455" s="125"/>
      <c r="Q455" s="125"/>
      <c r="R455" s="125"/>
      <c r="S455" s="125"/>
      <c r="T455" s="125"/>
      <c r="U455" s="123" t="str">
        <f>IF(区域选择!P456="","",区域选择!P456)</f>
        <v/>
      </c>
      <c r="V455" s="123" t="str">
        <f>IF(原始数据!AJ455=0,"",原始数据!AJ455)</f>
        <v/>
      </c>
      <c r="W455" s="124"/>
      <c r="X455" s="125"/>
      <c r="Y455" s="125"/>
      <c r="Z455" s="125"/>
      <c r="AA455" s="125"/>
      <c r="AB455" s="125"/>
      <c r="AC455" s="123" t="str">
        <f>IF(区域选择!U456="","",区域选择!U456)</f>
        <v/>
      </c>
      <c r="AD455" s="123" t="str">
        <f>IF(原始数据!AL455=0,"",原始数据!AL455)</f>
        <v/>
      </c>
      <c r="AE455" s="124"/>
      <c r="AF455" s="125"/>
      <c r="AG455" s="125"/>
      <c r="AH455" s="125"/>
      <c r="AI455" s="125"/>
      <c r="AJ455" s="125"/>
      <c r="AK455" s="123" t="str">
        <f>IF(区域选择!Z456="","",区域选择!Z456)</f>
        <v/>
      </c>
      <c r="AL455" s="123" t="str">
        <f>IF(原始数据!AN455=0,"",原始数据!AN455)</f>
        <v/>
      </c>
      <c r="AM455" s="124"/>
      <c r="AN455" s="125"/>
      <c r="AO455" s="125"/>
      <c r="AP455" s="125"/>
      <c r="AQ455" s="125"/>
      <c r="AR455" s="125"/>
      <c r="AS455" s="128"/>
      <c r="AT455" s="128"/>
      <c r="AU455" s="128"/>
      <c r="AV455" s="128"/>
      <c r="AW455" s="128"/>
      <c r="AX455" s="125"/>
      <c r="AY455" s="125"/>
      <c r="AZ455" s="130"/>
      <c r="BA455" s="130"/>
      <c r="BB455" s="130"/>
      <c r="BC455" s="125"/>
    </row>
    <row r="456" spans="1:55">
      <c r="A456" s="117">
        <f>输入错误检查!B456</f>
        <v>0</v>
      </c>
      <c r="C456" s="120" t="str">
        <f>IF(原始数据!B456="","",原始数据!B456)</f>
        <v/>
      </c>
      <c r="D456" s="120" t="str">
        <f>IF(原始数据!C456="","",原始数据!C456)</f>
        <v/>
      </c>
      <c r="E456" s="120" t="str">
        <f>IF(原始数据!D456="","",原始数据!D456)</f>
        <v/>
      </c>
      <c r="F456" s="120" t="str">
        <f>IF(原始数据!E456="","",原始数据!E456)</f>
        <v/>
      </c>
      <c r="G456" s="120" t="str">
        <f>IF(原始数据!F456="","",原始数据!F456)</f>
        <v/>
      </c>
      <c r="H456" s="120" t="str">
        <f>IF(原始数据!G456="","",原始数据!G456)</f>
        <v>加</v>
      </c>
      <c r="I456" s="120" t="str">
        <f>IF(原始数据!H456="","",原始数据!H456)</f>
        <v>上</v>
      </c>
      <c r="J456" s="120" t="str">
        <f>原始数据!U456</f>
        <v/>
      </c>
      <c r="K456" s="120" t="str">
        <f t="shared" si="14"/>
        <v/>
      </c>
      <c r="L456" s="120">
        <f t="shared" si="15"/>
        <v>0</v>
      </c>
      <c r="M456" s="123" t="str">
        <f>IF(区域选择!K457="","",区域选择!K457)</f>
        <v/>
      </c>
      <c r="N456" s="123" t="str">
        <f>IF(原始数据!AI456=0,"",原始数据!AI456)</f>
        <v/>
      </c>
      <c r="O456" s="124"/>
      <c r="P456" s="125"/>
      <c r="Q456" s="125"/>
      <c r="R456" s="125"/>
      <c r="S456" s="125"/>
      <c r="T456" s="125"/>
      <c r="U456" s="123" t="str">
        <f>IF(区域选择!P457="","",区域选择!P457)</f>
        <v/>
      </c>
      <c r="V456" s="123" t="str">
        <f>IF(原始数据!AJ456=0,"",原始数据!AJ456)</f>
        <v/>
      </c>
      <c r="W456" s="124"/>
      <c r="X456" s="125"/>
      <c r="Y456" s="125"/>
      <c r="Z456" s="125"/>
      <c r="AA456" s="125"/>
      <c r="AB456" s="125"/>
      <c r="AC456" s="123" t="str">
        <f>IF(区域选择!U457="","",区域选择!U457)</f>
        <v/>
      </c>
      <c r="AD456" s="123" t="str">
        <f>IF(原始数据!AL456=0,"",原始数据!AL456)</f>
        <v/>
      </c>
      <c r="AE456" s="124"/>
      <c r="AF456" s="125"/>
      <c r="AG456" s="125"/>
      <c r="AH456" s="125"/>
      <c r="AI456" s="125"/>
      <c r="AJ456" s="125"/>
      <c r="AK456" s="123" t="str">
        <f>IF(区域选择!Z457="","",区域选择!Z457)</f>
        <v/>
      </c>
      <c r="AL456" s="123" t="str">
        <f>IF(原始数据!AN456=0,"",原始数据!AN456)</f>
        <v/>
      </c>
      <c r="AM456" s="124"/>
      <c r="AN456" s="125"/>
      <c r="AO456" s="125"/>
      <c r="AP456" s="125"/>
      <c r="AQ456" s="125"/>
      <c r="AR456" s="125"/>
      <c r="AS456" s="128"/>
      <c r="AT456" s="128"/>
      <c r="AU456" s="128"/>
      <c r="AV456" s="128"/>
      <c r="AW456" s="128"/>
      <c r="AX456" s="125"/>
      <c r="AY456" s="125"/>
      <c r="AZ456" s="130"/>
      <c r="BA456" s="130"/>
      <c r="BB456" s="130"/>
      <c r="BC456" s="125"/>
    </row>
    <row r="457" spans="1:55">
      <c r="A457" s="117">
        <f>输入错误检查!B457</f>
        <v>0</v>
      </c>
      <c r="C457" s="120" t="str">
        <f>IF(原始数据!B457="","",原始数据!B457)</f>
        <v/>
      </c>
      <c r="D457" s="120" t="str">
        <f>IF(原始数据!C457="","",原始数据!C457)</f>
        <v/>
      </c>
      <c r="E457" s="120" t="str">
        <f>IF(原始数据!D457="","",原始数据!D457)</f>
        <v/>
      </c>
      <c r="F457" s="120" t="str">
        <f>IF(原始数据!E457="","",原始数据!E457)</f>
        <v/>
      </c>
      <c r="G457" s="120" t="str">
        <f>IF(原始数据!F457="","",原始数据!F457)</f>
        <v/>
      </c>
      <c r="H457" s="120" t="str">
        <f>IF(原始数据!G457="","",原始数据!G457)</f>
        <v>加</v>
      </c>
      <c r="I457" s="120" t="str">
        <f>IF(原始数据!H457="","",原始数据!H457)</f>
        <v>下</v>
      </c>
      <c r="J457" s="120" t="str">
        <f>原始数据!U457</f>
        <v/>
      </c>
      <c r="K457" s="120" t="str">
        <f t="shared" si="14"/>
        <v/>
      </c>
      <c r="L457" s="120">
        <f t="shared" si="15"/>
        <v>0</v>
      </c>
      <c r="M457" s="123" t="str">
        <f>IF(区域选择!K458="","",区域选择!K458)</f>
        <v/>
      </c>
      <c r="N457" s="123" t="str">
        <f>IF(原始数据!AI457=0,"",原始数据!AI457)</f>
        <v/>
      </c>
      <c r="O457" s="124"/>
      <c r="P457" s="125"/>
      <c r="Q457" s="125"/>
      <c r="R457" s="125"/>
      <c r="S457" s="125"/>
      <c r="T457" s="125"/>
      <c r="U457" s="123" t="str">
        <f>IF(区域选择!P458="","",区域选择!P458)</f>
        <v/>
      </c>
      <c r="V457" s="123" t="str">
        <f>IF(原始数据!AJ457=0,"",原始数据!AJ457)</f>
        <v/>
      </c>
      <c r="W457" s="124"/>
      <c r="X457" s="125"/>
      <c r="Y457" s="125"/>
      <c r="Z457" s="125"/>
      <c r="AA457" s="125"/>
      <c r="AB457" s="125"/>
      <c r="AC457" s="123" t="str">
        <f>IF(区域选择!U458="","",区域选择!U458)</f>
        <v/>
      </c>
      <c r="AD457" s="123" t="str">
        <f>IF(原始数据!AL457=0,"",原始数据!AL457)</f>
        <v/>
      </c>
      <c r="AE457" s="124"/>
      <c r="AF457" s="125"/>
      <c r="AG457" s="125"/>
      <c r="AH457" s="125"/>
      <c r="AI457" s="125"/>
      <c r="AJ457" s="125"/>
      <c r="AK457" s="123" t="str">
        <f>IF(区域选择!Z458="","",区域选择!Z458)</f>
        <v/>
      </c>
      <c r="AL457" s="123" t="str">
        <f>IF(原始数据!AN457=0,"",原始数据!AN457)</f>
        <v/>
      </c>
      <c r="AM457" s="124"/>
      <c r="AN457" s="125"/>
      <c r="AO457" s="125"/>
      <c r="AP457" s="125"/>
      <c r="AQ457" s="125"/>
      <c r="AR457" s="125"/>
      <c r="AS457" s="128"/>
      <c r="AT457" s="128"/>
      <c r="AU457" s="128"/>
      <c r="AV457" s="128"/>
      <c r="AW457" s="128"/>
      <c r="AX457" s="125"/>
      <c r="AY457" s="125"/>
      <c r="AZ457" s="130"/>
      <c r="BA457" s="130"/>
      <c r="BB457" s="130"/>
      <c r="BC457" s="125"/>
    </row>
    <row r="458" spans="1:55">
      <c r="A458" s="117">
        <f>输入错误检查!B458</f>
        <v>0</v>
      </c>
      <c r="C458" s="120" t="str">
        <f>IF(原始数据!B458="","",原始数据!B458)</f>
        <v/>
      </c>
      <c r="D458" s="120" t="str">
        <f>IF(原始数据!C458="","",原始数据!C458)</f>
        <v/>
      </c>
      <c r="E458" s="120" t="str">
        <f>IF(原始数据!D458="","",原始数据!D458)</f>
        <v/>
      </c>
      <c r="F458" s="120" t="str">
        <f>IF(原始数据!E458="","",原始数据!E458)</f>
        <v/>
      </c>
      <c r="G458" s="120" t="str">
        <f>IF(原始数据!F458="","",原始数据!F458)</f>
        <v/>
      </c>
      <c r="H458" s="120">
        <f>IF(原始数据!G458="","",原始数据!G458)</f>
        <v>1</v>
      </c>
      <c r="I458" s="120" t="str">
        <f>IF(原始数据!H458="","",原始数据!H458)</f>
        <v>上</v>
      </c>
      <c r="J458" s="120" t="str">
        <f>原始数据!U458</f>
        <v/>
      </c>
      <c r="K458" s="120" t="str">
        <f t="shared" si="14"/>
        <v/>
      </c>
      <c r="L458" s="120">
        <f t="shared" si="15"/>
        <v>0</v>
      </c>
      <c r="M458" s="123" t="str">
        <f>IF(区域选择!K459="","",区域选择!K459)</f>
        <v/>
      </c>
      <c r="N458" s="123" t="str">
        <f>IF(原始数据!AI458=0,"",原始数据!AI458)</f>
        <v/>
      </c>
      <c r="O458" s="124"/>
      <c r="P458" s="125"/>
      <c r="Q458" s="125"/>
      <c r="R458" s="125"/>
      <c r="S458" s="125"/>
      <c r="T458" s="125"/>
      <c r="U458" s="123" t="str">
        <f>IF(区域选择!P459="","",区域选择!P459)</f>
        <v/>
      </c>
      <c r="V458" s="123" t="str">
        <f>IF(原始数据!AJ458=0,"",原始数据!AJ458)</f>
        <v/>
      </c>
      <c r="W458" s="124"/>
      <c r="X458" s="125"/>
      <c r="Y458" s="125"/>
      <c r="Z458" s="125"/>
      <c r="AA458" s="125"/>
      <c r="AB458" s="125"/>
      <c r="AC458" s="123" t="str">
        <f>IF(区域选择!U459="","",区域选择!U459)</f>
        <v/>
      </c>
      <c r="AD458" s="123" t="str">
        <f>IF(原始数据!AL458=0,"",原始数据!AL458)</f>
        <v/>
      </c>
      <c r="AE458" s="124"/>
      <c r="AF458" s="125"/>
      <c r="AG458" s="125"/>
      <c r="AH458" s="125"/>
      <c r="AI458" s="125"/>
      <c r="AJ458" s="125"/>
      <c r="AK458" s="123" t="str">
        <f>IF(区域选择!Z459="","",区域选择!Z459)</f>
        <v/>
      </c>
      <c r="AL458" s="123" t="str">
        <f>IF(原始数据!AN458=0,"",原始数据!AN458)</f>
        <v/>
      </c>
      <c r="AM458" s="124"/>
      <c r="AN458" s="125"/>
      <c r="AO458" s="125"/>
      <c r="AP458" s="125"/>
      <c r="AQ458" s="125"/>
      <c r="AR458" s="125"/>
      <c r="AS458" s="128"/>
      <c r="AT458" s="128"/>
      <c r="AU458" s="128"/>
      <c r="AV458" s="128"/>
      <c r="AW458" s="128"/>
      <c r="AX458" s="125"/>
      <c r="AY458" s="125"/>
      <c r="AZ458" s="130"/>
      <c r="BA458" s="130"/>
      <c r="BB458" s="130"/>
      <c r="BC458" s="125"/>
    </row>
    <row r="459" spans="1:55">
      <c r="A459" s="117">
        <f>输入错误检查!B459</f>
        <v>0</v>
      </c>
      <c r="C459" s="120" t="str">
        <f>IF(原始数据!B459="","",原始数据!B459)</f>
        <v/>
      </c>
      <c r="D459" s="120" t="str">
        <f>IF(原始数据!C459="","",原始数据!C459)</f>
        <v/>
      </c>
      <c r="E459" s="120" t="str">
        <f>IF(原始数据!D459="","",原始数据!D459)</f>
        <v/>
      </c>
      <c r="F459" s="120" t="str">
        <f>IF(原始数据!E459="","",原始数据!E459)</f>
        <v/>
      </c>
      <c r="G459" s="120" t="str">
        <f>IF(原始数据!F459="","",原始数据!F459)</f>
        <v/>
      </c>
      <c r="H459" s="120">
        <f>IF(原始数据!G459="","",原始数据!G459)</f>
        <v>1</v>
      </c>
      <c r="I459" s="120" t="str">
        <f>IF(原始数据!H459="","",原始数据!H459)</f>
        <v>下</v>
      </c>
      <c r="J459" s="120" t="str">
        <f>原始数据!U459</f>
        <v/>
      </c>
      <c r="K459" s="120" t="str">
        <f t="shared" si="14"/>
        <v/>
      </c>
      <c r="L459" s="120">
        <f t="shared" si="15"/>
        <v>0</v>
      </c>
      <c r="M459" s="123" t="str">
        <f>IF(区域选择!K460="","",区域选择!K460)</f>
        <v/>
      </c>
      <c r="N459" s="123" t="str">
        <f>IF(原始数据!AI459=0,"",原始数据!AI459)</f>
        <v/>
      </c>
      <c r="O459" s="124"/>
      <c r="P459" s="125"/>
      <c r="Q459" s="125"/>
      <c r="R459" s="125"/>
      <c r="S459" s="125"/>
      <c r="T459" s="125"/>
      <c r="U459" s="123" t="str">
        <f>IF(区域选择!P460="","",区域选择!P460)</f>
        <v/>
      </c>
      <c r="V459" s="123" t="str">
        <f>IF(原始数据!AJ459=0,"",原始数据!AJ459)</f>
        <v/>
      </c>
      <c r="W459" s="124"/>
      <c r="X459" s="125"/>
      <c r="Y459" s="125"/>
      <c r="Z459" s="125"/>
      <c r="AA459" s="125"/>
      <c r="AB459" s="125"/>
      <c r="AC459" s="123" t="str">
        <f>IF(区域选择!U460="","",区域选择!U460)</f>
        <v/>
      </c>
      <c r="AD459" s="123" t="str">
        <f>IF(原始数据!AL459=0,"",原始数据!AL459)</f>
        <v/>
      </c>
      <c r="AE459" s="124"/>
      <c r="AF459" s="125"/>
      <c r="AG459" s="125"/>
      <c r="AH459" s="125"/>
      <c r="AI459" s="125"/>
      <c r="AJ459" s="125"/>
      <c r="AK459" s="123" t="str">
        <f>IF(区域选择!Z460="","",区域选择!Z460)</f>
        <v/>
      </c>
      <c r="AL459" s="123" t="str">
        <f>IF(原始数据!AN459=0,"",原始数据!AN459)</f>
        <v/>
      </c>
      <c r="AM459" s="124"/>
      <c r="AN459" s="125"/>
      <c r="AO459" s="125"/>
      <c r="AP459" s="125"/>
      <c r="AQ459" s="125"/>
      <c r="AR459" s="125"/>
      <c r="AS459" s="128"/>
      <c r="AT459" s="128"/>
      <c r="AU459" s="128"/>
      <c r="AV459" s="128"/>
      <c r="AW459" s="128"/>
      <c r="AX459" s="125"/>
      <c r="AY459" s="125"/>
      <c r="AZ459" s="130"/>
      <c r="BA459" s="130"/>
      <c r="BB459" s="130"/>
      <c r="BC459" s="125"/>
    </row>
    <row r="460" spans="1:55">
      <c r="A460" s="117">
        <f>输入错误检查!B460</f>
        <v>0</v>
      </c>
      <c r="C460" s="120" t="str">
        <f>IF(原始数据!B460="","",原始数据!B460)</f>
        <v/>
      </c>
      <c r="D460" s="120" t="str">
        <f>IF(原始数据!C460="","",原始数据!C460)</f>
        <v/>
      </c>
      <c r="E460" s="120" t="str">
        <f>IF(原始数据!D460="","",原始数据!D460)</f>
        <v/>
      </c>
      <c r="F460" s="120" t="str">
        <f>IF(原始数据!E460="","",原始数据!E460)</f>
        <v/>
      </c>
      <c r="G460" s="120" t="str">
        <f>IF(原始数据!F460="","",原始数据!F460)</f>
        <v/>
      </c>
      <c r="H460" s="120">
        <f>IF(原始数据!G460="","",原始数据!G460)</f>
        <v>2</v>
      </c>
      <c r="I460" s="120" t="str">
        <f>IF(原始数据!H460="","",原始数据!H460)</f>
        <v>上</v>
      </c>
      <c r="J460" s="120" t="str">
        <f>原始数据!U460</f>
        <v/>
      </c>
      <c r="K460" s="120" t="str">
        <f t="shared" si="14"/>
        <v/>
      </c>
      <c r="L460" s="120">
        <f t="shared" si="15"/>
        <v>0</v>
      </c>
      <c r="M460" s="123" t="str">
        <f>IF(区域选择!K461="","",区域选择!K461)</f>
        <v/>
      </c>
      <c r="N460" s="123" t="str">
        <f>IF(原始数据!AI460=0,"",原始数据!AI460)</f>
        <v/>
      </c>
      <c r="O460" s="124"/>
      <c r="P460" s="125"/>
      <c r="Q460" s="125"/>
      <c r="R460" s="125"/>
      <c r="S460" s="125"/>
      <c r="T460" s="125"/>
      <c r="U460" s="123" t="str">
        <f>IF(区域选择!P461="","",区域选择!P461)</f>
        <v/>
      </c>
      <c r="V460" s="123" t="str">
        <f>IF(原始数据!AJ460=0,"",原始数据!AJ460)</f>
        <v/>
      </c>
      <c r="W460" s="124"/>
      <c r="X460" s="125"/>
      <c r="Y460" s="125"/>
      <c r="Z460" s="125"/>
      <c r="AA460" s="125"/>
      <c r="AB460" s="125"/>
      <c r="AC460" s="123" t="str">
        <f>IF(区域选择!U461="","",区域选择!U461)</f>
        <v/>
      </c>
      <c r="AD460" s="123" t="str">
        <f>IF(原始数据!AL460=0,"",原始数据!AL460)</f>
        <v/>
      </c>
      <c r="AE460" s="124"/>
      <c r="AF460" s="125"/>
      <c r="AG460" s="125"/>
      <c r="AH460" s="125"/>
      <c r="AI460" s="125"/>
      <c r="AJ460" s="125"/>
      <c r="AK460" s="123" t="str">
        <f>IF(区域选择!Z461="","",区域选择!Z461)</f>
        <v/>
      </c>
      <c r="AL460" s="123" t="str">
        <f>IF(原始数据!AN460=0,"",原始数据!AN460)</f>
        <v/>
      </c>
      <c r="AM460" s="124"/>
      <c r="AN460" s="125"/>
      <c r="AO460" s="125"/>
      <c r="AP460" s="125"/>
      <c r="AQ460" s="125"/>
      <c r="AR460" s="125"/>
      <c r="AS460" s="128"/>
      <c r="AT460" s="128"/>
      <c r="AU460" s="128"/>
      <c r="AV460" s="128"/>
      <c r="AW460" s="128"/>
      <c r="AX460" s="125"/>
      <c r="AY460" s="125"/>
      <c r="AZ460" s="130"/>
      <c r="BA460" s="130"/>
      <c r="BB460" s="130"/>
      <c r="BC460" s="125"/>
    </row>
    <row r="461" spans="1:55">
      <c r="A461" s="117">
        <f>输入错误检查!B461</f>
        <v>0</v>
      </c>
      <c r="C461" s="120" t="str">
        <f>IF(原始数据!B461="","",原始数据!B461)</f>
        <v/>
      </c>
      <c r="D461" s="120" t="str">
        <f>IF(原始数据!C461="","",原始数据!C461)</f>
        <v/>
      </c>
      <c r="E461" s="120" t="str">
        <f>IF(原始数据!D461="","",原始数据!D461)</f>
        <v/>
      </c>
      <c r="F461" s="120" t="str">
        <f>IF(原始数据!E461="","",原始数据!E461)</f>
        <v/>
      </c>
      <c r="G461" s="120" t="str">
        <f>IF(原始数据!F461="","",原始数据!F461)</f>
        <v/>
      </c>
      <c r="H461" s="120">
        <f>IF(原始数据!G461="","",原始数据!G461)</f>
        <v>2</v>
      </c>
      <c r="I461" s="120" t="str">
        <f>IF(原始数据!H461="","",原始数据!H461)</f>
        <v>下</v>
      </c>
      <c r="J461" s="120" t="str">
        <f>原始数据!U461</f>
        <v/>
      </c>
      <c r="K461" s="120" t="str">
        <f t="shared" si="14"/>
        <v/>
      </c>
      <c r="L461" s="120">
        <f t="shared" si="15"/>
        <v>0</v>
      </c>
      <c r="M461" s="123" t="str">
        <f>IF(区域选择!K462="","",区域选择!K462)</f>
        <v/>
      </c>
      <c r="N461" s="123" t="str">
        <f>IF(原始数据!AI461=0,"",原始数据!AI461)</f>
        <v/>
      </c>
      <c r="O461" s="124"/>
      <c r="P461" s="125"/>
      <c r="Q461" s="125"/>
      <c r="R461" s="125"/>
      <c r="S461" s="125"/>
      <c r="T461" s="125"/>
      <c r="U461" s="123" t="str">
        <f>IF(区域选择!P462="","",区域选择!P462)</f>
        <v/>
      </c>
      <c r="V461" s="123" t="str">
        <f>IF(原始数据!AJ461=0,"",原始数据!AJ461)</f>
        <v/>
      </c>
      <c r="W461" s="124"/>
      <c r="X461" s="125"/>
      <c r="Y461" s="125"/>
      <c r="Z461" s="125"/>
      <c r="AA461" s="125"/>
      <c r="AB461" s="125"/>
      <c r="AC461" s="123" t="str">
        <f>IF(区域选择!U462="","",区域选择!U462)</f>
        <v/>
      </c>
      <c r="AD461" s="123" t="str">
        <f>IF(原始数据!AL461=0,"",原始数据!AL461)</f>
        <v/>
      </c>
      <c r="AE461" s="124"/>
      <c r="AF461" s="125"/>
      <c r="AG461" s="125"/>
      <c r="AH461" s="125"/>
      <c r="AI461" s="125"/>
      <c r="AJ461" s="125"/>
      <c r="AK461" s="123" t="str">
        <f>IF(区域选择!Z462="","",区域选择!Z462)</f>
        <v/>
      </c>
      <c r="AL461" s="123" t="str">
        <f>IF(原始数据!AN461=0,"",原始数据!AN461)</f>
        <v/>
      </c>
      <c r="AM461" s="124"/>
      <c r="AN461" s="125"/>
      <c r="AO461" s="125"/>
      <c r="AP461" s="125"/>
      <c r="AQ461" s="125"/>
      <c r="AR461" s="125"/>
      <c r="AS461" s="128"/>
      <c r="AT461" s="128"/>
      <c r="AU461" s="128"/>
      <c r="AV461" s="128"/>
      <c r="AW461" s="128"/>
      <c r="AX461" s="125"/>
      <c r="AY461" s="125"/>
      <c r="AZ461" s="130"/>
      <c r="BA461" s="130"/>
      <c r="BB461" s="130"/>
      <c r="BC461" s="125"/>
    </row>
    <row r="462" spans="1:55">
      <c r="A462" s="117">
        <f>输入错误检查!B462</f>
        <v>0</v>
      </c>
      <c r="C462" s="120" t="str">
        <f>IF(原始数据!B462="","",原始数据!B462)</f>
        <v/>
      </c>
      <c r="D462" s="120" t="str">
        <f>IF(原始数据!C462="","",原始数据!C462)</f>
        <v/>
      </c>
      <c r="E462" s="120" t="str">
        <f>IF(原始数据!D462="","",原始数据!D462)</f>
        <v/>
      </c>
      <c r="F462" s="120" t="str">
        <f>IF(原始数据!E462="","",原始数据!E462)</f>
        <v/>
      </c>
      <c r="G462" s="120" t="str">
        <f>IF(原始数据!F462="","",原始数据!F462)</f>
        <v/>
      </c>
      <c r="H462" s="120">
        <f>IF(原始数据!G462="","",原始数据!G462)</f>
        <v>3</v>
      </c>
      <c r="I462" s="120" t="str">
        <f>IF(原始数据!H462="","",原始数据!H462)</f>
        <v>上</v>
      </c>
      <c r="J462" s="120" t="str">
        <f>原始数据!U462</f>
        <v/>
      </c>
      <c r="K462" s="120" t="str">
        <f t="shared" si="14"/>
        <v/>
      </c>
      <c r="L462" s="120">
        <f t="shared" si="15"/>
        <v>0</v>
      </c>
      <c r="M462" s="123" t="str">
        <f>IF(区域选择!K463="","",区域选择!K463)</f>
        <v/>
      </c>
      <c r="N462" s="123" t="str">
        <f>IF(原始数据!AI462=0,"",原始数据!AI462)</f>
        <v/>
      </c>
      <c r="O462" s="124"/>
      <c r="P462" s="125"/>
      <c r="Q462" s="125"/>
      <c r="R462" s="125"/>
      <c r="S462" s="125"/>
      <c r="T462" s="125"/>
      <c r="U462" s="123" t="str">
        <f>IF(区域选择!P463="","",区域选择!P463)</f>
        <v/>
      </c>
      <c r="V462" s="123" t="str">
        <f>IF(原始数据!AJ462=0,"",原始数据!AJ462)</f>
        <v/>
      </c>
      <c r="W462" s="124"/>
      <c r="X462" s="125"/>
      <c r="Y462" s="125"/>
      <c r="Z462" s="125"/>
      <c r="AA462" s="125"/>
      <c r="AB462" s="125"/>
      <c r="AC462" s="123" t="str">
        <f>IF(区域选择!U463="","",区域选择!U463)</f>
        <v/>
      </c>
      <c r="AD462" s="123" t="str">
        <f>IF(原始数据!AL462=0,"",原始数据!AL462)</f>
        <v/>
      </c>
      <c r="AE462" s="124"/>
      <c r="AF462" s="125"/>
      <c r="AG462" s="125"/>
      <c r="AH462" s="125"/>
      <c r="AI462" s="125"/>
      <c r="AJ462" s="125"/>
      <c r="AK462" s="123" t="str">
        <f>IF(区域选择!Z463="","",区域选择!Z463)</f>
        <v/>
      </c>
      <c r="AL462" s="123" t="str">
        <f>IF(原始数据!AN462=0,"",原始数据!AN462)</f>
        <v/>
      </c>
      <c r="AM462" s="124"/>
      <c r="AN462" s="125"/>
      <c r="AO462" s="125"/>
      <c r="AP462" s="125"/>
      <c r="AQ462" s="125"/>
      <c r="AR462" s="125"/>
      <c r="AS462" s="128"/>
      <c r="AT462" s="128"/>
      <c r="AU462" s="128"/>
      <c r="AV462" s="128"/>
      <c r="AW462" s="128"/>
      <c r="AX462" s="125"/>
      <c r="AY462" s="125"/>
      <c r="AZ462" s="130"/>
      <c r="BA462" s="130"/>
      <c r="BB462" s="130"/>
      <c r="BC462" s="125"/>
    </row>
    <row r="463" spans="1:55">
      <c r="A463" s="117">
        <f>输入错误检查!B463</f>
        <v>0</v>
      </c>
      <c r="C463" s="120" t="str">
        <f>IF(原始数据!B463="","",原始数据!B463)</f>
        <v/>
      </c>
      <c r="D463" s="120" t="str">
        <f>IF(原始数据!C463="","",原始数据!C463)</f>
        <v/>
      </c>
      <c r="E463" s="120" t="str">
        <f>IF(原始数据!D463="","",原始数据!D463)</f>
        <v/>
      </c>
      <c r="F463" s="120" t="str">
        <f>IF(原始数据!E463="","",原始数据!E463)</f>
        <v/>
      </c>
      <c r="G463" s="120" t="str">
        <f>IF(原始数据!F463="","",原始数据!F463)</f>
        <v/>
      </c>
      <c r="H463" s="120">
        <f>IF(原始数据!G463="","",原始数据!G463)</f>
        <v>3</v>
      </c>
      <c r="I463" s="120" t="str">
        <f>IF(原始数据!H463="","",原始数据!H463)</f>
        <v>下</v>
      </c>
      <c r="J463" s="120" t="str">
        <f>原始数据!U463</f>
        <v/>
      </c>
      <c r="K463" s="120" t="str">
        <f t="shared" si="14"/>
        <v/>
      </c>
      <c r="L463" s="120">
        <f t="shared" si="15"/>
        <v>0</v>
      </c>
      <c r="M463" s="123" t="str">
        <f>IF(区域选择!K464="","",区域选择!K464)</f>
        <v/>
      </c>
      <c r="N463" s="123" t="str">
        <f>IF(原始数据!AI463=0,"",原始数据!AI463)</f>
        <v/>
      </c>
      <c r="O463" s="124"/>
      <c r="P463" s="125"/>
      <c r="Q463" s="125"/>
      <c r="R463" s="125"/>
      <c r="S463" s="125"/>
      <c r="T463" s="125"/>
      <c r="U463" s="123" t="str">
        <f>IF(区域选择!P464="","",区域选择!P464)</f>
        <v/>
      </c>
      <c r="V463" s="123" t="str">
        <f>IF(原始数据!AJ463=0,"",原始数据!AJ463)</f>
        <v/>
      </c>
      <c r="W463" s="124"/>
      <c r="X463" s="125"/>
      <c r="Y463" s="125"/>
      <c r="Z463" s="125"/>
      <c r="AA463" s="125"/>
      <c r="AB463" s="125"/>
      <c r="AC463" s="123" t="str">
        <f>IF(区域选择!U464="","",区域选择!U464)</f>
        <v/>
      </c>
      <c r="AD463" s="123" t="str">
        <f>IF(原始数据!AL463=0,"",原始数据!AL463)</f>
        <v/>
      </c>
      <c r="AE463" s="124"/>
      <c r="AF463" s="125"/>
      <c r="AG463" s="125"/>
      <c r="AH463" s="125"/>
      <c r="AI463" s="125"/>
      <c r="AJ463" s="125"/>
      <c r="AK463" s="123" t="str">
        <f>IF(区域选择!Z464="","",区域选择!Z464)</f>
        <v/>
      </c>
      <c r="AL463" s="123" t="str">
        <f>IF(原始数据!AN463=0,"",原始数据!AN463)</f>
        <v/>
      </c>
      <c r="AM463" s="124"/>
      <c r="AN463" s="125"/>
      <c r="AO463" s="125"/>
      <c r="AP463" s="125"/>
      <c r="AQ463" s="125"/>
      <c r="AR463" s="125"/>
      <c r="AS463" s="128"/>
      <c r="AT463" s="128"/>
      <c r="AU463" s="128"/>
      <c r="AV463" s="128"/>
      <c r="AW463" s="128"/>
      <c r="AX463" s="125"/>
      <c r="AY463" s="125"/>
      <c r="AZ463" s="130"/>
      <c r="BA463" s="130"/>
      <c r="BB463" s="130"/>
      <c r="BC463" s="125"/>
    </row>
    <row r="464" spans="1:55">
      <c r="A464" s="117">
        <f>输入错误检查!B464</f>
        <v>0</v>
      </c>
      <c r="C464" s="120" t="str">
        <f>IF(原始数据!B464="","",原始数据!B464)</f>
        <v/>
      </c>
      <c r="D464" s="120" t="str">
        <f>IF(原始数据!C464="","",原始数据!C464)</f>
        <v/>
      </c>
      <c r="E464" s="120" t="str">
        <f>IF(原始数据!D464="","",原始数据!D464)</f>
        <v/>
      </c>
      <c r="F464" s="120" t="str">
        <f>IF(原始数据!E464="","",原始数据!E464)</f>
        <v/>
      </c>
      <c r="G464" s="120" t="str">
        <f>IF(原始数据!F464="","",原始数据!F464)</f>
        <v/>
      </c>
      <c r="H464" s="120" t="str">
        <f>IF(原始数据!G464="","",原始数据!G464)</f>
        <v>加</v>
      </c>
      <c r="I464" s="120" t="str">
        <f>IF(原始数据!H464="","",原始数据!H464)</f>
        <v>上</v>
      </c>
      <c r="J464" s="120" t="str">
        <f>原始数据!U464</f>
        <v/>
      </c>
      <c r="K464" s="120" t="str">
        <f t="shared" si="14"/>
        <v/>
      </c>
      <c r="L464" s="120">
        <f t="shared" si="15"/>
        <v>0</v>
      </c>
      <c r="M464" s="123" t="str">
        <f>IF(区域选择!K465="","",区域选择!K465)</f>
        <v/>
      </c>
      <c r="N464" s="123" t="str">
        <f>IF(原始数据!AI464=0,"",原始数据!AI464)</f>
        <v/>
      </c>
      <c r="O464" s="124"/>
      <c r="P464" s="125"/>
      <c r="Q464" s="125"/>
      <c r="R464" s="125"/>
      <c r="S464" s="125"/>
      <c r="T464" s="125"/>
      <c r="U464" s="123" t="str">
        <f>IF(区域选择!P465="","",区域选择!P465)</f>
        <v/>
      </c>
      <c r="V464" s="123" t="str">
        <f>IF(原始数据!AJ464=0,"",原始数据!AJ464)</f>
        <v/>
      </c>
      <c r="W464" s="124"/>
      <c r="X464" s="125"/>
      <c r="Y464" s="125"/>
      <c r="Z464" s="125"/>
      <c r="AA464" s="125"/>
      <c r="AB464" s="125"/>
      <c r="AC464" s="123" t="str">
        <f>IF(区域选择!U465="","",区域选择!U465)</f>
        <v/>
      </c>
      <c r="AD464" s="123" t="str">
        <f>IF(原始数据!AL464=0,"",原始数据!AL464)</f>
        <v/>
      </c>
      <c r="AE464" s="124"/>
      <c r="AF464" s="125"/>
      <c r="AG464" s="125"/>
      <c r="AH464" s="125"/>
      <c r="AI464" s="125"/>
      <c r="AJ464" s="125"/>
      <c r="AK464" s="123" t="str">
        <f>IF(区域选择!Z465="","",区域选择!Z465)</f>
        <v/>
      </c>
      <c r="AL464" s="123" t="str">
        <f>IF(原始数据!AN464=0,"",原始数据!AN464)</f>
        <v/>
      </c>
      <c r="AM464" s="124"/>
      <c r="AN464" s="125"/>
      <c r="AO464" s="125"/>
      <c r="AP464" s="125"/>
      <c r="AQ464" s="125"/>
      <c r="AR464" s="125"/>
      <c r="AS464" s="128"/>
      <c r="AT464" s="128"/>
      <c r="AU464" s="128"/>
      <c r="AV464" s="128"/>
      <c r="AW464" s="128"/>
      <c r="AX464" s="125"/>
      <c r="AY464" s="125"/>
      <c r="AZ464" s="130"/>
      <c r="BA464" s="130"/>
      <c r="BB464" s="130"/>
      <c r="BC464" s="125"/>
    </row>
    <row r="465" spans="1:55">
      <c r="A465" s="117">
        <f>输入错误检查!B465</f>
        <v>0</v>
      </c>
      <c r="C465" s="120" t="str">
        <f>IF(原始数据!B465="","",原始数据!B465)</f>
        <v/>
      </c>
      <c r="D465" s="120" t="str">
        <f>IF(原始数据!C465="","",原始数据!C465)</f>
        <v/>
      </c>
      <c r="E465" s="120" t="str">
        <f>IF(原始数据!D465="","",原始数据!D465)</f>
        <v/>
      </c>
      <c r="F465" s="120" t="str">
        <f>IF(原始数据!E465="","",原始数据!E465)</f>
        <v/>
      </c>
      <c r="G465" s="120" t="str">
        <f>IF(原始数据!F465="","",原始数据!F465)</f>
        <v/>
      </c>
      <c r="H465" s="120" t="str">
        <f>IF(原始数据!G465="","",原始数据!G465)</f>
        <v>加</v>
      </c>
      <c r="I465" s="120" t="str">
        <f>IF(原始数据!H465="","",原始数据!H465)</f>
        <v>下</v>
      </c>
      <c r="J465" s="120" t="str">
        <f>原始数据!U465</f>
        <v/>
      </c>
      <c r="K465" s="120" t="str">
        <f t="shared" si="14"/>
        <v/>
      </c>
      <c r="L465" s="120">
        <f t="shared" si="15"/>
        <v>0</v>
      </c>
      <c r="M465" s="123" t="str">
        <f>IF(区域选择!K466="","",区域选择!K466)</f>
        <v/>
      </c>
      <c r="N465" s="123" t="str">
        <f>IF(原始数据!AI465=0,"",原始数据!AI465)</f>
        <v/>
      </c>
      <c r="O465" s="124"/>
      <c r="P465" s="125"/>
      <c r="Q465" s="125"/>
      <c r="R465" s="125"/>
      <c r="S465" s="125"/>
      <c r="T465" s="125"/>
      <c r="U465" s="123" t="str">
        <f>IF(区域选择!P466="","",区域选择!P466)</f>
        <v/>
      </c>
      <c r="V465" s="123" t="str">
        <f>IF(原始数据!AJ465=0,"",原始数据!AJ465)</f>
        <v/>
      </c>
      <c r="W465" s="124"/>
      <c r="X465" s="125"/>
      <c r="Y465" s="125"/>
      <c r="Z465" s="125"/>
      <c r="AA465" s="125"/>
      <c r="AB465" s="125"/>
      <c r="AC465" s="123" t="str">
        <f>IF(区域选择!U466="","",区域选择!U466)</f>
        <v/>
      </c>
      <c r="AD465" s="123" t="str">
        <f>IF(原始数据!AL465=0,"",原始数据!AL465)</f>
        <v/>
      </c>
      <c r="AE465" s="124"/>
      <c r="AF465" s="125"/>
      <c r="AG465" s="125"/>
      <c r="AH465" s="125"/>
      <c r="AI465" s="125"/>
      <c r="AJ465" s="125"/>
      <c r="AK465" s="123" t="str">
        <f>IF(区域选择!Z466="","",区域选择!Z466)</f>
        <v/>
      </c>
      <c r="AL465" s="123" t="str">
        <f>IF(原始数据!AN465=0,"",原始数据!AN465)</f>
        <v/>
      </c>
      <c r="AM465" s="124"/>
      <c r="AN465" s="125"/>
      <c r="AO465" s="125"/>
      <c r="AP465" s="125"/>
      <c r="AQ465" s="125"/>
      <c r="AR465" s="125"/>
      <c r="AS465" s="128"/>
      <c r="AT465" s="128"/>
      <c r="AU465" s="128"/>
      <c r="AV465" s="128"/>
      <c r="AW465" s="128"/>
      <c r="AX465" s="125"/>
      <c r="AY465" s="125"/>
      <c r="AZ465" s="130"/>
      <c r="BA465" s="130"/>
      <c r="BB465" s="130"/>
      <c r="BC465" s="125"/>
    </row>
    <row r="466" spans="1:55">
      <c r="A466" s="117">
        <f>输入错误检查!B466</f>
        <v>0</v>
      </c>
      <c r="C466" s="120" t="str">
        <f>IF(原始数据!B466="","",原始数据!B466)</f>
        <v/>
      </c>
      <c r="D466" s="120" t="str">
        <f>IF(原始数据!C466="","",原始数据!C466)</f>
        <v/>
      </c>
      <c r="E466" s="120" t="str">
        <f>IF(原始数据!D466="","",原始数据!D466)</f>
        <v/>
      </c>
      <c r="F466" s="120" t="str">
        <f>IF(原始数据!E466="","",原始数据!E466)</f>
        <v/>
      </c>
      <c r="G466" s="120" t="str">
        <f>IF(原始数据!F466="","",原始数据!F466)</f>
        <v/>
      </c>
      <c r="H466" s="120">
        <f>IF(原始数据!G466="","",原始数据!G466)</f>
        <v>1</v>
      </c>
      <c r="I466" s="120" t="str">
        <f>IF(原始数据!H466="","",原始数据!H466)</f>
        <v>上</v>
      </c>
      <c r="J466" s="120" t="str">
        <f>原始数据!U466</f>
        <v/>
      </c>
      <c r="K466" s="120" t="str">
        <f t="shared" si="14"/>
        <v/>
      </c>
      <c r="L466" s="120">
        <f t="shared" si="15"/>
        <v>0</v>
      </c>
      <c r="M466" s="123" t="str">
        <f>IF(区域选择!K467="","",区域选择!K467)</f>
        <v/>
      </c>
      <c r="N466" s="123" t="str">
        <f>IF(原始数据!AI466=0,"",原始数据!AI466)</f>
        <v/>
      </c>
      <c r="O466" s="124"/>
      <c r="P466" s="125"/>
      <c r="Q466" s="125"/>
      <c r="R466" s="125"/>
      <c r="S466" s="125"/>
      <c r="T466" s="125"/>
      <c r="U466" s="123" t="str">
        <f>IF(区域选择!P467="","",区域选择!P467)</f>
        <v/>
      </c>
      <c r="V466" s="123" t="str">
        <f>IF(原始数据!AJ466=0,"",原始数据!AJ466)</f>
        <v/>
      </c>
      <c r="W466" s="124"/>
      <c r="X466" s="125"/>
      <c r="Y466" s="125"/>
      <c r="Z466" s="125"/>
      <c r="AA466" s="125"/>
      <c r="AB466" s="125"/>
      <c r="AC466" s="123" t="str">
        <f>IF(区域选择!U467="","",区域选择!U467)</f>
        <v/>
      </c>
      <c r="AD466" s="123" t="str">
        <f>IF(原始数据!AL466=0,"",原始数据!AL466)</f>
        <v/>
      </c>
      <c r="AE466" s="124"/>
      <c r="AF466" s="125"/>
      <c r="AG466" s="125"/>
      <c r="AH466" s="125"/>
      <c r="AI466" s="125"/>
      <c r="AJ466" s="125"/>
      <c r="AK466" s="123" t="str">
        <f>IF(区域选择!Z467="","",区域选择!Z467)</f>
        <v/>
      </c>
      <c r="AL466" s="123" t="str">
        <f>IF(原始数据!AN466=0,"",原始数据!AN466)</f>
        <v/>
      </c>
      <c r="AM466" s="124"/>
      <c r="AN466" s="125"/>
      <c r="AO466" s="125"/>
      <c r="AP466" s="125"/>
      <c r="AQ466" s="125"/>
      <c r="AR466" s="125"/>
      <c r="AS466" s="128"/>
      <c r="AT466" s="128"/>
      <c r="AU466" s="128"/>
      <c r="AV466" s="128"/>
      <c r="AW466" s="128"/>
      <c r="AX466" s="125"/>
      <c r="AY466" s="125"/>
      <c r="AZ466" s="130"/>
      <c r="BA466" s="130"/>
      <c r="BB466" s="130"/>
      <c r="BC466" s="125"/>
    </row>
    <row r="467" spans="1:55">
      <c r="A467" s="117">
        <f>输入错误检查!B467</f>
        <v>0</v>
      </c>
      <c r="C467" s="120" t="str">
        <f>IF(原始数据!B467="","",原始数据!B467)</f>
        <v/>
      </c>
      <c r="D467" s="120" t="str">
        <f>IF(原始数据!C467="","",原始数据!C467)</f>
        <v/>
      </c>
      <c r="E467" s="120" t="str">
        <f>IF(原始数据!D467="","",原始数据!D467)</f>
        <v/>
      </c>
      <c r="F467" s="120" t="str">
        <f>IF(原始数据!E467="","",原始数据!E467)</f>
        <v/>
      </c>
      <c r="G467" s="120" t="str">
        <f>IF(原始数据!F467="","",原始数据!F467)</f>
        <v/>
      </c>
      <c r="H467" s="120">
        <f>IF(原始数据!G467="","",原始数据!G467)</f>
        <v>1</v>
      </c>
      <c r="I467" s="120" t="str">
        <f>IF(原始数据!H467="","",原始数据!H467)</f>
        <v>下</v>
      </c>
      <c r="J467" s="120" t="str">
        <f>原始数据!U467</f>
        <v/>
      </c>
      <c r="K467" s="120" t="str">
        <f t="shared" ref="K467:K530" si="16">IF(J467="","",IF(_xlfn.IFS(L467&gt;2,"人",L467=2,"平",L467&lt;2,"屠")=J467,0,1))</f>
        <v/>
      </c>
      <c r="L467" s="120">
        <f t="shared" ref="L467:L530" si="17">COUNTIF(T467,"出门")+COUNTIF(AB467,"出门")+COUNTIF(AJ467,"出门")+COUNTIF(AR467,"出门")</f>
        <v>0</v>
      </c>
      <c r="M467" s="123" t="str">
        <f>IF(区域选择!K468="","",区域选择!K468)</f>
        <v/>
      </c>
      <c r="N467" s="123" t="str">
        <f>IF(原始数据!AI467=0,"",原始数据!AI467)</f>
        <v/>
      </c>
      <c r="O467" s="124"/>
      <c r="P467" s="125"/>
      <c r="Q467" s="125"/>
      <c r="R467" s="125"/>
      <c r="S467" s="125"/>
      <c r="T467" s="125"/>
      <c r="U467" s="123" t="str">
        <f>IF(区域选择!P468="","",区域选择!P468)</f>
        <v/>
      </c>
      <c r="V467" s="123" t="str">
        <f>IF(原始数据!AJ467=0,"",原始数据!AJ467)</f>
        <v/>
      </c>
      <c r="W467" s="124"/>
      <c r="X467" s="125"/>
      <c r="Y467" s="125"/>
      <c r="Z467" s="125"/>
      <c r="AA467" s="125"/>
      <c r="AB467" s="125"/>
      <c r="AC467" s="123" t="str">
        <f>IF(区域选择!U468="","",区域选择!U468)</f>
        <v/>
      </c>
      <c r="AD467" s="123" t="str">
        <f>IF(原始数据!AL467=0,"",原始数据!AL467)</f>
        <v/>
      </c>
      <c r="AE467" s="124"/>
      <c r="AF467" s="125"/>
      <c r="AG467" s="125"/>
      <c r="AH467" s="125"/>
      <c r="AI467" s="125"/>
      <c r="AJ467" s="125"/>
      <c r="AK467" s="123" t="str">
        <f>IF(区域选择!Z468="","",区域选择!Z468)</f>
        <v/>
      </c>
      <c r="AL467" s="123" t="str">
        <f>IF(原始数据!AN467=0,"",原始数据!AN467)</f>
        <v/>
      </c>
      <c r="AM467" s="124"/>
      <c r="AN467" s="125"/>
      <c r="AO467" s="125"/>
      <c r="AP467" s="125"/>
      <c r="AQ467" s="125"/>
      <c r="AR467" s="125"/>
      <c r="AS467" s="128"/>
      <c r="AT467" s="128"/>
      <c r="AU467" s="128"/>
      <c r="AV467" s="128"/>
      <c r="AW467" s="128"/>
      <c r="AX467" s="125"/>
      <c r="AY467" s="125"/>
      <c r="AZ467" s="130"/>
      <c r="BA467" s="130"/>
      <c r="BB467" s="130"/>
      <c r="BC467" s="125"/>
    </row>
    <row r="468" spans="1:55">
      <c r="A468" s="117">
        <f>输入错误检查!B468</f>
        <v>0</v>
      </c>
      <c r="C468" s="120" t="str">
        <f>IF(原始数据!B468="","",原始数据!B468)</f>
        <v/>
      </c>
      <c r="D468" s="120" t="str">
        <f>IF(原始数据!C468="","",原始数据!C468)</f>
        <v/>
      </c>
      <c r="E468" s="120" t="str">
        <f>IF(原始数据!D468="","",原始数据!D468)</f>
        <v/>
      </c>
      <c r="F468" s="120" t="str">
        <f>IF(原始数据!E468="","",原始数据!E468)</f>
        <v/>
      </c>
      <c r="G468" s="120" t="str">
        <f>IF(原始数据!F468="","",原始数据!F468)</f>
        <v/>
      </c>
      <c r="H468" s="120">
        <f>IF(原始数据!G468="","",原始数据!G468)</f>
        <v>2</v>
      </c>
      <c r="I468" s="120" t="str">
        <f>IF(原始数据!H468="","",原始数据!H468)</f>
        <v>上</v>
      </c>
      <c r="J468" s="120" t="str">
        <f>原始数据!U468</f>
        <v/>
      </c>
      <c r="K468" s="120" t="str">
        <f t="shared" si="16"/>
        <v/>
      </c>
      <c r="L468" s="120">
        <f t="shared" si="17"/>
        <v>0</v>
      </c>
      <c r="M468" s="123" t="str">
        <f>IF(区域选择!K469="","",区域选择!K469)</f>
        <v/>
      </c>
      <c r="N468" s="123" t="str">
        <f>IF(原始数据!AI468=0,"",原始数据!AI468)</f>
        <v/>
      </c>
      <c r="O468" s="124"/>
      <c r="P468" s="125"/>
      <c r="Q468" s="125"/>
      <c r="R468" s="125"/>
      <c r="S468" s="125"/>
      <c r="T468" s="125"/>
      <c r="U468" s="123" t="str">
        <f>IF(区域选择!P469="","",区域选择!P469)</f>
        <v/>
      </c>
      <c r="V468" s="123" t="str">
        <f>IF(原始数据!AJ468=0,"",原始数据!AJ468)</f>
        <v/>
      </c>
      <c r="W468" s="124"/>
      <c r="X468" s="125"/>
      <c r="Y468" s="125"/>
      <c r="Z468" s="125"/>
      <c r="AA468" s="125"/>
      <c r="AB468" s="125"/>
      <c r="AC468" s="123" t="str">
        <f>IF(区域选择!U469="","",区域选择!U469)</f>
        <v/>
      </c>
      <c r="AD468" s="123" t="str">
        <f>IF(原始数据!AL468=0,"",原始数据!AL468)</f>
        <v/>
      </c>
      <c r="AE468" s="124"/>
      <c r="AF468" s="125"/>
      <c r="AG468" s="125"/>
      <c r="AH468" s="125"/>
      <c r="AI468" s="125"/>
      <c r="AJ468" s="125"/>
      <c r="AK468" s="123" t="str">
        <f>IF(区域选择!Z469="","",区域选择!Z469)</f>
        <v/>
      </c>
      <c r="AL468" s="123" t="str">
        <f>IF(原始数据!AN468=0,"",原始数据!AN468)</f>
        <v/>
      </c>
      <c r="AM468" s="124"/>
      <c r="AN468" s="125"/>
      <c r="AO468" s="125"/>
      <c r="AP468" s="125"/>
      <c r="AQ468" s="125"/>
      <c r="AR468" s="125"/>
      <c r="AS468" s="128"/>
      <c r="AT468" s="128"/>
      <c r="AU468" s="128"/>
      <c r="AV468" s="128"/>
      <c r="AW468" s="128"/>
      <c r="AX468" s="125"/>
      <c r="AY468" s="125"/>
      <c r="AZ468" s="130"/>
      <c r="BA468" s="130"/>
      <c r="BB468" s="130"/>
      <c r="BC468" s="125"/>
    </row>
    <row r="469" spans="1:55">
      <c r="A469" s="117">
        <f>输入错误检查!B469</f>
        <v>0</v>
      </c>
      <c r="C469" s="120" t="str">
        <f>IF(原始数据!B469="","",原始数据!B469)</f>
        <v/>
      </c>
      <c r="D469" s="120" t="str">
        <f>IF(原始数据!C469="","",原始数据!C469)</f>
        <v/>
      </c>
      <c r="E469" s="120" t="str">
        <f>IF(原始数据!D469="","",原始数据!D469)</f>
        <v/>
      </c>
      <c r="F469" s="120" t="str">
        <f>IF(原始数据!E469="","",原始数据!E469)</f>
        <v/>
      </c>
      <c r="G469" s="120" t="str">
        <f>IF(原始数据!F469="","",原始数据!F469)</f>
        <v/>
      </c>
      <c r="H469" s="120">
        <f>IF(原始数据!G469="","",原始数据!G469)</f>
        <v>2</v>
      </c>
      <c r="I469" s="120" t="str">
        <f>IF(原始数据!H469="","",原始数据!H469)</f>
        <v>下</v>
      </c>
      <c r="J469" s="120" t="str">
        <f>原始数据!U469</f>
        <v/>
      </c>
      <c r="K469" s="120" t="str">
        <f t="shared" si="16"/>
        <v/>
      </c>
      <c r="L469" s="120">
        <f t="shared" si="17"/>
        <v>0</v>
      </c>
      <c r="M469" s="123" t="str">
        <f>IF(区域选择!K470="","",区域选择!K470)</f>
        <v/>
      </c>
      <c r="N469" s="123" t="str">
        <f>IF(原始数据!AI469=0,"",原始数据!AI469)</f>
        <v/>
      </c>
      <c r="O469" s="124"/>
      <c r="P469" s="125"/>
      <c r="Q469" s="125"/>
      <c r="R469" s="125"/>
      <c r="S469" s="125"/>
      <c r="T469" s="125"/>
      <c r="U469" s="123" t="str">
        <f>IF(区域选择!P470="","",区域选择!P470)</f>
        <v/>
      </c>
      <c r="V469" s="123" t="str">
        <f>IF(原始数据!AJ469=0,"",原始数据!AJ469)</f>
        <v/>
      </c>
      <c r="W469" s="124"/>
      <c r="X469" s="125"/>
      <c r="Y469" s="125"/>
      <c r="Z469" s="125"/>
      <c r="AA469" s="125"/>
      <c r="AB469" s="125"/>
      <c r="AC469" s="123" t="str">
        <f>IF(区域选择!U470="","",区域选择!U470)</f>
        <v/>
      </c>
      <c r="AD469" s="123" t="str">
        <f>IF(原始数据!AL469=0,"",原始数据!AL469)</f>
        <v/>
      </c>
      <c r="AE469" s="124"/>
      <c r="AF469" s="125"/>
      <c r="AG469" s="125"/>
      <c r="AH469" s="125"/>
      <c r="AI469" s="125"/>
      <c r="AJ469" s="125"/>
      <c r="AK469" s="123" t="str">
        <f>IF(区域选择!Z470="","",区域选择!Z470)</f>
        <v/>
      </c>
      <c r="AL469" s="123" t="str">
        <f>IF(原始数据!AN469=0,"",原始数据!AN469)</f>
        <v/>
      </c>
      <c r="AM469" s="124"/>
      <c r="AN469" s="125"/>
      <c r="AO469" s="125"/>
      <c r="AP469" s="125"/>
      <c r="AQ469" s="125"/>
      <c r="AR469" s="125"/>
      <c r="AS469" s="128"/>
      <c r="AT469" s="128"/>
      <c r="AU469" s="128"/>
      <c r="AV469" s="128"/>
      <c r="AW469" s="128"/>
      <c r="AX469" s="125"/>
      <c r="AY469" s="125"/>
      <c r="AZ469" s="130"/>
      <c r="BA469" s="130"/>
      <c r="BB469" s="130"/>
      <c r="BC469" s="125"/>
    </row>
    <row r="470" spans="1:55">
      <c r="A470" s="117">
        <f>输入错误检查!B470</f>
        <v>0</v>
      </c>
      <c r="C470" s="120" t="str">
        <f>IF(原始数据!B470="","",原始数据!B470)</f>
        <v/>
      </c>
      <c r="D470" s="120" t="str">
        <f>IF(原始数据!C470="","",原始数据!C470)</f>
        <v/>
      </c>
      <c r="E470" s="120" t="str">
        <f>IF(原始数据!D470="","",原始数据!D470)</f>
        <v/>
      </c>
      <c r="F470" s="120" t="str">
        <f>IF(原始数据!E470="","",原始数据!E470)</f>
        <v/>
      </c>
      <c r="G470" s="120" t="str">
        <f>IF(原始数据!F470="","",原始数据!F470)</f>
        <v/>
      </c>
      <c r="H470" s="120">
        <f>IF(原始数据!G470="","",原始数据!G470)</f>
        <v>3</v>
      </c>
      <c r="I470" s="120" t="str">
        <f>IF(原始数据!H470="","",原始数据!H470)</f>
        <v>上</v>
      </c>
      <c r="J470" s="120" t="str">
        <f>原始数据!U470</f>
        <v/>
      </c>
      <c r="K470" s="120" t="str">
        <f t="shared" si="16"/>
        <v/>
      </c>
      <c r="L470" s="120">
        <f t="shared" si="17"/>
        <v>0</v>
      </c>
      <c r="M470" s="123" t="str">
        <f>IF(区域选择!K471="","",区域选择!K471)</f>
        <v/>
      </c>
      <c r="N470" s="123" t="str">
        <f>IF(原始数据!AI470=0,"",原始数据!AI470)</f>
        <v/>
      </c>
      <c r="O470" s="124"/>
      <c r="P470" s="125"/>
      <c r="Q470" s="125"/>
      <c r="R470" s="125"/>
      <c r="S470" s="125"/>
      <c r="T470" s="125"/>
      <c r="U470" s="123" t="str">
        <f>IF(区域选择!P471="","",区域选择!P471)</f>
        <v/>
      </c>
      <c r="V470" s="123" t="str">
        <f>IF(原始数据!AJ470=0,"",原始数据!AJ470)</f>
        <v/>
      </c>
      <c r="W470" s="124"/>
      <c r="X470" s="125"/>
      <c r="Y470" s="125"/>
      <c r="Z470" s="125"/>
      <c r="AA470" s="125"/>
      <c r="AB470" s="125"/>
      <c r="AC470" s="123" t="str">
        <f>IF(区域选择!U471="","",区域选择!U471)</f>
        <v/>
      </c>
      <c r="AD470" s="123" t="str">
        <f>IF(原始数据!AL470=0,"",原始数据!AL470)</f>
        <v/>
      </c>
      <c r="AE470" s="124"/>
      <c r="AF470" s="125"/>
      <c r="AG470" s="125"/>
      <c r="AH470" s="125"/>
      <c r="AI470" s="125"/>
      <c r="AJ470" s="125"/>
      <c r="AK470" s="123" t="str">
        <f>IF(区域选择!Z471="","",区域选择!Z471)</f>
        <v/>
      </c>
      <c r="AL470" s="123" t="str">
        <f>IF(原始数据!AN470=0,"",原始数据!AN470)</f>
        <v/>
      </c>
      <c r="AM470" s="124"/>
      <c r="AN470" s="125"/>
      <c r="AO470" s="125"/>
      <c r="AP470" s="125"/>
      <c r="AQ470" s="125"/>
      <c r="AR470" s="125"/>
      <c r="AS470" s="128"/>
      <c r="AT470" s="128"/>
      <c r="AU470" s="128"/>
      <c r="AV470" s="128"/>
      <c r="AW470" s="128"/>
      <c r="AX470" s="125"/>
      <c r="AY470" s="125"/>
      <c r="AZ470" s="130"/>
      <c r="BA470" s="130"/>
      <c r="BB470" s="130"/>
      <c r="BC470" s="125"/>
    </row>
    <row r="471" spans="1:55">
      <c r="A471" s="117">
        <f>输入错误检查!B471</f>
        <v>0</v>
      </c>
      <c r="C471" s="120" t="str">
        <f>IF(原始数据!B471="","",原始数据!B471)</f>
        <v/>
      </c>
      <c r="D471" s="120" t="str">
        <f>IF(原始数据!C471="","",原始数据!C471)</f>
        <v/>
      </c>
      <c r="E471" s="120" t="str">
        <f>IF(原始数据!D471="","",原始数据!D471)</f>
        <v/>
      </c>
      <c r="F471" s="120" t="str">
        <f>IF(原始数据!E471="","",原始数据!E471)</f>
        <v/>
      </c>
      <c r="G471" s="120" t="str">
        <f>IF(原始数据!F471="","",原始数据!F471)</f>
        <v/>
      </c>
      <c r="H471" s="120">
        <f>IF(原始数据!G471="","",原始数据!G471)</f>
        <v>3</v>
      </c>
      <c r="I471" s="120" t="str">
        <f>IF(原始数据!H471="","",原始数据!H471)</f>
        <v>下</v>
      </c>
      <c r="J471" s="120" t="str">
        <f>原始数据!U471</f>
        <v/>
      </c>
      <c r="K471" s="120" t="str">
        <f t="shared" si="16"/>
        <v/>
      </c>
      <c r="L471" s="120">
        <f t="shared" si="17"/>
        <v>0</v>
      </c>
      <c r="M471" s="123" t="str">
        <f>IF(区域选择!K472="","",区域选择!K472)</f>
        <v/>
      </c>
      <c r="N471" s="123" t="str">
        <f>IF(原始数据!AI471=0,"",原始数据!AI471)</f>
        <v/>
      </c>
      <c r="O471" s="124"/>
      <c r="P471" s="125"/>
      <c r="Q471" s="125"/>
      <c r="R471" s="125"/>
      <c r="S471" s="125"/>
      <c r="T471" s="125"/>
      <c r="U471" s="123" t="str">
        <f>IF(区域选择!P472="","",区域选择!P472)</f>
        <v/>
      </c>
      <c r="V471" s="123" t="str">
        <f>IF(原始数据!AJ471=0,"",原始数据!AJ471)</f>
        <v/>
      </c>
      <c r="W471" s="124"/>
      <c r="X471" s="125"/>
      <c r="Y471" s="125"/>
      <c r="Z471" s="125"/>
      <c r="AA471" s="125"/>
      <c r="AB471" s="125"/>
      <c r="AC471" s="123" t="str">
        <f>IF(区域选择!U472="","",区域选择!U472)</f>
        <v/>
      </c>
      <c r="AD471" s="123" t="str">
        <f>IF(原始数据!AL471=0,"",原始数据!AL471)</f>
        <v/>
      </c>
      <c r="AE471" s="124"/>
      <c r="AF471" s="125"/>
      <c r="AG471" s="125"/>
      <c r="AH471" s="125"/>
      <c r="AI471" s="125"/>
      <c r="AJ471" s="125"/>
      <c r="AK471" s="123" t="str">
        <f>IF(区域选择!Z472="","",区域选择!Z472)</f>
        <v/>
      </c>
      <c r="AL471" s="123" t="str">
        <f>IF(原始数据!AN471=0,"",原始数据!AN471)</f>
        <v/>
      </c>
      <c r="AM471" s="124"/>
      <c r="AN471" s="125"/>
      <c r="AO471" s="125"/>
      <c r="AP471" s="125"/>
      <c r="AQ471" s="125"/>
      <c r="AR471" s="125"/>
      <c r="AS471" s="128"/>
      <c r="AT471" s="128"/>
      <c r="AU471" s="128"/>
      <c r="AV471" s="128"/>
      <c r="AW471" s="128"/>
      <c r="AX471" s="125"/>
      <c r="AY471" s="125"/>
      <c r="AZ471" s="130"/>
      <c r="BA471" s="130"/>
      <c r="BB471" s="130"/>
      <c r="BC471" s="125"/>
    </row>
    <row r="472" spans="1:55">
      <c r="A472" s="117">
        <f>输入错误检查!B472</f>
        <v>0</v>
      </c>
      <c r="C472" s="120" t="str">
        <f>IF(原始数据!B472="","",原始数据!B472)</f>
        <v/>
      </c>
      <c r="D472" s="120" t="str">
        <f>IF(原始数据!C472="","",原始数据!C472)</f>
        <v/>
      </c>
      <c r="E472" s="120" t="str">
        <f>IF(原始数据!D472="","",原始数据!D472)</f>
        <v/>
      </c>
      <c r="F472" s="120" t="str">
        <f>IF(原始数据!E472="","",原始数据!E472)</f>
        <v/>
      </c>
      <c r="G472" s="120" t="str">
        <f>IF(原始数据!F472="","",原始数据!F472)</f>
        <v/>
      </c>
      <c r="H472" s="120" t="str">
        <f>IF(原始数据!G472="","",原始数据!G472)</f>
        <v>加</v>
      </c>
      <c r="I472" s="120" t="str">
        <f>IF(原始数据!H472="","",原始数据!H472)</f>
        <v>上</v>
      </c>
      <c r="J472" s="120" t="str">
        <f>原始数据!U472</f>
        <v/>
      </c>
      <c r="K472" s="120" t="str">
        <f t="shared" si="16"/>
        <v/>
      </c>
      <c r="L472" s="120">
        <f t="shared" si="17"/>
        <v>0</v>
      </c>
      <c r="M472" s="123" t="str">
        <f>IF(区域选择!K473="","",区域选择!K473)</f>
        <v/>
      </c>
      <c r="N472" s="123" t="str">
        <f>IF(原始数据!AI472=0,"",原始数据!AI472)</f>
        <v/>
      </c>
      <c r="O472" s="124"/>
      <c r="P472" s="125"/>
      <c r="Q472" s="125"/>
      <c r="R472" s="125"/>
      <c r="S472" s="125"/>
      <c r="T472" s="125"/>
      <c r="U472" s="123" t="str">
        <f>IF(区域选择!P473="","",区域选择!P473)</f>
        <v/>
      </c>
      <c r="V472" s="123" t="str">
        <f>IF(原始数据!AJ472=0,"",原始数据!AJ472)</f>
        <v/>
      </c>
      <c r="W472" s="124"/>
      <c r="X472" s="125"/>
      <c r="Y472" s="125"/>
      <c r="Z472" s="125"/>
      <c r="AA472" s="125"/>
      <c r="AB472" s="125"/>
      <c r="AC472" s="123" t="str">
        <f>IF(区域选择!U473="","",区域选择!U473)</f>
        <v/>
      </c>
      <c r="AD472" s="123" t="str">
        <f>IF(原始数据!AL472=0,"",原始数据!AL472)</f>
        <v/>
      </c>
      <c r="AE472" s="124"/>
      <c r="AF472" s="125"/>
      <c r="AG472" s="125"/>
      <c r="AH472" s="125"/>
      <c r="AI472" s="125"/>
      <c r="AJ472" s="125"/>
      <c r="AK472" s="123" t="str">
        <f>IF(区域选择!Z473="","",区域选择!Z473)</f>
        <v/>
      </c>
      <c r="AL472" s="123" t="str">
        <f>IF(原始数据!AN472=0,"",原始数据!AN472)</f>
        <v/>
      </c>
      <c r="AM472" s="124"/>
      <c r="AN472" s="125"/>
      <c r="AO472" s="125"/>
      <c r="AP472" s="125"/>
      <c r="AQ472" s="125"/>
      <c r="AR472" s="125"/>
      <c r="AS472" s="128"/>
      <c r="AT472" s="128"/>
      <c r="AU472" s="128"/>
      <c r="AV472" s="128"/>
      <c r="AW472" s="128"/>
      <c r="AX472" s="125"/>
      <c r="AY472" s="125"/>
      <c r="AZ472" s="130"/>
      <c r="BA472" s="130"/>
      <c r="BB472" s="130"/>
      <c r="BC472" s="125"/>
    </row>
    <row r="473" spans="1:55">
      <c r="A473" s="117">
        <f>输入错误检查!B473</f>
        <v>0</v>
      </c>
      <c r="C473" s="120" t="str">
        <f>IF(原始数据!B473="","",原始数据!B473)</f>
        <v/>
      </c>
      <c r="D473" s="120" t="str">
        <f>IF(原始数据!C473="","",原始数据!C473)</f>
        <v/>
      </c>
      <c r="E473" s="120" t="str">
        <f>IF(原始数据!D473="","",原始数据!D473)</f>
        <v/>
      </c>
      <c r="F473" s="120" t="str">
        <f>IF(原始数据!E473="","",原始数据!E473)</f>
        <v/>
      </c>
      <c r="G473" s="120" t="str">
        <f>IF(原始数据!F473="","",原始数据!F473)</f>
        <v/>
      </c>
      <c r="H473" s="120" t="str">
        <f>IF(原始数据!G473="","",原始数据!G473)</f>
        <v>加</v>
      </c>
      <c r="I473" s="120" t="str">
        <f>IF(原始数据!H473="","",原始数据!H473)</f>
        <v>下</v>
      </c>
      <c r="J473" s="120" t="str">
        <f>原始数据!U473</f>
        <v/>
      </c>
      <c r="K473" s="120" t="str">
        <f t="shared" si="16"/>
        <v/>
      </c>
      <c r="L473" s="120">
        <f t="shared" si="17"/>
        <v>0</v>
      </c>
      <c r="M473" s="123" t="str">
        <f>IF(区域选择!K474="","",区域选择!K474)</f>
        <v/>
      </c>
      <c r="N473" s="123" t="str">
        <f>IF(原始数据!AI473=0,"",原始数据!AI473)</f>
        <v/>
      </c>
      <c r="O473" s="124"/>
      <c r="P473" s="125"/>
      <c r="Q473" s="125"/>
      <c r="R473" s="125"/>
      <c r="S473" s="125"/>
      <c r="T473" s="125"/>
      <c r="U473" s="123" t="str">
        <f>IF(区域选择!P474="","",区域选择!P474)</f>
        <v/>
      </c>
      <c r="V473" s="123" t="str">
        <f>IF(原始数据!AJ473=0,"",原始数据!AJ473)</f>
        <v/>
      </c>
      <c r="W473" s="124"/>
      <c r="X473" s="125"/>
      <c r="Y473" s="125"/>
      <c r="Z473" s="125"/>
      <c r="AA473" s="125"/>
      <c r="AB473" s="125"/>
      <c r="AC473" s="123" t="str">
        <f>IF(区域选择!U474="","",区域选择!U474)</f>
        <v/>
      </c>
      <c r="AD473" s="123" t="str">
        <f>IF(原始数据!AL473=0,"",原始数据!AL473)</f>
        <v/>
      </c>
      <c r="AE473" s="124"/>
      <c r="AF473" s="125"/>
      <c r="AG473" s="125"/>
      <c r="AH473" s="125"/>
      <c r="AI473" s="125"/>
      <c r="AJ473" s="125"/>
      <c r="AK473" s="123" t="str">
        <f>IF(区域选择!Z474="","",区域选择!Z474)</f>
        <v/>
      </c>
      <c r="AL473" s="123" t="str">
        <f>IF(原始数据!AN473=0,"",原始数据!AN473)</f>
        <v/>
      </c>
      <c r="AM473" s="124"/>
      <c r="AN473" s="125"/>
      <c r="AO473" s="125"/>
      <c r="AP473" s="125"/>
      <c r="AQ473" s="125"/>
      <c r="AR473" s="125"/>
      <c r="AS473" s="128"/>
      <c r="AT473" s="128"/>
      <c r="AU473" s="128"/>
      <c r="AV473" s="128"/>
      <c r="AW473" s="128"/>
      <c r="AX473" s="125"/>
      <c r="AY473" s="125"/>
      <c r="AZ473" s="130"/>
      <c r="BA473" s="130"/>
      <c r="BB473" s="130"/>
      <c r="BC473" s="125"/>
    </row>
    <row r="474" spans="1:55">
      <c r="A474" s="117">
        <f>输入错误检查!B474</f>
        <v>0</v>
      </c>
      <c r="C474" s="120" t="str">
        <f>IF(原始数据!B474="","",原始数据!B474)</f>
        <v/>
      </c>
      <c r="D474" s="120" t="str">
        <f>IF(原始数据!C474="","",原始数据!C474)</f>
        <v/>
      </c>
      <c r="E474" s="120" t="str">
        <f>IF(原始数据!D474="","",原始数据!D474)</f>
        <v/>
      </c>
      <c r="F474" s="120" t="str">
        <f>IF(原始数据!E474="","",原始数据!E474)</f>
        <v/>
      </c>
      <c r="G474" s="120" t="str">
        <f>IF(原始数据!F474="","",原始数据!F474)</f>
        <v/>
      </c>
      <c r="H474" s="120">
        <f>IF(原始数据!G474="","",原始数据!G474)</f>
        <v>1</v>
      </c>
      <c r="I474" s="120" t="str">
        <f>IF(原始数据!H474="","",原始数据!H474)</f>
        <v>上</v>
      </c>
      <c r="J474" s="120" t="str">
        <f>原始数据!U474</f>
        <v/>
      </c>
      <c r="K474" s="120" t="str">
        <f t="shared" si="16"/>
        <v/>
      </c>
      <c r="L474" s="120">
        <f t="shared" si="17"/>
        <v>0</v>
      </c>
      <c r="M474" s="123" t="str">
        <f>IF(区域选择!K475="","",区域选择!K475)</f>
        <v/>
      </c>
      <c r="N474" s="123" t="str">
        <f>IF(原始数据!AI474=0,"",原始数据!AI474)</f>
        <v/>
      </c>
      <c r="O474" s="124"/>
      <c r="P474" s="125"/>
      <c r="Q474" s="125"/>
      <c r="R474" s="125"/>
      <c r="S474" s="125"/>
      <c r="T474" s="125"/>
      <c r="U474" s="123" t="str">
        <f>IF(区域选择!P475="","",区域选择!P475)</f>
        <v/>
      </c>
      <c r="V474" s="123" t="str">
        <f>IF(原始数据!AJ474=0,"",原始数据!AJ474)</f>
        <v/>
      </c>
      <c r="W474" s="124"/>
      <c r="X474" s="125"/>
      <c r="Y474" s="125"/>
      <c r="Z474" s="125"/>
      <c r="AA474" s="125"/>
      <c r="AB474" s="125"/>
      <c r="AC474" s="123" t="str">
        <f>IF(区域选择!U475="","",区域选择!U475)</f>
        <v/>
      </c>
      <c r="AD474" s="123" t="str">
        <f>IF(原始数据!AL474=0,"",原始数据!AL474)</f>
        <v/>
      </c>
      <c r="AE474" s="124"/>
      <c r="AF474" s="125"/>
      <c r="AG474" s="125"/>
      <c r="AH474" s="125"/>
      <c r="AI474" s="125"/>
      <c r="AJ474" s="125"/>
      <c r="AK474" s="123" t="str">
        <f>IF(区域选择!Z475="","",区域选择!Z475)</f>
        <v/>
      </c>
      <c r="AL474" s="123" t="str">
        <f>IF(原始数据!AN474=0,"",原始数据!AN474)</f>
        <v/>
      </c>
      <c r="AM474" s="124"/>
      <c r="AN474" s="125"/>
      <c r="AO474" s="125"/>
      <c r="AP474" s="125"/>
      <c r="AQ474" s="125"/>
      <c r="AR474" s="125"/>
      <c r="AS474" s="128"/>
      <c r="AT474" s="128"/>
      <c r="AU474" s="128"/>
      <c r="AV474" s="128"/>
      <c r="AW474" s="128"/>
      <c r="AX474" s="125"/>
      <c r="AY474" s="125"/>
      <c r="AZ474" s="130"/>
      <c r="BA474" s="130"/>
      <c r="BB474" s="130"/>
      <c r="BC474" s="125"/>
    </row>
    <row r="475" spans="1:55">
      <c r="A475" s="117">
        <f>输入错误检查!B475</f>
        <v>0</v>
      </c>
      <c r="C475" s="120" t="str">
        <f>IF(原始数据!B475="","",原始数据!B475)</f>
        <v/>
      </c>
      <c r="D475" s="120" t="str">
        <f>IF(原始数据!C475="","",原始数据!C475)</f>
        <v/>
      </c>
      <c r="E475" s="120" t="str">
        <f>IF(原始数据!D475="","",原始数据!D475)</f>
        <v/>
      </c>
      <c r="F475" s="120" t="str">
        <f>IF(原始数据!E475="","",原始数据!E475)</f>
        <v/>
      </c>
      <c r="G475" s="120" t="str">
        <f>IF(原始数据!F475="","",原始数据!F475)</f>
        <v/>
      </c>
      <c r="H475" s="120">
        <f>IF(原始数据!G475="","",原始数据!G475)</f>
        <v>1</v>
      </c>
      <c r="I475" s="120" t="str">
        <f>IF(原始数据!H475="","",原始数据!H475)</f>
        <v>下</v>
      </c>
      <c r="J475" s="120" t="str">
        <f>原始数据!U475</f>
        <v/>
      </c>
      <c r="K475" s="120" t="str">
        <f t="shared" si="16"/>
        <v/>
      </c>
      <c r="L475" s="120">
        <f t="shared" si="17"/>
        <v>0</v>
      </c>
      <c r="M475" s="123" t="str">
        <f>IF(区域选择!K476="","",区域选择!K476)</f>
        <v/>
      </c>
      <c r="N475" s="123" t="str">
        <f>IF(原始数据!AI475=0,"",原始数据!AI475)</f>
        <v/>
      </c>
      <c r="O475" s="124"/>
      <c r="P475" s="125"/>
      <c r="Q475" s="125"/>
      <c r="R475" s="125"/>
      <c r="S475" s="125"/>
      <c r="T475" s="125"/>
      <c r="U475" s="123" t="str">
        <f>IF(区域选择!P476="","",区域选择!P476)</f>
        <v/>
      </c>
      <c r="V475" s="123" t="str">
        <f>IF(原始数据!AJ475=0,"",原始数据!AJ475)</f>
        <v/>
      </c>
      <c r="W475" s="124"/>
      <c r="X475" s="125"/>
      <c r="Y475" s="125"/>
      <c r="Z475" s="125"/>
      <c r="AA475" s="125"/>
      <c r="AB475" s="125"/>
      <c r="AC475" s="123" t="str">
        <f>IF(区域选择!U476="","",区域选择!U476)</f>
        <v/>
      </c>
      <c r="AD475" s="123" t="str">
        <f>IF(原始数据!AL475=0,"",原始数据!AL475)</f>
        <v/>
      </c>
      <c r="AE475" s="124"/>
      <c r="AF475" s="125"/>
      <c r="AG475" s="125"/>
      <c r="AH475" s="125"/>
      <c r="AI475" s="125"/>
      <c r="AJ475" s="125"/>
      <c r="AK475" s="123" t="str">
        <f>IF(区域选择!Z476="","",区域选择!Z476)</f>
        <v/>
      </c>
      <c r="AL475" s="123" t="str">
        <f>IF(原始数据!AN475=0,"",原始数据!AN475)</f>
        <v/>
      </c>
      <c r="AM475" s="124"/>
      <c r="AN475" s="125"/>
      <c r="AO475" s="125"/>
      <c r="AP475" s="125"/>
      <c r="AQ475" s="125"/>
      <c r="AR475" s="125"/>
      <c r="AS475" s="128"/>
      <c r="AT475" s="128"/>
      <c r="AU475" s="128"/>
      <c r="AV475" s="128"/>
      <c r="AW475" s="128"/>
      <c r="AX475" s="125"/>
      <c r="AY475" s="125"/>
      <c r="AZ475" s="130"/>
      <c r="BA475" s="130"/>
      <c r="BB475" s="130"/>
      <c r="BC475" s="125"/>
    </row>
    <row r="476" spans="1:55">
      <c r="A476" s="117">
        <f>输入错误检查!B476</f>
        <v>0</v>
      </c>
      <c r="C476" s="120" t="str">
        <f>IF(原始数据!B476="","",原始数据!B476)</f>
        <v/>
      </c>
      <c r="D476" s="120" t="str">
        <f>IF(原始数据!C476="","",原始数据!C476)</f>
        <v/>
      </c>
      <c r="E476" s="120" t="str">
        <f>IF(原始数据!D476="","",原始数据!D476)</f>
        <v/>
      </c>
      <c r="F476" s="120" t="str">
        <f>IF(原始数据!E476="","",原始数据!E476)</f>
        <v/>
      </c>
      <c r="G476" s="120" t="str">
        <f>IF(原始数据!F476="","",原始数据!F476)</f>
        <v/>
      </c>
      <c r="H476" s="120">
        <f>IF(原始数据!G476="","",原始数据!G476)</f>
        <v>2</v>
      </c>
      <c r="I476" s="120" t="str">
        <f>IF(原始数据!H476="","",原始数据!H476)</f>
        <v>上</v>
      </c>
      <c r="J476" s="120" t="str">
        <f>原始数据!U476</f>
        <v/>
      </c>
      <c r="K476" s="120" t="str">
        <f t="shared" si="16"/>
        <v/>
      </c>
      <c r="L476" s="120">
        <f t="shared" si="17"/>
        <v>0</v>
      </c>
      <c r="M476" s="123" t="str">
        <f>IF(区域选择!K477="","",区域选择!K477)</f>
        <v/>
      </c>
      <c r="N476" s="123" t="str">
        <f>IF(原始数据!AI476=0,"",原始数据!AI476)</f>
        <v/>
      </c>
      <c r="O476" s="124"/>
      <c r="P476" s="125"/>
      <c r="Q476" s="125"/>
      <c r="R476" s="125"/>
      <c r="S476" s="125"/>
      <c r="T476" s="125"/>
      <c r="U476" s="123" t="str">
        <f>IF(区域选择!P477="","",区域选择!P477)</f>
        <v/>
      </c>
      <c r="V476" s="123" t="str">
        <f>IF(原始数据!AJ476=0,"",原始数据!AJ476)</f>
        <v/>
      </c>
      <c r="W476" s="124"/>
      <c r="X476" s="125"/>
      <c r="Y476" s="125"/>
      <c r="Z476" s="125"/>
      <c r="AA476" s="125"/>
      <c r="AB476" s="125"/>
      <c r="AC476" s="123" t="str">
        <f>IF(区域选择!U477="","",区域选择!U477)</f>
        <v/>
      </c>
      <c r="AD476" s="123" t="str">
        <f>IF(原始数据!AL476=0,"",原始数据!AL476)</f>
        <v/>
      </c>
      <c r="AE476" s="124"/>
      <c r="AF476" s="125"/>
      <c r="AG476" s="125"/>
      <c r="AH476" s="125"/>
      <c r="AI476" s="125"/>
      <c r="AJ476" s="125"/>
      <c r="AK476" s="123" t="str">
        <f>IF(区域选择!Z477="","",区域选择!Z477)</f>
        <v/>
      </c>
      <c r="AL476" s="123" t="str">
        <f>IF(原始数据!AN476=0,"",原始数据!AN476)</f>
        <v/>
      </c>
      <c r="AM476" s="124"/>
      <c r="AN476" s="125"/>
      <c r="AO476" s="125"/>
      <c r="AP476" s="125"/>
      <c r="AQ476" s="125"/>
      <c r="AR476" s="125"/>
      <c r="AS476" s="128"/>
      <c r="AT476" s="128"/>
      <c r="AU476" s="128"/>
      <c r="AV476" s="128"/>
      <c r="AW476" s="128"/>
      <c r="AX476" s="125"/>
      <c r="AY476" s="125"/>
      <c r="AZ476" s="130"/>
      <c r="BA476" s="130"/>
      <c r="BB476" s="130"/>
      <c r="BC476" s="125"/>
    </row>
    <row r="477" spans="1:55">
      <c r="A477" s="117">
        <f>输入错误检查!B477</f>
        <v>0</v>
      </c>
      <c r="C477" s="120" t="str">
        <f>IF(原始数据!B477="","",原始数据!B477)</f>
        <v/>
      </c>
      <c r="D477" s="120" t="str">
        <f>IF(原始数据!C477="","",原始数据!C477)</f>
        <v/>
      </c>
      <c r="E477" s="120" t="str">
        <f>IF(原始数据!D477="","",原始数据!D477)</f>
        <v/>
      </c>
      <c r="F477" s="120" t="str">
        <f>IF(原始数据!E477="","",原始数据!E477)</f>
        <v/>
      </c>
      <c r="G477" s="120" t="str">
        <f>IF(原始数据!F477="","",原始数据!F477)</f>
        <v/>
      </c>
      <c r="H477" s="120">
        <f>IF(原始数据!G477="","",原始数据!G477)</f>
        <v>2</v>
      </c>
      <c r="I477" s="120" t="str">
        <f>IF(原始数据!H477="","",原始数据!H477)</f>
        <v>下</v>
      </c>
      <c r="J477" s="120" t="str">
        <f>原始数据!U477</f>
        <v/>
      </c>
      <c r="K477" s="120" t="str">
        <f t="shared" si="16"/>
        <v/>
      </c>
      <c r="L477" s="120">
        <f t="shared" si="17"/>
        <v>0</v>
      </c>
      <c r="M477" s="123" t="str">
        <f>IF(区域选择!K478="","",区域选择!K478)</f>
        <v/>
      </c>
      <c r="N477" s="123" t="str">
        <f>IF(原始数据!AI477=0,"",原始数据!AI477)</f>
        <v/>
      </c>
      <c r="O477" s="124"/>
      <c r="P477" s="125"/>
      <c r="Q477" s="125"/>
      <c r="R477" s="125"/>
      <c r="S477" s="125"/>
      <c r="T477" s="125"/>
      <c r="U477" s="123" t="str">
        <f>IF(区域选择!P478="","",区域选择!P478)</f>
        <v/>
      </c>
      <c r="V477" s="123" t="str">
        <f>IF(原始数据!AJ477=0,"",原始数据!AJ477)</f>
        <v/>
      </c>
      <c r="W477" s="124"/>
      <c r="X477" s="125"/>
      <c r="Y477" s="125"/>
      <c r="Z477" s="125"/>
      <c r="AA477" s="125"/>
      <c r="AB477" s="125"/>
      <c r="AC477" s="123" t="str">
        <f>IF(区域选择!U478="","",区域选择!U478)</f>
        <v/>
      </c>
      <c r="AD477" s="123" t="str">
        <f>IF(原始数据!AL477=0,"",原始数据!AL477)</f>
        <v/>
      </c>
      <c r="AE477" s="124"/>
      <c r="AF477" s="125"/>
      <c r="AG477" s="125"/>
      <c r="AH477" s="125"/>
      <c r="AI477" s="125"/>
      <c r="AJ477" s="125"/>
      <c r="AK477" s="123" t="str">
        <f>IF(区域选择!Z478="","",区域选择!Z478)</f>
        <v/>
      </c>
      <c r="AL477" s="123" t="str">
        <f>IF(原始数据!AN477=0,"",原始数据!AN477)</f>
        <v/>
      </c>
      <c r="AM477" s="124"/>
      <c r="AN477" s="125"/>
      <c r="AO477" s="125"/>
      <c r="AP477" s="125"/>
      <c r="AQ477" s="125"/>
      <c r="AR477" s="125"/>
      <c r="AS477" s="128"/>
      <c r="AT477" s="128"/>
      <c r="AU477" s="128"/>
      <c r="AV477" s="128"/>
      <c r="AW477" s="128"/>
      <c r="AX477" s="125"/>
      <c r="AY477" s="125"/>
      <c r="AZ477" s="130"/>
      <c r="BA477" s="130"/>
      <c r="BB477" s="130"/>
      <c r="BC477" s="125"/>
    </row>
    <row r="478" spans="1:55">
      <c r="A478" s="117">
        <f>输入错误检查!B478</f>
        <v>0</v>
      </c>
      <c r="C478" s="120" t="str">
        <f>IF(原始数据!B478="","",原始数据!B478)</f>
        <v/>
      </c>
      <c r="D478" s="120" t="str">
        <f>IF(原始数据!C478="","",原始数据!C478)</f>
        <v/>
      </c>
      <c r="E478" s="120" t="str">
        <f>IF(原始数据!D478="","",原始数据!D478)</f>
        <v/>
      </c>
      <c r="F478" s="120" t="str">
        <f>IF(原始数据!E478="","",原始数据!E478)</f>
        <v/>
      </c>
      <c r="G478" s="120" t="str">
        <f>IF(原始数据!F478="","",原始数据!F478)</f>
        <v/>
      </c>
      <c r="H478" s="120">
        <f>IF(原始数据!G478="","",原始数据!G478)</f>
        <v>3</v>
      </c>
      <c r="I478" s="120" t="str">
        <f>IF(原始数据!H478="","",原始数据!H478)</f>
        <v>上</v>
      </c>
      <c r="J478" s="120" t="str">
        <f>原始数据!U478</f>
        <v/>
      </c>
      <c r="K478" s="120" t="str">
        <f t="shared" si="16"/>
        <v/>
      </c>
      <c r="L478" s="120">
        <f t="shared" si="17"/>
        <v>0</v>
      </c>
      <c r="M478" s="123" t="str">
        <f>IF(区域选择!K479="","",区域选择!K479)</f>
        <v/>
      </c>
      <c r="N478" s="123" t="str">
        <f>IF(原始数据!AI478=0,"",原始数据!AI478)</f>
        <v/>
      </c>
      <c r="O478" s="124"/>
      <c r="P478" s="125"/>
      <c r="Q478" s="125"/>
      <c r="R478" s="125"/>
      <c r="S478" s="125"/>
      <c r="T478" s="125"/>
      <c r="U478" s="123" t="str">
        <f>IF(区域选择!P479="","",区域选择!P479)</f>
        <v/>
      </c>
      <c r="V478" s="123" t="str">
        <f>IF(原始数据!AJ478=0,"",原始数据!AJ478)</f>
        <v/>
      </c>
      <c r="W478" s="124"/>
      <c r="X478" s="125"/>
      <c r="Y478" s="125"/>
      <c r="Z478" s="125"/>
      <c r="AA478" s="125"/>
      <c r="AB478" s="125"/>
      <c r="AC478" s="123" t="str">
        <f>IF(区域选择!U479="","",区域选择!U479)</f>
        <v/>
      </c>
      <c r="AD478" s="123" t="str">
        <f>IF(原始数据!AL478=0,"",原始数据!AL478)</f>
        <v/>
      </c>
      <c r="AE478" s="124"/>
      <c r="AF478" s="125"/>
      <c r="AG478" s="125"/>
      <c r="AH478" s="125"/>
      <c r="AI478" s="125"/>
      <c r="AJ478" s="125"/>
      <c r="AK478" s="123" t="str">
        <f>IF(区域选择!Z479="","",区域选择!Z479)</f>
        <v/>
      </c>
      <c r="AL478" s="123" t="str">
        <f>IF(原始数据!AN478=0,"",原始数据!AN478)</f>
        <v/>
      </c>
      <c r="AM478" s="124"/>
      <c r="AN478" s="125"/>
      <c r="AO478" s="125"/>
      <c r="AP478" s="125"/>
      <c r="AQ478" s="125"/>
      <c r="AR478" s="125"/>
      <c r="AS478" s="128"/>
      <c r="AT478" s="128"/>
      <c r="AU478" s="128"/>
      <c r="AV478" s="128"/>
      <c r="AW478" s="128"/>
      <c r="AX478" s="125"/>
      <c r="AY478" s="125"/>
      <c r="AZ478" s="130"/>
      <c r="BA478" s="130"/>
      <c r="BB478" s="130"/>
      <c r="BC478" s="125"/>
    </row>
    <row r="479" spans="1:55">
      <c r="A479" s="117">
        <f>输入错误检查!B479</f>
        <v>0</v>
      </c>
      <c r="C479" s="120" t="str">
        <f>IF(原始数据!B479="","",原始数据!B479)</f>
        <v/>
      </c>
      <c r="D479" s="120" t="str">
        <f>IF(原始数据!C479="","",原始数据!C479)</f>
        <v/>
      </c>
      <c r="E479" s="120" t="str">
        <f>IF(原始数据!D479="","",原始数据!D479)</f>
        <v/>
      </c>
      <c r="F479" s="120" t="str">
        <f>IF(原始数据!E479="","",原始数据!E479)</f>
        <v/>
      </c>
      <c r="G479" s="120" t="str">
        <f>IF(原始数据!F479="","",原始数据!F479)</f>
        <v/>
      </c>
      <c r="H479" s="120">
        <f>IF(原始数据!G479="","",原始数据!G479)</f>
        <v>3</v>
      </c>
      <c r="I479" s="120" t="str">
        <f>IF(原始数据!H479="","",原始数据!H479)</f>
        <v>下</v>
      </c>
      <c r="J479" s="120" t="str">
        <f>原始数据!U479</f>
        <v/>
      </c>
      <c r="K479" s="120" t="str">
        <f t="shared" si="16"/>
        <v/>
      </c>
      <c r="L479" s="120">
        <f t="shared" si="17"/>
        <v>0</v>
      </c>
      <c r="M479" s="123" t="str">
        <f>IF(区域选择!K480="","",区域选择!K480)</f>
        <v/>
      </c>
      <c r="N479" s="123" t="str">
        <f>IF(原始数据!AI479=0,"",原始数据!AI479)</f>
        <v/>
      </c>
      <c r="O479" s="124"/>
      <c r="P479" s="125"/>
      <c r="Q479" s="125"/>
      <c r="R479" s="125"/>
      <c r="S479" s="125"/>
      <c r="T479" s="125"/>
      <c r="U479" s="123" t="str">
        <f>IF(区域选择!P480="","",区域选择!P480)</f>
        <v/>
      </c>
      <c r="V479" s="123" t="str">
        <f>IF(原始数据!AJ479=0,"",原始数据!AJ479)</f>
        <v/>
      </c>
      <c r="W479" s="124"/>
      <c r="X479" s="125"/>
      <c r="Y479" s="125"/>
      <c r="Z479" s="125"/>
      <c r="AA479" s="125"/>
      <c r="AB479" s="125"/>
      <c r="AC479" s="123" t="str">
        <f>IF(区域选择!U480="","",区域选择!U480)</f>
        <v/>
      </c>
      <c r="AD479" s="123" t="str">
        <f>IF(原始数据!AL479=0,"",原始数据!AL479)</f>
        <v/>
      </c>
      <c r="AE479" s="124"/>
      <c r="AF479" s="125"/>
      <c r="AG479" s="125"/>
      <c r="AH479" s="125"/>
      <c r="AI479" s="125"/>
      <c r="AJ479" s="125"/>
      <c r="AK479" s="123" t="str">
        <f>IF(区域选择!Z480="","",区域选择!Z480)</f>
        <v/>
      </c>
      <c r="AL479" s="123" t="str">
        <f>IF(原始数据!AN479=0,"",原始数据!AN479)</f>
        <v/>
      </c>
      <c r="AM479" s="124"/>
      <c r="AN479" s="125"/>
      <c r="AO479" s="125"/>
      <c r="AP479" s="125"/>
      <c r="AQ479" s="125"/>
      <c r="AR479" s="125"/>
      <c r="AS479" s="128"/>
      <c r="AT479" s="128"/>
      <c r="AU479" s="128"/>
      <c r="AV479" s="128"/>
      <c r="AW479" s="128"/>
      <c r="AX479" s="125"/>
      <c r="AY479" s="125"/>
      <c r="AZ479" s="130"/>
      <c r="BA479" s="130"/>
      <c r="BB479" s="130"/>
      <c r="BC479" s="125"/>
    </row>
    <row r="480" spans="1:55">
      <c r="A480" s="117">
        <f>输入错误检查!B480</f>
        <v>0</v>
      </c>
      <c r="C480" s="120" t="str">
        <f>IF(原始数据!B480="","",原始数据!B480)</f>
        <v/>
      </c>
      <c r="D480" s="120" t="str">
        <f>IF(原始数据!C480="","",原始数据!C480)</f>
        <v/>
      </c>
      <c r="E480" s="120" t="str">
        <f>IF(原始数据!D480="","",原始数据!D480)</f>
        <v/>
      </c>
      <c r="F480" s="120" t="str">
        <f>IF(原始数据!E480="","",原始数据!E480)</f>
        <v/>
      </c>
      <c r="G480" s="120" t="str">
        <f>IF(原始数据!F480="","",原始数据!F480)</f>
        <v/>
      </c>
      <c r="H480" s="120" t="str">
        <f>IF(原始数据!G480="","",原始数据!G480)</f>
        <v>加</v>
      </c>
      <c r="I480" s="120" t="str">
        <f>IF(原始数据!H480="","",原始数据!H480)</f>
        <v>上</v>
      </c>
      <c r="J480" s="120" t="str">
        <f>原始数据!U480</f>
        <v/>
      </c>
      <c r="K480" s="120" t="str">
        <f t="shared" si="16"/>
        <v/>
      </c>
      <c r="L480" s="120">
        <f t="shared" si="17"/>
        <v>0</v>
      </c>
      <c r="M480" s="123" t="str">
        <f>IF(区域选择!K481="","",区域选择!K481)</f>
        <v/>
      </c>
      <c r="N480" s="123" t="str">
        <f>IF(原始数据!AI480=0,"",原始数据!AI480)</f>
        <v/>
      </c>
      <c r="O480" s="124"/>
      <c r="P480" s="125"/>
      <c r="Q480" s="125"/>
      <c r="R480" s="125"/>
      <c r="S480" s="125"/>
      <c r="T480" s="125"/>
      <c r="U480" s="123" t="str">
        <f>IF(区域选择!P481="","",区域选择!P481)</f>
        <v/>
      </c>
      <c r="V480" s="123" t="str">
        <f>IF(原始数据!AJ480=0,"",原始数据!AJ480)</f>
        <v/>
      </c>
      <c r="W480" s="124"/>
      <c r="X480" s="125"/>
      <c r="Y480" s="125"/>
      <c r="Z480" s="125"/>
      <c r="AA480" s="125"/>
      <c r="AB480" s="125"/>
      <c r="AC480" s="123" t="str">
        <f>IF(区域选择!U481="","",区域选择!U481)</f>
        <v/>
      </c>
      <c r="AD480" s="123" t="str">
        <f>IF(原始数据!AL480=0,"",原始数据!AL480)</f>
        <v/>
      </c>
      <c r="AE480" s="124"/>
      <c r="AF480" s="125"/>
      <c r="AG480" s="125"/>
      <c r="AH480" s="125"/>
      <c r="AI480" s="125"/>
      <c r="AJ480" s="125"/>
      <c r="AK480" s="123" t="str">
        <f>IF(区域选择!Z481="","",区域选择!Z481)</f>
        <v/>
      </c>
      <c r="AL480" s="123" t="str">
        <f>IF(原始数据!AN480=0,"",原始数据!AN480)</f>
        <v/>
      </c>
      <c r="AM480" s="124"/>
      <c r="AN480" s="125"/>
      <c r="AO480" s="125"/>
      <c r="AP480" s="125"/>
      <c r="AQ480" s="125"/>
      <c r="AR480" s="125"/>
      <c r="AS480" s="128"/>
      <c r="AT480" s="128"/>
      <c r="AU480" s="128"/>
      <c r="AV480" s="128"/>
      <c r="AW480" s="128"/>
      <c r="AX480" s="125"/>
      <c r="AY480" s="125"/>
      <c r="AZ480" s="130"/>
      <c r="BA480" s="130"/>
      <c r="BB480" s="130"/>
      <c r="BC480" s="125"/>
    </row>
    <row r="481" spans="1:55">
      <c r="A481" s="117">
        <f>输入错误检查!B481</f>
        <v>0</v>
      </c>
      <c r="C481" s="120" t="str">
        <f>IF(原始数据!B481="","",原始数据!B481)</f>
        <v/>
      </c>
      <c r="D481" s="120" t="str">
        <f>IF(原始数据!C481="","",原始数据!C481)</f>
        <v/>
      </c>
      <c r="E481" s="120" t="str">
        <f>IF(原始数据!D481="","",原始数据!D481)</f>
        <v/>
      </c>
      <c r="F481" s="120" t="str">
        <f>IF(原始数据!E481="","",原始数据!E481)</f>
        <v/>
      </c>
      <c r="G481" s="120" t="str">
        <f>IF(原始数据!F481="","",原始数据!F481)</f>
        <v/>
      </c>
      <c r="H481" s="120" t="str">
        <f>IF(原始数据!G481="","",原始数据!G481)</f>
        <v>加</v>
      </c>
      <c r="I481" s="120" t="str">
        <f>IF(原始数据!H481="","",原始数据!H481)</f>
        <v>下</v>
      </c>
      <c r="J481" s="120" t="str">
        <f>原始数据!U481</f>
        <v/>
      </c>
      <c r="K481" s="120" t="str">
        <f t="shared" si="16"/>
        <v/>
      </c>
      <c r="L481" s="120">
        <f t="shared" si="17"/>
        <v>0</v>
      </c>
      <c r="M481" s="123" t="str">
        <f>IF(区域选择!K482="","",区域选择!K482)</f>
        <v/>
      </c>
      <c r="N481" s="123" t="str">
        <f>IF(原始数据!AI481=0,"",原始数据!AI481)</f>
        <v/>
      </c>
      <c r="O481" s="124"/>
      <c r="P481" s="125"/>
      <c r="Q481" s="125"/>
      <c r="R481" s="125"/>
      <c r="S481" s="125"/>
      <c r="T481" s="125"/>
      <c r="U481" s="123" t="str">
        <f>IF(区域选择!P482="","",区域选择!P482)</f>
        <v/>
      </c>
      <c r="V481" s="123" t="str">
        <f>IF(原始数据!AJ481=0,"",原始数据!AJ481)</f>
        <v/>
      </c>
      <c r="W481" s="124"/>
      <c r="X481" s="125"/>
      <c r="Y481" s="125"/>
      <c r="Z481" s="125"/>
      <c r="AA481" s="125"/>
      <c r="AB481" s="125"/>
      <c r="AC481" s="123" t="str">
        <f>IF(区域选择!U482="","",区域选择!U482)</f>
        <v/>
      </c>
      <c r="AD481" s="123" t="str">
        <f>IF(原始数据!AL481=0,"",原始数据!AL481)</f>
        <v/>
      </c>
      <c r="AE481" s="124"/>
      <c r="AF481" s="125"/>
      <c r="AG481" s="125"/>
      <c r="AH481" s="125"/>
      <c r="AI481" s="125"/>
      <c r="AJ481" s="125"/>
      <c r="AK481" s="123" t="str">
        <f>IF(区域选择!Z482="","",区域选择!Z482)</f>
        <v/>
      </c>
      <c r="AL481" s="123" t="str">
        <f>IF(原始数据!AN481=0,"",原始数据!AN481)</f>
        <v/>
      </c>
      <c r="AM481" s="124"/>
      <c r="AN481" s="125"/>
      <c r="AO481" s="125"/>
      <c r="AP481" s="125"/>
      <c r="AQ481" s="125"/>
      <c r="AR481" s="125"/>
      <c r="AS481" s="128"/>
      <c r="AT481" s="128"/>
      <c r="AU481" s="128"/>
      <c r="AV481" s="128"/>
      <c r="AW481" s="128"/>
      <c r="AX481" s="125"/>
      <c r="AY481" s="125"/>
      <c r="AZ481" s="130"/>
      <c r="BA481" s="130"/>
      <c r="BB481" s="130"/>
      <c r="BC481" s="125"/>
    </row>
    <row r="482" spans="1:55">
      <c r="A482" s="117">
        <f>输入错误检查!B482</f>
        <v>0</v>
      </c>
      <c r="C482" s="120" t="str">
        <f>IF(原始数据!B482="","",原始数据!B482)</f>
        <v/>
      </c>
      <c r="D482" s="120" t="str">
        <f>IF(原始数据!C482="","",原始数据!C482)</f>
        <v/>
      </c>
      <c r="E482" s="120" t="str">
        <f>IF(原始数据!D482="","",原始数据!D482)</f>
        <v/>
      </c>
      <c r="F482" s="120" t="str">
        <f>IF(原始数据!E482="","",原始数据!E482)</f>
        <v/>
      </c>
      <c r="G482" s="120" t="str">
        <f>IF(原始数据!F482="","",原始数据!F482)</f>
        <v/>
      </c>
      <c r="H482" s="120">
        <f>IF(原始数据!G482="","",原始数据!G482)</f>
        <v>1</v>
      </c>
      <c r="I482" s="120" t="str">
        <f>IF(原始数据!H482="","",原始数据!H482)</f>
        <v>上</v>
      </c>
      <c r="J482" s="120" t="str">
        <f>原始数据!U482</f>
        <v/>
      </c>
      <c r="K482" s="120" t="str">
        <f t="shared" si="16"/>
        <v/>
      </c>
      <c r="L482" s="120">
        <f t="shared" si="17"/>
        <v>0</v>
      </c>
      <c r="M482" s="123" t="str">
        <f>IF(区域选择!K483="","",区域选择!K483)</f>
        <v/>
      </c>
      <c r="N482" s="123" t="str">
        <f>IF(原始数据!AI482=0,"",原始数据!AI482)</f>
        <v/>
      </c>
      <c r="O482" s="124"/>
      <c r="P482" s="125"/>
      <c r="Q482" s="125"/>
      <c r="R482" s="125"/>
      <c r="S482" s="125"/>
      <c r="T482" s="125"/>
      <c r="U482" s="123" t="str">
        <f>IF(区域选择!P483="","",区域选择!P483)</f>
        <v/>
      </c>
      <c r="V482" s="123" t="str">
        <f>IF(原始数据!AJ482=0,"",原始数据!AJ482)</f>
        <v/>
      </c>
      <c r="W482" s="124"/>
      <c r="X482" s="125"/>
      <c r="Y482" s="125"/>
      <c r="Z482" s="125"/>
      <c r="AA482" s="125"/>
      <c r="AB482" s="125"/>
      <c r="AC482" s="123" t="str">
        <f>IF(区域选择!U483="","",区域选择!U483)</f>
        <v/>
      </c>
      <c r="AD482" s="123" t="str">
        <f>IF(原始数据!AL482=0,"",原始数据!AL482)</f>
        <v/>
      </c>
      <c r="AE482" s="124"/>
      <c r="AF482" s="125"/>
      <c r="AG482" s="125"/>
      <c r="AH482" s="125"/>
      <c r="AI482" s="125"/>
      <c r="AJ482" s="125"/>
      <c r="AK482" s="123" t="str">
        <f>IF(区域选择!Z483="","",区域选择!Z483)</f>
        <v/>
      </c>
      <c r="AL482" s="123" t="str">
        <f>IF(原始数据!AN482=0,"",原始数据!AN482)</f>
        <v/>
      </c>
      <c r="AM482" s="124"/>
      <c r="AN482" s="125"/>
      <c r="AO482" s="125"/>
      <c r="AP482" s="125"/>
      <c r="AQ482" s="125"/>
      <c r="AR482" s="125"/>
      <c r="AS482" s="128"/>
      <c r="AT482" s="128"/>
      <c r="AU482" s="128"/>
      <c r="AV482" s="128"/>
      <c r="AW482" s="128"/>
      <c r="AX482" s="125"/>
      <c r="AY482" s="125"/>
      <c r="AZ482" s="130"/>
      <c r="BA482" s="130"/>
      <c r="BB482" s="130"/>
      <c r="BC482" s="125"/>
    </row>
    <row r="483" spans="1:55">
      <c r="A483" s="117">
        <f>输入错误检查!B483</f>
        <v>0</v>
      </c>
      <c r="C483" s="120" t="str">
        <f>IF(原始数据!B483="","",原始数据!B483)</f>
        <v/>
      </c>
      <c r="D483" s="120" t="str">
        <f>IF(原始数据!C483="","",原始数据!C483)</f>
        <v/>
      </c>
      <c r="E483" s="120" t="str">
        <f>IF(原始数据!D483="","",原始数据!D483)</f>
        <v/>
      </c>
      <c r="F483" s="120" t="str">
        <f>IF(原始数据!E483="","",原始数据!E483)</f>
        <v/>
      </c>
      <c r="G483" s="120" t="str">
        <f>IF(原始数据!F483="","",原始数据!F483)</f>
        <v/>
      </c>
      <c r="H483" s="120">
        <f>IF(原始数据!G483="","",原始数据!G483)</f>
        <v>1</v>
      </c>
      <c r="I483" s="120" t="str">
        <f>IF(原始数据!H483="","",原始数据!H483)</f>
        <v>下</v>
      </c>
      <c r="J483" s="120" t="str">
        <f>原始数据!U483</f>
        <v/>
      </c>
      <c r="K483" s="120" t="str">
        <f t="shared" si="16"/>
        <v/>
      </c>
      <c r="L483" s="120">
        <f t="shared" si="17"/>
        <v>0</v>
      </c>
      <c r="M483" s="123" t="str">
        <f>IF(区域选择!K484="","",区域选择!K484)</f>
        <v/>
      </c>
      <c r="N483" s="123" t="str">
        <f>IF(原始数据!AI483=0,"",原始数据!AI483)</f>
        <v/>
      </c>
      <c r="O483" s="124"/>
      <c r="P483" s="125"/>
      <c r="Q483" s="125"/>
      <c r="R483" s="125"/>
      <c r="S483" s="125"/>
      <c r="T483" s="125"/>
      <c r="U483" s="123" t="str">
        <f>IF(区域选择!P484="","",区域选择!P484)</f>
        <v/>
      </c>
      <c r="V483" s="123" t="str">
        <f>IF(原始数据!AJ483=0,"",原始数据!AJ483)</f>
        <v/>
      </c>
      <c r="W483" s="124"/>
      <c r="X483" s="125"/>
      <c r="Y483" s="125"/>
      <c r="Z483" s="125"/>
      <c r="AA483" s="125"/>
      <c r="AB483" s="125"/>
      <c r="AC483" s="123" t="str">
        <f>IF(区域选择!U484="","",区域选择!U484)</f>
        <v/>
      </c>
      <c r="AD483" s="123" t="str">
        <f>IF(原始数据!AL483=0,"",原始数据!AL483)</f>
        <v/>
      </c>
      <c r="AE483" s="124"/>
      <c r="AF483" s="125"/>
      <c r="AG483" s="125"/>
      <c r="AH483" s="125"/>
      <c r="AI483" s="125"/>
      <c r="AJ483" s="125"/>
      <c r="AK483" s="123" t="str">
        <f>IF(区域选择!Z484="","",区域选择!Z484)</f>
        <v/>
      </c>
      <c r="AL483" s="123" t="str">
        <f>IF(原始数据!AN483=0,"",原始数据!AN483)</f>
        <v/>
      </c>
      <c r="AM483" s="124"/>
      <c r="AN483" s="125"/>
      <c r="AO483" s="125"/>
      <c r="AP483" s="125"/>
      <c r="AQ483" s="125"/>
      <c r="AR483" s="125"/>
      <c r="AS483" s="128"/>
      <c r="AT483" s="128"/>
      <c r="AU483" s="128"/>
      <c r="AV483" s="128"/>
      <c r="AW483" s="128"/>
      <c r="AX483" s="125"/>
      <c r="AY483" s="125"/>
      <c r="AZ483" s="130"/>
      <c r="BA483" s="130"/>
      <c r="BB483" s="130"/>
      <c r="BC483" s="125"/>
    </row>
    <row r="484" spans="1:55">
      <c r="A484" s="117">
        <f>输入错误检查!B484</f>
        <v>0</v>
      </c>
      <c r="C484" s="120" t="str">
        <f>IF(原始数据!B484="","",原始数据!B484)</f>
        <v/>
      </c>
      <c r="D484" s="120" t="str">
        <f>IF(原始数据!C484="","",原始数据!C484)</f>
        <v/>
      </c>
      <c r="E484" s="120" t="str">
        <f>IF(原始数据!D484="","",原始数据!D484)</f>
        <v/>
      </c>
      <c r="F484" s="120" t="str">
        <f>IF(原始数据!E484="","",原始数据!E484)</f>
        <v/>
      </c>
      <c r="G484" s="120" t="str">
        <f>IF(原始数据!F484="","",原始数据!F484)</f>
        <v/>
      </c>
      <c r="H484" s="120">
        <f>IF(原始数据!G484="","",原始数据!G484)</f>
        <v>2</v>
      </c>
      <c r="I484" s="120" t="str">
        <f>IF(原始数据!H484="","",原始数据!H484)</f>
        <v>上</v>
      </c>
      <c r="J484" s="120" t="str">
        <f>原始数据!U484</f>
        <v/>
      </c>
      <c r="K484" s="120" t="str">
        <f t="shared" si="16"/>
        <v/>
      </c>
      <c r="L484" s="120">
        <f t="shared" si="17"/>
        <v>0</v>
      </c>
      <c r="M484" s="123" t="str">
        <f>IF(区域选择!K485="","",区域选择!K485)</f>
        <v/>
      </c>
      <c r="N484" s="123" t="str">
        <f>IF(原始数据!AI484=0,"",原始数据!AI484)</f>
        <v/>
      </c>
      <c r="O484" s="124"/>
      <c r="P484" s="125"/>
      <c r="Q484" s="125"/>
      <c r="R484" s="125"/>
      <c r="S484" s="125"/>
      <c r="T484" s="125"/>
      <c r="U484" s="123" t="str">
        <f>IF(区域选择!P485="","",区域选择!P485)</f>
        <v/>
      </c>
      <c r="V484" s="123" t="str">
        <f>IF(原始数据!AJ484=0,"",原始数据!AJ484)</f>
        <v/>
      </c>
      <c r="W484" s="124"/>
      <c r="X484" s="125"/>
      <c r="Y484" s="125"/>
      <c r="Z484" s="125"/>
      <c r="AA484" s="125"/>
      <c r="AB484" s="125"/>
      <c r="AC484" s="123" t="str">
        <f>IF(区域选择!U485="","",区域选择!U485)</f>
        <v/>
      </c>
      <c r="AD484" s="123" t="str">
        <f>IF(原始数据!AL484=0,"",原始数据!AL484)</f>
        <v/>
      </c>
      <c r="AE484" s="124"/>
      <c r="AF484" s="125"/>
      <c r="AG484" s="125"/>
      <c r="AH484" s="125"/>
      <c r="AI484" s="125"/>
      <c r="AJ484" s="125"/>
      <c r="AK484" s="123" t="str">
        <f>IF(区域选择!Z485="","",区域选择!Z485)</f>
        <v/>
      </c>
      <c r="AL484" s="123" t="str">
        <f>IF(原始数据!AN484=0,"",原始数据!AN484)</f>
        <v/>
      </c>
      <c r="AM484" s="124"/>
      <c r="AN484" s="125"/>
      <c r="AO484" s="125"/>
      <c r="AP484" s="125"/>
      <c r="AQ484" s="125"/>
      <c r="AR484" s="125"/>
      <c r="AS484" s="128"/>
      <c r="AT484" s="128"/>
      <c r="AU484" s="128"/>
      <c r="AV484" s="128"/>
      <c r="AW484" s="128"/>
      <c r="AX484" s="125"/>
      <c r="AY484" s="125"/>
      <c r="AZ484" s="130"/>
      <c r="BA484" s="130"/>
      <c r="BB484" s="130"/>
      <c r="BC484" s="125"/>
    </row>
    <row r="485" spans="1:55">
      <c r="A485" s="117">
        <f>输入错误检查!B485</f>
        <v>0</v>
      </c>
      <c r="C485" s="120" t="str">
        <f>IF(原始数据!B485="","",原始数据!B485)</f>
        <v/>
      </c>
      <c r="D485" s="120" t="str">
        <f>IF(原始数据!C485="","",原始数据!C485)</f>
        <v/>
      </c>
      <c r="E485" s="120" t="str">
        <f>IF(原始数据!D485="","",原始数据!D485)</f>
        <v/>
      </c>
      <c r="F485" s="120" t="str">
        <f>IF(原始数据!E485="","",原始数据!E485)</f>
        <v/>
      </c>
      <c r="G485" s="120" t="str">
        <f>IF(原始数据!F485="","",原始数据!F485)</f>
        <v/>
      </c>
      <c r="H485" s="120">
        <f>IF(原始数据!G485="","",原始数据!G485)</f>
        <v>2</v>
      </c>
      <c r="I485" s="120" t="str">
        <f>IF(原始数据!H485="","",原始数据!H485)</f>
        <v>下</v>
      </c>
      <c r="J485" s="120" t="str">
        <f>原始数据!U485</f>
        <v/>
      </c>
      <c r="K485" s="120" t="str">
        <f t="shared" si="16"/>
        <v/>
      </c>
      <c r="L485" s="120">
        <f t="shared" si="17"/>
        <v>0</v>
      </c>
      <c r="M485" s="123" t="str">
        <f>IF(区域选择!K486="","",区域选择!K486)</f>
        <v/>
      </c>
      <c r="N485" s="123" t="str">
        <f>IF(原始数据!AI485=0,"",原始数据!AI485)</f>
        <v/>
      </c>
      <c r="O485" s="124"/>
      <c r="P485" s="125"/>
      <c r="Q485" s="125"/>
      <c r="R485" s="125"/>
      <c r="S485" s="125"/>
      <c r="T485" s="125"/>
      <c r="U485" s="123" t="str">
        <f>IF(区域选择!P486="","",区域选择!P486)</f>
        <v/>
      </c>
      <c r="V485" s="123" t="str">
        <f>IF(原始数据!AJ485=0,"",原始数据!AJ485)</f>
        <v/>
      </c>
      <c r="W485" s="124"/>
      <c r="X485" s="125"/>
      <c r="Y485" s="125"/>
      <c r="Z485" s="125"/>
      <c r="AA485" s="125"/>
      <c r="AB485" s="125"/>
      <c r="AC485" s="123" t="str">
        <f>IF(区域选择!U486="","",区域选择!U486)</f>
        <v/>
      </c>
      <c r="AD485" s="123" t="str">
        <f>IF(原始数据!AL485=0,"",原始数据!AL485)</f>
        <v/>
      </c>
      <c r="AE485" s="124"/>
      <c r="AF485" s="125"/>
      <c r="AG485" s="125"/>
      <c r="AH485" s="125"/>
      <c r="AI485" s="125"/>
      <c r="AJ485" s="125"/>
      <c r="AK485" s="123" t="str">
        <f>IF(区域选择!Z486="","",区域选择!Z486)</f>
        <v/>
      </c>
      <c r="AL485" s="123" t="str">
        <f>IF(原始数据!AN485=0,"",原始数据!AN485)</f>
        <v/>
      </c>
      <c r="AM485" s="124"/>
      <c r="AN485" s="125"/>
      <c r="AO485" s="125"/>
      <c r="AP485" s="125"/>
      <c r="AQ485" s="125"/>
      <c r="AR485" s="125"/>
      <c r="AS485" s="128"/>
      <c r="AT485" s="128"/>
      <c r="AU485" s="128"/>
      <c r="AV485" s="128"/>
      <c r="AW485" s="128"/>
      <c r="AX485" s="125"/>
      <c r="AY485" s="125"/>
      <c r="AZ485" s="130"/>
      <c r="BA485" s="130"/>
      <c r="BB485" s="130"/>
      <c r="BC485" s="125"/>
    </row>
    <row r="486" spans="1:55">
      <c r="A486" s="117">
        <f>输入错误检查!B486</f>
        <v>0</v>
      </c>
      <c r="C486" s="120" t="str">
        <f>IF(原始数据!B486="","",原始数据!B486)</f>
        <v/>
      </c>
      <c r="D486" s="120" t="str">
        <f>IF(原始数据!C486="","",原始数据!C486)</f>
        <v/>
      </c>
      <c r="E486" s="120" t="str">
        <f>IF(原始数据!D486="","",原始数据!D486)</f>
        <v/>
      </c>
      <c r="F486" s="120" t="str">
        <f>IF(原始数据!E486="","",原始数据!E486)</f>
        <v/>
      </c>
      <c r="G486" s="120" t="str">
        <f>IF(原始数据!F486="","",原始数据!F486)</f>
        <v/>
      </c>
      <c r="H486" s="120">
        <f>IF(原始数据!G486="","",原始数据!G486)</f>
        <v>3</v>
      </c>
      <c r="I486" s="120" t="str">
        <f>IF(原始数据!H486="","",原始数据!H486)</f>
        <v>上</v>
      </c>
      <c r="J486" s="120" t="str">
        <f>原始数据!U486</f>
        <v/>
      </c>
      <c r="K486" s="120" t="str">
        <f t="shared" si="16"/>
        <v/>
      </c>
      <c r="L486" s="120">
        <f t="shared" si="17"/>
        <v>0</v>
      </c>
      <c r="M486" s="123" t="str">
        <f>IF(区域选择!K487="","",区域选择!K487)</f>
        <v/>
      </c>
      <c r="N486" s="123" t="str">
        <f>IF(原始数据!AI486=0,"",原始数据!AI486)</f>
        <v/>
      </c>
      <c r="O486" s="124"/>
      <c r="P486" s="125"/>
      <c r="Q486" s="125"/>
      <c r="R486" s="125"/>
      <c r="S486" s="125"/>
      <c r="T486" s="125"/>
      <c r="U486" s="123" t="str">
        <f>IF(区域选择!P487="","",区域选择!P487)</f>
        <v/>
      </c>
      <c r="V486" s="123" t="str">
        <f>IF(原始数据!AJ486=0,"",原始数据!AJ486)</f>
        <v/>
      </c>
      <c r="W486" s="124"/>
      <c r="X486" s="125"/>
      <c r="Y486" s="125"/>
      <c r="Z486" s="125"/>
      <c r="AA486" s="125"/>
      <c r="AB486" s="125"/>
      <c r="AC486" s="123" t="str">
        <f>IF(区域选择!U487="","",区域选择!U487)</f>
        <v/>
      </c>
      <c r="AD486" s="123" t="str">
        <f>IF(原始数据!AL486=0,"",原始数据!AL486)</f>
        <v/>
      </c>
      <c r="AE486" s="124"/>
      <c r="AF486" s="125"/>
      <c r="AG486" s="125"/>
      <c r="AH486" s="125"/>
      <c r="AI486" s="125"/>
      <c r="AJ486" s="125"/>
      <c r="AK486" s="123" t="str">
        <f>IF(区域选择!Z487="","",区域选择!Z487)</f>
        <v/>
      </c>
      <c r="AL486" s="123" t="str">
        <f>IF(原始数据!AN486=0,"",原始数据!AN486)</f>
        <v/>
      </c>
      <c r="AM486" s="124"/>
      <c r="AN486" s="125"/>
      <c r="AO486" s="125"/>
      <c r="AP486" s="125"/>
      <c r="AQ486" s="125"/>
      <c r="AR486" s="125"/>
      <c r="AS486" s="128"/>
      <c r="AT486" s="128"/>
      <c r="AU486" s="128"/>
      <c r="AV486" s="128"/>
      <c r="AW486" s="128"/>
      <c r="AX486" s="125"/>
      <c r="AY486" s="125"/>
      <c r="AZ486" s="130"/>
      <c r="BA486" s="130"/>
      <c r="BB486" s="130"/>
      <c r="BC486" s="125"/>
    </row>
    <row r="487" spans="1:55">
      <c r="A487" s="117">
        <f>输入错误检查!B487</f>
        <v>0</v>
      </c>
      <c r="C487" s="120" t="str">
        <f>IF(原始数据!B487="","",原始数据!B487)</f>
        <v/>
      </c>
      <c r="D487" s="120" t="str">
        <f>IF(原始数据!C487="","",原始数据!C487)</f>
        <v/>
      </c>
      <c r="E487" s="120" t="str">
        <f>IF(原始数据!D487="","",原始数据!D487)</f>
        <v/>
      </c>
      <c r="F487" s="120" t="str">
        <f>IF(原始数据!E487="","",原始数据!E487)</f>
        <v/>
      </c>
      <c r="G487" s="120" t="str">
        <f>IF(原始数据!F487="","",原始数据!F487)</f>
        <v/>
      </c>
      <c r="H487" s="120">
        <f>IF(原始数据!G487="","",原始数据!G487)</f>
        <v>3</v>
      </c>
      <c r="I487" s="120" t="str">
        <f>IF(原始数据!H487="","",原始数据!H487)</f>
        <v>下</v>
      </c>
      <c r="J487" s="120" t="str">
        <f>原始数据!U487</f>
        <v/>
      </c>
      <c r="K487" s="120" t="str">
        <f t="shared" si="16"/>
        <v/>
      </c>
      <c r="L487" s="120">
        <f t="shared" si="17"/>
        <v>0</v>
      </c>
      <c r="M487" s="123" t="str">
        <f>IF(区域选择!K488="","",区域选择!K488)</f>
        <v/>
      </c>
      <c r="N487" s="123" t="str">
        <f>IF(原始数据!AI487=0,"",原始数据!AI487)</f>
        <v/>
      </c>
      <c r="O487" s="124"/>
      <c r="P487" s="125"/>
      <c r="Q487" s="125"/>
      <c r="R487" s="125"/>
      <c r="S487" s="125"/>
      <c r="T487" s="125"/>
      <c r="U487" s="123" t="str">
        <f>IF(区域选择!P488="","",区域选择!P488)</f>
        <v/>
      </c>
      <c r="V487" s="123" t="str">
        <f>IF(原始数据!AJ487=0,"",原始数据!AJ487)</f>
        <v/>
      </c>
      <c r="W487" s="124"/>
      <c r="X487" s="125"/>
      <c r="Y487" s="125"/>
      <c r="Z487" s="125"/>
      <c r="AA487" s="125"/>
      <c r="AB487" s="125"/>
      <c r="AC487" s="123" t="str">
        <f>IF(区域选择!U488="","",区域选择!U488)</f>
        <v/>
      </c>
      <c r="AD487" s="123" t="str">
        <f>IF(原始数据!AL487=0,"",原始数据!AL487)</f>
        <v/>
      </c>
      <c r="AE487" s="124"/>
      <c r="AF487" s="125"/>
      <c r="AG487" s="125"/>
      <c r="AH487" s="125"/>
      <c r="AI487" s="125"/>
      <c r="AJ487" s="125"/>
      <c r="AK487" s="123" t="str">
        <f>IF(区域选择!Z488="","",区域选择!Z488)</f>
        <v/>
      </c>
      <c r="AL487" s="123" t="str">
        <f>IF(原始数据!AN487=0,"",原始数据!AN487)</f>
        <v/>
      </c>
      <c r="AM487" s="124"/>
      <c r="AN487" s="125"/>
      <c r="AO487" s="125"/>
      <c r="AP487" s="125"/>
      <c r="AQ487" s="125"/>
      <c r="AR487" s="125"/>
      <c r="AS487" s="128"/>
      <c r="AT487" s="128"/>
      <c r="AU487" s="128"/>
      <c r="AV487" s="128"/>
      <c r="AW487" s="128"/>
      <c r="AX487" s="125"/>
      <c r="AY487" s="125"/>
      <c r="AZ487" s="130"/>
      <c r="BA487" s="130"/>
      <c r="BB487" s="130"/>
      <c r="BC487" s="125"/>
    </row>
    <row r="488" spans="1:55">
      <c r="A488" s="117">
        <f>输入错误检查!B488</f>
        <v>0</v>
      </c>
      <c r="C488" s="120" t="str">
        <f>IF(原始数据!B488="","",原始数据!B488)</f>
        <v/>
      </c>
      <c r="D488" s="120" t="str">
        <f>IF(原始数据!C488="","",原始数据!C488)</f>
        <v/>
      </c>
      <c r="E488" s="120" t="str">
        <f>IF(原始数据!D488="","",原始数据!D488)</f>
        <v/>
      </c>
      <c r="F488" s="120" t="str">
        <f>IF(原始数据!E488="","",原始数据!E488)</f>
        <v/>
      </c>
      <c r="G488" s="120" t="str">
        <f>IF(原始数据!F488="","",原始数据!F488)</f>
        <v/>
      </c>
      <c r="H488" s="120" t="str">
        <f>IF(原始数据!G488="","",原始数据!G488)</f>
        <v>加</v>
      </c>
      <c r="I488" s="120" t="str">
        <f>IF(原始数据!H488="","",原始数据!H488)</f>
        <v>上</v>
      </c>
      <c r="J488" s="120" t="str">
        <f>原始数据!U488</f>
        <v/>
      </c>
      <c r="K488" s="120" t="str">
        <f t="shared" si="16"/>
        <v/>
      </c>
      <c r="L488" s="120">
        <f t="shared" si="17"/>
        <v>0</v>
      </c>
      <c r="M488" s="123" t="str">
        <f>IF(区域选择!K489="","",区域选择!K489)</f>
        <v/>
      </c>
      <c r="N488" s="123" t="str">
        <f>IF(原始数据!AI488=0,"",原始数据!AI488)</f>
        <v/>
      </c>
      <c r="O488" s="124"/>
      <c r="P488" s="125"/>
      <c r="Q488" s="125"/>
      <c r="R488" s="125"/>
      <c r="S488" s="125"/>
      <c r="T488" s="125"/>
      <c r="U488" s="123" t="str">
        <f>IF(区域选择!P489="","",区域选择!P489)</f>
        <v/>
      </c>
      <c r="V488" s="123" t="str">
        <f>IF(原始数据!AJ488=0,"",原始数据!AJ488)</f>
        <v/>
      </c>
      <c r="W488" s="124"/>
      <c r="X488" s="125"/>
      <c r="Y488" s="125"/>
      <c r="Z488" s="125"/>
      <c r="AA488" s="125"/>
      <c r="AB488" s="125"/>
      <c r="AC488" s="123" t="str">
        <f>IF(区域选择!U489="","",区域选择!U489)</f>
        <v/>
      </c>
      <c r="AD488" s="123" t="str">
        <f>IF(原始数据!AL488=0,"",原始数据!AL488)</f>
        <v/>
      </c>
      <c r="AE488" s="124"/>
      <c r="AF488" s="125"/>
      <c r="AG488" s="125"/>
      <c r="AH488" s="125"/>
      <c r="AI488" s="125"/>
      <c r="AJ488" s="125"/>
      <c r="AK488" s="123" t="str">
        <f>IF(区域选择!Z489="","",区域选择!Z489)</f>
        <v/>
      </c>
      <c r="AL488" s="123" t="str">
        <f>IF(原始数据!AN488=0,"",原始数据!AN488)</f>
        <v/>
      </c>
      <c r="AM488" s="124"/>
      <c r="AN488" s="125"/>
      <c r="AO488" s="125"/>
      <c r="AP488" s="125"/>
      <c r="AQ488" s="125"/>
      <c r="AR488" s="125"/>
      <c r="AS488" s="128"/>
      <c r="AT488" s="128"/>
      <c r="AU488" s="128"/>
      <c r="AV488" s="128"/>
      <c r="AW488" s="128"/>
      <c r="AX488" s="125"/>
      <c r="AY488" s="125"/>
      <c r="AZ488" s="130"/>
      <c r="BA488" s="130"/>
      <c r="BB488" s="130"/>
      <c r="BC488" s="125"/>
    </row>
    <row r="489" spans="1:55">
      <c r="A489" s="117">
        <f>输入错误检查!B489</f>
        <v>0</v>
      </c>
      <c r="C489" s="120" t="str">
        <f>IF(原始数据!B489="","",原始数据!B489)</f>
        <v/>
      </c>
      <c r="D489" s="120" t="str">
        <f>IF(原始数据!C489="","",原始数据!C489)</f>
        <v/>
      </c>
      <c r="E489" s="120" t="str">
        <f>IF(原始数据!D489="","",原始数据!D489)</f>
        <v/>
      </c>
      <c r="F489" s="120" t="str">
        <f>IF(原始数据!E489="","",原始数据!E489)</f>
        <v/>
      </c>
      <c r="G489" s="120" t="str">
        <f>IF(原始数据!F489="","",原始数据!F489)</f>
        <v/>
      </c>
      <c r="H489" s="120" t="str">
        <f>IF(原始数据!G489="","",原始数据!G489)</f>
        <v>加</v>
      </c>
      <c r="I489" s="120" t="str">
        <f>IF(原始数据!H489="","",原始数据!H489)</f>
        <v>下</v>
      </c>
      <c r="J489" s="120" t="str">
        <f>原始数据!U489</f>
        <v/>
      </c>
      <c r="K489" s="120" t="str">
        <f t="shared" si="16"/>
        <v/>
      </c>
      <c r="L489" s="120">
        <f t="shared" si="17"/>
        <v>0</v>
      </c>
      <c r="M489" s="123" t="str">
        <f>IF(区域选择!K490="","",区域选择!K490)</f>
        <v/>
      </c>
      <c r="N489" s="123" t="str">
        <f>IF(原始数据!AI489=0,"",原始数据!AI489)</f>
        <v/>
      </c>
      <c r="O489" s="124"/>
      <c r="P489" s="125"/>
      <c r="Q489" s="125"/>
      <c r="R489" s="125"/>
      <c r="S489" s="125"/>
      <c r="T489" s="125"/>
      <c r="U489" s="123" t="str">
        <f>IF(区域选择!P490="","",区域选择!P490)</f>
        <v/>
      </c>
      <c r="V489" s="123" t="str">
        <f>IF(原始数据!AJ489=0,"",原始数据!AJ489)</f>
        <v/>
      </c>
      <c r="W489" s="124"/>
      <c r="X489" s="125"/>
      <c r="Y489" s="125"/>
      <c r="Z489" s="125"/>
      <c r="AA489" s="125"/>
      <c r="AB489" s="125"/>
      <c r="AC489" s="123" t="str">
        <f>IF(区域选择!U490="","",区域选择!U490)</f>
        <v/>
      </c>
      <c r="AD489" s="123" t="str">
        <f>IF(原始数据!AL489=0,"",原始数据!AL489)</f>
        <v/>
      </c>
      <c r="AE489" s="124"/>
      <c r="AF489" s="125"/>
      <c r="AG489" s="125"/>
      <c r="AH489" s="125"/>
      <c r="AI489" s="125"/>
      <c r="AJ489" s="125"/>
      <c r="AK489" s="123" t="str">
        <f>IF(区域选择!Z490="","",区域选择!Z490)</f>
        <v/>
      </c>
      <c r="AL489" s="123" t="str">
        <f>IF(原始数据!AN489=0,"",原始数据!AN489)</f>
        <v/>
      </c>
      <c r="AM489" s="124"/>
      <c r="AN489" s="125"/>
      <c r="AO489" s="125"/>
      <c r="AP489" s="125"/>
      <c r="AQ489" s="125"/>
      <c r="AR489" s="125"/>
      <c r="AS489" s="128"/>
      <c r="AT489" s="128"/>
      <c r="AU489" s="128"/>
      <c r="AV489" s="128"/>
      <c r="AW489" s="128"/>
      <c r="AX489" s="125"/>
      <c r="AY489" s="125"/>
      <c r="AZ489" s="130"/>
      <c r="BA489" s="130"/>
      <c r="BB489" s="130"/>
      <c r="BC489" s="125"/>
    </row>
    <row r="490" spans="1:55">
      <c r="A490" s="117">
        <f>输入错误检查!B490</f>
        <v>0</v>
      </c>
      <c r="C490" s="120" t="str">
        <f>IF(原始数据!B490="","",原始数据!B490)</f>
        <v/>
      </c>
      <c r="D490" s="120" t="str">
        <f>IF(原始数据!C490="","",原始数据!C490)</f>
        <v/>
      </c>
      <c r="E490" s="120" t="str">
        <f>IF(原始数据!D490="","",原始数据!D490)</f>
        <v/>
      </c>
      <c r="F490" s="120" t="str">
        <f>IF(原始数据!E490="","",原始数据!E490)</f>
        <v/>
      </c>
      <c r="G490" s="120" t="str">
        <f>IF(原始数据!F490="","",原始数据!F490)</f>
        <v/>
      </c>
      <c r="H490" s="120">
        <f>IF(原始数据!G490="","",原始数据!G490)</f>
        <v>1</v>
      </c>
      <c r="I490" s="120" t="str">
        <f>IF(原始数据!H490="","",原始数据!H490)</f>
        <v>上</v>
      </c>
      <c r="J490" s="120" t="str">
        <f>原始数据!U490</f>
        <v/>
      </c>
      <c r="K490" s="120" t="str">
        <f t="shared" si="16"/>
        <v/>
      </c>
      <c r="L490" s="120">
        <f t="shared" si="17"/>
        <v>0</v>
      </c>
      <c r="M490" s="123" t="str">
        <f>IF(区域选择!K491="","",区域选择!K491)</f>
        <v/>
      </c>
      <c r="N490" s="123" t="str">
        <f>IF(原始数据!AI490=0,"",原始数据!AI490)</f>
        <v/>
      </c>
      <c r="O490" s="124"/>
      <c r="P490" s="125"/>
      <c r="Q490" s="125"/>
      <c r="R490" s="125"/>
      <c r="S490" s="125"/>
      <c r="T490" s="125"/>
      <c r="U490" s="123" t="str">
        <f>IF(区域选择!P491="","",区域选择!P491)</f>
        <v/>
      </c>
      <c r="V490" s="123" t="str">
        <f>IF(原始数据!AJ490=0,"",原始数据!AJ490)</f>
        <v/>
      </c>
      <c r="W490" s="124"/>
      <c r="X490" s="125"/>
      <c r="Y490" s="125"/>
      <c r="Z490" s="125"/>
      <c r="AA490" s="125"/>
      <c r="AB490" s="125"/>
      <c r="AC490" s="123" t="str">
        <f>IF(区域选择!U491="","",区域选择!U491)</f>
        <v/>
      </c>
      <c r="AD490" s="123" t="str">
        <f>IF(原始数据!AL490=0,"",原始数据!AL490)</f>
        <v/>
      </c>
      <c r="AE490" s="124"/>
      <c r="AF490" s="125"/>
      <c r="AG490" s="125"/>
      <c r="AH490" s="125"/>
      <c r="AI490" s="125"/>
      <c r="AJ490" s="125"/>
      <c r="AK490" s="123" t="str">
        <f>IF(区域选择!Z491="","",区域选择!Z491)</f>
        <v/>
      </c>
      <c r="AL490" s="123" t="str">
        <f>IF(原始数据!AN490=0,"",原始数据!AN490)</f>
        <v/>
      </c>
      <c r="AM490" s="124"/>
      <c r="AN490" s="125"/>
      <c r="AO490" s="125"/>
      <c r="AP490" s="125"/>
      <c r="AQ490" s="125"/>
      <c r="AR490" s="125"/>
      <c r="AS490" s="128"/>
      <c r="AT490" s="128"/>
      <c r="AU490" s="128"/>
      <c r="AV490" s="128"/>
      <c r="AW490" s="128"/>
      <c r="AX490" s="125"/>
      <c r="AY490" s="125"/>
      <c r="AZ490" s="130"/>
      <c r="BA490" s="130"/>
      <c r="BB490" s="130"/>
      <c r="BC490" s="125"/>
    </row>
    <row r="491" spans="1:55">
      <c r="A491" s="117">
        <f>输入错误检查!B491</f>
        <v>0</v>
      </c>
      <c r="C491" s="120" t="str">
        <f>IF(原始数据!B491="","",原始数据!B491)</f>
        <v/>
      </c>
      <c r="D491" s="120" t="str">
        <f>IF(原始数据!C491="","",原始数据!C491)</f>
        <v/>
      </c>
      <c r="E491" s="120" t="str">
        <f>IF(原始数据!D491="","",原始数据!D491)</f>
        <v/>
      </c>
      <c r="F491" s="120" t="str">
        <f>IF(原始数据!E491="","",原始数据!E491)</f>
        <v/>
      </c>
      <c r="G491" s="120" t="str">
        <f>IF(原始数据!F491="","",原始数据!F491)</f>
        <v/>
      </c>
      <c r="H491" s="120">
        <f>IF(原始数据!G491="","",原始数据!G491)</f>
        <v>1</v>
      </c>
      <c r="I491" s="120" t="str">
        <f>IF(原始数据!H491="","",原始数据!H491)</f>
        <v>下</v>
      </c>
      <c r="J491" s="120" t="str">
        <f>原始数据!U491</f>
        <v/>
      </c>
      <c r="K491" s="120" t="str">
        <f t="shared" si="16"/>
        <v/>
      </c>
      <c r="L491" s="120">
        <f t="shared" si="17"/>
        <v>0</v>
      </c>
      <c r="M491" s="123" t="str">
        <f>IF(区域选择!K492="","",区域选择!K492)</f>
        <v/>
      </c>
      <c r="N491" s="123" t="str">
        <f>IF(原始数据!AI491=0,"",原始数据!AI491)</f>
        <v/>
      </c>
      <c r="O491" s="124"/>
      <c r="P491" s="125"/>
      <c r="Q491" s="125"/>
      <c r="R491" s="125"/>
      <c r="S491" s="125"/>
      <c r="T491" s="125"/>
      <c r="U491" s="123" t="str">
        <f>IF(区域选择!P492="","",区域选择!P492)</f>
        <v/>
      </c>
      <c r="V491" s="123" t="str">
        <f>IF(原始数据!AJ491=0,"",原始数据!AJ491)</f>
        <v/>
      </c>
      <c r="W491" s="124"/>
      <c r="X491" s="125"/>
      <c r="Y491" s="125"/>
      <c r="Z491" s="125"/>
      <c r="AA491" s="125"/>
      <c r="AB491" s="125"/>
      <c r="AC491" s="123" t="str">
        <f>IF(区域选择!U492="","",区域选择!U492)</f>
        <v/>
      </c>
      <c r="AD491" s="123" t="str">
        <f>IF(原始数据!AL491=0,"",原始数据!AL491)</f>
        <v/>
      </c>
      <c r="AE491" s="124"/>
      <c r="AF491" s="125"/>
      <c r="AG491" s="125"/>
      <c r="AH491" s="125"/>
      <c r="AI491" s="125"/>
      <c r="AJ491" s="125"/>
      <c r="AK491" s="123" t="str">
        <f>IF(区域选择!Z492="","",区域选择!Z492)</f>
        <v/>
      </c>
      <c r="AL491" s="123" t="str">
        <f>IF(原始数据!AN491=0,"",原始数据!AN491)</f>
        <v/>
      </c>
      <c r="AM491" s="124"/>
      <c r="AN491" s="125"/>
      <c r="AO491" s="125"/>
      <c r="AP491" s="125"/>
      <c r="AQ491" s="125"/>
      <c r="AR491" s="125"/>
      <c r="AS491" s="128"/>
      <c r="AT491" s="128"/>
      <c r="AU491" s="128"/>
      <c r="AV491" s="128"/>
      <c r="AW491" s="128"/>
      <c r="AX491" s="125"/>
      <c r="AY491" s="125"/>
      <c r="AZ491" s="130"/>
      <c r="BA491" s="130"/>
      <c r="BB491" s="130"/>
      <c r="BC491" s="125"/>
    </row>
    <row r="492" spans="1:55">
      <c r="A492" s="117">
        <f>输入错误检查!B492</f>
        <v>0</v>
      </c>
      <c r="C492" s="120" t="str">
        <f>IF(原始数据!B492="","",原始数据!B492)</f>
        <v/>
      </c>
      <c r="D492" s="120" t="str">
        <f>IF(原始数据!C492="","",原始数据!C492)</f>
        <v/>
      </c>
      <c r="E492" s="120" t="str">
        <f>IF(原始数据!D492="","",原始数据!D492)</f>
        <v/>
      </c>
      <c r="F492" s="120" t="str">
        <f>IF(原始数据!E492="","",原始数据!E492)</f>
        <v/>
      </c>
      <c r="G492" s="120" t="str">
        <f>IF(原始数据!F492="","",原始数据!F492)</f>
        <v/>
      </c>
      <c r="H492" s="120">
        <f>IF(原始数据!G492="","",原始数据!G492)</f>
        <v>2</v>
      </c>
      <c r="I492" s="120" t="str">
        <f>IF(原始数据!H492="","",原始数据!H492)</f>
        <v>上</v>
      </c>
      <c r="J492" s="120" t="str">
        <f>原始数据!U492</f>
        <v/>
      </c>
      <c r="K492" s="120" t="str">
        <f t="shared" si="16"/>
        <v/>
      </c>
      <c r="L492" s="120">
        <f t="shared" si="17"/>
        <v>0</v>
      </c>
      <c r="M492" s="123" t="str">
        <f>IF(区域选择!K493="","",区域选择!K493)</f>
        <v/>
      </c>
      <c r="N492" s="123" t="str">
        <f>IF(原始数据!AI492=0,"",原始数据!AI492)</f>
        <v/>
      </c>
      <c r="O492" s="124"/>
      <c r="P492" s="125"/>
      <c r="Q492" s="125"/>
      <c r="R492" s="125"/>
      <c r="S492" s="125"/>
      <c r="T492" s="125"/>
      <c r="U492" s="123" t="str">
        <f>IF(区域选择!P493="","",区域选择!P493)</f>
        <v/>
      </c>
      <c r="V492" s="123" t="str">
        <f>IF(原始数据!AJ492=0,"",原始数据!AJ492)</f>
        <v/>
      </c>
      <c r="W492" s="124"/>
      <c r="X492" s="125"/>
      <c r="Y492" s="125"/>
      <c r="Z492" s="125"/>
      <c r="AA492" s="125"/>
      <c r="AB492" s="125"/>
      <c r="AC492" s="123" t="str">
        <f>IF(区域选择!U493="","",区域选择!U493)</f>
        <v/>
      </c>
      <c r="AD492" s="123" t="str">
        <f>IF(原始数据!AL492=0,"",原始数据!AL492)</f>
        <v/>
      </c>
      <c r="AE492" s="124"/>
      <c r="AF492" s="125"/>
      <c r="AG492" s="125"/>
      <c r="AH492" s="125"/>
      <c r="AI492" s="125"/>
      <c r="AJ492" s="125"/>
      <c r="AK492" s="123" t="str">
        <f>IF(区域选择!Z493="","",区域选择!Z493)</f>
        <v/>
      </c>
      <c r="AL492" s="123" t="str">
        <f>IF(原始数据!AN492=0,"",原始数据!AN492)</f>
        <v/>
      </c>
      <c r="AM492" s="124"/>
      <c r="AN492" s="125"/>
      <c r="AO492" s="125"/>
      <c r="AP492" s="125"/>
      <c r="AQ492" s="125"/>
      <c r="AR492" s="125"/>
      <c r="AS492" s="128"/>
      <c r="AT492" s="128"/>
      <c r="AU492" s="128"/>
      <c r="AV492" s="128"/>
      <c r="AW492" s="128"/>
      <c r="AX492" s="125"/>
      <c r="AY492" s="125"/>
      <c r="AZ492" s="130"/>
      <c r="BA492" s="130"/>
      <c r="BB492" s="130"/>
      <c r="BC492" s="125"/>
    </row>
    <row r="493" spans="1:55">
      <c r="A493" s="117">
        <f>输入错误检查!B493</f>
        <v>0</v>
      </c>
      <c r="C493" s="120" t="str">
        <f>IF(原始数据!B493="","",原始数据!B493)</f>
        <v/>
      </c>
      <c r="D493" s="120" t="str">
        <f>IF(原始数据!C493="","",原始数据!C493)</f>
        <v/>
      </c>
      <c r="E493" s="120" t="str">
        <f>IF(原始数据!D493="","",原始数据!D493)</f>
        <v/>
      </c>
      <c r="F493" s="120" t="str">
        <f>IF(原始数据!E493="","",原始数据!E493)</f>
        <v/>
      </c>
      <c r="G493" s="120" t="str">
        <f>IF(原始数据!F493="","",原始数据!F493)</f>
        <v/>
      </c>
      <c r="H493" s="120">
        <f>IF(原始数据!G493="","",原始数据!G493)</f>
        <v>2</v>
      </c>
      <c r="I493" s="120" t="str">
        <f>IF(原始数据!H493="","",原始数据!H493)</f>
        <v>下</v>
      </c>
      <c r="J493" s="120" t="str">
        <f>原始数据!U493</f>
        <v/>
      </c>
      <c r="K493" s="120" t="str">
        <f t="shared" si="16"/>
        <v/>
      </c>
      <c r="L493" s="120">
        <f t="shared" si="17"/>
        <v>0</v>
      </c>
      <c r="M493" s="123" t="str">
        <f>IF(区域选择!K494="","",区域选择!K494)</f>
        <v/>
      </c>
      <c r="N493" s="123" t="str">
        <f>IF(原始数据!AI493=0,"",原始数据!AI493)</f>
        <v/>
      </c>
      <c r="O493" s="124"/>
      <c r="P493" s="125"/>
      <c r="Q493" s="125"/>
      <c r="R493" s="125"/>
      <c r="S493" s="125"/>
      <c r="T493" s="125"/>
      <c r="U493" s="123" t="str">
        <f>IF(区域选择!P494="","",区域选择!P494)</f>
        <v/>
      </c>
      <c r="V493" s="123" t="str">
        <f>IF(原始数据!AJ493=0,"",原始数据!AJ493)</f>
        <v/>
      </c>
      <c r="W493" s="124"/>
      <c r="X493" s="125"/>
      <c r="Y493" s="125"/>
      <c r="Z493" s="125"/>
      <c r="AA493" s="125"/>
      <c r="AB493" s="125"/>
      <c r="AC493" s="123" t="str">
        <f>IF(区域选择!U494="","",区域选择!U494)</f>
        <v/>
      </c>
      <c r="AD493" s="123" t="str">
        <f>IF(原始数据!AL493=0,"",原始数据!AL493)</f>
        <v/>
      </c>
      <c r="AE493" s="124"/>
      <c r="AF493" s="125"/>
      <c r="AG493" s="125"/>
      <c r="AH493" s="125"/>
      <c r="AI493" s="125"/>
      <c r="AJ493" s="125"/>
      <c r="AK493" s="123" t="str">
        <f>IF(区域选择!Z494="","",区域选择!Z494)</f>
        <v/>
      </c>
      <c r="AL493" s="123" t="str">
        <f>IF(原始数据!AN493=0,"",原始数据!AN493)</f>
        <v/>
      </c>
      <c r="AM493" s="124"/>
      <c r="AN493" s="125"/>
      <c r="AO493" s="125"/>
      <c r="AP493" s="125"/>
      <c r="AQ493" s="125"/>
      <c r="AR493" s="125"/>
      <c r="AS493" s="128"/>
      <c r="AT493" s="128"/>
      <c r="AU493" s="128"/>
      <c r="AV493" s="128"/>
      <c r="AW493" s="128"/>
      <c r="AX493" s="125"/>
      <c r="AY493" s="125"/>
      <c r="AZ493" s="130"/>
      <c r="BA493" s="130"/>
      <c r="BB493" s="130"/>
      <c r="BC493" s="125"/>
    </row>
    <row r="494" spans="1:55">
      <c r="A494" s="117">
        <f>输入错误检查!B494</f>
        <v>0</v>
      </c>
      <c r="C494" s="120" t="str">
        <f>IF(原始数据!B494="","",原始数据!B494)</f>
        <v/>
      </c>
      <c r="D494" s="120" t="str">
        <f>IF(原始数据!C494="","",原始数据!C494)</f>
        <v/>
      </c>
      <c r="E494" s="120" t="str">
        <f>IF(原始数据!D494="","",原始数据!D494)</f>
        <v/>
      </c>
      <c r="F494" s="120" t="str">
        <f>IF(原始数据!E494="","",原始数据!E494)</f>
        <v/>
      </c>
      <c r="G494" s="120" t="str">
        <f>IF(原始数据!F494="","",原始数据!F494)</f>
        <v/>
      </c>
      <c r="H494" s="120">
        <f>IF(原始数据!G494="","",原始数据!G494)</f>
        <v>3</v>
      </c>
      <c r="I494" s="120" t="str">
        <f>IF(原始数据!H494="","",原始数据!H494)</f>
        <v>上</v>
      </c>
      <c r="J494" s="120" t="str">
        <f>原始数据!U494</f>
        <v/>
      </c>
      <c r="K494" s="120" t="str">
        <f t="shared" si="16"/>
        <v/>
      </c>
      <c r="L494" s="120">
        <f t="shared" si="17"/>
        <v>0</v>
      </c>
      <c r="M494" s="123" t="str">
        <f>IF(区域选择!K495="","",区域选择!K495)</f>
        <v/>
      </c>
      <c r="N494" s="123" t="str">
        <f>IF(原始数据!AI494=0,"",原始数据!AI494)</f>
        <v/>
      </c>
      <c r="O494" s="124"/>
      <c r="P494" s="125"/>
      <c r="Q494" s="125"/>
      <c r="R494" s="125"/>
      <c r="S494" s="125"/>
      <c r="T494" s="125"/>
      <c r="U494" s="123" t="str">
        <f>IF(区域选择!P495="","",区域选择!P495)</f>
        <v/>
      </c>
      <c r="V494" s="123" t="str">
        <f>IF(原始数据!AJ494=0,"",原始数据!AJ494)</f>
        <v/>
      </c>
      <c r="W494" s="124"/>
      <c r="X494" s="125"/>
      <c r="Y494" s="125"/>
      <c r="Z494" s="125"/>
      <c r="AA494" s="125"/>
      <c r="AB494" s="125"/>
      <c r="AC494" s="123" t="str">
        <f>IF(区域选择!U495="","",区域选择!U495)</f>
        <v/>
      </c>
      <c r="AD494" s="123" t="str">
        <f>IF(原始数据!AL494=0,"",原始数据!AL494)</f>
        <v/>
      </c>
      <c r="AE494" s="124"/>
      <c r="AF494" s="125"/>
      <c r="AG494" s="125"/>
      <c r="AH494" s="125"/>
      <c r="AI494" s="125"/>
      <c r="AJ494" s="125"/>
      <c r="AK494" s="123" t="str">
        <f>IF(区域选择!Z495="","",区域选择!Z495)</f>
        <v/>
      </c>
      <c r="AL494" s="123" t="str">
        <f>IF(原始数据!AN494=0,"",原始数据!AN494)</f>
        <v/>
      </c>
      <c r="AM494" s="124"/>
      <c r="AN494" s="125"/>
      <c r="AO494" s="125"/>
      <c r="AP494" s="125"/>
      <c r="AQ494" s="125"/>
      <c r="AR494" s="125"/>
      <c r="AS494" s="128"/>
      <c r="AT494" s="128"/>
      <c r="AU494" s="128"/>
      <c r="AV494" s="128"/>
      <c r="AW494" s="128"/>
      <c r="AX494" s="125"/>
      <c r="AY494" s="125"/>
      <c r="AZ494" s="130"/>
      <c r="BA494" s="130"/>
      <c r="BB494" s="130"/>
      <c r="BC494" s="125"/>
    </row>
    <row r="495" spans="1:55">
      <c r="A495" s="117">
        <f>输入错误检查!B495</f>
        <v>0</v>
      </c>
      <c r="C495" s="120" t="str">
        <f>IF(原始数据!B495="","",原始数据!B495)</f>
        <v/>
      </c>
      <c r="D495" s="120" t="str">
        <f>IF(原始数据!C495="","",原始数据!C495)</f>
        <v/>
      </c>
      <c r="E495" s="120" t="str">
        <f>IF(原始数据!D495="","",原始数据!D495)</f>
        <v/>
      </c>
      <c r="F495" s="120" t="str">
        <f>IF(原始数据!E495="","",原始数据!E495)</f>
        <v/>
      </c>
      <c r="G495" s="120" t="str">
        <f>IF(原始数据!F495="","",原始数据!F495)</f>
        <v/>
      </c>
      <c r="H495" s="120">
        <f>IF(原始数据!G495="","",原始数据!G495)</f>
        <v>3</v>
      </c>
      <c r="I495" s="120" t="str">
        <f>IF(原始数据!H495="","",原始数据!H495)</f>
        <v>下</v>
      </c>
      <c r="J495" s="120" t="str">
        <f>原始数据!U495</f>
        <v/>
      </c>
      <c r="K495" s="120" t="str">
        <f t="shared" si="16"/>
        <v/>
      </c>
      <c r="L495" s="120">
        <f t="shared" si="17"/>
        <v>0</v>
      </c>
      <c r="M495" s="123" t="str">
        <f>IF(区域选择!K496="","",区域选择!K496)</f>
        <v/>
      </c>
      <c r="N495" s="123" t="str">
        <f>IF(原始数据!AI495=0,"",原始数据!AI495)</f>
        <v/>
      </c>
      <c r="O495" s="124"/>
      <c r="P495" s="125"/>
      <c r="Q495" s="125"/>
      <c r="R495" s="125"/>
      <c r="S495" s="125"/>
      <c r="T495" s="125"/>
      <c r="U495" s="123" t="str">
        <f>IF(区域选择!P496="","",区域选择!P496)</f>
        <v/>
      </c>
      <c r="V495" s="123" t="str">
        <f>IF(原始数据!AJ495=0,"",原始数据!AJ495)</f>
        <v/>
      </c>
      <c r="W495" s="124"/>
      <c r="X495" s="125"/>
      <c r="Y495" s="125"/>
      <c r="Z495" s="125"/>
      <c r="AA495" s="125"/>
      <c r="AB495" s="125"/>
      <c r="AC495" s="123" t="str">
        <f>IF(区域选择!U496="","",区域选择!U496)</f>
        <v/>
      </c>
      <c r="AD495" s="123" t="str">
        <f>IF(原始数据!AL495=0,"",原始数据!AL495)</f>
        <v/>
      </c>
      <c r="AE495" s="124"/>
      <c r="AF495" s="125"/>
      <c r="AG495" s="125"/>
      <c r="AH495" s="125"/>
      <c r="AI495" s="125"/>
      <c r="AJ495" s="125"/>
      <c r="AK495" s="123" t="str">
        <f>IF(区域选择!Z496="","",区域选择!Z496)</f>
        <v/>
      </c>
      <c r="AL495" s="123" t="str">
        <f>IF(原始数据!AN495=0,"",原始数据!AN495)</f>
        <v/>
      </c>
      <c r="AM495" s="124"/>
      <c r="AN495" s="125"/>
      <c r="AO495" s="125"/>
      <c r="AP495" s="125"/>
      <c r="AQ495" s="125"/>
      <c r="AR495" s="125"/>
      <c r="AS495" s="128"/>
      <c r="AT495" s="128"/>
      <c r="AU495" s="128"/>
      <c r="AV495" s="128"/>
      <c r="AW495" s="128"/>
      <c r="AX495" s="125"/>
      <c r="AY495" s="125"/>
      <c r="AZ495" s="130"/>
      <c r="BA495" s="130"/>
      <c r="BB495" s="130"/>
      <c r="BC495" s="125"/>
    </row>
    <row r="496" spans="1:55">
      <c r="A496" s="117">
        <f>输入错误检查!B496</f>
        <v>0</v>
      </c>
      <c r="C496" s="120" t="str">
        <f>IF(原始数据!B496="","",原始数据!B496)</f>
        <v/>
      </c>
      <c r="D496" s="120" t="str">
        <f>IF(原始数据!C496="","",原始数据!C496)</f>
        <v/>
      </c>
      <c r="E496" s="120" t="str">
        <f>IF(原始数据!D496="","",原始数据!D496)</f>
        <v/>
      </c>
      <c r="F496" s="120" t="str">
        <f>IF(原始数据!E496="","",原始数据!E496)</f>
        <v/>
      </c>
      <c r="G496" s="120" t="str">
        <f>IF(原始数据!F496="","",原始数据!F496)</f>
        <v/>
      </c>
      <c r="H496" s="120" t="str">
        <f>IF(原始数据!G496="","",原始数据!G496)</f>
        <v>加</v>
      </c>
      <c r="I496" s="120" t="str">
        <f>IF(原始数据!H496="","",原始数据!H496)</f>
        <v>上</v>
      </c>
      <c r="J496" s="120" t="str">
        <f>原始数据!U496</f>
        <v/>
      </c>
      <c r="K496" s="120" t="str">
        <f t="shared" si="16"/>
        <v/>
      </c>
      <c r="L496" s="120">
        <f t="shared" si="17"/>
        <v>0</v>
      </c>
      <c r="M496" s="123" t="str">
        <f>IF(区域选择!K497="","",区域选择!K497)</f>
        <v/>
      </c>
      <c r="N496" s="123" t="str">
        <f>IF(原始数据!AI496=0,"",原始数据!AI496)</f>
        <v/>
      </c>
      <c r="O496" s="124"/>
      <c r="P496" s="125"/>
      <c r="Q496" s="125"/>
      <c r="R496" s="125"/>
      <c r="S496" s="125"/>
      <c r="T496" s="125"/>
      <c r="U496" s="123" t="str">
        <f>IF(区域选择!P497="","",区域选择!P497)</f>
        <v/>
      </c>
      <c r="V496" s="123" t="str">
        <f>IF(原始数据!AJ496=0,"",原始数据!AJ496)</f>
        <v/>
      </c>
      <c r="W496" s="124"/>
      <c r="X496" s="125"/>
      <c r="Y496" s="125"/>
      <c r="Z496" s="125"/>
      <c r="AA496" s="125"/>
      <c r="AB496" s="125"/>
      <c r="AC496" s="123" t="str">
        <f>IF(区域选择!U497="","",区域选择!U497)</f>
        <v/>
      </c>
      <c r="AD496" s="123" t="str">
        <f>IF(原始数据!AL496=0,"",原始数据!AL496)</f>
        <v/>
      </c>
      <c r="AE496" s="124"/>
      <c r="AF496" s="125"/>
      <c r="AG496" s="125"/>
      <c r="AH496" s="125"/>
      <c r="AI496" s="125"/>
      <c r="AJ496" s="125"/>
      <c r="AK496" s="123" t="str">
        <f>IF(区域选择!Z497="","",区域选择!Z497)</f>
        <v/>
      </c>
      <c r="AL496" s="123" t="str">
        <f>IF(原始数据!AN496=0,"",原始数据!AN496)</f>
        <v/>
      </c>
      <c r="AM496" s="124"/>
      <c r="AN496" s="125"/>
      <c r="AO496" s="125"/>
      <c r="AP496" s="125"/>
      <c r="AQ496" s="125"/>
      <c r="AR496" s="125"/>
      <c r="AS496" s="128"/>
      <c r="AT496" s="128"/>
      <c r="AU496" s="128"/>
      <c r="AV496" s="128"/>
      <c r="AW496" s="128"/>
      <c r="AX496" s="125"/>
      <c r="AY496" s="125"/>
      <c r="AZ496" s="130"/>
      <c r="BA496" s="130"/>
      <c r="BB496" s="130"/>
      <c r="BC496" s="125"/>
    </row>
    <row r="497" spans="1:55">
      <c r="A497" s="117">
        <f>输入错误检查!B497</f>
        <v>0</v>
      </c>
      <c r="C497" s="120" t="str">
        <f>IF(原始数据!B497="","",原始数据!B497)</f>
        <v/>
      </c>
      <c r="D497" s="120" t="str">
        <f>IF(原始数据!C497="","",原始数据!C497)</f>
        <v/>
      </c>
      <c r="E497" s="120" t="str">
        <f>IF(原始数据!D497="","",原始数据!D497)</f>
        <v/>
      </c>
      <c r="F497" s="120" t="str">
        <f>IF(原始数据!E497="","",原始数据!E497)</f>
        <v/>
      </c>
      <c r="G497" s="120" t="str">
        <f>IF(原始数据!F497="","",原始数据!F497)</f>
        <v/>
      </c>
      <c r="H497" s="120" t="str">
        <f>IF(原始数据!G497="","",原始数据!G497)</f>
        <v>加</v>
      </c>
      <c r="I497" s="120" t="str">
        <f>IF(原始数据!H497="","",原始数据!H497)</f>
        <v>下</v>
      </c>
      <c r="J497" s="120" t="str">
        <f>原始数据!U497</f>
        <v/>
      </c>
      <c r="K497" s="120" t="str">
        <f t="shared" si="16"/>
        <v/>
      </c>
      <c r="L497" s="120">
        <f t="shared" si="17"/>
        <v>0</v>
      </c>
      <c r="M497" s="123" t="str">
        <f>IF(区域选择!K498="","",区域选择!K498)</f>
        <v/>
      </c>
      <c r="N497" s="123" t="str">
        <f>IF(原始数据!AI497=0,"",原始数据!AI497)</f>
        <v/>
      </c>
      <c r="O497" s="124"/>
      <c r="P497" s="125"/>
      <c r="Q497" s="125"/>
      <c r="R497" s="125"/>
      <c r="S497" s="125"/>
      <c r="T497" s="125"/>
      <c r="U497" s="123" t="str">
        <f>IF(区域选择!P498="","",区域选择!P498)</f>
        <v/>
      </c>
      <c r="V497" s="123" t="str">
        <f>IF(原始数据!AJ497=0,"",原始数据!AJ497)</f>
        <v/>
      </c>
      <c r="W497" s="124"/>
      <c r="X497" s="125"/>
      <c r="Y497" s="125"/>
      <c r="Z497" s="125"/>
      <c r="AA497" s="125"/>
      <c r="AB497" s="125"/>
      <c r="AC497" s="123" t="str">
        <f>IF(区域选择!U498="","",区域选择!U498)</f>
        <v/>
      </c>
      <c r="AD497" s="123" t="str">
        <f>IF(原始数据!AL497=0,"",原始数据!AL497)</f>
        <v/>
      </c>
      <c r="AE497" s="124"/>
      <c r="AF497" s="125"/>
      <c r="AG497" s="125"/>
      <c r="AH497" s="125"/>
      <c r="AI497" s="125"/>
      <c r="AJ497" s="125"/>
      <c r="AK497" s="123" t="str">
        <f>IF(区域选择!Z498="","",区域选择!Z498)</f>
        <v/>
      </c>
      <c r="AL497" s="123" t="str">
        <f>IF(原始数据!AN497=0,"",原始数据!AN497)</f>
        <v/>
      </c>
      <c r="AM497" s="124"/>
      <c r="AN497" s="125"/>
      <c r="AO497" s="125"/>
      <c r="AP497" s="125"/>
      <c r="AQ497" s="125"/>
      <c r="AR497" s="125"/>
      <c r="AS497" s="128"/>
      <c r="AT497" s="128"/>
      <c r="AU497" s="128"/>
      <c r="AV497" s="128"/>
      <c r="AW497" s="128"/>
      <c r="AX497" s="125"/>
      <c r="AY497" s="125"/>
      <c r="AZ497" s="130"/>
      <c r="BA497" s="130"/>
      <c r="BB497" s="130"/>
      <c r="BC497" s="125"/>
    </row>
    <row r="498" spans="1:55">
      <c r="A498" s="117">
        <f>输入错误检查!B498</f>
        <v>0</v>
      </c>
      <c r="C498" s="120" t="str">
        <f>IF(原始数据!B498="","",原始数据!B498)</f>
        <v/>
      </c>
      <c r="D498" s="120" t="str">
        <f>IF(原始数据!C498="","",原始数据!C498)</f>
        <v/>
      </c>
      <c r="E498" s="120" t="str">
        <f>IF(原始数据!D498="","",原始数据!D498)</f>
        <v/>
      </c>
      <c r="F498" s="120" t="str">
        <f>IF(原始数据!E498="","",原始数据!E498)</f>
        <v/>
      </c>
      <c r="G498" s="120" t="str">
        <f>IF(原始数据!F498="","",原始数据!F498)</f>
        <v/>
      </c>
      <c r="H498" s="120">
        <f>IF(原始数据!G498="","",原始数据!G498)</f>
        <v>1</v>
      </c>
      <c r="I498" s="120" t="str">
        <f>IF(原始数据!H498="","",原始数据!H498)</f>
        <v>上</v>
      </c>
      <c r="J498" s="120" t="str">
        <f>原始数据!U498</f>
        <v/>
      </c>
      <c r="K498" s="120" t="str">
        <f t="shared" si="16"/>
        <v/>
      </c>
      <c r="L498" s="120">
        <f t="shared" si="17"/>
        <v>0</v>
      </c>
      <c r="M498" s="123" t="str">
        <f>IF(区域选择!K499="","",区域选择!K499)</f>
        <v/>
      </c>
      <c r="N498" s="123" t="str">
        <f>IF(原始数据!AI498=0,"",原始数据!AI498)</f>
        <v/>
      </c>
      <c r="O498" s="124"/>
      <c r="P498" s="125"/>
      <c r="Q498" s="125"/>
      <c r="R498" s="125"/>
      <c r="S498" s="125"/>
      <c r="T498" s="125"/>
      <c r="U498" s="123" t="str">
        <f>IF(区域选择!P499="","",区域选择!P499)</f>
        <v/>
      </c>
      <c r="V498" s="123" t="str">
        <f>IF(原始数据!AJ498=0,"",原始数据!AJ498)</f>
        <v/>
      </c>
      <c r="W498" s="124"/>
      <c r="X498" s="125"/>
      <c r="Y498" s="125"/>
      <c r="Z498" s="125"/>
      <c r="AA498" s="125"/>
      <c r="AB498" s="125"/>
      <c r="AC498" s="123" t="str">
        <f>IF(区域选择!U499="","",区域选择!U499)</f>
        <v/>
      </c>
      <c r="AD498" s="123" t="str">
        <f>IF(原始数据!AL498=0,"",原始数据!AL498)</f>
        <v/>
      </c>
      <c r="AE498" s="124"/>
      <c r="AF498" s="125"/>
      <c r="AG498" s="125"/>
      <c r="AH498" s="125"/>
      <c r="AI498" s="125"/>
      <c r="AJ498" s="125"/>
      <c r="AK498" s="123" t="str">
        <f>IF(区域选择!Z499="","",区域选择!Z499)</f>
        <v/>
      </c>
      <c r="AL498" s="123" t="str">
        <f>IF(原始数据!AN498=0,"",原始数据!AN498)</f>
        <v/>
      </c>
      <c r="AM498" s="124"/>
      <c r="AN498" s="125"/>
      <c r="AO498" s="125"/>
      <c r="AP498" s="125"/>
      <c r="AQ498" s="125"/>
      <c r="AR498" s="125"/>
      <c r="AS498" s="128"/>
      <c r="AT498" s="128"/>
      <c r="AU498" s="128"/>
      <c r="AV498" s="128"/>
      <c r="AW498" s="128"/>
      <c r="AX498" s="125"/>
      <c r="AY498" s="125"/>
      <c r="AZ498" s="130"/>
      <c r="BA498" s="130"/>
      <c r="BB498" s="130"/>
      <c r="BC498" s="125"/>
    </row>
    <row r="499" spans="1:55">
      <c r="A499" s="117">
        <f>输入错误检查!B499</f>
        <v>0</v>
      </c>
      <c r="C499" s="120" t="str">
        <f>IF(原始数据!B499="","",原始数据!B499)</f>
        <v/>
      </c>
      <c r="D499" s="120" t="str">
        <f>IF(原始数据!C499="","",原始数据!C499)</f>
        <v/>
      </c>
      <c r="E499" s="120" t="str">
        <f>IF(原始数据!D499="","",原始数据!D499)</f>
        <v/>
      </c>
      <c r="F499" s="120" t="str">
        <f>IF(原始数据!E499="","",原始数据!E499)</f>
        <v/>
      </c>
      <c r="G499" s="120" t="str">
        <f>IF(原始数据!F499="","",原始数据!F499)</f>
        <v/>
      </c>
      <c r="H499" s="120">
        <f>IF(原始数据!G499="","",原始数据!G499)</f>
        <v>1</v>
      </c>
      <c r="I499" s="120" t="str">
        <f>IF(原始数据!H499="","",原始数据!H499)</f>
        <v>下</v>
      </c>
      <c r="J499" s="120" t="str">
        <f>原始数据!U499</f>
        <v/>
      </c>
      <c r="K499" s="120" t="str">
        <f t="shared" si="16"/>
        <v/>
      </c>
      <c r="L499" s="120">
        <f t="shared" si="17"/>
        <v>0</v>
      </c>
      <c r="M499" s="123" t="str">
        <f>IF(区域选择!K500="","",区域选择!K500)</f>
        <v/>
      </c>
      <c r="N499" s="123" t="str">
        <f>IF(原始数据!AI499=0,"",原始数据!AI499)</f>
        <v/>
      </c>
      <c r="O499" s="124"/>
      <c r="P499" s="125"/>
      <c r="Q499" s="125"/>
      <c r="R499" s="125"/>
      <c r="S499" s="125"/>
      <c r="T499" s="125"/>
      <c r="U499" s="123" t="str">
        <f>IF(区域选择!P500="","",区域选择!P500)</f>
        <v/>
      </c>
      <c r="V499" s="123" t="str">
        <f>IF(原始数据!AJ499=0,"",原始数据!AJ499)</f>
        <v/>
      </c>
      <c r="W499" s="124"/>
      <c r="X499" s="125"/>
      <c r="Y499" s="125"/>
      <c r="Z499" s="125"/>
      <c r="AA499" s="125"/>
      <c r="AB499" s="125"/>
      <c r="AC499" s="123" t="str">
        <f>IF(区域选择!U500="","",区域选择!U500)</f>
        <v/>
      </c>
      <c r="AD499" s="123" t="str">
        <f>IF(原始数据!AL499=0,"",原始数据!AL499)</f>
        <v/>
      </c>
      <c r="AE499" s="124"/>
      <c r="AF499" s="125"/>
      <c r="AG499" s="125"/>
      <c r="AH499" s="125"/>
      <c r="AI499" s="125"/>
      <c r="AJ499" s="125"/>
      <c r="AK499" s="123" t="str">
        <f>IF(区域选择!Z500="","",区域选择!Z500)</f>
        <v/>
      </c>
      <c r="AL499" s="123" t="str">
        <f>IF(原始数据!AN499=0,"",原始数据!AN499)</f>
        <v/>
      </c>
      <c r="AM499" s="124"/>
      <c r="AN499" s="125"/>
      <c r="AO499" s="125"/>
      <c r="AP499" s="125"/>
      <c r="AQ499" s="125"/>
      <c r="AR499" s="125"/>
      <c r="AS499" s="128"/>
      <c r="AT499" s="128"/>
      <c r="AU499" s="128"/>
      <c r="AV499" s="128"/>
      <c r="AW499" s="128"/>
      <c r="AX499" s="125"/>
      <c r="AY499" s="125"/>
      <c r="AZ499" s="130"/>
      <c r="BA499" s="130"/>
      <c r="BB499" s="130"/>
      <c r="BC499" s="125"/>
    </row>
    <row r="500" spans="1:55">
      <c r="A500" s="117">
        <f>输入错误检查!B500</f>
        <v>0</v>
      </c>
      <c r="C500" s="120" t="str">
        <f>IF(原始数据!B500="","",原始数据!B500)</f>
        <v/>
      </c>
      <c r="D500" s="120" t="str">
        <f>IF(原始数据!C500="","",原始数据!C500)</f>
        <v/>
      </c>
      <c r="E500" s="120" t="str">
        <f>IF(原始数据!D500="","",原始数据!D500)</f>
        <v/>
      </c>
      <c r="F500" s="120" t="str">
        <f>IF(原始数据!E500="","",原始数据!E500)</f>
        <v/>
      </c>
      <c r="G500" s="120" t="str">
        <f>IF(原始数据!F500="","",原始数据!F500)</f>
        <v/>
      </c>
      <c r="H500" s="120">
        <f>IF(原始数据!G500="","",原始数据!G500)</f>
        <v>2</v>
      </c>
      <c r="I500" s="120" t="str">
        <f>IF(原始数据!H500="","",原始数据!H500)</f>
        <v>上</v>
      </c>
      <c r="J500" s="120" t="str">
        <f>原始数据!U500</f>
        <v/>
      </c>
      <c r="K500" s="120" t="str">
        <f t="shared" si="16"/>
        <v/>
      </c>
      <c r="L500" s="120">
        <f t="shared" si="17"/>
        <v>0</v>
      </c>
      <c r="M500" s="123" t="str">
        <f>IF(区域选择!K501="","",区域选择!K501)</f>
        <v/>
      </c>
      <c r="N500" s="123" t="str">
        <f>IF(原始数据!AI500=0,"",原始数据!AI500)</f>
        <v/>
      </c>
      <c r="O500" s="124"/>
      <c r="P500" s="125"/>
      <c r="Q500" s="125"/>
      <c r="R500" s="125"/>
      <c r="S500" s="125"/>
      <c r="T500" s="125"/>
      <c r="U500" s="123" t="str">
        <f>IF(区域选择!P501="","",区域选择!P501)</f>
        <v/>
      </c>
      <c r="V500" s="123" t="str">
        <f>IF(原始数据!AJ500=0,"",原始数据!AJ500)</f>
        <v/>
      </c>
      <c r="W500" s="124"/>
      <c r="X500" s="125"/>
      <c r="Y500" s="125"/>
      <c r="Z500" s="125"/>
      <c r="AA500" s="125"/>
      <c r="AB500" s="125"/>
      <c r="AC500" s="123" t="str">
        <f>IF(区域选择!U501="","",区域选择!U501)</f>
        <v/>
      </c>
      <c r="AD500" s="123" t="str">
        <f>IF(原始数据!AL500=0,"",原始数据!AL500)</f>
        <v/>
      </c>
      <c r="AE500" s="124"/>
      <c r="AF500" s="125"/>
      <c r="AG500" s="125"/>
      <c r="AH500" s="125"/>
      <c r="AI500" s="125"/>
      <c r="AJ500" s="125"/>
      <c r="AK500" s="123" t="str">
        <f>IF(区域选择!Z501="","",区域选择!Z501)</f>
        <v/>
      </c>
      <c r="AL500" s="123" t="str">
        <f>IF(原始数据!AN500=0,"",原始数据!AN500)</f>
        <v/>
      </c>
      <c r="AM500" s="124"/>
      <c r="AN500" s="125"/>
      <c r="AO500" s="125"/>
      <c r="AP500" s="125"/>
      <c r="AQ500" s="125"/>
      <c r="AR500" s="125"/>
      <c r="AS500" s="128"/>
      <c r="AT500" s="128"/>
      <c r="AU500" s="128"/>
      <c r="AV500" s="128"/>
      <c r="AW500" s="128"/>
      <c r="AX500" s="125"/>
      <c r="AY500" s="125"/>
      <c r="AZ500" s="130"/>
      <c r="BA500" s="130"/>
      <c r="BB500" s="130"/>
      <c r="BC500" s="125"/>
    </row>
    <row r="501" spans="1:55">
      <c r="A501" s="117">
        <f>输入错误检查!B501</f>
        <v>0</v>
      </c>
      <c r="C501" s="120" t="str">
        <f>IF(原始数据!B501="","",原始数据!B501)</f>
        <v/>
      </c>
      <c r="D501" s="120" t="str">
        <f>IF(原始数据!C501="","",原始数据!C501)</f>
        <v/>
      </c>
      <c r="E501" s="120" t="str">
        <f>IF(原始数据!D501="","",原始数据!D501)</f>
        <v/>
      </c>
      <c r="F501" s="120" t="str">
        <f>IF(原始数据!E501="","",原始数据!E501)</f>
        <v/>
      </c>
      <c r="G501" s="120" t="str">
        <f>IF(原始数据!F501="","",原始数据!F501)</f>
        <v/>
      </c>
      <c r="H501" s="120">
        <f>IF(原始数据!G501="","",原始数据!G501)</f>
        <v>2</v>
      </c>
      <c r="I501" s="120" t="str">
        <f>IF(原始数据!H501="","",原始数据!H501)</f>
        <v>下</v>
      </c>
      <c r="J501" s="120" t="str">
        <f>原始数据!U501</f>
        <v/>
      </c>
      <c r="K501" s="120" t="str">
        <f t="shared" si="16"/>
        <v/>
      </c>
      <c r="L501" s="120">
        <f t="shared" si="17"/>
        <v>0</v>
      </c>
      <c r="M501" s="123" t="str">
        <f>IF(区域选择!K502="","",区域选择!K502)</f>
        <v/>
      </c>
      <c r="N501" s="123" t="str">
        <f>IF(原始数据!AI501=0,"",原始数据!AI501)</f>
        <v/>
      </c>
      <c r="O501" s="124"/>
      <c r="P501" s="125"/>
      <c r="Q501" s="125"/>
      <c r="R501" s="125"/>
      <c r="S501" s="125"/>
      <c r="T501" s="125"/>
      <c r="U501" s="123" t="str">
        <f>IF(区域选择!P502="","",区域选择!P502)</f>
        <v/>
      </c>
      <c r="V501" s="123" t="str">
        <f>IF(原始数据!AJ501=0,"",原始数据!AJ501)</f>
        <v/>
      </c>
      <c r="W501" s="124"/>
      <c r="X501" s="125"/>
      <c r="Y501" s="125"/>
      <c r="Z501" s="125"/>
      <c r="AA501" s="125"/>
      <c r="AB501" s="125"/>
      <c r="AC501" s="123" t="str">
        <f>IF(区域选择!U502="","",区域选择!U502)</f>
        <v/>
      </c>
      <c r="AD501" s="123" t="str">
        <f>IF(原始数据!AL501=0,"",原始数据!AL501)</f>
        <v/>
      </c>
      <c r="AE501" s="124"/>
      <c r="AF501" s="125"/>
      <c r="AG501" s="125"/>
      <c r="AH501" s="125"/>
      <c r="AI501" s="125"/>
      <c r="AJ501" s="125"/>
      <c r="AK501" s="123" t="str">
        <f>IF(区域选择!Z502="","",区域选择!Z502)</f>
        <v/>
      </c>
      <c r="AL501" s="123" t="str">
        <f>IF(原始数据!AN501=0,"",原始数据!AN501)</f>
        <v/>
      </c>
      <c r="AM501" s="124"/>
      <c r="AN501" s="125"/>
      <c r="AO501" s="125"/>
      <c r="AP501" s="125"/>
      <c r="AQ501" s="125"/>
      <c r="AR501" s="125"/>
      <c r="AS501" s="128"/>
      <c r="AT501" s="128"/>
      <c r="AU501" s="128"/>
      <c r="AV501" s="128"/>
      <c r="AW501" s="128"/>
      <c r="AX501" s="125"/>
      <c r="AY501" s="125"/>
      <c r="AZ501" s="130"/>
      <c r="BA501" s="130"/>
      <c r="BB501" s="130"/>
      <c r="BC501" s="125"/>
    </row>
    <row r="502" spans="1:55">
      <c r="A502" s="117">
        <f>输入错误检查!B502</f>
        <v>0</v>
      </c>
      <c r="C502" s="120" t="str">
        <f>IF(原始数据!B502="","",原始数据!B502)</f>
        <v/>
      </c>
      <c r="D502" s="120" t="str">
        <f>IF(原始数据!C502="","",原始数据!C502)</f>
        <v/>
      </c>
      <c r="E502" s="120" t="str">
        <f>IF(原始数据!D502="","",原始数据!D502)</f>
        <v/>
      </c>
      <c r="F502" s="120" t="str">
        <f>IF(原始数据!E502="","",原始数据!E502)</f>
        <v/>
      </c>
      <c r="G502" s="120" t="str">
        <f>IF(原始数据!F502="","",原始数据!F502)</f>
        <v/>
      </c>
      <c r="H502" s="120">
        <f>IF(原始数据!G502="","",原始数据!G502)</f>
        <v>3</v>
      </c>
      <c r="I502" s="120" t="str">
        <f>IF(原始数据!H502="","",原始数据!H502)</f>
        <v>上</v>
      </c>
      <c r="J502" s="120" t="str">
        <f>原始数据!U502</f>
        <v/>
      </c>
      <c r="K502" s="120" t="str">
        <f t="shared" si="16"/>
        <v/>
      </c>
      <c r="L502" s="120">
        <f t="shared" si="17"/>
        <v>0</v>
      </c>
      <c r="M502" s="123" t="str">
        <f>IF(区域选择!K503="","",区域选择!K503)</f>
        <v/>
      </c>
      <c r="N502" s="123" t="str">
        <f>IF(原始数据!AI502=0,"",原始数据!AI502)</f>
        <v/>
      </c>
      <c r="O502" s="124"/>
      <c r="P502" s="125"/>
      <c r="Q502" s="125"/>
      <c r="R502" s="125"/>
      <c r="S502" s="125"/>
      <c r="T502" s="125"/>
      <c r="U502" s="123" t="str">
        <f>IF(区域选择!P503="","",区域选择!P503)</f>
        <v/>
      </c>
      <c r="V502" s="123" t="str">
        <f>IF(原始数据!AJ502=0,"",原始数据!AJ502)</f>
        <v/>
      </c>
      <c r="W502" s="124"/>
      <c r="X502" s="125"/>
      <c r="Y502" s="125"/>
      <c r="Z502" s="125"/>
      <c r="AA502" s="125"/>
      <c r="AB502" s="125"/>
      <c r="AC502" s="123" t="str">
        <f>IF(区域选择!U503="","",区域选择!U503)</f>
        <v/>
      </c>
      <c r="AD502" s="123" t="str">
        <f>IF(原始数据!AL502=0,"",原始数据!AL502)</f>
        <v/>
      </c>
      <c r="AE502" s="124"/>
      <c r="AF502" s="125"/>
      <c r="AG502" s="125"/>
      <c r="AH502" s="125"/>
      <c r="AI502" s="125"/>
      <c r="AJ502" s="125"/>
      <c r="AK502" s="123" t="str">
        <f>IF(区域选择!Z503="","",区域选择!Z503)</f>
        <v/>
      </c>
      <c r="AL502" s="123" t="str">
        <f>IF(原始数据!AN502=0,"",原始数据!AN502)</f>
        <v/>
      </c>
      <c r="AM502" s="124"/>
      <c r="AN502" s="125"/>
      <c r="AO502" s="125"/>
      <c r="AP502" s="125"/>
      <c r="AQ502" s="125"/>
      <c r="AR502" s="125"/>
      <c r="AS502" s="128"/>
      <c r="AT502" s="128"/>
      <c r="AU502" s="128"/>
      <c r="AV502" s="128"/>
      <c r="AW502" s="128"/>
      <c r="AX502" s="125"/>
      <c r="AY502" s="125"/>
      <c r="AZ502" s="130"/>
      <c r="BA502" s="130"/>
      <c r="BB502" s="130"/>
      <c r="BC502" s="125"/>
    </row>
    <row r="503" spans="1:55">
      <c r="A503" s="117">
        <f>输入错误检查!B503</f>
        <v>0</v>
      </c>
      <c r="C503" s="120" t="str">
        <f>IF(原始数据!B503="","",原始数据!B503)</f>
        <v/>
      </c>
      <c r="D503" s="120" t="str">
        <f>IF(原始数据!C503="","",原始数据!C503)</f>
        <v/>
      </c>
      <c r="E503" s="120" t="str">
        <f>IF(原始数据!D503="","",原始数据!D503)</f>
        <v/>
      </c>
      <c r="F503" s="120" t="str">
        <f>IF(原始数据!E503="","",原始数据!E503)</f>
        <v/>
      </c>
      <c r="G503" s="120" t="str">
        <f>IF(原始数据!F503="","",原始数据!F503)</f>
        <v/>
      </c>
      <c r="H503" s="120">
        <f>IF(原始数据!G503="","",原始数据!G503)</f>
        <v>3</v>
      </c>
      <c r="I503" s="120" t="str">
        <f>IF(原始数据!H503="","",原始数据!H503)</f>
        <v>下</v>
      </c>
      <c r="J503" s="120" t="str">
        <f>原始数据!U503</f>
        <v/>
      </c>
      <c r="K503" s="120" t="str">
        <f t="shared" si="16"/>
        <v/>
      </c>
      <c r="L503" s="120">
        <f t="shared" si="17"/>
        <v>0</v>
      </c>
      <c r="M503" s="123" t="str">
        <f>IF(区域选择!K504="","",区域选择!K504)</f>
        <v/>
      </c>
      <c r="N503" s="123" t="str">
        <f>IF(原始数据!AI503=0,"",原始数据!AI503)</f>
        <v/>
      </c>
      <c r="O503" s="124"/>
      <c r="P503" s="125"/>
      <c r="Q503" s="125"/>
      <c r="R503" s="125"/>
      <c r="S503" s="125"/>
      <c r="T503" s="125"/>
      <c r="U503" s="123" t="str">
        <f>IF(区域选择!P504="","",区域选择!P504)</f>
        <v/>
      </c>
      <c r="V503" s="123" t="str">
        <f>IF(原始数据!AJ503=0,"",原始数据!AJ503)</f>
        <v/>
      </c>
      <c r="W503" s="124"/>
      <c r="X503" s="125"/>
      <c r="Y503" s="125"/>
      <c r="Z503" s="125"/>
      <c r="AA503" s="125"/>
      <c r="AB503" s="125"/>
      <c r="AC503" s="123" t="str">
        <f>IF(区域选择!U504="","",区域选择!U504)</f>
        <v/>
      </c>
      <c r="AD503" s="123" t="str">
        <f>IF(原始数据!AL503=0,"",原始数据!AL503)</f>
        <v/>
      </c>
      <c r="AE503" s="124"/>
      <c r="AF503" s="125"/>
      <c r="AG503" s="125"/>
      <c r="AH503" s="125"/>
      <c r="AI503" s="125"/>
      <c r="AJ503" s="125"/>
      <c r="AK503" s="123" t="str">
        <f>IF(区域选择!Z504="","",区域选择!Z504)</f>
        <v/>
      </c>
      <c r="AL503" s="123" t="str">
        <f>IF(原始数据!AN503=0,"",原始数据!AN503)</f>
        <v/>
      </c>
      <c r="AM503" s="124"/>
      <c r="AN503" s="125"/>
      <c r="AO503" s="125"/>
      <c r="AP503" s="125"/>
      <c r="AQ503" s="125"/>
      <c r="AR503" s="125"/>
      <c r="AS503" s="128"/>
      <c r="AT503" s="128"/>
      <c r="AU503" s="128"/>
      <c r="AV503" s="128"/>
      <c r="AW503" s="128"/>
      <c r="AX503" s="125"/>
      <c r="AY503" s="125"/>
      <c r="AZ503" s="130"/>
      <c r="BA503" s="130"/>
      <c r="BB503" s="130"/>
      <c r="BC503" s="125"/>
    </row>
    <row r="504" spans="1:55">
      <c r="A504" s="117">
        <f>输入错误检查!B504</f>
        <v>0</v>
      </c>
      <c r="C504" s="120" t="str">
        <f>IF(原始数据!B504="","",原始数据!B504)</f>
        <v/>
      </c>
      <c r="D504" s="120" t="str">
        <f>IF(原始数据!C504="","",原始数据!C504)</f>
        <v/>
      </c>
      <c r="E504" s="120" t="str">
        <f>IF(原始数据!D504="","",原始数据!D504)</f>
        <v/>
      </c>
      <c r="F504" s="120" t="str">
        <f>IF(原始数据!E504="","",原始数据!E504)</f>
        <v/>
      </c>
      <c r="G504" s="120" t="str">
        <f>IF(原始数据!F504="","",原始数据!F504)</f>
        <v/>
      </c>
      <c r="H504" s="120" t="str">
        <f>IF(原始数据!G504="","",原始数据!G504)</f>
        <v>加</v>
      </c>
      <c r="I504" s="120" t="str">
        <f>IF(原始数据!H504="","",原始数据!H504)</f>
        <v>上</v>
      </c>
      <c r="J504" s="120" t="str">
        <f>原始数据!U504</f>
        <v/>
      </c>
      <c r="K504" s="120" t="str">
        <f t="shared" si="16"/>
        <v/>
      </c>
      <c r="L504" s="120">
        <f t="shared" si="17"/>
        <v>0</v>
      </c>
      <c r="M504" s="123" t="str">
        <f>IF(区域选择!K505="","",区域选择!K505)</f>
        <v/>
      </c>
      <c r="N504" s="123" t="str">
        <f>IF(原始数据!AI504=0,"",原始数据!AI504)</f>
        <v/>
      </c>
      <c r="O504" s="124"/>
      <c r="P504" s="125"/>
      <c r="Q504" s="125"/>
      <c r="R504" s="125"/>
      <c r="S504" s="125"/>
      <c r="T504" s="125"/>
      <c r="U504" s="123" t="str">
        <f>IF(区域选择!P505="","",区域选择!P505)</f>
        <v/>
      </c>
      <c r="V504" s="123" t="str">
        <f>IF(原始数据!AJ504=0,"",原始数据!AJ504)</f>
        <v/>
      </c>
      <c r="W504" s="124"/>
      <c r="X504" s="125"/>
      <c r="Y504" s="125"/>
      <c r="Z504" s="125"/>
      <c r="AA504" s="125"/>
      <c r="AB504" s="125"/>
      <c r="AC504" s="123" t="str">
        <f>IF(区域选择!U505="","",区域选择!U505)</f>
        <v/>
      </c>
      <c r="AD504" s="123" t="str">
        <f>IF(原始数据!AL504=0,"",原始数据!AL504)</f>
        <v/>
      </c>
      <c r="AE504" s="124"/>
      <c r="AF504" s="125"/>
      <c r="AG504" s="125"/>
      <c r="AH504" s="125"/>
      <c r="AI504" s="125"/>
      <c r="AJ504" s="125"/>
      <c r="AK504" s="123" t="str">
        <f>IF(区域选择!Z505="","",区域选择!Z505)</f>
        <v/>
      </c>
      <c r="AL504" s="123" t="str">
        <f>IF(原始数据!AN504=0,"",原始数据!AN504)</f>
        <v/>
      </c>
      <c r="AM504" s="124"/>
      <c r="AN504" s="125"/>
      <c r="AO504" s="125"/>
      <c r="AP504" s="125"/>
      <c r="AQ504" s="125"/>
      <c r="AR504" s="125"/>
      <c r="AS504" s="128"/>
      <c r="AT504" s="128"/>
      <c r="AU504" s="128"/>
      <c r="AV504" s="128"/>
      <c r="AW504" s="128"/>
      <c r="AX504" s="125"/>
      <c r="AY504" s="125"/>
      <c r="AZ504" s="130"/>
      <c r="BA504" s="130"/>
      <c r="BB504" s="130"/>
      <c r="BC504" s="125"/>
    </row>
    <row r="505" spans="1:55">
      <c r="A505" s="117">
        <f>输入错误检查!B505</f>
        <v>0</v>
      </c>
      <c r="C505" s="120" t="str">
        <f>IF(原始数据!B505="","",原始数据!B505)</f>
        <v/>
      </c>
      <c r="D505" s="120" t="str">
        <f>IF(原始数据!C505="","",原始数据!C505)</f>
        <v/>
      </c>
      <c r="E505" s="120" t="str">
        <f>IF(原始数据!D505="","",原始数据!D505)</f>
        <v/>
      </c>
      <c r="F505" s="120" t="str">
        <f>IF(原始数据!E505="","",原始数据!E505)</f>
        <v/>
      </c>
      <c r="G505" s="120" t="str">
        <f>IF(原始数据!F505="","",原始数据!F505)</f>
        <v/>
      </c>
      <c r="H505" s="120" t="str">
        <f>IF(原始数据!G505="","",原始数据!G505)</f>
        <v>加</v>
      </c>
      <c r="I505" s="120" t="str">
        <f>IF(原始数据!H505="","",原始数据!H505)</f>
        <v>下</v>
      </c>
      <c r="J505" s="120" t="str">
        <f>原始数据!U505</f>
        <v/>
      </c>
      <c r="K505" s="120" t="str">
        <f t="shared" si="16"/>
        <v/>
      </c>
      <c r="L505" s="120">
        <f t="shared" si="17"/>
        <v>0</v>
      </c>
      <c r="M505" s="123" t="str">
        <f>IF(区域选择!K506="","",区域选择!K506)</f>
        <v/>
      </c>
      <c r="N505" s="123" t="str">
        <f>IF(原始数据!AI505=0,"",原始数据!AI505)</f>
        <v/>
      </c>
      <c r="O505" s="124"/>
      <c r="P505" s="125"/>
      <c r="Q505" s="125"/>
      <c r="R505" s="125"/>
      <c r="S505" s="125"/>
      <c r="T505" s="125"/>
      <c r="U505" s="123" t="str">
        <f>IF(区域选择!P506="","",区域选择!P506)</f>
        <v/>
      </c>
      <c r="V505" s="123" t="str">
        <f>IF(原始数据!AJ505=0,"",原始数据!AJ505)</f>
        <v/>
      </c>
      <c r="W505" s="124"/>
      <c r="X505" s="125"/>
      <c r="Y505" s="125"/>
      <c r="Z505" s="125"/>
      <c r="AA505" s="125"/>
      <c r="AB505" s="125"/>
      <c r="AC505" s="123" t="str">
        <f>IF(区域选择!U506="","",区域选择!U506)</f>
        <v/>
      </c>
      <c r="AD505" s="123" t="str">
        <f>IF(原始数据!AL505=0,"",原始数据!AL505)</f>
        <v/>
      </c>
      <c r="AE505" s="124"/>
      <c r="AF505" s="125"/>
      <c r="AG505" s="125"/>
      <c r="AH505" s="125"/>
      <c r="AI505" s="125"/>
      <c r="AJ505" s="125"/>
      <c r="AK505" s="123" t="str">
        <f>IF(区域选择!Z506="","",区域选择!Z506)</f>
        <v/>
      </c>
      <c r="AL505" s="123" t="str">
        <f>IF(原始数据!AN505=0,"",原始数据!AN505)</f>
        <v/>
      </c>
      <c r="AM505" s="124"/>
      <c r="AN505" s="125"/>
      <c r="AO505" s="125"/>
      <c r="AP505" s="125"/>
      <c r="AQ505" s="125"/>
      <c r="AR505" s="125"/>
      <c r="AS505" s="128"/>
      <c r="AT505" s="128"/>
      <c r="AU505" s="128"/>
      <c r="AV505" s="128"/>
      <c r="AW505" s="128"/>
      <c r="AX505" s="125"/>
      <c r="AY505" s="125"/>
      <c r="AZ505" s="130"/>
      <c r="BA505" s="130"/>
      <c r="BB505" s="130"/>
      <c r="BC505" s="125"/>
    </row>
    <row r="506" spans="1:55">
      <c r="A506" s="117">
        <f>输入错误检查!B506</f>
        <v>0</v>
      </c>
      <c r="C506" s="120" t="str">
        <f>IF(原始数据!B506="","",原始数据!B506)</f>
        <v/>
      </c>
      <c r="D506" s="120" t="str">
        <f>IF(原始数据!C506="","",原始数据!C506)</f>
        <v/>
      </c>
      <c r="E506" s="120" t="str">
        <f>IF(原始数据!D506="","",原始数据!D506)</f>
        <v/>
      </c>
      <c r="F506" s="120" t="str">
        <f>IF(原始数据!E506="","",原始数据!E506)</f>
        <v/>
      </c>
      <c r="G506" s="120" t="str">
        <f>IF(原始数据!F506="","",原始数据!F506)</f>
        <v/>
      </c>
      <c r="H506" s="120">
        <f>IF(原始数据!G506="","",原始数据!G506)</f>
        <v>1</v>
      </c>
      <c r="I506" s="120" t="str">
        <f>IF(原始数据!H506="","",原始数据!H506)</f>
        <v>上</v>
      </c>
      <c r="J506" s="120" t="str">
        <f>原始数据!U506</f>
        <v/>
      </c>
      <c r="K506" s="120" t="str">
        <f t="shared" si="16"/>
        <v/>
      </c>
      <c r="L506" s="120">
        <f t="shared" si="17"/>
        <v>0</v>
      </c>
      <c r="M506" s="123" t="str">
        <f>IF(区域选择!K507="","",区域选择!K507)</f>
        <v/>
      </c>
      <c r="N506" s="123" t="str">
        <f>IF(原始数据!AI506=0,"",原始数据!AI506)</f>
        <v/>
      </c>
      <c r="O506" s="124"/>
      <c r="P506" s="125"/>
      <c r="Q506" s="125"/>
      <c r="R506" s="125"/>
      <c r="S506" s="125"/>
      <c r="T506" s="125"/>
      <c r="U506" s="123" t="str">
        <f>IF(区域选择!P507="","",区域选择!P507)</f>
        <v/>
      </c>
      <c r="V506" s="123" t="str">
        <f>IF(原始数据!AJ506=0,"",原始数据!AJ506)</f>
        <v/>
      </c>
      <c r="W506" s="124"/>
      <c r="X506" s="125"/>
      <c r="Y506" s="125"/>
      <c r="Z506" s="125"/>
      <c r="AA506" s="125"/>
      <c r="AB506" s="125"/>
      <c r="AC506" s="123" t="str">
        <f>IF(区域选择!U507="","",区域选择!U507)</f>
        <v/>
      </c>
      <c r="AD506" s="123" t="str">
        <f>IF(原始数据!AL506=0,"",原始数据!AL506)</f>
        <v/>
      </c>
      <c r="AE506" s="124"/>
      <c r="AF506" s="125"/>
      <c r="AG506" s="125"/>
      <c r="AH506" s="125"/>
      <c r="AI506" s="125"/>
      <c r="AJ506" s="125"/>
      <c r="AK506" s="123" t="str">
        <f>IF(区域选择!Z507="","",区域选择!Z507)</f>
        <v/>
      </c>
      <c r="AL506" s="123" t="str">
        <f>IF(原始数据!AN506=0,"",原始数据!AN506)</f>
        <v/>
      </c>
      <c r="AM506" s="124"/>
      <c r="AN506" s="125"/>
      <c r="AO506" s="125"/>
      <c r="AP506" s="125"/>
      <c r="AQ506" s="125"/>
      <c r="AR506" s="125"/>
      <c r="AS506" s="128"/>
      <c r="AT506" s="128"/>
      <c r="AU506" s="128"/>
      <c r="AV506" s="128"/>
      <c r="AW506" s="128"/>
      <c r="AX506" s="125"/>
      <c r="AY506" s="125"/>
      <c r="AZ506" s="130"/>
      <c r="BA506" s="130"/>
      <c r="BB506" s="130"/>
      <c r="BC506" s="125"/>
    </row>
    <row r="507" spans="1:55">
      <c r="A507" s="117">
        <f>输入错误检查!B507</f>
        <v>0</v>
      </c>
      <c r="C507" s="120" t="str">
        <f>IF(原始数据!B507="","",原始数据!B507)</f>
        <v/>
      </c>
      <c r="D507" s="120" t="str">
        <f>IF(原始数据!C507="","",原始数据!C507)</f>
        <v/>
      </c>
      <c r="E507" s="120" t="str">
        <f>IF(原始数据!D507="","",原始数据!D507)</f>
        <v/>
      </c>
      <c r="F507" s="120" t="str">
        <f>IF(原始数据!E507="","",原始数据!E507)</f>
        <v/>
      </c>
      <c r="G507" s="120" t="str">
        <f>IF(原始数据!F507="","",原始数据!F507)</f>
        <v/>
      </c>
      <c r="H507" s="120">
        <f>IF(原始数据!G507="","",原始数据!G507)</f>
        <v>1</v>
      </c>
      <c r="I507" s="120" t="str">
        <f>IF(原始数据!H507="","",原始数据!H507)</f>
        <v>下</v>
      </c>
      <c r="J507" s="120" t="str">
        <f>原始数据!U507</f>
        <v/>
      </c>
      <c r="K507" s="120" t="str">
        <f t="shared" si="16"/>
        <v/>
      </c>
      <c r="L507" s="120">
        <f t="shared" si="17"/>
        <v>0</v>
      </c>
      <c r="M507" s="123" t="str">
        <f>IF(区域选择!K508="","",区域选择!K508)</f>
        <v/>
      </c>
      <c r="N507" s="123" t="str">
        <f>IF(原始数据!AI507=0,"",原始数据!AI507)</f>
        <v/>
      </c>
      <c r="O507" s="124"/>
      <c r="P507" s="125"/>
      <c r="Q507" s="125"/>
      <c r="R507" s="125"/>
      <c r="S507" s="125"/>
      <c r="T507" s="125"/>
      <c r="U507" s="123" t="str">
        <f>IF(区域选择!P508="","",区域选择!P508)</f>
        <v/>
      </c>
      <c r="V507" s="123" t="str">
        <f>IF(原始数据!AJ507=0,"",原始数据!AJ507)</f>
        <v/>
      </c>
      <c r="W507" s="124"/>
      <c r="X507" s="125"/>
      <c r="Y507" s="125"/>
      <c r="Z507" s="125"/>
      <c r="AA507" s="125"/>
      <c r="AB507" s="125"/>
      <c r="AC507" s="123" t="str">
        <f>IF(区域选择!U508="","",区域选择!U508)</f>
        <v/>
      </c>
      <c r="AD507" s="123" t="str">
        <f>IF(原始数据!AL507=0,"",原始数据!AL507)</f>
        <v/>
      </c>
      <c r="AE507" s="124"/>
      <c r="AF507" s="125"/>
      <c r="AG507" s="125"/>
      <c r="AH507" s="125"/>
      <c r="AI507" s="125"/>
      <c r="AJ507" s="125"/>
      <c r="AK507" s="123" t="str">
        <f>IF(区域选择!Z508="","",区域选择!Z508)</f>
        <v/>
      </c>
      <c r="AL507" s="123" t="str">
        <f>IF(原始数据!AN507=0,"",原始数据!AN507)</f>
        <v/>
      </c>
      <c r="AM507" s="124"/>
      <c r="AN507" s="125"/>
      <c r="AO507" s="125"/>
      <c r="AP507" s="125"/>
      <c r="AQ507" s="125"/>
      <c r="AR507" s="125"/>
      <c r="AS507" s="128"/>
      <c r="AT507" s="128"/>
      <c r="AU507" s="128"/>
      <c r="AV507" s="128"/>
      <c r="AW507" s="128"/>
      <c r="AX507" s="125"/>
      <c r="AY507" s="125"/>
      <c r="AZ507" s="130"/>
      <c r="BA507" s="130"/>
      <c r="BB507" s="130"/>
      <c r="BC507" s="125"/>
    </row>
    <row r="508" spans="1:55">
      <c r="A508" s="117">
        <f>输入错误检查!B508</f>
        <v>0</v>
      </c>
      <c r="C508" s="120" t="str">
        <f>IF(原始数据!B508="","",原始数据!B508)</f>
        <v/>
      </c>
      <c r="D508" s="120" t="str">
        <f>IF(原始数据!C508="","",原始数据!C508)</f>
        <v/>
      </c>
      <c r="E508" s="120" t="str">
        <f>IF(原始数据!D508="","",原始数据!D508)</f>
        <v/>
      </c>
      <c r="F508" s="120" t="str">
        <f>IF(原始数据!E508="","",原始数据!E508)</f>
        <v/>
      </c>
      <c r="G508" s="120" t="str">
        <f>IF(原始数据!F508="","",原始数据!F508)</f>
        <v/>
      </c>
      <c r="H508" s="120">
        <f>IF(原始数据!G508="","",原始数据!G508)</f>
        <v>2</v>
      </c>
      <c r="I508" s="120" t="str">
        <f>IF(原始数据!H508="","",原始数据!H508)</f>
        <v>上</v>
      </c>
      <c r="J508" s="120" t="str">
        <f>原始数据!U508</f>
        <v/>
      </c>
      <c r="K508" s="120" t="str">
        <f t="shared" si="16"/>
        <v/>
      </c>
      <c r="L508" s="120">
        <f t="shared" si="17"/>
        <v>0</v>
      </c>
      <c r="M508" s="123" t="str">
        <f>IF(区域选择!K509="","",区域选择!K509)</f>
        <v/>
      </c>
      <c r="N508" s="123" t="str">
        <f>IF(原始数据!AI508=0,"",原始数据!AI508)</f>
        <v/>
      </c>
      <c r="O508" s="124"/>
      <c r="P508" s="125"/>
      <c r="Q508" s="125"/>
      <c r="R508" s="125"/>
      <c r="S508" s="125"/>
      <c r="T508" s="125"/>
      <c r="U508" s="123" t="str">
        <f>IF(区域选择!P509="","",区域选择!P509)</f>
        <v/>
      </c>
      <c r="V508" s="123" t="str">
        <f>IF(原始数据!AJ508=0,"",原始数据!AJ508)</f>
        <v/>
      </c>
      <c r="W508" s="124"/>
      <c r="X508" s="125"/>
      <c r="Y508" s="125"/>
      <c r="Z508" s="125"/>
      <c r="AA508" s="125"/>
      <c r="AB508" s="125"/>
      <c r="AC508" s="123" t="str">
        <f>IF(区域选择!U509="","",区域选择!U509)</f>
        <v/>
      </c>
      <c r="AD508" s="123" t="str">
        <f>IF(原始数据!AL508=0,"",原始数据!AL508)</f>
        <v/>
      </c>
      <c r="AE508" s="124"/>
      <c r="AF508" s="125"/>
      <c r="AG508" s="125"/>
      <c r="AH508" s="125"/>
      <c r="AI508" s="125"/>
      <c r="AJ508" s="125"/>
      <c r="AK508" s="123" t="str">
        <f>IF(区域选择!Z509="","",区域选择!Z509)</f>
        <v/>
      </c>
      <c r="AL508" s="123" t="str">
        <f>IF(原始数据!AN508=0,"",原始数据!AN508)</f>
        <v/>
      </c>
      <c r="AM508" s="124"/>
      <c r="AN508" s="125"/>
      <c r="AO508" s="125"/>
      <c r="AP508" s="125"/>
      <c r="AQ508" s="125"/>
      <c r="AR508" s="125"/>
      <c r="AS508" s="128"/>
      <c r="AT508" s="128"/>
      <c r="AU508" s="128"/>
      <c r="AV508" s="128"/>
      <c r="AW508" s="128"/>
      <c r="AX508" s="125"/>
      <c r="AY508" s="125"/>
      <c r="AZ508" s="130"/>
      <c r="BA508" s="130"/>
      <c r="BB508" s="130"/>
      <c r="BC508" s="125"/>
    </row>
    <row r="509" spans="1:55">
      <c r="A509" s="117">
        <f>输入错误检查!B509</f>
        <v>0</v>
      </c>
      <c r="C509" s="120" t="str">
        <f>IF(原始数据!B509="","",原始数据!B509)</f>
        <v/>
      </c>
      <c r="D509" s="120" t="str">
        <f>IF(原始数据!C509="","",原始数据!C509)</f>
        <v/>
      </c>
      <c r="E509" s="120" t="str">
        <f>IF(原始数据!D509="","",原始数据!D509)</f>
        <v/>
      </c>
      <c r="F509" s="120" t="str">
        <f>IF(原始数据!E509="","",原始数据!E509)</f>
        <v/>
      </c>
      <c r="G509" s="120" t="str">
        <f>IF(原始数据!F509="","",原始数据!F509)</f>
        <v/>
      </c>
      <c r="H509" s="120">
        <f>IF(原始数据!G509="","",原始数据!G509)</f>
        <v>2</v>
      </c>
      <c r="I509" s="120" t="str">
        <f>IF(原始数据!H509="","",原始数据!H509)</f>
        <v>下</v>
      </c>
      <c r="J509" s="120" t="str">
        <f>原始数据!U509</f>
        <v/>
      </c>
      <c r="K509" s="120" t="str">
        <f t="shared" si="16"/>
        <v/>
      </c>
      <c r="L509" s="120">
        <f t="shared" si="17"/>
        <v>0</v>
      </c>
      <c r="M509" s="123" t="str">
        <f>IF(区域选择!K510="","",区域选择!K510)</f>
        <v/>
      </c>
      <c r="N509" s="123" t="str">
        <f>IF(原始数据!AI509=0,"",原始数据!AI509)</f>
        <v/>
      </c>
      <c r="O509" s="124"/>
      <c r="P509" s="125"/>
      <c r="Q509" s="125"/>
      <c r="R509" s="125"/>
      <c r="S509" s="125"/>
      <c r="T509" s="125"/>
      <c r="U509" s="123" t="str">
        <f>IF(区域选择!P510="","",区域选择!P510)</f>
        <v/>
      </c>
      <c r="V509" s="123" t="str">
        <f>IF(原始数据!AJ509=0,"",原始数据!AJ509)</f>
        <v/>
      </c>
      <c r="W509" s="124"/>
      <c r="X509" s="125"/>
      <c r="Y509" s="125"/>
      <c r="Z509" s="125"/>
      <c r="AA509" s="125"/>
      <c r="AB509" s="125"/>
      <c r="AC509" s="123" t="str">
        <f>IF(区域选择!U510="","",区域选择!U510)</f>
        <v/>
      </c>
      <c r="AD509" s="123" t="str">
        <f>IF(原始数据!AL509=0,"",原始数据!AL509)</f>
        <v/>
      </c>
      <c r="AE509" s="124"/>
      <c r="AF509" s="125"/>
      <c r="AG509" s="125"/>
      <c r="AH509" s="125"/>
      <c r="AI509" s="125"/>
      <c r="AJ509" s="125"/>
      <c r="AK509" s="123" t="str">
        <f>IF(区域选择!Z510="","",区域选择!Z510)</f>
        <v/>
      </c>
      <c r="AL509" s="123" t="str">
        <f>IF(原始数据!AN509=0,"",原始数据!AN509)</f>
        <v/>
      </c>
      <c r="AM509" s="124"/>
      <c r="AN509" s="125"/>
      <c r="AO509" s="125"/>
      <c r="AP509" s="125"/>
      <c r="AQ509" s="125"/>
      <c r="AR509" s="125"/>
      <c r="AS509" s="128"/>
      <c r="AT509" s="128"/>
      <c r="AU509" s="128"/>
      <c r="AV509" s="128"/>
      <c r="AW509" s="128"/>
      <c r="AX509" s="125"/>
      <c r="AY509" s="125"/>
      <c r="AZ509" s="130"/>
      <c r="BA509" s="130"/>
      <c r="BB509" s="130"/>
      <c r="BC509" s="125"/>
    </row>
    <row r="510" spans="1:55">
      <c r="A510" s="117">
        <f>输入错误检查!B510</f>
        <v>0</v>
      </c>
      <c r="C510" s="120" t="str">
        <f>IF(原始数据!B510="","",原始数据!B510)</f>
        <v/>
      </c>
      <c r="D510" s="120" t="str">
        <f>IF(原始数据!C510="","",原始数据!C510)</f>
        <v/>
      </c>
      <c r="E510" s="120" t="str">
        <f>IF(原始数据!D510="","",原始数据!D510)</f>
        <v/>
      </c>
      <c r="F510" s="120" t="str">
        <f>IF(原始数据!E510="","",原始数据!E510)</f>
        <v/>
      </c>
      <c r="G510" s="120" t="str">
        <f>IF(原始数据!F510="","",原始数据!F510)</f>
        <v/>
      </c>
      <c r="H510" s="120">
        <f>IF(原始数据!G510="","",原始数据!G510)</f>
        <v>3</v>
      </c>
      <c r="I510" s="120" t="str">
        <f>IF(原始数据!H510="","",原始数据!H510)</f>
        <v>上</v>
      </c>
      <c r="J510" s="120" t="str">
        <f>原始数据!U510</f>
        <v/>
      </c>
      <c r="K510" s="120" t="str">
        <f t="shared" si="16"/>
        <v/>
      </c>
      <c r="L510" s="120">
        <f t="shared" si="17"/>
        <v>0</v>
      </c>
      <c r="M510" s="123" t="str">
        <f>IF(区域选择!K511="","",区域选择!K511)</f>
        <v/>
      </c>
      <c r="N510" s="123" t="str">
        <f>IF(原始数据!AI510=0,"",原始数据!AI510)</f>
        <v/>
      </c>
      <c r="O510" s="124"/>
      <c r="P510" s="125"/>
      <c r="Q510" s="125"/>
      <c r="R510" s="125"/>
      <c r="S510" s="125"/>
      <c r="T510" s="125"/>
      <c r="U510" s="123" t="str">
        <f>IF(区域选择!P511="","",区域选择!P511)</f>
        <v/>
      </c>
      <c r="V510" s="123" t="str">
        <f>IF(原始数据!AJ510=0,"",原始数据!AJ510)</f>
        <v/>
      </c>
      <c r="W510" s="124"/>
      <c r="X510" s="125"/>
      <c r="Y510" s="125"/>
      <c r="Z510" s="125"/>
      <c r="AA510" s="125"/>
      <c r="AB510" s="125"/>
      <c r="AC510" s="123" t="str">
        <f>IF(区域选择!U511="","",区域选择!U511)</f>
        <v/>
      </c>
      <c r="AD510" s="123" t="str">
        <f>IF(原始数据!AL510=0,"",原始数据!AL510)</f>
        <v/>
      </c>
      <c r="AE510" s="124"/>
      <c r="AF510" s="125"/>
      <c r="AG510" s="125"/>
      <c r="AH510" s="125"/>
      <c r="AI510" s="125"/>
      <c r="AJ510" s="125"/>
      <c r="AK510" s="123" t="str">
        <f>IF(区域选择!Z511="","",区域选择!Z511)</f>
        <v/>
      </c>
      <c r="AL510" s="123" t="str">
        <f>IF(原始数据!AN510=0,"",原始数据!AN510)</f>
        <v/>
      </c>
      <c r="AM510" s="124"/>
      <c r="AN510" s="125"/>
      <c r="AO510" s="125"/>
      <c r="AP510" s="125"/>
      <c r="AQ510" s="125"/>
      <c r="AR510" s="125"/>
      <c r="AS510" s="128"/>
      <c r="AT510" s="128"/>
      <c r="AU510" s="128"/>
      <c r="AV510" s="128"/>
      <c r="AW510" s="128"/>
      <c r="AX510" s="125"/>
      <c r="AY510" s="125"/>
      <c r="AZ510" s="130"/>
      <c r="BA510" s="130"/>
      <c r="BB510" s="130"/>
      <c r="BC510" s="125"/>
    </row>
    <row r="511" spans="1:55">
      <c r="A511" s="117">
        <f>输入错误检查!B511</f>
        <v>0</v>
      </c>
      <c r="C511" s="120" t="str">
        <f>IF(原始数据!B511="","",原始数据!B511)</f>
        <v/>
      </c>
      <c r="D511" s="120" t="str">
        <f>IF(原始数据!C511="","",原始数据!C511)</f>
        <v/>
      </c>
      <c r="E511" s="120" t="str">
        <f>IF(原始数据!D511="","",原始数据!D511)</f>
        <v/>
      </c>
      <c r="F511" s="120" t="str">
        <f>IF(原始数据!E511="","",原始数据!E511)</f>
        <v/>
      </c>
      <c r="G511" s="120" t="str">
        <f>IF(原始数据!F511="","",原始数据!F511)</f>
        <v/>
      </c>
      <c r="H511" s="120">
        <f>IF(原始数据!G511="","",原始数据!G511)</f>
        <v>3</v>
      </c>
      <c r="I511" s="120" t="str">
        <f>IF(原始数据!H511="","",原始数据!H511)</f>
        <v>下</v>
      </c>
      <c r="J511" s="120" t="str">
        <f>原始数据!U511</f>
        <v/>
      </c>
      <c r="K511" s="120" t="str">
        <f t="shared" si="16"/>
        <v/>
      </c>
      <c r="L511" s="120">
        <f t="shared" si="17"/>
        <v>0</v>
      </c>
      <c r="M511" s="123" t="str">
        <f>IF(区域选择!K512="","",区域选择!K512)</f>
        <v/>
      </c>
      <c r="N511" s="123" t="str">
        <f>IF(原始数据!AI511=0,"",原始数据!AI511)</f>
        <v/>
      </c>
      <c r="O511" s="124"/>
      <c r="P511" s="125"/>
      <c r="Q511" s="125"/>
      <c r="R511" s="125"/>
      <c r="S511" s="125"/>
      <c r="T511" s="125"/>
      <c r="U511" s="123" t="str">
        <f>IF(区域选择!P512="","",区域选择!P512)</f>
        <v/>
      </c>
      <c r="V511" s="123" t="str">
        <f>IF(原始数据!AJ511=0,"",原始数据!AJ511)</f>
        <v/>
      </c>
      <c r="W511" s="124"/>
      <c r="X511" s="125"/>
      <c r="Y511" s="125"/>
      <c r="Z511" s="125"/>
      <c r="AA511" s="125"/>
      <c r="AB511" s="125"/>
      <c r="AC511" s="123" t="str">
        <f>IF(区域选择!U512="","",区域选择!U512)</f>
        <v/>
      </c>
      <c r="AD511" s="123" t="str">
        <f>IF(原始数据!AL511=0,"",原始数据!AL511)</f>
        <v/>
      </c>
      <c r="AE511" s="124"/>
      <c r="AF511" s="125"/>
      <c r="AG511" s="125"/>
      <c r="AH511" s="125"/>
      <c r="AI511" s="125"/>
      <c r="AJ511" s="125"/>
      <c r="AK511" s="123" t="str">
        <f>IF(区域选择!Z512="","",区域选择!Z512)</f>
        <v/>
      </c>
      <c r="AL511" s="123" t="str">
        <f>IF(原始数据!AN511=0,"",原始数据!AN511)</f>
        <v/>
      </c>
      <c r="AM511" s="124"/>
      <c r="AN511" s="125"/>
      <c r="AO511" s="125"/>
      <c r="AP511" s="125"/>
      <c r="AQ511" s="125"/>
      <c r="AR511" s="125"/>
      <c r="AS511" s="128"/>
      <c r="AT511" s="128"/>
      <c r="AU511" s="128"/>
      <c r="AV511" s="128"/>
      <c r="AW511" s="128"/>
      <c r="AX511" s="125"/>
      <c r="AY511" s="125"/>
      <c r="AZ511" s="130"/>
      <c r="BA511" s="130"/>
      <c r="BB511" s="130"/>
      <c r="BC511" s="125"/>
    </row>
    <row r="512" spans="1:55">
      <c r="A512" s="117">
        <f>输入错误检查!B512</f>
        <v>0</v>
      </c>
      <c r="C512" s="120" t="str">
        <f>IF(原始数据!B512="","",原始数据!B512)</f>
        <v/>
      </c>
      <c r="D512" s="120" t="str">
        <f>IF(原始数据!C512="","",原始数据!C512)</f>
        <v/>
      </c>
      <c r="E512" s="120" t="str">
        <f>IF(原始数据!D512="","",原始数据!D512)</f>
        <v/>
      </c>
      <c r="F512" s="120" t="str">
        <f>IF(原始数据!E512="","",原始数据!E512)</f>
        <v/>
      </c>
      <c r="G512" s="120" t="str">
        <f>IF(原始数据!F512="","",原始数据!F512)</f>
        <v/>
      </c>
      <c r="H512" s="120" t="str">
        <f>IF(原始数据!G512="","",原始数据!G512)</f>
        <v>加</v>
      </c>
      <c r="I512" s="120" t="str">
        <f>IF(原始数据!H512="","",原始数据!H512)</f>
        <v>上</v>
      </c>
      <c r="J512" s="120" t="str">
        <f>原始数据!U512</f>
        <v/>
      </c>
      <c r="K512" s="120" t="str">
        <f t="shared" si="16"/>
        <v/>
      </c>
      <c r="L512" s="120">
        <f t="shared" si="17"/>
        <v>0</v>
      </c>
      <c r="M512" s="123" t="str">
        <f>IF(区域选择!K513="","",区域选择!K513)</f>
        <v/>
      </c>
      <c r="N512" s="123" t="str">
        <f>IF(原始数据!AI512=0,"",原始数据!AI512)</f>
        <v/>
      </c>
      <c r="O512" s="124"/>
      <c r="P512" s="125"/>
      <c r="Q512" s="125"/>
      <c r="R512" s="125"/>
      <c r="S512" s="125"/>
      <c r="T512" s="125"/>
      <c r="U512" s="123" t="str">
        <f>IF(区域选择!P513="","",区域选择!P513)</f>
        <v/>
      </c>
      <c r="V512" s="123" t="str">
        <f>IF(原始数据!AJ512=0,"",原始数据!AJ512)</f>
        <v/>
      </c>
      <c r="W512" s="124"/>
      <c r="X512" s="125"/>
      <c r="Y512" s="125"/>
      <c r="Z512" s="125"/>
      <c r="AA512" s="125"/>
      <c r="AB512" s="125"/>
      <c r="AC512" s="123" t="str">
        <f>IF(区域选择!U513="","",区域选择!U513)</f>
        <v/>
      </c>
      <c r="AD512" s="123" t="str">
        <f>IF(原始数据!AL512=0,"",原始数据!AL512)</f>
        <v/>
      </c>
      <c r="AE512" s="124"/>
      <c r="AF512" s="125"/>
      <c r="AG512" s="125"/>
      <c r="AH512" s="125"/>
      <c r="AI512" s="125"/>
      <c r="AJ512" s="125"/>
      <c r="AK512" s="123" t="str">
        <f>IF(区域选择!Z513="","",区域选择!Z513)</f>
        <v/>
      </c>
      <c r="AL512" s="123" t="str">
        <f>IF(原始数据!AN512=0,"",原始数据!AN512)</f>
        <v/>
      </c>
      <c r="AM512" s="124"/>
      <c r="AN512" s="125"/>
      <c r="AO512" s="125"/>
      <c r="AP512" s="125"/>
      <c r="AQ512" s="125"/>
      <c r="AR512" s="125"/>
      <c r="AS512" s="128"/>
      <c r="AT512" s="128"/>
      <c r="AU512" s="128"/>
      <c r="AV512" s="128"/>
      <c r="AW512" s="128"/>
      <c r="AX512" s="125"/>
      <c r="AY512" s="125"/>
      <c r="AZ512" s="130"/>
      <c r="BA512" s="130"/>
      <c r="BB512" s="130"/>
      <c r="BC512" s="125"/>
    </row>
    <row r="513" spans="1:55">
      <c r="A513" s="117">
        <f>输入错误检查!B513</f>
        <v>0</v>
      </c>
      <c r="C513" s="120" t="str">
        <f>IF(原始数据!B513="","",原始数据!B513)</f>
        <v/>
      </c>
      <c r="D513" s="120" t="str">
        <f>IF(原始数据!C513="","",原始数据!C513)</f>
        <v/>
      </c>
      <c r="E513" s="120" t="str">
        <f>IF(原始数据!D513="","",原始数据!D513)</f>
        <v/>
      </c>
      <c r="F513" s="120" t="str">
        <f>IF(原始数据!E513="","",原始数据!E513)</f>
        <v/>
      </c>
      <c r="G513" s="120" t="str">
        <f>IF(原始数据!F513="","",原始数据!F513)</f>
        <v/>
      </c>
      <c r="H513" s="120" t="str">
        <f>IF(原始数据!G513="","",原始数据!G513)</f>
        <v>加</v>
      </c>
      <c r="I513" s="120" t="str">
        <f>IF(原始数据!H513="","",原始数据!H513)</f>
        <v>下</v>
      </c>
      <c r="J513" s="120" t="str">
        <f>原始数据!U513</f>
        <v/>
      </c>
      <c r="K513" s="120" t="str">
        <f t="shared" si="16"/>
        <v/>
      </c>
      <c r="L513" s="120">
        <f t="shared" si="17"/>
        <v>0</v>
      </c>
      <c r="M513" s="123" t="str">
        <f>IF(区域选择!K514="","",区域选择!K514)</f>
        <v/>
      </c>
      <c r="N513" s="123" t="str">
        <f>IF(原始数据!AI513=0,"",原始数据!AI513)</f>
        <v/>
      </c>
      <c r="O513" s="124"/>
      <c r="P513" s="125"/>
      <c r="Q513" s="125"/>
      <c r="R513" s="125"/>
      <c r="S513" s="125"/>
      <c r="T513" s="125"/>
      <c r="U513" s="123" t="str">
        <f>IF(区域选择!P514="","",区域选择!P514)</f>
        <v/>
      </c>
      <c r="V513" s="123" t="str">
        <f>IF(原始数据!AJ513=0,"",原始数据!AJ513)</f>
        <v/>
      </c>
      <c r="W513" s="124"/>
      <c r="X513" s="125"/>
      <c r="Y513" s="125"/>
      <c r="Z513" s="125"/>
      <c r="AA513" s="125"/>
      <c r="AB513" s="125"/>
      <c r="AC513" s="123" t="str">
        <f>IF(区域选择!U514="","",区域选择!U514)</f>
        <v/>
      </c>
      <c r="AD513" s="123" t="str">
        <f>IF(原始数据!AL513=0,"",原始数据!AL513)</f>
        <v/>
      </c>
      <c r="AE513" s="124"/>
      <c r="AF513" s="125"/>
      <c r="AG513" s="125"/>
      <c r="AH513" s="125"/>
      <c r="AI513" s="125"/>
      <c r="AJ513" s="125"/>
      <c r="AK513" s="123" t="str">
        <f>IF(区域选择!Z514="","",区域选择!Z514)</f>
        <v/>
      </c>
      <c r="AL513" s="123" t="str">
        <f>IF(原始数据!AN513=0,"",原始数据!AN513)</f>
        <v/>
      </c>
      <c r="AM513" s="124"/>
      <c r="AN513" s="125"/>
      <c r="AO513" s="125"/>
      <c r="AP513" s="125"/>
      <c r="AQ513" s="125"/>
      <c r="AR513" s="125"/>
      <c r="AS513" s="128"/>
      <c r="AT513" s="128"/>
      <c r="AU513" s="128"/>
      <c r="AV513" s="128"/>
      <c r="AW513" s="128"/>
      <c r="AX513" s="125"/>
      <c r="AY513" s="125"/>
      <c r="AZ513" s="130"/>
      <c r="BA513" s="130"/>
      <c r="BB513" s="130"/>
      <c r="BC513" s="125"/>
    </row>
    <row r="514" spans="1:55">
      <c r="A514" s="117">
        <f>输入错误检查!B514</f>
        <v>0</v>
      </c>
      <c r="C514" s="120" t="str">
        <f>IF(原始数据!B514="","",原始数据!B514)</f>
        <v/>
      </c>
      <c r="D514" s="120" t="str">
        <f>IF(原始数据!C514="","",原始数据!C514)</f>
        <v/>
      </c>
      <c r="E514" s="120" t="str">
        <f>IF(原始数据!D514="","",原始数据!D514)</f>
        <v/>
      </c>
      <c r="F514" s="120" t="str">
        <f>IF(原始数据!E514="","",原始数据!E514)</f>
        <v/>
      </c>
      <c r="G514" s="120" t="str">
        <f>IF(原始数据!F514="","",原始数据!F514)</f>
        <v/>
      </c>
      <c r="H514" s="120">
        <f>IF(原始数据!G514="","",原始数据!G514)</f>
        <v>1</v>
      </c>
      <c r="I514" s="120" t="str">
        <f>IF(原始数据!H514="","",原始数据!H514)</f>
        <v>上</v>
      </c>
      <c r="J514" s="120" t="str">
        <f>原始数据!U514</f>
        <v/>
      </c>
      <c r="K514" s="120" t="str">
        <f t="shared" si="16"/>
        <v/>
      </c>
      <c r="L514" s="120">
        <f t="shared" si="17"/>
        <v>0</v>
      </c>
      <c r="M514" s="123" t="str">
        <f>IF(区域选择!K515="","",区域选择!K515)</f>
        <v/>
      </c>
      <c r="N514" s="123" t="str">
        <f>IF(原始数据!AI514=0,"",原始数据!AI514)</f>
        <v/>
      </c>
      <c r="O514" s="124"/>
      <c r="P514" s="125"/>
      <c r="Q514" s="125"/>
      <c r="R514" s="125"/>
      <c r="S514" s="125"/>
      <c r="T514" s="125"/>
      <c r="U514" s="123" t="str">
        <f>IF(区域选择!P515="","",区域选择!P515)</f>
        <v/>
      </c>
      <c r="V514" s="123" t="str">
        <f>IF(原始数据!AJ514=0,"",原始数据!AJ514)</f>
        <v/>
      </c>
      <c r="W514" s="124"/>
      <c r="X514" s="125"/>
      <c r="Y514" s="125"/>
      <c r="Z514" s="125"/>
      <c r="AA514" s="125"/>
      <c r="AB514" s="125"/>
      <c r="AC514" s="123" t="str">
        <f>IF(区域选择!U515="","",区域选择!U515)</f>
        <v/>
      </c>
      <c r="AD514" s="123" t="str">
        <f>IF(原始数据!AL514=0,"",原始数据!AL514)</f>
        <v/>
      </c>
      <c r="AE514" s="124"/>
      <c r="AF514" s="125"/>
      <c r="AG514" s="125"/>
      <c r="AH514" s="125"/>
      <c r="AI514" s="125"/>
      <c r="AJ514" s="125"/>
      <c r="AK514" s="123" t="str">
        <f>IF(区域选择!Z515="","",区域选择!Z515)</f>
        <v/>
      </c>
      <c r="AL514" s="123" t="str">
        <f>IF(原始数据!AN514=0,"",原始数据!AN514)</f>
        <v/>
      </c>
      <c r="AM514" s="124"/>
      <c r="AN514" s="125"/>
      <c r="AO514" s="125"/>
      <c r="AP514" s="125"/>
      <c r="AQ514" s="125"/>
      <c r="AR514" s="125"/>
      <c r="AS514" s="128"/>
      <c r="AT514" s="128"/>
      <c r="AU514" s="128"/>
      <c r="AV514" s="128"/>
      <c r="AW514" s="128"/>
      <c r="AX514" s="125"/>
      <c r="AY514" s="125"/>
      <c r="AZ514" s="130"/>
      <c r="BA514" s="130"/>
      <c r="BB514" s="130"/>
      <c r="BC514" s="125"/>
    </row>
    <row r="515" spans="1:55">
      <c r="A515" s="117">
        <f>输入错误检查!B515</f>
        <v>0</v>
      </c>
      <c r="C515" s="120" t="str">
        <f>IF(原始数据!B515="","",原始数据!B515)</f>
        <v/>
      </c>
      <c r="D515" s="120" t="str">
        <f>IF(原始数据!C515="","",原始数据!C515)</f>
        <v/>
      </c>
      <c r="E515" s="120" t="str">
        <f>IF(原始数据!D515="","",原始数据!D515)</f>
        <v/>
      </c>
      <c r="F515" s="120" t="str">
        <f>IF(原始数据!E515="","",原始数据!E515)</f>
        <v/>
      </c>
      <c r="G515" s="120" t="str">
        <f>IF(原始数据!F515="","",原始数据!F515)</f>
        <v/>
      </c>
      <c r="H515" s="120">
        <f>IF(原始数据!G515="","",原始数据!G515)</f>
        <v>1</v>
      </c>
      <c r="I515" s="120" t="str">
        <f>IF(原始数据!H515="","",原始数据!H515)</f>
        <v>下</v>
      </c>
      <c r="J515" s="120" t="str">
        <f>原始数据!U515</f>
        <v/>
      </c>
      <c r="K515" s="120" t="str">
        <f t="shared" si="16"/>
        <v/>
      </c>
      <c r="L515" s="120">
        <f t="shared" si="17"/>
        <v>0</v>
      </c>
      <c r="M515" s="123" t="str">
        <f>IF(区域选择!K516="","",区域选择!K516)</f>
        <v/>
      </c>
      <c r="N515" s="123" t="str">
        <f>IF(原始数据!AI515=0,"",原始数据!AI515)</f>
        <v/>
      </c>
      <c r="O515" s="124"/>
      <c r="P515" s="125"/>
      <c r="Q515" s="125"/>
      <c r="R515" s="125"/>
      <c r="S515" s="125"/>
      <c r="T515" s="125"/>
      <c r="U515" s="123" t="str">
        <f>IF(区域选择!P516="","",区域选择!P516)</f>
        <v/>
      </c>
      <c r="V515" s="123" t="str">
        <f>IF(原始数据!AJ515=0,"",原始数据!AJ515)</f>
        <v/>
      </c>
      <c r="W515" s="124"/>
      <c r="X515" s="125"/>
      <c r="Y515" s="125"/>
      <c r="Z515" s="125"/>
      <c r="AA515" s="125"/>
      <c r="AB515" s="125"/>
      <c r="AC515" s="123" t="str">
        <f>IF(区域选择!U516="","",区域选择!U516)</f>
        <v/>
      </c>
      <c r="AD515" s="123" t="str">
        <f>IF(原始数据!AL515=0,"",原始数据!AL515)</f>
        <v/>
      </c>
      <c r="AE515" s="124"/>
      <c r="AF515" s="125"/>
      <c r="AG515" s="125"/>
      <c r="AH515" s="125"/>
      <c r="AI515" s="125"/>
      <c r="AJ515" s="125"/>
      <c r="AK515" s="123" t="str">
        <f>IF(区域选择!Z516="","",区域选择!Z516)</f>
        <v/>
      </c>
      <c r="AL515" s="123" t="str">
        <f>IF(原始数据!AN515=0,"",原始数据!AN515)</f>
        <v/>
      </c>
      <c r="AM515" s="124"/>
      <c r="AN515" s="125"/>
      <c r="AO515" s="125"/>
      <c r="AP515" s="125"/>
      <c r="AQ515" s="125"/>
      <c r="AR515" s="125"/>
      <c r="AS515" s="128"/>
      <c r="AT515" s="128"/>
      <c r="AU515" s="128"/>
      <c r="AV515" s="128"/>
      <c r="AW515" s="128"/>
      <c r="AX515" s="125"/>
      <c r="AY515" s="125"/>
      <c r="AZ515" s="130"/>
      <c r="BA515" s="130"/>
      <c r="BB515" s="130"/>
      <c r="BC515" s="125"/>
    </row>
    <row r="516" spans="1:55">
      <c r="A516" s="117">
        <f>输入错误检查!B516</f>
        <v>0</v>
      </c>
      <c r="C516" s="120" t="str">
        <f>IF(原始数据!B516="","",原始数据!B516)</f>
        <v/>
      </c>
      <c r="D516" s="120" t="str">
        <f>IF(原始数据!C516="","",原始数据!C516)</f>
        <v/>
      </c>
      <c r="E516" s="120" t="str">
        <f>IF(原始数据!D516="","",原始数据!D516)</f>
        <v/>
      </c>
      <c r="F516" s="120" t="str">
        <f>IF(原始数据!E516="","",原始数据!E516)</f>
        <v/>
      </c>
      <c r="G516" s="120" t="str">
        <f>IF(原始数据!F516="","",原始数据!F516)</f>
        <v/>
      </c>
      <c r="H516" s="120">
        <f>IF(原始数据!G516="","",原始数据!G516)</f>
        <v>2</v>
      </c>
      <c r="I516" s="120" t="str">
        <f>IF(原始数据!H516="","",原始数据!H516)</f>
        <v>上</v>
      </c>
      <c r="J516" s="120" t="str">
        <f>原始数据!U516</f>
        <v/>
      </c>
      <c r="K516" s="120" t="str">
        <f t="shared" si="16"/>
        <v/>
      </c>
      <c r="L516" s="120">
        <f t="shared" si="17"/>
        <v>0</v>
      </c>
      <c r="M516" s="123" t="str">
        <f>IF(区域选择!K517="","",区域选择!K517)</f>
        <v/>
      </c>
      <c r="N516" s="123" t="str">
        <f>IF(原始数据!AI516=0,"",原始数据!AI516)</f>
        <v/>
      </c>
      <c r="O516" s="124"/>
      <c r="P516" s="125"/>
      <c r="Q516" s="125"/>
      <c r="R516" s="125"/>
      <c r="S516" s="125"/>
      <c r="T516" s="125"/>
      <c r="U516" s="123" t="str">
        <f>IF(区域选择!P517="","",区域选择!P517)</f>
        <v/>
      </c>
      <c r="V516" s="123" t="str">
        <f>IF(原始数据!AJ516=0,"",原始数据!AJ516)</f>
        <v/>
      </c>
      <c r="W516" s="124"/>
      <c r="X516" s="125"/>
      <c r="Y516" s="125"/>
      <c r="Z516" s="125"/>
      <c r="AA516" s="125"/>
      <c r="AB516" s="125"/>
      <c r="AC516" s="123" t="str">
        <f>IF(区域选择!U517="","",区域选择!U517)</f>
        <v/>
      </c>
      <c r="AD516" s="123" t="str">
        <f>IF(原始数据!AL516=0,"",原始数据!AL516)</f>
        <v/>
      </c>
      <c r="AE516" s="124"/>
      <c r="AF516" s="125"/>
      <c r="AG516" s="125"/>
      <c r="AH516" s="125"/>
      <c r="AI516" s="125"/>
      <c r="AJ516" s="125"/>
      <c r="AK516" s="123" t="str">
        <f>IF(区域选择!Z517="","",区域选择!Z517)</f>
        <v/>
      </c>
      <c r="AL516" s="123" t="str">
        <f>IF(原始数据!AN516=0,"",原始数据!AN516)</f>
        <v/>
      </c>
      <c r="AM516" s="124"/>
      <c r="AN516" s="125"/>
      <c r="AO516" s="125"/>
      <c r="AP516" s="125"/>
      <c r="AQ516" s="125"/>
      <c r="AR516" s="125"/>
      <c r="AS516" s="128"/>
      <c r="AT516" s="128"/>
      <c r="AU516" s="128"/>
      <c r="AV516" s="128"/>
      <c r="AW516" s="128"/>
      <c r="AX516" s="125"/>
      <c r="AY516" s="125"/>
      <c r="AZ516" s="130"/>
      <c r="BA516" s="130"/>
      <c r="BB516" s="130"/>
      <c r="BC516" s="125"/>
    </row>
    <row r="517" spans="1:55">
      <c r="A517" s="117">
        <f>输入错误检查!B517</f>
        <v>0</v>
      </c>
      <c r="C517" s="120" t="str">
        <f>IF(原始数据!B517="","",原始数据!B517)</f>
        <v/>
      </c>
      <c r="D517" s="120" t="str">
        <f>IF(原始数据!C517="","",原始数据!C517)</f>
        <v/>
      </c>
      <c r="E517" s="120" t="str">
        <f>IF(原始数据!D517="","",原始数据!D517)</f>
        <v/>
      </c>
      <c r="F517" s="120" t="str">
        <f>IF(原始数据!E517="","",原始数据!E517)</f>
        <v/>
      </c>
      <c r="G517" s="120" t="str">
        <f>IF(原始数据!F517="","",原始数据!F517)</f>
        <v/>
      </c>
      <c r="H517" s="120">
        <f>IF(原始数据!G517="","",原始数据!G517)</f>
        <v>2</v>
      </c>
      <c r="I517" s="120" t="str">
        <f>IF(原始数据!H517="","",原始数据!H517)</f>
        <v>下</v>
      </c>
      <c r="J517" s="120" t="str">
        <f>原始数据!U517</f>
        <v/>
      </c>
      <c r="K517" s="120" t="str">
        <f t="shared" si="16"/>
        <v/>
      </c>
      <c r="L517" s="120">
        <f t="shared" si="17"/>
        <v>0</v>
      </c>
      <c r="M517" s="123" t="str">
        <f>IF(区域选择!K518="","",区域选择!K518)</f>
        <v/>
      </c>
      <c r="N517" s="123" t="str">
        <f>IF(原始数据!AI517=0,"",原始数据!AI517)</f>
        <v/>
      </c>
      <c r="O517" s="124"/>
      <c r="P517" s="125"/>
      <c r="Q517" s="125"/>
      <c r="R517" s="125"/>
      <c r="S517" s="125"/>
      <c r="T517" s="125"/>
      <c r="U517" s="123" t="str">
        <f>IF(区域选择!P518="","",区域选择!P518)</f>
        <v/>
      </c>
      <c r="V517" s="123" t="str">
        <f>IF(原始数据!AJ517=0,"",原始数据!AJ517)</f>
        <v/>
      </c>
      <c r="W517" s="124"/>
      <c r="X517" s="125"/>
      <c r="Y517" s="125"/>
      <c r="Z517" s="125"/>
      <c r="AA517" s="125"/>
      <c r="AB517" s="125"/>
      <c r="AC517" s="123" t="str">
        <f>IF(区域选择!U518="","",区域选择!U518)</f>
        <v/>
      </c>
      <c r="AD517" s="123" t="str">
        <f>IF(原始数据!AL517=0,"",原始数据!AL517)</f>
        <v/>
      </c>
      <c r="AE517" s="124"/>
      <c r="AF517" s="125"/>
      <c r="AG517" s="125"/>
      <c r="AH517" s="125"/>
      <c r="AI517" s="125"/>
      <c r="AJ517" s="125"/>
      <c r="AK517" s="123" t="str">
        <f>IF(区域选择!Z518="","",区域选择!Z518)</f>
        <v/>
      </c>
      <c r="AL517" s="123" t="str">
        <f>IF(原始数据!AN517=0,"",原始数据!AN517)</f>
        <v/>
      </c>
      <c r="AM517" s="124"/>
      <c r="AN517" s="125"/>
      <c r="AO517" s="125"/>
      <c r="AP517" s="125"/>
      <c r="AQ517" s="125"/>
      <c r="AR517" s="125"/>
      <c r="AS517" s="128"/>
      <c r="AT517" s="128"/>
      <c r="AU517" s="128"/>
      <c r="AV517" s="128"/>
      <c r="AW517" s="128"/>
      <c r="AX517" s="125"/>
      <c r="AY517" s="125"/>
      <c r="AZ517" s="130"/>
      <c r="BA517" s="130"/>
      <c r="BB517" s="130"/>
      <c r="BC517" s="125"/>
    </row>
    <row r="518" spans="1:55">
      <c r="A518" s="117">
        <f>输入错误检查!B518</f>
        <v>0</v>
      </c>
      <c r="C518" s="120" t="str">
        <f>IF(原始数据!B518="","",原始数据!B518)</f>
        <v/>
      </c>
      <c r="D518" s="120" t="str">
        <f>IF(原始数据!C518="","",原始数据!C518)</f>
        <v/>
      </c>
      <c r="E518" s="120" t="str">
        <f>IF(原始数据!D518="","",原始数据!D518)</f>
        <v/>
      </c>
      <c r="F518" s="120" t="str">
        <f>IF(原始数据!E518="","",原始数据!E518)</f>
        <v/>
      </c>
      <c r="G518" s="120" t="str">
        <f>IF(原始数据!F518="","",原始数据!F518)</f>
        <v/>
      </c>
      <c r="H518" s="120">
        <f>IF(原始数据!G518="","",原始数据!G518)</f>
        <v>3</v>
      </c>
      <c r="I518" s="120" t="str">
        <f>IF(原始数据!H518="","",原始数据!H518)</f>
        <v>上</v>
      </c>
      <c r="J518" s="120" t="str">
        <f>原始数据!U518</f>
        <v/>
      </c>
      <c r="K518" s="120" t="str">
        <f t="shared" si="16"/>
        <v/>
      </c>
      <c r="L518" s="120">
        <f t="shared" si="17"/>
        <v>0</v>
      </c>
      <c r="M518" s="123" t="str">
        <f>IF(区域选择!K519="","",区域选择!K519)</f>
        <v/>
      </c>
      <c r="N518" s="123" t="str">
        <f>IF(原始数据!AI518=0,"",原始数据!AI518)</f>
        <v/>
      </c>
      <c r="O518" s="124"/>
      <c r="P518" s="125"/>
      <c r="Q518" s="125"/>
      <c r="R518" s="125"/>
      <c r="S518" s="125"/>
      <c r="T518" s="125"/>
      <c r="U518" s="123" t="str">
        <f>IF(区域选择!P519="","",区域选择!P519)</f>
        <v/>
      </c>
      <c r="V518" s="123" t="str">
        <f>IF(原始数据!AJ518=0,"",原始数据!AJ518)</f>
        <v/>
      </c>
      <c r="W518" s="124"/>
      <c r="X518" s="125"/>
      <c r="Y518" s="125"/>
      <c r="Z518" s="125"/>
      <c r="AA518" s="125"/>
      <c r="AB518" s="125"/>
      <c r="AC518" s="123" t="str">
        <f>IF(区域选择!U519="","",区域选择!U519)</f>
        <v/>
      </c>
      <c r="AD518" s="123" t="str">
        <f>IF(原始数据!AL518=0,"",原始数据!AL518)</f>
        <v/>
      </c>
      <c r="AE518" s="124"/>
      <c r="AF518" s="125"/>
      <c r="AG518" s="125"/>
      <c r="AH518" s="125"/>
      <c r="AI518" s="125"/>
      <c r="AJ518" s="125"/>
      <c r="AK518" s="123" t="str">
        <f>IF(区域选择!Z519="","",区域选择!Z519)</f>
        <v/>
      </c>
      <c r="AL518" s="123" t="str">
        <f>IF(原始数据!AN518=0,"",原始数据!AN518)</f>
        <v/>
      </c>
      <c r="AM518" s="124"/>
      <c r="AN518" s="125"/>
      <c r="AO518" s="125"/>
      <c r="AP518" s="125"/>
      <c r="AQ518" s="125"/>
      <c r="AR518" s="125"/>
      <c r="AS518" s="128"/>
      <c r="AT518" s="128"/>
      <c r="AU518" s="128"/>
      <c r="AV518" s="128"/>
      <c r="AW518" s="128"/>
      <c r="AX518" s="125"/>
      <c r="AY518" s="125"/>
      <c r="AZ518" s="130"/>
      <c r="BA518" s="130"/>
      <c r="BB518" s="130"/>
      <c r="BC518" s="125"/>
    </row>
    <row r="519" spans="1:55">
      <c r="A519" s="117">
        <f>输入错误检查!B519</f>
        <v>0</v>
      </c>
      <c r="C519" s="120" t="str">
        <f>IF(原始数据!B519="","",原始数据!B519)</f>
        <v/>
      </c>
      <c r="D519" s="120" t="str">
        <f>IF(原始数据!C519="","",原始数据!C519)</f>
        <v/>
      </c>
      <c r="E519" s="120" t="str">
        <f>IF(原始数据!D519="","",原始数据!D519)</f>
        <v/>
      </c>
      <c r="F519" s="120" t="str">
        <f>IF(原始数据!E519="","",原始数据!E519)</f>
        <v/>
      </c>
      <c r="G519" s="120" t="str">
        <f>IF(原始数据!F519="","",原始数据!F519)</f>
        <v/>
      </c>
      <c r="H519" s="120">
        <f>IF(原始数据!G519="","",原始数据!G519)</f>
        <v>3</v>
      </c>
      <c r="I519" s="120" t="str">
        <f>IF(原始数据!H519="","",原始数据!H519)</f>
        <v>下</v>
      </c>
      <c r="J519" s="120" t="str">
        <f>原始数据!U519</f>
        <v/>
      </c>
      <c r="K519" s="120" t="str">
        <f t="shared" si="16"/>
        <v/>
      </c>
      <c r="L519" s="120">
        <f t="shared" si="17"/>
        <v>0</v>
      </c>
      <c r="M519" s="123" t="str">
        <f>IF(区域选择!K520="","",区域选择!K520)</f>
        <v/>
      </c>
      <c r="N519" s="123" t="str">
        <f>IF(原始数据!AI519=0,"",原始数据!AI519)</f>
        <v/>
      </c>
      <c r="O519" s="124"/>
      <c r="P519" s="125"/>
      <c r="Q519" s="125"/>
      <c r="R519" s="125"/>
      <c r="S519" s="125"/>
      <c r="T519" s="125"/>
      <c r="U519" s="123" t="str">
        <f>IF(区域选择!P520="","",区域选择!P520)</f>
        <v/>
      </c>
      <c r="V519" s="123" t="str">
        <f>IF(原始数据!AJ519=0,"",原始数据!AJ519)</f>
        <v/>
      </c>
      <c r="W519" s="124"/>
      <c r="X519" s="125"/>
      <c r="Y519" s="125"/>
      <c r="Z519" s="125"/>
      <c r="AA519" s="125"/>
      <c r="AB519" s="125"/>
      <c r="AC519" s="123" t="str">
        <f>IF(区域选择!U520="","",区域选择!U520)</f>
        <v/>
      </c>
      <c r="AD519" s="123" t="str">
        <f>IF(原始数据!AL519=0,"",原始数据!AL519)</f>
        <v/>
      </c>
      <c r="AE519" s="124"/>
      <c r="AF519" s="125"/>
      <c r="AG519" s="125"/>
      <c r="AH519" s="125"/>
      <c r="AI519" s="125"/>
      <c r="AJ519" s="125"/>
      <c r="AK519" s="123" t="str">
        <f>IF(区域选择!Z520="","",区域选择!Z520)</f>
        <v/>
      </c>
      <c r="AL519" s="123" t="str">
        <f>IF(原始数据!AN519=0,"",原始数据!AN519)</f>
        <v/>
      </c>
      <c r="AM519" s="124"/>
      <c r="AN519" s="125"/>
      <c r="AO519" s="125"/>
      <c r="AP519" s="125"/>
      <c r="AQ519" s="125"/>
      <c r="AR519" s="125"/>
      <c r="AS519" s="128"/>
      <c r="AT519" s="128"/>
      <c r="AU519" s="128"/>
      <c r="AV519" s="128"/>
      <c r="AW519" s="128"/>
      <c r="AX519" s="125"/>
      <c r="AY519" s="125"/>
      <c r="AZ519" s="130"/>
      <c r="BA519" s="130"/>
      <c r="BB519" s="130"/>
      <c r="BC519" s="125"/>
    </row>
    <row r="520" spans="1:55">
      <c r="A520" s="117">
        <f>输入错误检查!B520</f>
        <v>0</v>
      </c>
      <c r="C520" s="120" t="str">
        <f>IF(原始数据!B520="","",原始数据!B520)</f>
        <v/>
      </c>
      <c r="D520" s="120" t="str">
        <f>IF(原始数据!C520="","",原始数据!C520)</f>
        <v/>
      </c>
      <c r="E520" s="120" t="str">
        <f>IF(原始数据!D520="","",原始数据!D520)</f>
        <v/>
      </c>
      <c r="F520" s="120" t="str">
        <f>IF(原始数据!E520="","",原始数据!E520)</f>
        <v/>
      </c>
      <c r="G520" s="120" t="str">
        <f>IF(原始数据!F520="","",原始数据!F520)</f>
        <v/>
      </c>
      <c r="H520" s="120" t="str">
        <f>IF(原始数据!G520="","",原始数据!G520)</f>
        <v>加</v>
      </c>
      <c r="I520" s="120" t="str">
        <f>IF(原始数据!H520="","",原始数据!H520)</f>
        <v>上</v>
      </c>
      <c r="J520" s="120" t="str">
        <f>原始数据!U520</f>
        <v/>
      </c>
      <c r="K520" s="120" t="str">
        <f t="shared" si="16"/>
        <v/>
      </c>
      <c r="L520" s="120">
        <f t="shared" si="17"/>
        <v>0</v>
      </c>
      <c r="M520" s="123" t="str">
        <f>IF(区域选择!K521="","",区域选择!K521)</f>
        <v/>
      </c>
      <c r="N520" s="123" t="str">
        <f>IF(原始数据!AI520=0,"",原始数据!AI520)</f>
        <v/>
      </c>
      <c r="O520" s="124"/>
      <c r="P520" s="125"/>
      <c r="Q520" s="125"/>
      <c r="R520" s="125"/>
      <c r="S520" s="125"/>
      <c r="T520" s="125"/>
      <c r="U520" s="123" t="str">
        <f>IF(区域选择!P521="","",区域选择!P521)</f>
        <v/>
      </c>
      <c r="V520" s="123" t="str">
        <f>IF(原始数据!AJ520=0,"",原始数据!AJ520)</f>
        <v/>
      </c>
      <c r="W520" s="124"/>
      <c r="X520" s="125"/>
      <c r="Y520" s="125"/>
      <c r="Z520" s="125"/>
      <c r="AA520" s="125"/>
      <c r="AB520" s="125"/>
      <c r="AC520" s="123" t="str">
        <f>IF(区域选择!U521="","",区域选择!U521)</f>
        <v/>
      </c>
      <c r="AD520" s="123" t="str">
        <f>IF(原始数据!AL520=0,"",原始数据!AL520)</f>
        <v/>
      </c>
      <c r="AE520" s="124"/>
      <c r="AF520" s="125"/>
      <c r="AG520" s="125"/>
      <c r="AH520" s="125"/>
      <c r="AI520" s="125"/>
      <c r="AJ520" s="125"/>
      <c r="AK520" s="123" t="str">
        <f>IF(区域选择!Z521="","",区域选择!Z521)</f>
        <v/>
      </c>
      <c r="AL520" s="123" t="str">
        <f>IF(原始数据!AN520=0,"",原始数据!AN520)</f>
        <v/>
      </c>
      <c r="AM520" s="124"/>
      <c r="AN520" s="125"/>
      <c r="AO520" s="125"/>
      <c r="AP520" s="125"/>
      <c r="AQ520" s="125"/>
      <c r="AR520" s="125"/>
      <c r="AS520" s="128"/>
      <c r="AT520" s="128"/>
      <c r="AU520" s="128"/>
      <c r="AV520" s="128"/>
      <c r="AW520" s="128"/>
      <c r="AX520" s="125"/>
      <c r="AY520" s="125"/>
      <c r="AZ520" s="130"/>
      <c r="BA520" s="130"/>
      <c r="BB520" s="130"/>
      <c r="BC520" s="125"/>
    </row>
    <row r="521" spans="1:55">
      <c r="A521" s="117">
        <f>输入错误检查!B521</f>
        <v>0</v>
      </c>
      <c r="C521" s="120" t="str">
        <f>IF(原始数据!B521="","",原始数据!B521)</f>
        <v/>
      </c>
      <c r="D521" s="120" t="str">
        <f>IF(原始数据!C521="","",原始数据!C521)</f>
        <v/>
      </c>
      <c r="E521" s="120" t="str">
        <f>IF(原始数据!D521="","",原始数据!D521)</f>
        <v/>
      </c>
      <c r="F521" s="120" t="str">
        <f>IF(原始数据!E521="","",原始数据!E521)</f>
        <v/>
      </c>
      <c r="G521" s="120" t="str">
        <f>IF(原始数据!F521="","",原始数据!F521)</f>
        <v/>
      </c>
      <c r="H521" s="120" t="str">
        <f>IF(原始数据!G521="","",原始数据!G521)</f>
        <v>加</v>
      </c>
      <c r="I521" s="120" t="str">
        <f>IF(原始数据!H521="","",原始数据!H521)</f>
        <v>下</v>
      </c>
      <c r="J521" s="120" t="str">
        <f>原始数据!U521</f>
        <v/>
      </c>
      <c r="K521" s="120" t="str">
        <f t="shared" si="16"/>
        <v/>
      </c>
      <c r="L521" s="120">
        <f t="shared" si="17"/>
        <v>0</v>
      </c>
      <c r="M521" s="123" t="str">
        <f>IF(区域选择!K522="","",区域选择!K522)</f>
        <v/>
      </c>
      <c r="N521" s="123" t="str">
        <f>IF(原始数据!AI521=0,"",原始数据!AI521)</f>
        <v/>
      </c>
      <c r="O521" s="124"/>
      <c r="P521" s="125"/>
      <c r="Q521" s="125"/>
      <c r="R521" s="125"/>
      <c r="S521" s="125"/>
      <c r="T521" s="125"/>
      <c r="U521" s="123" t="str">
        <f>IF(区域选择!P522="","",区域选择!P522)</f>
        <v/>
      </c>
      <c r="V521" s="123" t="str">
        <f>IF(原始数据!AJ521=0,"",原始数据!AJ521)</f>
        <v/>
      </c>
      <c r="W521" s="124"/>
      <c r="X521" s="125"/>
      <c r="Y521" s="125"/>
      <c r="Z521" s="125"/>
      <c r="AA521" s="125"/>
      <c r="AB521" s="125"/>
      <c r="AC521" s="123" t="str">
        <f>IF(区域选择!U522="","",区域选择!U522)</f>
        <v/>
      </c>
      <c r="AD521" s="123" t="str">
        <f>IF(原始数据!AL521=0,"",原始数据!AL521)</f>
        <v/>
      </c>
      <c r="AE521" s="124"/>
      <c r="AF521" s="125"/>
      <c r="AG521" s="125"/>
      <c r="AH521" s="125"/>
      <c r="AI521" s="125"/>
      <c r="AJ521" s="125"/>
      <c r="AK521" s="123" t="str">
        <f>IF(区域选择!Z522="","",区域选择!Z522)</f>
        <v/>
      </c>
      <c r="AL521" s="123" t="str">
        <f>IF(原始数据!AN521=0,"",原始数据!AN521)</f>
        <v/>
      </c>
      <c r="AM521" s="124"/>
      <c r="AN521" s="125"/>
      <c r="AO521" s="125"/>
      <c r="AP521" s="125"/>
      <c r="AQ521" s="125"/>
      <c r="AR521" s="125"/>
      <c r="AS521" s="128"/>
      <c r="AT521" s="128"/>
      <c r="AU521" s="128"/>
      <c r="AV521" s="128"/>
      <c r="AW521" s="128"/>
      <c r="AX521" s="125"/>
      <c r="AY521" s="125"/>
      <c r="AZ521" s="130"/>
      <c r="BA521" s="130"/>
      <c r="BB521" s="130"/>
      <c r="BC521" s="125"/>
    </row>
    <row r="522" spans="1:55">
      <c r="A522" s="117">
        <f>输入错误检查!B522</f>
        <v>0</v>
      </c>
      <c r="C522" s="120" t="str">
        <f>IF(原始数据!B522="","",原始数据!B522)</f>
        <v/>
      </c>
      <c r="D522" s="120" t="str">
        <f>IF(原始数据!C522="","",原始数据!C522)</f>
        <v/>
      </c>
      <c r="E522" s="120" t="str">
        <f>IF(原始数据!D522="","",原始数据!D522)</f>
        <v/>
      </c>
      <c r="F522" s="120" t="str">
        <f>IF(原始数据!E522="","",原始数据!E522)</f>
        <v/>
      </c>
      <c r="G522" s="120" t="str">
        <f>IF(原始数据!F522="","",原始数据!F522)</f>
        <v/>
      </c>
      <c r="H522" s="120">
        <f>IF(原始数据!G522="","",原始数据!G522)</f>
        <v>1</v>
      </c>
      <c r="I522" s="120" t="str">
        <f>IF(原始数据!H522="","",原始数据!H522)</f>
        <v>上</v>
      </c>
      <c r="J522" s="120" t="str">
        <f>原始数据!U522</f>
        <v/>
      </c>
      <c r="K522" s="120" t="str">
        <f t="shared" si="16"/>
        <v/>
      </c>
      <c r="L522" s="120">
        <f t="shared" si="17"/>
        <v>0</v>
      </c>
      <c r="M522" s="123" t="str">
        <f>IF(区域选择!K523="","",区域选择!K523)</f>
        <v/>
      </c>
      <c r="N522" s="123" t="str">
        <f>IF(原始数据!AI522=0,"",原始数据!AI522)</f>
        <v/>
      </c>
      <c r="O522" s="124"/>
      <c r="P522" s="125"/>
      <c r="Q522" s="125"/>
      <c r="R522" s="125"/>
      <c r="S522" s="125"/>
      <c r="T522" s="125"/>
      <c r="U522" s="123" t="str">
        <f>IF(区域选择!P523="","",区域选择!P523)</f>
        <v/>
      </c>
      <c r="V522" s="123" t="str">
        <f>IF(原始数据!AJ522=0,"",原始数据!AJ522)</f>
        <v/>
      </c>
      <c r="W522" s="124"/>
      <c r="X522" s="125"/>
      <c r="Y522" s="125"/>
      <c r="Z522" s="125"/>
      <c r="AA522" s="125"/>
      <c r="AB522" s="125"/>
      <c r="AC522" s="123" t="str">
        <f>IF(区域选择!U523="","",区域选择!U523)</f>
        <v/>
      </c>
      <c r="AD522" s="123" t="str">
        <f>IF(原始数据!AL522=0,"",原始数据!AL522)</f>
        <v/>
      </c>
      <c r="AE522" s="124"/>
      <c r="AF522" s="125"/>
      <c r="AG522" s="125"/>
      <c r="AH522" s="125"/>
      <c r="AI522" s="125"/>
      <c r="AJ522" s="125"/>
      <c r="AK522" s="123" t="str">
        <f>IF(区域选择!Z523="","",区域选择!Z523)</f>
        <v/>
      </c>
      <c r="AL522" s="123" t="str">
        <f>IF(原始数据!AN522=0,"",原始数据!AN522)</f>
        <v/>
      </c>
      <c r="AM522" s="124"/>
      <c r="AN522" s="125"/>
      <c r="AO522" s="125"/>
      <c r="AP522" s="125"/>
      <c r="AQ522" s="125"/>
      <c r="AR522" s="125"/>
      <c r="AS522" s="128"/>
      <c r="AT522" s="128"/>
      <c r="AU522" s="128"/>
      <c r="AV522" s="128"/>
      <c r="AW522" s="128"/>
      <c r="AX522" s="125"/>
      <c r="AY522" s="125"/>
      <c r="AZ522" s="130"/>
      <c r="BA522" s="130"/>
      <c r="BB522" s="130"/>
      <c r="BC522" s="125"/>
    </row>
    <row r="523" spans="1:55">
      <c r="A523" s="117">
        <f>输入错误检查!B523</f>
        <v>0</v>
      </c>
      <c r="C523" s="120" t="str">
        <f>IF(原始数据!B523="","",原始数据!B523)</f>
        <v/>
      </c>
      <c r="D523" s="120" t="str">
        <f>IF(原始数据!C523="","",原始数据!C523)</f>
        <v/>
      </c>
      <c r="E523" s="120" t="str">
        <f>IF(原始数据!D523="","",原始数据!D523)</f>
        <v/>
      </c>
      <c r="F523" s="120" t="str">
        <f>IF(原始数据!E523="","",原始数据!E523)</f>
        <v/>
      </c>
      <c r="G523" s="120" t="str">
        <f>IF(原始数据!F523="","",原始数据!F523)</f>
        <v/>
      </c>
      <c r="H523" s="120">
        <f>IF(原始数据!G523="","",原始数据!G523)</f>
        <v>1</v>
      </c>
      <c r="I523" s="120" t="str">
        <f>IF(原始数据!H523="","",原始数据!H523)</f>
        <v>下</v>
      </c>
      <c r="J523" s="120" t="str">
        <f>原始数据!U523</f>
        <v/>
      </c>
      <c r="K523" s="120" t="str">
        <f t="shared" si="16"/>
        <v/>
      </c>
      <c r="L523" s="120">
        <f t="shared" si="17"/>
        <v>0</v>
      </c>
      <c r="M523" s="123" t="str">
        <f>IF(区域选择!K524="","",区域选择!K524)</f>
        <v/>
      </c>
      <c r="N523" s="123" t="str">
        <f>IF(原始数据!AI523=0,"",原始数据!AI523)</f>
        <v/>
      </c>
      <c r="O523" s="124"/>
      <c r="P523" s="125"/>
      <c r="Q523" s="125"/>
      <c r="R523" s="125"/>
      <c r="S523" s="125"/>
      <c r="T523" s="125"/>
      <c r="U523" s="123" t="str">
        <f>IF(区域选择!P524="","",区域选择!P524)</f>
        <v/>
      </c>
      <c r="V523" s="123" t="str">
        <f>IF(原始数据!AJ523=0,"",原始数据!AJ523)</f>
        <v/>
      </c>
      <c r="W523" s="124"/>
      <c r="X523" s="125"/>
      <c r="Y523" s="125"/>
      <c r="Z523" s="125"/>
      <c r="AA523" s="125"/>
      <c r="AB523" s="125"/>
      <c r="AC523" s="123" t="str">
        <f>IF(区域选择!U524="","",区域选择!U524)</f>
        <v/>
      </c>
      <c r="AD523" s="123" t="str">
        <f>IF(原始数据!AL523=0,"",原始数据!AL523)</f>
        <v/>
      </c>
      <c r="AE523" s="124"/>
      <c r="AF523" s="125"/>
      <c r="AG523" s="125"/>
      <c r="AH523" s="125"/>
      <c r="AI523" s="125"/>
      <c r="AJ523" s="125"/>
      <c r="AK523" s="123" t="str">
        <f>IF(区域选择!Z524="","",区域选择!Z524)</f>
        <v/>
      </c>
      <c r="AL523" s="123" t="str">
        <f>IF(原始数据!AN523=0,"",原始数据!AN523)</f>
        <v/>
      </c>
      <c r="AM523" s="124"/>
      <c r="AN523" s="125"/>
      <c r="AO523" s="125"/>
      <c r="AP523" s="125"/>
      <c r="AQ523" s="125"/>
      <c r="AR523" s="125"/>
      <c r="AS523" s="128"/>
      <c r="AT523" s="128"/>
      <c r="AU523" s="128"/>
      <c r="AV523" s="128"/>
      <c r="AW523" s="128"/>
      <c r="AX523" s="125"/>
      <c r="AY523" s="125"/>
      <c r="AZ523" s="130"/>
      <c r="BA523" s="130"/>
      <c r="BB523" s="130"/>
      <c r="BC523" s="125"/>
    </row>
    <row r="524" spans="1:55">
      <c r="A524" s="117">
        <f>输入错误检查!B524</f>
        <v>0</v>
      </c>
      <c r="C524" s="120" t="str">
        <f>IF(原始数据!B524="","",原始数据!B524)</f>
        <v/>
      </c>
      <c r="D524" s="120" t="str">
        <f>IF(原始数据!C524="","",原始数据!C524)</f>
        <v/>
      </c>
      <c r="E524" s="120" t="str">
        <f>IF(原始数据!D524="","",原始数据!D524)</f>
        <v/>
      </c>
      <c r="F524" s="120" t="str">
        <f>IF(原始数据!E524="","",原始数据!E524)</f>
        <v/>
      </c>
      <c r="G524" s="120" t="str">
        <f>IF(原始数据!F524="","",原始数据!F524)</f>
        <v/>
      </c>
      <c r="H524" s="120">
        <f>IF(原始数据!G524="","",原始数据!G524)</f>
        <v>2</v>
      </c>
      <c r="I524" s="120" t="str">
        <f>IF(原始数据!H524="","",原始数据!H524)</f>
        <v>上</v>
      </c>
      <c r="J524" s="120" t="str">
        <f>原始数据!U524</f>
        <v/>
      </c>
      <c r="K524" s="120" t="str">
        <f t="shared" si="16"/>
        <v/>
      </c>
      <c r="L524" s="120">
        <f t="shared" si="17"/>
        <v>0</v>
      </c>
      <c r="M524" s="123" t="str">
        <f>IF(区域选择!K525="","",区域选择!K525)</f>
        <v/>
      </c>
      <c r="N524" s="123" t="str">
        <f>IF(原始数据!AI524=0,"",原始数据!AI524)</f>
        <v/>
      </c>
      <c r="O524" s="124"/>
      <c r="P524" s="125"/>
      <c r="Q524" s="125"/>
      <c r="R524" s="125"/>
      <c r="S524" s="125"/>
      <c r="T524" s="125"/>
      <c r="U524" s="123" t="str">
        <f>IF(区域选择!P525="","",区域选择!P525)</f>
        <v/>
      </c>
      <c r="V524" s="123" t="str">
        <f>IF(原始数据!AJ524=0,"",原始数据!AJ524)</f>
        <v/>
      </c>
      <c r="W524" s="124"/>
      <c r="X524" s="125"/>
      <c r="Y524" s="125"/>
      <c r="Z524" s="125"/>
      <c r="AA524" s="125"/>
      <c r="AB524" s="125"/>
      <c r="AC524" s="123" t="str">
        <f>IF(区域选择!U525="","",区域选择!U525)</f>
        <v/>
      </c>
      <c r="AD524" s="123" t="str">
        <f>IF(原始数据!AL524=0,"",原始数据!AL524)</f>
        <v/>
      </c>
      <c r="AE524" s="124"/>
      <c r="AF524" s="125"/>
      <c r="AG524" s="125"/>
      <c r="AH524" s="125"/>
      <c r="AI524" s="125"/>
      <c r="AJ524" s="125"/>
      <c r="AK524" s="123" t="str">
        <f>IF(区域选择!Z525="","",区域选择!Z525)</f>
        <v/>
      </c>
      <c r="AL524" s="123" t="str">
        <f>IF(原始数据!AN524=0,"",原始数据!AN524)</f>
        <v/>
      </c>
      <c r="AM524" s="124"/>
      <c r="AN524" s="125"/>
      <c r="AO524" s="125"/>
      <c r="AP524" s="125"/>
      <c r="AQ524" s="125"/>
      <c r="AR524" s="125"/>
      <c r="AS524" s="128"/>
      <c r="AT524" s="128"/>
      <c r="AU524" s="128"/>
      <c r="AV524" s="128"/>
      <c r="AW524" s="128"/>
      <c r="AX524" s="125"/>
      <c r="AY524" s="125"/>
      <c r="AZ524" s="130"/>
      <c r="BA524" s="130"/>
      <c r="BB524" s="130"/>
      <c r="BC524" s="125"/>
    </row>
    <row r="525" spans="1:55">
      <c r="A525" s="117">
        <f>输入错误检查!B525</f>
        <v>0</v>
      </c>
      <c r="C525" s="120" t="str">
        <f>IF(原始数据!B525="","",原始数据!B525)</f>
        <v/>
      </c>
      <c r="D525" s="120" t="str">
        <f>IF(原始数据!C525="","",原始数据!C525)</f>
        <v/>
      </c>
      <c r="E525" s="120" t="str">
        <f>IF(原始数据!D525="","",原始数据!D525)</f>
        <v/>
      </c>
      <c r="F525" s="120" t="str">
        <f>IF(原始数据!E525="","",原始数据!E525)</f>
        <v/>
      </c>
      <c r="G525" s="120" t="str">
        <f>IF(原始数据!F525="","",原始数据!F525)</f>
        <v/>
      </c>
      <c r="H525" s="120">
        <f>IF(原始数据!G525="","",原始数据!G525)</f>
        <v>2</v>
      </c>
      <c r="I525" s="120" t="str">
        <f>IF(原始数据!H525="","",原始数据!H525)</f>
        <v>下</v>
      </c>
      <c r="J525" s="120" t="str">
        <f>原始数据!U525</f>
        <v/>
      </c>
      <c r="K525" s="120" t="str">
        <f t="shared" si="16"/>
        <v/>
      </c>
      <c r="L525" s="120">
        <f t="shared" si="17"/>
        <v>0</v>
      </c>
      <c r="M525" s="123" t="str">
        <f>IF(区域选择!K526="","",区域选择!K526)</f>
        <v/>
      </c>
      <c r="N525" s="123" t="str">
        <f>IF(原始数据!AI525=0,"",原始数据!AI525)</f>
        <v/>
      </c>
      <c r="O525" s="124"/>
      <c r="P525" s="125"/>
      <c r="Q525" s="125"/>
      <c r="R525" s="125"/>
      <c r="S525" s="125"/>
      <c r="T525" s="125"/>
      <c r="U525" s="123" t="str">
        <f>IF(区域选择!P526="","",区域选择!P526)</f>
        <v/>
      </c>
      <c r="V525" s="123" t="str">
        <f>IF(原始数据!AJ525=0,"",原始数据!AJ525)</f>
        <v/>
      </c>
      <c r="W525" s="124"/>
      <c r="X525" s="125"/>
      <c r="Y525" s="125"/>
      <c r="Z525" s="125"/>
      <c r="AA525" s="125"/>
      <c r="AB525" s="125"/>
      <c r="AC525" s="123" t="str">
        <f>IF(区域选择!U526="","",区域选择!U526)</f>
        <v/>
      </c>
      <c r="AD525" s="123" t="str">
        <f>IF(原始数据!AL525=0,"",原始数据!AL525)</f>
        <v/>
      </c>
      <c r="AE525" s="124"/>
      <c r="AF525" s="125"/>
      <c r="AG525" s="125"/>
      <c r="AH525" s="125"/>
      <c r="AI525" s="125"/>
      <c r="AJ525" s="125"/>
      <c r="AK525" s="123" t="str">
        <f>IF(区域选择!Z526="","",区域选择!Z526)</f>
        <v/>
      </c>
      <c r="AL525" s="123" t="str">
        <f>IF(原始数据!AN525=0,"",原始数据!AN525)</f>
        <v/>
      </c>
      <c r="AM525" s="124"/>
      <c r="AN525" s="125"/>
      <c r="AO525" s="125"/>
      <c r="AP525" s="125"/>
      <c r="AQ525" s="125"/>
      <c r="AR525" s="125"/>
      <c r="AS525" s="128"/>
      <c r="AT525" s="128"/>
      <c r="AU525" s="128"/>
      <c r="AV525" s="128"/>
      <c r="AW525" s="128"/>
      <c r="AX525" s="125"/>
      <c r="AY525" s="125"/>
      <c r="AZ525" s="130"/>
      <c r="BA525" s="130"/>
      <c r="BB525" s="130"/>
      <c r="BC525" s="125"/>
    </row>
    <row r="526" spans="1:55">
      <c r="A526" s="117">
        <f>输入错误检查!B526</f>
        <v>0</v>
      </c>
      <c r="C526" s="120" t="str">
        <f>IF(原始数据!B526="","",原始数据!B526)</f>
        <v/>
      </c>
      <c r="D526" s="120" t="str">
        <f>IF(原始数据!C526="","",原始数据!C526)</f>
        <v/>
      </c>
      <c r="E526" s="120" t="str">
        <f>IF(原始数据!D526="","",原始数据!D526)</f>
        <v/>
      </c>
      <c r="F526" s="120" t="str">
        <f>IF(原始数据!E526="","",原始数据!E526)</f>
        <v/>
      </c>
      <c r="G526" s="120" t="str">
        <f>IF(原始数据!F526="","",原始数据!F526)</f>
        <v/>
      </c>
      <c r="H526" s="120">
        <f>IF(原始数据!G526="","",原始数据!G526)</f>
        <v>3</v>
      </c>
      <c r="I526" s="120" t="str">
        <f>IF(原始数据!H526="","",原始数据!H526)</f>
        <v>上</v>
      </c>
      <c r="J526" s="120" t="str">
        <f>原始数据!U526</f>
        <v/>
      </c>
      <c r="K526" s="120" t="str">
        <f t="shared" si="16"/>
        <v/>
      </c>
      <c r="L526" s="120">
        <f t="shared" si="17"/>
        <v>0</v>
      </c>
      <c r="M526" s="123" t="str">
        <f>IF(区域选择!K527="","",区域选择!K527)</f>
        <v/>
      </c>
      <c r="N526" s="123" t="str">
        <f>IF(原始数据!AI526=0,"",原始数据!AI526)</f>
        <v/>
      </c>
      <c r="O526" s="124"/>
      <c r="P526" s="125"/>
      <c r="Q526" s="125"/>
      <c r="R526" s="125"/>
      <c r="S526" s="125"/>
      <c r="T526" s="125"/>
      <c r="U526" s="123" t="str">
        <f>IF(区域选择!P527="","",区域选择!P527)</f>
        <v/>
      </c>
      <c r="V526" s="123" t="str">
        <f>IF(原始数据!AJ526=0,"",原始数据!AJ526)</f>
        <v/>
      </c>
      <c r="W526" s="124"/>
      <c r="X526" s="125"/>
      <c r="Y526" s="125"/>
      <c r="Z526" s="125"/>
      <c r="AA526" s="125"/>
      <c r="AB526" s="125"/>
      <c r="AC526" s="123" t="str">
        <f>IF(区域选择!U527="","",区域选择!U527)</f>
        <v/>
      </c>
      <c r="AD526" s="123" t="str">
        <f>IF(原始数据!AL526=0,"",原始数据!AL526)</f>
        <v/>
      </c>
      <c r="AE526" s="124"/>
      <c r="AF526" s="125"/>
      <c r="AG526" s="125"/>
      <c r="AH526" s="125"/>
      <c r="AI526" s="125"/>
      <c r="AJ526" s="125"/>
      <c r="AK526" s="123" t="str">
        <f>IF(区域选择!Z527="","",区域选择!Z527)</f>
        <v/>
      </c>
      <c r="AL526" s="123" t="str">
        <f>IF(原始数据!AN526=0,"",原始数据!AN526)</f>
        <v/>
      </c>
      <c r="AM526" s="124"/>
      <c r="AN526" s="125"/>
      <c r="AO526" s="125"/>
      <c r="AP526" s="125"/>
      <c r="AQ526" s="125"/>
      <c r="AR526" s="125"/>
      <c r="AS526" s="128"/>
      <c r="AT526" s="128"/>
      <c r="AU526" s="128"/>
      <c r="AV526" s="128"/>
      <c r="AW526" s="128"/>
      <c r="AX526" s="125"/>
      <c r="AY526" s="125"/>
      <c r="AZ526" s="130"/>
      <c r="BA526" s="130"/>
      <c r="BB526" s="130"/>
      <c r="BC526" s="125"/>
    </row>
    <row r="527" spans="1:55">
      <c r="A527" s="117">
        <f>输入错误检查!B527</f>
        <v>0</v>
      </c>
      <c r="C527" s="120" t="str">
        <f>IF(原始数据!B527="","",原始数据!B527)</f>
        <v/>
      </c>
      <c r="D527" s="120" t="str">
        <f>IF(原始数据!C527="","",原始数据!C527)</f>
        <v/>
      </c>
      <c r="E527" s="120" t="str">
        <f>IF(原始数据!D527="","",原始数据!D527)</f>
        <v/>
      </c>
      <c r="F527" s="120" t="str">
        <f>IF(原始数据!E527="","",原始数据!E527)</f>
        <v/>
      </c>
      <c r="G527" s="120" t="str">
        <f>IF(原始数据!F527="","",原始数据!F527)</f>
        <v/>
      </c>
      <c r="H527" s="120">
        <f>IF(原始数据!G527="","",原始数据!G527)</f>
        <v>3</v>
      </c>
      <c r="I527" s="120" t="str">
        <f>IF(原始数据!H527="","",原始数据!H527)</f>
        <v>下</v>
      </c>
      <c r="J527" s="120" t="str">
        <f>原始数据!U527</f>
        <v/>
      </c>
      <c r="K527" s="120" t="str">
        <f t="shared" si="16"/>
        <v/>
      </c>
      <c r="L527" s="120">
        <f t="shared" si="17"/>
        <v>0</v>
      </c>
      <c r="M527" s="123" t="str">
        <f>IF(区域选择!K528="","",区域选择!K528)</f>
        <v/>
      </c>
      <c r="N527" s="123" t="str">
        <f>IF(原始数据!AI527=0,"",原始数据!AI527)</f>
        <v/>
      </c>
      <c r="O527" s="124"/>
      <c r="P527" s="125"/>
      <c r="Q527" s="125"/>
      <c r="R527" s="125"/>
      <c r="S527" s="125"/>
      <c r="T527" s="125"/>
      <c r="U527" s="123" t="str">
        <f>IF(区域选择!P528="","",区域选择!P528)</f>
        <v/>
      </c>
      <c r="V527" s="123" t="str">
        <f>IF(原始数据!AJ527=0,"",原始数据!AJ527)</f>
        <v/>
      </c>
      <c r="W527" s="124"/>
      <c r="X527" s="125"/>
      <c r="Y527" s="125"/>
      <c r="Z527" s="125"/>
      <c r="AA527" s="125"/>
      <c r="AB527" s="125"/>
      <c r="AC527" s="123" t="str">
        <f>IF(区域选择!U528="","",区域选择!U528)</f>
        <v/>
      </c>
      <c r="AD527" s="123" t="str">
        <f>IF(原始数据!AL527=0,"",原始数据!AL527)</f>
        <v/>
      </c>
      <c r="AE527" s="124"/>
      <c r="AF527" s="125"/>
      <c r="AG527" s="125"/>
      <c r="AH527" s="125"/>
      <c r="AI527" s="125"/>
      <c r="AJ527" s="125"/>
      <c r="AK527" s="123" t="str">
        <f>IF(区域选择!Z528="","",区域选择!Z528)</f>
        <v/>
      </c>
      <c r="AL527" s="123" t="str">
        <f>IF(原始数据!AN527=0,"",原始数据!AN527)</f>
        <v/>
      </c>
      <c r="AM527" s="124"/>
      <c r="AN527" s="125"/>
      <c r="AO527" s="125"/>
      <c r="AP527" s="125"/>
      <c r="AQ527" s="125"/>
      <c r="AR527" s="125"/>
      <c r="AS527" s="128"/>
      <c r="AT527" s="128"/>
      <c r="AU527" s="128"/>
      <c r="AV527" s="128"/>
      <c r="AW527" s="128"/>
      <c r="AX527" s="125"/>
      <c r="AY527" s="125"/>
      <c r="AZ527" s="130"/>
      <c r="BA527" s="130"/>
      <c r="BB527" s="130"/>
      <c r="BC527" s="125"/>
    </row>
    <row r="528" spans="1:55">
      <c r="A528" s="117">
        <f>输入错误检查!B528</f>
        <v>0</v>
      </c>
      <c r="C528" s="120" t="str">
        <f>IF(原始数据!B528="","",原始数据!B528)</f>
        <v/>
      </c>
      <c r="D528" s="120" t="str">
        <f>IF(原始数据!C528="","",原始数据!C528)</f>
        <v/>
      </c>
      <c r="E528" s="120" t="str">
        <f>IF(原始数据!D528="","",原始数据!D528)</f>
        <v/>
      </c>
      <c r="F528" s="120" t="str">
        <f>IF(原始数据!E528="","",原始数据!E528)</f>
        <v/>
      </c>
      <c r="G528" s="120" t="str">
        <f>IF(原始数据!F528="","",原始数据!F528)</f>
        <v/>
      </c>
      <c r="H528" s="120" t="str">
        <f>IF(原始数据!G528="","",原始数据!G528)</f>
        <v>加</v>
      </c>
      <c r="I528" s="120" t="str">
        <f>IF(原始数据!H528="","",原始数据!H528)</f>
        <v>上</v>
      </c>
      <c r="J528" s="120" t="str">
        <f>原始数据!U528</f>
        <v/>
      </c>
      <c r="K528" s="120" t="str">
        <f t="shared" si="16"/>
        <v/>
      </c>
      <c r="L528" s="120">
        <f t="shared" si="17"/>
        <v>0</v>
      </c>
      <c r="M528" s="123" t="str">
        <f>IF(区域选择!K529="","",区域选择!K529)</f>
        <v/>
      </c>
      <c r="N528" s="123" t="str">
        <f>IF(原始数据!AI528=0,"",原始数据!AI528)</f>
        <v/>
      </c>
      <c r="O528" s="124"/>
      <c r="P528" s="125"/>
      <c r="Q528" s="125"/>
      <c r="R528" s="125"/>
      <c r="S528" s="125"/>
      <c r="T528" s="125"/>
      <c r="U528" s="123" t="str">
        <f>IF(区域选择!P529="","",区域选择!P529)</f>
        <v/>
      </c>
      <c r="V528" s="123" t="str">
        <f>IF(原始数据!AJ528=0,"",原始数据!AJ528)</f>
        <v/>
      </c>
      <c r="W528" s="124"/>
      <c r="X528" s="125"/>
      <c r="Y528" s="125"/>
      <c r="Z528" s="125"/>
      <c r="AA528" s="125"/>
      <c r="AB528" s="125"/>
      <c r="AC528" s="123" t="str">
        <f>IF(区域选择!U529="","",区域选择!U529)</f>
        <v/>
      </c>
      <c r="AD528" s="123" t="str">
        <f>IF(原始数据!AL528=0,"",原始数据!AL528)</f>
        <v/>
      </c>
      <c r="AE528" s="124"/>
      <c r="AF528" s="125"/>
      <c r="AG528" s="125"/>
      <c r="AH528" s="125"/>
      <c r="AI528" s="125"/>
      <c r="AJ528" s="125"/>
      <c r="AK528" s="123" t="str">
        <f>IF(区域选择!Z529="","",区域选择!Z529)</f>
        <v/>
      </c>
      <c r="AL528" s="123" t="str">
        <f>IF(原始数据!AN528=0,"",原始数据!AN528)</f>
        <v/>
      </c>
      <c r="AM528" s="124"/>
      <c r="AN528" s="125"/>
      <c r="AO528" s="125"/>
      <c r="AP528" s="125"/>
      <c r="AQ528" s="125"/>
      <c r="AR528" s="125"/>
      <c r="AS528" s="128"/>
      <c r="AT528" s="128"/>
      <c r="AU528" s="128"/>
      <c r="AV528" s="128"/>
      <c r="AW528" s="128"/>
      <c r="AX528" s="125"/>
      <c r="AY528" s="125"/>
      <c r="AZ528" s="130"/>
      <c r="BA528" s="130"/>
      <c r="BB528" s="130"/>
      <c r="BC528" s="125"/>
    </row>
    <row r="529" spans="1:55">
      <c r="A529" s="117">
        <f>输入错误检查!B529</f>
        <v>0</v>
      </c>
      <c r="C529" s="120" t="str">
        <f>IF(原始数据!B529="","",原始数据!B529)</f>
        <v/>
      </c>
      <c r="D529" s="120" t="str">
        <f>IF(原始数据!C529="","",原始数据!C529)</f>
        <v/>
      </c>
      <c r="E529" s="120" t="str">
        <f>IF(原始数据!D529="","",原始数据!D529)</f>
        <v/>
      </c>
      <c r="F529" s="120" t="str">
        <f>IF(原始数据!E529="","",原始数据!E529)</f>
        <v/>
      </c>
      <c r="G529" s="120" t="str">
        <f>IF(原始数据!F529="","",原始数据!F529)</f>
        <v/>
      </c>
      <c r="H529" s="120" t="str">
        <f>IF(原始数据!G529="","",原始数据!G529)</f>
        <v>加</v>
      </c>
      <c r="I529" s="120" t="str">
        <f>IF(原始数据!H529="","",原始数据!H529)</f>
        <v>下</v>
      </c>
      <c r="J529" s="120" t="str">
        <f>原始数据!U529</f>
        <v/>
      </c>
      <c r="K529" s="120" t="str">
        <f t="shared" si="16"/>
        <v/>
      </c>
      <c r="L529" s="120">
        <f t="shared" si="17"/>
        <v>0</v>
      </c>
      <c r="M529" s="123" t="str">
        <f>IF(区域选择!K530="","",区域选择!K530)</f>
        <v/>
      </c>
      <c r="N529" s="123" t="str">
        <f>IF(原始数据!AI529=0,"",原始数据!AI529)</f>
        <v/>
      </c>
      <c r="O529" s="124"/>
      <c r="P529" s="125"/>
      <c r="Q529" s="125"/>
      <c r="R529" s="125"/>
      <c r="S529" s="125"/>
      <c r="T529" s="125"/>
      <c r="U529" s="123" t="str">
        <f>IF(区域选择!P530="","",区域选择!P530)</f>
        <v/>
      </c>
      <c r="V529" s="123" t="str">
        <f>IF(原始数据!AJ529=0,"",原始数据!AJ529)</f>
        <v/>
      </c>
      <c r="W529" s="124"/>
      <c r="X529" s="125"/>
      <c r="Y529" s="125"/>
      <c r="Z529" s="125"/>
      <c r="AA529" s="125"/>
      <c r="AB529" s="125"/>
      <c r="AC529" s="123" t="str">
        <f>IF(区域选择!U530="","",区域选择!U530)</f>
        <v/>
      </c>
      <c r="AD529" s="123" t="str">
        <f>IF(原始数据!AL529=0,"",原始数据!AL529)</f>
        <v/>
      </c>
      <c r="AE529" s="124"/>
      <c r="AF529" s="125"/>
      <c r="AG529" s="125"/>
      <c r="AH529" s="125"/>
      <c r="AI529" s="125"/>
      <c r="AJ529" s="125"/>
      <c r="AK529" s="123" t="str">
        <f>IF(区域选择!Z530="","",区域选择!Z530)</f>
        <v/>
      </c>
      <c r="AL529" s="123" t="str">
        <f>IF(原始数据!AN529=0,"",原始数据!AN529)</f>
        <v/>
      </c>
      <c r="AM529" s="124"/>
      <c r="AN529" s="125"/>
      <c r="AO529" s="125"/>
      <c r="AP529" s="125"/>
      <c r="AQ529" s="125"/>
      <c r="AR529" s="125"/>
      <c r="AS529" s="128"/>
      <c r="AT529" s="128"/>
      <c r="AU529" s="128"/>
      <c r="AV529" s="128"/>
      <c r="AW529" s="128"/>
      <c r="AX529" s="125"/>
      <c r="AY529" s="125"/>
      <c r="AZ529" s="130"/>
      <c r="BA529" s="130"/>
      <c r="BB529" s="130"/>
      <c r="BC529" s="125"/>
    </row>
    <row r="530" spans="1:55">
      <c r="A530" s="117">
        <f>输入错误检查!B530</f>
        <v>0</v>
      </c>
      <c r="C530" s="120" t="str">
        <f>IF(原始数据!B530="","",原始数据!B530)</f>
        <v/>
      </c>
      <c r="D530" s="120" t="str">
        <f>IF(原始数据!C530="","",原始数据!C530)</f>
        <v/>
      </c>
      <c r="E530" s="120" t="str">
        <f>IF(原始数据!D530="","",原始数据!D530)</f>
        <v/>
      </c>
      <c r="F530" s="120" t="str">
        <f>IF(原始数据!E530="","",原始数据!E530)</f>
        <v/>
      </c>
      <c r="G530" s="120" t="str">
        <f>IF(原始数据!F530="","",原始数据!F530)</f>
        <v/>
      </c>
      <c r="H530" s="120">
        <f>IF(原始数据!G530="","",原始数据!G530)</f>
        <v>1</v>
      </c>
      <c r="I530" s="120" t="str">
        <f>IF(原始数据!H530="","",原始数据!H530)</f>
        <v>上</v>
      </c>
      <c r="J530" s="120" t="str">
        <f>原始数据!U530</f>
        <v/>
      </c>
      <c r="K530" s="120" t="str">
        <f t="shared" si="16"/>
        <v/>
      </c>
      <c r="L530" s="120">
        <f t="shared" si="17"/>
        <v>0</v>
      </c>
      <c r="M530" s="123" t="str">
        <f>IF(区域选择!K531="","",区域选择!K531)</f>
        <v/>
      </c>
      <c r="N530" s="123" t="str">
        <f>IF(原始数据!AI530=0,"",原始数据!AI530)</f>
        <v/>
      </c>
      <c r="O530" s="124"/>
      <c r="P530" s="125"/>
      <c r="Q530" s="125"/>
      <c r="R530" s="125"/>
      <c r="S530" s="125"/>
      <c r="T530" s="125"/>
      <c r="U530" s="123" t="str">
        <f>IF(区域选择!P531="","",区域选择!P531)</f>
        <v/>
      </c>
      <c r="V530" s="123" t="str">
        <f>IF(原始数据!AJ530=0,"",原始数据!AJ530)</f>
        <v/>
      </c>
      <c r="W530" s="124"/>
      <c r="X530" s="125"/>
      <c r="Y530" s="125"/>
      <c r="Z530" s="125"/>
      <c r="AA530" s="125"/>
      <c r="AB530" s="125"/>
      <c r="AC530" s="123" t="str">
        <f>IF(区域选择!U531="","",区域选择!U531)</f>
        <v/>
      </c>
      <c r="AD530" s="123" t="str">
        <f>IF(原始数据!AL530=0,"",原始数据!AL530)</f>
        <v/>
      </c>
      <c r="AE530" s="124"/>
      <c r="AF530" s="125"/>
      <c r="AG530" s="125"/>
      <c r="AH530" s="125"/>
      <c r="AI530" s="125"/>
      <c r="AJ530" s="125"/>
      <c r="AK530" s="123" t="str">
        <f>IF(区域选择!Z531="","",区域选择!Z531)</f>
        <v/>
      </c>
      <c r="AL530" s="123" t="str">
        <f>IF(原始数据!AN530=0,"",原始数据!AN530)</f>
        <v/>
      </c>
      <c r="AM530" s="124"/>
      <c r="AN530" s="125"/>
      <c r="AO530" s="125"/>
      <c r="AP530" s="125"/>
      <c r="AQ530" s="125"/>
      <c r="AR530" s="125"/>
      <c r="AS530" s="128"/>
      <c r="AT530" s="128"/>
      <c r="AU530" s="128"/>
      <c r="AV530" s="128"/>
      <c r="AW530" s="128"/>
      <c r="AX530" s="125"/>
      <c r="AY530" s="125"/>
      <c r="AZ530" s="130"/>
      <c r="BA530" s="130"/>
      <c r="BB530" s="130"/>
      <c r="BC530" s="125"/>
    </row>
    <row r="531" spans="1:55">
      <c r="A531" s="117">
        <f>输入错误检查!B531</f>
        <v>0</v>
      </c>
      <c r="C531" s="120" t="str">
        <f>IF(原始数据!B531="","",原始数据!B531)</f>
        <v/>
      </c>
      <c r="D531" s="120" t="str">
        <f>IF(原始数据!C531="","",原始数据!C531)</f>
        <v/>
      </c>
      <c r="E531" s="120" t="str">
        <f>IF(原始数据!D531="","",原始数据!D531)</f>
        <v/>
      </c>
      <c r="F531" s="120" t="str">
        <f>IF(原始数据!E531="","",原始数据!E531)</f>
        <v/>
      </c>
      <c r="G531" s="120" t="str">
        <f>IF(原始数据!F531="","",原始数据!F531)</f>
        <v/>
      </c>
      <c r="H531" s="120">
        <f>IF(原始数据!G531="","",原始数据!G531)</f>
        <v>1</v>
      </c>
      <c r="I531" s="120" t="str">
        <f>IF(原始数据!H531="","",原始数据!H531)</f>
        <v>下</v>
      </c>
      <c r="J531" s="120" t="str">
        <f>原始数据!U531</f>
        <v/>
      </c>
      <c r="K531" s="120" t="str">
        <f t="shared" ref="K531:K594" si="18">IF(J531="","",IF(_xlfn.IFS(L531&gt;2,"人",L531=2,"平",L531&lt;2,"屠")=J531,0,1))</f>
        <v/>
      </c>
      <c r="L531" s="120">
        <f t="shared" ref="L531:L594" si="19">COUNTIF(T531,"出门")+COUNTIF(AB531,"出门")+COUNTIF(AJ531,"出门")+COUNTIF(AR531,"出门")</f>
        <v>0</v>
      </c>
      <c r="M531" s="123" t="str">
        <f>IF(区域选择!K532="","",区域选择!K532)</f>
        <v/>
      </c>
      <c r="N531" s="123" t="str">
        <f>IF(原始数据!AI531=0,"",原始数据!AI531)</f>
        <v/>
      </c>
      <c r="O531" s="124"/>
      <c r="P531" s="125"/>
      <c r="Q531" s="125"/>
      <c r="R531" s="125"/>
      <c r="S531" s="125"/>
      <c r="T531" s="125"/>
      <c r="U531" s="123" t="str">
        <f>IF(区域选择!P532="","",区域选择!P532)</f>
        <v/>
      </c>
      <c r="V531" s="123" t="str">
        <f>IF(原始数据!AJ531=0,"",原始数据!AJ531)</f>
        <v/>
      </c>
      <c r="W531" s="124"/>
      <c r="X531" s="125"/>
      <c r="Y531" s="125"/>
      <c r="Z531" s="125"/>
      <c r="AA531" s="125"/>
      <c r="AB531" s="125"/>
      <c r="AC531" s="123" t="str">
        <f>IF(区域选择!U532="","",区域选择!U532)</f>
        <v/>
      </c>
      <c r="AD531" s="123" t="str">
        <f>IF(原始数据!AL531=0,"",原始数据!AL531)</f>
        <v/>
      </c>
      <c r="AE531" s="124"/>
      <c r="AF531" s="125"/>
      <c r="AG531" s="125"/>
      <c r="AH531" s="125"/>
      <c r="AI531" s="125"/>
      <c r="AJ531" s="125"/>
      <c r="AK531" s="123" t="str">
        <f>IF(区域选择!Z532="","",区域选择!Z532)</f>
        <v/>
      </c>
      <c r="AL531" s="123" t="str">
        <f>IF(原始数据!AN531=0,"",原始数据!AN531)</f>
        <v/>
      </c>
      <c r="AM531" s="124"/>
      <c r="AN531" s="125"/>
      <c r="AO531" s="125"/>
      <c r="AP531" s="125"/>
      <c r="AQ531" s="125"/>
      <c r="AR531" s="125"/>
      <c r="AS531" s="128"/>
      <c r="AT531" s="128"/>
      <c r="AU531" s="128"/>
      <c r="AV531" s="128"/>
      <c r="AW531" s="128"/>
      <c r="AX531" s="125"/>
      <c r="AY531" s="125"/>
      <c r="AZ531" s="130"/>
      <c r="BA531" s="130"/>
      <c r="BB531" s="130"/>
      <c r="BC531" s="125"/>
    </row>
    <row r="532" spans="1:55">
      <c r="A532" s="117">
        <f>输入错误检查!B532</f>
        <v>0</v>
      </c>
      <c r="C532" s="120" t="str">
        <f>IF(原始数据!B532="","",原始数据!B532)</f>
        <v/>
      </c>
      <c r="D532" s="120" t="str">
        <f>IF(原始数据!C532="","",原始数据!C532)</f>
        <v/>
      </c>
      <c r="E532" s="120" t="str">
        <f>IF(原始数据!D532="","",原始数据!D532)</f>
        <v/>
      </c>
      <c r="F532" s="120" t="str">
        <f>IF(原始数据!E532="","",原始数据!E532)</f>
        <v/>
      </c>
      <c r="G532" s="120" t="str">
        <f>IF(原始数据!F532="","",原始数据!F532)</f>
        <v/>
      </c>
      <c r="H532" s="120">
        <f>IF(原始数据!G532="","",原始数据!G532)</f>
        <v>2</v>
      </c>
      <c r="I532" s="120" t="str">
        <f>IF(原始数据!H532="","",原始数据!H532)</f>
        <v>上</v>
      </c>
      <c r="J532" s="120" t="str">
        <f>原始数据!U532</f>
        <v/>
      </c>
      <c r="K532" s="120" t="str">
        <f t="shared" si="18"/>
        <v/>
      </c>
      <c r="L532" s="120">
        <f t="shared" si="19"/>
        <v>0</v>
      </c>
      <c r="M532" s="123" t="str">
        <f>IF(区域选择!K533="","",区域选择!K533)</f>
        <v/>
      </c>
      <c r="N532" s="123" t="str">
        <f>IF(原始数据!AI532=0,"",原始数据!AI532)</f>
        <v/>
      </c>
      <c r="O532" s="124"/>
      <c r="P532" s="125"/>
      <c r="Q532" s="125"/>
      <c r="R532" s="125"/>
      <c r="S532" s="125"/>
      <c r="T532" s="125"/>
      <c r="U532" s="123" t="str">
        <f>IF(区域选择!P533="","",区域选择!P533)</f>
        <v/>
      </c>
      <c r="V532" s="123" t="str">
        <f>IF(原始数据!AJ532=0,"",原始数据!AJ532)</f>
        <v/>
      </c>
      <c r="W532" s="124"/>
      <c r="X532" s="125"/>
      <c r="Y532" s="125"/>
      <c r="Z532" s="125"/>
      <c r="AA532" s="125"/>
      <c r="AB532" s="125"/>
      <c r="AC532" s="123" t="str">
        <f>IF(区域选择!U533="","",区域选择!U533)</f>
        <v/>
      </c>
      <c r="AD532" s="123" t="str">
        <f>IF(原始数据!AL532=0,"",原始数据!AL532)</f>
        <v/>
      </c>
      <c r="AE532" s="124"/>
      <c r="AF532" s="125"/>
      <c r="AG532" s="125"/>
      <c r="AH532" s="125"/>
      <c r="AI532" s="125"/>
      <c r="AJ532" s="125"/>
      <c r="AK532" s="123" t="str">
        <f>IF(区域选择!Z533="","",区域选择!Z533)</f>
        <v/>
      </c>
      <c r="AL532" s="123" t="str">
        <f>IF(原始数据!AN532=0,"",原始数据!AN532)</f>
        <v/>
      </c>
      <c r="AM532" s="124"/>
      <c r="AN532" s="125"/>
      <c r="AO532" s="125"/>
      <c r="AP532" s="125"/>
      <c r="AQ532" s="125"/>
      <c r="AR532" s="125"/>
      <c r="AS532" s="128"/>
      <c r="AT532" s="128"/>
      <c r="AU532" s="128"/>
      <c r="AV532" s="128"/>
      <c r="AW532" s="128"/>
      <c r="AX532" s="125"/>
      <c r="AY532" s="125"/>
      <c r="AZ532" s="130"/>
      <c r="BA532" s="130"/>
      <c r="BB532" s="130"/>
      <c r="BC532" s="125"/>
    </row>
    <row r="533" spans="1:55">
      <c r="A533" s="117">
        <f>输入错误检查!B533</f>
        <v>0</v>
      </c>
      <c r="C533" s="120" t="str">
        <f>IF(原始数据!B533="","",原始数据!B533)</f>
        <v/>
      </c>
      <c r="D533" s="120" t="str">
        <f>IF(原始数据!C533="","",原始数据!C533)</f>
        <v/>
      </c>
      <c r="E533" s="120" t="str">
        <f>IF(原始数据!D533="","",原始数据!D533)</f>
        <v/>
      </c>
      <c r="F533" s="120" t="str">
        <f>IF(原始数据!E533="","",原始数据!E533)</f>
        <v/>
      </c>
      <c r="G533" s="120" t="str">
        <f>IF(原始数据!F533="","",原始数据!F533)</f>
        <v/>
      </c>
      <c r="H533" s="120">
        <f>IF(原始数据!G533="","",原始数据!G533)</f>
        <v>2</v>
      </c>
      <c r="I533" s="120" t="str">
        <f>IF(原始数据!H533="","",原始数据!H533)</f>
        <v>下</v>
      </c>
      <c r="J533" s="120" t="str">
        <f>原始数据!U533</f>
        <v/>
      </c>
      <c r="K533" s="120" t="str">
        <f t="shared" si="18"/>
        <v/>
      </c>
      <c r="L533" s="120">
        <f t="shared" si="19"/>
        <v>0</v>
      </c>
      <c r="M533" s="123" t="str">
        <f>IF(区域选择!K534="","",区域选择!K534)</f>
        <v/>
      </c>
      <c r="N533" s="123" t="str">
        <f>IF(原始数据!AI533=0,"",原始数据!AI533)</f>
        <v/>
      </c>
      <c r="O533" s="124"/>
      <c r="P533" s="125"/>
      <c r="Q533" s="125"/>
      <c r="R533" s="125"/>
      <c r="S533" s="125"/>
      <c r="T533" s="125"/>
      <c r="U533" s="123" t="str">
        <f>IF(区域选择!P534="","",区域选择!P534)</f>
        <v/>
      </c>
      <c r="V533" s="123" t="str">
        <f>IF(原始数据!AJ533=0,"",原始数据!AJ533)</f>
        <v/>
      </c>
      <c r="W533" s="124"/>
      <c r="X533" s="125"/>
      <c r="Y533" s="125"/>
      <c r="Z533" s="125"/>
      <c r="AA533" s="125"/>
      <c r="AB533" s="125"/>
      <c r="AC533" s="123" t="str">
        <f>IF(区域选择!U534="","",区域选择!U534)</f>
        <v/>
      </c>
      <c r="AD533" s="123" t="str">
        <f>IF(原始数据!AL533=0,"",原始数据!AL533)</f>
        <v/>
      </c>
      <c r="AE533" s="124"/>
      <c r="AF533" s="125"/>
      <c r="AG533" s="125"/>
      <c r="AH533" s="125"/>
      <c r="AI533" s="125"/>
      <c r="AJ533" s="125"/>
      <c r="AK533" s="123" t="str">
        <f>IF(区域选择!Z534="","",区域选择!Z534)</f>
        <v/>
      </c>
      <c r="AL533" s="123" t="str">
        <f>IF(原始数据!AN533=0,"",原始数据!AN533)</f>
        <v/>
      </c>
      <c r="AM533" s="124"/>
      <c r="AN533" s="125"/>
      <c r="AO533" s="125"/>
      <c r="AP533" s="125"/>
      <c r="AQ533" s="125"/>
      <c r="AR533" s="125"/>
      <c r="AS533" s="128"/>
      <c r="AT533" s="128"/>
      <c r="AU533" s="128"/>
      <c r="AV533" s="128"/>
      <c r="AW533" s="128"/>
      <c r="AX533" s="125"/>
      <c r="AY533" s="125"/>
      <c r="AZ533" s="130"/>
      <c r="BA533" s="130"/>
      <c r="BB533" s="130"/>
      <c r="BC533" s="125"/>
    </row>
    <row r="534" spans="1:55">
      <c r="A534" s="117">
        <f>输入错误检查!B534</f>
        <v>0</v>
      </c>
      <c r="C534" s="120" t="str">
        <f>IF(原始数据!B534="","",原始数据!B534)</f>
        <v/>
      </c>
      <c r="D534" s="120" t="str">
        <f>IF(原始数据!C534="","",原始数据!C534)</f>
        <v/>
      </c>
      <c r="E534" s="120" t="str">
        <f>IF(原始数据!D534="","",原始数据!D534)</f>
        <v/>
      </c>
      <c r="F534" s="120" t="str">
        <f>IF(原始数据!E534="","",原始数据!E534)</f>
        <v/>
      </c>
      <c r="G534" s="120" t="str">
        <f>IF(原始数据!F534="","",原始数据!F534)</f>
        <v/>
      </c>
      <c r="H534" s="120">
        <f>IF(原始数据!G534="","",原始数据!G534)</f>
        <v>3</v>
      </c>
      <c r="I534" s="120" t="str">
        <f>IF(原始数据!H534="","",原始数据!H534)</f>
        <v>上</v>
      </c>
      <c r="J534" s="120" t="str">
        <f>原始数据!U534</f>
        <v/>
      </c>
      <c r="K534" s="120" t="str">
        <f t="shared" si="18"/>
        <v/>
      </c>
      <c r="L534" s="120">
        <f t="shared" si="19"/>
        <v>0</v>
      </c>
      <c r="M534" s="123" t="str">
        <f>IF(区域选择!K535="","",区域选择!K535)</f>
        <v/>
      </c>
      <c r="N534" s="123" t="str">
        <f>IF(原始数据!AI534=0,"",原始数据!AI534)</f>
        <v/>
      </c>
      <c r="O534" s="124"/>
      <c r="P534" s="125"/>
      <c r="Q534" s="125"/>
      <c r="R534" s="125"/>
      <c r="S534" s="125"/>
      <c r="T534" s="125"/>
      <c r="U534" s="123" t="str">
        <f>IF(区域选择!P535="","",区域选择!P535)</f>
        <v/>
      </c>
      <c r="V534" s="123" t="str">
        <f>IF(原始数据!AJ534=0,"",原始数据!AJ534)</f>
        <v/>
      </c>
      <c r="W534" s="124"/>
      <c r="X534" s="125"/>
      <c r="Y534" s="125"/>
      <c r="Z534" s="125"/>
      <c r="AA534" s="125"/>
      <c r="AB534" s="125"/>
      <c r="AC534" s="123" t="str">
        <f>IF(区域选择!U535="","",区域选择!U535)</f>
        <v/>
      </c>
      <c r="AD534" s="123" t="str">
        <f>IF(原始数据!AL534=0,"",原始数据!AL534)</f>
        <v/>
      </c>
      <c r="AE534" s="124"/>
      <c r="AF534" s="125"/>
      <c r="AG534" s="125"/>
      <c r="AH534" s="125"/>
      <c r="AI534" s="125"/>
      <c r="AJ534" s="125"/>
      <c r="AK534" s="123" t="str">
        <f>IF(区域选择!Z535="","",区域选择!Z535)</f>
        <v/>
      </c>
      <c r="AL534" s="123" t="str">
        <f>IF(原始数据!AN534=0,"",原始数据!AN534)</f>
        <v/>
      </c>
      <c r="AM534" s="124"/>
      <c r="AN534" s="125"/>
      <c r="AO534" s="125"/>
      <c r="AP534" s="125"/>
      <c r="AQ534" s="125"/>
      <c r="AR534" s="125"/>
      <c r="AS534" s="128"/>
      <c r="AT534" s="128"/>
      <c r="AU534" s="128"/>
      <c r="AV534" s="128"/>
      <c r="AW534" s="128"/>
      <c r="AX534" s="125"/>
      <c r="AY534" s="125"/>
      <c r="AZ534" s="130"/>
      <c r="BA534" s="130"/>
      <c r="BB534" s="130"/>
      <c r="BC534" s="125"/>
    </row>
    <row r="535" spans="1:55">
      <c r="A535" s="117">
        <f>输入错误检查!B535</f>
        <v>0</v>
      </c>
      <c r="C535" s="120" t="str">
        <f>IF(原始数据!B535="","",原始数据!B535)</f>
        <v/>
      </c>
      <c r="D535" s="120" t="str">
        <f>IF(原始数据!C535="","",原始数据!C535)</f>
        <v/>
      </c>
      <c r="E535" s="120" t="str">
        <f>IF(原始数据!D535="","",原始数据!D535)</f>
        <v/>
      </c>
      <c r="F535" s="120" t="str">
        <f>IF(原始数据!E535="","",原始数据!E535)</f>
        <v/>
      </c>
      <c r="G535" s="120" t="str">
        <f>IF(原始数据!F535="","",原始数据!F535)</f>
        <v/>
      </c>
      <c r="H535" s="120">
        <f>IF(原始数据!G535="","",原始数据!G535)</f>
        <v>3</v>
      </c>
      <c r="I535" s="120" t="str">
        <f>IF(原始数据!H535="","",原始数据!H535)</f>
        <v>下</v>
      </c>
      <c r="J535" s="120" t="str">
        <f>原始数据!U535</f>
        <v/>
      </c>
      <c r="K535" s="120" t="str">
        <f t="shared" si="18"/>
        <v/>
      </c>
      <c r="L535" s="120">
        <f t="shared" si="19"/>
        <v>0</v>
      </c>
      <c r="M535" s="123" t="str">
        <f>IF(区域选择!K536="","",区域选择!K536)</f>
        <v/>
      </c>
      <c r="N535" s="123" t="str">
        <f>IF(原始数据!AI535=0,"",原始数据!AI535)</f>
        <v/>
      </c>
      <c r="O535" s="124"/>
      <c r="P535" s="125"/>
      <c r="Q535" s="125"/>
      <c r="R535" s="125"/>
      <c r="S535" s="125"/>
      <c r="T535" s="125"/>
      <c r="U535" s="123" t="str">
        <f>IF(区域选择!P536="","",区域选择!P536)</f>
        <v/>
      </c>
      <c r="V535" s="123" t="str">
        <f>IF(原始数据!AJ535=0,"",原始数据!AJ535)</f>
        <v/>
      </c>
      <c r="W535" s="124"/>
      <c r="X535" s="125"/>
      <c r="Y535" s="125"/>
      <c r="Z535" s="125"/>
      <c r="AA535" s="125"/>
      <c r="AB535" s="125"/>
      <c r="AC535" s="123" t="str">
        <f>IF(区域选择!U536="","",区域选择!U536)</f>
        <v/>
      </c>
      <c r="AD535" s="123" t="str">
        <f>IF(原始数据!AL535=0,"",原始数据!AL535)</f>
        <v/>
      </c>
      <c r="AE535" s="124"/>
      <c r="AF535" s="125"/>
      <c r="AG535" s="125"/>
      <c r="AH535" s="125"/>
      <c r="AI535" s="125"/>
      <c r="AJ535" s="125"/>
      <c r="AK535" s="123" t="str">
        <f>IF(区域选择!Z536="","",区域选择!Z536)</f>
        <v/>
      </c>
      <c r="AL535" s="123" t="str">
        <f>IF(原始数据!AN535=0,"",原始数据!AN535)</f>
        <v/>
      </c>
      <c r="AM535" s="124"/>
      <c r="AN535" s="125"/>
      <c r="AO535" s="125"/>
      <c r="AP535" s="125"/>
      <c r="AQ535" s="125"/>
      <c r="AR535" s="125"/>
      <c r="AS535" s="128"/>
      <c r="AT535" s="128"/>
      <c r="AU535" s="128"/>
      <c r="AV535" s="128"/>
      <c r="AW535" s="128"/>
      <c r="AX535" s="125"/>
      <c r="AY535" s="125"/>
      <c r="AZ535" s="130"/>
      <c r="BA535" s="130"/>
      <c r="BB535" s="130"/>
      <c r="BC535" s="125"/>
    </row>
    <row r="536" spans="1:55">
      <c r="A536" s="117">
        <f>输入错误检查!B536</f>
        <v>0</v>
      </c>
      <c r="C536" s="120" t="str">
        <f>IF(原始数据!B536="","",原始数据!B536)</f>
        <v/>
      </c>
      <c r="D536" s="120" t="str">
        <f>IF(原始数据!C536="","",原始数据!C536)</f>
        <v/>
      </c>
      <c r="E536" s="120" t="str">
        <f>IF(原始数据!D536="","",原始数据!D536)</f>
        <v/>
      </c>
      <c r="F536" s="120" t="str">
        <f>IF(原始数据!E536="","",原始数据!E536)</f>
        <v/>
      </c>
      <c r="G536" s="120" t="str">
        <f>IF(原始数据!F536="","",原始数据!F536)</f>
        <v/>
      </c>
      <c r="H536" s="120" t="str">
        <f>IF(原始数据!G536="","",原始数据!G536)</f>
        <v>加</v>
      </c>
      <c r="I536" s="120" t="str">
        <f>IF(原始数据!H536="","",原始数据!H536)</f>
        <v>上</v>
      </c>
      <c r="J536" s="120" t="str">
        <f>原始数据!U536</f>
        <v/>
      </c>
      <c r="K536" s="120" t="str">
        <f t="shared" si="18"/>
        <v/>
      </c>
      <c r="L536" s="120">
        <f t="shared" si="19"/>
        <v>0</v>
      </c>
      <c r="M536" s="123" t="str">
        <f>IF(区域选择!K537="","",区域选择!K537)</f>
        <v/>
      </c>
      <c r="N536" s="123" t="str">
        <f>IF(原始数据!AI536=0,"",原始数据!AI536)</f>
        <v/>
      </c>
      <c r="O536" s="124"/>
      <c r="P536" s="125"/>
      <c r="Q536" s="125"/>
      <c r="R536" s="125"/>
      <c r="S536" s="125"/>
      <c r="T536" s="125"/>
      <c r="U536" s="123" t="str">
        <f>IF(区域选择!P537="","",区域选择!P537)</f>
        <v/>
      </c>
      <c r="V536" s="123" t="str">
        <f>IF(原始数据!AJ536=0,"",原始数据!AJ536)</f>
        <v/>
      </c>
      <c r="W536" s="124"/>
      <c r="X536" s="125"/>
      <c r="Y536" s="125"/>
      <c r="Z536" s="125"/>
      <c r="AA536" s="125"/>
      <c r="AB536" s="125"/>
      <c r="AC536" s="123" t="str">
        <f>IF(区域选择!U537="","",区域选择!U537)</f>
        <v/>
      </c>
      <c r="AD536" s="123" t="str">
        <f>IF(原始数据!AL536=0,"",原始数据!AL536)</f>
        <v/>
      </c>
      <c r="AE536" s="124"/>
      <c r="AF536" s="125"/>
      <c r="AG536" s="125"/>
      <c r="AH536" s="125"/>
      <c r="AI536" s="125"/>
      <c r="AJ536" s="125"/>
      <c r="AK536" s="123" t="str">
        <f>IF(区域选择!Z537="","",区域选择!Z537)</f>
        <v/>
      </c>
      <c r="AL536" s="123" t="str">
        <f>IF(原始数据!AN536=0,"",原始数据!AN536)</f>
        <v/>
      </c>
      <c r="AM536" s="124"/>
      <c r="AN536" s="125"/>
      <c r="AO536" s="125"/>
      <c r="AP536" s="125"/>
      <c r="AQ536" s="125"/>
      <c r="AR536" s="125"/>
      <c r="AS536" s="128"/>
      <c r="AT536" s="128"/>
      <c r="AU536" s="128"/>
      <c r="AV536" s="128"/>
      <c r="AW536" s="128"/>
      <c r="AX536" s="125"/>
      <c r="AY536" s="125"/>
      <c r="AZ536" s="130"/>
      <c r="BA536" s="130"/>
      <c r="BB536" s="130"/>
      <c r="BC536" s="125"/>
    </row>
    <row r="537" spans="1:55">
      <c r="A537" s="117">
        <f>输入错误检查!B537</f>
        <v>0</v>
      </c>
      <c r="C537" s="120" t="str">
        <f>IF(原始数据!B537="","",原始数据!B537)</f>
        <v/>
      </c>
      <c r="D537" s="120" t="str">
        <f>IF(原始数据!C537="","",原始数据!C537)</f>
        <v/>
      </c>
      <c r="E537" s="120" t="str">
        <f>IF(原始数据!D537="","",原始数据!D537)</f>
        <v/>
      </c>
      <c r="F537" s="120" t="str">
        <f>IF(原始数据!E537="","",原始数据!E537)</f>
        <v/>
      </c>
      <c r="G537" s="120" t="str">
        <f>IF(原始数据!F537="","",原始数据!F537)</f>
        <v/>
      </c>
      <c r="H537" s="120" t="str">
        <f>IF(原始数据!G537="","",原始数据!G537)</f>
        <v>加</v>
      </c>
      <c r="I537" s="120" t="str">
        <f>IF(原始数据!H537="","",原始数据!H537)</f>
        <v>下</v>
      </c>
      <c r="J537" s="120" t="str">
        <f>原始数据!U537</f>
        <v/>
      </c>
      <c r="K537" s="120" t="str">
        <f t="shared" si="18"/>
        <v/>
      </c>
      <c r="L537" s="120">
        <f t="shared" si="19"/>
        <v>0</v>
      </c>
      <c r="M537" s="123" t="str">
        <f>IF(区域选择!K538="","",区域选择!K538)</f>
        <v/>
      </c>
      <c r="N537" s="123" t="str">
        <f>IF(原始数据!AI537=0,"",原始数据!AI537)</f>
        <v/>
      </c>
      <c r="O537" s="124"/>
      <c r="P537" s="125"/>
      <c r="Q537" s="125"/>
      <c r="R537" s="125"/>
      <c r="S537" s="125"/>
      <c r="T537" s="125"/>
      <c r="U537" s="123" t="str">
        <f>IF(区域选择!P538="","",区域选择!P538)</f>
        <v/>
      </c>
      <c r="V537" s="123" t="str">
        <f>IF(原始数据!AJ537=0,"",原始数据!AJ537)</f>
        <v/>
      </c>
      <c r="W537" s="124"/>
      <c r="X537" s="125"/>
      <c r="Y537" s="125"/>
      <c r="Z537" s="125"/>
      <c r="AA537" s="125"/>
      <c r="AB537" s="125"/>
      <c r="AC537" s="123" t="str">
        <f>IF(区域选择!U538="","",区域选择!U538)</f>
        <v/>
      </c>
      <c r="AD537" s="123" t="str">
        <f>IF(原始数据!AL537=0,"",原始数据!AL537)</f>
        <v/>
      </c>
      <c r="AE537" s="124"/>
      <c r="AF537" s="125"/>
      <c r="AG537" s="125"/>
      <c r="AH537" s="125"/>
      <c r="AI537" s="125"/>
      <c r="AJ537" s="125"/>
      <c r="AK537" s="123" t="str">
        <f>IF(区域选择!Z538="","",区域选择!Z538)</f>
        <v/>
      </c>
      <c r="AL537" s="123" t="str">
        <f>IF(原始数据!AN537=0,"",原始数据!AN537)</f>
        <v/>
      </c>
      <c r="AM537" s="124"/>
      <c r="AN537" s="125"/>
      <c r="AO537" s="125"/>
      <c r="AP537" s="125"/>
      <c r="AQ537" s="125"/>
      <c r="AR537" s="125"/>
      <c r="AS537" s="128"/>
      <c r="AT537" s="128"/>
      <c r="AU537" s="128"/>
      <c r="AV537" s="128"/>
      <c r="AW537" s="128"/>
      <c r="AX537" s="125"/>
      <c r="AY537" s="125"/>
      <c r="AZ537" s="130"/>
      <c r="BA537" s="130"/>
      <c r="BB537" s="130"/>
      <c r="BC537" s="125"/>
    </row>
    <row r="538" spans="1:55">
      <c r="A538" s="117">
        <f>输入错误检查!B538</f>
        <v>0</v>
      </c>
      <c r="C538" s="120" t="str">
        <f>IF(原始数据!B538="","",原始数据!B538)</f>
        <v/>
      </c>
      <c r="D538" s="120" t="str">
        <f>IF(原始数据!C538="","",原始数据!C538)</f>
        <v/>
      </c>
      <c r="E538" s="120" t="str">
        <f>IF(原始数据!D538="","",原始数据!D538)</f>
        <v/>
      </c>
      <c r="F538" s="120" t="str">
        <f>IF(原始数据!E538="","",原始数据!E538)</f>
        <v/>
      </c>
      <c r="G538" s="120" t="str">
        <f>IF(原始数据!F538="","",原始数据!F538)</f>
        <v/>
      </c>
      <c r="H538" s="120">
        <f>IF(原始数据!G538="","",原始数据!G538)</f>
        <v>1</v>
      </c>
      <c r="I538" s="120" t="str">
        <f>IF(原始数据!H538="","",原始数据!H538)</f>
        <v>上</v>
      </c>
      <c r="J538" s="120" t="str">
        <f>原始数据!U538</f>
        <v/>
      </c>
      <c r="K538" s="120" t="str">
        <f t="shared" si="18"/>
        <v/>
      </c>
      <c r="L538" s="120">
        <f t="shared" si="19"/>
        <v>0</v>
      </c>
      <c r="M538" s="123" t="str">
        <f>IF(区域选择!K539="","",区域选择!K539)</f>
        <v/>
      </c>
      <c r="N538" s="123" t="str">
        <f>IF(原始数据!AI538=0,"",原始数据!AI538)</f>
        <v/>
      </c>
      <c r="O538" s="124"/>
      <c r="P538" s="125"/>
      <c r="Q538" s="125"/>
      <c r="R538" s="125"/>
      <c r="S538" s="125"/>
      <c r="T538" s="125"/>
      <c r="U538" s="123" t="str">
        <f>IF(区域选择!P539="","",区域选择!P539)</f>
        <v/>
      </c>
      <c r="V538" s="123" t="str">
        <f>IF(原始数据!AJ538=0,"",原始数据!AJ538)</f>
        <v/>
      </c>
      <c r="W538" s="124"/>
      <c r="X538" s="125"/>
      <c r="Y538" s="125"/>
      <c r="Z538" s="125"/>
      <c r="AA538" s="125"/>
      <c r="AB538" s="125"/>
      <c r="AC538" s="123" t="str">
        <f>IF(区域选择!U539="","",区域选择!U539)</f>
        <v/>
      </c>
      <c r="AD538" s="123" t="str">
        <f>IF(原始数据!AL538=0,"",原始数据!AL538)</f>
        <v/>
      </c>
      <c r="AE538" s="124"/>
      <c r="AF538" s="125"/>
      <c r="AG538" s="125"/>
      <c r="AH538" s="125"/>
      <c r="AI538" s="125"/>
      <c r="AJ538" s="125"/>
      <c r="AK538" s="123" t="str">
        <f>IF(区域选择!Z539="","",区域选择!Z539)</f>
        <v/>
      </c>
      <c r="AL538" s="123" t="str">
        <f>IF(原始数据!AN538=0,"",原始数据!AN538)</f>
        <v/>
      </c>
      <c r="AM538" s="124"/>
      <c r="AN538" s="125"/>
      <c r="AO538" s="125"/>
      <c r="AP538" s="125"/>
      <c r="AQ538" s="125"/>
      <c r="AR538" s="125"/>
      <c r="AS538" s="128"/>
      <c r="AT538" s="128"/>
      <c r="AU538" s="128"/>
      <c r="AV538" s="128"/>
      <c r="AW538" s="128"/>
      <c r="AX538" s="125"/>
      <c r="AY538" s="125"/>
      <c r="AZ538" s="130"/>
      <c r="BA538" s="130"/>
      <c r="BB538" s="130"/>
      <c r="BC538" s="125"/>
    </row>
    <row r="539" spans="1:55">
      <c r="A539" s="117">
        <f>输入错误检查!B539</f>
        <v>0</v>
      </c>
      <c r="C539" s="120" t="str">
        <f>IF(原始数据!B539="","",原始数据!B539)</f>
        <v/>
      </c>
      <c r="D539" s="120" t="str">
        <f>IF(原始数据!C539="","",原始数据!C539)</f>
        <v/>
      </c>
      <c r="E539" s="120" t="str">
        <f>IF(原始数据!D539="","",原始数据!D539)</f>
        <v/>
      </c>
      <c r="F539" s="120" t="str">
        <f>IF(原始数据!E539="","",原始数据!E539)</f>
        <v/>
      </c>
      <c r="G539" s="120" t="str">
        <f>IF(原始数据!F539="","",原始数据!F539)</f>
        <v/>
      </c>
      <c r="H539" s="120">
        <f>IF(原始数据!G539="","",原始数据!G539)</f>
        <v>1</v>
      </c>
      <c r="I539" s="120" t="str">
        <f>IF(原始数据!H539="","",原始数据!H539)</f>
        <v>下</v>
      </c>
      <c r="J539" s="120" t="str">
        <f>原始数据!U539</f>
        <v/>
      </c>
      <c r="K539" s="120" t="str">
        <f t="shared" si="18"/>
        <v/>
      </c>
      <c r="L539" s="120">
        <f t="shared" si="19"/>
        <v>0</v>
      </c>
      <c r="M539" s="123" t="str">
        <f>IF(区域选择!K540="","",区域选择!K540)</f>
        <v/>
      </c>
      <c r="N539" s="123" t="str">
        <f>IF(原始数据!AI539=0,"",原始数据!AI539)</f>
        <v/>
      </c>
      <c r="O539" s="124"/>
      <c r="P539" s="125"/>
      <c r="Q539" s="125"/>
      <c r="R539" s="125"/>
      <c r="S539" s="125"/>
      <c r="T539" s="125"/>
      <c r="U539" s="123" t="str">
        <f>IF(区域选择!P540="","",区域选择!P540)</f>
        <v/>
      </c>
      <c r="V539" s="123" t="str">
        <f>IF(原始数据!AJ539=0,"",原始数据!AJ539)</f>
        <v/>
      </c>
      <c r="W539" s="124"/>
      <c r="X539" s="125"/>
      <c r="Y539" s="125"/>
      <c r="Z539" s="125"/>
      <c r="AA539" s="125"/>
      <c r="AB539" s="125"/>
      <c r="AC539" s="123" t="str">
        <f>IF(区域选择!U540="","",区域选择!U540)</f>
        <v/>
      </c>
      <c r="AD539" s="123" t="str">
        <f>IF(原始数据!AL539=0,"",原始数据!AL539)</f>
        <v/>
      </c>
      <c r="AE539" s="124"/>
      <c r="AF539" s="125"/>
      <c r="AG539" s="125"/>
      <c r="AH539" s="125"/>
      <c r="AI539" s="125"/>
      <c r="AJ539" s="125"/>
      <c r="AK539" s="123" t="str">
        <f>IF(区域选择!Z540="","",区域选择!Z540)</f>
        <v/>
      </c>
      <c r="AL539" s="123" t="str">
        <f>IF(原始数据!AN539=0,"",原始数据!AN539)</f>
        <v/>
      </c>
      <c r="AM539" s="124"/>
      <c r="AN539" s="125"/>
      <c r="AO539" s="125"/>
      <c r="AP539" s="125"/>
      <c r="AQ539" s="125"/>
      <c r="AR539" s="125"/>
      <c r="AS539" s="128"/>
      <c r="AT539" s="128"/>
      <c r="AU539" s="128"/>
      <c r="AV539" s="128"/>
      <c r="AW539" s="128"/>
      <c r="AX539" s="125"/>
      <c r="AY539" s="125"/>
      <c r="AZ539" s="130"/>
      <c r="BA539" s="130"/>
      <c r="BB539" s="130"/>
      <c r="BC539" s="125"/>
    </row>
    <row r="540" spans="1:55">
      <c r="A540" s="117">
        <f>输入错误检查!B540</f>
        <v>0</v>
      </c>
      <c r="C540" s="120" t="str">
        <f>IF(原始数据!B540="","",原始数据!B540)</f>
        <v/>
      </c>
      <c r="D540" s="120" t="str">
        <f>IF(原始数据!C540="","",原始数据!C540)</f>
        <v/>
      </c>
      <c r="E540" s="120" t="str">
        <f>IF(原始数据!D540="","",原始数据!D540)</f>
        <v/>
      </c>
      <c r="F540" s="120" t="str">
        <f>IF(原始数据!E540="","",原始数据!E540)</f>
        <v/>
      </c>
      <c r="G540" s="120" t="str">
        <f>IF(原始数据!F540="","",原始数据!F540)</f>
        <v/>
      </c>
      <c r="H540" s="120">
        <f>IF(原始数据!G540="","",原始数据!G540)</f>
        <v>2</v>
      </c>
      <c r="I540" s="120" t="str">
        <f>IF(原始数据!H540="","",原始数据!H540)</f>
        <v>上</v>
      </c>
      <c r="J540" s="120" t="str">
        <f>原始数据!U540</f>
        <v/>
      </c>
      <c r="K540" s="120" t="str">
        <f t="shared" si="18"/>
        <v/>
      </c>
      <c r="L540" s="120">
        <f t="shared" si="19"/>
        <v>0</v>
      </c>
      <c r="M540" s="123" t="str">
        <f>IF(区域选择!K541="","",区域选择!K541)</f>
        <v/>
      </c>
      <c r="N540" s="123" t="str">
        <f>IF(原始数据!AI540=0,"",原始数据!AI540)</f>
        <v/>
      </c>
      <c r="O540" s="124"/>
      <c r="P540" s="125"/>
      <c r="Q540" s="125"/>
      <c r="R540" s="125"/>
      <c r="S540" s="125"/>
      <c r="T540" s="125"/>
      <c r="U540" s="123" t="str">
        <f>IF(区域选择!P541="","",区域选择!P541)</f>
        <v/>
      </c>
      <c r="V540" s="123" t="str">
        <f>IF(原始数据!AJ540=0,"",原始数据!AJ540)</f>
        <v/>
      </c>
      <c r="W540" s="124"/>
      <c r="X540" s="125"/>
      <c r="Y540" s="125"/>
      <c r="Z540" s="125"/>
      <c r="AA540" s="125"/>
      <c r="AB540" s="125"/>
      <c r="AC540" s="123" t="str">
        <f>IF(区域选择!U541="","",区域选择!U541)</f>
        <v/>
      </c>
      <c r="AD540" s="123" t="str">
        <f>IF(原始数据!AL540=0,"",原始数据!AL540)</f>
        <v/>
      </c>
      <c r="AE540" s="124"/>
      <c r="AF540" s="125"/>
      <c r="AG540" s="125"/>
      <c r="AH540" s="125"/>
      <c r="AI540" s="125"/>
      <c r="AJ540" s="125"/>
      <c r="AK540" s="123" t="str">
        <f>IF(区域选择!Z541="","",区域选择!Z541)</f>
        <v/>
      </c>
      <c r="AL540" s="123" t="str">
        <f>IF(原始数据!AN540=0,"",原始数据!AN540)</f>
        <v/>
      </c>
      <c r="AM540" s="124"/>
      <c r="AN540" s="125"/>
      <c r="AO540" s="125"/>
      <c r="AP540" s="125"/>
      <c r="AQ540" s="125"/>
      <c r="AR540" s="125"/>
      <c r="AS540" s="128"/>
      <c r="AT540" s="128"/>
      <c r="AU540" s="128"/>
      <c r="AV540" s="128"/>
      <c r="AW540" s="128"/>
      <c r="AX540" s="125"/>
      <c r="AY540" s="125"/>
      <c r="AZ540" s="130"/>
      <c r="BA540" s="130"/>
      <c r="BB540" s="130"/>
      <c r="BC540" s="125"/>
    </row>
    <row r="541" spans="1:55">
      <c r="A541" s="117">
        <f>输入错误检查!B541</f>
        <v>0</v>
      </c>
      <c r="C541" s="120" t="str">
        <f>IF(原始数据!B541="","",原始数据!B541)</f>
        <v/>
      </c>
      <c r="D541" s="120" t="str">
        <f>IF(原始数据!C541="","",原始数据!C541)</f>
        <v/>
      </c>
      <c r="E541" s="120" t="str">
        <f>IF(原始数据!D541="","",原始数据!D541)</f>
        <v/>
      </c>
      <c r="F541" s="120" t="str">
        <f>IF(原始数据!E541="","",原始数据!E541)</f>
        <v/>
      </c>
      <c r="G541" s="120" t="str">
        <f>IF(原始数据!F541="","",原始数据!F541)</f>
        <v/>
      </c>
      <c r="H541" s="120">
        <f>IF(原始数据!G541="","",原始数据!G541)</f>
        <v>2</v>
      </c>
      <c r="I541" s="120" t="str">
        <f>IF(原始数据!H541="","",原始数据!H541)</f>
        <v>下</v>
      </c>
      <c r="J541" s="120" t="str">
        <f>原始数据!U541</f>
        <v/>
      </c>
      <c r="K541" s="120" t="str">
        <f t="shared" si="18"/>
        <v/>
      </c>
      <c r="L541" s="120">
        <f t="shared" si="19"/>
        <v>0</v>
      </c>
      <c r="M541" s="123" t="str">
        <f>IF(区域选择!K542="","",区域选择!K542)</f>
        <v/>
      </c>
      <c r="N541" s="123" t="str">
        <f>IF(原始数据!AI541=0,"",原始数据!AI541)</f>
        <v/>
      </c>
      <c r="O541" s="124"/>
      <c r="P541" s="125"/>
      <c r="Q541" s="125"/>
      <c r="R541" s="125"/>
      <c r="S541" s="125"/>
      <c r="T541" s="125"/>
      <c r="U541" s="123" t="str">
        <f>IF(区域选择!P542="","",区域选择!P542)</f>
        <v/>
      </c>
      <c r="V541" s="123" t="str">
        <f>IF(原始数据!AJ541=0,"",原始数据!AJ541)</f>
        <v/>
      </c>
      <c r="W541" s="124"/>
      <c r="X541" s="125"/>
      <c r="Y541" s="125"/>
      <c r="Z541" s="125"/>
      <c r="AA541" s="125"/>
      <c r="AB541" s="125"/>
      <c r="AC541" s="123" t="str">
        <f>IF(区域选择!U542="","",区域选择!U542)</f>
        <v/>
      </c>
      <c r="AD541" s="123" t="str">
        <f>IF(原始数据!AL541=0,"",原始数据!AL541)</f>
        <v/>
      </c>
      <c r="AE541" s="124"/>
      <c r="AF541" s="125"/>
      <c r="AG541" s="125"/>
      <c r="AH541" s="125"/>
      <c r="AI541" s="125"/>
      <c r="AJ541" s="125"/>
      <c r="AK541" s="123" t="str">
        <f>IF(区域选择!Z542="","",区域选择!Z542)</f>
        <v/>
      </c>
      <c r="AL541" s="123" t="str">
        <f>IF(原始数据!AN541=0,"",原始数据!AN541)</f>
        <v/>
      </c>
      <c r="AM541" s="124"/>
      <c r="AN541" s="125"/>
      <c r="AO541" s="125"/>
      <c r="AP541" s="125"/>
      <c r="AQ541" s="125"/>
      <c r="AR541" s="125"/>
      <c r="AS541" s="128"/>
      <c r="AT541" s="128"/>
      <c r="AU541" s="128"/>
      <c r="AV541" s="128"/>
      <c r="AW541" s="128"/>
      <c r="AX541" s="125"/>
      <c r="AY541" s="125"/>
      <c r="AZ541" s="130"/>
      <c r="BA541" s="130"/>
      <c r="BB541" s="130"/>
      <c r="BC541" s="125"/>
    </row>
    <row r="542" spans="1:55">
      <c r="A542" s="117">
        <f>输入错误检查!B542</f>
        <v>0</v>
      </c>
      <c r="C542" s="120" t="str">
        <f>IF(原始数据!B542="","",原始数据!B542)</f>
        <v/>
      </c>
      <c r="D542" s="120" t="str">
        <f>IF(原始数据!C542="","",原始数据!C542)</f>
        <v/>
      </c>
      <c r="E542" s="120" t="str">
        <f>IF(原始数据!D542="","",原始数据!D542)</f>
        <v/>
      </c>
      <c r="F542" s="120" t="str">
        <f>IF(原始数据!E542="","",原始数据!E542)</f>
        <v/>
      </c>
      <c r="G542" s="120" t="str">
        <f>IF(原始数据!F542="","",原始数据!F542)</f>
        <v/>
      </c>
      <c r="H542" s="120">
        <f>IF(原始数据!G542="","",原始数据!G542)</f>
        <v>3</v>
      </c>
      <c r="I542" s="120" t="str">
        <f>IF(原始数据!H542="","",原始数据!H542)</f>
        <v>上</v>
      </c>
      <c r="J542" s="120" t="str">
        <f>原始数据!U542</f>
        <v/>
      </c>
      <c r="K542" s="120" t="str">
        <f t="shared" si="18"/>
        <v/>
      </c>
      <c r="L542" s="120">
        <f t="shared" si="19"/>
        <v>0</v>
      </c>
      <c r="M542" s="123" t="str">
        <f>IF(区域选择!K543="","",区域选择!K543)</f>
        <v/>
      </c>
      <c r="N542" s="123" t="str">
        <f>IF(原始数据!AI542=0,"",原始数据!AI542)</f>
        <v/>
      </c>
      <c r="O542" s="124"/>
      <c r="P542" s="125"/>
      <c r="Q542" s="125"/>
      <c r="R542" s="125"/>
      <c r="S542" s="125"/>
      <c r="T542" s="125"/>
      <c r="U542" s="123" t="str">
        <f>IF(区域选择!P543="","",区域选择!P543)</f>
        <v/>
      </c>
      <c r="V542" s="123" t="str">
        <f>IF(原始数据!AJ542=0,"",原始数据!AJ542)</f>
        <v/>
      </c>
      <c r="W542" s="124"/>
      <c r="X542" s="125"/>
      <c r="Y542" s="125"/>
      <c r="Z542" s="125"/>
      <c r="AA542" s="125"/>
      <c r="AB542" s="125"/>
      <c r="AC542" s="123" t="str">
        <f>IF(区域选择!U543="","",区域选择!U543)</f>
        <v/>
      </c>
      <c r="AD542" s="123" t="str">
        <f>IF(原始数据!AL542=0,"",原始数据!AL542)</f>
        <v/>
      </c>
      <c r="AE542" s="124"/>
      <c r="AF542" s="125"/>
      <c r="AG542" s="125"/>
      <c r="AH542" s="125"/>
      <c r="AI542" s="125"/>
      <c r="AJ542" s="125"/>
      <c r="AK542" s="123" t="str">
        <f>IF(区域选择!Z543="","",区域选择!Z543)</f>
        <v/>
      </c>
      <c r="AL542" s="123" t="str">
        <f>IF(原始数据!AN542=0,"",原始数据!AN542)</f>
        <v/>
      </c>
      <c r="AM542" s="124"/>
      <c r="AN542" s="125"/>
      <c r="AO542" s="125"/>
      <c r="AP542" s="125"/>
      <c r="AQ542" s="125"/>
      <c r="AR542" s="125"/>
      <c r="AS542" s="128"/>
      <c r="AT542" s="128"/>
      <c r="AU542" s="128"/>
      <c r="AV542" s="128"/>
      <c r="AW542" s="128"/>
      <c r="AX542" s="125"/>
      <c r="AY542" s="125"/>
      <c r="AZ542" s="130"/>
      <c r="BA542" s="130"/>
      <c r="BB542" s="130"/>
      <c r="BC542" s="125"/>
    </row>
    <row r="543" spans="1:55">
      <c r="A543" s="117">
        <f>输入错误检查!B543</f>
        <v>0</v>
      </c>
      <c r="C543" s="120" t="str">
        <f>IF(原始数据!B543="","",原始数据!B543)</f>
        <v/>
      </c>
      <c r="D543" s="120" t="str">
        <f>IF(原始数据!C543="","",原始数据!C543)</f>
        <v/>
      </c>
      <c r="E543" s="120" t="str">
        <f>IF(原始数据!D543="","",原始数据!D543)</f>
        <v/>
      </c>
      <c r="F543" s="120" t="str">
        <f>IF(原始数据!E543="","",原始数据!E543)</f>
        <v/>
      </c>
      <c r="G543" s="120" t="str">
        <f>IF(原始数据!F543="","",原始数据!F543)</f>
        <v/>
      </c>
      <c r="H543" s="120">
        <f>IF(原始数据!G543="","",原始数据!G543)</f>
        <v>3</v>
      </c>
      <c r="I543" s="120" t="str">
        <f>IF(原始数据!H543="","",原始数据!H543)</f>
        <v>下</v>
      </c>
      <c r="J543" s="120" t="str">
        <f>原始数据!U543</f>
        <v/>
      </c>
      <c r="K543" s="120" t="str">
        <f t="shared" si="18"/>
        <v/>
      </c>
      <c r="L543" s="120">
        <f t="shared" si="19"/>
        <v>0</v>
      </c>
      <c r="M543" s="123" t="str">
        <f>IF(区域选择!K544="","",区域选择!K544)</f>
        <v/>
      </c>
      <c r="N543" s="123" t="str">
        <f>IF(原始数据!AI543=0,"",原始数据!AI543)</f>
        <v/>
      </c>
      <c r="O543" s="124"/>
      <c r="P543" s="125"/>
      <c r="Q543" s="125"/>
      <c r="R543" s="125"/>
      <c r="S543" s="125"/>
      <c r="T543" s="125"/>
      <c r="U543" s="123" t="str">
        <f>IF(区域选择!P544="","",区域选择!P544)</f>
        <v/>
      </c>
      <c r="V543" s="123" t="str">
        <f>IF(原始数据!AJ543=0,"",原始数据!AJ543)</f>
        <v/>
      </c>
      <c r="W543" s="124"/>
      <c r="X543" s="125"/>
      <c r="Y543" s="125"/>
      <c r="Z543" s="125"/>
      <c r="AA543" s="125"/>
      <c r="AB543" s="125"/>
      <c r="AC543" s="123" t="str">
        <f>IF(区域选择!U544="","",区域选择!U544)</f>
        <v/>
      </c>
      <c r="AD543" s="123" t="str">
        <f>IF(原始数据!AL543=0,"",原始数据!AL543)</f>
        <v/>
      </c>
      <c r="AE543" s="124"/>
      <c r="AF543" s="125"/>
      <c r="AG543" s="125"/>
      <c r="AH543" s="125"/>
      <c r="AI543" s="125"/>
      <c r="AJ543" s="125"/>
      <c r="AK543" s="123" t="str">
        <f>IF(区域选择!Z544="","",区域选择!Z544)</f>
        <v/>
      </c>
      <c r="AL543" s="123" t="str">
        <f>IF(原始数据!AN543=0,"",原始数据!AN543)</f>
        <v/>
      </c>
      <c r="AM543" s="124"/>
      <c r="AN543" s="125"/>
      <c r="AO543" s="125"/>
      <c r="AP543" s="125"/>
      <c r="AQ543" s="125"/>
      <c r="AR543" s="125"/>
      <c r="AS543" s="128"/>
      <c r="AT543" s="128"/>
      <c r="AU543" s="128"/>
      <c r="AV543" s="128"/>
      <c r="AW543" s="128"/>
      <c r="AX543" s="125"/>
      <c r="AY543" s="125"/>
      <c r="AZ543" s="130"/>
      <c r="BA543" s="130"/>
      <c r="BB543" s="130"/>
      <c r="BC543" s="125"/>
    </row>
    <row r="544" spans="1:55">
      <c r="A544" s="117">
        <f>输入错误检查!B544</f>
        <v>0</v>
      </c>
      <c r="C544" s="120" t="str">
        <f>IF(原始数据!B544="","",原始数据!B544)</f>
        <v/>
      </c>
      <c r="D544" s="120" t="str">
        <f>IF(原始数据!C544="","",原始数据!C544)</f>
        <v/>
      </c>
      <c r="E544" s="120" t="str">
        <f>IF(原始数据!D544="","",原始数据!D544)</f>
        <v/>
      </c>
      <c r="F544" s="120" t="str">
        <f>IF(原始数据!E544="","",原始数据!E544)</f>
        <v/>
      </c>
      <c r="G544" s="120" t="str">
        <f>IF(原始数据!F544="","",原始数据!F544)</f>
        <v/>
      </c>
      <c r="H544" s="120" t="str">
        <f>IF(原始数据!G544="","",原始数据!G544)</f>
        <v>加</v>
      </c>
      <c r="I544" s="120" t="str">
        <f>IF(原始数据!H544="","",原始数据!H544)</f>
        <v>上</v>
      </c>
      <c r="J544" s="120" t="str">
        <f>原始数据!U544</f>
        <v/>
      </c>
      <c r="K544" s="120" t="str">
        <f t="shared" si="18"/>
        <v/>
      </c>
      <c r="L544" s="120">
        <f t="shared" si="19"/>
        <v>0</v>
      </c>
      <c r="M544" s="123" t="str">
        <f>IF(区域选择!K545="","",区域选择!K545)</f>
        <v/>
      </c>
      <c r="N544" s="123" t="str">
        <f>IF(原始数据!AI544=0,"",原始数据!AI544)</f>
        <v/>
      </c>
      <c r="O544" s="124"/>
      <c r="P544" s="125"/>
      <c r="Q544" s="125"/>
      <c r="R544" s="125"/>
      <c r="S544" s="125"/>
      <c r="T544" s="125"/>
      <c r="U544" s="123" t="str">
        <f>IF(区域选择!P545="","",区域选择!P545)</f>
        <v/>
      </c>
      <c r="V544" s="123" t="str">
        <f>IF(原始数据!AJ544=0,"",原始数据!AJ544)</f>
        <v/>
      </c>
      <c r="W544" s="124"/>
      <c r="X544" s="125"/>
      <c r="Y544" s="125"/>
      <c r="Z544" s="125"/>
      <c r="AA544" s="125"/>
      <c r="AB544" s="125"/>
      <c r="AC544" s="123" t="str">
        <f>IF(区域选择!U545="","",区域选择!U545)</f>
        <v/>
      </c>
      <c r="AD544" s="123" t="str">
        <f>IF(原始数据!AL544=0,"",原始数据!AL544)</f>
        <v/>
      </c>
      <c r="AE544" s="124"/>
      <c r="AF544" s="125"/>
      <c r="AG544" s="125"/>
      <c r="AH544" s="125"/>
      <c r="AI544" s="125"/>
      <c r="AJ544" s="125"/>
      <c r="AK544" s="123" t="str">
        <f>IF(区域选择!Z545="","",区域选择!Z545)</f>
        <v/>
      </c>
      <c r="AL544" s="123" t="str">
        <f>IF(原始数据!AN544=0,"",原始数据!AN544)</f>
        <v/>
      </c>
      <c r="AM544" s="124"/>
      <c r="AN544" s="125"/>
      <c r="AO544" s="125"/>
      <c r="AP544" s="125"/>
      <c r="AQ544" s="125"/>
      <c r="AR544" s="125"/>
      <c r="AS544" s="128"/>
      <c r="AT544" s="128"/>
      <c r="AU544" s="128"/>
      <c r="AV544" s="128"/>
      <c r="AW544" s="128"/>
      <c r="AX544" s="125"/>
      <c r="AY544" s="125"/>
      <c r="AZ544" s="130"/>
      <c r="BA544" s="130"/>
      <c r="BB544" s="130"/>
      <c r="BC544" s="125"/>
    </row>
    <row r="545" spans="1:55">
      <c r="A545" s="117">
        <f>输入错误检查!B545</f>
        <v>0</v>
      </c>
      <c r="C545" s="120" t="str">
        <f>IF(原始数据!B545="","",原始数据!B545)</f>
        <v/>
      </c>
      <c r="D545" s="120" t="str">
        <f>IF(原始数据!C545="","",原始数据!C545)</f>
        <v/>
      </c>
      <c r="E545" s="120" t="str">
        <f>IF(原始数据!D545="","",原始数据!D545)</f>
        <v/>
      </c>
      <c r="F545" s="120" t="str">
        <f>IF(原始数据!E545="","",原始数据!E545)</f>
        <v/>
      </c>
      <c r="G545" s="120" t="str">
        <f>IF(原始数据!F545="","",原始数据!F545)</f>
        <v/>
      </c>
      <c r="H545" s="120" t="str">
        <f>IF(原始数据!G545="","",原始数据!G545)</f>
        <v>加</v>
      </c>
      <c r="I545" s="120" t="str">
        <f>IF(原始数据!H545="","",原始数据!H545)</f>
        <v>下</v>
      </c>
      <c r="J545" s="120" t="str">
        <f>原始数据!U545</f>
        <v/>
      </c>
      <c r="K545" s="120" t="str">
        <f t="shared" si="18"/>
        <v/>
      </c>
      <c r="L545" s="120">
        <f t="shared" si="19"/>
        <v>0</v>
      </c>
      <c r="M545" s="123" t="str">
        <f>IF(区域选择!K546="","",区域选择!K546)</f>
        <v/>
      </c>
      <c r="N545" s="123" t="str">
        <f>IF(原始数据!AI545=0,"",原始数据!AI545)</f>
        <v/>
      </c>
      <c r="O545" s="124"/>
      <c r="P545" s="125"/>
      <c r="Q545" s="125"/>
      <c r="R545" s="125"/>
      <c r="S545" s="125"/>
      <c r="T545" s="125"/>
      <c r="U545" s="123" t="str">
        <f>IF(区域选择!P546="","",区域选择!P546)</f>
        <v/>
      </c>
      <c r="V545" s="123" t="str">
        <f>IF(原始数据!AJ545=0,"",原始数据!AJ545)</f>
        <v/>
      </c>
      <c r="W545" s="124"/>
      <c r="X545" s="125"/>
      <c r="Y545" s="125"/>
      <c r="Z545" s="125"/>
      <c r="AA545" s="125"/>
      <c r="AB545" s="125"/>
      <c r="AC545" s="123" t="str">
        <f>IF(区域选择!U546="","",区域选择!U546)</f>
        <v/>
      </c>
      <c r="AD545" s="123" t="str">
        <f>IF(原始数据!AL545=0,"",原始数据!AL545)</f>
        <v/>
      </c>
      <c r="AE545" s="124"/>
      <c r="AF545" s="125"/>
      <c r="AG545" s="125"/>
      <c r="AH545" s="125"/>
      <c r="AI545" s="125"/>
      <c r="AJ545" s="125"/>
      <c r="AK545" s="123" t="str">
        <f>IF(区域选择!Z546="","",区域选择!Z546)</f>
        <v/>
      </c>
      <c r="AL545" s="123" t="str">
        <f>IF(原始数据!AN545=0,"",原始数据!AN545)</f>
        <v/>
      </c>
      <c r="AM545" s="124"/>
      <c r="AN545" s="125"/>
      <c r="AO545" s="125"/>
      <c r="AP545" s="125"/>
      <c r="AQ545" s="125"/>
      <c r="AR545" s="125"/>
      <c r="AS545" s="128"/>
      <c r="AT545" s="128"/>
      <c r="AU545" s="128"/>
      <c r="AV545" s="128"/>
      <c r="AW545" s="128"/>
      <c r="AX545" s="125"/>
      <c r="AY545" s="125"/>
      <c r="AZ545" s="130"/>
      <c r="BA545" s="130"/>
      <c r="BB545" s="130"/>
      <c r="BC545" s="125"/>
    </row>
    <row r="546" spans="1:55">
      <c r="A546" s="117">
        <f>输入错误检查!B546</f>
        <v>0</v>
      </c>
      <c r="C546" s="120" t="str">
        <f>IF(原始数据!B546="","",原始数据!B546)</f>
        <v/>
      </c>
      <c r="D546" s="120" t="str">
        <f>IF(原始数据!C546="","",原始数据!C546)</f>
        <v/>
      </c>
      <c r="E546" s="120" t="str">
        <f>IF(原始数据!D546="","",原始数据!D546)</f>
        <v/>
      </c>
      <c r="F546" s="120" t="str">
        <f>IF(原始数据!E546="","",原始数据!E546)</f>
        <v/>
      </c>
      <c r="G546" s="120" t="str">
        <f>IF(原始数据!F546="","",原始数据!F546)</f>
        <v/>
      </c>
      <c r="H546" s="120">
        <f>IF(原始数据!G546="","",原始数据!G546)</f>
        <v>1</v>
      </c>
      <c r="I546" s="120" t="str">
        <f>IF(原始数据!H546="","",原始数据!H546)</f>
        <v>上</v>
      </c>
      <c r="J546" s="120" t="str">
        <f>原始数据!U546</f>
        <v/>
      </c>
      <c r="K546" s="120" t="str">
        <f t="shared" si="18"/>
        <v/>
      </c>
      <c r="L546" s="120">
        <f t="shared" si="19"/>
        <v>0</v>
      </c>
      <c r="M546" s="123" t="str">
        <f>IF(区域选择!K547="","",区域选择!K547)</f>
        <v/>
      </c>
      <c r="N546" s="123" t="str">
        <f>IF(原始数据!AI546=0,"",原始数据!AI546)</f>
        <v/>
      </c>
      <c r="O546" s="124"/>
      <c r="P546" s="125"/>
      <c r="Q546" s="125"/>
      <c r="R546" s="125"/>
      <c r="S546" s="125"/>
      <c r="T546" s="125"/>
      <c r="U546" s="123" t="str">
        <f>IF(区域选择!P547="","",区域选择!P547)</f>
        <v/>
      </c>
      <c r="V546" s="123" t="str">
        <f>IF(原始数据!AJ546=0,"",原始数据!AJ546)</f>
        <v/>
      </c>
      <c r="W546" s="124"/>
      <c r="X546" s="125"/>
      <c r="Y546" s="125"/>
      <c r="Z546" s="125"/>
      <c r="AA546" s="125"/>
      <c r="AB546" s="125"/>
      <c r="AC546" s="123" t="str">
        <f>IF(区域选择!U547="","",区域选择!U547)</f>
        <v/>
      </c>
      <c r="AD546" s="123" t="str">
        <f>IF(原始数据!AL546=0,"",原始数据!AL546)</f>
        <v/>
      </c>
      <c r="AE546" s="124"/>
      <c r="AF546" s="125"/>
      <c r="AG546" s="125"/>
      <c r="AH546" s="125"/>
      <c r="AI546" s="125"/>
      <c r="AJ546" s="125"/>
      <c r="AK546" s="123" t="str">
        <f>IF(区域选择!Z547="","",区域选择!Z547)</f>
        <v/>
      </c>
      <c r="AL546" s="123" t="str">
        <f>IF(原始数据!AN546=0,"",原始数据!AN546)</f>
        <v/>
      </c>
      <c r="AM546" s="124"/>
      <c r="AN546" s="125"/>
      <c r="AO546" s="125"/>
      <c r="AP546" s="125"/>
      <c r="AQ546" s="125"/>
      <c r="AR546" s="125"/>
      <c r="AS546" s="128"/>
      <c r="AT546" s="128"/>
      <c r="AU546" s="128"/>
      <c r="AV546" s="128"/>
      <c r="AW546" s="128"/>
      <c r="AX546" s="125"/>
      <c r="AY546" s="125"/>
      <c r="AZ546" s="130"/>
      <c r="BA546" s="130"/>
      <c r="BB546" s="130"/>
      <c r="BC546" s="125"/>
    </row>
    <row r="547" spans="1:55">
      <c r="A547" s="117">
        <f>输入错误检查!B547</f>
        <v>0</v>
      </c>
      <c r="C547" s="120" t="str">
        <f>IF(原始数据!B547="","",原始数据!B547)</f>
        <v/>
      </c>
      <c r="D547" s="120" t="str">
        <f>IF(原始数据!C547="","",原始数据!C547)</f>
        <v/>
      </c>
      <c r="E547" s="120" t="str">
        <f>IF(原始数据!D547="","",原始数据!D547)</f>
        <v/>
      </c>
      <c r="F547" s="120" t="str">
        <f>IF(原始数据!E547="","",原始数据!E547)</f>
        <v/>
      </c>
      <c r="G547" s="120" t="str">
        <f>IF(原始数据!F547="","",原始数据!F547)</f>
        <v/>
      </c>
      <c r="H547" s="120">
        <f>IF(原始数据!G547="","",原始数据!G547)</f>
        <v>1</v>
      </c>
      <c r="I547" s="120" t="str">
        <f>IF(原始数据!H547="","",原始数据!H547)</f>
        <v>下</v>
      </c>
      <c r="J547" s="120" t="str">
        <f>原始数据!U547</f>
        <v/>
      </c>
      <c r="K547" s="120" t="str">
        <f t="shared" si="18"/>
        <v/>
      </c>
      <c r="L547" s="120">
        <f t="shared" si="19"/>
        <v>0</v>
      </c>
      <c r="M547" s="123" t="str">
        <f>IF(区域选择!K548="","",区域选择!K548)</f>
        <v/>
      </c>
      <c r="N547" s="123" t="str">
        <f>IF(原始数据!AI547=0,"",原始数据!AI547)</f>
        <v/>
      </c>
      <c r="O547" s="124"/>
      <c r="P547" s="125"/>
      <c r="Q547" s="125"/>
      <c r="R547" s="125"/>
      <c r="S547" s="125"/>
      <c r="T547" s="125"/>
      <c r="U547" s="123" t="str">
        <f>IF(区域选择!P548="","",区域选择!P548)</f>
        <v/>
      </c>
      <c r="V547" s="123" t="str">
        <f>IF(原始数据!AJ547=0,"",原始数据!AJ547)</f>
        <v/>
      </c>
      <c r="W547" s="124"/>
      <c r="X547" s="125"/>
      <c r="Y547" s="125"/>
      <c r="Z547" s="125"/>
      <c r="AA547" s="125"/>
      <c r="AB547" s="125"/>
      <c r="AC547" s="123" t="str">
        <f>IF(区域选择!U548="","",区域选择!U548)</f>
        <v/>
      </c>
      <c r="AD547" s="123" t="str">
        <f>IF(原始数据!AL547=0,"",原始数据!AL547)</f>
        <v/>
      </c>
      <c r="AE547" s="124"/>
      <c r="AF547" s="125"/>
      <c r="AG547" s="125"/>
      <c r="AH547" s="125"/>
      <c r="AI547" s="125"/>
      <c r="AJ547" s="125"/>
      <c r="AK547" s="123" t="str">
        <f>IF(区域选择!Z548="","",区域选择!Z548)</f>
        <v/>
      </c>
      <c r="AL547" s="123" t="str">
        <f>IF(原始数据!AN547=0,"",原始数据!AN547)</f>
        <v/>
      </c>
      <c r="AM547" s="124"/>
      <c r="AN547" s="125"/>
      <c r="AO547" s="125"/>
      <c r="AP547" s="125"/>
      <c r="AQ547" s="125"/>
      <c r="AR547" s="125"/>
      <c r="AS547" s="128"/>
      <c r="AT547" s="128"/>
      <c r="AU547" s="128"/>
      <c r="AV547" s="128"/>
      <c r="AW547" s="128"/>
      <c r="AX547" s="125"/>
      <c r="AY547" s="125"/>
      <c r="AZ547" s="130"/>
      <c r="BA547" s="130"/>
      <c r="BB547" s="130"/>
      <c r="BC547" s="125"/>
    </row>
    <row r="548" spans="1:55">
      <c r="A548" s="117">
        <f>输入错误检查!B548</f>
        <v>0</v>
      </c>
      <c r="C548" s="120" t="str">
        <f>IF(原始数据!B548="","",原始数据!B548)</f>
        <v/>
      </c>
      <c r="D548" s="120" t="str">
        <f>IF(原始数据!C548="","",原始数据!C548)</f>
        <v/>
      </c>
      <c r="E548" s="120" t="str">
        <f>IF(原始数据!D548="","",原始数据!D548)</f>
        <v/>
      </c>
      <c r="F548" s="120" t="str">
        <f>IF(原始数据!E548="","",原始数据!E548)</f>
        <v/>
      </c>
      <c r="G548" s="120" t="str">
        <f>IF(原始数据!F548="","",原始数据!F548)</f>
        <v/>
      </c>
      <c r="H548" s="120">
        <f>IF(原始数据!G548="","",原始数据!G548)</f>
        <v>2</v>
      </c>
      <c r="I548" s="120" t="str">
        <f>IF(原始数据!H548="","",原始数据!H548)</f>
        <v>上</v>
      </c>
      <c r="J548" s="120" t="str">
        <f>原始数据!U548</f>
        <v/>
      </c>
      <c r="K548" s="120" t="str">
        <f t="shared" si="18"/>
        <v/>
      </c>
      <c r="L548" s="120">
        <f t="shared" si="19"/>
        <v>0</v>
      </c>
      <c r="M548" s="123" t="str">
        <f>IF(区域选择!K549="","",区域选择!K549)</f>
        <v/>
      </c>
      <c r="N548" s="123" t="str">
        <f>IF(原始数据!AI548=0,"",原始数据!AI548)</f>
        <v/>
      </c>
      <c r="O548" s="124"/>
      <c r="P548" s="125"/>
      <c r="Q548" s="125"/>
      <c r="R548" s="125"/>
      <c r="S548" s="125"/>
      <c r="T548" s="125"/>
      <c r="U548" s="123" t="str">
        <f>IF(区域选择!P549="","",区域选择!P549)</f>
        <v/>
      </c>
      <c r="V548" s="123" t="str">
        <f>IF(原始数据!AJ548=0,"",原始数据!AJ548)</f>
        <v/>
      </c>
      <c r="W548" s="124"/>
      <c r="X548" s="125"/>
      <c r="Y548" s="125"/>
      <c r="Z548" s="125"/>
      <c r="AA548" s="125"/>
      <c r="AB548" s="125"/>
      <c r="AC548" s="123" t="str">
        <f>IF(区域选择!U549="","",区域选择!U549)</f>
        <v/>
      </c>
      <c r="AD548" s="123" t="str">
        <f>IF(原始数据!AL548=0,"",原始数据!AL548)</f>
        <v/>
      </c>
      <c r="AE548" s="124"/>
      <c r="AF548" s="125"/>
      <c r="AG548" s="125"/>
      <c r="AH548" s="125"/>
      <c r="AI548" s="125"/>
      <c r="AJ548" s="125"/>
      <c r="AK548" s="123" t="str">
        <f>IF(区域选择!Z549="","",区域选择!Z549)</f>
        <v/>
      </c>
      <c r="AL548" s="123" t="str">
        <f>IF(原始数据!AN548=0,"",原始数据!AN548)</f>
        <v/>
      </c>
      <c r="AM548" s="124"/>
      <c r="AN548" s="125"/>
      <c r="AO548" s="125"/>
      <c r="AP548" s="125"/>
      <c r="AQ548" s="125"/>
      <c r="AR548" s="125"/>
      <c r="AS548" s="128"/>
      <c r="AT548" s="128"/>
      <c r="AU548" s="128"/>
      <c r="AV548" s="128"/>
      <c r="AW548" s="128"/>
      <c r="AX548" s="125"/>
      <c r="AY548" s="125"/>
      <c r="AZ548" s="130"/>
      <c r="BA548" s="130"/>
      <c r="BB548" s="130"/>
      <c r="BC548" s="125"/>
    </row>
    <row r="549" spans="1:55">
      <c r="A549" s="117">
        <f>输入错误检查!B549</f>
        <v>0</v>
      </c>
      <c r="C549" s="120" t="str">
        <f>IF(原始数据!B549="","",原始数据!B549)</f>
        <v/>
      </c>
      <c r="D549" s="120" t="str">
        <f>IF(原始数据!C549="","",原始数据!C549)</f>
        <v/>
      </c>
      <c r="E549" s="120" t="str">
        <f>IF(原始数据!D549="","",原始数据!D549)</f>
        <v/>
      </c>
      <c r="F549" s="120" t="str">
        <f>IF(原始数据!E549="","",原始数据!E549)</f>
        <v/>
      </c>
      <c r="G549" s="120" t="str">
        <f>IF(原始数据!F549="","",原始数据!F549)</f>
        <v/>
      </c>
      <c r="H549" s="120">
        <f>IF(原始数据!G549="","",原始数据!G549)</f>
        <v>2</v>
      </c>
      <c r="I549" s="120" t="str">
        <f>IF(原始数据!H549="","",原始数据!H549)</f>
        <v>下</v>
      </c>
      <c r="J549" s="120" t="str">
        <f>原始数据!U549</f>
        <v/>
      </c>
      <c r="K549" s="120" t="str">
        <f t="shared" si="18"/>
        <v/>
      </c>
      <c r="L549" s="120">
        <f t="shared" si="19"/>
        <v>0</v>
      </c>
      <c r="M549" s="123" t="str">
        <f>IF(区域选择!K550="","",区域选择!K550)</f>
        <v/>
      </c>
      <c r="N549" s="123" t="str">
        <f>IF(原始数据!AI549=0,"",原始数据!AI549)</f>
        <v/>
      </c>
      <c r="O549" s="124"/>
      <c r="P549" s="125"/>
      <c r="Q549" s="125"/>
      <c r="R549" s="125"/>
      <c r="S549" s="125"/>
      <c r="T549" s="125"/>
      <c r="U549" s="123" t="str">
        <f>IF(区域选择!P550="","",区域选择!P550)</f>
        <v/>
      </c>
      <c r="V549" s="123" t="str">
        <f>IF(原始数据!AJ549=0,"",原始数据!AJ549)</f>
        <v/>
      </c>
      <c r="W549" s="124"/>
      <c r="X549" s="125"/>
      <c r="Y549" s="125"/>
      <c r="Z549" s="125"/>
      <c r="AA549" s="125"/>
      <c r="AB549" s="125"/>
      <c r="AC549" s="123" t="str">
        <f>IF(区域选择!U550="","",区域选择!U550)</f>
        <v/>
      </c>
      <c r="AD549" s="123" t="str">
        <f>IF(原始数据!AL549=0,"",原始数据!AL549)</f>
        <v/>
      </c>
      <c r="AE549" s="124"/>
      <c r="AF549" s="125"/>
      <c r="AG549" s="125"/>
      <c r="AH549" s="125"/>
      <c r="AI549" s="125"/>
      <c r="AJ549" s="125"/>
      <c r="AK549" s="123" t="str">
        <f>IF(区域选择!Z550="","",区域选择!Z550)</f>
        <v/>
      </c>
      <c r="AL549" s="123" t="str">
        <f>IF(原始数据!AN549=0,"",原始数据!AN549)</f>
        <v/>
      </c>
      <c r="AM549" s="124"/>
      <c r="AN549" s="125"/>
      <c r="AO549" s="125"/>
      <c r="AP549" s="125"/>
      <c r="AQ549" s="125"/>
      <c r="AR549" s="125"/>
      <c r="AS549" s="128"/>
      <c r="AT549" s="128"/>
      <c r="AU549" s="128"/>
      <c r="AV549" s="128"/>
      <c r="AW549" s="128"/>
      <c r="AX549" s="125"/>
      <c r="AY549" s="125"/>
      <c r="AZ549" s="130"/>
      <c r="BA549" s="130"/>
      <c r="BB549" s="130"/>
      <c r="BC549" s="125"/>
    </row>
    <row r="550" spans="1:55">
      <c r="A550" s="117">
        <f>输入错误检查!B550</f>
        <v>0</v>
      </c>
      <c r="C550" s="120" t="str">
        <f>IF(原始数据!B550="","",原始数据!B550)</f>
        <v/>
      </c>
      <c r="D550" s="120" t="str">
        <f>IF(原始数据!C550="","",原始数据!C550)</f>
        <v/>
      </c>
      <c r="E550" s="120" t="str">
        <f>IF(原始数据!D550="","",原始数据!D550)</f>
        <v/>
      </c>
      <c r="F550" s="120" t="str">
        <f>IF(原始数据!E550="","",原始数据!E550)</f>
        <v/>
      </c>
      <c r="G550" s="120" t="str">
        <f>IF(原始数据!F550="","",原始数据!F550)</f>
        <v/>
      </c>
      <c r="H550" s="120">
        <f>IF(原始数据!G550="","",原始数据!G550)</f>
        <v>3</v>
      </c>
      <c r="I550" s="120" t="str">
        <f>IF(原始数据!H550="","",原始数据!H550)</f>
        <v>上</v>
      </c>
      <c r="J550" s="120" t="str">
        <f>原始数据!U550</f>
        <v/>
      </c>
      <c r="K550" s="120" t="str">
        <f t="shared" si="18"/>
        <v/>
      </c>
      <c r="L550" s="120">
        <f t="shared" si="19"/>
        <v>0</v>
      </c>
      <c r="M550" s="123" t="str">
        <f>IF(区域选择!K551="","",区域选择!K551)</f>
        <v/>
      </c>
      <c r="N550" s="123" t="str">
        <f>IF(原始数据!AI550=0,"",原始数据!AI550)</f>
        <v/>
      </c>
      <c r="O550" s="124"/>
      <c r="P550" s="125"/>
      <c r="Q550" s="125"/>
      <c r="R550" s="125"/>
      <c r="S550" s="125"/>
      <c r="T550" s="125"/>
      <c r="U550" s="123" t="str">
        <f>IF(区域选择!P551="","",区域选择!P551)</f>
        <v/>
      </c>
      <c r="V550" s="123" t="str">
        <f>IF(原始数据!AJ550=0,"",原始数据!AJ550)</f>
        <v/>
      </c>
      <c r="W550" s="124"/>
      <c r="X550" s="125"/>
      <c r="Y550" s="125"/>
      <c r="Z550" s="125"/>
      <c r="AA550" s="125"/>
      <c r="AB550" s="125"/>
      <c r="AC550" s="123" t="str">
        <f>IF(区域选择!U551="","",区域选择!U551)</f>
        <v/>
      </c>
      <c r="AD550" s="123" t="str">
        <f>IF(原始数据!AL550=0,"",原始数据!AL550)</f>
        <v/>
      </c>
      <c r="AE550" s="124"/>
      <c r="AF550" s="125"/>
      <c r="AG550" s="125"/>
      <c r="AH550" s="125"/>
      <c r="AI550" s="125"/>
      <c r="AJ550" s="125"/>
      <c r="AK550" s="123" t="str">
        <f>IF(区域选择!Z551="","",区域选择!Z551)</f>
        <v/>
      </c>
      <c r="AL550" s="123" t="str">
        <f>IF(原始数据!AN550=0,"",原始数据!AN550)</f>
        <v/>
      </c>
      <c r="AM550" s="124"/>
      <c r="AN550" s="125"/>
      <c r="AO550" s="125"/>
      <c r="AP550" s="125"/>
      <c r="AQ550" s="125"/>
      <c r="AR550" s="125"/>
      <c r="AS550" s="128"/>
      <c r="AT550" s="128"/>
      <c r="AU550" s="128"/>
      <c r="AV550" s="128"/>
      <c r="AW550" s="128"/>
      <c r="AX550" s="125"/>
      <c r="AY550" s="125"/>
      <c r="AZ550" s="130"/>
      <c r="BA550" s="130"/>
      <c r="BB550" s="130"/>
      <c r="BC550" s="125"/>
    </row>
    <row r="551" spans="1:55">
      <c r="A551" s="117">
        <f>输入错误检查!B551</f>
        <v>0</v>
      </c>
      <c r="C551" s="120" t="str">
        <f>IF(原始数据!B551="","",原始数据!B551)</f>
        <v/>
      </c>
      <c r="D551" s="120" t="str">
        <f>IF(原始数据!C551="","",原始数据!C551)</f>
        <v/>
      </c>
      <c r="E551" s="120" t="str">
        <f>IF(原始数据!D551="","",原始数据!D551)</f>
        <v/>
      </c>
      <c r="F551" s="120" t="str">
        <f>IF(原始数据!E551="","",原始数据!E551)</f>
        <v/>
      </c>
      <c r="G551" s="120" t="str">
        <f>IF(原始数据!F551="","",原始数据!F551)</f>
        <v/>
      </c>
      <c r="H551" s="120">
        <f>IF(原始数据!G551="","",原始数据!G551)</f>
        <v>3</v>
      </c>
      <c r="I551" s="120" t="str">
        <f>IF(原始数据!H551="","",原始数据!H551)</f>
        <v>下</v>
      </c>
      <c r="J551" s="120" t="str">
        <f>原始数据!U551</f>
        <v/>
      </c>
      <c r="K551" s="120" t="str">
        <f t="shared" si="18"/>
        <v/>
      </c>
      <c r="L551" s="120">
        <f t="shared" si="19"/>
        <v>0</v>
      </c>
      <c r="M551" s="123" t="str">
        <f>IF(区域选择!K552="","",区域选择!K552)</f>
        <v/>
      </c>
      <c r="N551" s="123" t="str">
        <f>IF(原始数据!AI551=0,"",原始数据!AI551)</f>
        <v/>
      </c>
      <c r="O551" s="124"/>
      <c r="P551" s="125"/>
      <c r="Q551" s="125"/>
      <c r="R551" s="125"/>
      <c r="S551" s="125"/>
      <c r="T551" s="125"/>
      <c r="U551" s="123" t="str">
        <f>IF(区域选择!P552="","",区域选择!P552)</f>
        <v/>
      </c>
      <c r="V551" s="123" t="str">
        <f>IF(原始数据!AJ551=0,"",原始数据!AJ551)</f>
        <v/>
      </c>
      <c r="W551" s="124"/>
      <c r="X551" s="125"/>
      <c r="Y551" s="125"/>
      <c r="Z551" s="125"/>
      <c r="AA551" s="125"/>
      <c r="AB551" s="125"/>
      <c r="AC551" s="123" t="str">
        <f>IF(区域选择!U552="","",区域选择!U552)</f>
        <v/>
      </c>
      <c r="AD551" s="123" t="str">
        <f>IF(原始数据!AL551=0,"",原始数据!AL551)</f>
        <v/>
      </c>
      <c r="AE551" s="124"/>
      <c r="AF551" s="125"/>
      <c r="AG551" s="125"/>
      <c r="AH551" s="125"/>
      <c r="AI551" s="125"/>
      <c r="AJ551" s="125"/>
      <c r="AK551" s="123" t="str">
        <f>IF(区域选择!Z552="","",区域选择!Z552)</f>
        <v/>
      </c>
      <c r="AL551" s="123" t="str">
        <f>IF(原始数据!AN551=0,"",原始数据!AN551)</f>
        <v/>
      </c>
      <c r="AM551" s="124"/>
      <c r="AN551" s="125"/>
      <c r="AO551" s="125"/>
      <c r="AP551" s="125"/>
      <c r="AQ551" s="125"/>
      <c r="AR551" s="125"/>
      <c r="AS551" s="128"/>
      <c r="AT551" s="128"/>
      <c r="AU551" s="128"/>
      <c r="AV551" s="128"/>
      <c r="AW551" s="128"/>
      <c r="AX551" s="125"/>
      <c r="AY551" s="125"/>
      <c r="AZ551" s="130"/>
      <c r="BA551" s="130"/>
      <c r="BB551" s="130"/>
      <c r="BC551" s="125"/>
    </row>
    <row r="552" spans="1:55">
      <c r="A552" s="117">
        <f>输入错误检查!B552</f>
        <v>0</v>
      </c>
      <c r="C552" s="120" t="str">
        <f>IF(原始数据!B552="","",原始数据!B552)</f>
        <v/>
      </c>
      <c r="D552" s="120" t="str">
        <f>IF(原始数据!C552="","",原始数据!C552)</f>
        <v/>
      </c>
      <c r="E552" s="120" t="str">
        <f>IF(原始数据!D552="","",原始数据!D552)</f>
        <v/>
      </c>
      <c r="F552" s="120" t="str">
        <f>IF(原始数据!E552="","",原始数据!E552)</f>
        <v/>
      </c>
      <c r="G552" s="120" t="str">
        <f>IF(原始数据!F552="","",原始数据!F552)</f>
        <v/>
      </c>
      <c r="H552" s="120" t="str">
        <f>IF(原始数据!G552="","",原始数据!G552)</f>
        <v>加</v>
      </c>
      <c r="I552" s="120" t="str">
        <f>IF(原始数据!H552="","",原始数据!H552)</f>
        <v>上</v>
      </c>
      <c r="J552" s="120" t="str">
        <f>原始数据!U552</f>
        <v/>
      </c>
      <c r="K552" s="120" t="str">
        <f t="shared" si="18"/>
        <v/>
      </c>
      <c r="L552" s="120">
        <f t="shared" si="19"/>
        <v>0</v>
      </c>
      <c r="M552" s="123" t="str">
        <f>IF(区域选择!K553="","",区域选择!K553)</f>
        <v/>
      </c>
      <c r="N552" s="123" t="str">
        <f>IF(原始数据!AI552=0,"",原始数据!AI552)</f>
        <v/>
      </c>
      <c r="O552" s="124"/>
      <c r="P552" s="125"/>
      <c r="Q552" s="125"/>
      <c r="R552" s="125"/>
      <c r="S552" s="125"/>
      <c r="T552" s="125"/>
      <c r="U552" s="123" t="str">
        <f>IF(区域选择!P553="","",区域选择!P553)</f>
        <v/>
      </c>
      <c r="V552" s="123" t="str">
        <f>IF(原始数据!AJ552=0,"",原始数据!AJ552)</f>
        <v/>
      </c>
      <c r="W552" s="124"/>
      <c r="X552" s="125"/>
      <c r="Y552" s="125"/>
      <c r="Z552" s="125"/>
      <c r="AA552" s="125"/>
      <c r="AB552" s="125"/>
      <c r="AC552" s="123" t="str">
        <f>IF(区域选择!U553="","",区域选择!U553)</f>
        <v/>
      </c>
      <c r="AD552" s="123" t="str">
        <f>IF(原始数据!AL552=0,"",原始数据!AL552)</f>
        <v/>
      </c>
      <c r="AE552" s="124"/>
      <c r="AF552" s="125"/>
      <c r="AG552" s="125"/>
      <c r="AH552" s="125"/>
      <c r="AI552" s="125"/>
      <c r="AJ552" s="125"/>
      <c r="AK552" s="123" t="str">
        <f>IF(区域选择!Z553="","",区域选择!Z553)</f>
        <v/>
      </c>
      <c r="AL552" s="123" t="str">
        <f>IF(原始数据!AN552=0,"",原始数据!AN552)</f>
        <v/>
      </c>
      <c r="AM552" s="124"/>
      <c r="AN552" s="125"/>
      <c r="AO552" s="125"/>
      <c r="AP552" s="125"/>
      <c r="AQ552" s="125"/>
      <c r="AR552" s="125"/>
      <c r="AS552" s="128"/>
      <c r="AT552" s="128"/>
      <c r="AU552" s="128"/>
      <c r="AV552" s="128"/>
      <c r="AW552" s="128"/>
      <c r="AX552" s="125"/>
      <c r="AY552" s="125"/>
      <c r="AZ552" s="130"/>
      <c r="BA552" s="130"/>
      <c r="BB552" s="130"/>
      <c r="BC552" s="125"/>
    </row>
    <row r="553" spans="1:55">
      <c r="A553" s="117">
        <f>输入错误检查!B553</f>
        <v>0</v>
      </c>
      <c r="C553" s="120" t="str">
        <f>IF(原始数据!B553="","",原始数据!B553)</f>
        <v/>
      </c>
      <c r="D553" s="120" t="str">
        <f>IF(原始数据!C553="","",原始数据!C553)</f>
        <v/>
      </c>
      <c r="E553" s="120" t="str">
        <f>IF(原始数据!D553="","",原始数据!D553)</f>
        <v/>
      </c>
      <c r="F553" s="120" t="str">
        <f>IF(原始数据!E553="","",原始数据!E553)</f>
        <v/>
      </c>
      <c r="G553" s="120" t="str">
        <f>IF(原始数据!F553="","",原始数据!F553)</f>
        <v/>
      </c>
      <c r="H553" s="120" t="str">
        <f>IF(原始数据!G553="","",原始数据!G553)</f>
        <v>加</v>
      </c>
      <c r="I553" s="120" t="str">
        <f>IF(原始数据!H553="","",原始数据!H553)</f>
        <v>下</v>
      </c>
      <c r="J553" s="120" t="str">
        <f>原始数据!U553</f>
        <v/>
      </c>
      <c r="K553" s="120" t="str">
        <f t="shared" si="18"/>
        <v/>
      </c>
      <c r="L553" s="120">
        <f t="shared" si="19"/>
        <v>0</v>
      </c>
      <c r="M553" s="123" t="str">
        <f>IF(区域选择!K554="","",区域选择!K554)</f>
        <v/>
      </c>
      <c r="N553" s="123" t="str">
        <f>IF(原始数据!AI553=0,"",原始数据!AI553)</f>
        <v/>
      </c>
      <c r="O553" s="124"/>
      <c r="P553" s="125"/>
      <c r="Q553" s="125"/>
      <c r="R553" s="125"/>
      <c r="S553" s="125"/>
      <c r="T553" s="125"/>
      <c r="U553" s="123" t="str">
        <f>IF(区域选择!P554="","",区域选择!P554)</f>
        <v/>
      </c>
      <c r="V553" s="123" t="str">
        <f>IF(原始数据!AJ553=0,"",原始数据!AJ553)</f>
        <v/>
      </c>
      <c r="W553" s="124"/>
      <c r="X553" s="125"/>
      <c r="Y553" s="125"/>
      <c r="Z553" s="125"/>
      <c r="AA553" s="125"/>
      <c r="AB553" s="125"/>
      <c r="AC553" s="123" t="str">
        <f>IF(区域选择!U554="","",区域选择!U554)</f>
        <v/>
      </c>
      <c r="AD553" s="123" t="str">
        <f>IF(原始数据!AL553=0,"",原始数据!AL553)</f>
        <v/>
      </c>
      <c r="AE553" s="124"/>
      <c r="AF553" s="125"/>
      <c r="AG553" s="125"/>
      <c r="AH553" s="125"/>
      <c r="AI553" s="125"/>
      <c r="AJ553" s="125"/>
      <c r="AK553" s="123" t="str">
        <f>IF(区域选择!Z554="","",区域选择!Z554)</f>
        <v/>
      </c>
      <c r="AL553" s="123" t="str">
        <f>IF(原始数据!AN553=0,"",原始数据!AN553)</f>
        <v/>
      </c>
      <c r="AM553" s="124"/>
      <c r="AN553" s="125"/>
      <c r="AO553" s="125"/>
      <c r="AP553" s="125"/>
      <c r="AQ553" s="125"/>
      <c r="AR553" s="125"/>
      <c r="AS553" s="128"/>
      <c r="AT553" s="128"/>
      <c r="AU553" s="128"/>
      <c r="AV553" s="128"/>
      <c r="AW553" s="128"/>
      <c r="AX553" s="125"/>
      <c r="AY553" s="125"/>
      <c r="AZ553" s="130"/>
      <c r="BA553" s="130"/>
      <c r="BB553" s="130"/>
      <c r="BC553" s="125"/>
    </row>
    <row r="554" spans="1:55">
      <c r="A554" s="117">
        <f>输入错误检查!B554</f>
        <v>0</v>
      </c>
      <c r="C554" s="120" t="str">
        <f>IF(原始数据!B554="","",原始数据!B554)</f>
        <v/>
      </c>
      <c r="D554" s="120" t="str">
        <f>IF(原始数据!C554="","",原始数据!C554)</f>
        <v/>
      </c>
      <c r="E554" s="120" t="str">
        <f>IF(原始数据!D554="","",原始数据!D554)</f>
        <v/>
      </c>
      <c r="F554" s="120" t="str">
        <f>IF(原始数据!E554="","",原始数据!E554)</f>
        <v/>
      </c>
      <c r="G554" s="120" t="str">
        <f>IF(原始数据!F554="","",原始数据!F554)</f>
        <v/>
      </c>
      <c r="H554" s="120">
        <f>IF(原始数据!G554="","",原始数据!G554)</f>
        <v>1</v>
      </c>
      <c r="I554" s="120" t="str">
        <f>IF(原始数据!H554="","",原始数据!H554)</f>
        <v>上</v>
      </c>
      <c r="J554" s="120" t="str">
        <f>原始数据!U554</f>
        <v/>
      </c>
      <c r="K554" s="120" t="str">
        <f t="shared" si="18"/>
        <v/>
      </c>
      <c r="L554" s="120">
        <f t="shared" si="19"/>
        <v>0</v>
      </c>
      <c r="M554" s="123" t="str">
        <f>IF(区域选择!K555="","",区域选择!K555)</f>
        <v/>
      </c>
      <c r="N554" s="123" t="str">
        <f>IF(原始数据!AI554=0,"",原始数据!AI554)</f>
        <v/>
      </c>
      <c r="O554" s="124"/>
      <c r="P554" s="125"/>
      <c r="Q554" s="125"/>
      <c r="R554" s="125"/>
      <c r="S554" s="125"/>
      <c r="T554" s="125"/>
      <c r="U554" s="123" t="str">
        <f>IF(区域选择!P555="","",区域选择!P555)</f>
        <v/>
      </c>
      <c r="V554" s="123" t="str">
        <f>IF(原始数据!AJ554=0,"",原始数据!AJ554)</f>
        <v/>
      </c>
      <c r="W554" s="124"/>
      <c r="X554" s="125"/>
      <c r="Y554" s="125"/>
      <c r="Z554" s="125"/>
      <c r="AA554" s="125"/>
      <c r="AB554" s="125"/>
      <c r="AC554" s="123" t="str">
        <f>IF(区域选择!U555="","",区域选择!U555)</f>
        <v/>
      </c>
      <c r="AD554" s="123" t="str">
        <f>IF(原始数据!AL554=0,"",原始数据!AL554)</f>
        <v/>
      </c>
      <c r="AE554" s="124"/>
      <c r="AF554" s="125"/>
      <c r="AG554" s="125"/>
      <c r="AH554" s="125"/>
      <c r="AI554" s="125"/>
      <c r="AJ554" s="125"/>
      <c r="AK554" s="123" t="str">
        <f>IF(区域选择!Z555="","",区域选择!Z555)</f>
        <v/>
      </c>
      <c r="AL554" s="123" t="str">
        <f>IF(原始数据!AN554=0,"",原始数据!AN554)</f>
        <v/>
      </c>
      <c r="AM554" s="124"/>
      <c r="AN554" s="125"/>
      <c r="AO554" s="125"/>
      <c r="AP554" s="125"/>
      <c r="AQ554" s="125"/>
      <c r="AR554" s="125"/>
      <c r="AS554" s="128"/>
      <c r="AT554" s="128"/>
      <c r="AU554" s="128"/>
      <c r="AV554" s="128"/>
      <c r="AW554" s="128"/>
      <c r="AX554" s="125"/>
      <c r="AY554" s="125"/>
      <c r="AZ554" s="130"/>
      <c r="BA554" s="130"/>
      <c r="BB554" s="130"/>
      <c r="BC554" s="125"/>
    </row>
    <row r="555" spans="1:55">
      <c r="A555" s="117">
        <f>输入错误检查!B555</f>
        <v>0</v>
      </c>
      <c r="C555" s="120" t="str">
        <f>IF(原始数据!B555="","",原始数据!B555)</f>
        <v/>
      </c>
      <c r="D555" s="120" t="str">
        <f>IF(原始数据!C555="","",原始数据!C555)</f>
        <v/>
      </c>
      <c r="E555" s="120" t="str">
        <f>IF(原始数据!D555="","",原始数据!D555)</f>
        <v/>
      </c>
      <c r="F555" s="120" t="str">
        <f>IF(原始数据!E555="","",原始数据!E555)</f>
        <v/>
      </c>
      <c r="G555" s="120" t="str">
        <f>IF(原始数据!F555="","",原始数据!F555)</f>
        <v/>
      </c>
      <c r="H555" s="120">
        <f>IF(原始数据!G555="","",原始数据!G555)</f>
        <v>1</v>
      </c>
      <c r="I555" s="120" t="str">
        <f>IF(原始数据!H555="","",原始数据!H555)</f>
        <v>下</v>
      </c>
      <c r="J555" s="120" t="str">
        <f>原始数据!U555</f>
        <v/>
      </c>
      <c r="K555" s="120" t="str">
        <f t="shared" si="18"/>
        <v/>
      </c>
      <c r="L555" s="120">
        <f t="shared" si="19"/>
        <v>0</v>
      </c>
      <c r="M555" s="123" t="str">
        <f>IF(区域选择!K556="","",区域选择!K556)</f>
        <v/>
      </c>
      <c r="N555" s="123" t="str">
        <f>IF(原始数据!AI555=0,"",原始数据!AI555)</f>
        <v/>
      </c>
      <c r="O555" s="124"/>
      <c r="P555" s="125"/>
      <c r="Q555" s="125"/>
      <c r="R555" s="125"/>
      <c r="S555" s="125"/>
      <c r="T555" s="125"/>
      <c r="U555" s="123" t="str">
        <f>IF(区域选择!P556="","",区域选择!P556)</f>
        <v/>
      </c>
      <c r="V555" s="123" t="str">
        <f>IF(原始数据!AJ555=0,"",原始数据!AJ555)</f>
        <v/>
      </c>
      <c r="W555" s="124"/>
      <c r="X555" s="125"/>
      <c r="Y555" s="125"/>
      <c r="Z555" s="125"/>
      <c r="AA555" s="125"/>
      <c r="AB555" s="125"/>
      <c r="AC555" s="123" t="str">
        <f>IF(区域选择!U556="","",区域选择!U556)</f>
        <v/>
      </c>
      <c r="AD555" s="123" t="str">
        <f>IF(原始数据!AL555=0,"",原始数据!AL555)</f>
        <v/>
      </c>
      <c r="AE555" s="124"/>
      <c r="AF555" s="125"/>
      <c r="AG555" s="125"/>
      <c r="AH555" s="125"/>
      <c r="AI555" s="125"/>
      <c r="AJ555" s="125"/>
      <c r="AK555" s="123" t="str">
        <f>IF(区域选择!Z556="","",区域选择!Z556)</f>
        <v/>
      </c>
      <c r="AL555" s="123" t="str">
        <f>IF(原始数据!AN555=0,"",原始数据!AN555)</f>
        <v/>
      </c>
      <c r="AM555" s="124"/>
      <c r="AN555" s="125"/>
      <c r="AO555" s="125"/>
      <c r="AP555" s="125"/>
      <c r="AQ555" s="125"/>
      <c r="AR555" s="125"/>
      <c r="AS555" s="128"/>
      <c r="AT555" s="128"/>
      <c r="AU555" s="128"/>
      <c r="AV555" s="128"/>
      <c r="AW555" s="128"/>
      <c r="AX555" s="125"/>
      <c r="AY555" s="125"/>
      <c r="AZ555" s="130"/>
      <c r="BA555" s="130"/>
      <c r="BB555" s="130"/>
      <c r="BC555" s="125"/>
    </row>
    <row r="556" spans="1:55">
      <c r="A556" s="117">
        <f>输入错误检查!B556</f>
        <v>0</v>
      </c>
      <c r="C556" s="120" t="str">
        <f>IF(原始数据!B556="","",原始数据!B556)</f>
        <v/>
      </c>
      <c r="D556" s="120" t="str">
        <f>IF(原始数据!C556="","",原始数据!C556)</f>
        <v/>
      </c>
      <c r="E556" s="120" t="str">
        <f>IF(原始数据!D556="","",原始数据!D556)</f>
        <v/>
      </c>
      <c r="F556" s="120" t="str">
        <f>IF(原始数据!E556="","",原始数据!E556)</f>
        <v/>
      </c>
      <c r="G556" s="120" t="str">
        <f>IF(原始数据!F556="","",原始数据!F556)</f>
        <v/>
      </c>
      <c r="H556" s="120">
        <f>IF(原始数据!G556="","",原始数据!G556)</f>
        <v>2</v>
      </c>
      <c r="I556" s="120" t="str">
        <f>IF(原始数据!H556="","",原始数据!H556)</f>
        <v>上</v>
      </c>
      <c r="J556" s="120" t="str">
        <f>原始数据!U556</f>
        <v/>
      </c>
      <c r="K556" s="120" t="str">
        <f t="shared" si="18"/>
        <v/>
      </c>
      <c r="L556" s="120">
        <f t="shared" si="19"/>
        <v>0</v>
      </c>
      <c r="M556" s="123" t="str">
        <f>IF(区域选择!K557="","",区域选择!K557)</f>
        <v/>
      </c>
      <c r="N556" s="123" t="str">
        <f>IF(原始数据!AI556=0,"",原始数据!AI556)</f>
        <v/>
      </c>
      <c r="O556" s="124"/>
      <c r="P556" s="125"/>
      <c r="Q556" s="125"/>
      <c r="R556" s="125"/>
      <c r="S556" s="125"/>
      <c r="T556" s="125"/>
      <c r="U556" s="123" t="str">
        <f>IF(区域选择!P557="","",区域选择!P557)</f>
        <v/>
      </c>
      <c r="V556" s="123" t="str">
        <f>IF(原始数据!AJ556=0,"",原始数据!AJ556)</f>
        <v/>
      </c>
      <c r="W556" s="124"/>
      <c r="X556" s="125"/>
      <c r="Y556" s="125"/>
      <c r="Z556" s="125"/>
      <c r="AA556" s="125"/>
      <c r="AB556" s="125"/>
      <c r="AC556" s="123" t="str">
        <f>IF(区域选择!U557="","",区域选择!U557)</f>
        <v/>
      </c>
      <c r="AD556" s="123" t="str">
        <f>IF(原始数据!AL556=0,"",原始数据!AL556)</f>
        <v/>
      </c>
      <c r="AE556" s="124"/>
      <c r="AF556" s="125"/>
      <c r="AG556" s="125"/>
      <c r="AH556" s="125"/>
      <c r="AI556" s="125"/>
      <c r="AJ556" s="125"/>
      <c r="AK556" s="123" t="str">
        <f>IF(区域选择!Z557="","",区域选择!Z557)</f>
        <v/>
      </c>
      <c r="AL556" s="123" t="str">
        <f>IF(原始数据!AN556=0,"",原始数据!AN556)</f>
        <v/>
      </c>
      <c r="AM556" s="124"/>
      <c r="AN556" s="125"/>
      <c r="AO556" s="125"/>
      <c r="AP556" s="125"/>
      <c r="AQ556" s="125"/>
      <c r="AR556" s="125"/>
      <c r="AS556" s="128"/>
      <c r="AT556" s="128"/>
      <c r="AU556" s="128"/>
      <c r="AV556" s="128"/>
      <c r="AW556" s="128"/>
      <c r="AX556" s="125"/>
      <c r="AY556" s="125"/>
      <c r="AZ556" s="130"/>
      <c r="BA556" s="130"/>
      <c r="BB556" s="130"/>
      <c r="BC556" s="125"/>
    </row>
    <row r="557" spans="1:55">
      <c r="A557" s="117">
        <f>输入错误检查!B557</f>
        <v>0</v>
      </c>
      <c r="C557" s="120" t="str">
        <f>IF(原始数据!B557="","",原始数据!B557)</f>
        <v/>
      </c>
      <c r="D557" s="120" t="str">
        <f>IF(原始数据!C557="","",原始数据!C557)</f>
        <v/>
      </c>
      <c r="E557" s="120" t="str">
        <f>IF(原始数据!D557="","",原始数据!D557)</f>
        <v/>
      </c>
      <c r="F557" s="120" t="str">
        <f>IF(原始数据!E557="","",原始数据!E557)</f>
        <v/>
      </c>
      <c r="G557" s="120" t="str">
        <f>IF(原始数据!F557="","",原始数据!F557)</f>
        <v/>
      </c>
      <c r="H557" s="120">
        <f>IF(原始数据!G557="","",原始数据!G557)</f>
        <v>2</v>
      </c>
      <c r="I557" s="120" t="str">
        <f>IF(原始数据!H557="","",原始数据!H557)</f>
        <v>下</v>
      </c>
      <c r="J557" s="120" t="str">
        <f>原始数据!U557</f>
        <v/>
      </c>
      <c r="K557" s="120" t="str">
        <f t="shared" si="18"/>
        <v/>
      </c>
      <c r="L557" s="120">
        <f t="shared" si="19"/>
        <v>0</v>
      </c>
      <c r="M557" s="123" t="str">
        <f>IF(区域选择!K558="","",区域选择!K558)</f>
        <v/>
      </c>
      <c r="N557" s="123" t="str">
        <f>IF(原始数据!AI557=0,"",原始数据!AI557)</f>
        <v/>
      </c>
      <c r="O557" s="124"/>
      <c r="P557" s="125"/>
      <c r="Q557" s="125"/>
      <c r="R557" s="125"/>
      <c r="S557" s="125"/>
      <c r="T557" s="125"/>
      <c r="U557" s="123" t="str">
        <f>IF(区域选择!P558="","",区域选择!P558)</f>
        <v/>
      </c>
      <c r="V557" s="123" t="str">
        <f>IF(原始数据!AJ557=0,"",原始数据!AJ557)</f>
        <v/>
      </c>
      <c r="W557" s="124"/>
      <c r="X557" s="125"/>
      <c r="Y557" s="125"/>
      <c r="Z557" s="125"/>
      <c r="AA557" s="125"/>
      <c r="AB557" s="125"/>
      <c r="AC557" s="123" t="str">
        <f>IF(区域选择!U558="","",区域选择!U558)</f>
        <v/>
      </c>
      <c r="AD557" s="123" t="str">
        <f>IF(原始数据!AL557=0,"",原始数据!AL557)</f>
        <v/>
      </c>
      <c r="AE557" s="124"/>
      <c r="AF557" s="125"/>
      <c r="AG557" s="125"/>
      <c r="AH557" s="125"/>
      <c r="AI557" s="125"/>
      <c r="AJ557" s="125"/>
      <c r="AK557" s="123" t="str">
        <f>IF(区域选择!Z558="","",区域选择!Z558)</f>
        <v/>
      </c>
      <c r="AL557" s="123" t="str">
        <f>IF(原始数据!AN557=0,"",原始数据!AN557)</f>
        <v/>
      </c>
      <c r="AM557" s="124"/>
      <c r="AN557" s="125"/>
      <c r="AO557" s="125"/>
      <c r="AP557" s="125"/>
      <c r="AQ557" s="125"/>
      <c r="AR557" s="125"/>
      <c r="AS557" s="128"/>
      <c r="AT557" s="128"/>
      <c r="AU557" s="128"/>
      <c r="AV557" s="128"/>
      <c r="AW557" s="128"/>
      <c r="AX557" s="125"/>
      <c r="AY557" s="125"/>
      <c r="AZ557" s="130"/>
      <c r="BA557" s="130"/>
      <c r="BB557" s="130"/>
      <c r="BC557" s="125"/>
    </row>
    <row r="558" spans="1:55">
      <c r="A558" s="117">
        <f>输入错误检查!B558</f>
        <v>0</v>
      </c>
      <c r="C558" s="120" t="str">
        <f>IF(原始数据!B558="","",原始数据!B558)</f>
        <v/>
      </c>
      <c r="D558" s="120" t="str">
        <f>IF(原始数据!C558="","",原始数据!C558)</f>
        <v/>
      </c>
      <c r="E558" s="120" t="str">
        <f>IF(原始数据!D558="","",原始数据!D558)</f>
        <v/>
      </c>
      <c r="F558" s="120" t="str">
        <f>IF(原始数据!E558="","",原始数据!E558)</f>
        <v/>
      </c>
      <c r="G558" s="120" t="str">
        <f>IF(原始数据!F558="","",原始数据!F558)</f>
        <v/>
      </c>
      <c r="H558" s="120">
        <f>IF(原始数据!G558="","",原始数据!G558)</f>
        <v>3</v>
      </c>
      <c r="I558" s="120" t="str">
        <f>IF(原始数据!H558="","",原始数据!H558)</f>
        <v>上</v>
      </c>
      <c r="J558" s="120" t="str">
        <f>原始数据!U558</f>
        <v/>
      </c>
      <c r="K558" s="120" t="str">
        <f t="shared" si="18"/>
        <v/>
      </c>
      <c r="L558" s="120">
        <f t="shared" si="19"/>
        <v>0</v>
      </c>
      <c r="M558" s="123" t="str">
        <f>IF(区域选择!K559="","",区域选择!K559)</f>
        <v/>
      </c>
      <c r="N558" s="123" t="str">
        <f>IF(原始数据!AI558=0,"",原始数据!AI558)</f>
        <v/>
      </c>
      <c r="O558" s="124"/>
      <c r="P558" s="125"/>
      <c r="Q558" s="125"/>
      <c r="R558" s="125"/>
      <c r="S558" s="125"/>
      <c r="T558" s="125"/>
      <c r="U558" s="123" t="str">
        <f>IF(区域选择!P559="","",区域选择!P559)</f>
        <v/>
      </c>
      <c r="V558" s="123" t="str">
        <f>IF(原始数据!AJ558=0,"",原始数据!AJ558)</f>
        <v/>
      </c>
      <c r="W558" s="124"/>
      <c r="X558" s="125"/>
      <c r="Y558" s="125"/>
      <c r="Z558" s="125"/>
      <c r="AA558" s="125"/>
      <c r="AB558" s="125"/>
      <c r="AC558" s="123" t="str">
        <f>IF(区域选择!U559="","",区域选择!U559)</f>
        <v/>
      </c>
      <c r="AD558" s="123" t="str">
        <f>IF(原始数据!AL558=0,"",原始数据!AL558)</f>
        <v/>
      </c>
      <c r="AE558" s="124"/>
      <c r="AF558" s="125"/>
      <c r="AG558" s="125"/>
      <c r="AH558" s="125"/>
      <c r="AI558" s="125"/>
      <c r="AJ558" s="125"/>
      <c r="AK558" s="123" t="str">
        <f>IF(区域选择!Z559="","",区域选择!Z559)</f>
        <v/>
      </c>
      <c r="AL558" s="123" t="str">
        <f>IF(原始数据!AN558=0,"",原始数据!AN558)</f>
        <v/>
      </c>
      <c r="AM558" s="124"/>
      <c r="AN558" s="125"/>
      <c r="AO558" s="125"/>
      <c r="AP558" s="125"/>
      <c r="AQ558" s="125"/>
      <c r="AR558" s="125"/>
      <c r="AS558" s="128"/>
      <c r="AT558" s="128"/>
      <c r="AU558" s="128"/>
      <c r="AV558" s="128"/>
      <c r="AW558" s="128"/>
      <c r="AX558" s="125"/>
      <c r="AY558" s="125"/>
      <c r="AZ558" s="130"/>
      <c r="BA558" s="130"/>
      <c r="BB558" s="130"/>
      <c r="BC558" s="125"/>
    </row>
    <row r="559" spans="1:55">
      <c r="A559" s="117">
        <f>输入错误检查!B559</f>
        <v>0</v>
      </c>
      <c r="C559" s="120" t="str">
        <f>IF(原始数据!B559="","",原始数据!B559)</f>
        <v/>
      </c>
      <c r="D559" s="120" t="str">
        <f>IF(原始数据!C559="","",原始数据!C559)</f>
        <v/>
      </c>
      <c r="E559" s="120" t="str">
        <f>IF(原始数据!D559="","",原始数据!D559)</f>
        <v/>
      </c>
      <c r="F559" s="120" t="str">
        <f>IF(原始数据!E559="","",原始数据!E559)</f>
        <v/>
      </c>
      <c r="G559" s="120" t="str">
        <f>IF(原始数据!F559="","",原始数据!F559)</f>
        <v/>
      </c>
      <c r="H559" s="120">
        <f>IF(原始数据!G559="","",原始数据!G559)</f>
        <v>3</v>
      </c>
      <c r="I559" s="120" t="str">
        <f>IF(原始数据!H559="","",原始数据!H559)</f>
        <v>下</v>
      </c>
      <c r="J559" s="120" t="str">
        <f>原始数据!U559</f>
        <v/>
      </c>
      <c r="K559" s="120" t="str">
        <f t="shared" si="18"/>
        <v/>
      </c>
      <c r="L559" s="120">
        <f t="shared" si="19"/>
        <v>0</v>
      </c>
      <c r="M559" s="123" t="str">
        <f>IF(区域选择!K560="","",区域选择!K560)</f>
        <v/>
      </c>
      <c r="N559" s="123" t="str">
        <f>IF(原始数据!AI559=0,"",原始数据!AI559)</f>
        <v/>
      </c>
      <c r="O559" s="124"/>
      <c r="P559" s="125"/>
      <c r="Q559" s="125"/>
      <c r="R559" s="125"/>
      <c r="S559" s="125"/>
      <c r="T559" s="125"/>
      <c r="U559" s="123" t="str">
        <f>IF(区域选择!P560="","",区域选择!P560)</f>
        <v/>
      </c>
      <c r="V559" s="123" t="str">
        <f>IF(原始数据!AJ559=0,"",原始数据!AJ559)</f>
        <v/>
      </c>
      <c r="W559" s="124"/>
      <c r="X559" s="125"/>
      <c r="Y559" s="125"/>
      <c r="Z559" s="125"/>
      <c r="AA559" s="125"/>
      <c r="AB559" s="125"/>
      <c r="AC559" s="123" t="str">
        <f>IF(区域选择!U560="","",区域选择!U560)</f>
        <v/>
      </c>
      <c r="AD559" s="123" t="str">
        <f>IF(原始数据!AL559=0,"",原始数据!AL559)</f>
        <v/>
      </c>
      <c r="AE559" s="124"/>
      <c r="AF559" s="125"/>
      <c r="AG559" s="125"/>
      <c r="AH559" s="125"/>
      <c r="AI559" s="125"/>
      <c r="AJ559" s="125"/>
      <c r="AK559" s="123" t="str">
        <f>IF(区域选择!Z560="","",区域选择!Z560)</f>
        <v/>
      </c>
      <c r="AL559" s="123" t="str">
        <f>IF(原始数据!AN559=0,"",原始数据!AN559)</f>
        <v/>
      </c>
      <c r="AM559" s="124"/>
      <c r="AN559" s="125"/>
      <c r="AO559" s="125"/>
      <c r="AP559" s="125"/>
      <c r="AQ559" s="125"/>
      <c r="AR559" s="125"/>
      <c r="AS559" s="128"/>
      <c r="AT559" s="128"/>
      <c r="AU559" s="128"/>
      <c r="AV559" s="128"/>
      <c r="AW559" s="128"/>
      <c r="AX559" s="125"/>
      <c r="AY559" s="125"/>
      <c r="AZ559" s="130"/>
      <c r="BA559" s="130"/>
      <c r="BB559" s="130"/>
      <c r="BC559" s="125"/>
    </row>
    <row r="560" spans="1:55">
      <c r="A560" s="117">
        <f>输入错误检查!B560</f>
        <v>0</v>
      </c>
      <c r="C560" s="120" t="str">
        <f>IF(原始数据!B560="","",原始数据!B560)</f>
        <v/>
      </c>
      <c r="D560" s="120" t="str">
        <f>IF(原始数据!C560="","",原始数据!C560)</f>
        <v/>
      </c>
      <c r="E560" s="120" t="str">
        <f>IF(原始数据!D560="","",原始数据!D560)</f>
        <v/>
      </c>
      <c r="F560" s="120" t="str">
        <f>IF(原始数据!E560="","",原始数据!E560)</f>
        <v/>
      </c>
      <c r="G560" s="120" t="str">
        <f>IF(原始数据!F560="","",原始数据!F560)</f>
        <v/>
      </c>
      <c r="H560" s="120" t="str">
        <f>IF(原始数据!G560="","",原始数据!G560)</f>
        <v>加</v>
      </c>
      <c r="I560" s="120" t="str">
        <f>IF(原始数据!H560="","",原始数据!H560)</f>
        <v>上</v>
      </c>
      <c r="J560" s="120" t="str">
        <f>原始数据!U560</f>
        <v/>
      </c>
      <c r="K560" s="120" t="str">
        <f t="shared" si="18"/>
        <v/>
      </c>
      <c r="L560" s="120">
        <f t="shared" si="19"/>
        <v>0</v>
      </c>
      <c r="M560" s="123" t="str">
        <f>IF(区域选择!K561="","",区域选择!K561)</f>
        <v/>
      </c>
      <c r="N560" s="123" t="str">
        <f>IF(原始数据!AI560=0,"",原始数据!AI560)</f>
        <v/>
      </c>
      <c r="O560" s="124"/>
      <c r="P560" s="125"/>
      <c r="Q560" s="125"/>
      <c r="R560" s="125"/>
      <c r="S560" s="125"/>
      <c r="T560" s="125"/>
      <c r="U560" s="123" t="str">
        <f>IF(区域选择!P561="","",区域选择!P561)</f>
        <v/>
      </c>
      <c r="V560" s="123" t="str">
        <f>IF(原始数据!AJ560=0,"",原始数据!AJ560)</f>
        <v/>
      </c>
      <c r="W560" s="124"/>
      <c r="X560" s="125"/>
      <c r="Y560" s="125"/>
      <c r="Z560" s="125"/>
      <c r="AA560" s="125"/>
      <c r="AB560" s="125"/>
      <c r="AC560" s="123" t="str">
        <f>IF(区域选择!U561="","",区域选择!U561)</f>
        <v/>
      </c>
      <c r="AD560" s="123" t="str">
        <f>IF(原始数据!AL560=0,"",原始数据!AL560)</f>
        <v/>
      </c>
      <c r="AE560" s="124"/>
      <c r="AF560" s="125"/>
      <c r="AG560" s="125"/>
      <c r="AH560" s="125"/>
      <c r="AI560" s="125"/>
      <c r="AJ560" s="125"/>
      <c r="AK560" s="123" t="str">
        <f>IF(区域选择!Z561="","",区域选择!Z561)</f>
        <v/>
      </c>
      <c r="AL560" s="123" t="str">
        <f>IF(原始数据!AN560=0,"",原始数据!AN560)</f>
        <v/>
      </c>
      <c r="AM560" s="124"/>
      <c r="AN560" s="125"/>
      <c r="AO560" s="125"/>
      <c r="AP560" s="125"/>
      <c r="AQ560" s="125"/>
      <c r="AR560" s="125"/>
      <c r="AS560" s="128"/>
      <c r="AT560" s="128"/>
      <c r="AU560" s="128"/>
      <c r="AV560" s="128"/>
      <c r="AW560" s="128"/>
      <c r="AX560" s="125"/>
      <c r="AY560" s="125"/>
      <c r="AZ560" s="130"/>
      <c r="BA560" s="130"/>
      <c r="BB560" s="130"/>
      <c r="BC560" s="125"/>
    </row>
    <row r="561" spans="1:55">
      <c r="A561" s="117">
        <f>输入错误检查!B561</f>
        <v>0</v>
      </c>
      <c r="C561" s="120" t="str">
        <f>IF(原始数据!B561="","",原始数据!B561)</f>
        <v/>
      </c>
      <c r="D561" s="120" t="str">
        <f>IF(原始数据!C561="","",原始数据!C561)</f>
        <v/>
      </c>
      <c r="E561" s="120" t="str">
        <f>IF(原始数据!D561="","",原始数据!D561)</f>
        <v/>
      </c>
      <c r="F561" s="120" t="str">
        <f>IF(原始数据!E561="","",原始数据!E561)</f>
        <v/>
      </c>
      <c r="G561" s="120" t="str">
        <f>IF(原始数据!F561="","",原始数据!F561)</f>
        <v/>
      </c>
      <c r="H561" s="120" t="str">
        <f>IF(原始数据!G561="","",原始数据!G561)</f>
        <v>加</v>
      </c>
      <c r="I561" s="120" t="str">
        <f>IF(原始数据!H561="","",原始数据!H561)</f>
        <v>下</v>
      </c>
      <c r="J561" s="120" t="str">
        <f>原始数据!U561</f>
        <v/>
      </c>
      <c r="K561" s="120" t="str">
        <f t="shared" si="18"/>
        <v/>
      </c>
      <c r="L561" s="120">
        <f t="shared" si="19"/>
        <v>0</v>
      </c>
      <c r="M561" s="123" t="str">
        <f>IF(区域选择!K562="","",区域选择!K562)</f>
        <v/>
      </c>
      <c r="N561" s="123" t="str">
        <f>IF(原始数据!AI561=0,"",原始数据!AI561)</f>
        <v/>
      </c>
      <c r="O561" s="124"/>
      <c r="P561" s="125"/>
      <c r="Q561" s="125"/>
      <c r="R561" s="125"/>
      <c r="S561" s="125"/>
      <c r="T561" s="125"/>
      <c r="U561" s="123" t="str">
        <f>IF(区域选择!P562="","",区域选择!P562)</f>
        <v/>
      </c>
      <c r="V561" s="123" t="str">
        <f>IF(原始数据!AJ561=0,"",原始数据!AJ561)</f>
        <v/>
      </c>
      <c r="W561" s="124"/>
      <c r="X561" s="125"/>
      <c r="Y561" s="125"/>
      <c r="Z561" s="125"/>
      <c r="AA561" s="125"/>
      <c r="AB561" s="125"/>
      <c r="AC561" s="123" t="str">
        <f>IF(区域选择!U562="","",区域选择!U562)</f>
        <v/>
      </c>
      <c r="AD561" s="123" t="str">
        <f>IF(原始数据!AL561=0,"",原始数据!AL561)</f>
        <v/>
      </c>
      <c r="AE561" s="124"/>
      <c r="AF561" s="125"/>
      <c r="AG561" s="125"/>
      <c r="AH561" s="125"/>
      <c r="AI561" s="125"/>
      <c r="AJ561" s="125"/>
      <c r="AK561" s="123" t="str">
        <f>IF(区域选择!Z562="","",区域选择!Z562)</f>
        <v/>
      </c>
      <c r="AL561" s="123" t="str">
        <f>IF(原始数据!AN561=0,"",原始数据!AN561)</f>
        <v/>
      </c>
      <c r="AM561" s="124"/>
      <c r="AN561" s="125"/>
      <c r="AO561" s="125"/>
      <c r="AP561" s="125"/>
      <c r="AQ561" s="125"/>
      <c r="AR561" s="125"/>
      <c r="AS561" s="128"/>
      <c r="AT561" s="128"/>
      <c r="AU561" s="128"/>
      <c r="AV561" s="128"/>
      <c r="AW561" s="128"/>
      <c r="AX561" s="125"/>
      <c r="AY561" s="125"/>
      <c r="AZ561" s="130"/>
      <c r="BA561" s="130"/>
      <c r="BB561" s="130"/>
      <c r="BC561" s="125"/>
    </row>
    <row r="562" spans="1:55">
      <c r="A562" s="117">
        <f>输入错误检查!B562</f>
        <v>0</v>
      </c>
      <c r="C562" s="120" t="str">
        <f>IF(原始数据!B562="","",原始数据!B562)</f>
        <v/>
      </c>
      <c r="D562" s="120" t="str">
        <f>IF(原始数据!C562="","",原始数据!C562)</f>
        <v/>
      </c>
      <c r="E562" s="120" t="str">
        <f>IF(原始数据!D562="","",原始数据!D562)</f>
        <v/>
      </c>
      <c r="F562" s="120" t="str">
        <f>IF(原始数据!E562="","",原始数据!E562)</f>
        <v/>
      </c>
      <c r="G562" s="120" t="str">
        <f>IF(原始数据!F562="","",原始数据!F562)</f>
        <v/>
      </c>
      <c r="H562" s="120">
        <f>IF(原始数据!G562="","",原始数据!G562)</f>
        <v>1</v>
      </c>
      <c r="I562" s="120" t="str">
        <f>IF(原始数据!H562="","",原始数据!H562)</f>
        <v>上</v>
      </c>
      <c r="J562" s="120" t="str">
        <f>原始数据!U562</f>
        <v/>
      </c>
      <c r="K562" s="120" t="str">
        <f t="shared" si="18"/>
        <v/>
      </c>
      <c r="L562" s="120">
        <f t="shared" si="19"/>
        <v>0</v>
      </c>
      <c r="M562" s="123" t="str">
        <f>IF(区域选择!K563="","",区域选择!K563)</f>
        <v/>
      </c>
      <c r="N562" s="123" t="str">
        <f>IF(原始数据!AI562=0,"",原始数据!AI562)</f>
        <v/>
      </c>
      <c r="O562" s="124"/>
      <c r="P562" s="125"/>
      <c r="Q562" s="125"/>
      <c r="R562" s="125"/>
      <c r="S562" s="125"/>
      <c r="T562" s="125"/>
      <c r="U562" s="123" t="str">
        <f>IF(区域选择!P563="","",区域选择!P563)</f>
        <v/>
      </c>
      <c r="V562" s="123" t="str">
        <f>IF(原始数据!AJ562=0,"",原始数据!AJ562)</f>
        <v/>
      </c>
      <c r="W562" s="124"/>
      <c r="X562" s="125"/>
      <c r="Y562" s="125"/>
      <c r="Z562" s="125"/>
      <c r="AA562" s="125"/>
      <c r="AB562" s="125"/>
      <c r="AC562" s="123" t="str">
        <f>IF(区域选择!U563="","",区域选择!U563)</f>
        <v/>
      </c>
      <c r="AD562" s="123" t="str">
        <f>IF(原始数据!AL562=0,"",原始数据!AL562)</f>
        <v/>
      </c>
      <c r="AE562" s="124"/>
      <c r="AF562" s="125"/>
      <c r="AG562" s="125"/>
      <c r="AH562" s="125"/>
      <c r="AI562" s="125"/>
      <c r="AJ562" s="125"/>
      <c r="AK562" s="123" t="str">
        <f>IF(区域选择!Z563="","",区域选择!Z563)</f>
        <v/>
      </c>
      <c r="AL562" s="123" t="str">
        <f>IF(原始数据!AN562=0,"",原始数据!AN562)</f>
        <v/>
      </c>
      <c r="AM562" s="124"/>
      <c r="AN562" s="125"/>
      <c r="AO562" s="125"/>
      <c r="AP562" s="125"/>
      <c r="AQ562" s="125"/>
      <c r="AR562" s="125"/>
      <c r="AS562" s="128"/>
      <c r="AT562" s="128"/>
      <c r="AU562" s="128"/>
      <c r="AV562" s="128"/>
      <c r="AW562" s="128"/>
      <c r="AX562" s="125"/>
      <c r="AY562" s="125"/>
      <c r="AZ562" s="130"/>
      <c r="BA562" s="130"/>
      <c r="BB562" s="130"/>
      <c r="BC562" s="125"/>
    </row>
    <row r="563" spans="1:55">
      <c r="A563" s="117">
        <f>输入错误检查!B563</f>
        <v>0</v>
      </c>
      <c r="C563" s="120" t="str">
        <f>IF(原始数据!B563="","",原始数据!B563)</f>
        <v/>
      </c>
      <c r="D563" s="120" t="str">
        <f>IF(原始数据!C563="","",原始数据!C563)</f>
        <v/>
      </c>
      <c r="E563" s="120" t="str">
        <f>IF(原始数据!D563="","",原始数据!D563)</f>
        <v/>
      </c>
      <c r="F563" s="120" t="str">
        <f>IF(原始数据!E563="","",原始数据!E563)</f>
        <v/>
      </c>
      <c r="G563" s="120" t="str">
        <f>IF(原始数据!F563="","",原始数据!F563)</f>
        <v/>
      </c>
      <c r="H563" s="120">
        <f>IF(原始数据!G563="","",原始数据!G563)</f>
        <v>1</v>
      </c>
      <c r="I563" s="120" t="str">
        <f>IF(原始数据!H563="","",原始数据!H563)</f>
        <v>下</v>
      </c>
      <c r="J563" s="120" t="str">
        <f>原始数据!U563</f>
        <v/>
      </c>
      <c r="K563" s="120" t="str">
        <f t="shared" si="18"/>
        <v/>
      </c>
      <c r="L563" s="120">
        <f t="shared" si="19"/>
        <v>0</v>
      </c>
      <c r="M563" s="123" t="str">
        <f>IF(区域选择!K564="","",区域选择!K564)</f>
        <v/>
      </c>
      <c r="N563" s="123" t="str">
        <f>IF(原始数据!AI563=0,"",原始数据!AI563)</f>
        <v/>
      </c>
      <c r="O563" s="124"/>
      <c r="P563" s="125"/>
      <c r="Q563" s="125"/>
      <c r="R563" s="125"/>
      <c r="S563" s="125"/>
      <c r="T563" s="125"/>
      <c r="U563" s="123" t="str">
        <f>IF(区域选择!P564="","",区域选择!P564)</f>
        <v/>
      </c>
      <c r="V563" s="123" t="str">
        <f>IF(原始数据!AJ563=0,"",原始数据!AJ563)</f>
        <v/>
      </c>
      <c r="W563" s="124"/>
      <c r="X563" s="125"/>
      <c r="Y563" s="125"/>
      <c r="Z563" s="125"/>
      <c r="AA563" s="125"/>
      <c r="AB563" s="125"/>
      <c r="AC563" s="123" t="str">
        <f>IF(区域选择!U564="","",区域选择!U564)</f>
        <v/>
      </c>
      <c r="AD563" s="123" t="str">
        <f>IF(原始数据!AL563=0,"",原始数据!AL563)</f>
        <v/>
      </c>
      <c r="AE563" s="124"/>
      <c r="AF563" s="125"/>
      <c r="AG563" s="125"/>
      <c r="AH563" s="125"/>
      <c r="AI563" s="125"/>
      <c r="AJ563" s="125"/>
      <c r="AK563" s="123" t="str">
        <f>IF(区域选择!Z564="","",区域选择!Z564)</f>
        <v/>
      </c>
      <c r="AL563" s="123" t="str">
        <f>IF(原始数据!AN563=0,"",原始数据!AN563)</f>
        <v/>
      </c>
      <c r="AM563" s="124"/>
      <c r="AN563" s="125"/>
      <c r="AO563" s="125"/>
      <c r="AP563" s="125"/>
      <c r="AQ563" s="125"/>
      <c r="AR563" s="125"/>
      <c r="AS563" s="128"/>
      <c r="AT563" s="128"/>
      <c r="AU563" s="128"/>
      <c r="AV563" s="128"/>
      <c r="AW563" s="128"/>
      <c r="AX563" s="125"/>
      <c r="AY563" s="125"/>
      <c r="AZ563" s="130"/>
      <c r="BA563" s="130"/>
      <c r="BB563" s="130"/>
      <c r="BC563" s="125"/>
    </row>
    <row r="564" spans="1:55">
      <c r="A564" s="117">
        <f>输入错误检查!B564</f>
        <v>0</v>
      </c>
      <c r="C564" s="120" t="str">
        <f>IF(原始数据!B564="","",原始数据!B564)</f>
        <v/>
      </c>
      <c r="D564" s="120" t="str">
        <f>IF(原始数据!C564="","",原始数据!C564)</f>
        <v/>
      </c>
      <c r="E564" s="120" t="str">
        <f>IF(原始数据!D564="","",原始数据!D564)</f>
        <v/>
      </c>
      <c r="F564" s="120" t="str">
        <f>IF(原始数据!E564="","",原始数据!E564)</f>
        <v/>
      </c>
      <c r="G564" s="120" t="str">
        <f>IF(原始数据!F564="","",原始数据!F564)</f>
        <v/>
      </c>
      <c r="H564" s="120">
        <f>IF(原始数据!G564="","",原始数据!G564)</f>
        <v>2</v>
      </c>
      <c r="I564" s="120" t="str">
        <f>IF(原始数据!H564="","",原始数据!H564)</f>
        <v>上</v>
      </c>
      <c r="J564" s="120" t="str">
        <f>原始数据!U564</f>
        <v/>
      </c>
      <c r="K564" s="120" t="str">
        <f t="shared" si="18"/>
        <v/>
      </c>
      <c r="L564" s="120">
        <f t="shared" si="19"/>
        <v>0</v>
      </c>
      <c r="M564" s="123" t="str">
        <f>IF(区域选择!K565="","",区域选择!K565)</f>
        <v/>
      </c>
      <c r="N564" s="123" t="str">
        <f>IF(原始数据!AI564=0,"",原始数据!AI564)</f>
        <v/>
      </c>
      <c r="O564" s="124"/>
      <c r="P564" s="125"/>
      <c r="Q564" s="125"/>
      <c r="R564" s="125"/>
      <c r="S564" s="125"/>
      <c r="T564" s="125"/>
      <c r="U564" s="123" t="str">
        <f>IF(区域选择!P565="","",区域选择!P565)</f>
        <v/>
      </c>
      <c r="V564" s="123" t="str">
        <f>IF(原始数据!AJ564=0,"",原始数据!AJ564)</f>
        <v/>
      </c>
      <c r="W564" s="124"/>
      <c r="X564" s="125"/>
      <c r="Y564" s="125"/>
      <c r="Z564" s="125"/>
      <c r="AA564" s="125"/>
      <c r="AB564" s="125"/>
      <c r="AC564" s="123" t="str">
        <f>IF(区域选择!U565="","",区域选择!U565)</f>
        <v/>
      </c>
      <c r="AD564" s="123" t="str">
        <f>IF(原始数据!AL564=0,"",原始数据!AL564)</f>
        <v/>
      </c>
      <c r="AE564" s="124"/>
      <c r="AF564" s="125"/>
      <c r="AG564" s="125"/>
      <c r="AH564" s="125"/>
      <c r="AI564" s="125"/>
      <c r="AJ564" s="125"/>
      <c r="AK564" s="123" t="str">
        <f>IF(区域选择!Z565="","",区域选择!Z565)</f>
        <v/>
      </c>
      <c r="AL564" s="123" t="str">
        <f>IF(原始数据!AN564=0,"",原始数据!AN564)</f>
        <v/>
      </c>
      <c r="AM564" s="124"/>
      <c r="AN564" s="125"/>
      <c r="AO564" s="125"/>
      <c r="AP564" s="125"/>
      <c r="AQ564" s="125"/>
      <c r="AR564" s="125"/>
      <c r="AS564" s="128"/>
      <c r="AT564" s="128"/>
      <c r="AU564" s="128"/>
      <c r="AV564" s="128"/>
      <c r="AW564" s="128"/>
      <c r="AX564" s="125"/>
      <c r="AY564" s="125"/>
      <c r="AZ564" s="130"/>
      <c r="BA564" s="130"/>
      <c r="BB564" s="130"/>
      <c r="BC564" s="125"/>
    </row>
    <row r="565" spans="1:55">
      <c r="A565" s="117">
        <f>输入错误检查!B565</f>
        <v>0</v>
      </c>
      <c r="C565" s="120" t="str">
        <f>IF(原始数据!B565="","",原始数据!B565)</f>
        <v/>
      </c>
      <c r="D565" s="120" t="str">
        <f>IF(原始数据!C565="","",原始数据!C565)</f>
        <v/>
      </c>
      <c r="E565" s="120" t="str">
        <f>IF(原始数据!D565="","",原始数据!D565)</f>
        <v/>
      </c>
      <c r="F565" s="120" t="str">
        <f>IF(原始数据!E565="","",原始数据!E565)</f>
        <v/>
      </c>
      <c r="G565" s="120" t="str">
        <f>IF(原始数据!F565="","",原始数据!F565)</f>
        <v/>
      </c>
      <c r="H565" s="120">
        <f>IF(原始数据!G565="","",原始数据!G565)</f>
        <v>2</v>
      </c>
      <c r="I565" s="120" t="str">
        <f>IF(原始数据!H565="","",原始数据!H565)</f>
        <v>下</v>
      </c>
      <c r="J565" s="120" t="str">
        <f>原始数据!U565</f>
        <v/>
      </c>
      <c r="K565" s="120" t="str">
        <f t="shared" si="18"/>
        <v/>
      </c>
      <c r="L565" s="120">
        <f t="shared" si="19"/>
        <v>0</v>
      </c>
      <c r="M565" s="123" t="str">
        <f>IF(区域选择!K566="","",区域选择!K566)</f>
        <v/>
      </c>
      <c r="N565" s="123" t="str">
        <f>IF(原始数据!AI565=0,"",原始数据!AI565)</f>
        <v/>
      </c>
      <c r="O565" s="124"/>
      <c r="P565" s="125"/>
      <c r="Q565" s="125"/>
      <c r="R565" s="125"/>
      <c r="S565" s="125"/>
      <c r="T565" s="125"/>
      <c r="U565" s="123" t="str">
        <f>IF(区域选择!P566="","",区域选择!P566)</f>
        <v/>
      </c>
      <c r="V565" s="123" t="str">
        <f>IF(原始数据!AJ565=0,"",原始数据!AJ565)</f>
        <v/>
      </c>
      <c r="W565" s="124"/>
      <c r="X565" s="125"/>
      <c r="Y565" s="125"/>
      <c r="Z565" s="125"/>
      <c r="AA565" s="125"/>
      <c r="AB565" s="125"/>
      <c r="AC565" s="123" t="str">
        <f>IF(区域选择!U566="","",区域选择!U566)</f>
        <v/>
      </c>
      <c r="AD565" s="123" t="str">
        <f>IF(原始数据!AL565=0,"",原始数据!AL565)</f>
        <v/>
      </c>
      <c r="AE565" s="124"/>
      <c r="AF565" s="125"/>
      <c r="AG565" s="125"/>
      <c r="AH565" s="125"/>
      <c r="AI565" s="125"/>
      <c r="AJ565" s="125"/>
      <c r="AK565" s="123" t="str">
        <f>IF(区域选择!Z566="","",区域选择!Z566)</f>
        <v/>
      </c>
      <c r="AL565" s="123" t="str">
        <f>IF(原始数据!AN565=0,"",原始数据!AN565)</f>
        <v/>
      </c>
      <c r="AM565" s="124"/>
      <c r="AN565" s="125"/>
      <c r="AO565" s="125"/>
      <c r="AP565" s="125"/>
      <c r="AQ565" s="125"/>
      <c r="AR565" s="125"/>
      <c r="AS565" s="128"/>
      <c r="AT565" s="128"/>
      <c r="AU565" s="128"/>
      <c r="AV565" s="128"/>
      <c r="AW565" s="128"/>
      <c r="AX565" s="125"/>
      <c r="AY565" s="125"/>
      <c r="AZ565" s="130"/>
      <c r="BA565" s="130"/>
      <c r="BB565" s="130"/>
      <c r="BC565" s="125"/>
    </row>
    <row r="566" spans="1:55">
      <c r="A566" s="117">
        <f>输入错误检查!B566</f>
        <v>0</v>
      </c>
      <c r="C566" s="120" t="str">
        <f>IF(原始数据!B566="","",原始数据!B566)</f>
        <v/>
      </c>
      <c r="D566" s="120" t="str">
        <f>IF(原始数据!C566="","",原始数据!C566)</f>
        <v/>
      </c>
      <c r="E566" s="120" t="str">
        <f>IF(原始数据!D566="","",原始数据!D566)</f>
        <v/>
      </c>
      <c r="F566" s="120" t="str">
        <f>IF(原始数据!E566="","",原始数据!E566)</f>
        <v/>
      </c>
      <c r="G566" s="120" t="str">
        <f>IF(原始数据!F566="","",原始数据!F566)</f>
        <v/>
      </c>
      <c r="H566" s="120">
        <f>IF(原始数据!G566="","",原始数据!G566)</f>
        <v>3</v>
      </c>
      <c r="I566" s="120" t="str">
        <f>IF(原始数据!H566="","",原始数据!H566)</f>
        <v>上</v>
      </c>
      <c r="J566" s="120" t="str">
        <f>原始数据!U566</f>
        <v/>
      </c>
      <c r="K566" s="120" t="str">
        <f t="shared" si="18"/>
        <v/>
      </c>
      <c r="L566" s="120">
        <f t="shared" si="19"/>
        <v>0</v>
      </c>
      <c r="M566" s="123" t="str">
        <f>IF(区域选择!K567="","",区域选择!K567)</f>
        <v/>
      </c>
      <c r="N566" s="123" t="str">
        <f>IF(原始数据!AI566=0,"",原始数据!AI566)</f>
        <v/>
      </c>
      <c r="O566" s="124"/>
      <c r="P566" s="125"/>
      <c r="Q566" s="125"/>
      <c r="R566" s="125"/>
      <c r="S566" s="125"/>
      <c r="T566" s="125"/>
      <c r="U566" s="123" t="str">
        <f>IF(区域选择!P567="","",区域选择!P567)</f>
        <v/>
      </c>
      <c r="V566" s="123" t="str">
        <f>IF(原始数据!AJ566=0,"",原始数据!AJ566)</f>
        <v/>
      </c>
      <c r="W566" s="124"/>
      <c r="X566" s="125"/>
      <c r="Y566" s="125"/>
      <c r="Z566" s="125"/>
      <c r="AA566" s="125"/>
      <c r="AB566" s="125"/>
      <c r="AC566" s="123" t="str">
        <f>IF(区域选择!U567="","",区域选择!U567)</f>
        <v/>
      </c>
      <c r="AD566" s="123" t="str">
        <f>IF(原始数据!AL566=0,"",原始数据!AL566)</f>
        <v/>
      </c>
      <c r="AE566" s="124"/>
      <c r="AF566" s="125"/>
      <c r="AG566" s="125"/>
      <c r="AH566" s="125"/>
      <c r="AI566" s="125"/>
      <c r="AJ566" s="125"/>
      <c r="AK566" s="123" t="str">
        <f>IF(区域选择!Z567="","",区域选择!Z567)</f>
        <v/>
      </c>
      <c r="AL566" s="123" t="str">
        <f>IF(原始数据!AN566=0,"",原始数据!AN566)</f>
        <v/>
      </c>
      <c r="AM566" s="124"/>
      <c r="AN566" s="125"/>
      <c r="AO566" s="125"/>
      <c r="AP566" s="125"/>
      <c r="AQ566" s="125"/>
      <c r="AR566" s="125"/>
      <c r="AS566" s="128"/>
      <c r="AT566" s="128"/>
      <c r="AU566" s="128"/>
      <c r="AV566" s="128"/>
      <c r="AW566" s="128"/>
      <c r="AX566" s="125"/>
      <c r="AY566" s="125"/>
      <c r="AZ566" s="130"/>
      <c r="BA566" s="130"/>
      <c r="BB566" s="130"/>
      <c r="BC566" s="125"/>
    </row>
    <row r="567" spans="1:55">
      <c r="A567" s="117">
        <f>输入错误检查!B567</f>
        <v>0</v>
      </c>
      <c r="C567" s="120" t="str">
        <f>IF(原始数据!B567="","",原始数据!B567)</f>
        <v/>
      </c>
      <c r="D567" s="120" t="str">
        <f>IF(原始数据!C567="","",原始数据!C567)</f>
        <v/>
      </c>
      <c r="E567" s="120" t="str">
        <f>IF(原始数据!D567="","",原始数据!D567)</f>
        <v/>
      </c>
      <c r="F567" s="120" t="str">
        <f>IF(原始数据!E567="","",原始数据!E567)</f>
        <v/>
      </c>
      <c r="G567" s="120" t="str">
        <f>IF(原始数据!F567="","",原始数据!F567)</f>
        <v/>
      </c>
      <c r="H567" s="120">
        <f>IF(原始数据!G567="","",原始数据!G567)</f>
        <v>3</v>
      </c>
      <c r="I567" s="120" t="str">
        <f>IF(原始数据!H567="","",原始数据!H567)</f>
        <v>下</v>
      </c>
      <c r="J567" s="120" t="str">
        <f>原始数据!U567</f>
        <v/>
      </c>
      <c r="K567" s="120" t="str">
        <f t="shared" si="18"/>
        <v/>
      </c>
      <c r="L567" s="120">
        <f t="shared" si="19"/>
        <v>0</v>
      </c>
      <c r="M567" s="123" t="str">
        <f>IF(区域选择!K568="","",区域选择!K568)</f>
        <v/>
      </c>
      <c r="N567" s="123" t="str">
        <f>IF(原始数据!AI567=0,"",原始数据!AI567)</f>
        <v/>
      </c>
      <c r="O567" s="124"/>
      <c r="P567" s="125"/>
      <c r="Q567" s="125"/>
      <c r="R567" s="125"/>
      <c r="S567" s="125"/>
      <c r="T567" s="125"/>
      <c r="U567" s="123" t="str">
        <f>IF(区域选择!P568="","",区域选择!P568)</f>
        <v/>
      </c>
      <c r="V567" s="123" t="str">
        <f>IF(原始数据!AJ567=0,"",原始数据!AJ567)</f>
        <v/>
      </c>
      <c r="W567" s="124"/>
      <c r="X567" s="125"/>
      <c r="Y567" s="125"/>
      <c r="Z567" s="125"/>
      <c r="AA567" s="125"/>
      <c r="AB567" s="125"/>
      <c r="AC567" s="123" t="str">
        <f>IF(区域选择!U568="","",区域选择!U568)</f>
        <v/>
      </c>
      <c r="AD567" s="123" t="str">
        <f>IF(原始数据!AL567=0,"",原始数据!AL567)</f>
        <v/>
      </c>
      <c r="AE567" s="124"/>
      <c r="AF567" s="125"/>
      <c r="AG567" s="125"/>
      <c r="AH567" s="125"/>
      <c r="AI567" s="125"/>
      <c r="AJ567" s="125"/>
      <c r="AK567" s="123" t="str">
        <f>IF(区域选择!Z568="","",区域选择!Z568)</f>
        <v/>
      </c>
      <c r="AL567" s="123" t="str">
        <f>IF(原始数据!AN567=0,"",原始数据!AN567)</f>
        <v/>
      </c>
      <c r="AM567" s="124"/>
      <c r="AN567" s="125"/>
      <c r="AO567" s="125"/>
      <c r="AP567" s="125"/>
      <c r="AQ567" s="125"/>
      <c r="AR567" s="125"/>
      <c r="AS567" s="128"/>
      <c r="AT567" s="128"/>
      <c r="AU567" s="128"/>
      <c r="AV567" s="128"/>
      <c r="AW567" s="128"/>
      <c r="AX567" s="125"/>
      <c r="AY567" s="125"/>
      <c r="AZ567" s="130"/>
      <c r="BA567" s="130"/>
      <c r="BB567" s="130"/>
      <c r="BC567" s="125"/>
    </row>
    <row r="568" spans="1:55">
      <c r="A568" s="117">
        <f>输入错误检查!B568</f>
        <v>0</v>
      </c>
      <c r="C568" s="120" t="str">
        <f>IF(原始数据!B568="","",原始数据!B568)</f>
        <v/>
      </c>
      <c r="D568" s="120" t="str">
        <f>IF(原始数据!C568="","",原始数据!C568)</f>
        <v/>
      </c>
      <c r="E568" s="120" t="str">
        <f>IF(原始数据!D568="","",原始数据!D568)</f>
        <v/>
      </c>
      <c r="F568" s="120" t="str">
        <f>IF(原始数据!E568="","",原始数据!E568)</f>
        <v/>
      </c>
      <c r="G568" s="120" t="str">
        <f>IF(原始数据!F568="","",原始数据!F568)</f>
        <v/>
      </c>
      <c r="H568" s="120" t="str">
        <f>IF(原始数据!G568="","",原始数据!G568)</f>
        <v>加</v>
      </c>
      <c r="I568" s="120" t="str">
        <f>IF(原始数据!H568="","",原始数据!H568)</f>
        <v>上</v>
      </c>
      <c r="J568" s="120" t="str">
        <f>原始数据!U568</f>
        <v/>
      </c>
      <c r="K568" s="120" t="str">
        <f t="shared" si="18"/>
        <v/>
      </c>
      <c r="L568" s="120">
        <f t="shared" si="19"/>
        <v>0</v>
      </c>
      <c r="M568" s="123" t="str">
        <f>IF(区域选择!K569="","",区域选择!K569)</f>
        <v/>
      </c>
      <c r="N568" s="123" t="str">
        <f>IF(原始数据!AI568=0,"",原始数据!AI568)</f>
        <v/>
      </c>
      <c r="O568" s="124"/>
      <c r="P568" s="125"/>
      <c r="Q568" s="125"/>
      <c r="R568" s="125"/>
      <c r="S568" s="125"/>
      <c r="T568" s="125"/>
      <c r="U568" s="123" t="str">
        <f>IF(区域选择!P569="","",区域选择!P569)</f>
        <v/>
      </c>
      <c r="V568" s="123" t="str">
        <f>IF(原始数据!AJ568=0,"",原始数据!AJ568)</f>
        <v/>
      </c>
      <c r="W568" s="124"/>
      <c r="X568" s="125"/>
      <c r="Y568" s="125"/>
      <c r="Z568" s="125"/>
      <c r="AA568" s="125"/>
      <c r="AB568" s="125"/>
      <c r="AC568" s="123" t="str">
        <f>IF(区域选择!U569="","",区域选择!U569)</f>
        <v/>
      </c>
      <c r="AD568" s="123" t="str">
        <f>IF(原始数据!AL568=0,"",原始数据!AL568)</f>
        <v/>
      </c>
      <c r="AE568" s="124"/>
      <c r="AF568" s="125"/>
      <c r="AG568" s="125"/>
      <c r="AH568" s="125"/>
      <c r="AI568" s="125"/>
      <c r="AJ568" s="125"/>
      <c r="AK568" s="123" t="str">
        <f>IF(区域选择!Z569="","",区域选择!Z569)</f>
        <v/>
      </c>
      <c r="AL568" s="123" t="str">
        <f>IF(原始数据!AN568=0,"",原始数据!AN568)</f>
        <v/>
      </c>
      <c r="AM568" s="124"/>
      <c r="AN568" s="125"/>
      <c r="AO568" s="125"/>
      <c r="AP568" s="125"/>
      <c r="AQ568" s="125"/>
      <c r="AR568" s="125"/>
      <c r="AS568" s="128"/>
      <c r="AT568" s="128"/>
      <c r="AU568" s="128"/>
      <c r="AV568" s="128"/>
      <c r="AW568" s="128"/>
      <c r="AX568" s="125"/>
      <c r="AY568" s="125"/>
      <c r="AZ568" s="130"/>
      <c r="BA568" s="130"/>
      <c r="BB568" s="130"/>
      <c r="BC568" s="125"/>
    </row>
    <row r="569" spans="1:55">
      <c r="A569" s="117">
        <f>输入错误检查!B569</f>
        <v>0</v>
      </c>
      <c r="C569" s="120" t="str">
        <f>IF(原始数据!B569="","",原始数据!B569)</f>
        <v/>
      </c>
      <c r="D569" s="120" t="str">
        <f>IF(原始数据!C569="","",原始数据!C569)</f>
        <v/>
      </c>
      <c r="E569" s="120" t="str">
        <f>IF(原始数据!D569="","",原始数据!D569)</f>
        <v/>
      </c>
      <c r="F569" s="120" t="str">
        <f>IF(原始数据!E569="","",原始数据!E569)</f>
        <v/>
      </c>
      <c r="G569" s="120" t="str">
        <f>IF(原始数据!F569="","",原始数据!F569)</f>
        <v/>
      </c>
      <c r="H569" s="120" t="str">
        <f>IF(原始数据!G569="","",原始数据!G569)</f>
        <v>加</v>
      </c>
      <c r="I569" s="120" t="str">
        <f>IF(原始数据!H569="","",原始数据!H569)</f>
        <v>下</v>
      </c>
      <c r="J569" s="120" t="str">
        <f>原始数据!U569</f>
        <v/>
      </c>
      <c r="K569" s="120" t="str">
        <f t="shared" si="18"/>
        <v/>
      </c>
      <c r="L569" s="120">
        <f t="shared" si="19"/>
        <v>0</v>
      </c>
      <c r="M569" s="123" t="str">
        <f>IF(区域选择!K570="","",区域选择!K570)</f>
        <v/>
      </c>
      <c r="N569" s="123" t="str">
        <f>IF(原始数据!AI569=0,"",原始数据!AI569)</f>
        <v/>
      </c>
      <c r="O569" s="124"/>
      <c r="P569" s="125"/>
      <c r="Q569" s="125"/>
      <c r="R569" s="125"/>
      <c r="S569" s="125"/>
      <c r="T569" s="125"/>
      <c r="U569" s="123" t="str">
        <f>IF(区域选择!P570="","",区域选择!P570)</f>
        <v/>
      </c>
      <c r="V569" s="123" t="str">
        <f>IF(原始数据!AJ569=0,"",原始数据!AJ569)</f>
        <v/>
      </c>
      <c r="W569" s="124"/>
      <c r="X569" s="125"/>
      <c r="Y569" s="125"/>
      <c r="Z569" s="125"/>
      <c r="AA569" s="125"/>
      <c r="AB569" s="125"/>
      <c r="AC569" s="123" t="str">
        <f>IF(区域选择!U570="","",区域选择!U570)</f>
        <v/>
      </c>
      <c r="AD569" s="123" t="str">
        <f>IF(原始数据!AL569=0,"",原始数据!AL569)</f>
        <v/>
      </c>
      <c r="AE569" s="124"/>
      <c r="AF569" s="125"/>
      <c r="AG569" s="125"/>
      <c r="AH569" s="125"/>
      <c r="AI569" s="125"/>
      <c r="AJ569" s="125"/>
      <c r="AK569" s="123" t="str">
        <f>IF(区域选择!Z570="","",区域选择!Z570)</f>
        <v/>
      </c>
      <c r="AL569" s="123" t="str">
        <f>IF(原始数据!AN569=0,"",原始数据!AN569)</f>
        <v/>
      </c>
      <c r="AM569" s="124"/>
      <c r="AN569" s="125"/>
      <c r="AO569" s="125"/>
      <c r="AP569" s="125"/>
      <c r="AQ569" s="125"/>
      <c r="AR569" s="125"/>
      <c r="AS569" s="128"/>
      <c r="AT569" s="128"/>
      <c r="AU569" s="128"/>
      <c r="AV569" s="128"/>
      <c r="AW569" s="128"/>
      <c r="AX569" s="125"/>
      <c r="AY569" s="125"/>
      <c r="AZ569" s="130"/>
      <c r="BA569" s="130"/>
      <c r="BB569" s="130"/>
      <c r="BC569" s="125"/>
    </row>
    <row r="570" spans="1:55">
      <c r="A570" s="117">
        <f>输入错误检查!B570</f>
        <v>0</v>
      </c>
      <c r="C570" s="120" t="str">
        <f>IF(原始数据!B570="","",原始数据!B570)</f>
        <v/>
      </c>
      <c r="D570" s="120" t="str">
        <f>IF(原始数据!C570="","",原始数据!C570)</f>
        <v/>
      </c>
      <c r="E570" s="120" t="str">
        <f>IF(原始数据!D570="","",原始数据!D570)</f>
        <v/>
      </c>
      <c r="F570" s="120" t="str">
        <f>IF(原始数据!E570="","",原始数据!E570)</f>
        <v/>
      </c>
      <c r="G570" s="120" t="str">
        <f>IF(原始数据!F570="","",原始数据!F570)</f>
        <v/>
      </c>
      <c r="H570" s="120">
        <f>IF(原始数据!G570="","",原始数据!G570)</f>
        <v>1</v>
      </c>
      <c r="I570" s="120" t="str">
        <f>IF(原始数据!H570="","",原始数据!H570)</f>
        <v>上</v>
      </c>
      <c r="J570" s="120" t="str">
        <f>原始数据!U570</f>
        <v/>
      </c>
      <c r="K570" s="120" t="str">
        <f t="shared" si="18"/>
        <v/>
      </c>
      <c r="L570" s="120">
        <f t="shared" si="19"/>
        <v>0</v>
      </c>
      <c r="M570" s="123" t="str">
        <f>IF(区域选择!K571="","",区域选择!K571)</f>
        <v/>
      </c>
      <c r="N570" s="123" t="str">
        <f>IF(原始数据!AI570=0,"",原始数据!AI570)</f>
        <v/>
      </c>
      <c r="O570" s="124"/>
      <c r="P570" s="125"/>
      <c r="Q570" s="125"/>
      <c r="R570" s="125"/>
      <c r="S570" s="125"/>
      <c r="T570" s="125"/>
      <c r="U570" s="123" t="str">
        <f>IF(区域选择!P571="","",区域选择!P571)</f>
        <v/>
      </c>
      <c r="V570" s="123" t="str">
        <f>IF(原始数据!AJ570=0,"",原始数据!AJ570)</f>
        <v/>
      </c>
      <c r="W570" s="124"/>
      <c r="X570" s="125"/>
      <c r="Y570" s="125"/>
      <c r="Z570" s="125"/>
      <c r="AA570" s="125"/>
      <c r="AB570" s="125"/>
      <c r="AC570" s="123" t="str">
        <f>IF(区域选择!U571="","",区域选择!U571)</f>
        <v/>
      </c>
      <c r="AD570" s="123" t="str">
        <f>IF(原始数据!AL570=0,"",原始数据!AL570)</f>
        <v/>
      </c>
      <c r="AE570" s="124"/>
      <c r="AF570" s="125"/>
      <c r="AG570" s="125"/>
      <c r="AH570" s="125"/>
      <c r="AI570" s="125"/>
      <c r="AJ570" s="125"/>
      <c r="AK570" s="123" t="str">
        <f>IF(区域选择!Z571="","",区域选择!Z571)</f>
        <v/>
      </c>
      <c r="AL570" s="123" t="str">
        <f>IF(原始数据!AN570=0,"",原始数据!AN570)</f>
        <v/>
      </c>
      <c r="AM570" s="124"/>
      <c r="AN570" s="125"/>
      <c r="AO570" s="125"/>
      <c r="AP570" s="125"/>
      <c r="AQ570" s="125"/>
      <c r="AR570" s="125"/>
      <c r="AS570" s="128"/>
      <c r="AT570" s="128"/>
      <c r="AU570" s="128"/>
      <c r="AV570" s="128"/>
      <c r="AW570" s="128"/>
      <c r="AX570" s="125"/>
      <c r="AY570" s="125"/>
      <c r="AZ570" s="130"/>
      <c r="BA570" s="130"/>
      <c r="BB570" s="130"/>
      <c r="BC570" s="125"/>
    </row>
    <row r="571" spans="1:55">
      <c r="A571" s="117">
        <f>输入错误检查!B571</f>
        <v>0</v>
      </c>
      <c r="C571" s="120" t="str">
        <f>IF(原始数据!B571="","",原始数据!B571)</f>
        <v/>
      </c>
      <c r="D571" s="120" t="str">
        <f>IF(原始数据!C571="","",原始数据!C571)</f>
        <v/>
      </c>
      <c r="E571" s="120" t="str">
        <f>IF(原始数据!D571="","",原始数据!D571)</f>
        <v/>
      </c>
      <c r="F571" s="120" t="str">
        <f>IF(原始数据!E571="","",原始数据!E571)</f>
        <v/>
      </c>
      <c r="G571" s="120" t="str">
        <f>IF(原始数据!F571="","",原始数据!F571)</f>
        <v/>
      </c>
      <c r="H571" s="120">
        <f>IF(原始数据!G571="","",原始数据!G571)</f>
        <v>1</v>
      </c>
      <c r="I571" s="120" t="str">
        <f>IF(原始数据!H571="","",原始数据!H571)</f>
        <v>下</v>
      </c>
      <c r="J571" s="120" t="str">
        <f>原始数据!U571</f>
        <v/>
      </c>
      <c r="K571" s="120" t="str">
        <f t="shared" si="18"/>
        <v/>
      </c>
      <c r="L571" s="120">
        <f t="shared" si="19"/>
        <v>0</v>
      </c>
      <c r="M571" s="123" t="str">
        <f>IF(区域选择!K572="","",区域选择!K572)</f>
        <v/>
      </c>
      <c r="N571" s="123" t="str">
        <f>IF(原始数据!AI571=0,"",原始数据!AI571)</f>
        <v/>
      </c>
      <c r="O571" s="124"/>
      <c r="P571" s="125"/>
      <c r="Q571" s="125"/>
      <c r="R571" s="125"/>
      <c r="S571" s="125"/>
      <c r="T571" s="125"/>
      <c r="U571" s="123" t="str">
        <f>IF(区域选择!P572="","",区域选择!P572)</f>
        <v/>
      </c>
      <c r="V571" s="123" t="str">
        <f>IF(原始数据!AJ571=0,"",原始数据!AJ571)</f>
        <v/>
      </c>
      <c r="W571" s="124"/>
      <c r="X571" s="125"/>
      <c r="Y571" s="125"/>
      <c r="Z571" s="125"/>
      <c r="AA571" s="125"/>
      <c r="AB571" s="125"/>
      <c r="AC571" s="123" t="str">
        <f>IF(区域选择!U572="","",区域选择!U572)</f>
        <v/>
      </c>
      <c r="AD571" s="123" t="str">
        <f>IF(原始数据!AL571=0,"",原始数据!AL571)</f>
        <v/>
      </c>
      <c r="AE571" s="124"/>
      <c r="AF571" s="125"/>
      <c r="AG571" s="125"/>
      <c r="AH571" s="125"/>
      <c r="AI571" s="125"/>
      <c r="AJ571" s="125"/>
      <c r="AK571" s="123" t="str">
        <f>IF(区域选择!Z572="","",区域选择!Z572)</f>
        <v/>
      </c>
      <c r="AL571" s="123" t="str">
        <f>IF(原始数据!AN571=0,"",原始数据!AN571)</f>
        <v/>
      </c>
      <c r="AM571" s="124"/>
      <c r="AN571" s="125"/>
      <c r="AO571" s="125"/>
      <c r="AP571" s="125"/>
      <c r="AQ571" s="125"/>
      <c r="AR571" s="125"/>
      <c r="AS571" s="128"/>
      <c r="AT571" s="128"/>
      <c r="AU571" s="128"/>
      <c r="AV571" s="128"/>
      <c r="AW571" s="128"/>
      <c r="AX571" s="125"/>
      <c r="AY571" s="125"/>
      <c r="AZ571" s="130"/>
      <c r="BA571" s="130"/>
      <c r="BB571" s="130"/>
      <c r="BC571" s="125"/>
    </row>
    <row r="572" spans="1:55">
      <c r="A572" s="117">
        <f>输入错误检查!B572</f>
        <v>0</v>
      </c>
      <c r="C572" s="120" t="str">
        <f>IF(原始数据!B572="","",原始数据!B572)</f>
        <v/>
      </c>
      <c r="D572" s="120" t="str">
        <f>IF(原始数据!C572="","",原始数据!C572)</f>
        <v/>
      </c>
      <c r="E572" s="120" t="str">
        <f>IF(原始数据!D572="","",原始数据!D572)</f>
        <v/>
      </c>
      <c r="F572" s="120" t="str">
        <f>IF(原始数据!E572="","",原始数据!E572)</f>
        <v/>
      </c>
      <c r="G572" s="120" t="str">
        <f>IF(原始数据!F572="","",原始数据!F572)</f>
        <v/>
      </c>
      <c r="H572" s="120">
        <f>IF(原始数据!G572="","",原始数据!G572)</f>
        <v>2</v>
      </c>
      <c r="I572" s="120" t="str">
        <f>IF(原始数据!H572="","",原始数据!H572)</f>
        <v>上</v>
      </c>
      <c r="J572" s="120" t="str">
        <f>原始数据!U572</f>
        <v/>
      </c>
      <c r="K572" s="120" t="str">
        <f t="shared" si="18"/>
        <v/>
      </c>
      <c r="L572" s="120">
        <f t="shared" si="19"/>
        <v>0</v>
      </c>
      <c r="M572" s="123" t="str">
        <f>IF(区域选择!K573="","",区域选择!K573)</f>
        <v/>
      </c>
      <c r="N572" s="123" t="str">
        <f>IF(原始数据!AI572=0,"",原始数据!AI572)</f>
        <v/>
      </c>
      <c r="O572" s="124"/>
      <c r="P572" s="125"/>
      <c r="Q572" s="125"/>
      <c r="R572" s="125"/>
      <c r="S572" s="125"/>
      <c r="T572" s="125"/>
      <c r="U572" s="123" t="str">
        <f>IF(区域选择!P573="","",区域选择!P573)</f>
        <v/>
      </c>
      <c r="V572" s="123" t="str">
        <f>IF(原始数据!AJ572=0,"",原始数据!AJ572)</f>
        <v/>
      </c>
      <c r="W572" s="124"/>
      <c r="X572" s="125"/>
      <c r="Y572" s="125"/>
      <c r="Z572" s="125"/>
      <c r="AA572" s="125"/>
      <c r="AB572" s="125"/>
      <c r="AC572" s="123" t="str">
        <f>IF(区域选择!U573="","",区域选择!U573)</f>
        <v/>
      </c>
      <c r="AD572" s="123" t="str">
        <f>IF(原始数据!AL572=0,"",原始数据!AL572)</f>
        <v/>
      </c>
      <c r="AE572" s="124"/>
      <c r="AF572" s="125"/>
      <c r="AG572" s="125"/>
      <c r="AH572" s="125"/>
      <c r="AI572" s="125"/>
      <c r="AJ572" s="125"/>
      <c r="AK572" s="123" t="str">
        <f>IF(区域选择!Z573="","",区域选择!Z573)</f>
        <v/>
      </c>
      <c r="AL572" s="123" t="str">
        <f>IF(原始数据!AN572=0,"",原始数据!AN572)</f>
        <v/>
      </c>
      <c r="AM572" s="124"/>
      <c r="AN572" s="125"/>
      <c r="AO572" s="125"/>
      <c r="AP572" s="125"/>
      <c r="AQ572" s="125"/>
      <c r="AR572" s="125"/>
      <c r="AS572" s="128"/>
      <c r="AT572" s="128"/>
      <c r="AU572" s="128"/>
      <c r="AV572" s="128"/>
      <c r="AW572" s="128"/>
      <c r="AX572" s="125"/>
      <c r="AY572" s="125"/>
      <c r="AZ572" s="130"/>
      <c r="BA572" s="130"/>
      <c r="BB572" s="130"/>
      <c r="BC572" s="125"/>
    </row>
    <row r="573" spans="1:55">
      <c r="A573" s="117">
        <f>输入错误检查!B573</f>
        <v>0</v>
      </c>
      <c r="C573" s="120" t="str">
        <f>IF(原始数据!B573="","",原始数据!B573)</f>
        <v/>
      </c>
      <c r="D573" s="120" t="str">
        <f>IF(原始数据!C573="","",原始数据!C573)</f>
        <v/>
      </c>
      <c r="E573" s="120" t="str">
        <f>IF(原始数据!D573="","",原始数据!D573)</f>
        <v/>
      </c>
      <c r="F573" s="120" t="str">
        <f>IF(原始数据!E573="","",原始数据!E573)</f>
        <v/>
      </c>
      <c r="G573" s="120" t="str">
        <f>IF(原始数据!F573="","",原始数据!F573)</f>
        <v/>
      </c>
      <c r="H573" s="120">
        <f>IF(原始数据!G573="","",原始数据!G573)</f>
        <v>2</v>
      </c>
      <c r="I573" s="120" t="str">
        <f>IF(原始数据!H573="","",原始数据!H573)</f>
        <v>下</v>
      </c>
      <c r="J573" s="120" t="str">
        <f>原始数据!U573</f>
        <v/>
      </c>
      <c r="K573" s="120" t="str">
        <f t="shared" si="18"/>
        <v/>
      </c>
      <c r="L573" s="120">
        <f t="shared" si="19"/>
        <v>0</v>
      </c>
      <c r="M573" s="123" t="str">
        <f>IF(区域选择!K574="","",区域选择!K574)</f>
        <v/>
      </c>
      <c r="N573" s="123" t="str">
        <f>IF(原始数据!AI573=0,"",原始数据!AI573)</f>
        <v/>
      </c>
      <c r="O573" s="124"/>
      <c r="P573" s="125"/>
      <c r="Q573" s="125"/>
      <c r="R573" s="125"/>
      <c r="S573" s="125"/>
      <c r="T573" s="125"/>
      <c r="U573" s="123" t="str">
        <f>IF(区域选择!P574="","",区域选择!P574)</f>
        <v/>
      </c>
      <c r="V573" s="123" t="str">
        <f>IF(原始数据!AJ573=0,"",原始数据!AJ573)</f>
        <v/>
      </c>
      <c r="W573" s="124"/>
      <c r="X573" s="125"/>
      <c r="Y573" s="125"/>
      <c r="Z573" s="125"/>
      <c r="AA573" s="125"/>
      <c r="AB573" s="125"/>
      <c r="AC573" s="123" t="str">
        <f>IF(区域选择!U574="","",区域选择!U574)</f>
        <v/>
      </c>
      <c r="AD573" s="123" t="str">
        <f>IF(原始数据!AL573=0,"",原始数据!AL573)</f>
        <v/>
      </c>
      <c r="AE573" s="124"/>
      <c r="AF573" s="125"/>
      <c r="AG573" s="125"/>
      <c r="AH573" s="125"/>
      <c r="AI573" s="125"/>
      <c r="AJ573" s="125"/>
      <c r="AK573" s="123" t="str">
        <f>IF(区域选择!Z574="","",区域选择!Z574)</f>
        <v/>
      </c>
      <c r="AL573" s="123" t="str">
        <f>IF(原始数据!AN573=0,"",原始数据!AN573)</f>
        <v/>
      </c>
      <c r="AM573" s="124"/>
      <c r="AN573" s="125"/>
      <c r="AO573" s="125"/>
      <c r="AP573" s="125"/>
      <c r="AQ573" s="125"/>
      <c r="AR573" s="125"/>
      <c r="AS573" s="128"/>
      <c r="AT573" s="128"/>
      <c r="AU573" s="128"/>
      <c r="AV573" s="128"/>
      <c r="AW573" s="128"/>
      <c r="AX573" s="125"/>
      <c r="AY573" s="125"/>
      <c r="AZ573" s="130"/>
      <c r="BA573" s="130"/>
      <c r="BB573" s="130"/>
      <c r="BC573" s="125"/>
    </row>
    <row r="574" spans="1:55">
      <c r="A574" s="117">
        <f>输入错误检查!B574</f>
        <v>0</v>
      </c>
      <c r="C574" s="120" t="str">
        <f>IF(原始数据!B574="","",原始数据!B574)</f>
        <v/>
      </c>
      <c r="D574" s="120" t="str">
        <f>IF(原始数据!C574="","",原始数据!C574)</f>
        <v/>
      </c>
      <c r="E574" s="120" t="str">
        <f>IF(原始数据!D574="","",原始数据!D574)</f>
        <v/>
      </c>
      <c r="F574" s="120" t="str">
        <f>IF(原始数据!E574="","",原始数据!E574)</f>
        <v/>
      </c>
      <c r="G574" s="120" t="str">
        <f>IF(原始数据!F574="","",原始数据!F574)</f>
        <v/>
      </c>
      <c r="H574" s="120">
        <f>IF(原始数据!G574="","",原始数据!G574)</f>
        <v>3</v>
      </c>
      <c r="I574" s="120" t="str">
        <f>IF(原始数据!H574="","",原始数据!H574)</f>
        <v>上</v>
      </c>
      <c r="J574" s="120" t="str">
        <f>原始数据!U574</f>
        <v/>
      </c>
      <c r="K574" s="120" t="str">
        <f t="shared" si="18"/>
        <v/>
      </c>
      <c r="L574" s="120">
        <f t="shared" si="19"/>
        <v>0</v>
      </c>
      <c r="M574" s="123" t="str">
        <f>IF(区域选择!K575="","",区域选择!K575)</f>
        <v/>
      </c>
      <c r="N574" s="123" t="str">
        <f>IF(原始数据!AI574=0,"",原始数据!AI574)</f>
        <v/>
      </c>
      <c r="O574" s="124"/>
      <c r="P574" s="125"/>
      <c r="Q574" s="125"/>
      <c r="R574" s="125"/>
      <c r="S574" s="125"/>
      <c r="T574" s="125"/>
      <c r="U574" s="123" t="str">
        <f>IF(区域选择!P575="","",区域选择!P575)</f>
        <v/>
      </c>
      <c r="V574" s="123" t="str">
        <f>IF(原始数据!AJ574=0,"",原始数据!AJ574)</f>
        <v/>
      </c>
      <c r="W574" s="124"/>
      <c r="X574" s="125"/>
      <c r="Y574" s="125"/>
      <c r="Z574" s="125"/>
      <c r="AA574" s="125"/>
      <c r="AB574" s="125"/>
      <c r="AC574" s="123" t="str">
        <f>IF(区域选择!U575="","",区域选择!U575)</f>
        <v/>
      </c>
      <c r="AD574" s="123" t="str">
        <f>IF(原始数据!AL574=0,"",原始数据!AL574)</f>
        <v/>
      </c>
      <c r="AE574" s="124"/>
      <c r="AF574" s="125"/>
      <c r="AG574" s="125"/>
      <c r="AH574" s="125"/>
      <c r="AI574" s="125"/>
      <c r="AJ574" s="125"/>
      <c r="AK574" s="123" t="str">
        <f>IF(区域选择!Z575="","",区域选择!Z575)</f>
        <v/>
      </c>
      <c r="AL574" s="123" t="str">
        <f>IF(原始数据!AN574=0,"",原始数据!AN574)</f>
        <v/>
      </c>
      <c r="AM574" s="124"/>
      <c r="AN574" s="125"/>
      <c r="AO574" s="125"/>
      <c r="AP574" s="125"/>
      <c r="AQ574" s="125"/>
      <c r="AR574" s="125"/>
      <c r="AS574" s="128"/>
      <c r="AT574" s="128"/>
      <c r="AU574" s="128"/>
      <c r="AV574" s="128"/>
      <c r="AW574" s="128"/>
      <c r="AX574" s="125"/>
      <c r="AY574" s="125"/>
      <c r="AZ574" s="130"/>
      <c r="BA574" s="130"/>
      <c r="BB574" s="130"/>
      <c r="BC574" s="125"/>
    </row>
    <row r="575" spans="1:55">
      <c r="A575" s="117">
        <f>输入错误检查!B575</f>
        <v>0</v>
      </c>
      <c r="C575" s="120" t="str">
        <f>IF(原始数据!B575="","",原始数据!B575)</f>
        <v/>
      </c>
      <c r="D575" s="120" t="str">
        <f>IF(原始数据!C575="","",原始数据!C575)</f>
        <v/>
      </c>
      <c r="E575" s="120" t="str">
        <f>IF(原始数据!D575="","",原始数据!D575)</f>
        <v/>
      </c>
      <c r="F575" s="120" t="str">
        <f>IF(原始数据!E575="","",原始数据!E575)</f>
        <v/>
      </c>
      <c r="G575" s="120" t="str">
        <f>IF(原始数据!F575="","",原始数据!F575)</f>
        <v/>
      </c>
      <c r="H575" s="120">
        <f>IF(原始数据!G575="","",原始数据!G575)</f>
        <v>3</v>
      </c>
      <c r="I575" s="120" t="str">
        <f>IF(原始数据!H575="","",原始数据!H575)</f>
        <v>下</v>
      </c>
      <c r="J575" s="120" t="str">
        <f>原始数据!U575</f>
        <v/>
      </c>
      <c r="K575" s="120" t="str">
        <f t="shared" si="18"/>
        <v/>
      </c>
      <c r="L575" s="120">
        <f t="shared" si="19"/>
        <v>0</v>
      </c>
      <c r="M575" s="123" t="str">
        <f>IF(区域选择!K576="","",区域选择!K576)</f>
        <v/>
      </c>
      <c r="N575" s="123" t="str">
        <f>IF(原始数据!AI575=0,"",原始数据!AI575)</f>
        <v/>
      </c>
      <c r="O575" s="124"/>
      <c r="P575" s="125"/>
      <c r="Q575" s="125"/>
      <c r="R575" s="125"/>
      <c r="S575" s="125"/>
      <c r="T575" s="125"/>
      <c r="U575" s="123" t="str">
        <f>IF(区域选择!P576="","",区域选择!P576)</f>
        <v/>
      </c>
      <c r="V575" s="123" t="str">
        <f>IF(原始数据!AJ575=0,"",原始数据!AJ575)</f>
        <v/>
      </c>
      <c r="W575" s="124"/>
      <c r="X575" s="125"/>
      <c r="Y575" s="125"/>
      <c r="Z575" s="125"/>
      <c r="AA575" s="125"/>
      <c r="AB575" s="125"/>
      <c r="AC575" s="123" t="str">
        <f>IF(区域选择!U576="","",区域选择!U576)</f>
        <v/>
      </c>
      <c r="AD575" s="123" t="str">
        <f>IF(原始数据!AL575=0,"",原始数据!AL575)</f>
        <v/>
      </c>
      <c r="AE575" s="124"/>
      <c r="AF575" s="125"/>
      <c r="AG575" s="125"/>
      <c r="AH575" s="125"/>
      <c r="AI575" s="125"/>
      <c r="AJ575" s="125"/>
      <c r="AK575" s="123" t="str">
        <f>IF(区域选择!Z576="","",区域选择!Z576)</f>
        <v/>
      </c>
      <c r="AL575" s="123" t="str">
        <f>IF(原始数据!AN575=0,"",原始数据!AN575)</f>
        <v/>
      </c>
      <c r="AM575" s="124"/>
      <c r="AN575" s="125"/>
      <c r="AO575" s="125"/>
      <c r="AP575" s="125"/>
      <c r="AQ575" s="125"/>
      <c r="AR575" s="125"/>
      <c r="AS575" s="128"/>
      <c r="AT575" s="128"/>
      <c r="AU575" s="128"/>
      <c r="AV575" s="128"/>
      <c r="AW575" s="128"/>
      <c r="AX575" s="125"/>
      <c r="AY575" s="125"/>
      <c r="AZ575" s="130"/>
      <c r="BA575" s="130"/>
      <c r="BB575" s="130"/>
      <c r="BC575" s="125"/>
    </row>
    <row r="576" spans="1:55">
      <c r="A576" s="117">
        <f>输入错误检查!B576</f>
        <v>0</v>
      </c>
      <c r="C576" s="120" t="str">
        <f>IF(原始数据!B576="","",原始数据!B576)</f>
        <v/>
      </c>
      <c r="D576" s="120" t="str">
        <f>IF(原始数据!C576="","",原始数据!C576)</f>
        <v/>
      </c>
      <c r="E576" s="120" t="str">
        <f>IF(原始数据!D576="","",原始数据!D576)</f>
        <v/>
      </c>
      <c r="F576" s="120" t="str">
        <f>IF(原始数据!E576="","",原始数据!E576)</f>
        <v/>
      </c>
      <c r="G576" s="120" t="str">
        <f>IF(原始数据!F576="","",原始数据!F576)</f>
        <v/>
      </c>
      <c r="H576" s="120" t="str">
        <f>IF(原始数据!G576="","",原始数据!G576)</f>
        <v>加</v>
      </c>
      <c r="I576" s="120" t="str">
        <f>IF(原始数据!H576="","",原始数据!H576)</f>
        <v>上</v>
      </c>
      <c r="J576" s="120" t="str">
        <f>原始数据!U576</f>
        <v/>
      </c>
      <c r="K576" s="120" t="str">
        <f t="shared" si="18"/>
        <v/>
      </c>
      <c r="L576" s="120">
        <f t="shared" si="19"/>
        <v>0</v>
      </c>
      <c r="M576" s="123" t="str">
        <f>IF(区域选择!K577="","",区域选择!K577)</f>
        <v/>
      </c>
      <c r="N576" s="123" t="str">
        <f>IF(原始数据!AI576=0,"",原始数据!AI576)</f>
        <v/>
      </c>
      <c r="O576" s="124"/>
      <c r="P576" s="125"/>
      <c r="Q576" s="125"/>
      <c r="R576" s="125"/>
      <c r="S576" s="125"/>
      <c r="T576" s="125"/>
      <c r="U576" s="123" t="str">
        <f>IF(区域选择!P577="","",区域选择!P577)</f>
        <v/>
      </c>
      <c r="V576" s="123" t="str">
        <f>IF(原始数据!AJ576=0,"",原始数据!AJ576)</f>
        <v/>
      </c>
      <c r="W576" s="124"/>
      <c r="X576" s="125"/>
      <c r="Y576" s="125"/>
      <c r="Z576" s="125"/>
      <c r="AA576" s="125"/>
      <c r="AB576" s="125"/>
      <c r="AC576" s="123" t="str">
        <f>IF(区域选择!U577="","",区域选择!U577)</f>
        <v/>
      </c>
      <c r="AD576" s="123" t="str">
        <f>IF(原始数据!AL576=0,"",原始数据!AL576)</f>
        <v/>
      </c>
      <c r="AE576" s="124"/>
      <c r="AF576" s="125"/>
      <c r="AG576" s="125"/>
      <c r="AH576" s="125"/>
      <c r="AI576" s="125"/>
      <c r="AJ576" s="125"/>
      <c r="AK576" s="123" t="str">
        <f>IF(区域选择!Z577="","",区域选择!Z577)</f>
        <v/>
      </c>
      <c r="AL576" s="123" t="str">
        <f>IF(原始数据!AN576=0,"",原始数据!AN576)</f>
        <v/>
      </c>
      <c r="AM576" s="124"/>
      <c r="AN576" s="125"/>
      <c r="AO576" s="125"/>
      <c r="AP576" s="125"/>
      <c r="AQ576" s="125"/>
      <c r="AR576" s="125"/>
      <c r="AS576" s="128"/>
      <c r="AT576" s="128"/>
      <c r="AU576" s="128"/>
      <c r="AV576" s="128"/>
      <c r="AW576" s="128"/>
      <c r="AX576" s="125"/>
      <c r="AY576" s="125"/>
      <c r="AZ576" s="130"/>
      <c r="BA576" s="130"/>
      <c r="BB576" s="130"/>
      <c r="BC576" s="125"/>
    </row>
    <row r="577" spans="1:55">
      <c r="A577" s="117">
        <f>输入错误检查!B577</f>
        <v>0</v>
      </c>
      <c r="C577" s="120" t="str">
        <f>IF(原始数据!B577="","",原始数据!B577)</f>
        <v/>
      </c>
      <c r="D577" s="120" t="str">
        <f>IF(原始数据!C577="","",原始数据!C577)</f>
        <v/>
      </c>
      <c r="E577" s="120" t="str">
        <f>IF(原始数据!D577="","",原始数据!D577)</f>
        <v/>
      </c>
      <c r="F577" s="120" t="str">
        <f>IF(原始数据!E577="","",原始数据!E577)</f>
        <v/>
      </c>
      <c r="G577" s="120" t="str">
        <f>IF(原始数据!F577="","",原始数据!F577)</f>
        <v/>
      </c>
      <c r="H577" s="120" t="str">
        <f>IF(原始数据!G577="","",原始数据!G577)</f>
        <v>加</v>
      </c>
      <c r="I577" s="120" t="str">
        <f>IF(原始数据!H577="","",原始数据!H577)</f>
        <v>下</v>
      </c>
      <c r="J577" s="120" t="str">
        <f>原始数据!U577</f>
        <v/>
      </c>
      <c r="K577" s="120" t="str">
        <f t="shared" si="18"/>
        <v/>
      </c>
      <c r="L577" s="120">
        <f t="shared" si="19"/>
        <v>0</v>
      </c>
      <c r="M577" s="123" t="str">
        <f>IF(区域选择!K578="","",区域选择!K578)</f>
        <v/>
      </c>
      <c r="N577" s="123" t="str">
        <f>IF(原始数据!AI577=0,"",原始数据!AI577)</f>
        <v/>
      </c>
      <c r="O577" s="124"/>
      <c r="P577" s="125"/>
      <c r="Q577" s="125"/>
      <c r="R577" s="125"/>
      <c r="S577" s="125"/>
      <c r="T577" s="125"/>
      <c r="U577" s="123" t="str">
        <f>IF(区域选择!P578="","",区域选择!P578)</f>
        <v/>
      </c>
      <c r="V577" s="123" t="str">
        <f>IF(原始数据!AJ577=0,"",原始数据!AJ577)</f>
        <v/>
      </c>
      <c r="W577" s="124"/>
      <c r="X577" s="125"/>
      <c r="Y577" s="125"/>
      <c r="Z577" s="125"/>
      <c r="AA577" s="125"/>
      <c r="AB577" s="125"/>
      <c r="AC577" s="123" t="str">
        <f>IF(区域选择!U578="","",区域选择!U578)</f>
        <v/>
      </c>
      <c r="AD577" s="123" t="str">
        <f>IF(原始数据!AL577=0,"",原始数据!AL577)</f>
        <v/>
      </c>
      <c r="AE577" s="124"/>
      <c r="AF577" s="125"/>
      <c r="AG577" s="125"/>
      <c r="AH577" s="125"/>
      <c r="AI577" s="125"/>
      <c r="AJ577" s="125"/>
      <c r="AK577" s="123" t="str">
        <f>IF(区域选择!Z578="","",区域选择!Z578)</f>
        <v/>
      </c>
      <c r="AL577" s="123" t="str">
        <f>IF(原始数据!AN577=0,"",原始数据!AN577)</f>
        <v/>
      </c>
      <c r="AM577" s="124"/>
      <c r="AN577" s="125"/>
      <c r="AO577" s="125"/>
      <c r="AP577" s="125"/>
      <c r="AQ577" s="125"/>
      <c r="AR577" s="125"/>
      <c r="AS577" s="128"/>
      <c r="AT577" s="128"/>
      <c r="AU577" s="128"/>
      <c r="AV577" s="128"/>
      <c r="AW577" s="128"/>
      <c r="AX577" s="125"/>
      <c r="AY577" s="125"/>
      <c r="AZ577" s="130"/>
      <c r="BA577" s="130"/>
      <c r="BB577" s="130"/>
      <c r="BC577" s="125"/>
    </row>
    <row r="578" spans="1:55">
      <c r="A578" s="117">
        <f>输入错误检查!B578</f>
        <v>0</v>
      </c>
      <c r="C578" s="120" t="str">
        <f>IF(原始数据!B578="","",原始数据!B578)</f>
        <v/>
      </c>
      <c r="D578" s="120" t="str">
        <f>IF(原始数据!C578="","",原始数据!C578)</f>
        <v/>
      </c>
      <c r="E578" s="120" t="str">
        <f>IF(原始数据!D578="","",原始数据!D578)</f>
        <v/>
      </c>
      <c r="F578" s="120" t="str">
        <f>IF(原始数据!E578="","",原始数据!E578)</f>
        <v/>
      </c>
      <c r="G578" s="120" t="str">
        <f>IF(原始数据!F578="","",原始数据!F578)</f>
        <v/>
      </c>
      <c r="H578" s="120">
        <f>IF(原始数据!G578="","",原始数据!G578)</f>
        <v>1</v>
      </c>
      <c r="I578" s="120" t="str">
        <f>IF(原始数据!H578="","",原始数据!H578)</f>
        <v>上</v>
      </c>
      <c r="J578" s="120" t="str">
        <f>原始数据!U578</f>
        <v/>
      </c>
      <c r="K578" s="120" t="str">
        <f t="shared" si="18"/>
        <v/>
      </c>
      <c r="L578" s="120">
        <f t="shared" si="19"/>
        <v>0</v>
      </c>
      <c r="M578" s="123" t="str">
        <f>IF(区域选择!K579="","",区域选择!K579)</f>
        <v/>
      </c>
      <c r="N578" s="123" t="str">
        <f>IF(原始数据!AI578=0,"",原始数据!AI578)</f>
        <v/>
      </c>
      <c r="O578" s="124"/>
      <c r="P578" s="125"/>
      <c r="Q578" s="125"/>
      <c r="R578" s="125"/>
      <c r="S578" s="125"/>
      <c r="T578" s="125"/>
      <c r="U578" s="123" t="str">
        <f>IF(区域选择!P579="","",区域选择!P579)</f>
        <v/>
      </c>
      <c r="V578" s="123" t="str">
        <f>IF(原始数据!AJ578=0,"",原始数据!AJ578)</f>
        <v/>
      </c>
      <c r="W578" s="124"/>
      <c r="X578" s="125"/>
      <c r="Y578" s="125"/>
      <c r="Z578" s="125"/>
      <c r="AA578" s="125"/>
      <c r="AB578" s="125"/>
      <c r="AC578" s="123" t="str">
        <f>IF(区域选择!U579="","",区域选择!U579)</f>
        <v/>
      </c>
      <c r="AD578" s="123" t="str">
        <f>IF(原始数据!AL578=0,"",原始数据!AL578)</f>
        <v/>
      </c>
      <c r="AE578" s="124"/>
      <c r="AF578" s="125"/>
      <c r="AG578" s="125"/>
      <c r="AH578" s="125"/>
      <c r="AI578" s="125"/>
      <c r="AJ578" s="125"/>
      <c r="AK578" s="123" t="str">
        <f>IF(区域选择!Z579="","",区域选择!Z579)</f>
        <v/>
      </c>
      <c r="AL578" s="123" t="str">
        <f>IF(原始数据!AN578=0,"",原始数据!AN578)</f>
        <v/>
      </c>
      <c r="AM578" s="124"/>
      <c r="AN578" s="125"/>
      <c r="AO578" s="125"/>
      <c r="AP578" s="125"/>
      <c r="AQ578" s="125"/>
      <c r="AR578" s="125"/>
      <c r="AS578" s="128"/>
      <c r="AT578" s="128"/>
      <c r="AU578" s="128"/>
      <c r="AV578" s="128"/>
      <c r="AW578" s="128"/>
      <c r="AX578" s="125"/>
      <c r="AY578" s="125"/>
      <c r="AZ578" s="130"/>
      <c r="BA578" s="130"/>
      <c r="BB578" s="130"/>
      <c r="BC578" s="125"/>
    </row>
    <row r="579" spans="1:55">
      <c r="A579" s="117">
        <f>输入错误检查!B579</f>
        <v>0</v>
      </c>
      <c r="C579" s="120" t="str">
        <f>IF(原始数据!B579="","",原始数据!B579)</f>
        <v/>
      </c>
      <c r="D579" s="120" t="str">
        <f>IF(原始数据!C579="","",原始数据!C579)</f>
        <v/>
      </c>
      <c r="E579" s="120" t="str">
        <f>IF(原始数据!D579="","",原始数据!D579)</f>
        <v/>
      </c>
      <c r="F579" s="120" t="str">
        <f>IF(原始数据!E579="","",原始数据!E579)</f>
        <v/>
      </c>
      <c r="G579" s="120" t="str">
        <f>IF(原始数据!F579="","",原始数据!F579)</f>
        <v/>
      </c>
      <c r="H579" s="120">
        <f>IF(原始数据!G579="","",原始数据!G579)</f>
        <v>1</v>
      </c>
      <c r="I579" s="120" t="str">
        <f>IF(原始数据!H579="","",原始数据!H579)</f>
        <v>下</v>
      </c>
      <c r="J579" s="120" t="str">
        <f>原始数据!U579</f>
        <v/>
      </c>
      <c r="K579" s="120" t="str">
        <f t="shared" si="18"/>
        <v/>
      </c>
      <c r="L579" s="120">
        <f t="shared" si="19"/>
        <v>0</v>
      </c>
      <c r="M579" s="123" t="str">
        <f>IF(区域选择!K580="","",区域选择!K580)</f>
        <v/>
      </c>
      <c r="N579" s="123" t="str">
        <f>IF(原始数据!AI579=0,"",原始数据!AI579)</f>
        <v/>
      </c>
      <c r="O579" s="124"/>
      <c r="P579" s="125"/>
      <c r="Q579" s="125"/>
      <c r="R579" s="125"/>
      <c r="S579" s="125"/>
      <c r="T579" s="125"/>
      <c r="U579" s="123" t="str">
        <f>IF(区域选择!P580="","",区域选择!P580)</f>
        <v/>
      </c>
      <c r="V579" s="123" t="str">
        <f>IF(原始数据!AJ579=0,"",原始数据!AJ579)</f>
        <v/>
      </c>
      <c r="W579" s="124"/>
      <c r="X579" s="125"/>
      <c r="Y579" s="125"/>
      <c r="Z579" s="125"/>
      <c r="AA579" s="125"/>
      <c r="AB579" s="125"/>
      <c r="AC579" s="123" t="str">
        <f>IF(区域选择!U580="","",区域选择!U580)</f>
        <v/>
      </c>
      <c r="AD579" s="123" t="str">
        <f>IF(原始数据!AL579=0,"",原始数据!AL579)</f>
        <v/>
      </c>
      <c r="AE579" s="124"/>
      <c r="AF579" s="125"/>
      <c r="AG579" s="125"/>
      <c r="AH579" s="125"/>
      <c r="AI579" s="125"/>
      <c r="AJ579" s="125"/>
      <c r="AK579" s="123" t="str">
        <f>IF(区域选择!Z580="","",区域选择!Z580)</f>
        <v/>
      </c>
      <c r="AL579" s="123" t="str">
        <f>IF(原始数据!AN579=0,"",原始数据!AN579)</f>
        <v/>
      </c>
      <c r="AM579" s="124"/>
      <c r="AN579" s="125"/>
      <c r="AO579" s="125"/>
      <c r="AP579" s="125"/>
      <c r="AQ579" s="125"/>
      <c r="AR579" s="125"/>
      <c r="AS579" s="128"/>
      <c r="AT579" s="128"/>
      <c r="AU579" s="128"/>
      <c r="AV579" s="128"/>
      <c r="AW579" s="128"/>
      <c r="AX579" s="125"/>
      <c r="AY579" s="125"/>
      <c r="AZ579" s="130"/>
      <c r="BA579" s="130"/>
      <c r="BB579" s="130"/>
      <c r="BC579" s="125"/>
    </row>
    <row r="580" spans="1:55">
      <c r="A580" s="117">
        <f>输入错误检查!B580</f>
        <v>0</v>
      </c>
      <c r="C580" s="120" t="str">
        <f>IF(原始数据!B580="","",原始数据!B580)</f>
        <v/>
      </c>
      <c r="D580" s="120" t="str">
        <f>IF(原始数据!C580="","",原始数据!C580)</f>
        <v/>
      </c>
      <c r="E580" s="120" t="str">
        <f>IF(原始数据!D580="","",原始数据!D580)</f>
        <v/>
      </c>
      <c r="F580" s="120" t="str">
        <f>IF(原始数据!E580="","",原始数据!E580)</f>
        <v/>
      </c>
      <c r="G580" s="120" t="str">
        <f>IF(原始数据!F580="","",原始数据!F580)</f>
        <v/>
      </c>
      <c r="H580" s="120">
        <f>IF(原始数据!G580="","",原始数据!G580)</f>
        <v>2</v>
      </c>
      <c r="I580" s="120" t="str">
        <f>IF(原始数据!H580="","",原始数据!H580)</f>
        <v>上</v>
      </c>
      <c r="J580" s="120" t="str">
        <f>原始数据!U580</f>
        <v/>
      </c>
      <c r="K580" s="120" t="str">
        <f t="shared" si="18"/>
        <v/>
      </c>
      <c r="L580" s="120">
        <f t="shared" si="19"/>
        <v>0</v>
      </c>
      <c r="M580" s="123" t="str">
        <f>IF(区域选择!K581="","",区域选择!K581)</f>
        <v/>
      </c>
      <c r="N580" s="123" t="str">
        <f>IF(原始数据!AI580=0,"",原始数据!AI580)</f>
        <v/>
      </c>
      <c r="O580" s="124"/>
      <c r="P580" s="125"/>
      <c r="Q580" s="125"/>
      <c r="R580" s="125"/>
      <c r="S580" s="125"/>
      <c r="T580" s="125"/>
      <c r="U580" s="123" t="str">
        <f>IF(区域选择!P581="","",区域选择!P581)</f>
        <v/>
      </c>
      <c r="V580" s="123" t="str">
        <f>IF(原始数据!AJ580=0,"",原始数据!AJ580)</f>
        <v/>
      </c>
      <c r="W580" s="124"/>
      <c r="X580" s="125"/>
      <c r="Y580" s="125"/>
      <c r="Z580" s="125"/>
      <c r="AA580" s="125"/>
      <c r="AB580" s="125"/>
      <c r="AC580" s="123" t="str">
        <f>IF(区域选择!U581="","",区域选择!U581)</f>
        <v/>
      </c>
      <c r="AD580" s="123" t="str">
        <f>IF(原始数据!AL580=0,"",原始数据!AL580)</f>
        <v/>
      </c>
      <c r="AE580" s="124"/>
      <c r="AF580" s="125"/>
      <c r="AG580" s="125"/>
      <c r="AH580" s="125"/>
      <c r="AI580" s="125"/>
      <c r="AJ580" s="125"/>
      <c r="AK580" s="123" t="str">
        <f>IF(区域选择!Z581="","",区域选择!Z581)</f>
        <v/>
      </c>
      <c r="AL580" s="123" t="str">
        <f>IF(原始数据!AN580=0,"",原始数据!AN580)</f>
        <v/>
      </c>
      <c r="AM580" s="124"/>
      <c r="AN580" s="125"/>
      <c r="AO580" s="125"/>
      <c r="AP580" s="125"/>
      <c r="AQ580" s="125"/>
      <c r="AR580" s="125"/>
      <c r="AS580" s="128"/>
      <c r="AT580" s="128"/>
      <c r="AU580" s="128"/>
      <c r="AV580" s="128"/>
      <c r="AW580" s="128"/>
      <c r="AX580" s="125"/>
      <c r="AY580" s="125"/>
      <c r="AZ580" s="130"/>
      <c r="BA580" s="130"/>
      <c r="BB580" s="130"/>
      <c r="BC580" s="125"/>
    </row>
    <row r="581" spans="1:55">
      <c r="A581" s="117">
        <f>输入错误检查!B581</f>
        <v>0</v>
      </c>
      <c r="C581" s="120" t="str">
        <f>IF(原始数据!B581="","",原始数据!B581)</f>
        <v/>
      </c>
      <c r="D581" s="120" t="str">
        <f>IF(原始数据!C581="","",原始数据!C581)</f>
        <v/>
      </c>
      <c r="E581" s="120" t="str">
        <f>IF(原始数据!D581="","",原始数据!D581)</f>
        <v/>
      </c>
      <c r="F581" s="120" t="str">
        <f>IF(原始数据!E581="","",原始数据!E581)</f>
        <v/>
      </c>
      <c r="G581" s="120" t="str">
        <f>IF(原始数据!F581="","",原始数据!F581)</f>
        <v/>
      </c>
      <c r="H581" s="120">
        <f>IF(原始数据!G581="","",原始数据!G581)</f>
        <v>2</v>
      </c>
      <c r="I581" s="120" t="str">
        <f>IF(原始数据!H581="","",原始数据!H581)</f>
        <v>下</v>
      </c>
      <c r="J581" s="120" t="str">
        <f>原始数据!U581</f>
        <v/>
      </c>
      <c r="K581" s="120" t="str">
        <f t="shared" si="18"/>
        <v/>
      </c>
      <c r="L581" s="120">
        <f t="shared" si="19"/>
        <v>0</v>
      </c>
      <c r="M581" s="123" t="str">
        <f>IF(区域选择!K582="","",区域选择!K582)</f>
        <v/>
      </c>
      <c r="N581" s="123" t="str">
        <f>IF(原始数据!AI581=0,"",原始数据!AI581)</f>
        <v/>
      </c>
      <c r="O581" s="124"/>
      <c r="P581" s="125"/>
      <c r="Q581" s="125"/>
      <c r="R581" s="125"/>
      <c r="S581" s="125"/>
      <c r="T581" s="125"/>
      <c r="U581" s="123" t="str">
        <f>IF(区域选择!P582="","",区域选择!P582)</f>
        <v/>
      </c>
      <c r="V581" s="123" t="str">
        <f>IF(原始数据!AJ581=0,"",原始数据!AJ581)</f>
        <v/>
      </c>
      <c r="W581" s="124"/>
      <c r="X581" s="125"/>
      <c r="Y581" s="125"/>
      <c r="Z581" s="125"/>
      <c r="AA581" s="125"/>
      <c r="AB581" s="125"/>
      <c r="AC581" s="123" t="str">
        <f>IF(区域选择!U582="","",区域选择!U582)</f>
        <v/>
      </c>
      <c r="AD581" s="123" t="str">
        <f>IF(原始数据!AL581=0,"",原始数据!AL581)</f>
        <v/>
      </c>
      <c r="AE581" s="124"/>
      <c r="AF581" s="125"/>
      <c r="AG581" s="125"/>
      <c r="AH581" s="125"/>
      <c r="AI581" s="125"/>
      <c r="AJ581" s="125"/>
      <c r="AK581" s="123" t="str">
        <f>IF(区域选择!Z582="","",区域选择!Z582)</f>
        <v/>
      </c>
      <c r="AL581" s="123" t="str">
        <f>IF(原始数据!AN581=0,"",原始数据!AN581)</f>
        <v/>
      </c>
      <c r="AM581" s="124"/>
      <c r="AN581" s="125"/>
      <c r="AO581" s="125"/>
      <c r="AP581" s="125"/>
      <c r="AQ581" s="125"/>
      <c r="AR581" s="125"/>
      <c r="AS581" s="128"/>
      <c r="AT581" s="128"/>
      <c r="AU581" s="128"/>
      <c r="AV581" s="128"/>
      <c r="AW581" s="128"/>
      <c r="AX581" s="125"/>
      <c r="AY581" s="125"/>
      <c r="AZ581" s="130"/>
      <c r="BA581" s="130"/>
      <c r="BB581" s="130"/>
      <c r="BC581" s="125"/>
    </row>
    <row r="582" spans="1:55">
      <c r="A582" s="117">
        <f>输入错误检查!B582</f>
        <v>0</v>
      </c>
      <c r="C582" s="120" t="str">
        <f>IF(原始数据!B582="","",原始数据!B582)</f>
        <v/>
      </c>
      <c r="D582" s="120" t="str">
        <f>IF(原始数据!C582="","",原始数据!C582)</f>
        <v/>
      </c>
      <c r="E582" s="120" t="str">
        <f>IF(原始数据!D582="","",原始数据!D582)</f>
        <v/>
      </c>
      <c r="F582" s="120" t="str">
        <f>IF(原始数据!E582="","",原始数据!E582)</f>
        <v/>
      </c>
      <c r="G582" s="120" t="str">
        <f>IF(原始数据!F582="","",原始数据!F582)</f>
        <v/>
      </c>
      <c r="H582" s="120">
        <f>IF(原始数据!G582="","",原始数据!G582)</f>
        <v>3</v>
      </c>
      <c r="I582" s="120" t="str">
        <f>IF(原始数据!H582="","",原始数据!H582)</f>
        <v>上</v>
      </c>
      <c r="J582" s="120" t="str">
        <f>原始数据!U582</f>
        <v/>
      </c>
      <c r="K582" s="120" t="str">
        <f t="shared" si="18"/>
        <v/>
      </c>
      <c r="L582" s="120">
        <f t="shared" si="19"/>
        <v>0</v>
      </c>
      <c r="M582" s="123" t="str">
        <f>IF(区域选择!K583="","",区域选择!K583)</f>
        <v/>
      </c>
      <c r="N582" s="123" t="str">
        <f>IF(原始数据!AI582=0,"",原始数据!AI582)</f>
        <v/>
      </c>
      <c r="O582" s="124"/>
      <c r="P582" s="125"/>
      <c r="Q582" s="125"/>
      <c r="R582" s="125"/>
      <c r="S582" s="125"/>
      <c r="T582" s="125"/>
      <c r="U582" s="123" t="str">
        <f>IF(区域选择!P583="","",区域选择!P583)</f>
        <v/>
      </c>
      <c r="V582" s="123" t="str">
        <f>IF(原始数据!AJ582=0,"",原始数据!AJ582)</f>
        <v/>
      </c>
      <c r="W582" s="124"/>
      <c r="X582" s="125"/>
      <c r="Y582" s="125"/>
      <c r="Z582" s="125"/>
      <c r="AA582" s="125"/>
      <c r="AB582" s="125"/>
      <c r="AC582" s="123" t="str">
        <f>IF(区域选择!U583="","",区域选择!U583)</f>
        <v/>
      </c>
      <c r="AD582" s="123" t="str">
        <f>IF(原始数据!AL582=0,"",原始数据!AL582)</f>
        <v/>
      </c>
      <c r="AE582" s="124"/>
      <c r="AF582" s="125"/>
      <c r="AG582" s="125"/>
      <c r="AH582" s="125"/>
      <c r="AI582" s="125"/>
      <c r="AJ582" s="125"/>
      <c r="AK582" s="123" t="str">
        <f>IF(区域选择!Z583="","",区域选择!Z583)</f>
        <v/>
      </c>
      <c r="AL582" s="123" t="str">
        <f>IF(原始数据!AN582=0,"",原始数据!AN582)</f>
        <v/>
      </c>
      <c r="AM582" s="124"/>
      <c r="AN582" s="125"/>
      <c r="AO582" s="125"/>
      <c r="AP582" s="125"/>
      <c r="AQ582" s="125"/>
      <c r="AR582" s="125"/>
      <c r="AS582" s="128"/>
      <c r="AT582" s="128"/>
      <c r="AU582" s="128"/>
      <c r="AV582" s="128"/>
      <c r="AW582" s="128"/>
      <c r="AX582" s="125"/>
      <c r="AY582" s="125"/>
      <c r="AZ582" s="130"/>
      <c r="BA582" s="130"/>
      <c r="BB582" s="130"/>
      <c r="BC582" s="125"/>
    </row>
    <row r="583" spans="1:55">
      <c r="A583" s="117">
        <f>输入错误检查!B583</f>
        <v>0</v>
      </c>
      <c r="C583" s="120" t="str">
        <f>IF(原始数据!B583="","",原始数据!B583)</f>
        <v/>
      </c>
      <c r="D583" s="120" t="str">
        <f>IF(原始数据!C583="","",原始数据!C583)</f>
        <v/>
      </c>
      <c r="E583" s="120" t="str">
        <f>IF(原始数据!D583="","",原始数据!D583)</f>
        <v/>
      </c>
      <c r="F583" s="120" t="str">
        <f>IF(原始数据!E583="","",原始数据!E583)</f>
        <v/>
      </c>
      <c r="G583" s="120" t="str">
        <f>IF(原始数据!F583="","",原始数据!F583)</f>
        <v/>
      </c>
      <c r="H583" s="120">
        <f>IF(原始数据!G583="","",原始数据!G583)</f>
        <v>3</v>
      </c>
      <c r="I583" s="120" t="str">
        <f>IF(原始数据!H583="","",原始数据!H583)</f>
        <v>下</v>
      </c>
      <c r="J583" s="120" t="str">
        <f>原始数据!U583</f>
        <v/>
      </c>
      <c r="K583" s="120" t="str">
        <f t="shared" si="18"/>
        <v/>
      </c>
      <c r="L583" s="120">
        <f t="shared" si="19"/>
        <v>0</v>
      </c>
      <c r="M583" s="123" t="str">
        <f>IF(区域选择!K584="","",区域选择!K584)</f>
        <v/>
      </c>
      <c r="N583" s="123" t="str">
        <f>IF(原始数据!AI583=0,"",原始数据!AI583)</f>
        <v/>
      </c>
      <c r="O583" s="124"/>
      <c r="P583" s="125"/>
      <c r="Q583" s="125"/>
      <c r="R583" s="125"/>
      <c r="S583" s="125"/>
      <c r="T583" s="125"/>
      <c r="U583" s="123" t="str">
        <f>IF(区域选择!P584="","",区域选择!P584)</f>
        <v/>
      </c>
      <c r="V583" s="123" t="str">
        <f>IF(原始数据!AJ583=0,"",原始数据!AJ583)</f>
        <v/>
      </c>
      <c r="W583" s="124"/>
      <c r="X583" s="125"/>
      <c r="Y583" s="125"/>
      <c r="Z583" s="125"/>
      <c r="AA583" s="125"/>
      <c r="AB583" s="125"/>
      <c r="AC583" s="123" t="str">
        <f>IF(区域选择!U584="","",区域选择!U584)</f>
        <v/>
      </c>
      <c r="AD583" s="123" t="str">
        <f>IF(原始数据!AL583=0,"",原始数据!AL583)</f>
        <v/>
      </c>
      <c r="AE583" s="124"/>
      <c r="AF583" s="125"/>
      <c r="AG583" s="125"/>
      <c r="AH583" s="125"/>
      <c r="AI583" s="125"/>
      <c r="AJ583" s="125"/>
      <c r="AK583" s="123" t="str">
        <f>IF(区域选择!Z584="","",区域选择!Z584)</f>
        <v/>
      </c>
      <c r="AL583" s="123" t="str">
        <f>IF(原始数据!AN583=0,"",原始数据!AN583)</f>
        <v/>
      </c>
      <c r="AM583" s="124"/>
      <c r="AN583" s="125"/>
      <c r="AO583" s="125"/>
      <c r="AP583" s="125"/>
      <c r="AQ583" s="125"/>
      <c r="AR583" s="125"/>
      <c r="AS583" s="128"/>
      <c r="AT583" s="128"/>
      <c r="AU583" s="128"/>
      <c r="AV583" s="128"/>
      <c r="AW583" s="128"/>
      <c r="AX583" s="125"/>
      <c r="AY583" s="125"/>
      <c r="AZ583" s="130"/>
      <c r="BA583" s="130"/>
      <c r="BB583" s="130"/>
      <c r="BC583" s="125"/>
    </row>
    <row r="584" spans="1:55">
      <c r="A584" s="117">
        <f>输入错误检查!B584</f>
        <v>0</v>
      </c>
      <c r="C584" s="120" t="str">
        <f>IF(原始数据!B584="","",原始数据!B584)</f>
        <v/>
      </c>
      <c r="D584" s="120" t="str">
        <f>IF(原始数据!C584="","",原始数据!C584)</f>
        <v/>
      </c>
      <c r="E584" s="120" t="str">
        <f>IF(原始数据!D584="","",原始数据!D584)</f>
        <v/>
      </c>
      <c r="F584" s="120" t="str">
        <f>IF(原始数据!E584="","",原始数据!E584)</f>
        <v/>
      </c>
      <c r="G584" s="120" t="str">
        <f>IF(原始数据!F584="","",原始数据!F584)</f>
        <v/>
      </c>
      <c r="H584" s="120" t="str">
        <f>IF(原始数据!G584="","",原始数据!G584)</f>
        <v>加</v>
      </c>
      <c r="I584" s="120" t="str">
        <f>IF(原始数据!H584="","",原始数据!H584)</f>
        <v>上</v>
      </c>
      <c r="J584" s="120" t="str">
        <f>原始数据!U584</f>
        <v/>
      </c>
      <c r="K584" s="120" t="str">
        <f t="shared" si="18"/>
        <v/>
      </c>
      <c r="L584" s="120">
        <f t="shared" si="19"/>
        <v>0</v>
      </c>
      <c r="M584" s="123" t="str">
        <f>IF(区域选择!K585="","",区域选择!K585)</f>
        <v/>
      </c>
      <c r="N584" s="123" t="str">
        <f>IF(原始数据!AI584=0,"",原始数据!AI584)</f>
        <v/>
      </c>
      <c r="O584" s="124"/>
      <c r="P584" s="125"/>
      <c r="Q584" s="125"/>
      <c r="R584" s="125"/>
      <c r="S584" s="125"/>
      <c r="T584" s="125"/>
      <c r="U584" s="123" t="str">
        <f>IF(区域选择!P585="","",区域选择!P585)</f>
        <v/>
      </c>
      <c r="V584" s="123" t="str">
        <f>IF(原始数据!AJ584=0,"",原始数据!AJ584)</f>
        <v/>
      </c>
      <c r="W584" s="124"/>
      <c r="X584" s="125"/>
      <c r="Y584" s="125"/>
      <c r="Z584" s="125"/>
      <c r="AA584" s="125"/>
      <c r="AB584" s="125"/>
      <c r="AC584" s="123" t="str">
        <f>IF(区域选择!U585="","",区域选择!U585)</f>
        <v/>
      </c>
      <c r="AD584" s="123" t="str">
        <f>IF(原始数据!AL584=0,"",原始数据!AL584)</f>
        <v/>
      </c>
      <c r="AE584" s="124"/>
      <c r="AF584" s="125"/>
      <c r="AG584" s="125"/>
      <c r="AH584" s="125"/>
      <c r="AI584" s="125"/>
      <c r="AJ584" s="125"/>
      <c r="AK584" s="123" t="str">
        <f>IF(区域选择!Z585="","",区域选择!Z585)</f>
        <v/>
      </c>
      <c r="AL584" s="123" t="str">
        <f>IF(原始数据!AN584=0,"",原始数据!AN584)</f>
        <v/>
      </c>
      <c r="AM584" s="124"/>
      <c r="AN584" s="125"/>
      <c r="AO584" s="125"/>
      <c r="AP584" s="125"/>
      <c r="AQ584" s="125"/>
      <c r="AR584" s="125"/>
      <c r="AS584" s="128"/>
      <c r="AT584" s="128"/>
      <c r="AU584" s="128"/>
      <c r="AV584" s="128"/>
      <c r="AW584" s="128"/>
      <c r="AX584" s="125"/>
      <c r="AY584" s="125"/>
      <c r="AZ584" s="130"/>
      <c r="BA584" s="130"/>
      <c r="BB584" s="130"/>
      <c r="BC584" s="125"/>
    </row>
    <row r="585" spans="1:55">
      <c r="A585" s="117">
        <f>输入错误检查!B585</f>
        <v>0</v>
      </c>
      <c r="C585" s="120" t="str">
        <f>IF(原始数据!B585="","",原始数据!B585)</f>
        <v/>
      </c>
      <c r="D585" s="120" t="str">
        <f>IF(原始数据!C585="","",原始数据!C585)</f>
        <v/>
      </c>
      <c r="E585" s="120" t="str">
        <f>IF(原始数据!D585="","",原始数据!D585)</f>
        <v/>
      </c>
      <c r="F585" s="120" t="str">
        <f>IF(原始数据!E585="","",原始数据!E585)</f>
        <v/>
      </c>
      <c r="G585" s="120" t="str">
        <f>IF(原始数据!F585="","",原始数据!F585)</f>
        <v/>
      </c>
      <c r="H585" s="120" t="str">
        <f>IF(原始数据!G585="","",原始数据!G585)</f>
        <v>加</v>
      </c>
      <c r="I585" s="120" t="str">
        <f>IF(原始数据!H585="","",原始数据!H585)</f>
        <v>下</v>
      </c>
      <c r="J585" s="120" t="str">
        <f>原始数据!U585</f>
        <v/>
      </c>
      <c r="K585" s="120" t="str">
        <f t="shared" si="18"/>
        <v/>
      </c>
      <c r="L585" s="120">
        <f t="shared" si="19"/>
        <v>0</v>
      </c>
      <c r="M585" s="123" t="str">
        <f>IF(区域选择!K586="","",区域选择!K586)</f>
        <v/>
      </c>
      <c r="N585" s="123" t="str">
        <f>IF(原始数据!AI585=0,"",原始数据!AI585)</f>
        <v/>
      </c>
      <c r="O585" s="124"/>
      <c r="P585" s="125"/>
      <c r="Q585" s="125"/>
      <c r="R585" s="125"/>
      <c r="S585" s="125"/>
      <c r="T585" s="125"/>
      <c r="U585" s="123" t="str">
        <f>IF(区域选择!P586="","",区域选择!P586)</f>
        <v/>
      </c>
      <c r="V585" s="123" t="str">
        <f>IF(原始数据!AJ585=0,"",原始数据!AJ585)</f>
        <v/>
      </c>
      <c r="W585" s="124"/>
      <c r="X585" s="125"/>
      <c r="Y585" s="125"/>
      <c r="Z585" s="125"/>
      <c r="AA585" s="125"/>
      <c r="AB585" s="125"/>
      <c r="AC585" s="123" t="str">
        <f>IF(区域选择!U586="","",区域选择!U586)</f>
        <v/>
      </c>
      <c r="AD585" s="123" t="str">
        <f>IF(原始数据!AL585=0,"",原始数据!AL585)</f>
        <v/>
      </c>
      <c r="AE585" s="124"/>
      <c r="AF585" s="125"/>
      <c r="AG585" s="125"/>
      <c r="AH585" s="125"/>
      <c r="AI585" s="125"/>
      <c r="AJ585" s="125"/>
      <c r="AK585" s="123" t="str">
        <f>IF(区域选择!Z586="","",区域选择!Z586)</f>
        <v/>
      </c>
      <c r="AL585" s="123" t="str">
        <f>IF(原始数据!AN585=0,"",原始数据!AN585)</f>
        <v/>
      </c>
      <c r="AM585" s="124"/>
      <c r="AN585" s="125"/>
      <c r="AO585" s="125"/>
      <c r="AP585" s="125"/>
      <c r="AQ585" s="125"/>
      <c r="AR585" s="125"/>
      <c r="AS585" s="128"/>
      <c r="AT585" s="128"/>
      <c r="AU585" s="128"/>
      <c r="AV585" s="128"/>
      <c r="AW585" s="128"/>
      <c r="AX585" s="125"/>
      <c r="AY585" s="125"/>
      <c r="AZ585" s="130"/>
      <c r="BA585" s="130"/>
      <c r="BB585" s="130"/>
      <c r="BC585" s="125"/>
    </row>
    <row r="586" spans="1:55">
      <c r="A586" s="117">
        <f>输入错误检查!B586</f>
        <v>0</v>
      </c>
      <c r="C586" s="120" t="str">
        <f>IF(原始数据!B586="","",原始数据!B586)</f>
        <v/>
      </c>
      <c r="D586" s="120" t="str">
        <f>IF(原始数据!C586="","",原始数据!C586)</f>
        <v/>
      </c>
      <c r="E586" s="120" t="str">
        <f>IF(原始数据!D586="","",原始数据!D586)</f>
        <v/>
      </c>
      <c r="F586" s="120" t="str">
        <f>IF(原始数据!E586="","",原始数据!E586)</f>
        <v/>
      </c>
      <c r="G586" s="120" t="str">
        <f>IF(原始数据!F586="","",原始数据!F586)</f>
        <v/>
      </c>
      <c r="H586" s="120">
        <f>IF(原始数据!G586="","",原始数据!G586)</f>
        <v>1</v>
      </c>
      <c r="I586" s="120" t="str">
        <f>IF(原始数据!H586="","",原始数据!H586)</f>
        <v>上</v>
      </c>
      <c r="J586" s="120" t="str">
        <f>原始数据!U586</f>
        <v/>
      </c>
      <c r="K586" s="120" t="str">
        <f t="shared" si="18"/>
        <v/>
      </c>
      <c r="L586" s="120">
        <f t="shared" si="19"/>
        <v>0</v>
      </c>
      <c r="M586" s="123" t="str">
        <f>IF(区域选择!K587="","",区域选择!K587)</f>
        <v/>
      </c>
      <c r="N586" s="123" t="str">
        <f>IF(原始数据!AI586=0,"",原始数据!AI586)</f>
        <v/>
      </c>
      <c r="O586" s="124"/>
      <c r="P586" s="125"/>
      <c r="Q586" s="125"/>
      <c r="R586" s="125"/>
      <c r="S586" s="125"/>
      <c r="T586" s="125"/>
      <c r="U586" s="123" t="str">
        <f>IF(区域选择!P587="","",区域选择!P587)</f>
        <v/>
      </c>
      <c r="V586" s="123" t="str">
        <f>IF(原始数据!AJ586=0,"",原始数据!AJ586)</f>
        <v/>
      </c>
      <c r="W586" s="124"/>
      <c r="X586" s="125"/>
      <c r="Y586" s="125"/>
      <c r="Z586" s="125"/>
      <c r="AA586" s="125"/>
      <c r="AB586" s="125"/>
      <c r="AC586" s="123" t="str">
        <f>IF(区域选择!U587="","",区域选择!U587)</f>
        <v/>
      </c>
      <c r="AD586" s="123" t="str">
        <f>IF(原始数据!AL586=0,"",原始数据!AL586)</f>
        <v/>
      </c>
      <c r="AE586" s="124"/>
      <c r="AF586" s="125"/>
      <c r="AG586" s="125"/>
      <c r="AH586" s="125"/>
      <c r="AI586" s="125"/>
      <c r="AJ586" s="125"/>
      <c r="AK586" s="123" t="str">
        <f>IF(区域选择!Z587="","",区域选择!Z587)</f>
        <v/>
      </c>
      <c r="AL586" s="123" t="str">
        <f>IF(原始数据!AN586=0,"",原始数据!AN586)</f>
        <v/>
      </c>
      <c r="AM586" s="124"/>
      <c r="AN586" s="125"/>
      <c r="AO586" s="125"/>
      <c r="AP586" s="125"/>
      <c r="AQ586" s="125"/>
      <c r="AR586" s="125"/>
      <c r="AS586" s="128"/>
      <c r="AT586" s="128"/>
      <c r="AU586" s="128"/>
      <c r="AV586" s="128"/>
      <c r="AW586" s="128"/>
      <c r="AX586" s="125"/>
      <c r="AY586" s="125"/>
      <c r="AZ586" s="130"/>
      <c r="BA586" s="130"/>
      <c r="BB586" s="130"/>
      <c r="BC586" s="125"/>
    </row>
    <row r="587" spans="1:55">
      <c r="A587" s="117">
        <f>输入错误检查!B587</f>
        <v>0</v>
      </c>
      <c r="C587" s="120" t="str">
        <f>IF(原始数据!B587="","",原始数据!B587)</f>
        <v/>
      </c>
      <c r="D587" s="120" t="str">
        <f>IF(原始数据!C587="","",原始数据!C587)</f>
        <v/>
      </c>
      <c r="E587" s="120" t="str">
        <f>IF(原始数据!D587="","",原始数据!D587)</f>
        <v/>
      </c>
      <c r="F587" s="120" t="str">
        <f>IF(原始数据!E587="","",原始数据!E587)</f>
        <v/>
      </c>
      <c r="G587" s="120" t="str">
        <f>IF(原始数据!F587="","",原始数据!F587)</f>
        <v/>
      </c>
      <c r="H587" s="120">
        <f>IF(原始数据!G587="","",原始数据!G587)</f>
        <v>1</v>
      </c>
      <c r="I587" s="120" t="str">
        <f>IF(原始数据!H587="","",原始数据!H587)</f>
        <v>下</v>
      </c>
      <c r="J587" s="120" t="str">
        <f>原始数据!U587</f>
        <v/>
      </c>
      <c r="K587" s="120" t="str">
        <f t="shared" si="18"/>
        <v/>
      </c>
      <c r="L587" s="120">
        <f t="shared" si="19"/>
        <v>0</v>
      </c>
      <c r="M587" s="123" t="str">
        <f>IF(区域选择!K588="","",区域选择!K588)</f>
        <v/>
      </c>
      <c r="N587" s="123" t="str">
        <f>IF(原始数据!AI587=0,"",原始数据!AI587)</f>
        <v/>
      </c>
      <c r="O587" s="124"/>
      <c r="P587" s="125"/>
      <c r="Q587" s="125"/>
      <c r="R587" s="125"/>
      <c r="S587" s="125"/>
      <c r="T587" s="125"/>
      <c r="U587" s="123" t="str">
        <f>IF(区域选择!P588="","",区域选择!P588)</f>
        <v/>
      </c>
      <c r="V587" s="123" t="str">
        <f>IF(原始数据!AJ587=0,"",原始数据!AJ587)</f>
        <v/>
      </c>
      <c r="W587" s="124"/>
      <c r="X587" s="125"/>
      <c r="Y587" s="125"/>
      <c r="Z587" s="125"/>
      <c r="AA587" s="125"/>
      <c r="AB587" s="125"/>
      <c r="AC587" s="123" t="str">
        <f>IF(区域选择!U588="","",区域选择!U588)</f>
        <v/>
      </c>
      <c r="AD587" s="123" t="str">
        <f>IF(原始数据!AL587=0,"",原始数据!AL587)</f>
        <v/>
      </c>
      <c r="AE587" s="124"/>
      <c r="AF587" s="125"/>
      <c r="AG587" s="125"/>
      <c r="AH587" s="125"/>
      <c r="AI587" s="125"/>
      <c r="AJ587" s="125"/>
      <c r="AK587" s="123" t="str">
        <f>IF(区域选择!Z588="","",区域选择!Z588)</f>
        <v/>
      </c>
      <c r="AL587" s="123" t="str">
        <f>IF(原始数据!AN587=0,"",原始数据!AN587)</f>
        <v/>
      </c>
      <c r="AM587" s="124"/>
      <c r="AN587" s="125"/>
      <c r="AO587" s="125"/>
      <c r="AP587" s="125"/>
      <c r="AQ587" s="125"/>
      <c r="AR587" s="125"/>
      <c r="AS587" s="128"/>
      <c r="AT587" s="128"/>
      <c r="AU587" s="128"/>
      <c r="AV587" s="128"/>
      <c r="AW587" s="128"/>
      <c r="AX587" s="125"/>
      <c r="AY587" s="125"/>
      <c r="AZ587" s="130"/>
      <c r="BA587" s="130"/>
      <c r="BB587" s="130"/>
      <c r="BC587" s="125"/>
    </row>
    <row r="588" spans="1:55">
      <c r="A588" s="117">
        <f>输入错误检查!B588</f>
        <v>0</v>
      </c>
      <c r="C588" s="120" t="str">
        <f>IF(原始数据!B588="","",原始数据!B588)</f>
        <v/>
      </c>
      <c r="D588" s="120" t="str">
        <f>IF(原始数据!C588="","",原始数据!C588)</f>
        <v/>
      </c>
      <c r="E588" s="120" t="str">
        <f>IF(原始数据!D588="","",原始数据!D588)</f>
        <v/>
      </c>
      <c r="F588" s="120" t="str">
        <f>IF(原始数据!E588="","",原始数据!E588)</f>
        <v/>
      </c>
      <c r="G588" s="120" t="str">
        <f>IF(原始数据!F588="","",原始数据!F588)</f>
        <v/>
      </c>
      <c r="H588" s="120">
        <f>IF(原始数据!G588="","",原始数据!G588)</f>
        <v>2</v>
      </c>
      <c r="I588" s="120" t="str">
        <f>IF(原始数据!H588="","",原始数据!H588)</f>
        <v>上</v>
      </c>
      <c r="J588" s="120" t="str">
        <f>原始数据!U588</f>
        <v/>
      </c>
      <c r="K588" s="120" t="str">
        <f t="shared" si="18"/>
        <v/>
      </c>
      <c r="L588" s="120">
        <f t="shared" si="19"/>
        <v>0</v>
      </c>
      <c r="M588" s="123" t="str">
        <f>IF(区域选择!K589="","",区域选择!K589)</f>
        <v/>
      </c>
      <c r="N588" s="123" t="str">
        <f>IF(原始数据!AI588=0,"",原始数据!AI588)</f>
        <v/>
      </c>
      <c r="O588" s="124"/>
      <c r="P588" s="125"/>
      <c r="Q588" s="125"/>
      <c r="R588" s="125"/>
      <c r="S588" s="125"/>
      <c r="T588" s="125"/>
      <c r="U588" s="123" t="str">
        <f>IF(区域选择!P589="","",区域选择!P589)</f>
        <v/>
      </c>
      <c r="V588" s="123" t="str">
        <f>IF(原始数据!AJ588=0,"",原始数据!AJ588)</f>
        <v/>
      </c>
      <c r="W588" s="124"/>
      <c r="X588" s="125"/>
      <c r="Y588" s="125"/>
      <c r="Z588" s="125"/>
      <c r="AA588" s="125"/>
      <c r="AB588" s="125"/>
      <c r="AC588" s="123" t="str">
        <f>IF(区域选择!U589="","",区域选择!U589)</f>
        <v/>
      </c>
      <c r="AD588" s="123" t="str">
        <f>IF(原始数据!AL588=0,"",原始数据!AL588)</f>
        <v/>
      </c>
      <c r="AE588" s="124"/>
      <c r="AF588" s="125"/>
      <c r="AG588" s="125"/>
      <c r="AH588" s="125"/>
      <c r="AI588" s="125"/>
      <c r="AJ588" s="125"/>
      <c r="AK588" s="123" t="str">
        <f>IF(区域选择!Z589="","",区域选择!Z589)</f>
        <v/>
      </c>
      <c r="AL588" s="123" t="str">
        <f>IF(原始数据!AN588=0,"",原始数据!AN588)</f>
        <v/>
      </c>
      <c r="AM588" s="124"/>
      <c r="AN588" s="125"/>
      <c r="AO588" s="125"/>
      <c r="AP588" s="125"/>
      <c r="AQ588" s="125"/>
      <c r="AR588" s="125"/>
      <c r="AS588" s="128"/>
      <c r="AT588" s="128"/>
      <c r="AU588" s="128"/>
      <c r="AV588" s="128"/>
      <c r="AW588" s="128"/>
      <c r="AX588" s="125"/>
      <c r="AY588" s="125"/>
      <c r="AZ588" s="130"/>
      <c r="BA588" s="130"/>
      <c r="BB588" s="130"/>
      <c r="BC588" s="125"/>
    </row>
    <row r="589" spans="1:55">
      <c r="A589" s="117">
        <f>输入错误检查!B589</f>
        <v>0</v>
      </c>
      <c r="C589" s="120" t="str">
        <f>IF(原始数据!B589="","",原始数据!B589)</f>
        <v/>
      </c>
      <c r="D589" s="120" t="str">
        <f>IF(原始数据!C589="","",原始数据!C589)</f>
        <v/>
      </c>
      <c r="E589" s="120" t="str">
        <f>IF(原始数据!D589="","",原始数据!D589)</f>
        <v/>
      </c>
      <c r="F589" s="120" t="str">
        <f>IF(原始数据!E589="","",原始数据!E589)</f>
        <v/>
      </c>
      <c r="G589" s="120" t="str">
        <f>IF(原始数据!F589="","",原始数据!F589)</f>
        <v/>
      </c>
      <c r="H589" s="120">
        <f>IF(原始数据!G589="","",原始数据!G589)</f>
        <v>2</v>
      </c>
      <c r="I589" s="120" t="str">
        <f>IF(原始数据!H589="","",原始数据!H589)</f>
        <v>下</v>
      </c>
      <c r="J589" s="120" t="str">
        <f>原始数据!U589</f>
        <v/>
      </c>
      <c r="K589" s="120" t="str">
        <f t="shared" si="18"/>
        <v/>
      </c>
      <c r="L589" s="120">
        <f t="shared" si="19"/>
        <v>0</v>
      </c>
      <c r="M589" s="123" t="str">
        <f>IF(区域选择!K590="","",区域选择!K590)</f>
        <v/>
      </c>
      <c r="N589" s="123" t="str">
        <f>IF(原始数据!AI589=0,"",原始数据!AI589)</f>
        <v/>
      </c>
      <c r="O589" s="124"/>
      <c r="P589" s="125"/>
      <c r="Q589" s="125"/>
      <c r="R589" s="125"/>
      <c r="S589" s="125"/>
      <c r="T589" s="125"/>
      <c r="U589" s="123" t="str">
        <f>IF(区域选择!P590="","",区域选择!P590)</f>
        <v/>
      </c>
      <c r="V589" s="123" t="str">
        <f>IF(原始数据!AJ589=0,"",原始数据!AJ589)</f>
        <v/>
      </c>
      <c r="W589" s="124"/>
      <c r="X589" s="125"/>
      <c r="Y589" s="125"/>
      <c r="Z589" s="125"/>
      <c r="AA589" s="125"/>
      <c r="AB589" s="125"/>
      <c r="AC589" s="123" t="str">
        <f>IF(区域选择!U590="","",区域选择!U590)</f>
        <v/>
      </c>
      <c r="AD589" s="123" t="str">
        <f>IF(原始数据!AL589=0,"",原始数据!AL589)</f>
        <v/>
      </c>
      <c r="AE589" s="124"/>
      <c r="AF589" s="125"/>
      <c r="AG589" s="125"/>
      <c r="AH589" s="125"/>
      <c r="AI589" s="125"/>
      <c r="AJ589" s="125"/>
      <c r="AK589" s="123" t="str">
        <f>IF(区域选择!Z590="","",区域选择!Z590)</f>
        <v/>
      </c>
      <c r="AL589" s="123" t="str">
        <f>IF(原始数据!AN589=0,"",原始数据!AN589)</f>
        <v/>
      </c>
      <c r="AM589" s="124"/>
      <c r="AN589" s="125"/>
      <c r="AO589" s="125"/>
      <c r="AP589" s="125"/>
      <c r="AQ589" s="125"/>
      <c r="AR589" s="125"/>
      <c r="AS589" s="128"/>
      <c r="AT589" s="128"/>
      <c r="AU589" s="128"/>
      <c r="AV589" s="128"/>
      <c r="AW589" s="128"/>
      <c r="AX589" s="125"/>
      <c r="AY589" s="125"/>
      <c r="AZ589" s="130"/>
      <c r="BA589" s="130"/>
      <c r="BB589" s="130"/>
      <c r="BC589" s="125"/>
    </row>
    <row r="590" spans="1:55">
      <c r="A590" s="117">
        <f>输入错误检查!B590</f>
        <v>0</v>
      </c>
      <c r="C590" s="120" t="str">
        <f>IF(原始数据!B590="","",原始数据!B590)</f>
        <v/>
      </c>
      <c r="D590" s="120" t="str">
        <f>IF(原始数据!C590="","",原始数据!C590)</f>
        <v/>
      </c>
      <c r="E590" s="120" t="str">
        <f>IF(原始数据!D590="","",原始数据!D590)</f>
        <v/>
      </c>
      <c r="F590" s="120" t="str">
        <f>IF(原始数据!E590="","",原始数据!E590)</f>
        <v/>
      </c>
      <c r="G590" s="120" t="str">
        <f>IF(原始数据!F590="","",原始数据!F590)</f>
        <v/>
      </c>
      <c r="H590" s="120">
        <f>IF(原始数据!G590="","",原始数据!G590)</f>
        <v>3</v>
      </c>
      <c r="I590" s="120" t="str">
        <f>IF(原始数据!H590="","",原始数据!H590)</f>
        <v>上</v>
      </c>
      <c r="J590" s="120" t="str">
        <f>原始数据!U590</f>
        <v/>
      </c>
      <c r="K590" s="120" t="str">
        <f t="shared" si="18"/>
        <v/>
      </c>
      <c r="L590" s="120">
        <f t="shared" si="19"/>
        <v>0</v>
      </c>
      <c r="M590" s="123" t="str">
        <f>IF(区域选择!K591="","",区域选择!K591)</f>
        <v/>
      </c>
      <c r="N590" s="123" t="str">
        <f>IF(原始数据!AI590=0,"",原始数据!AI590)</f>
        <v/>
      </c>
      <c r="O590" s="124"/>
      <c r="P590" s="125"/>
      <c r="Q590" s="125"/>
      <c r="R590" s="125"/>
      <c r="S590" s="125"/>
      <c r="T590" s="125"/>
      <c r="U590" s="123" t="str">
        <f>IF(区域选择!P591="","",区域选择!P591)</f>
        <v/>
      </c>
      <c r="V590" s="123" t="str">
        <f>IF(原始数据!AJ590=0,"",原始数据!AJ590)</f>
        <v/>
      </c>
      <c r="W590" s="124"/>
      <c r="X590" s="125"/>
      <c r="Y590" s="125"/>
      <c r="Z590" s="125"/>
      <c r="AA590" s="125"/>
      <c r="AB590" s="125"/>
      <c r="AC590" s="123" t="str">
        <f>IF(区域选择!U591="","",区域选择!U591)</f>
        <v/>
      </c>
      <c r="AD590" s="123" t="str">
        <f>IF(原始数据!AL590=0,"",原始数据!AL590)</f>
        <v/>
      </c>
      <c r="AE590" s="124"/>
      <c r="AF590" s="125"/>
      <c r="AG590" s="125"/>
      <c r="AH590" s="125"/>
      <c r="AI590" s="125"/>
      <c r="AJ590" s="125"/>
      <c r="AK590" s="123" t="str">
        <f>IF(区域选择!Z591="","",区域选择!Z591)</f>
        <v/>
      </c>
      <c r="AL590" s="123" t="str">
        <f>IF(原始数据!AN590=0,"",原始数据!AN590)</f>
        <v/>
      </c>
      <c r="AM590" s="124"/>
      <c r="AN590" s="125"/>
      <c r="AO590" s="125"/>
      <c r="AP590" s="125"/>
      <c r="AQ590" s="125"/>
      <c r="AR590" s="125"/>
      <c r="AS590" s="128"/>
      <c r="AT590" s="128"/>
      <c r="AU590" s="128"/>
      <c r="AV590" s="128"/>
      <c r="AW590" s="128"/>
      <c r="AX590" s="125"/>
      <c r="AY590" s="125"/>
      <c r="AZ590" s="130"/>
      <c r="BA590" s="130"/>
      <c r="BB590" s="130"/>
      <c r="BC590" s="125"/>
    </row>
    <row r="591" spans="1:55">
      <c r="A591" s="117">
        <f>输入错误检查!B591</f>
        <v>0</v>
      </c>
      <c r="C591" s="120" t="str">
        <f>IF(原始数据!B591="","",原始数据!B591)</f>
        <v/>
      </c>
      <c r="D591" s="120" t="str">
        <f>IF(原始数据!C591="","",原始数据!C591)</f>
        <v/>
      </c>
      <c r="E591" s="120" t="str">
        <f>IF(原始数据!D591="","",原始数据!D591)</f>
        <v/>
      </c>
      <c r="F591" s="120" t="str">
        <f>IF(原始数据!E591="","",原始数据!E591)</f>
        <v/>
      </c>
      <c r="G591" s="120" t="str">
        <f>IF(原始数据!F591="","",原始数据!F591)</f>
        <v/>
      </c>
      <c r="H591" s="120">
        <f>IF(原始数据!G591="","",原始数据!G591)</f>
        <v>3</v>
      </c>
      <c r="I591" s="120" t="str">
        <f>IF(原始数据!H591="","",原始数据!H591)</f>
        <v>下</v>
      </c>
      <c r="J591" s="120" t="str">
        <f>原始数据!U591</f>
        <v/>
      </c>
      <c r="K591" s="120" t="str">
        <f t="shared" si="18"/>
        <v/>
      </c>
      <c r="L591" s="120">
        <f t="shared" si="19"/>
        <v>0</v>
      </c>
      <c r="M591" s="123" t="str">
        <f>IF(区域选择!K592="","",区域选择!K592)</f>
        <v/>
      </c>
      <c r="N591" s="123" t="str">
        <f>IF(原始数据!AI591=0,"",原始数据!AI591)</f>
        <v/>
      </c>
      <c r="O591" s="124"/>
      <c r="P591" s="125"/>
      <c r="Q591" s="125"/>
      <c r="R591" s="125"/>
      <c r="S591" s="125"/>
      <c r="T591" s="125"/>
      <c r="U591" s="123" t="str">
        <f>IF(区域选择!P592="","",区域选择!P592)</f>
        <v/>
      </c>
      <c r="V591" s="123" t="str">
        <f>IF(原始数据!AJ591=0,"",原始数据!AJ591)</f>
        <v/>
      </c>
      <c r="W591" s="124"/>
      <c r="X591" s="125"/>
      <c r="Y591" s="125"/>
      <c r="Z591" s="125"/>
      <c r="AA591" s="125"/>
      <c r="AB591" s="125"/>
      <c r="AC591" s="123" t="str">
        <f>IF(区域选择!U592="","",区域选择!U592)</f>
        <v/>
      </c>
      <c r="AD591" s="123" t="str">
        <f>IF(原始数据!AL591=0,"",原始数据!AL591)</f>
        <v/>
      </c>
      <c r="AE591" s="124"/>
      <c r="AF591" s="125"/>
      <c r="AG591" s="125"/>
      <c r="AH591" s="125"/>
      <c r="AI591" s="125"/>
      <c r="AJ591" s="125"/>
      <c r="AK591" s="123" t="str">
        <f>IF(区域选择!Z592="","",区域选择!Z592)</f>
        <v/>
      </c>
      <c r="AL591" s="123" t="str">
        <f>IF(原始数据!AN591=0,"",原始数据!AN591)</f>
        <v/>
      </c>
      <c r="AM591" s="124"/>
      <c r="AN591" s="125"/>
      <c r="AO591" s="125"/>
      <c r="AP591" s="125"/>
      <c r="AQ591" s="125"/>
      <c r="AR591" s="125"/>
      <c r="AS591" s="128"/>
      <c r="AT591" s="128"/>
      <c r="AU591" s="128"/>
      <c r="AV591" s="128"/>
      <c r="AW591" s="128"/>
      <c r="AX591" s="125"/>
      <c r="AY591" s="125"/>
      <c r="AZ591" s="130"/>
      <c r="BA591" s="130"/>
      <c r="BB591" s="130"/>
      <c r="BC591" s="125"/>
    </row>
    <row r="592" spans="1:55">
      <c r="A592" s="117">
        <f>输入错误检查!B592</f>
        <v>0</v>
      </c>
      <c r="C592" s="120" t="str">
        <f>IF(原始数据!B592="","",原始数据!B592)</f>
        <v/>
      </c>
      <c r="D592" s="120" t="str">
        <f>IF(原始数据!C592="","",原始数据!C592)</f>
        <v/>
      </c>
      <c r="E592" s="120" t="str">
        <f>IF(原始数据!D592="","",原始数据!D592)</f>
        <v/>
      </c>
      <c r="F592" s="120" t="str">
        <f>IF(原始数据!E592="","",原始数据!E592)</f>
        <v/>
      </c>
      <c r="G592" s="120" t="str">
        <f>IF(原始数据!F592="","",原始数据!F592)</f>
        <v/>
      </c>
      <c r="H592" s="120" t="str">
        <f>IF(原始数据!G592="","",原始数据!G592)</f>
        <v>加</v>
      </c>
      <c r="I592" s="120" t="str">
        <f>IF(原始数据!H592="","",原始数据!H592)</f>
        <v>上</v>
      </c>
      <c r="J592" s="120" t="str">
        <f>原始数据!U592</f>
        <v/>
      </c>
      <c r="K592" s="120" t="str">
        <f t="shared" si="18"/>
        <v/>
      </c>
      <c r="L592" s="120">
        <f t="shared" si="19"/>
        <v>0</v>
      </c>
      <c r="M592" s="123" t="str">
        <f>IF(区域选择!K593="","",区域选择!K593)</f>
        <v/>
      </c>
      <c r="N592" s="123" t="str">
        <f>IF(原始数据!AI592=0,"",原始数据!AI592)</f>
        <v/>
      </c>
      <c r="O592" s="124"/>
      <c r="P592" s="125"/>
      <c r="Q592" s="125"/>
      <c r="R592" s="125"/>
      <c r="S592" s="125"/>
      <c r="T592" s="125"/>
      <c r="U592" s="123" t="str">
        <f>IF(区域选择!P593="","",区域选择!P593)</f>
        <v/>
      </c>
      <c r="V592" s="123" t="str">
        <f>IF(原始数据!AJ592=0,"",原始数据!AJ592)</f>
        <v/>
      </c>
      <c r="W592" s="124"/>
      <c r="X592" s="125"/>
      <c r="Y592" s="125"/>
      <c r="Z592" s="125"/>
      <c r="AA592" s="125"/>
      <c r="AB592" s="125"/>
      <c r="AC592" s="123" t="str">
        <f>IF(区域选择!U593="","",区域选择!U593)</f>
        <v/>
      </c>
      <c r="AD592" s="123" t="str">
        <f>IF(原始数据!AL592=0,"",原始数据!AL592)</f>
        <v/>
      </c>
      <c r="AE592" s="124"/>
      <c r="AF592" s="125"/>
      <c r="AG592" s="125"/>
      <c r="AH592" s="125"/>
      <c r="AI592" s="125"/>
      <c r="AJ592" s="125"/>
      <c r="AK592" s="123" t="str">
        <f>IF(区域选择!Z593="","",区域选择!Z593)</f>
        <v/>
      </c>
      <c r="AL592" s="123" t="str">
        <f>IF(原始数据!AN592=0,"",原始数据!AN592)</f>
        <v/>
      </c>
      <c r="AM592" s="124"/>
      <c r="AN592" s="125"/>
      <c r="AO592" s="125"/>
      <c r="AP592" s="125"/>
      <c r="AQ592" s="125"/>
      <c r="AR592" s="125"/>
      <c r="AS592" s="128"/>
      <c r="AT592" s="128"/>
      <c r="AU592" s="128"/>
      <c r="AV592" s="128"/>
      <c r="AW592" s="128"/>
      <c r="AX592" s="125"/>
      <c r="AY592" s="125"/>
      <c r="AZ592" s="130"/>
      <c r="BA592" s="130"/>
      <c r="BB592" s="130"/>
      <c r="BC592" s="125"/>
    </row>
    <row r="593" spans="1:55">
      <c r="A593" s="117">
        <f>输入错误检查!B593</f>
        <v>0</v>
      </c>
      <c r="C593" s="120" t="str">
        <f>IF(原始数据!B593="","",原始数据!B593)</f>
        <v/>
      </c>
      <c r="D593" s="120" t="str">
        <f>IF(原始数据!C593="","",原始数据!C593)</f>
        <v/>
      </c>
      <c r="E593" s="120" t="str">
        <f>IF(原始数据!D593="","",原始数据!D593)</f>
        <v/>
      </c>
      <c r="F593" s="120" t="str">
        <f>IF(原始数据!E593="","",原始数据!E593)</f>
        <v/>
      </c>
      <c r="G593" s="120" t="str">
        <f>IF(原始数据!F593="","",原始数据!F593)</f>
        <v/>
      </c>
      <c r="H593" s="120" t="str">
        <f>IF(原始数据!G593="","",原始数据!G593)</f>
        <v>加</v>
      </c>
      <c r="I593" s="120" t="str">
        <f>IF(原始数据!H593="","",原始数据!H593)</f>
        <v>下</v>
      </c>
      <c r="J593" s="120" t="str">
        <f>原始数据!U593</f>
        <v/>
      </c>
      <c r="K593" s="120" t="str">
        <f t="shared" si="18"/>
        <v/>
      </c>
      <c r="L593" s="120">
        <f t="shared" si="19"/>
        <v>0</v>
      </c>
      <c r="M593" s="123" t="str">
        <f>IF(区域选择!K594="","",区域选择!K594)</f>
        <v/>
      </c>
      <c r="N593" s="123" t="str">
        <f>IF(原始数据!AI593=0,"",原始数据!AI593)</f>
        <v/>
      </c>
      <c r="O593" s="124"/>
      <c r="P593" s="125"/>
      <c r="Q593" s="125"/>
      <c r="R593" s="125"/>
      <c r="S593" s="125"/>
      <c r="T593" s="125"/>
      <c r="U593" s="123" t="str">
        <f>IF(区域选择!P594="","",区域选择!P594)</f>
        <v/>
      </c>
      <c r="V593" s="123" t="str">
        <f>IF(原始数据!AJ593=0,"",原始数据!AJ593)</f>
        <v/>
      </c>
      <c r="W593" s="124"/>
      <c r="X593" s="125"/>
      <c r="Y593" s="125"/>
      <c r="Z593" s="125"/>
      <c r="AA593" s="125"/>
      <c r="AB593" s="125"/>
      <c r="AC593" s="123" t="str">
        <f>IF(区域选择!U594="","",区域选择!U594)</f>
        <v/>
      </c>
      <c r="AD593" s="123" t="str">
        <f>IF(原始数据!AL593=0,"",原始数据!AL593)</f>
        <v/>
      </c>
      <c r="AE593" s="124"/>
      <c r="AF593" s="125"/>
      <c r="AG593" s="125"/>
      <c r="AH593" s="125"/>
      <c r="AI593" s="125"/>
      <c r="AJ593" s="125"/>
      <c r="AK593" s="123" t="str">
        <f>IF(区域选择!Z594="","",区域选择!Z594)</f>
        <v/>
      </c>
      <c r="AL593" s="123" t="str">
        <f>IF(原始数据!AN593=0,"",原始数据!AN593)</f>
        <v/>
      </c>
      <c r="AM593" s="124"/>
      <c r="AN593" s="125"/>
      <c r="AO593" s="125"/>
      <c r="AP593" s="125"/>
      <c r="AQ593" s="125"/>
      <c r="AR593" s="125"/>
      <c r="AS593" s="128"/>
      <c r="AT593" s="128"/>
      <c r="AU593" s="128"/>
      <c r="AV593" s="128"/>
      <c r="AW593" s="128"/>
      <c r="AX593" s="125"/>
      <c r="AY593" s="125"/>
      <c r="AZ593" s="130"/>
      <c r="BA593" s="130"/>
      <c r="BB593" s="130"/>
      <c r="BC593" s="125"/>
    </row>
    <row r="594" spans="1:55">
      <c r="A594" s="117">
        <f>输入错误检查!B594</f>
        <v>0</v>
      </c>
      <c r="C594" s="120" t="str">
        <f>IF(原始数据!B594="","",原始数据!B594)</f>
        <v/>
      </c>
      <c r="D594" s="120" t="str">
        <f>IF(原始数据!C594="","",原始数据!C594)</f>
        <v/>
      </c>
      <c r="E594" s="120" t="str">
        <f>IF(原始数据!D594="","",原始数据!D594)</f>
        <v/>
      </c>
      <c r="F594" s="120" t="str">
        <f>IF(原始数据!E594="","",原始数据!E594)</f>
        <v/>
      </c>
      <c r="G594" s="120" t="str">
        <f>IF(原始数据!F594="","",原始数据!F594)</f>
        <v/>
      </c>
      <c r="H594" s="120">
        <f>IF(原始数据!G594="","",原始数据!G594)</f>
        <v>1</v>
      </c>
      <c r="I594" s="120" t="str">
        <f>IF(原始数据!H594="","",原始数据!H594)</f>
        <v>上</v>
      </c>
      <c r="J594" s="120" t="str">
        <f>原始数据!U594</f>
        <v/>
      </c>
      <c r="K594" s="120" t="str">
        <f t="shared" si="18"/>
        <v/>
      </c>
      <c r="L594" s="120">
        <f t="shared" si="19"/>
        <v>0</v>
      </c>
      <c r="M594" s="123" t="str">
        <f>IF(区域选择!K595="","",区域选择!K595)</f>
        <v/>
      </c>
      <c r="N594" s="123" t="str">
        <f>IF(原始数据!AI594=0,"",原始数据!AI594)</f>
        <v/>
      </c>
      <c r="O594" s="124"/>
      <c r="P594" s="125"/>
      <c r="Q594" s="125"/>
      <c r="R594" s="125"/>
      <c r="S594" s="125"/>
      <c r="T594" s="125"/>
      <c r="U594" s="123" t="str">
        <f>IF(区域选择!P595="","",区域选择!P595)</f>
        <v/>
      </c>
      <c r="V594" s="123" t="str">
        <f>IF(原始数据!AJ594=0,"",原始数据!AJ594)</f>
        <v/>
      </c>
      <c r="W594" s="124"/>
      <c r="X594" s="125"/>
      <c r="Y594" s="125"/>
      <c r="Z594" s="125"/>
      <c r="AA594" s="125"/>
      <c r="AB594" s="125"/>
      <c r="AC594" s="123" t="str">
        <f>IF(区域选择!U595="","",区域选择!U595)</f>
        <v/>
      </c>
      <c r="AD594" s="123" t="str">
        <f>IF(原始数据!AL594=0,"",原始数据!AL594)</f>
        <v/>
      </c>
      <c r="AE594" s="124"/>
      <c r="AF594" s="125"/>
      <c r="AG594" s="125"/>
      <c r="AH594" s="125"/>
      <c r="AI594" s="125"/>
      <c r="AJ594" s="125"/>
      <c r="AK594" s="123" t="str">
        <f>IF(区域选择!Z595="","",区域选择!Z595)</f>
        <v/>
      </c>
      <c r="AL594" s="123" t="str">
        <f>IF(原始数据!AN594=0,"",原始数据!AN594)</f>
        <v/>
      </c>
      <c r="AM594" s="124"/>
      <c r="AN594" s="125"/>
      <c r="AO594" s="125"/>
      <c r="AP594" s="125"/>
      <c r="AQ594" s="125"/>
      <c r="AR594" s="125"/>
      <c r="AS594" s="128"/>
      <c r="AT594" s="128"/>
      <c r="AU594" s="128"/>
      <c r="AV594" s="128"/>
      <c r="AW594" s="128"/>
      <c r="AX594" s="125"/>
      <c r="AY594" s="125"/>
      <c r="AZ594" s="130"/>
      <c r="BA594" s="130"/>
      <c r="BB594" s="130"/>
      <c r="BC594" s="125"/>
    </row>
    <row r="595" spans="1:55">
      <c r="A595" s="117">
        <f>输入错误检查!B595</f>
        <v>0</v>
      </c>
      <c r="C595" s="120" t="str">
        <f>IF(原始数据!B595="","",原始数据!B595)</f>
        <v/>
      </c>
      <c r="D595" s="120" t="str">
        <f>IF(原始数据!C595="","",原始数据!C595)</f>
        <v/>
      </c>
      <c r="E595" s="120" t="str">
        <f>IF(原始数据!D595="","",原始数据!D595)</f>
        <v/>
      </c>
      <c r="F595" s="120" t="str">
        <f>IF(原始数据!E595="","",原始数据!E595)</f>
        <v/>
      </c>
      <c r="G595" s="120" t="str">
        <f>IF(原始数据!F595="","",原始数据!F595)</f>
        <v/>
      </c>
      <c r="H595" s="120">
        <f>IF(原始数据!G595="","",原始数据!G595)</f>
        <v>1</v>
      </c>
      <c r="I595" s="120" t="str">
        <f>IF(原始数据!H595="","",原始数据!H595)</f>
        <v>下</v>
      </c>
      <c r="J595" s="120" t="str">
        <f>原始数据!U595</f>
        <v/>
      </c>
      <c r="K595" s="120" t="str">
        <f t="shared" ref="K595:K658" si="20">IF(J595="","",IF(_xlfn.IFS(L595&gt;2,"人",L595=2,"平",L595&lt;2,"屠")=J595,0,1))</f>
        <v/>
      </c>
      <c r="L595" s="120">
        <f t="shared" ref="L595:L658" si="21">COUNTIF(T595,"出门")+COUNTIF(AB595,"出门")+COUNTIF(AJ595,"出门")+COUNTIF(AR595,"出门")</f>
        <v>0</v>
      </c>
      <c r="M595" s="123" t="str">
        <f>IF(区域选择!K596="","",区域选择!K596)</f>
        <v/>
      </c>
      <c r="N595" s="123" t="str">
        <f>IF(原始数据!AI595=0,"",原始数据!AI595)</f>
        <v/>
      </c>
      <c r="O595" s="124"/>
      <c r="P595" s="125"/>
      <c r="Q595" s="125"/>
      <c r="R595" s="125"/>
      <c r="S595" s="125"/>
      <c r="T595" s="125"/>
      <c r="U595" s="123" t="str">
        <f>IF(区域选择!P596="","",区域选择!P596)</f>
        <v/>
      </c>
      <c r="V595" s="123" t="str">
        <f>IF(原始数据!AJ595=0,"",原始数据!AJ595)</f>
        <v/>
      </c>
      <c r="W595" s="124"/>
      <c r="X595" s="125"/>
      <c r="Y595" s="125"/>
      <c r="Z595" s="125"/>
      <c r="AA595" s="125"/>
      <c r="AB595" s="125"/>
      <c r="AC595" s="123" t="str">
        <f>IF(区域选择!U596="","",区域选择!U596)</f>
        <v/>
      </c>
      <c r="AD595" s="123" t="str">
        <f>IF(原始数据!AL595=0,"",原始数据!AL595)</f>
        <v/>
      </c>
      <c r="AE595" s="124"/>
      <c r="AF595" s="125"/>
      <c r="AG595" s="125"/>
      <c r="AH595" s="125"/>
      <c r="AI595" s="125"/>
      <c r="AJ595" s="125"/>
      <c r="AK595" s="123" t="str">
        <f>IF(区域选择!Z596="","",区域选择!Z596)</f>
        <v/>
      </c>
      <c r="AL595" s="123" t="str">
        <f>IF(原始数据!AN595=0,"",原始数据!AN595)</f>
        <v/>
      </c>
      <c r="AM595" s="124"/>
      <c r="AN595" s="125"/>
      <c r="AO595" s="125"/>
      <c r="AP595" s="125"/>
      <c r="AQ595" s="125"/>
      <c r="AR595" s="125"/>
      <c r="AS595" s="128"/>
      <c r="AT595" s="128"/>
      <c r="AU595" s="128"/>
      <c r="AV595" s="128"/>
      <c r="AW595" s="128"/>
      <c r="AX595" s="125"/>
      <c r="AY595" s="125"/>
      <c r="AZ595" s="130"/>
      <c r="BA595" s="130"/>
      <c r="BB595" s="130"/>
      <c r="BC595" s="125"/>
    </row>
    <row r="596" spans="1:55">
      <c r="A596" s="117">
        <f>输入错误检查!B596</f>
        <v>0</v>
      </c>
      <c r="C596" s="120" t="str">
        <f>IF(原始数据!B596="","",原始数据!B596)</f>
        <v/>
      </c>
      <c r="D596" s="120" t="str">
        <f>IF(原始数据!C596="","",原始数据!C596)</f>
        <v/>
      </c>
      <c r="E596" s="120" t="str">
        <f>IF(原始数据!D596="","",原始数据!D596)</f>
        <v/>
      </c>
      <c r="F596" s="120" t="str">
        <f>IF(原始数据!E596="","",原始数据!E596)</f>
        <v/>
      </c>
      <c r="G596" s="120" t="str">
        <f>IF(原始数据!F596="","",原始数据!F596)</f>
        <v/>
      </c>
      <c r="H596" s="120">
        <f>IF(原始数据!G596="","",原始数据!G596)</f>
        <v>2</v>
      </c>
      <c r="I596" s="120" t="str">
        <f>IF(原始数据!H596="","",原始数据!H596)</f>
        <v>上</v>
      </c>
      <c r="J596" s="120" t="str">
        <f>原始数据!U596</f>
        <v/>
      </c>
      <c r="K596" s="120" t="str">
        <f t="shared" si="20"/>
        <v/>
      </c>
      <c r="L596" s="120">
        <f t="shared" si="21"/>
        <v>0</v>
      </c>
      <c r="M596" s="123" t="str">
        <f>IF(区域选择!K597="","",区域选择!K597)</f>
        <v/>
      </c>
      <c r="N596" s="123" t="str">
        <f>IF(原始数据!AI596=0,"",原始数据!AI596)</f>
        <v/>
      </c>
      <c r="O596" s="124"/>
      <c r="P596" s="125"/>
      <c r="Q596" s="125"/>
      <c r="R596" s="125"/>
      <c r="S596" s="125"/>
      <c r="T596" s="125"/>
      <c r="U596" s="123" t="str">
        <f>IF(区域选择!P597="","",区域选择!P597)</f>
        <v/>
      </c>
      <c r="V596" s="123" t="str">
        <f>IF(原始数据!AJ596=0,"",原始数据!AJ596)</f>
        <v/>
      </c>
      <c r="W596" s="124"/>
      <c r="X596" s="125"/>
      <c r="Y596" s="125"/>
      <c r="Z596" s="125"/>
      <c r="AA596" s="125"/>
      <c r="AB596" s="125"/>
      <c r="AC596" s="123" t="str">
        <f>IF(区域选择!U597="","",区域选择!U597)</f>
        <v/>
      </c>
      <c r="AD596" s="123" t="str">
        <f>IF(原始数据!AL596=0,"",原始数据!AL596)</f>
        <v/>
      </c>
      <c r="AE596" s="124"/>
      <c r="AF596" s="125"/>
      <c r="AG596" s="125"/>
      <c r="AH596" s="125"/>
      <c r="AI596" s="125"/>
      <c r="AJ596" s="125"/>
      <c r="AK596" s="123" t="str">
        <f>IF(区域选择!Z597="","",区域选择!Z597)</f>
        <v/>
      </c>
      <c r="AL596" s="123" t="str">
        <f>IF(原始数据!AN596=0,"",原始数据!AN596)</f>
        <v/>
      </c>
      <c r="AM596" s="124"/>
      <c r="AN596" s="125"/>
      <c r="AO596" s="125"/>
      <c r="AP596" s="125"/>
      <c r="AQ596" s="125"/>
      <c r="AR596" s="125"/>
      <c r="AS596" s="128"/>
      <c r="AT596" s="128"/>
      <c r="AU596" s="128"/>
      <c r="AV596" s="128"/>
      <c r="AW596" s="128"/>
      <c r="AX596" s="125"/>
      <c r="AY596" s="125"/>
      <c r="AZ596" s="130"/>
      <c r="BA596" s="130"/>
      <c r="BB596" s="130"/>
      <c r="BC596" s="125"/>
    </row>
    <row r="597" spans="1:55">
      <c r="A597" s="117">
        <f>输入错误检查!B597</f>
        <v>0</v>
      </c>
      <c r="C597" s="120" t="str">
        <f>IF(原始数据!B597="","",原始数据!B597)</f>
        <v/>
      </c>
      <c r="D597" s="120" t="str">
        <f>IF(原始数据!C597="","",原始数据!C597)</f>
        <v/>
      </c>
      <c r="E597" s="120" t="str">
        <f>IF(原始数据!D597="","",原始数据!D597)</f>
        <v/>
      </c>
      <c r="F597" s="120" t="str">
        <f>IF(原始数据!E597="","",原始数据!E597)</f>
        <v/>
      </c>
      <c r="G597" s="120" t="str">
        <f>IF(原始数据!F597="","",原始数据!F597)</f>
        <v/>
      </c>
      <c r="H597" s="120">
        <f>IF(原始数据!G597="","",原始数据!G597)</f>
        <v>2</v>
      </c>
      <c r="I597" s="120" t="str">
        <f>IF(原始数据!H597="","",原始数据!H597)</f>
        <v>下</v>
      </c>
      <c r="J597" s="120" t="str">
        <f>原始数据!U597</f>
        <v/>
      </c>
      <c r="K597" s="120" t="str">
        <f t="shared" si="20"/>
        <v/>
      </c>
      <c r="L597" s="120">
        <f t="shared" si="21"/>
        <v>0</v>
      </c>
      <c r="M597" s="123" t="str">
        <f>IF(区域选择!K598="","",区域选择!K598)</f>
        <v/>
      </c>
      <c r="N597" s="123" t="str">
        <f>IF(原始数据!AI597=0,"",原始数据!AI597)</f>
        <v/>
      </c>
      <c r="O597" s="124"/>
      <c r="P597" s="125"/>
      <c r="Q597" s="125"/>
      <c r="R597" s="125"/>
      <c r="S597" s="125"/>
      <c r="T597" s="125"/>
      <c r="U597" s="123" t="str">
        <f>IF(区域选择!P598="","",区域选择!P598)</f>
        <v/>
      </c>
      <c r="V597" s="123" t="str">
        <f>IF(原始数据!AJ597=0,"",原始数据!AJ597)</f>
        <v/>
      </c>
      <c r="W597" s="124"/>
      <c r="X597" s="125"/>
      <c r="Y597" s="125"/>
      <c r="Z597" s="125"/>
      <c r="AA597" s="125"/>
      <c r="AB597" s="125"/>
      <c r="AC597" s="123" t="str">
        <f>IF(区域选择!U598="","",区域选择!U598)</f>
        <v/>
      </c>
      <c r="AD597" s="123" t="str">
        <f>IF(原始数据!AL597=0,"",原始数据!AL597)</f>
        <v/>
      </c>
      <c r="AE597" s="124"/>
      <c r="AF597" s="125"/>
      <c r="AG597" s="125"/>
      <c r="AH597" s="125"/>
      <c r="AI597" s="125"/>
      <c r="AJ597" s="125"/>
      <c r="AK597" s="123" t="str">
        <f>IF(区域选择!Z598="","",区域选择!Z598)</f>
        <v/>
      </c>
      <c r="AL597" s="123" t="str">
        <f>IF(原始数据!AN597=0,"",原始数据!AN597)</f>
        <v/>
      </c>
      <c r="AM597" s="124"/>
      <c r="AN597" s="125"/>
      <c r="AO597" s="125"/>
      <c r="AP597" s="125"/>
      <c r="AQ597" s="125"/>
      <c r="AR597" s="125"/>
      <c r="AS597" s="128"/>
      <c r="AT597" s="128"/>
      <c r="AU597" s="128"/>
      <c r="AV597" s="128"/>
      <c r="AW597" s="128"/>
      <c r="AX597" s="125"/>
      <c r="AY597" s="125"/>
      <c r="AZ597" s="130"/>
      <c r="BA597" s="130"/>
      <c r="BB597" s="130"/>
      <c r="BC597" s="125"/>
    </row>
    <row r="598" spans="1:55">
      <c r="A598" s="117">
        <f>输入错误检查!B598</f>
        <v>0</v>
      </c>
      <c r="C598" s="120" t="str">
        <f>IF(原始数据!B598="","",原始数据!B598)</f>
        <v/>
      </c>
      <c r="D598" s="120" t="str">
        <f>IF(原始数据!C598="","",原始数据!C598)</f>
        <v/>
      </c>
      <c r="E598" s="120" t="str">
        <f>IF(原始数据!D598="","",原始数据!D598)</f>
        <v/>
      </c>
      <c r="F598" s="120" t="str">
        <f>IF(原始数据!E598="","",原始数据!E598)</f>
        <v/>
      </c>
      <c r="G598" s="120" t="str">
        <f>IF(原始数据!F598="","",原始数据!F598)</f>
        <v/>
      </c>
      <c r="H598" s="120">
        <f>IF(原始数据!G598="","",原始数据!G598)</f>
        <v>3</v>
      </c>
      <c r="I598" s="120" t="str">
        <f>IF(原始数据!H598="","",原始数据!H598)</f>
        <v>上</v>
      </c>
      <c r="J598" s="120" t="str">
        <f>原始数据!U598</f>
        <v/>
      </c>
      <c r="K598" s="120" t="str">
        <f t="shared" si="20"/>
        <v/>
      </c>
      <c r="L598" s="120">
        <f t="shared" si="21"/>
        <v>0</v>
      </c>
      <c r="M598" s="123" t="str">
        <f>IF(区域选择!K599="","",区域选择!K599)</f>
        <v/>
      </c>
      <c r="N598" s="123" t="str">
        <f>IF(原始数据!AI598=0,"",原始数据!AI598)</f>
        <v/>
      </c>
      <c r="O598" s="124"/>
      <c r="P598" s="125"/>
      <c r="Q598" s="125"/>
      <c r="R598" s="125"/>
      <c r="S598" s="125"/>
      <c r="T598" s="125"/>
      <c r="U598" s="123" t="str">
        <f>IF(区域选择!P599="","",区域选择!P599)</f>
        <v/>
      </c>
      <c r="V598" s="123" t="str">
        <f>IF(原始数据!AJ598=0,"",原始数据!AJ598)</f>
        <v/>
      </c>
      <c r="W598" s="124"/>
      <c r="X598" s="125"/>
      <c r="Y598" s="125"/>
      <c r="Z598" s="125"/>
      <c r="AA598" s="125"/>
      <c r="AB598" s="125"/>
      <c r="AC598" s="123" t="str">
        <f>IF(区域选择!U599="","",区域选择!U599)</f>
        <v/>
      </c>
      <c r="AD598" s="123" t="str">
        <f>IF(原始数据!AL598=0,"",原始数据!AL598)</f>
        <v/>
      </c>
      <c r="AE598" s="124"/>
      <c r="AF598" s="125"/>
      <c r="AG598" s="125"/>
      <c r="AH598" s="125"/>
      <c r="AI598" s="125"/>
      <c r="AJ598" s="125"/>
      <c r="AK598" s="123" t="str">
        <f>IF(区域选择!Z599="","",区域选择!Z599)</f>
        <v/>
      </c>
      <c r="AL598" s="123" t="str">
        <f>IF(原始数据!AN598=0,"",原始数据!AN598)</f>
        <v/>
      </c>
      <c r="AM598" s="124"/>
      <c r="AN598" s="125"/>
      <c r="AO598" s="125"/>
      <c r="AP598" s="125"/>
      <c r="AQ598" s="125"/>
      <c r="AR598" s="125"/>
      <c r="AS598" s="128"/>
      <c r="AT598" s="128"/>
      <c r="AU598" s="128"/>
      <c r="AV598" s="128"/>
      <c r="AW598" s="128"/>
      <c r="AX598" s="125"/>
      <c r="AY598" s="125"/>
      <c r="AZ598" s="130"/>
      <c r="BA598" s="130"/>
      <c r="BB598" s="130"/>
      <c r="BC598" s="125"/>
    </row>
    <row r="599" spans="1:55">
      <c r="A599" s="117">
        <f>输入错误检查!B599</f>
        <v>0</v>
      </c>
      <c r="C599" s="120" t="str">
        <f>IF(原始数据!B599="","",原始数据!B599)</f>
        <v/>
      </c>
      <c r="D599" s="120" t="str">
        <f>IF(原始数据!C599="","",原始数据!C599)</f>
        <v/>
      </c>
      <c r="E599" s="120" t="str">
        <f>IF(原始数据!D599="","",原始数据!D599)</f>
        <v/>
      </c>
      <c r="F599" s="120" t="str">
        <f>IF(原始数据!E599="","",原始数据!E599)</f>
        <v/>
      </c>
      <c r="G599" s="120" t="str">
        <f>IF(原始数据!F599="","",原始数据!F599)</f>
        <v/>
      </c>
      <c r="H599" s="120">
        <f>IF(原始数据!G599="","",原始数据!G599)</f>
        <v>3</v>
      </c>
      <c r="I599" s="120" t="str">
        <f>IF(原始数据!H599="","",原始数据!H599)</f>
        <v>下</v>
      </c>
      <c r="J599" s="120" t="str">
        <f>原始数据!U599</f>
        <v/>
      </c>
      <c r="K599" s="120" t="str">
        <f t="shared" si="20"/>
        <v/>
      </c>
      <c r="L599" s="120">
        <f t="shared" si="21"/>
        <v>0</v>
      </c>
      <c r="M599" s="123" t="str">
        <f>IF(区域选择!K600="","",区域选择!K600)</f>
        <v/>
      </c>
      <c r="N599" s="123" t="str">
        <f>IF(原始数据!AI599=0,"",原始数据!AI599)</f>
        <v/>
      </c>
      <c r="O599" s="124"/>
      <c r="P599" s="125"/>
      <c r="Q599" s="125"/>
      <c r="R599" s="125"/>
      <c r="S599" s="125"/>
      <c r="T599" s="125"/>
      <c r="U599" s="123" t="str">
        <f>IF(区域选择!P600="","",区域选择!P600)</f>
        <v/>
      </c>
      <c r="V599" s="123" t="str">
        <f>IF(原始数据!AJ599=0,"",原始数据!AJ599)</f>
        <v/>
      </c>
      <c r="W599" s="124"/>
      <c r="X599" s="125"/>
      <c r="Y599" s="125"/>
      <c r="Z599" s="125"/>
      <c r="AA599" s="125"/>
      <c r="AB599" s="125"/>
      <c r="AC599" s="123" t="str">
        <f>IF(区域选择!U600="","",区域选择!U600)</f>
        <v/>
      </c>
      <c r="AD599" s="123" t="str">
        <f>IF(原始数据!AL599=0,"",原始数据!AL599)</f>
        <v/>
      </c>
      <c r="AE599" s="124"/>
      <c r="AF599" s="125"/>
      <c r="AG599" s="125"/>
      <c r="AH599" s="125"/>
      <c r="AI599" s="125"/>
      <c r="AJ599" s="125"/>
      <c r="AK599" s="123" t="str">
        <f>IF(区域选择!Z600="","",区域选择!Z600)</f>
        <v/>
      </c>
      <c r="AL599" s="123" t="str">
        <f>IF(原始数据!AN599=0,"",原始数据!AN599)</f>
        <v/>
      </c>
      <c r="AM599" s="124"/>
      <c r="AN599" s="125"/>
      <c r="AO599" s="125"/>
      <c r="AP599" s="125"/>
      <c r="AQ599" s="125"/>
      <c r="AR599" s="125"/>
      <c r="AS599" s="128"/>
      <c r="AT599" s="128"/>
      <c r="AU599" s="128"/>
      <c r="AV599" s="128"/>
      <c r="AW599" s="128"/>
      <c r="AX599" s="125"/>
      <c r="AY599" s="125"/>
      <c r="AZ599" s="130"/>
      <c r="BA599" s="130"/>
      <c r="BB599" s="130"/>
      <c r="BC599" s="125"/>
    </row>
    <row r="600" spans="1:55">
      <c r="A600" s="117">
        <f>输入错误检查!B600</f>
        <v>0</v>
      </c>
      <c r="C600" s="120" t="str">
        <f>IF(原始数据!B600="","",原始数据!B600)</f>
        <v/>
      </c>
      <c r="D600" s="120" t="str">
        <f>IF(原始数据!C600="","",原始数据!C600)</f>
        <v/>
      </c>
      <c r="E600" s="120" t="str">
        <f>IF(原始数据!D600="","",原始数据!D600)</f>
        <v/>
      </c>
      <c r="F600" s="120" t="str">
        <f>IF(原始数据!E600="","",原始数据!E600)</f>
        <v/>
      </c>
      <c r="G600" s="120" t="str">
        <f>IF(原始数据!F600="","",原始数据!F600)</f>
        <v/>
      </c>
      <c r="H600" s="120" t="str">
        <f>IF(原始数据!G600="","",原始数据!G600)</f>
        <v>加</v>
      </c>
      <c r="I600" s="120" t="str">
        <f>IF(原始数据!H600="","",原始数据!H600)</f>
        <v>上</v>
      </c>
      <c r="J600" s="120" t="str">
        <f>原始数据!U600</f>
        <v/>
      </c>
      <c r="K600" s="120" t="str">
        <f t="shared" si="20"/>
        <v/>
      </c>
      <c r="L600" s="120">
        <f t="shared" si="21"/>
        <v>0</v>
      </c>
      <c r="M600" s="123" t="str">
        <f>IF(区域选择!K601="","",区域选择!K601)</f>
        <v/>
      </c>
      <c r="N600" s="123" t="str">
        <f>IF(原始数据!AI600=0,"",原始数据!AI600)</f>
        <v/>
      </c>
      <c r="O600" s="124"/>
      <c r="P600" s="125"/>
      <c r="Q600" s="125"/>
      <c r="R600" s="125"/>
      <c r="S600" s="125"/>
      <c r="T600" s="125"/>
      <c r="U600" s="123" t="str">
        <f>IF(区域选择!P601="","",区域选择!P601)</f>
        <v/>
      </c>
      <c r="V600" s="123" t="str">
        <f>IF(原始数据!AJ600=0,"",原始数据!AJ600)</f>
        <v/>
      </c>
      <c r="W600" s="124"/>
      <c r="X600" s="125"/>
      <c r="Y600" s="125"/>
      <c r="Z600" s="125"/>
      <c r="AA600" s="125"/>
      <c r="AB600" s="125"/>
      <c r="AC600" s="123" t="str">
        <f>IF(区域选择!U601="","",区域选择!U601)</f>
        <v/>
      </c>
      <c r="AD600" s="123" t="str">
        <f>IF(原始数据!AL600=0,"",原始数据!AL600)</f>
        <v/>
      </c>
      <c r="AE600" s="124"/>
      <c r="AF600" s="125"/>
      <c r="AG600" s="125"/>
      <c r="AH600" s="125"/>
      <c r="AI600" s="125"/>
      <c r="AJ600" s="125"/>
      <c r="AK600" s="123" t="str">
        <f>IF(区域选择!Z601="","",区域选择!Z601)</f>
        <v/>
      </c>
      <c r="AL600" s="123" t="str">
        <f>IF(原始数据!AN600=0,"",原始数据!AN600)</f>
        <v/>
      </c>
      <c r="AM600" s="124"/>
      <c r="AN600" s="125"/>
      <c r="AO600" s="125"/>
      <c r="AP600" s="125"/>
      <c r="AQ600" s="125"/>
      <c r="AR600" s="125"/>
      <c r="AS600" s="128"/>
      <c r="AT600" s="128"/>
      <c r="AU600" s="128"/>
      <c r="AV600" s="128"/>
      <c r="AW600" s="128"/>
      <c r="AX600" s="125"/>
      <c r="AY600" s="125"/>
      <c r="AZ600" s="130"/>
      <c r="BA600" s="130"/>
      <c r="BB600" s="130"/>
      <c r="BC600" s="125"/>
    </row>
    <row r="601" spans="1:55">
      <c r="A601" s="117">
        <f>输入错误检查!B601</f>
        <v>0</v>
      </c>
      <c r="C601" s="120" t="str">
        <f>IF(原始数据!B601="","",原始数据!B601)</f>
        <v/>
      </c>
      <c r="D601" s="120" t="str">
        <f>IF(原始数据!C601="","",原始数据!C601)</f>
        <v/>
      </c>
      <c r="E601" s="120" t="str">
        <f>IF(原始数据!D601="","",原始数据!D601)</f>
        <v/>
      </c>
      <c r="F601" s="120" t="str">
        <f>IF(原始数据!E601="","",原始数据!E601)</f>
        <v/>
      </c>
      <c r="G601" s="120" t="str">
        <f>IF(原始数据!F601="","",原始数据!F601)</f>
        <v/>
      </c>
      <c r="H601" s="120" t="str">
        <f>IF(原始数据!G601="","",原始数据!G601)</f>
        <v>加</v>
      </c>
      <c r="I601" s="120" t="str">
        <f>IF(原始数据!H601="","",原始数据!H601)</f>
        <v>下</v>
      </c>
      <c r="J601" s="120" t="str">
        <f>原始数据!U601</f>
        <v/>
      </c>
      <c r="K601" s="120" t="str">
        <f t="shared" si="20"/>
        <v/>
      </c>
      <c r="L601" s="120">
        <f t="shared" si="21"/>
        <v>0</v>
      </c>
      <c r="M601" s="123" t="str">
        <f>IF(区域选择!K602="","",区域选择!K602)</f>
        <v/>
      </c>
      <c r="N601" s="123" t="str">
        <f>IF(原始数据!AI601=0,"",原始数据!AI601)</f>
        <v/>
      </c>
      <c r="O601" s="124"/>
      <c r="P601" s="125"/>
      <c r="Q601" s="125"/>
      <c r="R601" s="125"/>
      <c r="S601" s="125"/>
      <c r="T601" s="125"/>
      <c r="U601" s="123" t="str">
        <f>IF(区域选择!P602="","",区域选择!P602)</f>
        <v/>
      </c>
      <c r="V601" s="123" t="str">
        <f>IF(原始数据!AJ601=0,"",原始数据!AJ601)</f>
        <v/>
      </c>
      <c r="W601" s="124"/>
      <c r="X601" s="125"/>
      <c r="Y601" s="125"/>
      <c r="Z601" s="125"/>
      <c r="AA601" s="125"/>
      <c r="AB601" s="125"/>
      <c r="AC601" s="123" t="str">
        <f>IF(区域选择!U602="","",区域选择!U602)</f>
        <v/>
      </c>
      <c r="AD601" s="123" t="str">
        <f>IF(原始数据!AL601=0,"",原始数据!AL601)</f>
        <v/>
      </c>
      <c r="AE601" s="124"/>
      <c r="AF601" s="125"/>
      <c r="AG601" s="125"/>
      <c r="AH601" s="125"/>
      <c r="AI601" s="125"/>
      <c r="AJ601" s="125"/>
      <c r="AK601" s="123" t="str">
        <f>IF(区域选择!Z602="","",区域选择!Z602)</f>
        <v/>
      </c>
      <c r="AL601" s="123" t="str">
        <f>IF(原始数据!AN601=0,"",原始数据!AN601)</f>
        <v/>
      </c>
      <c r="AM601" s="124"/>
      <c r="AN601" s="125"/>
      <c r="AO601" s="125"/>
      <c r="AP601" s="125"/>
      <c r="AQ601" s="125"/>
      <c r="AR601" s="125"/>
      <c r="AS601" s="128"/>
      <c r="AT601" s="128"/>
      <c r="AU601" s="128"/>
      <c r="AV601" s="128"/>
      <c r="AW601" s="128"/>
      <c r="AX601" s="125"/>
      <c r="AY601" s="125"/>
      <c r="AZ601" s="130"/>
      <c r="BA601" s="130"/>
      <c r="BB601" s="130"/>
      <c r="BC601" s="125"/>
    </row>
    <row r="602" spans="1:55">
      <c r="A602" s="117">
        <f>输入错误检查!B602</f>
        <v>0</v>
      </c>
      <c r="C602" s="120" t="str">
        <f>IF(原始数据!B602="","",原始数据!B602)</f>
        <v/>
      </c>
      <c r="D602" s="120" t="str">
        <f>IF(原始数据!C602="","",原始数据!C602)</f>
        <v/>
      </c>
      <c r="E602" s="120" t="str">
        <f>IF(原始数据!D602="","",原始数据!D602)</f>
        <v/>
      </c>
      <c r="F602" s="120" t="str">
        <f>IF(原始数据!E602="","",原始数据!E602)</f>
        <v/>
      </c>
      <c r="G602" s="120" t="str">
        <f>IF(原始数据!F602="","",原始数据!F602)</f>
        <v/>
      </c>
      <c r="H602" s="120">
        <f>IF(原始数据!G602="","",原始数据!G602)</f>
        <v>1</v>
      </c>
      <c r="I602" s="120" t="str">
        <f>IF(原始数据!H602="","",原始数据!H602)</f>
        <v>上</v>
      </c>
      <c r="J602" s="120" t="str">
        <f>原始数据!U602</f>
        <v/>
      </c>
      <c r="K602" s="120" t="str">
        <f t="shared" si="20"/>
        <v/>
      </c>
      <c r="L602" s="120">
        <f t="shared" si="21"/>
        <v>0</v>
      </c>
      <c r="M602" s="123" t="str">
        <f>IF(区域选择!K603="","",区域选择!K603)</f>
        <v/>
      </c>
      <c r="N602" s="123" t="str">
        <f>IF(原始数据!AI602=0,"",原始数据!AI602)</f>
        <v/>
      </c>
      <c r="O602" s="124"/>
      <c r="P602" s="125"/>
      <c r="Q602" s="125"/>
      <c r="R602" s="125"/>
      <c r="S602" s="125"/>
      <c r="T602" s="125"/>
      <c r="U602" s="123" t="str">
        <f>IF(区域选择!P603="","",区域选择!P603)</f>
        <v/>
      </c>
      <c r="V602" s="123" t="str">
        <f>IF(原始数据!AJ602=0,"",原始数据!AJ602)</f>
        <v/>
      </c>
      <c r="W602" s="124"/>
      <c r="X602" s="125"/>
      <c r="Y602" s="125"/>
      <c r="Z602" s="125"/>
      <c r="AA602" s="125"/>
      <c r="AB602" s="125"/>
      <c r="AC602" s="123" t="str">
        <f>IF(区域选择!U603="","",区域选择!U603)</f>
        <v/>
      </c>
      <c r="AD602" s="123" t="str">
        <f>IF(原始数据!AL602=0,"",原始数据!AL602)</f>
        <v/>
      </c>
      <c r="AE602" s="124"/>
      <c r="AF602" s="125"/>
      <c r="AG602" s="125"/>
      <c r="AH602" s="125"/>
      <c r="AI602" s="125"/>
      <c r="AJ602" s="125"/>
      <c r="AK602" s="123" t="str">
        <f>IF(区域选择!Z603="","",区域选择!Z603)</f>
        <v/>
      </c>
      <c r="AL602" s="123" t="str">
        <f>IF(原始数据!AN602=0,"",原始数据!AN602)</f>
        <v/>
      </c>
      <c r="AM602" s="124"/>
      <c r="AN602" s="125"/>
      <c r="AO602" s="125"/>
      <c r="AP602" s="125"/>
      <c r="AQ602" s="125"/>
      <c r="AR602" s="125"/>
      <c r="AS602" s="128"/>
      <c r="AT602" s="128"/>
      <c r="AU602" s="128"/>
      <c r="AV602" s="128"/>
      <c r="AW602" s="128"/>
      <c r="AX602" s="125"/>
      <c r="AY602" s="125"/>
      <c r="AZ602" s="130"/>
      <c r="BA602" s="130"/>
      <c r="BB602" s="130"/>
      <c r="BC602" s="125"/>
    </row>
    <row r="603" spans="1:55">
      <c r="A603" s="117">
        <f>输入错误检查!B603</f>
        <v>0</v>
      </c>
      <c r="C603" s="120" t="str">
        <f>IF(原始数据!B603="","",原始数据!B603)</f>
        <v/>
      </c>
      <c r="D603" s="120" t="str">
        <f>IF(原始数据!C603="","",原始数据!C603)</f>
        <v/>
      </c>
      <c r="E603" s="120" t="str">
        <f>IF(原始数据!D603="","",原始数据!D603)</f>
        <v/>
      </c>
      <c r="F603" s="120" t="str">
        <f>IF(原始数据!E603="","",原始数据!E603)</f>
        <v/>
      </c>
      <c r="G603" s="120" t="str">
        <f>IF(原始数据!F603="","",原始数据!F603)</f>
        <v/>
      </c>
      <c r="H603" s="120">
        <f>IF(原始数据!G603="","",原始数据!G603)</f>
        <v>1</v>
      </c>
      <c r="I603" s="120" t="str">
        <f>IF(原始数据!H603="","",原始数据!H603)</f>
        <v>下</v>
      </c>
      <c r="J603" s="120" t="str">
        <f>原始数据!U603</f>
        <v/>
      </c>
      <c r="K603" s="120" t="str">
        <f t="shared" si="20"/>
        <v/>
      </c>
      <c r="L603" s="120">
        <f t="shared" si="21"/>
        <v>0</v>
      </c>
      <c r="M603" s="123" t="str">
        <f>IF(区域选择!K604="","",区域选择!K604)</f>
        <v/>
      </c>
      <c r="N603" s="123" t="str">
        <f>IF(原始数据!AI603=0,"",原始数据!AI603)</f>
        <v/>
      </c>
      <c r="O603" s="124"/>
      <c r="P603" s="125"/>
      <c r="Q603" s="125"/>
      <c r="R603" s="125"/>
      <c r="S603" s="125"/>
      <c r="T603" s="125"/>
      <c r="U603" s="123" t="str">
        <f>IF(区域选择!P604="","",区域选择!P604)</f>
        <v/>
      </c>
      <c r="V603" s="123" t="str">
        <f>IF(原始数据!AJ603=0,"",原始数据!AJ603)</f>
        <v/>
      </c>
      <c r="W603" s="124"/>
      <c r="X603" s="125"/>
      <c r="Y603" s="125"/>
      <c r="Z603" s="125"/>
      <c r="AA603" s="125"/>
      <c r="AB603" s="125"/>
      <c r="AC603" s="123" t="str">
        <f>IF(区域选择!U604="","",区域选择!U604)</f>
        <v/>
      </c>
      <c r="AD603" s="123" t="str">
        <f>IF(原始数据!AL603=0,"",原始数据!AL603)</f>
        <v/>
      </c>
      <c r="AE603" s="124"/>
      <c r="AF603" s="125"/>
      <c r="AG603" s="125"/>
      <c r="AH603" s="125"/>
      <c r="AI603" s="125"/>
      <c r="AJ603" s="125"/>
      <c r="AK603" s="123" t="str">
        <f>IF(区域选择!Z604="","",区域选择!Z604)</f>
        <v/>
      </c>
      <c r="AL603" s="123" t="str">
        <f>IF(原始数据!AN603=0,"",原始数据!AN603)</f>
        <v/>
      </c>
      <c r="AM603" s="124"/>
      <c r="AN603" s="125"/>
      <c r="AO603" s="125"/>
      <c r="AP603" s="125"/>
      <c r="AQ603" s="125"/>
      <c r="AR603" s="125"/>
      <c r="AS603" s="128"/>
      <c r="AT603" s="128"/>
      <c r="AU603" s="128"/>
      <c r="AV603" s="128"/>
      <c r="AW603" s="128"/>
      <c r="AX603" s="125"/>
      <c r="AY603" s="125"/>
      <c r="AZ603" s="130"/>
      <c r="BA603" s="130"/>
      <c r="BB603" s="130"/>
      <c r="BC603" s="125"/>
    </row>
    <row r="604" spans="1:55">
      <c r="A604" s="117">
        <f>输入错误检查!B604</f>
        <v>0</v>
      </c>
      <c r="C604" s="120" t="str">
        <f>IF(原始数据!B604="","",原始数据!B604)</f>
        <v/>
      </c>
      <c r="D604" s="120" t="str">
        <f>IF(原始数据!C604="","",原始数据!C604)</f>
        <v/>
      </c>
      <c r="E604" s="120" t="str">
        <f>IF(原始数据!D604="","",原始数据!D604)</f>
        <v/>
      </c>
      <c r="F604" s="120" t="str">
        <f>IF(原始数据!E604="","",原始数据!E604)</f>
        <v/>
      </c>
      <c r="G604" s="120" t="str">
        <f>IF(原始数据!F604="","",原始数据!F604)</f>
        <v/>
      </c>
      <c r="H604" s="120">
        <f>IF(原始数据!G604="","",原始数据!G604)</f>
        <v>2</v>
      </c>
      <c r="I604" s="120" t="str">
        <f>IF(原始数据!H604="","",原始数据!H604)</f>
        <v>上</v>
      </c>
      <c r="J604" s="120" t="str">
        <f>原始数据!U604</f>
        <v/>
      </c>
      <c r="K604" s="120" t="str">
        <f t="shared" si="20"/>
        <v/>
      </c>
      <c r="L604" s="120">
        <f t="shared" si="21"/>
        <v>0</v>
      </c>
      <c r="M604" s="123" t="str">
        <f>IF(区域选择!K605="","",区域选择!K605)</f>
        <v/>
      </c>
      <c r="N604" s="123" t="str">
        <f>IF(原始数据!AI604=0,"",原始数据!AI604)</f>
        <v/>
      </c>
      <c r="O604" s="124"/>
      <c r="P604" s="125"/>
      <c r="Q604" s="125"/>
      <c r="R604" s="125"/>
      <c r="S604" s="125"/>
      <c r="T604" s="125"/>
      <c r="U604" s="123" t="str">
        <f>IF(区域选择!P605="","",区域选择!P605)</f>
        <v/>
      </c>
      <c r="V604" s="123" t="str">
        <f>IF(原始数据!AJ604=0,"",原始数据!AJ604)</f>
        <v/>
      </c>
      <c r="W604" s="124"/>
      <c r="X604" s="125"/>
      <c r="Y604" s="125"/>
      <c r="Z604" s="125"/>
      <c r="AA604" s="125"/>
      <c r="AB604" s="125"/>
      <c r="AC604" s="123" t="str">
        <f>IF(区域选择!U605="","",区域选择!U605)</f>
        <v/>
      </c>
      <c r="AD604" s="123" t="str">
        <f>IF(原始数据!AL604=0,"",原始数据!AL604)</f>
        <v/>
      </c>
      <c r="AE604" s="124"/>
      <c r="AF604" s="125"/>
      <c r="AG604" s="125"/>
      <c r="AH604" s="125"/>
      <c r="AI604" s="125"/>
      <c r="AJ604" s="125"/>
      <c r="AK604" s="123" t="str">
        <f>IF(区域选择!Z605="","",区域选择!Z605)</f>
        <v/>
      </c>
      <c r="AL604" s="123" t="str">
        <f>IF(原始数据!AN604=0,"",原始数据!AN604)</f>
        <v/>
      </c>
      <c r="AM604" s="124"/>
      <c r="AN604" s="125"/>
      <c r="AO604" s="125"/>
      <c r="AP604" s="125"/>
      <c r="AQ604" s="125"/>
      <c r="AR604" s="125"/>
      <c r="AS604" s="128"/>
      <c r="AT604" s="128"/>
      <c r="AU604" s="128"/>
      <c r="AV604" s="128"/>
      <c r="AW604" s="128"/>
      <c r="AX604" s="125"/>
      <c r="AY604" s="125"/>
      <c r="AZ604" s="130"/>
      <c r="BA604" s="130"/>
      <c r="BB604" s="130"/>
      <c r="BC604" s="125"/>
    </row>
    <row r="605" spans="1:55">
      <c r="A605" s="117">
        <f>输入错误检查!B605</f>
        <v>0</v>
      </c>
      <c r="C605" s="120" t="str">
        <f>IF(原始数据!B605="","",原始数据!B605)</f>
        <v/>
      </c>
      <c r="D605" s="120" t="str">
        <f>IF(原始数据!C605="","",原始数据!C605)</f>
        <v/>
      </c>
      <c r="E605" s="120" t="str">
        <f>IF(原始数据!D605="","",原始数据!D605)</f>
        <v/>
      </c>
      <c r="F605" s="120" t="str">
        <f>IF(原始数据!E605="","",原始数据!E605)</f>
        <v/>
      </c>
      <c r="G605" s="120" t="str">
        <f>IF(原始数据!F605="","",原始数据!F605)</f>
        <v/>
      </c>
      <c r="H605" s="120">
        <f>IF(原始数据!G605="","",原始数据!G605)</f>
        <v>2</v>
      </c>
      <c r="I605" s="120" t="str">
        <f>IF(原始数据!H605="","",原始数据!H605)</f>
        <v>下</v>
      </c>
      <c r="J605" s="120" t="str">
        <f>原始数据!U605</f>
        <v/>
      </c>
      <c r="K605" s="120" t="str">
        <f t="shared" si="20"/>
        <v/>
      </c>
      <c r="L605" s="120">
        <f t="shared" si="21"/>
        <v>0</v>
      </c>
      <c r="M605" s="123" t="str">
        <f>IF(区域选择!K606="","",区域选择!K606)</f>
        <v/>
      </c>
      <c r="N605" s="123" t="str">
        <f>IF(原始数据!AI605=0,"",原始数据!AI605)</f>
        <v/>
      </c>
      <c r="O605" s="124"/>
      <c r="P605" s="125"/>
      <c r="Q605" s="125"/>
      <c r="R605" s="125"/>
      <c r="S605" s="125"/>
      <c r="T605" s="125"/>
      <c r="U605" s="123" t="str">
        <f>IF(区域选择!P606="","",区域选择!P606)</f>
        <v/>
      </c>
      <c r="V605" s="123" t="str">
        <f>IF(原始数据!AJ605=0,"",原始数据!AJ605)</f>
        <v/>
      </c>
      <c r="W605" s="124"/>
      <c r="X605" s="125"/>
      <c r="Y605" s="125"/>
      <c r="Z605" s="125"/>
      <c r="AA605" s="125"/>
      <c r="AB605" s="125"/>
      <c r="AC605" s="123" t="str">
        <f>IF(区域选择!U606="","",区域选择!U606)</f>
        <v/>
      </c>
      <c r="AD605" s="123" t="str">
        <f>IF(原始数据!AL605=0,"",原始数据!AL605)</f>
        <v/>
      </c>
      <c r="AE605" s="124"/>
      <c r="AF605" s="125"/>
      <c r="AG605" s="125"/>
      <c r="AH605" s="125"/>
      <c r="AI605" s="125"/>
      <c r="AJ605" s="125"/>
      <c r="AK605" s="123" t="str">
        <f>IF(区域选择!Z606="","",区域选择!Z606)</f>
        <v/>
      </c>
      <c r="AL605" s="123" t="str">
        <f>IF(原始数据!AN605=0,"",原始数据!AN605)</f>
        <v/>
      </c>
      <c r="AM605" s="124"/>
      <c r="AN605" s="125"/>
      <c r="AO605" s="125"/>
      <c r="AP605" s="125"/>
      <c r="AQ605" s="125"/>
      <c r="AR605" s="125"/>
      <c r="AS605" s="128"/>
      <c r="AT605" s="128"/>
      <c r="AU605" s="128"/>
      <c r="AV605" s="128"/>
      <c r="AW605" s="128"/>
      <c r="AX605" s="125"/>
      <c r="AY605" s="125"/>
      <c r="AZ605" s="130"/>
      <c r="BA605" s="130"/>
      <c r="BB605" s="130"/>
      <c r="BC605" s="125"/>
    </row>
    <row r="606" spans="1:55">
      <c r="A606" s="117">
        <f>输入错误检查!B606</f>
        <v>0</v>
      </c>
      <c r="C606" s="120" t="str">
        <f>IF(原始数据!B606="","",原始数据!B606)</f>
        <v/>
      </c>
      <c r="D606" s="120" t="str">
        <f>IF(原始数据!C606="","",原始数据!C606)</f>
        <v/>
      </c>
      <c r="E606" s="120" t="str">
        <f>IF(原始数据!D606="","",原始数据!D606)</f>
        <v/>
      </c>
      <c r="F606" s="120" t="str">
        <f>IF(原始数据!E606="","",原始数据!E606)</f>
        <v/>
      </c>
      <c r="G606" s="120" t="str">
        <f>IF(原始数据!F606="","",原始数据!F606)</f>
        <v/>
      </c>
      <c r="H606" s="120">
        <f>IF(原始数据!G606="","",原始数据!G606)</f>
        <v>3</v>
      </c>
      <c r="I606" s="120" t="str">
        <f>IF(原始数据!H606="","",原始数据!H606)</f>
        <v>上</v>
      </c>
      <c r="J606" s="120" t="str">
        <f>原始数据!U606</f>
        <v/>
      </c>
      <c r="K606" s="120" t="str">
        <f t="shared" si="20"/>
        <v/>
      </c>
      <c r="L606" s="120">
        <f t="shared" si="21"/>
        <v>0</v>
      </c>
      <c r="M606" s="123" t="str">
        <f>IF(区域选择!K607="","",区域选择!K607)</f>
        <v/>
      </c>
      <c r="N606" s="123" t="str">
        <f>IF(原始数据!AI606=0,"",原始数据!AI606)</f>
        <v/>
      </c>
      <c r="O606" s="124"/>
      <c r="P606" s="125"/>
      <c r="Q606" s="125"/>
      <c r="R606" s="125"/>
      <c r="S606" s="125"/>
      <c r="T606" s="125"/>
      <c r="U606" s="123" t="str">
        <f>IF(区域选择!P607="","",区域选择!P607)</f>
        <v/>
      </c>
      <c r="V606" s="123" t="str">
        <f>IF(原始数据!AJ606=0,"",原始数据!AJ606)</f>
        <v/>
      </c>
      <c r="W606" s="124"/>
      <c r="X606" s="125"/>
      <c r="Y606" s="125"/>
      <c r="Z606" s="125"/>
      <c r="AA606" s="125"/>
      <c r="AB606" s="125"/>
      <c r="AC606" s="123" t="str">
        <f>IF(区域选择!U607="","",区域选择!U607)</f>
        <v/>
      </c>
      <c r="AD606" s="123" t="str">
        <f>IF(原始数据!AL606=0,"",原始数据!AL606)</f>
        <v/>
      </c>
      <c r="AE606" s="124"/>
      <c r="AF606" s="125"/>
      <c r="AG606" s="125"/>
      <c r="AH606" s="125"/>
      <c r="AI606" s="125"/>
      <c r="AJ606" s="125"/>
      <c r="AK606" s="123" t="str">
        <f>IF(区域选择!Z607="","",区域选择!Z607)</f>
        <v/>
      </c>
      <c r="AL606" s="123" t="str">
        <f>IF(原始数据!AN606=0,"",原始数据!AN606)</f>
        <v/>
      </c>
      <c r="AM606" s="124"/>
      <c r="AN606" s="125"/>
      <c r="AO606" s="125"/>
      <c r="AP606" s="125"/>
      <c r="AQ606" s="125"/>
      <c r="AR606" s="125"/>
      <c r="AS606" s="128"/>
      <c r="AT606" s="128"/>
      <c r="AU606" s="128"/>
      <c r="AV606" s="128"/>
      <c r="AW606" s="128"/>
      <c r="AX606" s="125"/>
      <c r="AY606" s="125"/>
      <c r="AZ606" s="130"/>
      <c r="BA606" s="130"/>
      <c r="BB606" s="130"/>
      <c r="BC606" s="125"/>
    </row>
    <row r="607" spans="1:55">
      <c r="A607" s="117">
        <f>输入错误检查!B607</f>
        <v>0</v>
      </c>
      <c r="C607" s="120" t="str">
        <f>IF(原始数据!B607="","",原始数据!B607)</f>
        <v/>
      </c>
      <c r="D607" s="120" t="str">
        <f>IF(原始数据!C607="","",原始数据!C607)</f>
        <v/>
      </c>
      <c r="E607" s="120" t="str">
        <f>IF(原始数据!D607="","",原始数据!D607)</f>
        <v/>
      </c>
      <c r="F607" s="120" t="str">
        <f>IF(原始数据!E607="","",原始数据!E607)</f>
        <v/>
      </c>
      <c r="G607" s="120" t="str">
        <f>IF(原始数据!F607="","",原始数据!F607)</f>
        <v/>
      </c>
      <c r="H607" s="120">
        <f>IF(原始数据!G607="","",原始数据!G607)</f>
        <v>3</v>
      </c>
      <c r="I607" s="120" t="str">
        <f>IF(原始数据!H607="","",原始数据!H607)</f>
        <v>下</v>
      </c>
      <c r="J607" s="120" t="str">
        <f>原始数据!U607</f>
        <v/>
      </c>
      <c r="K607" s="120" t="str">
        <f t="shared" si="20"/>
        <v/>
      </c>
      <c r="L607" s="120">
        <f t="shared" si="21"/>
        <v>0</v>
      </c>
      <c r="M607" s="123" t="str">
        <f>IF(区域选择!K608="","",区域选择!K608)</f>
        <v/>
      </c>
      <c r="N607" s="123" t="str">
        <f>IF(原始数据!AI607=0,"",原始数据!AI607)</f>
        <v/>
      </c>
      <c r="O607" s="124"/>
      <c r="P607" s="125"/>
      <c r="Q607" s="125"/>
      <c r="R607" s="125"/>
      <c r="S607" s="125"/>
      <c r="T607" s="125"/>
      <c r="U607" s="123" t="str">
        <f>IF(区域选择!P608="","",区域选择!P608)</f>
        <v/>
      </c>
      <c r="V607" s="123" t="str">
        <f>IF(原始数据!AJ607=0,"",原始数据!AJ607)</f>
        <v/>
      </c>
      <c r="W607" s="124"/>
      <c r="X607" s="125"/>
      <c r="Y607" s="125"/>
      <c r="Z607" s="125"/>
      <c r="AA607" s="125"/>
      <c r="AB607" s="125"/>
      <c r="AC607" s="123" t="str">
        <f>IF(区域选择!U608="","",区域选择!U608)</f>
        <v/>
      </c>
      <c r="AD607" s="123" t="str">
        <f>IF(原始数据!AL607=0,"",原始数据!AL607)</f>
        <v/>
      </c>
      <c r="AE607" s="124"/>
      <c r="AF607" s="125"/>
      <c r="AG607" s="125"/>
      <c r="AH607" s="125"/>
      <c r="AI607" s="125"/>
      <c r="AJ607" s="125"/>
      <c r="AK607" s="123" t="str">
        <f>IF(区域选择!Z608="","",区域选择!Z608)</f>
        <v/>
      </c>
      <c r="AL607" s="123" t="str">
        <f>IF(原始数据!AN607=0,"",原始数据!AN607)</f>
        <v/>
      </c>
      <c r="AM607" s="124"/>
      <c r="AN607" s="125"/>
      <c r="AO607" s="125"/>
      <c r="AP607" s="125"/>
      <c r="AQ607" s="125"/>
      <c r="AR607" s="125"/>
      <c r="AS607" s="128"/>
      <c r="AT607" s="128"/>
      <c r="AU607" s="128"/>
      <c r="AV607" s="128"/>
      <c r="AW607" s="128"/>
      <c r="AX607" s="125"/>
      <c r="AY607" s="125"/>
      <c r="AZ607" s="130"/>
      <c r="BA607" s="130"/>
      <c r="BB607" s="130"/>
      <c r="BC607" s="125"/>
    </row>
    <row r="608" spans="1:55">
      <c r="A608" s="117">
        <f>输入错误检查!B608</f>
        <v>0</v>
      </c>
      <c r="C608" s="120" t="str">
        <f>IF(原始数据!B608="","",原始数据!B608)</f>
        <v/>
      </c>
      <c r="D608" s="120" t="str">
        <f>IF(原始数据!C608="","",原始数据!C608)</f>
        <v/>
      </c>
      <c r="E608" s="120" t="str">
        <f>IF(原始数据!D608="","",原始数据!D608)</f>
        <v/>
      </c>
      <c r="F608" s="120" t="str">
        <f>IF(原始数据!E608="","",原始数据!E608)</f>
        <v/>
      </c>
      <c r="G608" s="120" t="str">
        <f>IF(原始数据!F608="","",原始数据!F608)</f>
        <v/>
      </c>
      <c r="H608" s="120" t="str">
        <f>IF(原始数据!G608="","",原始数据!G608)</f>
        <v>加</v>
      </c>
      <c r="I608" s="120" t="str">
        <f>IF(原始数据!H608="","",原始数据!H608)</f>
        <v>上</v>
      </c>
      <c r="J608" s="120" t="str">
        <f>原始数据!U608</f>
        <v/>
      </c>
      <c r="K608" s="120" t="str">
        <f t="shared" si="20"/>
        <v/>
      </c>
      <c r="L608" s="120">
        <f t="shared" si="21"/>
        <v>0</v>
      </c>
      <c r="M608" s="123" t="str">
        <f>IF(区域选择!K609="","",区域选择!K609)</f>
        <v/>
      </c>
      <c r="N608" s="123" t="str">
        <f>IF(原始数据!AI608=0,"",原始数据!AI608)</f>
        <v/>
      </c>
      <c r="O608" s="124"/>
      <c r="P608" s="125"/>
      <c r="Q608" s="125"/>
      <c r="R608" s="125"/>
      <c r="S608" s="125"/>
      <c r="T608" s="125"/>
      <c r="U608" s="123" t="str">
        <f>IF(区域选择!P609="","",区域选择!P609)</f>
        <v/>
      </c>
      <c r="V608" s="123" t="str">
        <f>IF(原始数据!AJ608=0,"",原始数据!AJ608)</f>
        <v/>
      </c>
      <c r="W608" s="124"/>
      <c r="X608" s="125"/>
      <c r="Y608" s="125"/>
      <c r="Z608" s="125"/>
      <c r="AA608" s="125"/>
      <c r="AB608" s="125"/>
      <c r="AC608" s="123" t="str">
        <f>IF(区域选择!U609="","",区域选择!U609)</f>
        <v/>
      </c>
      <c r="AD608" s="123" t="str">
        <f>IF(原始数据!AL608=0,"",原始数据!AL608)</f>
        <v/>
      </c>
      <c r="AE608" s="124"/>
      <c r="AF608" s="125"/>
      <c r="AG608" s="125"/>
      <c r="AH608" s="125"/>
      <c r="AI608" s="125"/>
      <c r="AJ608" s="125"/>
      <c r="AK608" s="123" t="str">
        <f>IF(区域选择!Z609="","",区域选择!Z609)</f>
        <v/>
      </c>
      <c r="AL608" s="123" t="str">
        <f>IF(原始数据!AN608=0,"",原始数据!AN608)</f>
        <v/>
      </c>
      <c r="AM608" s="124"/>
      <c r="AN608" s="125"/>
      <c r="AO608" s="125"/>
      <c r="AP608" s="125"/>
      <c r="AQ608" s="125"/>
      <c r="AR608" s="125"/>
      <c r="AS608" s="128"/>
      <c r="AT608" s="128"/>
      <c r="AU608" s="128"/>
      <c r="AV608" s="128"/>
      <c r="AW608" s="128"/>
      <c r="AX608" s="125"/>
      <c r="AY608" s="125"/>
      <c r="AZ608" s="130"/>
      <c r="BA608" s="130"/>
      <c r="BB608" s="130"/>
      <c r="BC608" s="125"/>
    </row>
    <row r="609" spans="1:55">
      <c r="A609" s="117">
        <f>输入错误检查!B609</f>
        <v>0</v>
      </c>
      <c r="C609" s="120" t="str">
        <f>IF(原始数据!B609="","",原始数据!B609)</f>
        <v/>
      </c>
      <c r="D609" s="120" t="str">
        <f>IF(原始数据!C609="","",原始数据!C609)</f>
        <v/>
      </c>
      <c r="E609" s="120" t="str">
        <f>IF(原始数据!D609="","",原始数据!D609)</f>
        <v/>
      </c>
      <c r="F609" s="120" t="str">
        <f>IF(原始数据!E609="","",原始数据!E609)</f>
        <v/>
      </c>
      <c r="G609" s="120" t="str">
        <f>IF(原始数据!F609="","",原始数据!F609)</f>
        <v/>
      </c>
      <c r="H609" s="120" t="str">
        <f>IF(原始数据!G609="","",原始数据!G609)</f>
        <v>加</v>
      </c>
      <c r="I609" s="120" t="str">
        <f>IF(原始数据!H609="","",原始数据!H609)</f>
        <v>下</v>
      </c>
      <c r="J609" s="120" t="str">
        <f>原始数据!U609</f>
        <v/>
      </c>
      <c r="K609" s="120" t="str">
        <f t="shared" si="20"/>
        <v/>
      </c>
      <c r="L609" s="120">
        <f t="shared" si="21"/>
        <v>0</v>
      </c>
      <c r="M609" s="123" t="str">
        <f>IF(区域选择!K610="","",区域选择!K610)</f>
        <v/>
      </c>
      <c r="N609" s="123" t="str">
        <f>IF(原始数据!AI609=0,"",原始数据!AI609)</f>
        <v/>
      </c>
      <c r="O609" s="124"/>
      <c r="P609" s="125"/>
      <c r="Q609" s="125"/>
      <c r="R609" s="125"/>
      <c r="S609" s="125"/>
      <c r="T609" s="125"/>
      <c r="U609" s="123" t="str">
        <f>IF(区域选择!P610="","",区域选择!P610)</f>
        <v/>
      </c>
      <c r="V609" s="123" t="str">
        <f>IF(原始数据!AJ609=0,"",原始数据!AJ609)</f>
        <v/>
      </c>
      <c r="W609" s="124"/>
      <c r="X609" s="125"/>
      <c r="Y609" s="125"/>
      <c r="Z609" s="125"/>
      <c r="AA609" s="125"/>
      <c r="AB609" s="125"/>
      <c r="AC609" s="123" t="str">
        <f>IF(区域选择!U610="","",区域选择!U610)</f>
        <v/>
      </c>
      <c r="AD609" s="123" t="str">
        <f>IF(原始数据!AL609=0,"",原始数据!AL609)</f>
        <v/>
      </c>
      <c r="AE609" s="124"/>
      <c r="AF609" s="125"/>
      <c r="AG609" s="125"/>
      <c r="AH609" s="125"/>
      <c r="AI609" s="125"/>
      <c r="AJ609" s="125"/>
      <c r="AK609" s="123" t="str">
        <f>IF(区域选择!Z610="","",区域选择!Z610)</f>
        <v/>
      </c>
      <c r="AL609" s="123" t="str">
        <f>IF(原始数据!AN609=0,"",原始数据!AN609)</f>
        <v/>
      </c>
      <c r="AM609" s="124"/>
      <c r="AN609" s="125"/>
      <c r="AO609" s="125"/>
      <c r="AP609" s="125"/>
      <c r="AQ609" s="125"/>
      <c r="AR609" s="125"/>
      <c r="AS609" s="128"/>
      <c r="AT609" s="128"/>
      <c r="AU609" s="128"/>
      <c r="AV609" s="128"/>
      <c r="AW609" s="128"/>
      <c r="AX609" s="125"/>
      <c r="AY609" s="125"/>
      <c r="AZ609" s="130"/>
      <c r="BA609" s="130"/>
      <c r="BB609" s="130"/>
      <c r="BC609" s="125"/>
    </row>
    <row r="610" spans="1:55">
      <c r="A610" s="117">
        <f>输入错误检查!B610</f>
        <v>0</v>
      </c>
      <c r="C610" s="120" t="str">
        <f>IF(原始数据!B610="","",原始数据!B610)</f>
        <v/>
      </c>
      <c r="D610" s="120" t="str">
        <f>IF(原始数据!C610="","",原始数据!C610)</f>
        <v/>
      </c>
      <c r="E610" s="120" t="str">
        <f>IF(原始数据!D610="","",原始数据!D610)</f>
        <v/>
      </c>
      <c r="F610" s="120" t="str">
        <f>IF(原始数据!E610="","",原始数据!E610)</f>
        <v/>
      </c>
      <c r="G610" s="120" t="str">
        <f>IF(原始数据!F610="","",原始数据!F610)</f>
        <v/>
      </c>
      <c r="H610" s="120">
        <f>IF(原始数据!G610="","",原始数据!G610)</f>
        <v>1</v>
      </c>
      <c r="I610" s="120" t="str">
        <f>IF(原始数据!H610="","",原始数据!H610)</f>
        <v>上</v>
      </c>
      <c r="J610" s="120" t="str">
        <f>原始数据!U610</f>
        <v/>
      </c>
      <c r="K610" s="120" t="str">
        <f t="shared" si="20"/>
        <v/>
      </c>
      <c r="L610" s="120">
        <f t="shared" si="21"/>
        <v>0</v>
      </c>
      <c r="M610" s="123" t="str">
        <f>IF(区域选择!K611="","",区域选择!K611)</f>
        <v/>
      </c>
      <c r="N610" s="123" t="str">
        <f>IF(原始数据!AI610=0,"",原始数据!AI610)</f>
        <v/>
      </c>
      <c r="O610" s="124"/>
      <c r="P610" s="125"/>
      <c r="Q610" s="125"/>
      <c r="R610" s="125"/>
      <c r="S610" s="125"/>
      <c r="T610" s="125"/>
      <c r="U610" s="123" t="str">
        <f>IF(区域选择!P611="","",区域选择!P611)</f>
        <v/>
      </c>
      <c r="V610" s="123" t="str">
        <f>IF(原始数据!AJ610=0,"",原始数据!AJ610)</f>
        <v/>
      </c>
      <c r="W610" s="124"/>
      <c r="X610" s="125"/>
      <c r="Y610" s="125"/>
      <c r="Z610" s="125"/>
      <c r="AA610" s="125"/>
      <c r="AB610" s="125"/>
      <c r="AC610" s="123" t="str">
        <f>IF(区域选择!U611="","",区域选择!U611)</f>
        <v/>
      </c>
      <c r="AD610" s="123" t="str">
        <f>IF(原始数据!AL610=0,"",原始数据!AL610)</f>
        <v/>
      </c>
      <c r="AE610" s="124"/>
      <c r="AF610" s="125"/>
      <c r="AG610" s="125"/>
      <c r="AH610" s="125"/>
      <c r="AI610" s="125"/>
      <c r="AJ610" s="125"/>
      <c r="AK610" s="123" t="str">
        <f>IF(区域选择!Z611="","",区域选择!Z611)</f>
        <v/>
      </c>
      <c r="AL610" s="123" t="str">
        <f>IF(原始数据!AN610=0,"",原始数据!AN610)</f>
        <v/>
      </c>
      <c r="AM610" s="124"/>
      <c r="AN610" s="125"/>
      <c r="AO610" s="125"/>
      <c r="AP610" s="125"/>
      <c r="AQ610" s="125"/>
      <c r="AR610" s="125"/>
      <c r="AS610" s="128"/>
      <c r="AT610" s="128"/>
      <c r="AU610" s="128"/>
      <c r="AV610" s="128"/>
      <c r="AW610" s="128"/>
      <c r="AX610" s="125"/>
      <c r="AY610" s="125"/>
      <c r="AZ610" s="130"/>
      <c r="BA610" s="130"/>
      <c r="BB610" s="130"/>
      <c r="BC610" s="125"/>
    </row>
    <row r="611" spans="1:55">
      <c r="A611" s="117">
        <f>输入错误检查!B611</f>
        <v>0</v>
      </c>
      <c r="C611" s="120" t="str">
        <f>IF(原始数据!B611="","",原始数据!B611)</f>
        <v/>
      </c>
      <c r="D611" s="120" t="str">
        <f>IF(原始数据!C611="","",原始数据!C611)</f>
        <v/>
      </c>
      <c r="E611" s="120" t="str">
        <f>IF(原始数据!D611="","",原始数据!D611)</f>
        <v/>
      </c>
      <c r="F611" s="120" t="str">
        <f>IF(原始数据!E611="","",原始数据!E611)</f>
        <v/>
      </c>
      <c r="G611" s="120" t="str">
        <f>IF(原始数据!F611="","",原始数据!F611)</f>
        <v/>
      </c>
      <c r="H611" s="120">
        <f>IF(原始数据!G611="","",原始数据!G611)</f>
        <v>1</v>
      </c>
      <c r="I611" s="120" t="str">
        <f>IF(原始数据!H611="","",原始数据!H611)</f>
        <v>下</v>
      </c>
      <c r="J611" s="120" t="str">
        <f>原始数据!U611</f>
        <v/>
      </c>
      <c r="K611" s="120" t="str">
        <f t="shared" si="20"/>
        <v/>
      </c>
      <c r="L611" s="120">
        <f t="shared" si="21"/>
        <v>0</v>
      </c>
      <c r="M611" s="123" t="str">
        <f>IF(区域选择!K612="","",区域选择!K612)</f>
        <v/>
      </c>
      <c r="N611" s="123" t="str">
        <f>IF(原始数据!AI611=0,"",原始数据!AI611)</f>
        <v/>
      </c>
      <c r="O611" s="124"/>
      <c r="P611" s="125"/>
      <c r="Q611" s="125"/>
      <c r="R611" s="125"/>
      <c r="S611" s="125"/>
      <c r="T611" s="125"/>
      <c r="U611" s="123" t="str">
        <f>IF(区域选择!P612="","",区域选择!P612)</f>
        <v/>
      </c>
      <c r="V611" s="123" t="str">
        <f>IF(原始数据!AJ611=0,"",原始数据!AJ611)</f>
        <v/>
      </c>
      <c r="W611" s="124"/>
      <c r="X611" s="125"/>
      <c r="Y611" s="125"/>
      <c r="Z611" s="125"/>
      <c r="AA611" s="125"/>
      <c r="AB611" s="125"/>
      <c r="AC611" s="123" t="str">
        <f>IF(区域选择!U612="","",区域选择!U612)</f>
        <v/>
      </c>
      <c r="AD611" s="123" t="str">
        <f>IF(原始数据!AL611=0,"",原始数据!AL611)</f>
        <v/>
      </c>
      <c r="AE611" s="124"/>
      <c r="AF611" s="125"/>
      <c r="AG611" s="125"/>
      <c r="AH611" s="125"/>
      <c r="AI611" s="125"/>
      <c r="AJ611" s="125"/>
      <c r="AK611" s="123" t="str">
        <f>IF(区域选择!Z612="","",区域选择!Z612)</f>
        <v/>
      </c>
      <c r="AL611" s="123" t="str">
        <f>IF(原始数据!AN611=0,"",原始数据!AN611)</f>
        <v/>
      </c>
      <c r="AM611" s="124"/>
      <c r="AN611" s="125"/>
      <c r="AO611" s="125"/>
      <c r="AP611" s="125"/>
      <c r="AQ611" s="125"/>
      <c r="AR611" s="125"/>
      <c r="AS611" s="128"/>
      <c r="AT611" s="128"/>
      <c r="AU611" s="128"/>
      <c r="AV611" s="128"/>
      <c r="AW611" s="128"/>
      <c r="AX611" s="125"/>
      <c r="AY611" s="125"/>
      <c r="AZ611" s="130"/>
      <c r="BA611" s="130"/>
      <c r="BB611" s="130"/>
      <c r="BC611" s="125"/>
    </row>
    <row r="612" spans="1:55">
      <c r="A612" s="117">
        <f>输入错误检查!B612</f>
        <v>0</v>
      </c>
      <c r="C612" s="120" t="str">
        <f>IF(原始数据!B612="","",原始数据!B612)</f>
        <v/>
      </c>
      <c r="D612" s="120" t="str">
        <f>IF(原始数据!C612="","",原始数据!C612)</f>
        <v/>
      </c>
      <c r="E612" s="120" t="str">
        <f>IF(原始数据!D612="","",原始数据!D612)</f>
        <v/>
      </c>
      <c r="F612" s="120" t="str">
        <f>IF(原始数据!E612="","",原始数据!E612)</f>
        <v/>
      </c>
      <c r="G612" s="120" t="str">
        <f>IF(原始数据!F612="","",原始数据!F612)</f>
        <v/>
      </c>
      <c r="H612" s="120">
        <f>IF(原始数据!G612="","",原始数据!G612)</f>
        <v>2</v>
      </c>
      <c r="I612" s="120" t="str">
        <f>IF(原始数据!H612="","",原始数据!H612)</f>
        <v>上</v>
      </c>
      <c r="J612" s="120" t="str">
        <f>原始数据!U612</f>
        <v/>
      </c>
      <c r="K612" s="120" t="str">
        <f t="shared" si="20"/>
        <v/>
      </c>
      <c r="L612" s="120">
        <f t="shared" si="21"/>
        <v>0</v>
      </c>
      <c r="M612" s="123" t="str">
        <f>IF(区域选择!K613="","",区域选择!K613)</f>
        <v/>
      </c>
      <c r="N612" s="123" t="str">
        <f>IF(原始数据!AI612=0,"",原始数据!AI612)</f>
        <v/>
      </c>
      <c r="O612" s="124"/>
      <c r="P612" s="125"/>
      <c r="Q612" s="125"/>
      <c r="R612" s="125"/>
      <c r="S612" s="125"/>
      <c r="T612" s="125"/>
      <c r="U612" s="123" t="str">
        <f>IF(区域选择!P613="","",区域选择!P613)</f>
        <v/>
      </c>
      <c r="V612" s="123" t="str">
        <f>IF(原始数据!AJ612=0,"",原始数据!AJ612)</f>
        <v/>
      </c>
      <c r="W612" s="124"/>
      <c r="X612" s="125"/>
      <c r="Y612" s="125"/>
      <c r="Z612" s="125"/>
      <c r="AA612" s="125"/>
      <c r="AB612" s="125"/>
      <c r="AC612" s="123" t="str">
        <f>IF(区域选择!U613="","",区域选择!U613)</f>
        <v/>
      </c>
      <c r="AD612" s="123" t="str">
        <f>IF(原始数据!AL612=0,"",原始数据!AL612)</f>
        <v/>
      </c>
      <c r="AE612" s="124"/>
      <c r="AF612" s="125"/>
      <c r="AG612" s="125"/>
      <c r="AH612" s="125"/>
      <c r="AI612" s="125"/>
      <c r="AJ612" s="125"/>
      <c r="AK612" s="123" t="str">
        <f>IF(区域选择!Z613="","",区域选择!Z613)</f>
        <v/>
      </c>
      <c r="AL612" s="123" t="str">
        <f>IF(原始数据!AN612=0,"",原始数据!AN612)</f>
        <v/>
      </c>
      <c r="AM612" s="124"/>
      <c r="AN612" s="125"/>
      <c r="AO612" s="125"/>
      <c r="AP612" s="125"/>
      <c r="AQ612" s="125"/>
      <c r="AR612" s="125"/>
      <c r="AS612" s="128"/>
      <c r="AT612" s="128"/>
      <c r="AU612" s="128"/>
      <c r="AV612" s="128"/>
      <c r="AW612" s="128"/>
      <c r="AX612" s="125"/>
      <c r="AY612" s="125"/>
      <c r="AZ612" s="130"/>
      <c r="BA612" s="130"/>
      <c r="BB612" s="130"/>
      <c r="BC612" s="125"/>
    </row>
    <row r="613" spans="1:55">
      <c r="A613" s="117">
        <f>输入错误检查!B613</f>
        <v>0</v>
      </c>
      <c r="C613" s="120" t="str">
        <f>IF(原始数据!B613="","",原始数据!B613)</f>
        <v/>
      </c>
      <c r="D613" s="120" t="str">
        <f>IF(原始数据!C613="","",原始数据!C613)</f>
        <v/>
      </c>
      <c r="E613" s="120" t="str">
        <f>IF(原始数据!D613="","",原始数据!D613)</f>
        <v/>
      </c>
      <c r="F613" s="120" t="str">
        <f>IF(原始数据!E613="","",原始数据!E613)</f>
        <v/>
      </c>
      <c r="G613" s="120" t="str">
        <f>IF(原始数据!F613="","",原始数据!F613)</f>
        <v/>
      </c>
      <c r="H613" s="120">
        <f>IF(原始数据!G613="","",原始数据!G613)</f>
        <v>2</v>
      </c>
      <c r="I613" s="120" t="str">
        <f>IF(原始数据!H613="","",原始数据!H613)</f>
        <v>下</v>
      </c>
      <c r="J613" s="120" t="str">
        <f>原始数据!U613</f>
        <v/>
      </c>
      <c r="K613" s="120" t="str">
        <f t="shared" si="20"/>
        <v/>
      </c>
      <c r="L613" s="120">
        <f t="shared" si="21"/>
        <v>0</v>
      </c>
      <c r="M613" s="123" t="str">
        <f>IF(区域选择!K614="","",区域选择!K614)</f>
        <v/>
      </c>
      <c r="N613" s="123" t="str">
        <f>IF(原始数据!AI613=0,"",原始数据!AI613)</f>
        <v/>
      </c>
      <c r="O613" s="124"/>
      <c r="P613" s="125"/>
      <c r="Q613" s="125"/>
      <c r="R613" s="125"/>
      <c r="S613" s="125"/>
      <c r="T613" s="125"/>
      <c r="U613" s="123" t="str">
        <f>IF(区域选择!P614="","",区域选择!P614)</f>
        <v/>
      </c>
      <c r="V613" s="123" t="str">
        <f>IF(原始数据!AJ613=0,"",原始数据!AJ613)</f>
        <v/>
      </c>
      <c r="W613" s="124"/>
      <c r="X613" s="125"/>
      <c r="Y613" s="125"/>
      <c r="Z613" s="125"/>
      <c r="AA613" s="125"/>
      <c r="AB613" s="125"/>
      <c r="AC613" s="123" t="str">
        <f>IF(区域选择!U614="","",区域选择!U614)</f>
        <v/>
      </c>
      <c r="AD613" s="123" t="str">
        <f>IF(原始数据!AL613=0,"",原始数据!AL613)</f>
        <v/>
      </c>
      <c r="AE613" s="124"/>
      <c r="AF613" s="125"/>
      <c r="AG613" s="125"/>
      <c r="AH613" s="125"/>
      <c r="AI613" s="125"/>
      <c r="AJ613" s="125"/>
      <c r="AK613" s="123" t="str">
        <f>IF(区域选择!Z614="","",区域选择!Z614)</f>
        <v/>
      </c>
      <c r="AL613" s="123" t="str">
        <f>IF(原始数据!AN613=0,"",原始数据!AN613)</f>
        <v/>
      </c>
      <c r="AM613" s="124"/>
      <c r="AN613" s="125"/>
      <c r="AO613" s="125"/>
      <c r="AP613" s="125"/>
      <c r="AQ613" s="125"/>
      <c r="AR613" s="125"/>
      <c r="AS613" s="128"/>
      <c r="AT613" s="128"/>
      <c r="AU613" s="128"/>
      <c r="AV613" s="128"/>
      <c r="AW613" s="128"/>
      <c r="AX613" s="125"/>
      <c r="AY613" s="125"/>
      <c r="AZ613" s="130"/>
      <c r="BA613" s="130"/>
      <c r="BB613" s="130"/>
      <c r="BC613" s="125"/>
    </row>
    <row r="614" spans="1:55">
      <c r="A614" s="117">
        <f>输入错误检查!B614</f>
        <v>0</v>
      </c>
      <c r="C614" s="120" t="str">
        <f>IF(原始数据!B614="","",原始数据!B614)</f>
        <v/>
      </c>
      <c r="D614" s="120" t="str">
        <f>IF(原始数据!C614="","",原始数据!C614)</f>
        <v/>
      </c>
      <c r="E614" s="120" t="str">
        <f>IF(原始数据!D614="","",原始数据!D614)</f>
        <v/>
      </c>
      <c r="F614" s="120" t="str">
        <f>IF(原始数据!E614="","",原始数据!E614)</f>
        <v/>
      </c>
      <c r="G614" s="120" t="str">
        <f>IF(原始数据!F614="","",原始数据!F614)</f>
        <v/>
      </c>
      <c r="H614" s="120">
        <f>IF(原始数据!G614="","",原始数据!G614)</f>
        <v>3</v>
      </c>
      <c r="I614" s="120" t="str">
        <f>IF(原始数据!H614="","",原始数据!H614)</f>
        <v>上</v>
      </c>
      <c r="J614" s="120" t="str">
        <f>原始数据!U614</f>
        <v/>
      </c>
      <c r="K614" s="120" t="str">
        <f t="shared" si="20"/>
        <v/>
      </c>
      <c r="L614" s="120">
        <f t="shared" si="21"/>
        <v>0</v>
      </c>
      <c r="M614" s="123" t="str">
        <f>IF(区域选择!K615="","",区域选择!K615)</f>
        <v/>
      </c>
      <c r="N614" s="123" t="str">
        <f>IF(原始数据!AI614=0,"",原始数据!AI614)</f>
        <v/>
      </c>
      <c r="O614" s="124"/>
      <c r="P614" s="125"/>
      <c r="Q614" s="125"/>
      <c r="R614" s="125"/>
      <c r="S614" s="125"/>
      <c r="T614" s="125"/>
      <c r="U614" s="123" t="str">
        <f>IF(区域选择!P615="","",区域选择!P615)</f>
        <v/>
      </c>
      <c r="V614" s="123" t="str">
        <f>IF(原始数据!AJ614=0,"",原始数据!AJ614)</f>
        <v/>
      </c>
      <c r="W614" s="124"/>
      <c r="X614" s="125"/>
      <c r="Y614" s="125"/>
      <c r="Z614" s="125"/>
      <c r="AA614" s="125"/>
      <c r="AB614" s="125"/>
      <c r="AC614" s="123" t="str">
        <f>IF(区域选择!U615="","",区域选择!U615)</f>
        <v/>
      </c>
      <c r="AD614" s="123" t="str">
        <f>IF(原始数据!AL614=0,"",原始数据!AL614)</f>
        <v/>
      </c>
      <c r="AE614" s="124"/>
      <c r="AF614" s="125"/>
      <c r="AG614" s="125"/>
      <c r="AH614" s="125"/>
      <c r="AI614" s="125"/>
      <c r="AJ614" s="125"/>
      <c r="AK614" s="123" t="str">
        <f>IF(区域选择!Z615="","",区域选择!Z615)</f>
        <v/>
      </c>
      <c r="AL614" s="123" t="str">
        <f>IF(原始数据!AN614=0,"",原始数据!AN614)</f>
        <v/>
      </c>
      <c r="AM614" s="124"/>
      <c r="AN614" s="125"/>
      <c r="AO614" s="125"/>
      <c r="AP614" s="125"/>
      <c r="AQ614" s="125"/>
      <c r="AR614" s="125"/>
      <c r="AS614" s="128"/>
      <c r="AT614" s="128"/>
      <c r="AU614" s="128"/>
      <c r="AV614" s="128"/>
      <c r="AW614" s="128"/>
      <c r="AX614" s="125"/>
      <c r="AY614" s="125"/>
      <c r="AZ614" s="130"/>
      <c r="BA614" s="130"/>
      <c r="BB614" s="130"/>
      <c r="BC614" s="125"/>
    </row>
    <row r="615" spans="1:55">
      <c r="A615" s="117">
        <f>输入错误检查!B615</f>
        <v>0</v>
      </c>
      <c r="C615" s="120" t="str">
        <f>IF(原始数据!B615="","",原始数据!B615)</f>
        <v/>
      </c>
      <c r="D615" s="120" t="str">
        <f>IF(原始数据!C615="","",原始数据!C615)</f>
        <v/>
      </c>
      <c r="E615" s="120" t="str">
        <f>IF(原始数据!D615="","",原始数据!D615)</f>
        <v/>
      </c>
      <c r="F615" s="120" t="str">
        <f>IF(原始数据!E615="","",原始数据!E615)</f>
        <v/>
      </c>
      <c r="G615" s="120" t="str">
        <f>IF(原始数据!F615="","",原始数据!F615)</f>
        <v/>
      </c>
      <c r="H615" s="120">
        <f>IF(原始数据!G615="","",原始数据!G615)</f>
        <v>3</v>
      </c>
      <c r="I615" s="120" t="str">
        <f>IF(原始数据!H615="","",原始数据!H615)</f>
        <v>下</v>
      </c>
      <c r="J615" s="120" t="str">
        <f>原始数据!U615</f>
        <v/>
      </c>
      <c r="K615" s="120" t="str">
        <f t="shared" si="20"/>
        <v/>
      </c>
      <c r="L615" s="120">
        <f t="shared" si="21"/>
        <v>0</v>
      </c>
      <c r="M615" s="123" t="str">
        <f>IF(区域选择!K616="","",区域选择!K616)</f>
        <v/>
      </c>
      <c r="N615" s="123" t="str">
        <f>IF(原始数据!AI615=0,"",原始数据!AI615)</f>
        <v/>
      </c>
      <c r="O615" s="124"/>
      <c r="P615" s="125"/>
      <c r="Q615" s="125"/>
      <c r="R615" s="125"/>
      <c r="S615" s="125"/>
      <c r="T615" s="125"/>
      <c r="U615" s="123" t="str">
        <f>IF(区域选择!P616="","",区域选择!P616)</f>
        <v/>
      </c>
      <c r="V615" s="123" t="str">
        <f>IF(原始数据!AJ615=0,"",原始数据!AJ615)</f>
        <v/>
      </c>
      <c r="W615" s="124"/>
      <c r="X615" s="125"/>
      <c r="Y615" s="125"/>
      <c r="Z615" s="125"/>
      <c r="AA615" s="125"/>
      <c r="AB615" s="125"/>
      <c r="AC615" s="123" t="str">
        <f>IF(区域选择!U616="","",区域选择!U616)</f>
        <v/>
      </c>
      <c r="AD615" s="123" t="str">
        <f>IF(原始数据!AL615=0,"",原始数据!AL615)</f>
        <v/>
      </c>
      <c r="AE615" s="124"/>
      <c r="AF615" s="125"/>
      <c r="AG615" s="125"/>
      <c r="AH615" s="125"/>
      <c r="AI615" s="125"/>
      <c r="AJ615" s="125"/>
      <c r="AK615" s="123" t="str">
        <f>IF(区域选择!Z616="","",区域选择!Z616)</f>
        <v/>
      </c>
      <c r="AL615" s="123" t="str">
        <f>IF(原始数据!AN615=0,"",原始数据!AN615)</f>
        <v/>
      </c>
      <c r="AM615" s="124"/>
      <c r="AN615" s="125"/>
      <c r="AO615" s="125"/>
      <c r="AP615" s="125"/>
      <c r="AQ615" s="125"/>
      <c r="AR615" s="125"/>
      <c r="AS615" s="128"/>
      <c r="AT615" s="128"/>
      <c r="AU615" s="128"/>
      <c r="AV615" s="128"/>
      <c r="AW615" s="128"/>
      <c r="AX615" s="125"/>
      <c r="AY615" s="125"/>
      <c r="AZ615" s="130"/>
      <c r="BA615" s="130"/>
      <c r="BB615" s="130"/>
      <c r="BC615" s="125"/>
    </row>
    <row r="616" spans="1:55">
      <c r="A616" s="117">
        <f>输入错误检查!B616</f>
        <v>0</v>
      </c>
      <c r="C616" s="120" t="str">
        <f>IF(原始数据!B616="","",原始数据!B616)</f>
        <v/>
      </c>
      <c r="D616" s="120" t="str">
        <f>IF(原始数据!C616="","",原始数据!C616)</f>
        <v/>
      </c>
      <c r="E616" s="120" t="str">
        <f>IF(原始数据!D616="","",原始数据!D616)</f>
        <v/>
      </c>
      <c r="F616" s="120" t="str">
        <f>IF(原始数据!E616="","",原始数据!E616)</f>
        <v/>
      </c>
      <c r="G616" s="120" t="str">
        <f>IF(原始数据!F616="","",原始数据!F616)</f>
        <v/>
      </c>
      <c r="H616" s="120" t="str">
        <f>IF(原始数据!G616="","",原始数据!G616)</f>
        <v>加</v>
      </c>
      <c r="I616" s="120" t="str">
        <f>IF(原始数据!H616="","",原始数据!H616)</f>
        <v>上</v>
      </c>
      <c r="J616" s="120" t="str">
        <f>原始数据!U616</f>
        <v/>
      </c>
      <c r="K616" s="120" t="str">
        <f t="shared" si="20"/>
        <v/>
      </c>
      <c r="L616" s="120">
        <f t="shared" si="21"/>
        <v>0</v>
      </c>
      <c r="M616" s="123" t="str">
        <f>IF(区域选择!K617="","",区域选择!K617)</f>
        <v/>
      </c>
      <c r="N616" s="123" t="str">
        <f>IF(原始数据!AI616=0,"",原始数据!AI616)</f>
        <v/>
      </c>
      <c r="O616" s="124"/>
      <c r="P616" s="125"/>
      <c r="Q616" s="125"/>
      <c r="R616" s="125"/>
      <c r="S616" s="125"/>
      <c r="T616" s="125"/>
      <c r="U616" s="123" t="str">
        <f>IF(区域选择!P617="","",区域选择!P617)</f>
        <v/>
      </c>
      <c r="V616" s="123" t="str">
        <f>IF(原始数据!AJ616=0,"",原始数据!AJ616)</f>
        <v/>
      </c>
      <c r="W616" s="124"/>
      <c r="X616" s="125"/>
      <c r="Y616" s="125"/>
      <c r="Z616" s="125"/>
      <c r="AA616" s="125"/>
      <c r="AB616" s="125"/>
      <c r="AC616" s="123" t="str">
        <f>IF(区域选择!U617="","",区域选择!U617)</f>
        <v/>
      </c>
      <c r="AD616" s="123" t="str">
        <f>IF(原始数据!AL616=0,"",原始数据!AL616)</f>
        <v/>
      </c>
      <c r="AE616" s="124"/>
      <c r="AF616" s="125"/>
      <c r="AG616" s="125"/>
      <c r="AH616" s="125"/>
      <c r="AI616" s="125"/>
      <c r="AJ616" s="125"/>
      <c r="AK616" s="123" t="str">
        <f>IF(区域选择!Z617="","",区域选择!Z617)</f>
        <v/>
      </c>
      <c r="AL616" s="123" t="str">
        <f>IF(原始数据!AN616=0,"",原始数据!AN616)</f>
        <v/>
      </c>
      <c r="AM616" s="124"/>
      <c r="AN616" s="125"/>
      <c r="AO616" s="125"/>
      <c r="AP616" s="125"/>
      <c r="AQ616" s="125"/>
      <c r="AR616" s="125"/>
      <c r="AS616" s="128"/>
      <c r="AT616" s="128"/>
      <c r="AU616" s="128"/>
      <c r="AV616" s="128"/>
      <c r="AW616" s="128"/>
      <c r="AX616" s="125"/>
      <c r="AY616" s="125"/>
      <c r="AZ616" s="130"/>
      <c r="BA616" s="130"/>
      <c r="BB616" s="130"/>
      <c r="BC616" s="125"/>
    </row>
    <row r="617" spans="1:55">
      <c r="A617" s="117">
        <f>输入错误检查!B617</f>
        <v>0</v>
      </c>
      <c r="C617" s="120" t="str">
        <f>IF(原始数据!B617="","",原始数据!B617)</f>
        <v/>
      </c>
      <c r="D617" s="120" t="str">
        <f>IF(原始数据!C617="","",原始数据!C617)</f>
        <v/>
      </c>
      <c r="E617" s="120" t="str">
        <f>IF(原始数据!D617="","",原始数据!D617)</f>
        <v/>
      </c>
      <c r="F617" s="120" t="str">
        <f>IF(原始数据!E617="","",原始数据!E617)</f>
        <v/>
      </c>
      <c r="G617" s="120" t="str">
        <f>IF(原始数据!F617="","",原始数据!F617)</f>
        <v/>
      </c>
      <c r="H617" s="120" t="str">
        <f>IF(原始数据!G617="","",原始数据!G617)</f>
        <v>加</v>
      </c>
      <c r="I617" s="120" t="str">
        <f>IF(原始数据!H617="","",原始数据!H617)</f>
        <v>下</v>
      </c>
      <c r="J617" s="120" t="str">
        <f>原始数据!U617</f>
        <v/>
      </c>
      <c r="K617" s="120" t="str">
        <f t="shared" si="20"/>
        <v/>
      </c>
      <c r="L617" s="120">
        <f t="shared" si="21"/>
        <v>0</v>
      </c>
      <c r="M617" s="123" t="str">
        <f>IF(区域选择!K618="","",区域选择!K618)</f>
        <v/>
      </c>
      <c r="N617" s="123" t="str">
        <f>IF(原始数据!AI617=0,"",原始数据!AI617)</f>
        <v/>
      </c>
      <c r="O617" s="124"/>
      <c r="P617" s="125"/>
      <c r="Q617" s="125"/>
      <c r="R617" s="125"/>
      <c r="S617" s="125"/>
      <c r="T617" s="125"/>
      <c r="U617" s="123" t="str">
        <f>IF(区域选择!P618="","",区域选择!P618)</f>
        <v/>
      </c>
      <c r="V617" s="123" t="str">
        <f>IF(原始数据!AJ617=0,"",原始数据!AJ617)</f>
        <v/>
      </c>
      <c r="W617" s="124"/>
      <c r="X617" s="125"/>
      <c r="Y617" s="125"/>
      <c r="Z617" s="125"/>
      <c r="AA617" s="125"/>
      <c r="AB617" s="125"/>
      <c r="AC617" s="123" t="str">
        <f>IF(区域选择!U618="","",区域选择!U618)</f>
        <v/>
      </c>
      <c r="AD617" s="123" t="str">
        <f>IF(原始数据!AL617=0,"",原始数据!AL617)</f>
        <v/>
      </c>
      <c r="AE617" s="124"/>
      <c r="AF617" s="125"/>
      <c r="AG617" s="125"/>
      <c r="AH617" s="125"/>
      <c r="AI617" s="125"/>
      <c r="AJ617" s="125"/>
      <c r="AK617" s="123" t="str">
        <f>IF(区域选择!Z618="","",区域选择!Z618)</f>
        <v/>
      </c>
      <c r="AL617" s="123" t="str">
        <f>IF(原始数据!AN617=0,"",原始数据!AN617)</f>
        <v/>
      </c>
      <c r="AM617" s="124"/>
      <c r="AN617" s="125"/>
      <c r="AO617" s="125"/>
      <c r="AP617" s="125"/>
      <c r="AQ617" s="125"/>
      <c r="AR617" s="125"/>
      <c r="AS617" s="128"/>
      <c r="AT617" s="128"/>
      <c r="AU617" s="128"/>
      <c r="AV617" s="128"/>
      <c r="AW617" s="128"/>
      <c r="AX617" s="125"/>
      <c r="AY617" s="125"/>
      <c r="AZ617" s="130"/>
      <c r="BA617" s="130"/>
      <c r="BB617" s="130"/>
      <c r="BC617" s="125"/>
    </row>
    <row r="618" spans="1:55">
      <c r="A618" s="117">
        <f>输入错误检查!B618</f>
        <v>0</v>
      </c>
      <c r="C618" s="120" t="str">
        <f>IF(原始数据!B618="","",原始数据!B618)</f>
        <v/>
      </c>
      <c r="D618" s="120" t="str">
        <f>IF(原始数据!C618="","",原始数据!C618)</f>
        <v/>
      </c>
      <c r="E618" s="120" t="str">
        <f>IF(原始数据!D618="","",原始数据!D618)</f>
        <v/>
      </c>
      <c r="F618" s="120" t="str">
        <f>IF(原始数据!E618="","",原始数据!E618)</f>
        <v/>
      </c>
      <c r="G618" s="120" t="str">
        <f>IF(原始数据!F618="","",原始数据!F618)</f>
        <v/>
      </c>
      <c r="H618" s="120">
        <f>IF(原始数据!G618="","",原始数据!G618)</f>
        <v>1</v>
      </c>
      <c r="I618" s="120" t="str">
        <f>IF(原始数据!H618="","",原始数据!H618)</f>
        <v>上</v>
      </c>
      <c r="J618" s="120" t="str">
        <f>原始数据!U618</f>
        <v/>
      </c>
      <c r="K618" s="120" t="str">
        <f t="shared" si="20"/>
        <v/>
      </c>
      <c r="L618" s="120">
        <f t="shared" si="21"/>
        <v>0</v>
      </c>
      <c r="M618" s="123" t="str">
        <f>IF(区域选择!K619="","",区域选择!K619)</f>
        <v/>
      </c>
      <c r="N618" s="123" t="str">
        <f>IF(原始数据!AI618=0,"",原始数据!AI618)</f>
        <v/>
      </c>
      <c r="O618" s="124"/>
      <c r="P618" s="125"/>
      <c r="Q618" s="125"/>
      <c r="R618" s="125"/>
      <c r="S618" s="125"/>
      <c r="T618" s="125"/>
      <c r="U618" s="123" t="str">
        <f>IF(区域选择!P619="","",区域选择!P619)</f>
        <v/>
      </c>
      <c r="V618" s="123" t="str">
        <f>IF(原始数据!AJ618=0,"",原始数据!AJ618)</f>
        <v/>
      </c>
      <c r="W618" s="124"/>
      <c r="X618" s="125"/>
      <c r="Y618" s="125"/>
      <c r="Z618" s="125"/>
      <c r="AA618" s="125"/>
      <c r="AB618" s="125"/>
      <c r="AC618" s="123" t="str">
        <f>IF(区域选择!U619="","",区域选择!U619)</f>
        <v/>
      </c>
      <c r="AD618" s="123" t="str">
        <f>IF(原始数据!AL618=0,"",原始数据!AL618)</f>
        <v/>
      </c>
      <c r="AE618" s="124"/>
      <c r="AF618" s="125"/>
      <c r="AG618" s="125"/>
      <c r="AH618" s="125"/>
      <c r="AI618" s="125"/>
      <c r="AJ618" s="125"/>
      <c r="AK618" s="123" t="str">
        <f>IF(区域选择!Z619="","",区域选择!Z619)</f>
        <v/>
      </c>
      <c r="AL618" s="123" t="str">
        <f>IF(原始数据!AN618=0,"",原始数据!AN618)</f>
        <v/>
      </c>
      <c r="AM618" s="124"/>
      <c r="AN618" s="125"/>
      <c r="AO618" s="125"/>
      <c r="AP618" s="125"/>
      <c r="AQ618" s="125"/>
      <c r="AR618" s="125"/>
      <c r="AS618" s="128"/>
      <c r="AT618" s="128"/>
      <c r="AU618" s="128"/>
      <c r="AV618" s="128"/>
      <c r="AW618" s="128"/>
      <c r="AX618" s="125"/>
      <c r="AY618" s="125"/>
      <c r="AZ618" s="130"/>
      <c r="BA618" s="130"/>
      <c r="BB618" s="130"/>
      <c r="BC618" s="125"/>
    </row>
    <row r="619" spans="1:55">
      <c r="A619" s="117">
        <f>输入错误检查!B619</f>
        <v>0</v>
      </c>
      <c r="C619" s="120" t="str">
        <f>IF(原始数据!B619="","",原始数据!B619)</f>
        <v/>
      </c>
      <c r="D619" s="120" t="str">
        <f>IF(原始数据!C619="","",原始数据!C619)</f>
        <v/>
      </c>
      <c r="E619" s="120" t="str">
        <f>IF(原始数据!D619="","",原始数据!D619)</f>
        <v/>
      </c>
      <c r="F619" s="120" t="str">
        <f>IF(原始数据!E619="","",原始数据!E619)</f>
        <v/>
      </c>
      <c r="G619" s="120" t="str">
        <f>IF(原始数据!F619="","",原始数据!F619)</f>
        <v/>
      </c>
      <c r="H619" s="120">
        <f>IF(原始数据!G619="","",原始数据!G619)</f>
        <v>1</v>
      </c>
      <c r="I619" s="120" t="str">
        <f>IF(原始数据!H619="","",原始数据!H619)</f>
        <v>下</v>
      </c>
      <c r="J619" s="120" t="str">
        <f>原始数据!U619</f>
        <v/>
      </c>
      <c r="K619" s="120" t="str">
        <f t="shared" si="20"/>
        <v/>
      </c>
      <c r="L619" s="120">
        <f t="shared" si="21"/>
        <v>0</v>
      </c>
      <c r="M619" s="123" t="str">
        <f>IF(区域选择!K620="","",区域选择!K620)</f>
        <v/>
      </c>
      <c r="N619" s="123" t="str">
        <f>IF(原始数据!AI619=0,"",原始数据!AI619)</f>
        <v/>
      </c>
      <c r="O619" s="124"/>
      <c r="P619" s="125"/>
      <c r="Q619" s="125"/>
      <c r="R619" s="125"/>
      <c r="S619" s="125"/>
      <c r="T619" s="125"/>
      <c r="U619" s="123" t="str">
        <f>IF(区域选择!P620="","",区域选择!P620)</f>
        <v/>
      </c>
      <c r="V619" s="123" t="str">
        <f>IF(原始数据!AJ619=0,"",原始数据!AJ619)</f>
        <v/>
      </c>
      <c r="W619" s="124"/>
      <c r="X619" s="125"/>
      <c r="Y619" s="125"/>
      <c r="Z619" s="125"/>
      <c r="AA619" s="125"/>
      <c r="AB619" s="125"/>
      <c r="AC619" s="123" t="str">
        <f>IF(区域选择!U620="","",区域选择!U620)</f>
        <v/>
      </c>
      <c r="AD619" s="123" t="str">
        <f>IF(原始数据!AL619=0,"",原始数据!AL619)</f>
        <v/>
      </c>
      <c r="AE619" s="124"/>
      <c r="AF619" s="125"/>
      <c r="AG619" s="125"/>
      <c r="AH619" s="125"/>
      <c r="AI619" s="125"/>
      <c r="AJ619" s="125"/>
      <c r="AK619" s="123" t="str">
        <f>IF(区域选择!Z620="","",区域选择!Z620)</f>
        <v/>
      </c>
      <c r="AL619" s="123" t="str">
        <f>IF(原始数据!AN619=0,"",原始数据!AN619)</f>
        <v/>
      </c>
      <c r="AM619" s="124"/>
      <c r="AN619" s="125"/>
      <c r="AO619" s="125"/>
      <c r="AP619" s="125"/>
      <c r="AQ619" s="125"/>
      <c r="AR619" s="125"/>
      <c r="AS619" s="128"/>
      <c r="AT619" s="128"/>
      <c r="AU619" s="128"/>
      <c r="AV619" s="128"/>
      <c r="AW619" s="128"/>
      <c r="AX619" s="125"/>
      <c r="AY619" s="125"/>
      <c r="AZ619" s="130"/>
      <c r="BA619" s="130"/>
      <c r="BB619" s="130"/>
      <c r="BC619" s="125"/>
    </row>
    <row r="620" spans="1:55">
      <c r="A620" s="117">
        <f>输入错误检查!B620</f>
        <v>0</v>
      </c>
      <c r="C620" s="120" t="str">
        <f>IF(原始数据!B620="","",原始数据!B620)</f>
        <v/>
      </c>
      <c r="D620" s="120" t="str">
        <f>IF(原始数据!C620="","",原始数据!C620)</f>
        <v/>
      </c>
      <c r="E620" s="120" t="str">
        <f>IF(原始数据!D620="","",原始数据!D620)</f>
        <v/>
      </c>
      <c r="F620" s="120" t="str">
        <f>IF(原始数据!E620="","",原始数据!E620)</f>
        <v/>
      </c>
      <c r="G620" s="120" t="str">
        <f>IF(原始数据!F620="","",原始数据!F620)</f>
        <v/>
      </c>
      <c r="H620" s="120">
        <f>IF(原始数据!G620="","",原始数据!G620)</f>
        <v>2</v>
      </c>
      <c r="I620" s="120" t="str">
        <f>IF(原始数据!H620="","",原始数据!H620)</f>
        <v>上</v>
      </c>
      <c r="J620" s="120" t="str">
        <f>原始数据!U620</f>
        <v/>
      </c>
      <c r="K620" s="120" t="str">
        <f t="shared" si="20"/>
        <v/>
      </c>
      <c r="L620" s="120">
        <f t="shared" si="21"/>
        <v>0</v>
      </c>
      <c r="M620" s="123" t="str">
        <f>IF(区域选择!K621="","",区域选择!K621)</f>
        <v/>
      </c>
      <c r="N620" s="123" t="str">
        <f>IF(原始数据!AI620=0,"",原始数据!AI620)</f>
        <v/>
      </c>
      <c r="O620" s="124"/>
      <c r="P620" s="125"/>
      <c r="Q620" s="125"/>
      <c r="R620" s="125"/>
      <c r="S620" s="125"/>
      <c r="T620" s="125"/>
      <c r="U620" s="123" t="str">
        <f>IF(区域选择!P621="","",区域选择!P621)</f>
        <v/>
      </c>
      <c r="V620" s="123" t="str">
        <f>IF(原始数据!AJ620=0,"",原始数据!AJ620)</f>
        <v/>
      </c>
      <c r="W620" s="124"/>
      <c r="X620" s="125"/>
      <c r="Y620" s="125"/>
      <c r="Z620" s="125"/>
      <c r="AA620" s="125"/>
      <c r="AB620" s="125"/>
      <c r="AC620" s="123" t="str">
        <f>IF(区域选择!U621="","",区域选择!U621)</f>
        <v/>
      </c>
      <c r="AD620" s="123" t="str">
        <f>IF(原始数据!AL620=0,"",原始数据!AL620)</f>
        <v/>
      </c>
      <c r="AE620" s="124"/>
      <c r="AF620" s="125"/>
      <c r="AG620" s="125"/>
      <c r="AH620" s="125"/>
      <c r="AI620" s="125"/>
      <c r="AJ620" s="125"/>
      <c r="AK620" s="123" t="str">
        <f>IF(区域选择!Z621="","",区域选择!Z621)</f>
        <v/>
      </c>
      <c r="AL620" s="123" t="str">
        <f>IF(原始数据!AN620=0,"",原始数据!AN620)</f>
        <v/>
      </c>
      <c r="AM620" s="124"/>
      <c r="AN620" s="125"/>
      <c r="AO620" s="125"/>
      <c r="AP620" s="125"/>
      <c r="AQ620" s="125"/>
      <c r="AR620" s="125"/>
      <c r="AS620" s="128"/>
      <c r="AT620" s="128"/>
      <c r="AU620" s="128"/>
      <c r="AV620" s="128"/>
      <c r="AW620" s="128"/>
      <c r="AX620" s="125"/>
      <c r="AY620" s="125"/>
      <c r="AZ620" s="130"/>
      <c r="BA620" s="130"/>
      <c r="BB620" s="130"/>
      <c r="BC620" s="125"/>
    </row>
    <row r="621" spans="1:55">
      <c r="A621" s="117">
        <f>输入错误检查!B621</f>
        <v>0</v>
      </c>
      <c r="C621" s="120" t="str">
        <f>IF(原始数据!B621="","",原始数据!B621)</f>
        <v/>
      </c>
      <c r="D621" s="120" t="str">
        <f>IF(原始数据!C621="","",原始数据!C621)</f>
        <v/>
      </c>
      <c r="E621" s="120" t="str">
        <f>IF(原始数据!D621="","",原始数据!D621)</f>
        <v/>
      </c>
      <c r="F621" s="120" t="str">
        <f>IF(原始数据!E621="","",原始数据!E621)</f>
        <v/>
      </c>
      <c r="G621" s="120" t="str">
        <f>IF(原始数据!F621="","",原始数据!F621)</f>
        <v/>
      </c>
      <c r="H621" s="120">
        <f>IF(原始数据!G621="","",原始数据!G621)</f>
        <v>2</v>
      </c>
      <c r="I621" s="120" t="str">
        <f>IF(原始数据!H621="","",原始数据!H621)</f>
        <v>下</v>
      </c>
      <c r="J621" s="120" t="str">
        <f>原始数据!U621</f>
        <v/>
      </c>
      <c r="K621" s="120" t="str">
        <f t="shared" si="20"/>
        <v/>
      </c>
      <c r="L621" s="120">
        <f t="shared" si="21"/>
        <v>0</v>
      </c>
      <c r="M621" s="123" t="str">
        <f>IF(区域选择!K622="","",区域选择!K622)</f>
        <v/>
      </c>
      <c r="N621" s="123" t="str">
        <f>IF(原始数据!AI621=0,"",原始数据!AI621)</f>
        <v/>
      </c>
      <c r="O621" s="124"/>
      <c r="P621" s="125"/>
      <c r="Q621" s="125"/>
      <c r="R621" s="125"/>
      <c r="S621" s="125"/>
      <c r="T621" s="125"/>
      <c r="U621" s="123" t="str">
        <f>IF(区域选择!P622="","",区域选择!P622)</f>
        <v/>
      </c>
      <c r="V621" s="123" t="str">
        <f>IF(原始数据!AJ621=0,"",原始数据!AJ621)</f>
        <v/>
      </c>
      <c r="W621" s="124"/>
      <c r="X621" s="125"/>
      <c r="Y621" s="125"/>
      <c r="Z621" s="125"/>
      <c r="AA621" s="125"/>
      <c r="AB621" s="125"/>
      <c r="AC621" s="123" t="str">
        <f>IF(区域选择!U622="","",区域选择!U622)</f>
        <v/>
      </c>
      <c r="AD621" s="123" t="str">
        <f>IF(原始数据!AL621=0,"",原始数据!AL621)</f>
        <v/>
      </c>
      <c r="AE621" s="124"/>
      <c r="AF621" s="125"/>
      <c r="AG621" s="125"/>
      <c r="AH621" s="125"/>
      <c r="AI621" s="125"/>
      <c r="AJ621" s="125"/>
      <c r="AK621" s="123" t="str">
        <f>IF(区域选择!Z622="","",区域选择!Z622)</f>
        <v/>
      </c>
      <c r="AL621" s="123" t="str">
        <f>IF(原始数据!AN621=0,"",原始数据!AN621)</f>
        <v/>
      </c>
      <c r="AM621" s="124"/>
      <c r="AN621" s="125"/>
      <c r="AO621" s="125"/>
      <c r="AP621" s="125"/>
      <c r="AQ621" s="125"/>
      <c r="AR621" s="125"/>
      <c r="AS621" s="128"/>
      <c r="AT621" s="128"/>
      <c r="AU621" s="128"/>
      <c r="AV621" s="128"/>
      <c r="AW621" s="128"/>
      <c r="AX621" s="125"/>
      <c r="AY621" s="125"/>
      <c r="AZ621" s="130"/>
      <c r="BA621" s="130"/>
      <c r="BB621" s="130"/>
      <c r="BC621" s="125"/>
    </row>
    <row r="622" spans="1:55">
      <c r="A622" s="117">
        <f>输入错误检查!B622</f>
        <v>0</v>
      </c>
      <c r="C622" s="120" t="str">
        <f>IF(原始数据!B622="","",原始数据!B622)</f>
        <v/>
      </c>
      <c r="D622" s="120" t="str">
        <f>IF(原始数据!C622="","",原始数据!C622)</f>
        <v/>
      </c>
      <c r="E622" s="120" t="str">
        <f>IF(原始数据!D622="","",原始数据!D622)</f>
        <v/>
      </c>
      <c r="F622" s="120" t="str">
        <f>IF(原始数据!E622="","",原始数据!E622)</f>
        <v/>
      </c>
      <c r="G622" s="120" t="str">
        <f>IF(原始数据!F622="","",原始数据!F622)</f>
        <v/>
      </c>
      <c r="H622" s="120">
        <f>IF(原始数据!G622="","",原始数据!G622)</f>
        <v>3</v>
      </c>
      <c r="I622" s="120" t="str">
        <f>IF(原始数据!H622="","",原始数据!H622)</f>
        <v>上</v>
      </c>
      <c r="J622" s="120" t="str">
        <f>原始数据!U622</f>
        <v/>
      </c>
      <c r="K622" s="120" t="str">
        <f t="shared" si="20"/>
        <v/>
      </c>
      <c r="L622" s="120">
        <f t="shared" si="21"/>
        <v>0</v>
      </c>
      <c r="M622" s="123" t="str">
        <f>IF(区域选择!K623="","",区域选择!K623)</f>
        <v/>
      </c>
      <c r="N622" s="123" t="str">
        <f>IF(原始数据!AI622=0,"",原始数据!AI622)</f>
        <v/>
      </c>
      <c r="O622" s="124"/>
      <c r="P622" s="125"/>
      <c r="Q622" s="125"/>
      <c r="R622" s="125"/>
      <c r="S622" s="125"/>
      <c r="T622" s="125"/>
      <c r="U622" s="123" t="str">
        <f>IF(区域选择!P623="","",区域选择!P623)</f>
        <v/>
      </c>
      <c r="V622" s="123" t="str">
        <f>IF(原始数据!AJ622=0,"",原始数据!AJ622)</f>
        <v/>
      </c>
      <c r="W622" s="124"/>
      <c r="X622" s="125"/>
      <c r="Y622" s="125"/>
      <c r="Z622" s="125"/>
      <c r="AA622" s="125"/>
      <c r="AB622" s="125"/>
      <c r="AC622" s="123" t="str">
        <f>IF(区域选择!U623="","",区域选择!U623)</f>
        <v/>
      </c>
      <c r="AD622" s="123" t="str">
        <f>IF(原始数据!AL622=0,"",原始数据!AL622)</f>
        <v/>
      </c>
      <c r="AE622" s="124"/>
      <c r="AF622" s="125"/>
      <c r="AG622" s="125"/>
      <c r="AH622" s="125"/>
      <c r="AI622" s="125"/>
      <c r="AJ622" s="125"/>
      <c r="AK622" s="123" t="str">
        <f>IF(区域选择!Z623="","",区域选择!Z623)</f>
        <v/>
      </c>
      <c r="AL622" s="123" t="str">
        <f>IF(原始数据!AN622=0,"",原始数据!AN622)</f>
        <v/>
      </c>
      <c r="AM622" s="124"/>
      <c r="AN622" s="125"/>
      <c r="AO622" s="125"/>
      <c r="AP622" s="125"/>
      <c r="AQ622" s="125"/>
      <c r="AR622" s="125"/>
      <c r="AS622" s="128"/>
      <c r="AT622" s="128"/>
      <c r="AU622" s="128"/>
      <c r="AV622" s="128"/>
      <c r="AW622" s="128"/>
      <c r="AX622" s="125"/>
      <c r="AY622" s="125"/>
      <c r="AZ622" s="130"/>
      <c r="BA622" s="130"/>
      <c r="BB622" s="130"/>
      <c r="BC622" s="125"/>
    </row>
    <row r="623" spans="1:55">
      <c r="A623" s="117">
        <f>输入错误检查!B623</f>
        <v>0</v>
      </c>
      <c r="C623" s="120" t="str">
        <f>IF(原始数据!B623="","",原始数据!B623)</f>
        <v/>
      </c>
      <c r="D623" s="120" t="str">
        <f>IF(原始数据!C623="","",原始数据!C623)</f>
        <v/>
      </c>
      <c r="E623" s="120" t="str">
        <f>IF(原始数据!D623="","",原始数据!D623)</f>
        <v/>
      </c>
      <c r="F623" s="120" t="str">
        <f>IF(原始数据!E623="","",原始数据!E623)</f>
        <v/>
      </c>
      <c r="G623" s="120" t="str">
        <f>IF(原始数据!F623="","",原始数据!F623)</f>
        <v/>
      </c>
      <c r="H623" s="120">
        <f>IF(原始数据!G623="","",原始数据!G623)</f>
        <v>3</v>
      </c>
      <c r="I623" s="120" t="str">
        <f>IF(原始数据!H623="","",原始数据!H623)</f>
        <v>下</v>
      </c>
      <c r="J623" s="120" t="str">
        <f>原始数据!U623</f>
        <v/>
      </c>
      <c r="K623" s="120" t="str">
        <f t="shared" si="20"/>
        <v/>
      </c>
      <c r="L623" s="120">
        <f t="shared" si="21"/>
        <v>0</v>
      </c>
      <c r="M623" s="123" t="str">
        <f>IF(区域选择!K624="","",区域选择!K624)</f>
        <v/>
      </c>
      <c r="N623" s="123" t="str">
        <f>IF(原始数据!AI623=0,"",原始数据!AI623)</f>
        <v/>
      </c>
      <c r="O623" s="124"/>
      <c r="P623" s="125"/>
      <c r="Q623" s="125"/>
      <c r="R623" s="125"/>
      <c r="S623" s="125"/>
      <c r="T623" s="125"/>
      <c r="U623" s="123" t="str">
        <f>IF(区域选择!P624="","",区域选择!P624)</f>
        <v/>
      </c>
      <c r="V623" s="123" t="str">
        <f>IF(原始数据!AJ623=0,"",原始数据!AJ623)</f>
        <v/>
      </c>
      <c r="W623" s="124"/>
      <c r="X623" s="125"/>
      <c r="Y623" s="125"/>
      <c r="Z623" s="125"/>
      <c r="AA623" s="125"/>
      <c r="AB623" s="125"/>
      <c r="AC623" s="123" t="str">
        <f>IF(区域选择!U624="","",区域选择!U624)</f>
        <v/>
      </c>
      <c r="AD623" s="123" t="str">
        <f>IF(原始数据!AL623=0,"",原始数据!AL623)</f>
        <v/>
      </c>
      <c r="AE623" s="124"/>
      <c r="AF623" s="125"/>
      <c r="AG623" s="125"/>
      <c r="AH623" s="125"/>
      <c r="AI623" s="125"/>
      <c r="AJ623" s="125"/>
      <c r="AK623" s="123" t="str">
        <f>IF(区域选择!Z624="","",区域选择!Z624)</f>
        <v/>
      </c>
      <c r="AL623" s="123" t="str">
        <f>IF(原始数据!AN623=0,"",原始数据!AN623)</f>
        <v/>
      </c>
      <c r="AM623" s="124"/>
      <c r="AN623" s="125"/>
      <c r="AO623" s="125"/>
      <c r="AP623" s="125"/>
      <c r="AQ623" s="125"/>
      <c r="AR623" s="125"/>
      <c r="AS623" s="128"/>
      <c r="AT623" s="128"/>
      <c r="AU623" s="128"/>
      <c r="AV623" s="128"/>
      <c r="AW623" s="128"/>
      <c r="AX623" s="125"/>
      <c r="AY623" s="125"/>
      <c r="AZ623" s="130"/>
      <c r="BA623" s="130"/>
      <c r="BB623" s="130"/>
      <c r="BC623" s="125"/>
    </row>
    <row r="624" spans="1:55">
      <c r="A624" s="117">
        <f>输入错误检查!B624</f>
        <v>0</v>
      </c>
      <c r="C624" s="120" t="str">
        <f>IF(原始数据!B624="","",原始数据!B624)</f>
        <v/>
      </c>
      <c r="D624" s="120" t="str">
        <f>IF(原始数据!C624="","",原始数据!C624)</f>
        <v/>
      </c>
      <c r="E624" s="120" t="str">
        <f>IF(原始数据!D624="","",原始数据!D624)</f>
        <v/>
      </c>
      <c r="F624" s="120" t="str">
        <f>IF(原始数据!E624="","",原始数据!E624)</f>
        <v/>
      </c>
      <c r="G624" s="120" t="str">
        <f>IF(原始数据!F624="","",原始数据!F624)</f>
        <v/>
      </c>
      <c r="H624" s="120" t="str">
        <f>IF(原始数据!G624="","",原始数据!G624)</f>
        <v>加</v>
      </c>
      <c r="I624" s="120" t="str">
        <f>IF(原始数据!H624="","",原始数据!H624)</f>
        <v>上</v>
      </c>
      <c r="J624" s="120" t="str">
        <f>原始数据!U624</f>
        <v/>
      </c>
      <c r="K624" s="120" t="str">
        <f t="shared" si="20"/>
        <v/>
      </c>
      <c r="L624" s="120">
        <f t="shared" si="21"/>
        <v>0</v>
      </c>
      <c r="M624" s="123" t="str">
        <f>IF(区域选择!K625="","",区域选择!K625)</f>
        <v/>
      </c>
      <c r="N624" s="123" t="str">
        <f>IF(原始数据!AI624=0,"",原始数据!AI624)</f>
        <v/>
      </c>
      <c r="O624" s="124"/>
      <c r="P624" s="125"/>
      <c r="Q624" s="125"/>
      <c r="R624" s="125"/>
      <c r="S624" s="125"/>
      <c r="T624" s="125"/>
      <c r="U624" s="123" t="str">
        <f>IF(区域选择!P625="","",区域选择!P625)</f>
        <v/>
      </c>
      <c r="V624" s="123" t="str">
        <f>IF(原始数据!AJ624=0,"",原始数据!AJ624)</f>
        <v/>
      </c>
      <c r="W624" s="124"/>
      <c r="X624" s="125"/>
      <c r="Y624" s="125"/>
      <c r="Z624" s="125"/>
      <c r="AA624" s="125"/>
      <c r="AB624" s="125"/>
      <c r="AC624" s="123" t="str">
        <f>IF(区域选择!U625="","",区域选择!U625)</f>
        <v/>
      </c>
      <c r="AD624" s="123" t="str">
        <f>IF(原始数据!AL624=0,"",原始数据!AL624)</f>
        <v/>
      </c>
      <c r="AE624" s="124"/>
      <c r="AF624" s="125"/>
      <c r="AG624" s="125"/>
      <c r="AH624" s="125"/>
      <c r="AI624" s="125"/>
      <c r="AJ624" s="125"/>
      <c r="AK624" s="123" t="str">
        <f>IF(区域选择!Z625="","",区域选择!Z625)</f>
        <v/>
      </c>
      <c r="AL624" s="123" t="str">
        <f>IF(原始数据!AN624=0,"",原始数据!AN624)</f>
        <v/>
      </c>
      <c r="AM624" s="124"/>
      <c r="AN624" s="125"/>
      <c r="AO624" s="125"/>
      <c r="AP624" s="125"/>
      <c r="AQ624" s="125"/>
      <c r="AR624" s="125"/>
      <c r="AS624" s="128"/>
      <c r="AT624" s="128"/>
      <c r="AU624" s="128"/>
      <c r="AV624" s="128"/>
      <c r="AW624" s="128"/>
      <c r="AX624" s="125"/>
      <c r="AY624" s="125"/>
      <c r="AZ624" s="130"/>
      <c r="BA624" s="130"/>
      <c r="BB624" s="130"/>
      <c r="BC624" s="125"/>
    </row>
    <row r="625" spans="1:55">
      <c r="A625" s="117">
        <f>输入错误检查!B625</f>
        <v>0</v>
      </c>
      <c r="C625" s="120" t="str">
        <f>IF(原始数据!B625="","",原始数据!B625)</f>
        <v/>
      </c>
      <c r="D625" s="120" t="str">
        <f>IF(原始数据!C625="","",原始数据!C625)</f>
        <v/>
      </c>
      <c r="E625" s="120" t="str">
        <f>IF(原始数据!D625="","",原始数据!D625)</f>
        <v/>
      </c>
      <c r="F625" s="120" t="str">
        <f>IF(原始数据!E625="","",原始数据!E625)</f>
        <v/>
      </c>
      <c r="G625" s="120" t="str">
        <f>IF(原始数据!F625="","",原始数据!F625)</f>
        <v/>
      </c>
      <c r="H625" s="120" t="str">
        <f>IF(原始数据!G625="","",原始数据!G625)</f>
        <v>加</v>
      </c>
      <c r="I625" s="120" t="str">
        <f>IF(原始数据!H625="","",原始数据!H625)</f>
        <v>下</v>
      </c>
      <c r="J625" s="120" t="str">
        <f>原始数据!U625</f>
        <v/>
      </c>
      <c r="K625" s="120" t="str">
        <f t="shared" si="20"/>
        <v/>
      </c>
      <c r="L625" s="120">
        <f t="shared" si="21"/>
        <v>0</v>
      </c>
      <c r="M625" s="123" t="str">
        <f>IF(区域选择!K626="","",区域选择!K626)</f>
        <v/>
      </c>
      <c r="N625" s="123" t="str">
        <f>IF(原始数据!AI625=0,"",原始数据!AI625)</f>
        <v/>
      </c>
      <c r="O625" s="124"/>
      <c r="P625" s="125"/>
      <c r="Q625" s="125"/>
      <c r="R625" s="125"/>
      <c r="S625" s="125"/>
      <c r="T625" s="125"/>
      <c r="U625" s="123" t="str">
        <f>IF(区域选择!P626="","",区域选择!P626)</f>
        <v/>
      </c>
      <c r="V625" s="123" t="str">
        <f>IF(原始数据!AJ625=0,"",原始数据!AJ625)</f>
        <v/>
      </c>
      <c r="W625" s="124"/>
      <c r="X625" s="125"/>
      <c r="Y625" s="125"/>
      <c r="Z625" s="125"/>
      <c r="AA625" s="125"/>
      <c r="AB625" s="125"/>
      <c r="AC625" s="123" t="str">
        <f>IF(区域选择!U626="","",区域选择!U626)</f>
        <v/>
      </c>
      <c r="AD625" s="123" t="str">
        <f>IF(原始数据!AL625=0,"",原始数据!AL625)</f>
        <v/>
      </c>
      <c r="AE625" s="124"/>
      <c r="AF625" s="125"/>
      <c r="AG625" s="125"/>
      <c r="AH625" s="125"/>
      <c r="AI625" s="125"/>
      <c r="AJ625" s="125"/>
      <c r="AK625" s="123" t="str">
        <f>IF(区域选择!Z626="","",区域选择!Z626)</f>
        <v/>
      </c>
      <c r="AL625" s="123" t="str">
        <f>IF(原始数据!AN625=0,"",原始数据!AN625)</f>
        <v/>
      </c>
      <c r="AM625" s="124"/>
      <c r="AN625" s="125"/>
      <c r="AO625" s="125"/>
      <c r="AP625" s="125"/>
      <c r="AQ625" s="125"/>
      <c r="AR625" s="125"/>
      <c r="AS625" s="128"/>
      <c r="AT625" s="128"/>
      <c r="AU625" s="128"/>
      <c r="AV625" s="128"/>
      <c r="AW625" s="128"/>
      <c r="AX625" s="125"/>
      <c r="AY625" s="125"/>
      <c r="AZ625" s="130"/>
      <c r="BA625" s="130"/>
      <c r="BB625" s="130"/>
      <c r="BC625" s="125"/>
    </row>
    <row r="626" spans="1:55">
      <c r="A626" s="117">
        <f>输入错误检查!B626</f>
        <v>0</v>
      </c>
      <c r="C626" s="120" t="str">
        <f>IF(原始数据!B626="","",原始数据!B626)</f>
        <v/>
      </c>
      <c r="D626" s="120" t="str">
        <f>IF(原始数据!C626="","",原始数据!C626)</f>
        <v/>
      </c>
      <c r="E626" s="120" t="str">
        <f>IF(原始数据!D626="","",原始数据!D626)</f>
        <v/>
      </c>
      <c r="F626" s="120" t="str">
        <f>IF(原始数据!E626="","",原始数据!E626)</f>
        <v/>
      </c>
      <c r="G626" s="120" t="str">
        <f>IF(原始数据!F626="","",原始数据!F626)</f>
        <v/>
      </c>
      <c r="H626" s="120">
        <f>IF(原始数据!G626="","",原始数据!G626)</f>
        <v>1</v>
      </c>
      <c r="I626" s="120" t="str">
        <f>IF(原始数据!H626="","",原始数据!H626)</f>
        <v>上</v>
      </c>
      <c r="J626" s="120" t="str">
        <f>原始数据!U626</f>
        <v/>
      </c>
      <c r="K626" s="120" t="str">
        <f t="shared" si="20"/>
        <v/>
      </c>
      <c r="L626" s="120">
        <f t="shared" si="21"/>
        <v>0</v>
      </c>
      <c r="M626" s="123" t="str">
        <f>IF(区域选择!K627="","",区域选择!K627)</f>
        <v/>
      </c>
      <c r="N626" s="123" t="str">
        <f>IF(原始数据!AI626=0,"",原始数据!AI626)</f>
        <v/>
      </c>
      <c r="O626" s="124"/>
      <c r="P626" s="125"/>
      <c r="Q626" s="125"/>
      <c r="R626" s="125"/>
      <c r="S626" s="125"/>
      <c r="T626" s="125"/>
      <c r="U626" s="123" t="str">
        <f>IF(区域选择!P627="","",区域选择!P627)</f>
        <v/>
      </c>
      <c r="V626" s="123" t="str">
        <f>IF(原始数据!AJ626=0,"",原始数据!AJ626)</f>
        <v/>
      </c>
      <c r="W626" s="124"/>
      <c r="X626" s="125"/>
      <c r="Y626" s="125"/>
      <c r="Z626" s="125"/>
      <c r="AA626" s="125"/>
      <c r="AB626" s="125"/>
      <c r="AC626" s="123" t="str">
        <f>IF(区域选择!U627="","",区域选择!U627)</f>
        <v/>
      </c>
      <c r="AD626" s="123" t="str">
        <f>IF(原始数据!AL626=0,"",原始数据!AL626)</f>
        <v/>
      </c>
      <c r="AE626" s="124"/>
      <c r="AF626" s="125"/>
      <c r="AG626" s="125"/>
      <c r="AH626" s="125"/>
      <c r="AI626" s="125"/>
      <c r="AJ626" s="125"/>
      <c r="AK626" s="123" t="str">
        <f>IF(区域选择!Z627="","",区域选择!Z627)</f>
        <v/>
      </c>
      <c r="AL626" s="123" t="str">
        <f>IF(原始数据!AN626=0,"",原始数据!AN626)</f>
        <v/>
      </c>
      <c r="AM626" s="124"/>
      <c r="AN626" s="125"/>
      <c r="AO626" s="125"/>
      <c r="AP626" s="125"/>
      <c r="AQ626" s="125"/>
      <c r="AR626" s="125"/>
      <c r="AS626" s="128"/>
      <c r="AT626" s="128"/>
      <c r="AU626" s="128"/>
      <c r="AV626" s="128"/>
      <c r="AW626" s="128"/>
      <c r="AX626" s="125"/>
      <c r="AY626" s="125"/>
      <c r="AZ626" s="130"/>
      <c r="BA626" s="130"/>
      <c r="BB626" s="130"/>
      <c r="BC626" s="125"/>
    </row>
    <row r="627" spans="1:55">
      <c r="A627" s="117">
        <f>输入错误检查!B627</f>
        <v>0</v>
      </c>
      <c r="C627" s="120" t="str">
        <f>IF(原始数据!B627="","",原始数据!B627)</f>
        <v/>
      </c>
      <c r="D627" s="120" t="str">
        <f>IF(原始数据!C627="","",原始数据!C627)</f>
        <v/>
      </c>
      <c r="E627" s="120" t="str">
        <f>IF(原始数据!D627="","",原始数据!D627)</f>
        <v/>
      </c>
      <c r="F627" s="120" t="str">
        <f>IF(原始数据!E627="","",原始数据!E627)</f>
        <v/>
      </c>
      <c r="G627" s="120" t="str">
        <f>IF(原始数据!F627="","",原始数据!F627)</f>
        <v/>
      </c>
      <c r="H627" s="120">
        <f>IF(原始数据!G627="","",原始数据!G627)</f>
        <v>1</v>
      </c>
      <c r="I627" s="120" t="str">
        <f>IF(原始数据!H627="","",原始数据!H627)</f>
        <v>下</v>
      </c>
      <c r="J627" s="120" t="str">
        <f>原始数据!U627</f>
        <v/>
      </c>
      <c r="K627" s="120" t="str">
        <f t="shared" si="20"/>
        <v/>
      </c>
      <c r="L627" s="120">
        <f t="shared" si="21"/>
        <v>0</v>
      </c>
      <c r="M627" s="123" t="str">
        <f>IF(区域选择!K628="","",区域选择!K628)</f>
        <v/>
      </c>
      <c r="N627" s="123" t="str">
        <f>IF(原始数据!AI627=0,"",原始数据!AI627)</f>
        <v/>
      </c>
      <c r="O627" s="124"/>
      <c r="P627" s="125"/>
      <c r="Q627" s="125"/>
      <c r="R627" s="125"/>
      <c r="S627" s="125"/>
      <c r="T627" s="125"/>
      <c r="U627" s="123" t="str">
        <f>IF(区域选择!P628="","",区域选择!P628)</f>
        <v/>
      </c>
      <c r="V627" s="123" t="str">
        <f>IF(原始数据!AJ627=0,"",原始数据!AJ627)</f>
        <v/>
      </c>
      <c r="W627" s="124"/>
      <c r="X627" s="125"/>
      <c r="Y627" s="125"/>
      <c r="Z627" s="125"/>
      <c r="AA627" s="125"/>
      <c r="AB627" s="125"/>
      <c r="AC627" s="123" t="str">
        <f>IF(区域选择!U628="","",区域选择!U628)</f>
        <v/>
      </c>
      <c r="AD627" s="123" t="str">
        <f>IF(原始数据!AL627=0,"",原始数据!AL627)</f>
        <v/>
      </c>
      <c r="AE627" s="124"/>
      <c r="AF627" s="125"/>
      <c r="AG627" s="125"/>
      <c r="AH627" s="125"/>
      <c r="AI627" s="125"/>
      <c r="AJ627" s="125"/>
      <c r="AK627" s="123" t="str">
        <f>IF(区域选择!Z628="","",区域选择!Z628)</f>
        <v/>
      </c>
      <c r="AL627" s="123" t="str">
        <f>IF(原始数据!AN627=0,"",原始数据!AN627)</f>
        <v/>
      </c>
      <c r="AM627" s="124"/>
      <c r="AN627" s="125"/>
      <c r="AO627" s="125"/>
      <c r="AP627" s="125"/>
      <c r="AQ627" s="125"/>
      <c r="AR627" s="125"/>
      <c r="AS627" s="128"/>
      <c r="AT627" s="128"/>
      <c r="AU627" s="128"/>
      <c r="AV627" s="128"/>
      <c r="AW627" s="128"/>
      <c r="AX627" s="125"/>
      <c r="AY627" s="125"/>
      <c r="AZ627" s="130"/>
      <c r="BA627" s="130"/>
      <c r="BB627" s="130"/>
      <c r="BC627" s="125"/>
    </row>
    <row r="628" spans="1:55">
      <c r="A628" s="117">
        <f>输入错误检查!B628</f>
        <v>0</v>
      </c>
      <c r="C628" s="120" t="str">
        <f>IF(原始数据!B628="","",原始数据!B628)</f>
        <v/>
      </c>
      <c r="D628" s="120" t="str">
        <f>IF(原始数据!C628="","",原始数据!C628)</f>
        <v/>
      </c>
      <c r="E628" s="120" t="str">
        <f>IF(原始数据!D628="","",原始数据!D628)</f>
        <v/>
      </c>
      <c r="F628" s="120" t="str">
        <f>IF(原始数据!E628="","",原始数据!E628)</f>
        <v/>
      </c>
      <c r="G628" s="120" t="str">
        <f>IF(原始数据!F628="","",原始数据!F628)</f>
        <v/>
      </c>
      <c r="H628" s="120">
        <f>IF(原始数据!G628="","",原始数据!G628)</f>
        <v>2</v>
      </c>
      <c r="I628" s="120" t="str">
        <f>IF(原始数据!H628="","",原始数据!H628)</f>
        <v>上</v>
      </c>
      <c r="J628" s="120" t="str">
        <f>原始数据!U628</f>
        <v/>
      </c>
      <c r="K628" s="120" t="str">
        <f t="shared" si="20"/>
        <v/>
      </c>
      <c r="L628" s="120">
        <f t="shared" si="21"/>
        <v>0</v>
      </c>
      <c r="M628" s="123" t="str">
        <f>IF(区域选择!K629="","",区域选择!K629)</f>
        <v/>
      </c>
      <c r="N628" s="123" t="str">
        <f>IF(原始数据!AI628=0,"",原始数据!AI628)</f>
        <v/>
      </c>
      <c r="O628" s="124"/>
      <c r="P628" s="125"/>
      <c r="Q628" s="125"/>
      <c r="R628" s="125"/>
      <c r="S628" s="125"/>
      <c r="T628" s="125"/>
      <c r="U628" s="123" t="str">
        <f>IF(区域选择!P629="","",区域选择!P629)</f>
        <v/>
      </c>
      <c r="V628" s="123" t="str">
        <f>IF(原始数据!AJ628=0,"",原始数据!AJ628)</f>
        <v/>
      </c>
      <c r="W628" s="124"/>
      <c r="X628" s="125"/>
      <c r="Y628" s="125"/>
      <c r="Z628" s="125"/>
      <c r="AA628" s="125"/>
      <c r="AB628" s="125"/>
      <c r="AC628" s="123" t="str">
        <f>IF(区域选择!U629="","",区域选择!U629)</f>
        <v/>
      </c>
      <c r="AD628" s="123" t="str">
        <f>IF(原始数据!AL628=0,"",原始数据!AL628)</f>
        <v/>
      </c>
      <c r="AE628" s="124"/>
      <c r="AF628" s="125"/>
      <c r="AG628" s="125"/>
      <c r="AH628" s="125"/>
      <c r="AI628" s="125"/>
      <c r="AJ628" s="125"/>
      <c r="AK628" s="123" t="str">
        <f>IF(区域选择!Z629="","",区域选择!Z629)</f>
        <v/>
      </c>
      <c r="AL628" s="123" t="str">
        <f>IF(原始数据!AN628=0,"",原始数据!AN628)</f>
        <v/>
      </c>
      <c r="AM628" s="124"/>
      <c r="AN628" s="125"/>
      <c r="AO628" s="125"/>
      <c r="AP628" s="125"/>
      <c r="AQ628" s="125"/>
      <c r="AR628" s="125"/>
      <c r="AS628" s="128"/>
      <c r="AT628" s="128"/>
      <c r="AU628" s="128"/>
      <c r="AV628" s="128"/>
      <c r="AW628" s="128"/>
      <c r="AX628" s="125"/>
      <c r="AY628" s="125"/>
      <c r="AZ628" s="130"/>
      <c r="BA628" s="130"/>
      <c r="BB628" s="130"/>
      <c r="BC628" s="125"/>
    </row>
    <row r="629" spans="1:55">
      <c r="A629" s="117">
        <f>输入错误检查!B629</f>
        <v>0</v>
      </c>
      <c r="C629" s="120" t="str">
        <f>IF(原始数据!B629="","",原始数据!B629)</f>
        <v/>
      </c>
      <c r="D629" s="120" t="str">
        <f>IF(原始数据!C629="","",原始数据!C629)</f>
        <v/>
      </c>
      <c r="E629" s="120" t="str">
        <f>IF(原始数据!D629="","",原始数据!D629)</f>
        <v/>
      </c>
      <c r="F629" s="120" t="str">
        <f>IF(原始数据!E629="","",原始数据!E629)</f>
        <v/>
      </c>
      <c r="G629" s="120" t="str">
        <f>IF(原始数据!F629="","",原始数据!F629)</f>
        <v/>
      </c>
      <c r="H629" s="120">
        <f>IF(原始数据!G629="","",原始数据!G629)</f>
        <v>2</v>
      </c>
      <c r="I629" s="120" t="str">
        <f>IF(原始数据!H629="","",原始数据!H629)</f>
        <v>下</v>
      </c>
      <c r="J629" s="120" t="str">
        <f>原始数据!U629</f>
        <v/>
      </c>
      <c r="K629" s="120" t="str">
        <f t="shared" si="20"/>
        <v/>
      </c>
      <c r="L629" s="120">
        <f t="shared" si="21"/>
        <v>0</v>
      </c>
      <c r="M629" s="123" t="str">
        <f>IF(区域选择!K630="","",区域选择!K630)</f>
        <v/>
      </c>
      <c r="N629" s="123" t="str">
        <f>IF(原始数据!AI629=0,"",原始数据!AI629)</f>
        <v/>
      </c>
      <c r="O629" s="124"/>
      <c r="P629" s="125"/>
      <c r="Q629" s="125"/>
      <c r="R629" s="125"/>
      <c r="S629" s="125"/>
      <c r="T629" s="125"/>
      <c r="U629" s="123" t="str">
        <f>IF(区域选择!P630="","",区域选择!P630)</f>
        <v/>
      </c>
      <c r="V629" s="123" t="str">
        <f>IF(原始数据!AJ629=0,"",原始数据!AJ629)</f>
        <v/>
      </c>
      <c r="W629" s="124"/>
      <c r="X629" s="125"/>
      <c r="Y629" s="125"/>
      <c r="Z629" s="125"/>
      <c r="AA629" s="125"/>
      <c r="AB629" s="125"/>
      <c r="AC629" s="123" t="str">
        <f>IF(区域选择!U630="","",区域选择!U630)</f>
        <v/>
      </c>
      <c r="AD629" s="123" t="str">
        <f>IF(原始数据!AL629=0,"",原始数据!AL629)</f>
        <v/>
      </c>
      <c r="AE629" s="124"/>
      <c r="AF629" s="125"/>
      <c r="AG629" s="125"/>
      <c r="AH629" s="125"/>
      <c r="AI629" s="125"/>
      <c r="AJ629" s="125"/>
      <c r="AK629" s="123" t="str">
        <f>IF(区域选择!Z630="","",区域选择!Z630)</f>
        <v/>
      </c>
      <c r="AL629" s="123" t="str">
        <f>IF(原始数据!AN629=0,"",原始数据!AN629)</f>
        <v/>
      </c>
      <c r="AM629" s="124"/>
      <c r="AN629" s="125"/>
      <c r="AO629" s="125"/>
      <c r="AP629" s="125"/>
      <c r="AQ629" s="125"/>
      <c r="AR629" s="125"/>
      <c r="AS629" s="128"/>
      <c r="AT629" s="128"/>
      <c r="AU629" s="128"/>
      <c r="AV629" s="128"/>
      <c r="AW629" s="128"/>
      <c r="AX629" s="125"/>
      <c r="AY629" s="125"/>
      <c r="AZ629" s="130"/>
      <c r="BA629" s="130"/>
      <c r="BB629" s="130"/>
      <c r="BC629" s="125"/>
    </row>
    <row r="630" spans="1:55">
      <c r="A630" s="117">
        <f>输入错误检查!B630</f>
        <v>0</v>
      </c>
      <c r="C630" s="120" t="str">
        <f>IF(原始数据!B630="","",原始数据!B630)</f>
        <v/>
      </c>
      <c r="D630" s="120" t="str">
        <f>IF(原始数据!C630="","",原始数据!C630)</f>
        <v/>
      </c>
      <c r="E630" s="120" t="str">
        <f>IF(原始数据!D630="","",原始数据!D630)</f>
        <v/>
      </c>
      <c r="F630" s="120" t="str">
        <f>IF(原始数据!E630="","",原始数据!E630)</f>
        <v/>
      </c>
      <c r="G630" s="120" t="str">
        <f>IF(原始数据!F630="","",原始数据!F630)</f>
        <v/>
      </c>
      <c r="H630" s="120">
        <f>IF(原始数据!G630="","",原始数据!G630)</f>
        <v>3</v>
      </c>
      <c r="I630" s="120" t="str">
        <f>IF(原始数据!H630="","",原始数据!H630)</f>
        <v>上</v>
      </c>
      <c r="J630" s="120" t="str">
        <f>原始数据!U630</f>
        <v/>
      </c>
      <c r="K630" s="120" t="str">
        <f t="shared" si="20"/>
        <v/>
      </c>
      <c r="L630" s="120">
        <f t="shared" si="21"/>
        <v>0</v>
      </c>
      <c r="M630" s="123" t="str">
        <f>IF(区域选择!K631="","",区域选择!K631)</f>
        <v/>
      </c>
      <c r="N630" s="123" t="str">
        <f>IF(原始数据!AI630=0,"",原始数据!AI630)</f>
        <v/>
      </c>
      <c r="O630" s="124"/>
      <c r="P630" s="125"/>
      <c r="Q630" s="125"/>
      <c r="R630" s="125"/>
      <c r="S630" s="125"/>
      <c r="T630" s="125"/>
      <c r="U630" s="123" t="str">
        <f>IF(区域选择!P631="","",区域选择!P631)</f>
        <v/>
      </c>
      <c r="V630" s="123" t="str">
        <f>IF(原始数据!AJ630=0,"",原始数据!AJ630)</f>
        <v/>
      </c>
      <c r="W630" s="124"/>
      <c r="X630" s="125"/>
      <c r="Y630" s="125"/>
      <c r="Z630" s="125"/>
      <c r="AA630" s="125"/>
      <c r="AB630" s="125"/>
      <c r="AC630" s="123" t="str">
        <f>IF(区域选择!U631="","",区域选择!U631)</f>
        <v/>
      </c>
      <c r="AD630" s="123" t="str">
        <f>IF(原始数据!AL630=0,"",原始数据!AL630)</f>
        <v/>
      </c>
      <c r="AE630" s="124"/>
      <c r="AF630" s="125"/>
      <c r="AG630" s="125"/>
      <c r="AH630" s="125"/>
      <c r="AI630" s="125"/>
      <c r="AJ630" s="125"/>
      <c r="AK630" s="123" t="str">
        <f>IF(区域选择!Z631="","",区域选择!Z631)</f>
        <v/>
      </c>
      <c r="AL630" s="123" t="str">
        <f>IF(原始数据!AN630=0,"",原始数据!AN630)</f>
        <v/>
      </c>
      <c r="AM630" s="124"/>
      <c r="AN630" s="125"/>
      <c r="AO630" s="125"/>
      <c r="AP630" s="125"/>
      <c r="AQ630" s="125"/>
      <c r="AR630" s="125"/>
      <c r="AS630" s="128"/>
      <c r="AT630" s="128"/>
      <c r="AU630" s="128"/>
      <c r="AV630" s="128"/>
      <c r="AW630" s="128"/>
      <c r="AX630" s="125"/>
      <c r="AY630" s="125"/>
      <c r="AZ630" s="130"/>
      <c r="BA630" s="130"/>
      <c r="BB630" s="130"/>
      <c r="BC630" s="125"/>
    </row>
    <row r="631" spans="1:55">
      <c r="A631" s="117">
        <f>输入错误检查!B631</f>
        <v>0</v>
      </c>
      <c r="C631" s="120" t="str">
        <f>IF(原始数据!B631="","",原始数据!B631)</f>
        <v/>
      </c>
      <c r="D631" s="120" t="str">
        <f>IF(原始数据!C631="","",原始数据!C631)</f>
        <v/>
      </c>
      <c r="E631" s="120" t="str">
        <f>IF(原始数据!D631="","",原始数据!D631)</f>
        <v/>
      </c>
      <c r="F631" s="120" t="str">
        <f>IF(原始数据!E631="","",原始数据!E631)</f>
        <v/>
      </c>
      <c r="G631" s="120" t="str">
        <f>IF(原始数据!F631="","",原始数据!F631)</f>
        <v/>
      </c>
      <c r="H631" s="120">
        <f>IF(原始数据!G631="","",原始数据!G631)</f>
        <v>3</v>
      </c>
      <c r="I631" s="120" t="str">
        <f>IF(原始数据!H631="","",原始数据!H631)</f>
        <v>下</v>
      </c>
      <c r="J631" s="120" t="str">
        <f>原始数据!U631</f>
        <v/>
      </c>
      <c r="K631" s="120" t="str">
        <f t="shared" si="20"/>
        <v/>
      </c>
      <c r="L631" s="120">
        <f t="shared" si="21"/>
        <v>0</v>
      </c>
      <c r="M631" s="123" t="str">
        <f>IF(区域选择!K632="","",区域选择!K632)</f>
        <v/>
      </c>
      <c r="N631" s="123" t="str">
        <f>IF(原始数据!AI631=0,"",原始数据!AI631)</f>
        <v/>
      </c>
      <c r="O631" s="124"/>
      <c r="P631" s="125"/>
      <c r="Q631" s="125"/>
      <c r="R631" s="125"/>
      <c r="S631" s="125"/>
      <c r="T631" s="125"/>
      <c r="U631" s="123" t="str">
        <f>IF(区域选择!P632="","",区域选择!P632)</f>
        <v/>
      </c>
      <c r="V631" s="123" t="str">
        <f>IF(原始数据!AJ631=0,"",原始数据!AJ631)</f>
        <v/>
      </c>
      <c r="W631" s="124"/>
      <c r="X631" s="125"/>
      <c r="Y631" s="125"/>
      <c r="Z631" s="125"/>
      <c r="AA631" s="125"/>
      <c r="AB631" s="125"/>
      <c r="AC631" s="123" t="str">
        <f>IF(区域选择!U632="","",区域选择!U632)</f>
        <v/>
      </c>
      <c r="AD631" s="123" t="str">
        <f>IF(原始数据!AL631=0,"",原始数据!AL631)</f>
        <v/>
      </c>
      <c r="AE631" s="124"/>
      <c r="AF631" s="125"/>
      <c r="AG631" s="125"/>
      <c r="AH631" s="125"/>
      <c r="AI631" s="125"/>
      <c r="AJ631" s="125"/>
      <c r="AK631" s="123" t="str">
        <f>IF(区域选择!Z632="","",区域选择!Z632)</f>
        <v/>
      </c>
      <c r="AL631" s="123" t="str">
        <f>IF(原始数据!AN631=0,"",原始数据!AN631)</f>
        <v/>
      </c>
      <c r="AM631" s="124"/>
      <c r="AN631" s="125"/>
      <c r="AO631" s="125"/>
      <c r="AP631" s="125"/>
      <c r="AQ631" s="125"/>
      <c r="AR631" s="125"/>
      <c r="AS631" s="128"/>
      <c r="AT631" s="128"/>
      <c r="AU631" s="128"/>
      <c r="AV631" s="128"/>
      <c r="AW631" s="128"/>
      <c r="AX631" s="125"/>
      <c r="AY631" s="125"/>
      <c r="AZ631" s="130"/>
      <c r="BA631" s="130"/>
      <c r="BB631" s="130"/>
      <c r="BC631" s="125"/>
    </row>
    <row r="632" spans="1:55">
      <c r="A632" s="117">
        <f>输入错误检查!B632</f>
        <v>0</v>
      </c>
      <c r="C632" s="120" t="str">
        <f>IF(原始数据!B632="","",原始数据!B632)</f>
        <v/>
      </c>
      <c r="D632" s="120" t="str">
        <f>IF(原始数据!C632="","",原始数据!C632)</f>
        <v/>
      </c>
      <c r="E632" s="120" t="str">
        <f>IF(原始数据!D632="","",原始数据!D632)</f>
        <v/>
      </c>
      <c r="F632" s="120" t="str">
        <f>IF(原始数据!E632="","",原始数据!E632)</f>
        <v/>
      </c>
      <c r="G632" s="120" t="str">
        <f>IF(原始数据!F632="","",原始数据!F632)</f>
        <v/>
      </c>
      <c r="H632" s="120" t="str">
        <f>IF(原始数据!G632="","",原始数据!G632)</f>
        <v>加</v>
      </c>
      <c r="I632" s="120" t="str">
        <f>IF(原始数据!H632="","",原始数据!H632)</f>
        <v>上</v>
      </c>
      <c r="J632" s="120" t="str">
        <f>原始数据!U632</f>
        <v/>
      </c>
      <c r="K632" s="120" t="str">
        <f t="shared" si="20"/>
        <v/>
      </c>
      <c r="L632" s="120">
        <f t="shared" si="21"/>
        <v>0</v>
      </c>
      <c r="M632" s="123" t="str">
        <f>IF(区域选择!K633="","",区域选择!K633)</f>
        <v/>
      </c>
      <c r="N632" s="123" t="str">
        <f>IF(原始数据!AI632=0,"",原始数据!AI632)</f>
        <v/>
      </c>
      <c r="O632" s="124"/>
      <c r="P632" s="125"/>
      <c r="Q632" s="125"/>
      <c r="R632" s="125"/>
      <c r="S632" s="125"/>
      <c r="T632" s="125"/>
      <c r="U632" s="123" t="str">
        <f>IF(区域选择!P633="","",区域选择!P633)</f>
        <v/>
      </c>
      <c r="V632" s="123" t="str">
        <f>IF(原始数据!AJ632=0,"",原始数据!AJ632)</f>
        <v/>
      </c>
      <c r="W632" s="124"/>
      <c r="X632" s="125"/>
      <c r="Y632" s="125"/>
      <c r="Z632" s="125"/>
      <c r="AA632" s="125"/>
      <c r="AB632" s="125"/>
      <c r="AC632" s="123" t="str">
        <f>IF(区域选择!U633="","",区域选择!U633)</f>
        <v/>
      </c>
      <c r="AD632" s="123" t="str">
        <f>IF(原始数据!AL632=0,"",原始数据!AL632)</f>
        <v/>
      </c>
      <c r="AE632" s="124"/>
      <c r="AF632" s="125"/>
      <c r="AG632" s="125"/>
      <c r="AH632" s="125"/>
      <c r="AI632" s="125"/>
      <c r="AJ632" s="125"/>
      <c r="AK632" s="123" t="str">
        <f>IF(区域选择!Z633="","",区域选择!Z633)</f>
        <v/>
      </c>
      <c r="AL632" s="123" t="str">
        <f>IF(原始数据!AN632=0,"",原始数据!AN632)</f>
        <v/>
      </c>
      <c r="AM632" s="124"/>
      <c r="AN632" s="125"/>
      <c r="AO632" s="125"/>
      <c r="AP632" s="125"/>
      <c r="AQ632" s="125"/>
      <c r="AR632" s="125"/>
      <c r="AS632" s="128"/>
      <c r="AT632" s="128"/>
      <c r="AU632" s="128"/>
      <c r="AV632" s="128"/>
      <c r="AW632" s="128"/>
      <c r="AX632" s="125"/>
      <c r="AY632" s="125"/>
      <c r="AZ632" s="130"/>
      <c r="BA632" s="130"/>
      <c r="BB632" s="130"/>
      <c r="BC632" s="125"/>
    </row>
    <row r="633" spans="1:55">
      <c r="A633" s="117">
        <f>输入错误检查!B633</f>
        <v>0</v>
      </c>
      <c r="C633" s="120" t="str">
        <f>IF(原始数据!B633="","",原始数据!B633)</f>
        <v/>
      </c>
      <c r="D633" s="120" t="str">
        <f>IF(原始数据!C633="","",原始数据!C633)</f>
        <v/>
      </c>
      <c r="E633" s="120" t="str">
        <f>IF(原始数据!D633="","",原始数据!D633)</f>
        <v/>
      </c>
      <c r="F633" s="120" t="str">
        <f>IF(原始数据!E633="","",原始数据!E633)</f>
        <v/>
      </c>
      <c r="G633" s="120" t="str">
        <f>IF(原始数据!F633="","",原始数据!F633)</f>
        <v/>
      </c>
      <c r="H633" s="120" t="str">
        <f>IF(原始数据!G633="","",原始数据!G633)</f>
        <v>加</v>
      </c>
      <c r="I633" s="120" t="str">
        <f>IF(原始数据!H633="","",原始数据!H633)</f>
        <v>下</v>
      </c>
      <c r="J633" s="120" t="str">
        <f>原始数据!U633</f>
        <v/>
      </c>
      <c r="K633" s="120" t="str">
        <f t="shared" si="20"/>
        <v/>
      </c>
      <c r="L633" s="120">
        <f t="shared" si="21"/>
        <v>0</v>
      </c>
      <c r="M633" s="123" t="str">
        <f>IF(区域选择!K634="","",区域选择!K634)</f>
        <v/>
      </c>
      <c r="N633" s="123" t="str">
        <f>IF(原始数据!AI633=0,"",原始数据!AI633)</f>
        <v/>
      </c>
      <c r="O633" s="124"/>
      <c r="P633" s="125"/>
      <c r="Q633" s="125"/>
      <c r="R633" s="125"/>
      <c r="S633" s="125"/>
      <c r="T633" s="125"/>
      <c r="U633" s="123" t="str">
        <f>IF(区域选择!P634="","",区域选择!P634)</f>
        <v/>
      </c>
      <c r="V633" s="123" t="str">
        <f>IF(原始数据!AJ633=0,"",原始数据!AJ633)</f>
        <v/>
      </c>
      <c r="W633" s="124"/>
      <c r="X633" s="125"/>
      <c r="Y633" s="125"/>
      <c r="Z633" s="125"/>
      <c r="AA633" s="125"/>
      <c r="AB633" s="125"/>
      <c r="AC633" s="123" t="str">
        <f>IF(区域选择!U634="","",区域选择!U634)</f>
        <v/>
      </c>
      <c r="AD633" s="123" t="str">
        <f>IF(原始数据!AL633=0,"",原始数据!AL633)</f>
        <v/>
      </c>
      <c r="AE633" s="124"/>
      <c r="AF633" s="125"/>
      <c r="AG633" s="125"/>
      <c r="AH633" s="125"/>
      <c r="AI633" s="125"/>
      <c r="AJ633" s="125"/>
      <c r="AK633" s="123" t="str">
        <f>IF(区域选择!Z634="","",区域选择!Z634)</f>
        <v/>
      </c>
      <c r="AL633" s="123" t="str">
        <f>IF(原始数据!AN633=0,"",原始数据!AN633)</f>
        <v/>
      </c>
      <c r="AM633" s="124"/>
      <c r="AN633" s="125"/>
      <c r="AO633" s="125"/>
      <c r="AP633" s="125"/>
      <c r="AQ633" s="125"/>
      <c r="AR633" s="125"/>
      <c r="AS633" s="128"/>
      <c r="AT633" s="128"/>
      <c r="AU633" s="128"/>
      <c r="AV633" s="128"/>
      <c r="AW633" s="128"/>
      <c r="AX633" s="125"/>
      <c r="AY633" s="125"/>
      <c r="AZ633" s="130"/>
      <c r="BA633" s="130"/>
      <c r="BB633" s="130"/>
      <c r="BC633" s="125"/>
    </row>
    <row r="634" spans="1:55">
      <c r="A634" s="117">
        <f>输入错误检查!B634</f>
        <v>0</v>
      </c>
      <c r="C634" s="120" t="str">
        <f>IF(原始数据!B634="","",原始数据!B634)</f>
        <v/>
      </c>
      <c r="D634" s="120" t="str">
        <f>IF(原始数据!C634="","",原始数据!C634)</f>
        <v/>
      </c>
      <c r="E634" s="120" t="str">
        <f>IF(原始数据!D634="","",原始数据!D634)</f>
        <v/>
      </c>
      <c r="F634" s="120" t="str">
        <f>IF(原始数据!E634="","",原始数据!E634)</f>
        <v/>
      </c>
      <c r="G634" s="120" t="str">
        <f>IF(原始数据!F634="","",原始数据!F634)</f>
        <v/>
      </c>
      <c r="H634" s="120">
        <f>IF(原始数据!G634="","",原始数据!G634)</f>
        <v>1</v>
      </c>
      <c r="I634" s="120" t="str">
        <f>IF(原始数据!H634="","",原始数据!H634)</f>
        <v>上</v>
      </c>
      <c r="J634" s="120" t="str">
        <f>原始数据!U634</f>
        <v/>
      </c>
      <c r="K634" s="120" t="str">
        <f t="shared" si="20"/>
        <v/>
      </c>
      <c r="L634" s="120">
        <f t="shared" si="21"/>
        <v>0</v>
      </c>
      <c r="M634" s="123" t="str">
        <f>IF(区域选择!K635="","",区域选择!K635)</f>
        <v/>
      </c>
      <c r="N634" s="123" t="str">
        <f>IF(原始数据!AI634=0,"",原始数据!AI634)</f>
        <v/>
      </c>
      <c r="O634" s="124"/>
      <c r="P634" s="125"/>
      <c r="Q634" s="125"/>
      <c r="R634" s="125"/>
      <c r="S634" s="125"/>
      <c r="T634" s="125"/>
      <c r="U634" s="123" t="str">
        <f>IF(区域选择!P635="","",区域选择!P635)</f>
        <v/>
      </c>
      <c r="V634" s="123" t="str">
        <f>IF(原始数据!AJ634=0,"",原始数据!AJ634)</f>
        <v/>
      </c>
      <c r="W634" s="124"/>
      <c r="X634" s="125"/>
      <c r="Y634" s="125"/>
      <c r="Z634" s="125"/>
      <c r="AA634" s="125"/>
      <c r="AB634" s="125"/>
      <c r="AC634" s="123" t="str">
        <f>IF(区域选择!U635="","",区域选择!U635)</f>
        <v/>
      </c>
      <c r="AD634" s="123" t="str">
        <f>IF(原始数据!AL634=0,"",原始数据!AL634)</f>
        <v/>
      </c>
      <c r="AE634" s="124"/>
      <c r="AF634" s="125"/>
      <c r="AG634" s="125"/>
      <c r="AH634" s="125"/>
      <c r="AI634" s="125"/>
      <c r="AJ634" s="125"/>
      <c r="AK634" s="123" t="str">
        <f>IF(区域选择!Z635="","",区域选择!Z635)</f>
        <v/>
      </c>
      <c r="AL634" s="123" t="str">
        <f>IF(原始数据!AN634=0,"",原始数据!AN634)</f>
        <v/>
      </c>
      <c r="AM634" s="124"/>
      <c r="AN634" s="125"/>
      <c r="AO634" s="125"/>
      <c r="AP634" s="125"/>
      <c r="AQ634" s="125"/>
      <c r="AR634" s="125"/>
      <c r="AS634" s="128"/>
      <c r="AT634" s="128"/>
      <c r="AU634" s="128"/>
      <c r="AV634" s="128"/>
      <c r="AW634" s="128"/>
      <c r="AX634" s="125"/>
      <c r="AY634" s="125"/>
      <c r="AZ634" s="130"/>
      <c r="BA634" s="130"/>
      <c r="BB634" s="130"/>
      <c r="BC634" s="125"/>
    </row>
    <row r="635" spans="1:55">
      <c r="A635" s="117">
        <f>输入错误检查!B635</f>
        <v>0</v>
      </c>
      <c r="C635" s="120" t="str">
        <f>IF(原始数据!B635="","",原始数据!B635)</f>
        <v/>
      </c>
      <c r="D635" s="120" t="str">
        <f>IF(原始数据!C635="","",原始数据!C635)</f>
        <v/>
      </c>
      <c r="E635" s="120" t="str">
        <f>IF(原始数据!D635="","",原始数据!D635)</f>
        <v/>
      </c>
      <c r="F635" s="120" t="str">
        <f>IF(原始数据!E635="","",原始数据!E635)</f>
        <v/>
      </c>
      <c r="G635" s="120" t="str">
        <f>IF(原始数据!F635="","",原始数据!F635)</f>
        <v/>
      </c>
      <c r="H635" s="120">
        <f>IF(原始数据!G635="","",原始数据!G635)</f>
        <v>1</v>
      </c>
      <c r="I635" s="120" t="str">
        <f>IF(原始数据!H635="","",原始数据!H635)</f>
        <v>下</v>
      </c>
      <c r="J635" s="120" t="str">
        <f>原始数据!U635</f>
        <v/>
      </c>
      <c r="K635" s="120" t="str">
        <f t="shared" si="20"/>
        <v/>
      </c>
      <c r="L635" s="120">
        <f t="shared" si="21"/>
        <v>0</v>
      </c>
      <c r="M635" s="123" t="str">
        <f>IF(区域选择!K636="","",区域选择!K636)</f>
        <v/>
      </c>
      <c r="N635" s="123" t="str">
        <f>IF(原始数据!AI635=0,"",原始数据!AI635)</f>
        <v/>
      </c>
      <c r="O635" s="124"/>
      <c r="P635" s="125"/>
      <c r="Q635" s="125"/>
      <c r="R635" s="125"/>
      <c r="S635" s="125"/>
      <c r="T635" s="125"/>
      <c r="U635" s="123" t="str">
        <f>IF(区域选择!P636="","",区域选择!P636)</f>
        <v/>
      </c>
      <c r="V635" s="123" t="str">
        <f>IF(原始数据!AJ635=0,"",原始数据!AJ635)</f>
        <v/>
      </c>
      <c r="W635" s="124"/>
      <c r="X635" s="125"/>
      <c r="Y635" s="125"/>
      <c r="Z635" s="125"/>
      <c r="AA635" s="125"/>
      <c r="AB635" s="125"/>
      <c r="AC635" s="123" t="str">
        <f>IF(区域选择!U636="","",区域选择!U636)</f>
        <v/>
      </c>
      <c r="AD635" s="123" t="str">
        <f>IF(原始数据!AL635=0,"",原始数据!AL635)</f>
        <v/>
      </c>
      <c r="AE635" s="124"/>
      <c r="AF635" s="125"/>
      <c r="AG635" s="125"/>
      <c r="AH635" s="125"/>
      <c r="AI635" s="125"/>
      <c r="AJ635" s="125"/>
      <c r="AK635" s="123" t="str">
        <f>IF(区域选择!Z636="","",区域选择!Z636)</f>
        <v/>
      </c>
      <c r="AL635" s="123" t="str">
        <f>IF(原始数据!AN635=0,"",原始数据!AN635)</f>
        <v/>
      </c>
      <c r="AM635" s="124"/>
      <c r="AN635" s="125"/>
      <c r="AO635" s="125"/>
      <c r="AP635" s="125"/>
      <c r="AQ635" s="125"/>
      <c r="AR635" s="125"/>
      <c r="AS635" s="128"/>
      <c r="AT635" s="128"/>
      <c r="AU635" s="128"/>
      <c r="AV635" s="128"/>
      <c r="AW635" s="128"/>
      <c r="AX635" s="125"/>
      <c r="AY635" s="125"/>
      <c r="AZ635" s="130"/>
      <c r="BA635" s="130"/>
      <c r="BB635" s="130"/>
      <c r="BC635" s="125"/>
    </row>
    <row r="636" spans="1:55">
      <c r="A636" s="117">
        <f>输入错误检查!B636</f>
        <v>0</v>
      </c>
      <c r="C636" s="120" t="str">
        <f>IF(原始数据!B636="","",原始数据!B636)</f>
        <v/>
      </c>
      <c r="D636" s="120" t="str">
        <f>IF(原始数据!C636="","",原始数据!C636)</f>
        <v/>
      </c>
      <c r="E636" s="120" t="str">
        <f>IF(原始数据!D636="","",原始数据!D636)</f>
        <v/>
      </c>
      <c r="F636" s="120" t="str">
        <f>IF(原始数据!E636="","",原始数据!E636)</f>
        <v/>
      </c>
      <c r="G636" s="120" t="str">
        <f>IF(原始数据!F636="","",原始数据!F636)</f>
        <v/>
      </c>
      <c r="H636" s="120">
        <f>IF(原始数据!G636="","",原始数据!G636)</f>
        <v>2</v>
      </c>
      <c r="I636" s="120" t="str">
        <f>IF(原始数据!H636="","",原始数据!H636)</f>
        <v>上</v>
      </c>
      <c r="J636" s="120" t="str">
        <f>原始数据!U636</f>
        <v/>
      </c>
      <c r="K636" s="120" t="str">
        <f t="shared" si="20"/>
        <v/>
      </c>
      <c r="L636" s="120">
        <f t="shared" si="21"/>
        <v>0</v>
      </c>
      <c r="M636" s="123" t="str">
        <f>IF(区域选择!K637="","",区域选择!K637)</f>
        <v/>
      </c>
      <c r="N636" s="123" t="str">
        <f>IF(原始数据!AI636=0,"",原始数据!AI636)</f>
        <v/>
      </c>
      <c r="O636" s="124"/>
      <c r="P636" s="125"/>
      <c r="Q636" s="125"/>
      <c r="R636" s="125"/>
      <c r="S636" s="125"/>
      <c r="T636" s="125"/>
      <c r="U636" s="123" t="str">
        <f>IF(区域选择!P637="","",区域选择!P637)</f>
        <v/>
      </c>
      <c r="V636" s="123" t="str">
        <f>IF(原始数据!AJ636=0,"",原始数据!AJ636)</f>
        <v/>
      </c>
      <c r="W636" s="124"/>
      <c r="X636" s="125"/>
      <c r="Y636" s="125"/>
      <c r="Z636" s="125"/>
      <c r="AA636" s="125"/>
      <c r="AB636" s="125"/>
      <c r="AC636" s="123" t="str">
        <f>IF(区域选择!U637="","",区域选择!U637)</f>
        <v/>
      </c>
      <c r="AD636" s="123" t="str">
        <f>IF(原始数据!AL636=0,"",原始数据!AL636)</f>
        <v/>
      </c>
      <c r="AE636" s="124"/>
      <c r="AF636" s="125"/>
      <c r="AG636" s="125"/>
      <c r="AH636" s="125"/>
      <c r="AI636" s="125"/>
      <c r="AJ636" s="125"/>
      <c r="AK636" s="123" t="str">
        <f>IF(区域选择!Z637="","",区域选择!Z637)</f>
        <v/>
      </c>
      <c r="AL636" s="123" t="str">
        <f>IF(原始数据!AN636=0,"",原始数据!AN636)</f>
        <v/>
      </c>
      <c r="AM636" s="124"/>
      <c r="AN636" s="125"/>
      <c r="AO636" s="125"/>
      <c r="AP636" s="125"/>
      <c r="AQ636" s="125"/>
      <c r="AR636" s="125"/>
      <c r="AS636" s="128"/>
      <c r="AT636" s="128"/>
      <c r="AU636" s="128"/>
      <c r="AV636" s="128"/>
      <c r="AW636" s="128"/>
      <c r="AX636" s="125"/>
      <c r="AY636" s="125"/>
      <c r="AZ636" s="130"/>
      <c r="BA636" s="130"/>
      <c r="BB636" s="130"/>
      <c r="BC636" s="125"/>
    </row>
    <row r="637" spans="1:55">
      <c r="A637" s="117">
        <f>输入错误检查!B637</f>
        <v>0</v>
      </c>
      <c r="C637" s="120" t="str">
        <f>IF(原始数据!B637="","",原始数据!B637)</f>
        <v/>
      </c>
      <c r="D637" s="120" t="str">
        <f>IF(原始数据!C637="","",原始数据!C637)</f>
        <v/>
      </c>
      <c r="E637" s="120" t="str">
        <f>IF(原始数据!D637="","",原始数据!D637)</f>
        <v/>
      </c>
      <c r="F637" s="120" t="str">
        <f>IF(原始数据!E637="","",原始数据!E637)</f>
        <v/>
      </c>
      <c r="G637" s="120" t="str">
        <f>IF(原始数据!F637="","",原始数据!F637)</f>
        <v/>
      </c>
      <c r="H637" s="120">
        <f>IF(原始数据!G637="","",原始数据!G637)</f>
        <v>2</v>
      </c>
      <c r="I637" s="120" t="str">
        <f>IF(原始数据!H637="","",原始数据!H637)</f>
        <v>下</v>
      </c>
      <c r="J637" s="120" t="str">
        <f>原始数据!U637</f>
        <v/>
      </c>
      <c r="K637" s="120" t="str">
        <f t="shared" si="20"/>
        <v/>
      </c>
      <c r="L637" s="120">
        <f t="shared" si="21"/>
        <v>0</v>
      </c>
      <c r="M637" s="123" t="str">
        <f>IF(区域选择!K638="","",区域选择!K638)</f>
        <v/>
      </c>
      <c r="N637" s="123" t="str">
        <f>IF(原始数据!AI637=0,"",原始数据!AI637)</f>
        <v/>
      </c>
      <c r="O637" s="124"/>
      <c r="P637" s="125"/>
      <c r="Q637" s="125"/>
      <c r="R637" s="125"/>
      <c r="S637" s="125"/>
      <c r="T637" s="125"/>
      <c r="U637" s="123" t="str">
        <f>IF(区域选择!P638="","",区域选择!P638)</f>
        <v/>
      </c>
      <c r="V637" s="123" t="str">
        <f>IF(原始数据!AJ637=0,"",原始数据!AJ637)</f>
        <v/>
      </c>
      <c r="W637" s="124"/>
      <c r="X637" s="125"/>
      <c r="Y637" s="125"/>
      <c r="Z637" s="125"/>
      <c r="AA637" s="125"/>
      <c r="AB637" s="125"/>
      <c r="AC637" s="123" t="str">
        <f>IF(区域选择!U638="","",区域选择!U638)</f>
        <v/>
      </c>
      <c r="AD637" s="123" t="str">
        <f>IF(原始数据!AL637=0,"",原始数据!AL637)</f>
        <v/>
      </c>
      <c r="AE637" s="124"/>
      <c r="AF637" s="125"/>
      <c r="AG637" s="125"/>
      <c r="AH637" s="125"/>
      <c r="AI637" s="125"/>
      <c r="AJ637" s="125"/>
      <c r="AK637" s="123" t="str">
        <f>IF(区域选择!Z638="","",区域选择!Z638)</f>
        <v/>
      </c>
      <c r="AL637" s="123" t="str">
        <f>IF(原始数据!AN637=0,"",原始数据!AN637)</f>
        <v/>
      </c>
      <c r="AM637" s="124"/>
      <c r="AN637" s="125"/>
      <c r="AO637" s="125"/>
      <c r="AP637" s="125"/>
      <c r="AQ637" s="125"/>
      <c r="AR637" s="125"/>
      <c r="AS637" s="128"/>
      <c r="AT637" s="128"/>
      <c r="AU637" s="128"/>
      <c r="AV637" s="128"/>
      <c r="AW637" s="128"/>
      <c r="AX637" s="125"/>
      <c r="AY637" s="125"/>
      <c r="AZ637" s="130"/>
      <c r="BA637" s="130"/>
      <c r="BB637" s="130"/>
      <c r="BC637" s="125"/>
    </row>
    <row r="638" spans="1:55">
      <c r="A638" s="117">
        <f>输入错误检查!B638</f>
        <v>0</v>
      </c>
      <c r="C638" s="120" t="str">
        <f>IF(原始数据!B638="","",原始数据!B638)</f>
        <v/>
      </c>
      <c r="D638" s="120" t="str">
        <f>IF(原始数据!C638="","",原始数据!C638)</f>
        <v/>
      </c>
      <c r="E638" s="120" t="str">
        <f>IF(原始数据!D638="","",原始数据!D638)</f>
        <v/>
      </c>
      <c r="F638" s="120" t="str">
        <f>IF(原始数据!E638="","",原始数据!E638)</f>
        <v/>
      </c>
      <c r="G638" s="120" t="str">
        <f>IF(原始数据!F638="","",原始数据!F638)</f>
        <v/>
      </c>
      <c r="H638" s="120">
        <f>IF(原始数据!G638="","",原始数据!G638)</f>
        <v>3</v>
      </c>
      <c r="I638" s="120" t="str">
        <f>IF(原始数据!H638="","",原始数据!H638)</f>
        <v>上</v>
      </c>
      <c r="J638" s="120" t="str">
        <f>原始数据!U638</f>
        <v/>
      </c>
      <c r="K638" s="120" t="str">
        <f t="shared" si="20"/>
        <v/>
      </c>
      <c r="L638" s="120">
        <f t="shared" si="21"/>
        <v>0</v>
      </c>
      <c r="M638" s="123" t="str">
        <f>IF(区域选择!K639="","",区域选择!K639)</f>
        <v/>
      </c>
      <c r="N638" s="123" t="str">
        <f>IF(原始数据!AI638=0,"",原始数据!AI638)</f>
        <v/>
      </c>
      <c r="O638" s="124"/>
      <c r="P638" s="125"/>
      <c r="Q638" s="125"/>
      <c r="R638" s="125"/>
      <c r="S638" s="125"/>
      <c r="T638" s="125"/>
      <c r="U638" s="123" t="str">
        <f>IF(区域选择!P639="","",区域选择!P639)</f>
        <v/>
      </c>
      <c r="V638" s="123" t="str">
        <f>IF(原始数据!AJ638=0,"",原始数据!AJ638)</f>
        <v/>
      </c>
      <c r="W638" s="124"/>
      <c r="X638" s="125"/>
      <c r="Y638" s="125"/>
      <c r="Z638" s="125"/>
      <c r="AA638" s="125"/>
      <c r="AB638" s="125"/>
      <c r="AC638" s="123" t="str">
        <f>IF(区域选择!U639="","",区域选择!U639)</f>
        <v/>
      </c>
      <c r="AD638" s="123" t="str">
        <f>IF(原始数据!AL638=0,"",原始数据!AL638)</f>
        <v/>
      </c>
      <c r="AE638" s="124"/>
      <c r="AF638" s="125"/>
      <c r="AG638" s="125"/>
      <c r="AH638" s="125"/>
      <c r="AI638" s="125"/>
      <c r="AJ638" s="125"/>
      <c r="AK638" s="123" t="str">
        <f>IF(区域选择!Z639="","",区域选择!Z639)</f>
        <v/>
      </c>
      <c r="AL638" s="123" t="str">
        <f>IF(原始数据!AN638=0,"",原始数据!AN638)</f>
        <v/>
      </c>
      <c r="AM638" s="124"/>
      <c r="AN638" s="125"/>
      <c r="AO638" s="125"/>
      <c r="AP638" s="125"/>
      <c r="AQ638" s="125"/>
      <c r="AR638" s="125"/>
      <c r="AS638" s="128"/>
      <c r="AT638" s="128"/>
      <c r="AU638" s="128"/>
      <c r="AV638" s="128"/>
      <c r="AW638" s="128"/>
      <c r="AX638" s="125"/>
      <c r="AY638" s="125"/>
      <c r="AZ638" s="130"/>
      <c r="BA638" s="130"/>
      <c r="BB638" s="130"/>
      <c r="BC638" s="125"/>
    </row>
    <row r="639" spans="1:55">
      <c r="A639" s="117">
        <f>输入错误检查!B639</f>
        <v>0</v>
      </c>
      <c r="C639" s="120" t="str">
        <f>IF(原始数据!B639="","",原始数据!B639)</f>
        <v/>
      </c>
      <c r="D639" s="120" t="str">
        <f>IF(原始数据!C639="","",原始数据!C639)</f>
        <v/>
      </c>
      <c r="E639" s="120" t="str">
        <f>IF(原始数据!D639="","",原始数据!D639)</f>
        <v/>
      </c>
      <c r="F639" s="120" t="str">
        <f>IF(原始数据!E639="","",原始数据!E639)</f>
        <v/>
      </c>
      <c r="G639" s="120" t="str">
        <f>IF(原始数据!F639="","",原始数据!F639)</f>
        <v/>
      </c>
      <c r="H639" s="120">
        <f>IF(原始数据!G639="","",原始数据!G639)</f>
        <v>3</v>
      </c>
      <c r="I639" s="120" t="str">
        <f>IF(原始数据!H639="","",原始数据!H639)</f>
        <v>下</v>
      </c>
      <c r="J639" s="120" t="str">
        <f>原始数据!U639</f>
        <v/>
      </c>
      <c r="K639" s="120" t="str">
        <f t="shared" si="20"/>
        <v/>
      </c>
      <c r="L639" s="120">
        <f t="shared" si="21"/>
        <v>0</v>
      </c>
      <c r="M639" s="123" t="str">
        <f>IF(区域选择!K640="","",区域选择!K640)</f>
        <v/>
      </c>
      <c r="N639" s="123" t="str">
        <f>IF(原始数据!AI639=0,"",原始数据!AI639)</f>
        <v/>
      </c>
      <c r="O639" s="124"/>
      <c r="P639" s="125"/>
      <c r="Q639" s="125"/>
      <c r="R639" s="125"/>
      <c r="S639" s="125"/>
      <c r="T639" s="125"/>
      <c r="U639" s="123" t="str">
        <f>IF(区域选择!P640="","",区域选择!P640)</f>
        <v/>
      </c>
      <c r="V639" s="123" t="str">
        <f>IF(原始数据!AJ639=0,"",原始数据!AJ639)</f>
        <v/>
      </c>
      <c r="W639" s="124"/>
      <c r="X639" s="125"/>
      <c r="Y639" s="125"/>
      <c r="Z639" s="125"/>
      <c r="AA639" s="125"/>
      <c r="AB639" s="125"/>
      <c r="AC639" s="123" t="str">
        <f>IF(区域选择!U640="","",区域选择!U640)</f>
        <v/>
      </c>
      <c r="AD639" s="123" t="str">
        <f>IF(原始数据!AL639=0,"",原始数据!AL639)</f>
        <v/>
      </c>
      <c r="AE639" s="124"/>
      <c r="AF639" s="125"/>
      <c r="AG639" s="125"/>
      <c r="AH639" s="125"/>
      <c r="AI639" s="125"/>
      <c r="AJ639" s="125"/>
      <c r="AK639" s="123" t="str">
        <f>IF(区域选择!Z640="","",区域选择!Z640)</f>
        <v/>
      </c>
      <c r="AL639" s="123" t="str">
        <f>IF(原始数据!AN639=0,"",原始数据!AN639)</f>
        <v/>
      </c>
      <c r="AM639" s="124"/>
      <c r="AN639" s="125"/>
      <c r="AO639" s="125"/>
      <c r="AP639" s="125"/>
      <c r="AQ639" s="125"/>
      <c r="AR639" s="125"/>
      <c r="AS639" s="128"/>
      <c r="AT639" s="128"/>
      <c r="AU639" s="128"/>
      <c r="AV639" s="128"/>
      <c r="AW639" s="128"/>
      <c r="AX639" s="125"/>
      <c r="AY639" s="125"/>
      <c r="AZ639" s="130"/>
      <c r="BA639" s="130"/>
      <c r="BB639" s="130"/>
      <c r="BC639" s="125"/>
    </row>
    <row r="640" spans="1:55">
      <c r="A640" s="117">
        <f>输入错误检查!B640</f>
        <v>0</v>
      </c>
      <c r="C640" s="120" t="str">
        <f>IF(原始数据!B640="","",原始数据!B640)</f>
        <v/>
      </c>
      <c r="D640" s="120" t="str">
        <f>IF(原始数据!C640="","",原始数据!C640)</f>
        <v/>
      </c>
      <c r="E640" s="120" t="str">
        <f>IF(原始数据!D640="","",原始数据!D640)</f>
        <v/>
      </c>
      <c r="F640" s="120" t="str">
        <f>IF(原始数据!E640="","",原始数据!E640)</f>
        <v/>
      </c>
      <c r="G640" s="120" t="str">
        <f>IF(原始数据!F640="","",原始数据!F640)</f>
        <v/>
      </c>
      <c r="H640" s="120" t="str">
        <f>IF(原始数据!G640="","",原始数据!G640)</f>
        <v>加</v>
      </c>
      <c r="I640" s="120" t="str">
        <f>IF(原始数据!H640="","",原始数据!H640)</f>
        <v>上</v>
      </c>
      <c r="J640" s="120" t="str">
        <f>原始数据!U640</f>
        <v/>
      </c>
      <c r="K640" s="120" t="str">
        <f t="shared" si="20"/>
        <v/>
      </c>
      <c r="L640" s="120">
        <f t="shared" si="21"/>
        <v>0</v>
      </c>
      <c r="M640" s="123" t="str">
        <f>IF(区域选择!K641="","",区域选择!K641)</f>
        <v/>
      </c>
      <c r="N640" s="123" t="str">
        <f>IF(原始数据!AI640=0,"",原始数据!AI640)</f>
        <v/>
      </c>
      <c r="O640" s="124"/>
      <c r="P640" s="125"/>
      <c r="Q640" s="125"/>
      <c r="R640" s="125"/>
      <c r="S640" s="125"/>
      <c r="T640" s="125"/>
      <c r="U640" s="123" t="str">
        <f>IF(区域选择!P641="","",区域选择!P641)</f>
        <v/>
      </c>
      <c r="V640" s="123" t="str">
        <f>IF(原始数据!AJ640=0,"",原始数据!AJ640)</f>
        <v/>
      </c>
      <c r="W640" s="124"/>
      <c r="X640" s="125"/>
      <c r="Y640" s="125"/>
      <c r="Z640" s="125"/>
      <c r="AA640" s="125"/>
      <c r="AB640" s="125"/>
      <c r="AC640" s="123" t="str">
        <f>IF(区域选择!U641="","",区域选择!U641)</f>
        <v/>
      </c>
      <c r="AD640" s="123" t="str">
        <f>IF(原始数据!AL640=0,"",原始数据!AL640)</f>
        <v/>
      </c>
      <c r="AE640" s="124"/>
      <c r="AF640" s="125"/>
      <c r="AG640" s="125"/>
      <c r="AH640" s="125"/>
      <c r="AI640" s="125"/>
      <c r="AJ640" s="125"/>
      <c r="AK640" s="123" t="str">
        <f>IF(区域选择!Z641="","",区域选择!Z641)</f>
        <v/>
      </c>
      <c r="AL640" s="123" t="str">
        <f>IF(原始数据!AN640=0,"",原始数据!AN640)</f>
        <v/>
      </c>
      <c r="AM640" s="124"/>
      <c r="AN640" s="125"/>
      <c r="AO640" s="125"/>
      <c r="AP640" s="125"/>
      <c r="AQ640" s="125"/>
      <c r="AR640" s="125"/>
      <c r="AS640" s="128"/>
      <c r="AT640" s="128"/>
      <c r="AU640" s="128"/>
      <c r="AV640" s="128"/>
      <c r="AW640" s="128"/>
      <c r="AX640" s="125"/>
      <c r="AY640" s="125"/>
      <c r="AZ640" s="130"/>
      <c r="BA640" s="130"/>
      <c r="BB640" s="130"/>
      <c r="BC640" s="125"/>
    </row>
    <row r="641" spans="1:55">
      <c r="A641" s="117">
        <f>输入错误检查!B641</f>
        <v>0</v>
      </c>
      <c r="C641" s="120" t="str">
        <f>IF(原始数据!B641="","",原始数据!B641)</f>
        <v/>
      </c>
      <c r="D641" s="120" t="str">
        <f>IF(原始数据!C641="","",原始数据!C641)</f>
        <v/>
      </c>
      <c r="E641" s="120" t="str">
        <f>IF(原始数据!D641="","",原始数据!D641)</f>
        <v/>
      </c>
      <c r="F641" s="120" t="str">
        <f>IF(原始数据!E641="","",原始数据!E641)</f>
        <v/>
      </c>
      <c r="G641" s="120" t="str">
        <f>IF(原始数据!F641="","",原始数据!F641)</f>
        <v/>
      </c>
      <c r="H641" s="120" t="str">
        <f>IF(原始数据!G641="","",原始数据!G641)</f>
        <v>加</v>
      </c>
      <c r="I641" s="120" t="str">
        <f>IF(原始数据!H641="","",原始数据!H641)</f>
        <v>下</v>
      </c>
      <c r="J641" s="120" t="str">
        <f>原始数据!U641</f>
        <v/>
      </c>
      <c r="K641" s="120" t="str">
        <f t="shared" si="20"/>
        <v/>
      </c>
      <c r="L641" s="120">
        <f t="shared" si="21"/>
        <v>0</v>
      </c>
      <c r="M641" s="123" t="str">
        <f>IF(区域选择!K642="","",区域选择!K642)</f>
        <v/>
      </c>
      <c r="N641" s="123" t="str">
        <f>IF(原始数据!AI641=0,"",原始数据!AI641)</f>
        <v/>
      </c>
      <c r="O641" s="124"/>
      <c r="P641" s="125"/>
      <c r="Q641" s="125"/>
      <c r="R641" s="125"/>
      <c r="S641" s="125"/>
      <c r="T641" s="125"/>
      <c r="U641" s="123" t="str">
        <f>IF(区域选择!P642="","",区域选择!P642)</f>
        <v/>
      </c>
      <c r="V641" s="123" t="str">
        <f>IF(原始数据!AJ641=0,"",原始数据!AJ641)</f>
        <v/>
      </c>
      <c r="W641" s="124"/>
      <c r="X641" s="125"/>
      <c r="Y641" s="125"/>
      <c r="Z641" s="125"/>
      <c r="AA641" s="125"/>
      <c r="AB641" s="125"/>
      <c r="AC641" s="123" t="str">
        <f>IF(区域选择!U642="","",区域选择!U642)</f>
        <v/>
      </c>
      <c r="AD641" s="123" t="str">
        <f>IF(原始数据!AL641=0,"",原始数据!AL641)</f>
        <v/>
      </c>
      <c r="AE641" s="124"/>
      <c r="AF641" s="125"/>
      <c r="AG641" s="125"/>
      <c r="AH641" s="125"/>
      <c r="AI641" s="125"/>
      <c r="AJ641" s="125"/>
      <c r="AK641" s="123" t="str">
        <f>IF(区域选择!Z642="","",区域选择!Z642)</f>
        <v/>
      </c>
      <c r="AL641" s="123" t="str">
        <f>IF(原始数据!AN641=0,"",原始数据!AN641)</f>
        <v/>
      </c>
      <c r="AM641" s="124"/>
      <c r="AN641" s="125"/>
      <c r="AO641" s="125"/>
      <c r="AP641" s="125"/>
      <c r="AQ641" s="125"/>
      <c r="AR641" s="125"/>
      <c r="AS641" s="128"/>
      <c r="AT641" s="128"/>
      <c r="AU641" s="128"/>
      <c r="AV641" s="128"/>
      <c r="AW641" s="128"/>
      <c r="AX641" s="125"/>
      <c r="AY641" s="125"/>
      <c r="AZ641" s="130"/>
      <c r="BA641" s="130"/>
      <c r="BB641" s="130"/>
      <c r="BC641" s="125"/>
    </row>
    <row r="642" spans="1:55">
      <c r="A642" s="117">
        <f>输入错误检查!B642</f>
        <v>0</v>
      </c>
      <c r="C642" s="120" t="str">
        <f>IF(原始数据!B642="","",原始数据!B642)</f>
        <v/>
      </c>
      <c r="D642" s="120" t="str">
        <f>IF(原始数据!C642="","",原始数据!C642)</f>
        <v/>
      </c>
      <c r="E642" s="120" t="str">
        <f>IF(原始数据!D642="","",原始数据!D642)</f>
        <v/>
      </c>
      <c r="F642" s="120" t="str">
        <f>IF(原始数据!E642="","",原始数据!E642)</f>
        <v/>
      </c>
      <c r="G642" s="120" t="str">
        <f>IF(原始数据!F642="","",原始数据!F642)</f>
        <v/>
      </c>
      <c r="H642" s="120">
        <f>IF(原始数据!G642="","",原始数据!G642)</f>
        <v>1</v>
      </c>
      <c r="I642" s="120" t="str">
        <f>IF(原始数据!H642="","",原始数据!H642)</f>
        <v>上</v>
      </c>
      <c r="J642" s="120" t="str">
        <f>原始数据!U642</f>
        <v/>
      </c>
      <c r="K642" s="120" t="str">
        <f t="shared" si="20"/>
        <v/>
      </c>
      <c r="L642" s="120">
        <f t="shared" si="21"/>
        <v>0</v>
      </c>
      <c r="M642" s="123" t="str">
        <f>IF(区域选择!K643="","",区域选择!K643)</f>
        <v/>
      </c>
      <c r="N642" s="123" t="str">
        <f>IF(原始数据!AI642=0,"",原始数据!AI642)</f>
        <v/>
      </c>
      <c r="O642" s="124"/>
      <c r="P642" s="125"/>
      <c r="Q642" s="125"/>
      <c r="R642" s="125"/>
      <c r="S642" s="125"/>
      <c r="T642" s="125"/>
      <c r="U642" s="123" t="str">
        <f>IF(区域选择!P643="","",区域选择!P643)</f>
        <v/>
      </c>
      <c r="V642" s="123" t="str">
        <f>IF(原始数据!AJ642=0,"",原始数据!AJ642)</f>
        <v/>
      </c>
      <c r="W642" s="124"/>
      <c r="X642" s="125"/>
      <c r="Y642" s="125"/>
      <c r="Z642" s="125"/>
      <c r="AA642" s="125"/>
      <c r="AB642" s="125"/>
      <c r="AC642" s="123" t="str">
        <f>IF(区域选择!U643="","",区域选择!U643)</f>
        <v/>
      </c>
      <c r="AD642" s="123" t="str">
        <f>IF(原始数据!AL642=0,"",原始数据!AL642)</f>
        <v/>
      </c>
      <c r="AE642" s="124"/>
      <c r="AF642" s="125"/>
      <c r="AG642" s="125"/>
      <c r="AH642" s="125"/>
      <c r="AI642" s="125"/>
      <c r="AJ642" s="125"/>
      <c r="AK642" s="123" t="str">
        <f>IF(区域选择!Z643="","",区域选择!Z643)</f>
        <v/>
      </c>
      <c r="AL642" s="123" t="str">
        <f>IF(原始数据!AN642=0,"",原始数据!AN642)</f>
        <v/>
      </c>
      <c r="AM642" s="124"/>
      <c r="AN642" s="125"/>
      <c r="AO642" s="125"/>
      <c r="AP642" s="125"/>
      <c r="AQ642" s="125"/>
      <c r="AR642" s="125"/>
      <c r="AS642" s="128"/>
      <c r="AT642" s="128"/>
      <c r="AU642" s="128"/>
      <c r="AV642" s="128"/>
      <c r="AW642" s="128"/>
      <c r="AX642" s="125"/>
      <c r="AY642" s="125"/>
      <c r="AZ642" s="130"/>
      <c r="BA642" s="130"/>
      <c r="BB642" s="130"/>
      <c r="BC642" s="125"/>
    </row>
    <row r="643" spans="1:55">
      <c r="A643" s="117">
        <f>输入错误检查!B643</f>
        <v>0</v>
      </c>
      <c r="C643" s="120" t="str">
        <f>IF(原始数据!B643="","",原始数据!B643)</f>
        <v/>
      </c>
      <c r="D643" s="120" t="str">
        <f>IF(原始数据!C643="","",原始数据!C643)</f>
        <v/>
      </c>
      <c r="E643" s="120" t="str">
        <f>IF(原始数据!D643="","",原始数据!D643)</f>
        <v/>
      </c>
      <c r="F643" s="120" t="str">
        <f>IF(原始数据!E643="","",原始数据!E643)</f>
        <v/>
      </c>
      <c r="G643" s="120" t="str">
        <f>IF(原始数据!F643="","",原始数据!F643)</f>
        <v/>
      </c>
      <c r="H643" s="120">
        <f>IF(原始数据!G643="","",原始数据!G643)</f>
        <v>1</v>
      </c>
      <c r="I643" s="120" t="str">
        <f>IF(原始数据!H643="","",原始数据!H643)</f>
        <v>下</v>
      </c>
      <c r="J643" s="120" t="str">
        <f>原始数据!U643</f>
        <v/>
      </c>
      <c r="K643" s="120" t="str">
        <f t="shared" si="20"/>
        <v/>
      </c>
      <c r="L643" s="120">
        <f t="shared" si="21"/>
        <v>0</v>
      </c>
      <c r="M643" s="123" t="str">
        <f>IF(区域选择!K644="","",区域选择!K644)</f>
        <v/>
      </c>
      <c r="N643" s="123" t="str">
        <f>IF(原始数据!AI643=0,"",原始数据!AI643)</f>
        <v/>
      </c>
      <c r="O643" s="124"/>
      <c r="P643" s="125"/>
      <c r="Q643" s="125"/>
      <c r="R643" s="125"/>
      <c r="S643" s="125"/>
      <c r="T643" s="125"/>
      <c r="U643" s="123" t="str">
        <f>IF(区域选择!P644="","",区域选择!P644)</f>
        <v/>
      </c>
      <c r="V643" s="123" t="str">
        <f>IF(原始数据!AJ643=0,"",原始数据!AJ643)</f>
        <v/>
      </c>
      <c r="W643" s="124"/>
      <c r="X643" s="125"/>
      <c r="Y643" s="125"/>
      <c r="Z643" s="125"/>
      <c r="AA643" s="125"/>
      <c r="AB643" s="125"/>
      <c r="AC643" s="123" t="str">
        <f>IF(区域选择!U644="","",区域选择!U644)</f>
        <v/>
      </c>
      <c r="AD643" s="123" t="str">
        <f>IF(原始数据!AL643=0,"",原始数据!AL643)</f>
        <v/>
      </c>
      <c r="AE643" s="124"/>
      <c r="AF643" s="125"/>
      <c r="AG643" s="125"/>
      <c r="AH643" s="125"/>
      <c r="AI643" s="125"/>
      <c r="AJ643" s="125"/>
      <c r="AK643" s="123" t="str">
        <f>IF(区域选择!Z644="","",区域选择!Z644)</f>
        <v/>
      </c>
      <c r="AL643" s="123" t="str">
        <f>IF(原始数据!AN643=0,"",原始数据!AN643)</f>
        <v/>
      </c>
      <c r="AM643" s="124"/>
      <c r="AN643" s="125"/>
      <c r="AO643" s="125"/>
      <c r="AP643" s="125"/>
      <c r="AQ643" s="125"/>
      <c r="AR643" s="125"/>
      <c r="AS643" s="128"/>
      <c r="AT643" s="128"/>
      <c r="AU643" s="128"/>
      <c r="AV643" s="128"/>
      <c r="AW643" s="128"/>
      <c r="AX643" s="125"/>
      <c r="AY643" s="125"/>
      <c r="AZ643" s="130"/>
      <c r="BA643" s="130"/>
      <c r="BB643" s="130"/>
      <c r="BC643" s="125"/>
    </row>
    <row r="644" spans="1:55">
      <c r="A644" s="117">
        <f>输入错误检查!B644</f>
        <v>0</v>
      </c>
      <c r="C644" s="120" t="str">
        <f>IF(原始数据!B644="","",原始数据!B644)</f>
        <v/>
      </c>
      <c r="D644" s="120" t="str">
        <f>IF(原始数据!C644="","",原始数据!C644)</f>
        <v/>
      </c>
      <c r="E644" s="120" t="str">
        <f>IF(原始数据!D644="","",原始数据!D644)</f>
        <v/>
      </c>
      <c r="F644" s="120" t="str">
        <f>IF(原始数据!E644="","",原始数据!E644)</f>
        <v/>
      </c>
      <c r="G644" s="120" t="str">
        <f>IF(原始数据!F644="","",原始数据!F644)</f>
        <v/>
      </c>
      <c r="H644" s="120">
        <f>IF(原始数据!G644="","",原始数据!G644)</f>
        <v>2</v>
      </c>
      <c r="I644" s="120" t="str">
        <f>IF(原始数据!H644="","",原始数据!H644)</f>
        <v>上</v>
      </c>
      <c r="J644" s="120" t="str">
        <f>原始数据!U644</f>
        <v/>
      </c>
      <c r="K644" s="120" t="str">
        <f t="shared" si="20"/>
        <v/>
      </c>
      <c r="L644" s="120">
        <f t="shared" si="21"/>
        <v>0</v>
      </c>
      <c r="M644" s="123" t="str">
        <f>IF(区域选择!K645="","",区域选择!K645)</f>
        <v/>
      </c>
      <c r="N644" s="123" t="str">
        <f>IF(原始数据!AI644=0,"",原始数据!AI644)</f>
        <v/>
      </c>
      <c r="O644" s="124"/>
      <c r="P644" s="125"/>
      <c r="Q644" s="125"/>
      <c r="R644" s="125"/>
      <c r="S644" s="125"/>
      <c r="T644" s="125"/>
      <c r="U644" s="123" t="str">
        <f>IF(区域选择!P645="","",区域选择!P645)</f>
        <v/>
      </c>
      <c r="V644" s="123" t="str">
        <f>IF(原始数据!AJ644=0,"",原始数据!AJ644)</f>
        <v/>
      </c>
      <c r="W644" s="124"/>
      <c r="X644" s="125"/>
      <c r="Y644" s="125"/>
      <c r="Z644" s="125"/>
      <c r="AA644" s="125"/>
      <c r="AB644" s="125"/>
      <c r="AC644" s="123" t="str">
        <f>IF(区域选择!U645="","",区域选择!U645)</f>
        <v/>
      </c>
      <c r="AD644" s="123" t="str">
        <f>IF(原始数据!AL644=0,"",原始数据!AL644)</f>
        <v/>
      </c>
      <c r="AE644" s="124"/>
      <c r="AF644" s="125"/>
      <c r="AG644" s="125"/>
      <c r="AH644" s="125"/>
      <c r="AI644" s="125"/>
      <c r="AJ644" s="125"/>
      <c r="AK644" s="123" t="str">
        <f>IF(区域选择!Z645="","",区域选择!Z645)</f>
        <v/>
      </c>
      <c r="AL644" s="123" t="str">
        <f>IF(原始数据!AN644=0,"",原始数据!AN644)</f>
        <v/>
      </c>
      <c r="AM644" s="124"/>
      <c r="AN644" s="125"/>
      <c r="AO644" s="125"/>
      <c r="AP644" s="125"/>
      <c r="AQ644" s="125"/>
      <c r="AR644" s="125"/>
      <c r="AS644" s="128"/>
      <c r="AT644" s="128"/>
      <c r="AU644" s="128"/>
      <c r="AV644" s="128"/>
      <c r="AW644" s="128"/>
      <c r="AX644" s="125"/>
      <c r="AY644" s="125"/>
      <c r="AZ644" s="130"/>
      <c r="BA644" s="130"/>
      <c r="BB644" s="130"/>
      <c r="BC644" s="125"/>
    </row>
    <row r="645" spans="1:55">
      <c r="A645" s="117">
        <f>输入错误检查!B645</f>
        <v>0</v>
      </c>
      <c r="C645" s="120" t="str">
        <f>IF(原始数据!B645="","",原始数据!B645)</f>
        <v/>
      </c>
      <c r="D645" s="120" t="str">
        <f>IF(原始数据!C645="","",原始数据!C645)</f>
        <v/>
      </c>
      <c r="E645" s="120" t="str">
        <f>IF(原始数据!D645="","",原始数据!D645)</f>
        <v/>
      </c>
      <c r="F645" s="120" t="str">
        <f>IF(原始数据!E645="","",原始数据!E645)</f>
        <v/>
      </c>
      <c r="G645" s="120" t="str">
        <f>IF(原始数据!F645="","",原始数据!F645)</f>
        <v/>
      </c>
      <c r="H645" s="120">
        <f>IF(原始数据!G645="","",原始数据!G645)</f>
        <v>2</v>
      </c>
      <c r="I645" s="120" t="str">
        <f>IF(原始数据!H645="","",原始数据!H645)</f>
        <v>下</v>
      </c>
      <c r="J645" s="120" t="str">
        <f>原始数据!U645</f>
        <v/>
      </c>
      <c r="K645" s="120" t="str">
        <f t="shared" si="20"/>
        <v/>
      </c>
      <c r="L645" s="120">
        <f t="shared" si="21"/>
        <v>0</v>
      </c>
      <c r="M645" s="123" t="str">
        <f>IF(区域选择!K646="","",区域选择!K646)</f>
        <v/>
      </c>
      <c r="N645" s="123" t="str">
        <f>IF(原始数据!AI645=0,"",原始数据!AI645)</f>
        <v/>
      </c>
      <c r="O645" s="124"/>
      <c r="P645" s="125"/>
      <c r="Q645" s="125"/>
      <c r="R645" s="125"/>
      <c r="S645" s="125"/>
      <c r="T645" s="125"/>
      <c r="U645" s="123" t="str">
        <f>IF(区域选择!P646="","",区域选择!P646)</f>
        <v/>
      </c>
      <c r="V645" s="123" t="str">
        <f>IF(原始数据!AJ645=0,"",原始数据!AJ645)</f>
        <v/>
      </c>
      <c r="W645" s="124"/>
      <c r="X645" s="125"/>
      <c r="Y645" s="125"/>
      <c r="Z645" s="125"/>
      <c r="AA645" s="125"/>
      <c r="AB645" s="125"/>
      <c r="AC645" s="123" t="str">
        <f>IF(区域选择!U646="","",区域选择!U646)</f>
        <v/>
      </c>
      <c r="AD645" s="123" t="str">
        <f>IF(原始数据!AL645=0,"",原始数据!AL645)</f>
        <v/>
      </c>
      <c r="AE645" s="124"/>
      <c r="AF645" s="125"/>
      <c r="AG645" s="125"/>
      <c r="AH645" s="125"/>
      <c r="AI645" s="125"/>
      <c r="AJ645" s="125"/>
      <c r="AK645" s="123" t="str">
        <f>IF(区域选择!Z646="","",区域选择!Z646)</f>
        <v/>
      </c>
      <c r="AL645" s="123" t="str">
        <f>IF(原始数据!AN645=0,"",原始数据!AN645)</f>
        <v/>
      </c>
      <c r="AM645" s="124"/>
      <c r="AN645" s="125"/>
      <c r="AO645" s="125"/>
      <c r="AP645" s="125"/>
      <c r="AQ645" s="125"/>
      <c r="AR645" s="125"/>
      <c r="AS645" s="128"/>
      <c r="AT645" s="128"/>
      <c r="AU645" s="128"/>
      <c r="AV645" s="128"/>
      <c r="AW645" s="128"/>
      <c r="AX645" s="125"/>
      <c r="AY645" s="125"/>
      <c r="AZ645" s="130"/>
      <c r="BA645" s="130"/>
      <c r="BB645" s="130"/>
      <c r="BC645" s="125"/>
    </row>
    <row r="646" spans="1:55">
      <c r="A646" s="117">
        <f>输入错误检查!B646</f>
        <v>0</v>
      </c>
      <c r="C646" s="120" t="str">
        <f>IF(原始数据!B646="","",原始数据!B646)</f>
        <v/>
      </c>
      <c r="D646" s="120" t="str">
        <f>IF(原始数据!C646="","",原始数据!C646)</f>
        <v/>
      </c>
      <c r="E646" s="120" t="str">
        <f>IF(原始数据!D646="","",原始数据!D646)</f>
        <v/>
      </c>
      <c r="F646" s="120" t="str">
        <f>IF(原始数据!E646="","",原始数据!E646)</f>
        <v/>
      </c>
      <c r="G646" s="120" t="str">
        <f>IF(原始数据!F646="","",原始数据!F646)</f>
        <v/>
      </c>
      <c r="H646" s="120">
        <f>IF(原始数据!G646="","",原始数据!G646)</f>
        <v>3</v>
      </c>
      <c r="I646" s="120" t="str">
        <f>IF(原始数据!H646="","",原始数据!H646)</f>
        <v>上</v>
      </c>
      <c r="J646" s="120" t="str">
        <f>原始数据!U646</f>
        <v/>
      </c>
      <c r="K646" s="120" t="str">
        <f t="shared" si="20"/>
        <v/>
      </c>
      <c r="L646" s="120">
        <f t="shared" si="21"/>
        <v>0</v>
      </c>
      <c r="M646" s="123" t="str">
        <f>IF(区域选择!K647="","",区域选择!K647)</f>
        <v/>
      </c>
      <c r="N646" s="123" t="str">
        <f>IF(原始数据!AI646=0,"",原始数据!AI646)</f>
        <v/>
      </c>
      <c r="O646" s="124"/>
      <c r="P646" s="125"/>
      <c r="Q646" s="125"/>
      <c r="R646" s="125"/>
      <c r="S646" s="125"/>
      <c r="T646" s="125"/>
      <c r="U646" s="123" t="str">
        <f>IF(区域选择!P647="","",区域选择!P647)</f>
        <v/>
      </c>
      <c r="V646" s="123" t="str">
        <f>IF(原始数据!AJ646=0,"",原始数据!AJ646)</f>
        <v/>
      </c>
      <c r="W646" s="124"/>
      <c r="X646" s="125"/>
      <c r="Y646" s="125"/>
      <c r="Z646" s="125"/>
      <c r="AA646" s="125"/>
      <c r="AB646" s="125"/>
      <c r="AC646" s="123" t="str">
        <f>IF(区域选择!U647="","",区域选择!U647)</f>
        <v/>
      </c>
      <c r="AD646" s="123" t="str">
        <f>IF(原始数据!AL646=0,"",原始数据!AL646)</f>
        <v/>
      </c>
      <c r="AE646" s="124"/>
      <c r="AF646" s="125"/>
      <c r="AG646" s="125"/>
      <c r="AH646" s="125"/>
      <c r="AI646" s="125"/>
      <c r="AJ646" s="125"/>
      <c r="AK646" s="123" t="str">
        <f>IF(区域选择!Z647="","",区域选择!Z647)</f>
        <v/>
      </c>
      <c r="AL646" s="123" t="str">
        <f>IF(原始数据!AN646=0,"",原始数据!AN646)</f>
        <v/>
      </c>
      <c r="AM646" s="124"/>
      <c r="AN646" s="125"/>
      <c r="AO646" s="125"/>
      <c r="AP646" s="125"/>
      <c r="AQ646" s="125"/>
      <c r="AR646" s="125"/>
      <c r="AS646" s="128"/>
      <c r="AT646" s="128"/>
      <c r="AU646" s="128"/>
      <c r="AV646" s="128"/>
      <c r="AW646" s="128"/>
      <c r="AX646" s="125"/>
      <c r="AY646" s="125"/>
      <c r="AZ646" s="130"/>
      <c r="BA646" s="130"/>
      <c r="BB646" s="130"/>
      <c r="BC646" s="125"/>
    </row>
    <row r="647" spans="1:55">
      <c r="A647" s="117">
        <f>输入错误检查!B647</f>
        <v>0</v>
      </c>
      <c r="C647" s="120" t="str">
        <f>IF(原始数据!B647="","",原始数据!B647)</f>
        <v/>
      </c>
      <c r="D647" s="120" t="str">
        <f>IF(原始数据!C647="","",原始数据!C647)</f>
        <v/>
      </c>
      <c r="E647" s="120" t="str">
        <f>IF(原始数据!D647="","",原始数据!D647)</f>
        <v/>
      </c>
      <c r="F647" s="120" t="str">
        <f>IF(原始数据!E647="","",原始数据!E647)</f>
        <v/>
      </c>
      <c r="G647" s="120" t="str">
        <f>IF(原始数据!F647="","",原始数据!F647)</f>
        <v/>
      </c>
      <c r="H647" s="120">
        <f>IF(原始数据!G647="","",原始数据!G647)</f>
        <v>3</v>
      </c>
      <c r="I647" s="120" t="str">
        <f>IF(原始数据!H647="","",原始数据!H647)</f>
        <v>下</v>
      </c>
      <c r="J647" s="120" t="str">
        <f>原始数据!U647</f>
        <v/>
      </c>
      <c r="K647" s="120" t="str">
        <f t="shared" si="20"/>
        <v/>
      </c>
      <c r="L647" s="120">
        <f t="shared" si="21"/>
        <v>0</v>
      </c>
      <c r="M647" s="123" t="str">
        <f>IF(区域选择!K648="","",区域选择!K648)</f>
        <v/>
      </c>
      <c r="N647" s="123" t="str">
        <f>IF(原始数据!AI647=0,"",原始数据!AI647)</f>
        <v/>
      </c>
      <c r="O647" s="124"/>
      <c r="P647" s="125"/>
      <c r="Q647" s="125"/>
      <c r="R647" s="125"/>
      <c r="S647" s="125"/>
      <c r="T647" s="125"/>
      <c r="U647" s="123" t="str">
        <f>IF(区域选择!P648="","",区域选择!P648)</f>
        <v/>
      </c>
      <c r="V647" s="123" t="str">
        <f>IF(原始数据!AJ647=0,"",原始数据!AJ647)</f>
        <v/>
      </c>
      <c r="W647" s="124"/>
      <c r="X647" s="125"/>
      <c r="Y647" s="125"/>
      <c r="Z647" s="125"/>
      <c r="AA647" s="125"/>
      <c r="AB647" s="125"/>
      <c r="AC647" s="123" t="str">
        <f>IF(区域选择!U648="","",区域选择!U648)</f>
        <v/>
      </c>
      <c r="AD647" s="123" t="str">
        <f>IF(原始数据!AL647=0,"",原始数据!AL647)</f>
        <v/>
      </c>
      <c r="AE647" s="124"/>
      <c r="AF647" s="125"/>
      <c r="AG647" s="125"/>
      <c r="AH647" s="125"/>
      <c r="AI647" s="125"/>
      <c r="AJ647" s="125"/>
      <c r="AK647" s="123" t="str">
        <f>IF(区域选择!Z648="","",区域选择!Z648)</f>
        <v/>
      </c>
      <c r="AL647" s="123" t="str">
        <f>IF(原始数据!AN647=0,"",原始数据!AN647)</f>
        <v/>
      </c>
      <c r="AM647" s="124"/>
      <c r="AN647" s="125"/>
      <c r="AO647" s="125"/>
      <c r="AP647" s="125"/>
      <c r="AQ647" s="125"/>
      <c r="AR647" s="125"/>
      <c r="AS647" s="128"/>
      <c r="AT647" s="128"/>
      <c r="AU647" s="128"/>
      <c r="AV647" s="128"/>
      <c r="AW647" s="128"/>
      <c r="AX647" s="125"/>
      <c r="AY647" s="125"/>
      <c r="AZ647" s="130"/>
      <c r="BA647" s="130"/>
      <c r="BB647" s="130"/>
      <c r="BC647" s="125"/>
    </row>
    <row r="648" spans="1:55">
      <c r="A648" s="117">
        <f>输入错误检查!B648</f>
        <v>0</v>
      </c>
      <c r="C648" s="120" t="str">
        <f>IF(原始数据!B648="","",原始数据!B648)</f>
        <v/>
      </c>
      <c r="D648" s="120" t="str">
        <f>IF(原始数据!C648="","",原始数据!C648)</f>
        <v/>
      </c>
      <c r="E648" s="120" t="str">
        <f>IF(原始数据!D648="","",原始数据!D648)</f>
        <v/>
      </c>
      <c r="F648" s="120" t="str">
        <f>IF(原始数据!E648="","",原始数据!E648)</f>
        <v/>
      </c>
      <c r="G648" s="120" t="str">
        <f>IF(原始数据!F648="","",原始数据!F648)</f>
        <v/>
      </c>
      <c r="H648" s="120" t="str">
        <f>IF(原始数据!G648="","",原始数据!G648)</f>
        <v>加</v>
      </c>
      <c r="I648" s="120" t="str">
        <f>IF(原始数据!H648="","",原始数据!H648)</f>
        <v>上</v>
      </c>
      <c r="J648" s="120" t="str">
        <f>原始数据!U648</f>
        <v/>
      </c>
      <c r="K648" s="120" t="str">
        <f t="shared" si="20"/>
        <v/>
      </c>
      <c r="L648" s="120">
        <f t="shared" si="21"/>
        <v>0</v>
      </c>
      <c r="M648" s="123" t="str">
        <f>IF(区域选择!K649="","",区域选择!K649)</f>
        <v/>
      </c>
      <c r="N648" s="123" t="str">
        <f>IF(原始数据!AI648=0,"",原始数据!AI648)</f>
        <v/>
      </c>
      <c r="O648" s="124"/>
      <c r="P648" s="125"/>
      <c r="Q648" s="125"/>
      <c r="R648" s="125"/>
      <c r="S648" s="125"/>
      <c r="T648" s="125"/>
      <c r="U648" s="123" t="str">
        <f>IF(区域选择!P649="","",区域选择!P649)</f>
        <v/>
      </c>
      <c r="V648" s="123" t="str">
        <f>IF(原始数据!AJ648=0,"",原始数据!AJ648)</f>
        <v/>
      </c>
      <c r="W648" s="124"/>
      <c r="X648" s="125"/>
      <c r="Y648" s="125"/>
      <c r="Z648" s="125"/>
      <c r="AA648" s="125"/>
      <c r="AB648" s="125"/>
      <c r="AC648" s="123" t="str">
        <f>IF(区域选择!U649="","",区域选择!U649)</f>
        <v/>
      </c>
      <c r="AD648" s="123" t="str">
        <f>IF(原始数据!AL648=0,"",原始数据!AL648)</f>
        <v/>
      </c>
      <c r="AE648" s="124"/>
      <c r="AF648" s="125"/>
      <c r="AG648" s="125"/>
      <c r="AH648" s="125"/>
      <c r="AI648" s="125"/>
      <c r="AJ648" s="125"/>
      <c r="AK648" s="123" t="str">
        <f>IF(区域选择!Z649="","",区域选择!Z649)</f>
        <v/>
      </c>
      <c r="AL648" s="123" t="str">
        <f>IF(原始数据!AN648=0,"",原始数据!AN648)</f>
        <v/>
      </c>
      <c r="AM648" s="124"/>
      <c r="AN648" s="125"/>
      <c r="AO648" s="125"/>
      <c r="AP648" s="125"/>
      <c r="AQ648" s="125"/>
      <c r="AR648" s="125"/>
      <c r="AS648" s="128"/>
      <c r="AT648" s="128"/>
      <c r="AU648" s="128"/>
      <c r="AV648" s="128"/>
      <c r="AW648" s="128"/>
      <c r="AX648" s="125"/>
      <c r="AY648" s="125"/>
      <c r="AZ648" s="130"/>
      <c r="BA648" s="130"/>
      <c r="BB648" s="130"/>
      <c r="BC648" s="125"/>
    </row>
    <row r="649" spans="1:55">
      <c r="A649" s="117">
        <f>输入错误检查!B649</f>
        <v>0</v>
      </c>
      <c r="C649" s="120" t="str">
        <f>IF(原始数据!B649="","",原始数据!B649)</f>
        <v/>
      </c>
      <c r="D649" s="120" t="str">
        <f>IF(原始数据!C649="","",原始数据!C649)</f>
        <v/>
      </c>
      <c r="E649" s="120" t="str">
        <f>IF(原始数据!D649="","",原始数据!D649)</f>
        <v/>
      </c>
      <c r="F649" s="120" t="str">
        <f>IF(原始数据!E649="","",原始数据!E649)</f>
        <v/>
      </c>
      <c r="G649" s="120" t="str">
        <f>IF(原始数据!F649="","",原始数据!F649)</f>
        <v/>
      </c>
      <c r="H649" s="120" t="str">
        <f>IF(原始数据!G649="","",原始数据!G649)</f>
        <v>加</v>
      </c>
      <c r="I649" s="120" t="str">
        <f>IF(原始数据!H649="","",原始数据!H649)</f>
        <v>下</v>
      </c>
      <c r="J649" s="120" t="str">
        <f>原始数据!U649</f>
        <v/>
      </c>
      <c r="K649" s="120" t="str">
        <f t="shared" si="20"/>
        <v/>
      </c>
      <c r="L649" s="120">
        <f t="shared" si="21"/>
        <v>0</v>
      </c>
      <c r="M649" s="123" t="str">
        <f>IF(区域选择!K650="","",区域选择!K650)</f>
        <v/>
      </c>
      <c r="N649" s="123" t="str">
        <f>IF(原始数据!AI649=0,"",原始数据!AI649)</f>
        <v/>
      </c>
      <c r="O649" s="124"/>
      <c r="P649" s="125"/>
      <c r="Q649" s="125"/>
      <c r="R649" s="125"/>
      <c r="S649" s="125"/>
      <c r="T649" s="125"/>
      <c r="U649" s="123" t="str">
        <f>IF(区域选择!P650="","",区域选择!P650)</f>
        <v/>
      </c>
      <c r="V649" s="123" t="str">
        <f>IF(原始数据!AJ649=0,"",原始数据!AJ649)</f>
        <v/>
      </c>
      <c r="W649" s="124"/>
      <c r="X649" s="125"/>
      <c r="Y649" s="125"/>
      <c r="Z649" s="125"/>
      <c r="AA649" s="125"/>
      <c r="AB649" s="125"/>
      <c r="AC649" s="123" t="str">
        <f>IF(区域选择!U650="","",区域选择!U650)</f>
        <v/>
      </c>
      <c r="AD649" s="123" t="str">
        <f>IF(原始数据!AL649=0,"",原始数据!AL649)</f>
        <v/>
      </c>
      <c r="AE649" s="124"/>
      <c r="AF649" s="125"/>
      <c r="AG649" s="125"/>
      <c r="AH649" s="125"/>
      <c r="AI649" s="125"/>
      <c r="AJ649" s="125"/>
      <c r="AK649" s="123" t="str">
        <f>IF(区域选择!Z650="","",区域选择!Z650)</f>
        <v/>
      </c>
      <c r="AL649" s="123" t="str">
        <f>IF(原始数据!AN649=0,"",原始数据!AN649)</f>
        <v/>
      </c>
      <c r="AM649" s="124"/>
      <c r="AN649" s="125"/>
      <c r="AO649" s="125"/>
      <c r="AP649" s="125"/>
      <c r="AQ649" s="125"/>
      <c r="AR649" s="125"/>
      <c r="AS649" s="128"/>
      <c r="AT649" s="128"/>
      <c r="AU649" s="128"/>
      <c r="AV649" s="128"/>
      <c r="AW649" s="128"/>
      <c r="AX649" s="125"/>
      <c r="AY649" s="125"/>
      <c r="AZ649" s="130"/>
      <c r="BA649" s="130"/>
      <c r="BB649" s="130"/>
      <c r="BC649" s="125"/>
    </row>
    <row r="650" spans="1:55">
      <c r="A650" s="117">
        <f>输入错误检查!B650</f>
        <v>0</v>
      </c>
      <c r="C650" s="120" t="str">
        <f>IF(原始数据!B650="","",原始数据!B650)</f>
        <v/>
      </c>
      <c r="D650" s="120" t="str">
        <f>IF(原始数据!C650="","",原始数据!C650)</f>
        <v/>
      </c>
      <c r="E650" s="120" t="str">
        <f>IF(原始数据!D650="","",原始数据!D650)</f>
        <v/>
      </c>
      <c r="F650" s="120" t="str">
        <f>IF(原始数据!E650="","",原始数据!E650)</f>
        <v/>
      </c>
      <c r="G650" s="120" t="str">
        <f>IF(原始数据!F650="","",原始数据!F650)</f>
        <v/>
      </c>
      <c r="H650" s="120">
        <f>IF(原始数据!G650="","",原始数据!G650)</f>
        <v>1</v>
      </c>
      <c r="I650" s="120" t="str">
        <f>IF(原始数据!H650="","",原始数据!H650)</f>
        <v>上</v>
      </c>
      <c r="J650" s="120" t="str">
        <f>原始数据!U650</f>
        <v/>
      </c>
      <c r="K650" s="120" t="str">
        <f t="shared" si="20"/>
        <v/>
      </c>
      <c r="L650" s="120">
        <f t="shared" si="21"/>
        <v>0</v>
      </c>
      <c r="M650" s="123" t="str">
        <f>IF(区域选择!K651="","",区域选择!K651)</f>
        <v/>
      </c>
      <c r="N650" s="123" t="str">
        <f>IF(原始数据!AI650=0,"",原始数据!AI650)</f>
        <v/>
      </c>
      <c r="O650" s="124"/>
      <c r="P650" s="125"/>
      <c r="Q650" s="125"/>
      <c r="R650" s="125"/>
      <c r="S650" s="125"/>
      <c r="T650" s="125"/>
      <c r="U650" s="123" t="str">
        <f>IF(区域选择!P651="","",区域选择!P651)</f>
        <v/>
      </c>
      <c r="V650" s="123" t="str">
        <f>IF(原始数据!AJ650=0,"",原始数据!AJ650)</f>
        <v/>
      </c>
      <c r="W650" s="124"/>
      <c r="X650" s="125"/>
      <c r="Y650" s="125"/>
      <c r="Z650" s="125"/>
      <c r="AA650" s="125"/>
      <c r="AB650" s="125"/>
      <c r="AC650" s="123" t="str">
        <f>IF(区域选择!U651="","",区域选择!U651)</f>
        <v/>
      </c>
      <c r="AD650" s="123" t="str">
        <f>IF(原始数据!AL650=0,"",原始数据!AL650)</f>
        <v/>
      </c>
      <c r="AE650" s="124"/>
      <c r="AF650" s="125"/>
      <c r="AG650" s="125"/>
      <c r="AH650" s="125"/>
      <c r="AI650" s="125"/>
      <c r="AJ650" s="125"/>
      <c r="AK650" s="123" t="str">
        <f>IF(区域选择!Z651="","",区域选择!Z651)</f>
        <v/>
      </c>
      <c r="AL650" s="123" t="str">
        <f>IF(原始数据!AN650=0,"",原始数据!AN650)</f>
        <v/>
      </c>
      <c r="AM650" s="124"/>
      <c r="AN650" s="125"/>
      <c r="AO650" s="125"/>
      <c r="AP650" s="125"/>
      <c r="AQ650" s="125"/>
      <c r="AR650" s="125"/>
      <c r="AS650" s="128"/>
      <c r="AT650" s="128"/>
      <c r="AU650" s="128"/>
      <c r="AV650" s="128"/>
      <c r="AW650" s="128"/>
      <c r="AX650" s="125"/>
      <c r="AY650" s="125"/>
      <c r="AZ650" s="130"/>
      <c r="BA650" s="130"/>
      <c r="BB650" s="130"/>
      <c r="BC650" s="125"/>
    </row>
    <row r="651" spans="1:55">
      <c r="A651" s="117">
        <f>输入错误检查!B651</f>
        <v>0</v>
      </c>
      <c r="C651" s="120" t="str">
        <f>IF(原始数据!B651="","",原始数据!B651)</f>
        <v/>
      </c>
      <c r="D651" s="120" t="str">
        <f>IF(原始数据!C651="","",原始数据!C651)</f>
        <v/>
      </c>
      <c r="E651" s="120" t="str">
        <f>IF(原始数据!D651="","",原始数据!D651)</f>
        <v/>
      </c>
      <c r="F651" s="120" t="str">
        <f>IF(原始数据!E651="","",原始数据!E651)</f>
        <v/>
      </c>
      <c r="G651" s="120" t="str">
        <f>IF(原始数据!F651="","",原始数据!F651)</f>
        <v/>
      </c>
      <c r="H651" s="120">
        <f>IF(原始数据!G651="","",原始数据!G651)</f>
        <v>1</v>
      </c>
      <c r="I651" s="120" t="str">
        <f>IF(原始数据!H651="","",原始数据!H651)</f>
        <v>下</v>
      </c>
      <c r="J651" s="120" t="str">
        <f>原始数据!U651</f>
        <v/>
      </c>
      <c r="K651" s="120" t="str">
        <f t="shared" si="20"/>
        <v/>
      </c>
      <c r="L651" s="120">
        <f t="shared" si="21"/>
        <v>0</v>
      </c>
      <c r="M651" s="123" t="str">
        <f>IF(区域选择!K652="","",区域选择!K652)</f>
        <v/>
      </c>
      <c r="N651" s="123" t="str">
        <f>IF(原始数据!AI651=0,"",原始数据!AI651)</f>
        <v/>
      </c>
      <c r="O651" s="124"/>
      <c r="P651" s="125"/>
      <c r="Q651" s="125"/>
      <c r="R651" s="125"/>
      <c r="S651" s="125"/>
      <c r="T651" s="125"/>
      <c r="U651" s="123" t="str">
        <f>IF(区域选择!P652="","",区域选择!P652)</f>
        <v/>
      </c>
      <c r="V651" s="123" t="str">
        <f>IF(原始数据!AJ651=0,"",原始数据!AJ651)</f>
        <v/>
      </c>
      <c r="W651" s="124"/>
      <c r="X651" s="125"/>
      <c r="Y651" s="125"/>
      <c r="Z651" s="125"/>
      <c r="AA651" s="125"/>
      <c r="AB651" s="125"/>
      <c r="AC651" s="123" t="str">
        <f>IF(区域选择!U652="","",区域选择!U652)</f>
        <v/>
      </c>
      <c r="AD651" s="123" t="str">
        <f>IF(原始数据!AL651=0,"",原始数据!AL651)</f>
        <v/>
      </c>
      <c r="AE651" s="124"/>
      <c r="AF651" s="125"/>
      <c r="AG651" s="125"/>
      <c r="AH651" s="125"/>
      <c r="AI651" s="125"/>
      <c r="AJ651" s="125"/>
      <c r="AK651" s="123" t="str">
        <f>IF(区域选择!Z652="","",区域选择!Z652)</f>
        <v/>
      </c>
      <c r="AL651" s="123" t="str">
        <f>IF(原始数据!AN651=0,"",原始数据!AN651)</f>
        <v/>
      </c>
      <c r="AM651" s="124"/>
      <c r="AN651" s="125"/>
      <c r="AO651" s="125"/>
      <c r="AP651" s="125"/>
      <c r="AQ651" s="125"/>
      <c r="AR651" s="125"/>
      <c r="AS651" s="128"/>
      <c r="AT651" s="128"/>
      <c r="AU651" s="128"/>
      <c r="AV651" s="128"/>
      <c r="AW651" s="128"/>
      <c r="AX651" s="125"/>
      <c r="AY651" s="125"/>
      <c r="AZ651" s="130"/>
      <c r="BA651" s="130"/>
      <c r="BB651" s="130"/>
      <c r="BC651" s="125"/>
    </row>
    <row r="652" spans="1:55">
      <c r="A652" s="117">
        <f>输入错误检查!B652</f>
        <v>0</v>
      </c>
      <c r="C652" s="120" t="str">
        <f>IF(原始数据!B652="","",原始数据!B652)</f>
        <v/>
      </c>
      <c r="D652" s="120" t="str">
        <f>IF(原始数据!C652="","",原始数据!C652)</f>
        <v/>
      </c>
      <c r="E652" s="120" t="str">
        <f>IF(原始数据!D652="","",原始数据!D652)</f>
        <v/>
      </c>
      <c r="F652" s="120" t="str">
        <f>IF(原始数据!E652="","",原始数据!E652)</f>
        <v/>
      </c>
      <c r="G652" s="120" t="str">
        <f>IF(原始数据!F652="","",原始数据!F652)</f>
        <v/>
      </c>
      <c r="H652" s="120">
        <f>IF(原始数据!G652="","",原始数据!G652)</f>
        <v>2</v>
      </c>
      <c r="I652" s="120" t="str">
        <f>IF(原始数据!H652="","",原始数据!H652)</f>
        <v>上</v>
      </c>
      <c r="J652" s="120" t="str">
        <f>原始数据!U652</f>
        <v/>
      </c>
      <c r="K652" s="120" t="str">
        <f t="shared" si="20"/>
        <v/>
      </c>
      <c r="L652" s="120">
        <f t="shared" si="21"/>
        <v>0</v>
      </c>
      <c r="M652" s="123" t="str">
        <f>IF(区域选择!K653="","",区域选择!K653)</f>
        <v/>
      </c>
      <c r="N652" s="123" t="str">
        <f>IF(原始数据!AI652=0,"",原始数据!AI652)</f>
        <v/>
      </c>
      <c r="O652" s="124"/>
      <c r="P652" s="125"/>
      <c r="Q652" s="125"/>
      <c r="R652" s="125"/>
      <c r="S652" s="125"/>
      <c r="T652" s="125"/>
      <c r="U652" s="123" t="str">
        <f>IF(区域选择!P653="","",区域选择!P653)</f>
        <v/>
      </c>
      <c r="V652" s="123" t="str">
        <f>IF(原始数据!AJ652=0,"",原始数据!AJ652)</f>
        <v/>
      </c>
      <c r="W652" s="124"/>
      <c r="X652" s="125"/>
      <c r="Y652" s="125"/>
      <c r="Z652" s="125"/>
      <c r="AA652" s="125"/>
      <c r="AB652" s="125"/>
      <c r="AC652" s="123" t="str">
        <f>IF(区域选择!U653="","",区域选择!U653)</f>
        <v/>
      </c>
      <c r="AD652" s="123" t="str">
        <f>IF(原始数据!AL652=0,"",原始数据!AL652)</f>
        <v/>
      </c>
      <c r="AE652" s="124"/>
      <c r="AF652" s="125"/>
      <c r="AG652" s="125"/>
      <c r="AH652" s="125"/>
      <c r="AI652" s="125"/>
      <c r="AJ652" s="125"/>
      <c r="AK652" s="123" t="str">
        <f>IF(区域选择!Z653="","",区域选择!Z653)</f>
        <v/>
      </c>
      <c r="AL652" s="123" t="str">
        <f>IF(原始数据!AN652=0,"",原始数据!AN652)</f>
        <v/>
      </c>
      <c r="AM652" s="124"/>
      <c r="AN652" s="125"/>
      <c r="AO652" s="125"/>
      <c r="AP652" s="125"/>
      <c r="AQ652" s="125"/>
      <c r="AR652" s="125"/>
      <c r="AS652" s="128"/>
      <c r="AT652" s="128"/>
      <c r="AU652" s="128"/>
      <c r="AV652" s="128"/>
      <c r="AW652" s="128"/>
      <c r="AX652" s="125"/>
      <c r="AY652" s="125"/>
      <c r="AZ652" s="130"/>
      <c r="BA652" s="130"/>
      <c r="BB652" s="130"/>
      <c r="BC652" s="125"/>
    </row>
    <row r="653" spans="1:55">
      <c r="A653" s="117">
        <f>输入错误检查!B653</f>
        <v>0</v>
      </c>
      <c r="C653" s="120" t="str">
        <f>IF(原始数据!B653="","",原始数据!B653)</f>
        <v/>
      </c>
      <c r="D653" s="120" t="str">
        <f>IF(原始数据!C653="","",原始数据!C653)</f>
        <v/>
      </c>
      <c r="E653" s="120" t="str">
        <f>IF(原始数据!D653="","",原始数据!D653)</f>
        <v/>
      </c>
      <c r="F653" s="120" t="str">
        <f>IF(原始数据!E653="","",原始数据!E653)</f>
        <v/>
      </c>
      <c r="G653" s="120" t="str">
        <f>IF(原始数据!F653="","",原始数据!F653)</f>
        <v/>
      </c>
      <c r="H653" s="120">
        <f>IF(原始数据!G653="","",原始数据!G653)</f>
        <v>2</v>
      </c>
      <c r="I653" s="120" t="str">
        <f>IF(原始数据!H653="","",原始数据!H653)</f>
        <v>下</v>
      </c>
      <c r="J653" s="120" t="str">
        <f>原始数据!U653</f>
        <v/>
      </c>
      <c r="K653" s="120" t="str">
        <f t="shared" si="20"/>
        <v/>
      </c>
      <c r="L653" s="120">
        <f t="shared" si="21"/>
        <v>0</v>
      </c>
      <c r="M653" s="123" t="str">
        <f>IF(区域选择!K654="","",区域选择!K654)</f>
        <v/>
      </c>
      <c r="N653" s="123" t="str">
        <f>IF(原始数据!AI653=0,"",原始数据!AI653)</f>
        <v/>
      </c>
      <c r="O653" s="124"/>
      <c r="P653" s="125"/>
      <c r="Q653" s="125"/>
      <c r="R653" s="125"/>
      <c r="S653" s="125"/>
      <c r="T653" s="125"/>
      <c r="U653" s="123" t="str">
        <f>IF(区域选择!P654="","",区域选择!P654)</f>
        <v/>
      </c>
      <c r="V653" s="123" t="str">
        <f>IF(原始数据!AJ653=0,"",原始数据!AJ653)</f>
        <v/>
      </c>
      <c r="W653" s="124"/>
      <c r="X653" s="125"/>
      <c r="Y653" s="125"/>
      <c r="Z653" s="125"/>
      <c r="AA653" s="125"/>
      <c r="AB653" s="125"/>
      <c r="AC653" s="123" t="str">
        <f>IF(区域选择!U654="","",区域选择!U654)</f>
        <v/>
      </c>
      <c r="AD653" s="123" t="str">
        <f>IF(原始数据!AL653=0,"",原始数据!AL653)</f>
        <v/>
      </c>
      <c r="AE653" s="124"/>
      <c r="AF653" s="125"/>
      <c r="AG653" s="125"/>
      <c r="AH653" s="125"/>
      <c r="AI653" s="125"/>
      <c r="AJ653" s="125"/>
      <c r="AK653" s="123" t="str">
        <f>IF(区域选择!Z654="","",区域选择!Z654)</f>
        <v/>
      </c>
      <c r="AL653" s="123" t="str">
        <f>IF(原始数据!AN653=0,"",原始数据!AN653)</f>
        <v/>
      </c>
      <c r="AM653" s="124"/>
      <c r="AN653" s="125"/>
      <c r="AO653" s="125"/>
      <c r="AP653" s="125"/>
      <c r="AQ653" s="125"/>
      <c r="AR653" s="125"/>
      <c r="AS653" s="128"/>
      <c r="AT653" s="128"/>
      <c r="AU653" s="128"/>
      <c r="AV653" s="128"/>
      <c r="AW653" s="128"/>
      <c r="AX653" s="125"/>
      <c r="AY653" s="125"/>
      <c r="AZ653" s="130"/>
      <c r="BA653" s="130"/>
      <c r="BB653" s="130"/>
      <c r="BC653" s="125"/>
    </row>
    <row r="654" spans="1:55">
      <c r="A654" s="117">
        <f>输入错误检查!B654</f>
        <v>0</v>
      </c>
      <c r="C654" s="120" t="str">
        <f>IF(原始数据!B654="","",原始数据!B654)</f>
        <v/>
      </c>
      <c r="D654" s="120" t="str">
        <f>IF(原始数据!C654="","",原始数据!C654)</f>
        <v/>
      </c>
      <c r="E654" s="120" t="str">
        <f>IF(原始数据!D654="","",原始数据!D654)</f>
        <v/>
      </c>
      <c r="F654" s="120" t="str">
        <f>IF(原始数据!E654="","",原始数据!E654)</f>
        <v/>
      </c>
      <c r="G654" s="120" t="str">
        <f>IF(原始数据!F654="","",原始数据!F654)</f>
        <v/>
      </c>
      <c r="H654" s="120">
        <f>IF(原始数据!G654="","",原始数据!G654)</f>
        <v>3</v>
      </c>
      <c r="I654" s="120" t="str">
        <f>IF(原始数据!H654="","",原始数据!H654)</f>
        <v>上</v>
      </c>
      <c r="J654" s="120" t="str">
        <f>原始数据!U654</f>
        <v/>
      </c>
      <c r="K654" s="120" t="str">
        <f t="shared" si="20"/>
        <v/>
      </c>
      <c r="L654" s="120">
        <f t="shared" si="21"/>
        <v>0</v>
      </c>
      <c r="M654" s="123" t="str">
        <f>IF(区域选择!K655="","",区域选择!K655)</f>
        <v/>
      </c>
      <c r="N654" s="123" t="str">
        <f>IF(原始数据!AI654=0,"",原始数据!AI654)</f>
        <v/>
      </c>
      <c r="O654" s="124"/>
      <c r="P654" s="125"/>
      <c r="Q654" s="125"/>
      <c r="R654" s="125"/>
      <c r="S654" s="125"/>
      <c r="T654" s="125"/>
      <c r="U654" s="123" t="str">
        <f>IF(区域选择!P655="","",区域选择!P655)</f>
        <v/>
      </c>
      <c r="V654" s="123" t="str">
        <f>IF(原始数据!AJ654=0,"",原始数据!AJ654)</f>
        <v/>
      </c>
      <c r="W654" s="124"/>
      <c r="X654" s="125"/>
      <c r="Y654" s="125"/>
      <c r="Z654" s="125"/>
      <c r="AA654" s="125"/>
      <c r="AB654" s="125"/>
      <c r="AC654" s="123" t="str">
        <f>IF(区域选择!U655="","",区域选择!U655)</f>
        <v/>
      </c>
      <c r="AD654" s="123" t="str">
        <f>IF(原始数据!AL654=0,"",原始数据!AL654)</f>
        <v/>
      </c>
      <c r="AE654" s="124"/>
      <c r="AF654" s="125"/>
      <c r="AG654" s="125"/>
      <c r="AH654" s="125"/>
      <c r="AI654" s="125"/>
      <c r="AJ654" s="125"/>
      <c r="AK654" s="123" t="str">
        <f>IF(区域选择!Z655="","",区域选择!Z655)</f>
        <v/>
      </c>
      <c r="AL654" s="123" t="str">
        <f>IF(原始数据!AN654=0,"",原始数据!AN654)</f>
        <v/>
      </c>
      <c r="AM654" s="124"/>
      <c r="AN654" s="125"/>
      <c r="AO654" s="125"/>
      <c r="AP654" s="125"/>
      <c r="AQ654" s="125"/>
      <c r="AR654" s="125"/>
      <c r="AS654" s="128"/>
      <c r="AT654" s="128"/>
      <c r="AU654" s="128"/>
      <c r="AV654" s="128"/>
      <c r="AW654" s="128"/>
      <c r="AX654" s="125"/>
      <c r="AY654" s="125"/>
      <c r="AZ654" s="130"/>
      <c r="BA654" s="130"/>
      <c r="BB654" s="130"/>
      <c r="BC654" s="125"/>
    </row>
    <row r="655" spans="1:55">
      <c r="A655" s="117">
        <f>输入错误检查!B655</f>
        <v>0</v>
      </c>
      <c r="C655" s="120" t="str">
        <f>IF(原始数据!B655="","",原始数据!B655)</f>
        <v/>
      </c>
      <c r="D655" s="120" t="str">
        <f>IF(原始数据!C655="","",原始数据!C655)</f>
        <v/>
      </c>
      <c r="E655" s="120" t="str">
        <f>IF(原始数据!D655="","",原始数据!D655)</f>
        <v/>
      </c>
      <c r="F655" s="120" t="str">
        <f>IF(原始数据!E655="","",原始数据!E655)</f>
        <v/>
      </c>
      <c r="G655" s="120" t="str">
        <f>IF(原始数据!F655="","",原始数据!F655)</f>
        <v/>
      </c>
      <c r="H655" s="120">
        <f>IF(原始数据!G655="","",原始数据!G655)</f>
        <v>3</v>
      </c>
      <c r="I655" s="120" t="str">
        <f>IF(原始数据!H655="","",原始数据!H655)</f>
        <v>下</v>
      </c>
      <c r="J655" s="120" t="str">
        <f>原始数据!U655</f>
        <v/>
      </c>
      <c r="K655" s="120" t="str">
        <f t="shared" si="20"/>
        <v/>
      </c>
      <c r="L655" s="120">
        <f t="shared" si="21"/>
        <v>0</v>
      </c>
      <c r="M655" s="123" t="str">
        <f>IF(区域选择!K656="","",区域选择!K656)</f>
        <v/>
      </c>
      <c r="N655" s="123" t="str">
        <f>IF(原始数据!AI655=0,"",原始数据!AI655)</f>
        <v/>
      </c>
      <c r="O655" s="124"/>
      <c r="P655" s="125"/>
      <c r="Q655" s="125"/>
      <c r="R655" s="125"/>
      <c r="S655" s="125"/>
      <c r="T655" s="125"/>
      <c r="U655" s="123" t="str">
        <f>IF(区域选择!P656="","",区域选择!P656)</f>
        <v/>
      </c>
      <c r="V655" s="123" t="str">
        <f>IF(原始数据!AJ655=0,"",原始数据!AJ655)</f>
        <v/>
      </c>
      <c r="W655" s="124"/>
      <c r="X655" s="125"/>
      <c r="Y655" s="125"/>
      <c r="Z655" s="125"/>
      <c r="AA655" s="125"/>
      <c r="AB655" s="125"/>
      <c r="AC655" s="123" t="str">
        <f>IF(区域选择!U656="","",区域选择!U656)</f>
        <v/>
      </c>
      <c r="AD655" s="123" t="str">
        <f>IF(原始数据!AL655=0,"",原始数据!AL655)</f>
        <v/>
      </c>
      <c r="AE655" s="124"/>
      <c r="AF655" s="125"/>
      <c r="AG655" s="125"/>
      <c r="AH655" s="125"/>
      <c r="AI655" s="125"/>
      <c r="AJ655" s="125"/>
      <c r="AK655" s="123" t="str">
        <f>IF(区域选择!Z656="","",区域选择!Z656)</f>
        <v/>
      </c>
      <c r="AL655" s="123" t="str">
        <f>IF(原始数据!AN655=0,"",原始数据!AN655)</f>
        <v/>
      </c>
      <c r="AM655" s="124"/>
      <c r="AN655" s="125"/>
      <c r="AO655" s="125"/>
      <c r="AP655" s="125"/>
      <c r="AQ655" s="125"/>
      <c r="AR655" s="125"/>
      <c r="AS655" s="128"/>
      <c r="AT655" s="128"/>
      <c r="AU655" s="128"/>
      <c r="AV655" s="128"/>
      <c r="AW655" s="128"/>
      <c r="AX655" s="125"/>
      <c r="AY655" s="125"/>
      <c r="AZ655" s="130"/>
      <c r="BA655" s="130"/>
      <c r="BB655" s="130"/>
      <c r="BC655" s="125"/>
    </row>
    <row r="656" spans="1:55">
      <c r="A656" s="117">
        <f>输入错误检查!B656</f>
        <v>0</v>
      </c>
      <c r="C656" s="120" t="str">
        <f>IF(原始数据!B656="","",原始数据!B656)</f>
        <v/>
      </c>
      <c r="D656" s="120" t="str">
        <f>IF(原始数据!C656="","",原始数据!C656)</f>
        <v/>
      </c>
      <c r="E656" s="120" t="str">
        <f>IF(原始数据!D656="","",原始数据!D656)</f>
        <v/>
      </c>
      <c r="F656" s="120" t="str">
        <f>IF(原始数据!E656="","",原始数据!E656)</f>
        <v/>
      </c>
      <c r="G656" s="120" t="str">
        <f>IF(原始数据!F656="","",原始数据!F656)</f>
        <v/>
      </c>
      <c r="H656" s="120" t="str">
        <f>IF(原始数据!G656="","",原始数据!G656)</f>
        <v>加</v>
      </c>
      <c r="I656" s="120" t="str">
        <f>IF(原始数据!H656="","",原始数据!H656)</f>
        <v>上</v>
      </c>
      <c r="J656" s="120" t="str">
        <f>原始数据!U656</f>
        <v/>
      </c>
      <c r="K656" s="120" t="str">
        <f t="shared" si="20"/>
        <v/>
      </c>
      <c r="L656" s="120">
        <f t="shared" si="21"/>
        <v>0</v>
      </c>
      <c r="M656" s="123" t="str">
        <f>IF(区域选择!K657="","",区域选择!K657)</f>
        <v/>
      </c>
      <c r="N656" s="123" t="str">
        <f>IF(原始数据!AI656=0,"",原始数据!AI656)</f>
        <v/>
      </c>
      <c r="O656" s="124"/>
      <c r="P656" s="125"/>
      <c r="Q656" s="125"/>
      <c r="R656" s="125"/>
      <c r="S656" s="125"/>
      <c r="T656" s="125"/>
      <c r="U656" s="123" t="str">
        <f>IF(区域选择!P657="","",区域选择!P657)</f>
        <v/>
      </c>
      <c r="V656" s="123" t="str">
        <f>IF(原始数据!AJ656=0,"",原始数据!AJ656)</f>
        <v/>
      </c>
      <c r="W656" s="124"/>
      <c r="X656" s="125"/>
      <c r="Y656" s="125"/>
      <c r="Z656" s="125"/>
      <c r="AA656" s="125"/>
      <c r="AB656" s="125"/>
      <c r="AC656" s="123" t="str">
        <f>IF(区域选择!U657="","",区域选择!U657)</f>
        <v/>
      </c>
      <c r="AD656" s="123" t="str">
        <f>IF(原始数据!AL656=0,"",原始数据!AL656)</f>
        <v/>
      </c>
      <c r="AE656" s="124"/>
      <c r="AF656" s="125"/>
      <c r="AG656" s="125"/>
      <c r="AH656" s="125"/>
      <c r="AI656" s="125"/>
      <c r="AJ656" s="125"/>
      <c r="AK656" s="123" t="str">
        <f>IF(区域选择!Z657="","",区域选择!Z657)</f>
        <v/>
      </c>
      <c r="AL656" s="123" t="str">
        <f>IF(原始数据!AN656=0,"",原始数据!AN656)</f>
        <v/>
      </c>
      <c r="AM656" s="124"/>
      <c r="AN656" s="125"/>
      <c r="AO656" s="125"/>
      <c r="AP656" s="125"/>
      <c r="AQ656" s="125"/>
      <c r="AR656" s="125"/>
      <c r="AS656" s="128"/>
      <c r="AT656" s="128"/>
      <c r="AU656" s="128"/>
      <c r="AV656" s="128"/>
      <c r="AW656" s="128"/>
      <c r="AX656" s="125"/>
      <c r="AY656" s="125"/>
      <c r="AZ656" s="130"/>
      <c r="BA656" s="130"/>
      <c r="BB656" s="130"/>
      <c r="BC656" s="125"/>
    </row>
    <row r="657" spans="1:55">
      <c r="A657" s="117">
        <f>输入错误检查!B657</f>
        <v>0</v>
      </c>
      <c r="C657" s="120" t="str">
        <f>IF(原始数据!B657="","",原始数据!B657)</f>
        <v/>
      </c>
      <c r="D657" s="120" t="str">
        <f>IF(原始数据!C657="","",原始数据!C657)</f>
        <v/>
      </c>
      <c r="E657" s="120" t="str">
        <f>IF(原始数据!D657="","",原始数据!D657)</f>
        <v/>
      </c>
      <c r="F657" s="120" t="str">
        <f>IF(原始数据!E657="","",原始数据!E657)</f>
        <v/>
      </c>
      <c r="G657" s="120" t="str">
        <f>IF(原始数据!F657="","",原始数据!F657)</f>
        <v/>
      </c>
      <c r="H657" s="120" t="str">
        <f>IF(原始数据!G657="","",原始数据!G657)</f>
        <v>加</v>
      </c>
      <c r="I657" s="120" t="str">
        <f>IF(原始数据!H657="","",原始数据!H657)</f>
        <v>下</v>
      </c>
      <c r="J657" s="120" t="str">
        <f>原始数据!U657</f>
        <v/>
      </c>
      <c r="K657" s="120" t="str">
        <f t="shared" si="20"/>
        <v/>
      </c>
      <c r="L657" s="120">
        <f t="shared" si="21"/>
        <v>0</v>
      </c>
      <c r="M657" s="123" t="str">
        <f>IF(区域选择!K658="","",区域选择!K658)</f>
        <v/>
      </c>
      <c r="N657" s="123" t="str">
        <f>IF(原始数据!AI657=0,"",原始数据!AI657)</f>
        <v/>
      </c>
      <c r="O657" s="124"/>
      <c r="P657" s="125"/>
      <c r="Q657" s="125"/>
      <c r="R657" s="125"/>
      <c r="S657" s="125"/>
      <c r="T657" s="125"/>
      <c r="U657" s="123" t="str">
        <f>IF(区域选择!P658="","",区域选择!P658)</f>
        <v/>
      </c>
      <c r="V657" s="123" t="str">
        <f>IF(原始数据!AJ657=0,"",原始数据!AJ657)</f>
        <v/>
      </c>
      <c r="W657" s="124"/>
      <c r="X657" s="125"/>
      <c r="Y657" s="125"/>
      <c r="Z657" s="125"/>
      <c r="AA657" s="125"/>
      <c r="AB657" s="125"/>
      <c r="AC657" s="123" t="str">
        <f>IF(区域选择!U658="","",区域选择!U658)</f>
        <v/>
      </c>
      <c r="AD657" s="123" t="str">
        <f>IF(原始数据!AL657=0,"",原始数据!AL657)</f>
        <v/>
      </c>
      <c r="AE657" s="124"/>
      <c r="AF657" s="125"/>
      <c r="AG657" s="125"/>
      <c r="AH657" s="125"/>
      <c r="AI657" s="125"/>
      <c r="AJ657" s="125"/>
      <c r="AK657" s="123" t="str">
        <f>IF(区域选择!Z658="","",区域选择!Z658)</f>
        <v/>
      </c>
      <c r="AL657" s="123" t="str">
        <f>IF(原始数据!AN657=0,"",原始数据!AN657)</f>
        <v/>
      </c>
      <c r="AM657" s="124"/>
      <c r="AN657" s="125"/>
      <c r="AO657" s="125"/>
      <c r="AP657" s="125"/>
      <c r="AQ657" s="125"/>
      <c r="AR657" s="125"/>
      <c r="AS657" s="128"/>
      <c r="AT657" s="128"/>
      <c r="AU657" s="128"/>
      <c r="AV657" s="128"/>
      <c r="AW657" s="128"/>
      <c r="AX657" s="125"/>
      <c r="AY657" s="125"/>
      <c r="AZ657" s="130"/>
      <c r="BA657" s="130"/>
      <c r="BB657" s="130"/>
      <c r="BC657" s="125"/>
    </row>
    <row r="658" spans="1:55">
      <c r="A658" s="117">
        <f>输入错误检查!B658</f>
        <v>0</v>
      </c>
      <c r="C658" s="120" t="str">
        <f>IF(原始数据!B658="","",原始数据!B658)</f>
        <v/>
      </c>
      <c r="D658" s="120" t="str">
        <f>IF(原始数据!C658="","",原始数据!C658)</f>
        <v/>
      </c>
      <c r="E658" s="120" t="str">
        <f>IF(原始数据!D658="","",原始数据!D658)</f>
        <v/>
      </c>
      <c r="F658" s="120" t="str">
        <f>IF(原始数据!E658="","",原始数据!E658)</f>
        <v/>
      </c>
      <c r="G658" s="120" t="str">
        <f>IF(原始数据!F658="","",原始数据!F658)</f>
        <v/>
      </c>
      <c r="H658" s="120">
        <f>IF(原始数据!G658="","",原始数据!G658)</f>
        <v>1</v>
      </c>
      <c r="I658" s="120" t="str">
        <f>IF(原始数据!H658="","",原始数据!H658)</f>
        <v>上</v>
      </c>
      <c r="J658" s="120" t="str">
        <f>原始数据!U658</f>
        <v/>
      </c>
      <c r="K658" s="120" t="str">
        <f t="shared" si="20"/>
        <v/>
      </c>
      <c r="L658" s="120">
        <f t="shared" si="21"/>
        <v>0</v>
      </c>
      <c r="M658" s="123" t="str">
        <f>IF(区域选择!K659="","",区域选择!K659)</f>
        <v/>
      </c>
      <c r="N658" s="123" t="str">
        <f>IF(原始数据!AI658=0,"",原始数据!AI658)</f>
        <v/>
      </c>
      <c r="O658" s="124"/>
      <c r="P658" s="125"/>
      <c r="Q658" s="125"/>
      <c r="R658" s="125"/>
      <c r="S658" s="125"/>
      <c r="T658" s="125"/>
      <c r="U658" s="123" t="str">
        <f>IF(区域选择!P659="","",区域选择!P659)</f>
        <v/>
      </c>
      <c r="V658" s="123" t="str">
        <f>IF(原始数据!AJ658=0,"",原始数据!AJ658)</f>
        <v/>
      </c>
      <c r="W658" s="124"/>
      <c r="X658" s="125"/>
      <c r="Y658" s="125"/>
      <c r="Z658" s="125"/>
      <c r="AA658" s="125"/>
      <c r="AB658" s="125"/>
      <c r="AC658" s="123" t="str">
        <f>IF(区域选择!U659="","",区域选择!U659)</f>
        <v/>
      </c>
      <c r="AD658" s="123" t="str">
        <f>IF(原始数据!AL658=0,"",原始数据!AL658)</f>
        <v/>
      </c>
      <c r="AE658" s="124"/>
      <c r="AF658" s="125"/>
      <c r="AG658" s="125"/>
      <c r="AH658" s="125"/>
      <c r="AI658" s="125"/>
      <c r="AJ658" s="125"/>
      <c r="AK658" s="123" t="str">
        <f>IF(区域选择!Z659="","",区域选择!Z659)</f>
        <v/>
      </c>
      <c r="AL658" s="123" t="str">
        <f>IF(原始数据!AN658=0,"",原始数据!AN658)</f>
        <v/>
      </c>
      <c r="AM658" s="124"/>
      <c r="AN658" s="125"/>
      <c r="AO658" s="125"/>
      <c r="AP658" s="125"/>
      <c r="AQ658" s="125"/>
      <c r="AR658" s="125"/>
      <c r="AS658" s="128"/>
      <c r="AT658" s="128"/>
      <c r="AU658" s="128"/>
      <c r="AV658" s="128"/>
      <c r="AW658" s="128"/>
      <c r="AX658" s="125"/>
      <c r="AY658" s="125"/>
      <c r="AZ658" s="130"/>
      <c r="BA658" s="130"/>
      <c r="BB658" s="130"/>
      <c r="BC658" s="125"/>
    </row>
    <row r="659" spans="1:55">
      <c r="A659" s="117">
        <f>输入错误检查!B659</f>
        <v>0</v>
      </c>
      <c r="C659" s="120" t="str">
        <f>IF(原始数据!B659="","",原始数据!B659)</f>
        <v/>
      </c>
      <c r="D659" s="120" t="str">
        <f>IF(原始数据!C659="","",原始数据!C659)</f>
        <v/>
      </c>
      <c r="E659" s="120" t="str">
        <f>IF(原始数据!D659="","",原始数据!D659)</f>
        <v/>
      </c>
      <c r="F659" s="120" t="str">
        <f>IF(原始数据!E659="","",原始数据!E659)</f>
        <v/>
      </c>
      <c r="G659" s="120" t="str">
        <f>IF(原始数据!F659="","",原始数据!F659)</f>
        <v/>
      </c>
      <c r="H659" s="120">
        <f>IF(原始数据!G659="","",原始数据!G659)</f>
        <v>1</v>
      </c>
      <c r="I659" s="120" t="str">
        <f>IF(原始数据!H659="","",原始数据!H659)</f>
        <v>下</v>
      </c>
      <c r="J659" s="120" t="str">
        <f>原始数据!U659</f>
        <v/>
      </c>
      <c r="K659" s="120" t="str">
        <f t="shared" ref="K659:K721" si="22">IF(J659="","",IF(_xlfn.IFS(L659&gt;2,"人",L659=2,"平",L659&lt;2,"屠")=J659,0,1))</f>
        <v/>
      </c>
      <c r="L659" s="120">
        <f t="shared" ref="L659:L721" si="23">COUNTIF(T659,"出门")+COUNTIF(AB659,"出门")+COUNTIF(AJ659,"出门")+COUNTIF(AR659,"出门")</f>
        <v>0</v>
      </c>
      <c r="M659" s="123" t="str">
        <f>IF(区域选择!K660="","",区域选择!K660)</f>
        <v/>
      </c>
      <c r="N659" s="123" t="str">
        <f>IF(原始数据!AI659=0,"",原始数据!AI659)</f>
        <v/>
      </c>
      <c r="O659" s="124"/>
      <c r="P659" s="125"/>
      <c r="Q659" s="125"/>
      <c r="R659" s="125"/>
      <c r="S659" s="125"/>
      <c r="T659" s="125"/>
      <c r="U659" s="123" t="str">
        <f>IF(区域选择!P660="","",区域选择!P660)</f>
        <v/>
      </c>
      <c r="V659" s="123" t="str">
        <f>IF(原始数据!AJ659=0,"",原始数据!AJ659)</f>
        <v/>
      </c>
      <c r="W659" s="124"/>
      <c r="X659" s="125"/>
      <c r="Y659" s="125"/>
      <c r="Z659" s="125"/>
      <c r="AA659" s="125"/>
      <c r="AB659" s="125"/>
      <c r="AC659" s="123" t="str">
        <f>IF(区域选择!U660="","",区域选择!U660)</f>
        <v/>
      </c>
      <c r="AD659" s="123" t="str">
        <f>IF(原始数据!AL659=0,"",原始数据!AL659)</f>
        <v/>
      </c>
      <c r="AE659" s="124"/>
      <c r="AF659" s="125"/>
      <c r="AG659" s="125"/>
      <c r="AH659" s="125"/>
      <c r="AI659" s="125"/>
      <c r="AJ659" s="125"/>
      <c r="AK659" s="123" t="str">
        <f>IF(区域选择!Z660="","",区域选择!Z660)</f>
        <v/>
      </c>
      <c r="AL659" s="123" t="str">
        <f>IF(原始数据!AN659=0,"",原始数据!AN659)</f>
        <v/>
      </c>
      <c r="AM659" s="124"/>
      <c r="AN659" s="125"/>
      <c r="AO659" s="125"/>
      <c r="AP659" s="125"/>
      <c r="AQ659" s="125"/>
      <c r="AR659" s="125"/>
      <c r="AS659" s="128"/>
      <c r="AT659" s="128"/>
      <c r="AU659" s="128"/>
      <c r="AV659" s="128"/>
      <c r="AW659" s="128"/>
      <c r="AX659" s="125"/>
      <c r="AY659" s="125"/>
      <c r="AZ659" s="130"/>
      <c r="BA659" s="130"/>
      <c r="BB659" s="130"/>
      <c r="BC659" s="125"/>
    </row>
    <row r="660" spans="1:55">
      <c r="A660" s="117">
        <f>输入错误检查!B660</f>
        <v>0</v>
      </c>
      <c r="C660" s="120" t="str">
        <f>IF(原始数据!B660="","",原始数据!B660)</f>
        <v/>
      </c>
      <c r="D660" s="120" t="str">
        <f>IF(原始数据!C660="","",原始数据!C660)</f>
        <v/>
      </c>
      <c r="E660" s="120" t="str">
        <f>IF(原始数据!D660="","",原始数据!D660)</f>
        <v/>
      </c>
      <c r="F660" s="120" t="str">
        <f>IF(原始数据!E660="","",原始数据!E660)</f>
        <v/>
      </c>
      <c r="G660" s="120" t="str">
        <f>IF(原始数据!F660="","",原始数据!F660)</f>
        <v/>
      </c>
      <c r="H660" s="120">
        <f>IF(原始数据!G660="","",原始数据!G660)</f>
        <v>2</v>
      </c>
      <c r="I660" s="120" t="str">
        <f>IF(原始数据!H660="","",原始数据!H660)</f>
        <v>上</v>
      </c>
      <c r="J660" s="120" t="str">
        <f>原始数据!U660</f>
        <v/>
      </c>
      <c r="K660" s="120" t="str">
        <f t="shared" si="22"/>
        <v/>
      </c>
      <c r="L660" s="120">
        <f t="shared" si="23"/>
        <v>0</v>
      </c>
      <c r="M660" s="123" t="str">
        <f>IF(区域选择!K661="","",区域选择!K661)</f>
        <v/>
      </c>
      <c r="N660" s="123" t="str">
        <f>IF(原始数据!AI660=0,"",原始数据!AI660)</f>
        <v/>
      </c>
      <c r="O660" s="124"/>
      <c r="P660" s="125"/>
      <c r="Q660" s="125"/>
      <c r="R660" s="125"/>
      <c r="S660" s="125"/>
      <c r="T660" s="125"/>
      <c r="U660" s="123" t="str">
        <f>IF(区域选择!P661="","",区域选择!P661)</f>
        <v/>
      </c>
      <c r="V660" s="123" t="str">
        <f>IF(原始数据!AJ660=0,"",原始数据!AJ660)</f>
        <v/>
      </c>
      <c r="W660" s="124"/>
      <c r="X660" s="125"/>
      <c r="Y660" s="125"/>
      <c r="Z660" s="125"/>
      <c r="AA660" s="125"/>
      <c r="AB660" s="125"/>
      <c r="AC660" s="123" t="str">
        <f>IF(区域选择!U661="","",区域选择!U661)</f>
        <v/>
      </c>
      <c r="AD660" s="123" t="str">
        <f>IF(原始数据!AL660=0,"",原始数据!AL660)</f>
        <v/>
      </c>
      <c r="AE660" s="124"/>
      <c r="AF660" s="125"/>
      <c r="AG660" s="125"/>
      <c r="AH660" s="125"/>
      <c r="AI660" s="125"/>
      <c r="AJ660" s="125"/>
      <c r="AK660" s="123" t="str">
        <f>IF(区域选择!Z661="","",区域选择!Z661)</f>
        <v/>
      </c>
      <c r="AL660" s="123" t="str">
        <f>IF(原始数据!AN660=0,"",原始数据!AN660)</f>
        <v/>
      </c>
      <c r="AM660" s="124"/>
      <c r="AN660" s="125"/>
      <c r="AO660" s="125"/>
      <c r="AP660" s="125"/>
      <c r="AQ660" s="125"/>
      <c r="AR660" s="125"/>
      <c r="AS660" s="128"/>
      <c r="AT660" s="128"/>
      <c r="AU660" s="128"/>
      <c r="AV660" s="128"/>
      <c r="AW660" s="128"/>
      <c r="AX660" s="125"/>
      <c r="AY660" s="125"/>
      <c r="AZ660" s="130"/>
      <c r="BA660" s="130"/>
      <c r="BB660" s="130"/>
      <c r="BC660" s="125"/>
    </row>
    <row r="661" spans="1:55">
      <c r="A661" s="117">
        <f>输入错误检查!B661</f>
        <v>0</v>
      </c>
      <c r="C661" s="120" t="str">
        <f>IF(原始数据!B661="","",原始数据!B661)</f>
        <v/>
      </c>
      <c r="D661" s="120" t="str">
        <f>IF(原始数据!C661="","",原始数据!C661)</f>
        <v/>
      </c>
      <c r="E661" s="120" t="str">
        <f>IF(原始数据!D661="","",原始数据!D661)</f>
        <v/>
      </c>
      <c r="F661" s="120" t="str">
        <f>IF(原始数据!E661="","",原始数据!E661)</f>
        <v/>
      </c>
      <c r="G661" s="120" t="str">
        <f>IF(原始数据!F661="","",原始数据!F661)</f>
        <v/>
      </c>
      <c r="H661" s="120">
        <f>IF(原始数据!G661="","",原始数据!G661)</f>
        <v>2</v>
      </c>
      <c r="I661" s="120" t="str">
        <f>IF(原始数据!H661="","",原始数据!H661)</f>
        <v>下</v>
      </c>
      <c r="J661" s="120" t="str">
        <f>原始数据!U661</f>
        <v/>
      </c>
      <c r="K661" s="120" t="str">
        <f t="shared" si="22"/>
        <v/>
      </c>
      <c r="L661" s="120">
        <f t="shared" si="23"/>
        <v>0</v>
      </c>
      <c r="M661" s="123" t="str">
        <f>IF(区域选择!K662="","",区域选择!K662)</f>
        <v/>
      </c>
      <c r="N661" s="123" t="str">
        <f>IF(原始数据!AI661=0,"",原始数据!AI661)</f>
        <v/>
      </c>
      <c r="O661" s="124"/>
      <c r="P661" s="125"/>
      <c r="Q661" s="125"/>
      <c r="R661" s="125"/>
      <c r="S661" s="125"/>
      <c r="T661" s="125"/>
      <c r="U661" s="123" t="str">
        <f>IF(区域选择!P662="","",区域选择!P662)</f>
        <v/>
      </c>
      <c r="V661" s="123" t="str">
        <f>IF(原始数据!AJ661=0,"",原始数据!AJ661)</f>
        <v/>
      </c>
      <c r="W661" s="124"/>
      <c r="X661" s="125"/>
      <c r="Y661" s="125"/>
      <c r="Z661" s="125"/>
      <c r="AA661" s="125"/>
      <c r="AB661" s="125"/>
      <c r="AC661" s="123" t="str">
        <f>IF(区域选择!U662="","",区域选择!U662)</f>
        <v/>
      </c>
      <c r="AD661" s="123" t="str">
        <f>IF(原始数据!AL661=0,"",原始数据!AL661)</f>
        <v/>
      </c>
      <c r="AE661" s="124"/>
      <c r="AF661" s="125"/>
      <c r="AG661" s="125"/>
      <c r="AH661" s="125"/>
      <c r="AI661" s="125"/>
      <c r="AJ661" s="125"/>
      <c r="AK661" s="123" t="str">
        <f>IF(区域选择!Z662="","",区域选择!Z662)</f>
        <v/>
      </c>
      <c r="AL661" s="123" t="str">
        <f>IF(原始数据!AN661=0,"",原始数据!AN661)</f>
        <v/>
      </c>
      <c r="AM661" s="124"/>
      <c r="AN661" s="125"/>
      <c r="AO661" s="125"/>
      <c r="AP661" s="125"/>
      <c r="AQ661" s="125"/>
      <c r="AR661" s="125"/>
      <c r="AS661" s="128"/>
      <c r="AT661" s="128"/>
      <c r="AU661" s="128"/>
      <c r="AV661" s="128"/>
      <c r="AW661" s="128"/>
      <c r="AX661" s="125"/>
      <c r="AY661" s="125"/>
      <c r="AZ661" s="130"/>
      <c r="BA661" s="130"/>
      <c r="BB661" s="130"/>
      <c r="BC661" s="125"/>
    </row>
    <row r="662" spans="1:55">
      <c r="A662" s="117">
        <f>输入错误检查!B662</f>
        <v>0</v>
      </c>
      <c r="C662" s="120" t="str">
        <f>IF(原始数据!B662="","",原始数据!B662)</f>
        <v/>
      </c>
      <c r="D662" s="120" t="str">
        <f>IF(原始数据!C662="","",原始数据!C662)</f>
        <v/>
      </c>
      <c r="E662" s="120" t="str">
        <f>IF(原始数据!D662="","",原始数据!D662)</f>
        <v/>
      </c>
      <c r="F662" s="120" t="str">
        <f>IF(原始数据!E662="","",原始数据!E662)</f>
        <v/>
      </c>
      <c r="G662" s="120" t="str">
        <f>IF(原始数据!F662="","",原始数据!F662)</f>
        <v/>
      </c>
      <c r="H662" s="120">
        <f>IF(原始数据!G662="","",原始数据!G662)</f>
        <v>3</v>
      </c>
      <c r="I662" s="120" t="str">
        <f>IF(原始数据!H662="","",原始数据!H662)</f>
        <v>上</v>
      </c>
      <c r="J662" s="120" t="str">
        <f>原始数据!U662</f>
        <v/>
      </c>
      <c r="K662" s="120" t="str">
        <f t="shared" si="22"/>
        <v/>
      </c>
      <c r="L662" s="120">
        <f t="shared" si="23"/>
        <v>0</v>
      </c>
      <c r="M662" s="123" t="str">
        <f>IF(区域选择!K663="","",区域选择!K663)</f>
        <v/>
      </c>
      <c r="N662" s="123" t="str">
        <f>IF(原始数据!AI662=0,"",原始数据!AI662)</f>
        <v/>
      </c>
      <c r="O662" s="124"/>
      <c r="P662" s="125"/>
      <c r="Q662" s="125"/>
      <c r="R662" s="125"/>
      <c r="S662" s="125"/>
      <c r="T662" s="125"/>
      <c r="U662" s="123" t="str">
        <f>IF(区域选择!P663="","",区域选择!P663)</f>
        <v/>
      </c>
      <c r="V662" s="123" t="str">
        <f>IF(原始数据!AJ662=0,"",原始数据!AJ662)</f>
        <v/>
      </c>
      <c r="W662" s="124"/>
      <c r="X662" s="125"/>
      <c r="Y662" s="125"/>
      <c r="Z662" s="125"/>
      <c r="AA662" s="125"/>
      <c r="AB662" s="125"/>
      <c r="AC662" s="123" t="str">
        <f>IF(区域选择!U663="","",区域选择!U663)</f>
        <v/>
      </c>
      <c r="AD662" s="123" t="str">
        <f>IF(原始数据!AL662=0,"",原始数据!AL662)</f>
        <v/>
      </c>
      <c r="AE662" s="124"/>
      <c r="AF662" s="125"/>
      <c r="AG662" s="125"/>
      <c r="AH662" s="125"/>
      <c r="AI662" s="125"/>
      <c r="AJ662" s="125"/>
      <c r="AK662" s="123" t="str">
        <f>IF(区域选择!Z663="","",区域选择!Z663)</f>
        <v/>
      </c>
      <c r="AL662" s="123" t="str">
        <f>IF(原始数据!AN662=0,"",原始数据!AN662)</f>
        <v/>
      </c>
      <c r="AM662" s="124"/>
      <c r="AN662" s="125"/>
      <c r="AO662" s="125"/>
      <c r="AP662" s="125"/>
      <c r="AQ662" s="125"/>
      <c r="AR662" s="125"/>
      <c r="AS662" s="128"/>
      <c r="AT662" s="128"/>
      <c r="AU662" s="128"/>
      <c r="AV662" s="128"/>
      <c r="AW662" s="128"/>
      <c r="AX662" s="125"/>
      <c r="AY662" s="125"/>
      <c r="AZ662" s="130"/>
      <c r="BA662" s="130"/>
      <c r="BB662" s="130"/>
      <c r="BC662" s="125"/>
    </row>
    <row r="663" spans="1:55">
      <c r="A663" s="117">
        <f>输入错误检查!B663</f>
        <v>0</v>
      </c>
      <c r="C663" s="120" t="str">
        <f>IF(原始数据!B663="","",原始数据!B663)</f>
        <v/>
      </c>
      <c r="D663" s="120" t="str">
        <f>IF(原始数据!C663="","",原始数据!C663)</f>
        <v/>
      </c>
      <c r="E663" s="120" t="str">
        <f>IF(原始数据!D663="","",原始数据!D663)</f>
        <v/>
      </c>
      <c r="F663" s="120" t="str">
        <f>IF(原始数据!E663="","",原始数据!E663)</f>
        <v/>
      </c>
      <c r="G663" s="120" t="str">
        <f>IF(原始数据!F663="","",原始数据!F663)</f>
        <v/>
      </c>
      <c r="H663" s="120">
        <f>IF(原始数据!G663="","",原始数据!G663)</f>
        <v>3</v>
      </c>
      <c r="I663" s="120" t="str">
        <f>IF(原始数据!H663="","",原始数据!H663)</f>
        <v>下</v>
      </c>
      <c r="J663" s="120" t="str">
        <f>原始数据!U663</f>
        <v/>
      </c>
      <c r="K663" s="120" t="str">
        <f t="shared" si="22"/>
        <v/>
      </c>
      <c r="L663" s="120">
        <f t="shared" si="23"/>
        <v>0</v>
      </c>
      <c r="M663" s="123" t="str">
        <f>IF(区域选择!K664="","",区域选择!K664)</f>
        <v/>
      </c>
      <c r="N663" s="123" t="str">
        <f>IF(原始数据!AI663=0,"",原始数据!AI663)</f>
        <v/>
      </c>
      <c r="O663" s="124"/>
      <c r="P663" s="125"/>
      <c r="Q663" s="125"/>
      <c r="R663" s="125"/>
      <c r="S663" s="125"/>
      <c r="T663" s="125"/>
      <c r="U663" s="123" t="str">
        <f>IF(区域选择!P664="","",区域选择!P664)</f>
        <v/>
      </c>
      <c r="V663" s="123" t="str">
        <f>IF(原始数据!AJ663=0,"",原始数据!AJ663)</f>
        <v/>
      </c>
      <c r="W663" s="124"/>
      <c r="X663" s="125"/>
      <c r="Y663" s="125"/>
      <c r="Z663" s="125"/>
      <c r="AA663" s="125"/>
      <c r="AB663" s="125"/>
      <c r="AC663" s="123" t="str">
        <f>IF(区域选择!U664="","",区域选择!U664)</f>
        <v/>
      </c>
      <c r="AD663" s="123" t="str">
        <f>IF(原始数据!AL663=0,"",原始数据!AL663)</f>
        <v/>
      </c>
      <c r="AE663" s="124"/>
      <c r="AF663" s="125"/>
      <c r="AG663" s="125"/>
      <c r="AH663" s="125"/>
      <c r="AI663" s="125"/>
      <c r="AJ663" s="125"/>
      <c r="AK663" s="123" t="str">
        <f>IF(区域选择!Z664="","",区域选择!Z664)</f>
        <v/>
      </c>
      <c r="AL663" s="123" t="str">
        <f>IF(原始数据!AN663=0,"",原始数据!AN663)</f>
        <v/>
      </c>
      <c r="AM663" s="124"/>
      <c r="AN663" s="125"/>
      <c r="AO663" s="125"/>
      <c r="AP663" s="125"/>
      <c r="AQ663" s="125"/>
      <c r="AR663" s="125"/>
      <c r="AS663" s="128"/>
      <c r="AT663" s="128"/>
      <c r="AU663" s="128"/>
      <c r="AV663" s="128"/>
      <c r="AW663" s="128"/>
      <c r="AX663" s="125"/>
      <c r="AY663" s="125"/>
      <c r="AZ663" s="130"/>
      <c r="BA663" s="130"/>
      <c r="BB663" s="130"/>
      <c r="BC663" s="125"/>
    </row>
    <row r="664" spans="1:55">
      <c r="A664" s="117">
        <f>输入错误检查!B664</f>
        <v>0</v>
      </c>
      <c r="C664" s="120" t="str">
        <f>IF(原始数据!B664="","",原始数据!B664)</f>
        <v/>
      </c>
      <c r="D664" s="120" t="str">
        <f>IF(原始数据!C664="","",原始数据!C664)</f>
        <v/>
      </c>
      <c r="E664" s="120" t="str">
        <f>IF(原始数据!D664="","",原始数据!D664)</f>
        <v/>
      </c>
      <c r="F664" s="120" t="str">
        <f>IF(原始数据!E664="","",原始数据!E664)</f>
        <v/>
      </c>
      <c r="G664" s="120" t="str">
        <f>IF(原始数据!F664="","",原始数据!F664)</f>
        <v/>
      </c>
      <c r="H664" s="120" t="str">
        <f>IF(原始数据!G664="","",原始数据!G664)</f>
        <v>加</v>
      </c>
      <c r="I664" s="120" t="str">
        <f>IF(原始数据!H664="","",原始数据!H664)</f>
        <v>上</v>
      </c>
      <c r="J664" s="120" t="str">
        <f>原始数据!U664</f>
        <v/>
      </c>
      <c r="K664" s="120" t="str">
        <f t="shared" si="22"/>
        <v/>
      </c>
      <c r="L664" s="120">
        <f t="shared" si="23"/>
        <v>0</v>
      </c>
      <c r="M664" s="123" t="str">
        <f>IF(区域选择!K665="","",区域选择!K665)</f>
        <v/>
      </c>
      <c r="N664" s="123" t="str">
        <f>IF(原始数据!AI664=0,"",原始数据!AI664)</f>
        <v/>
      </c>
      <c r="O664" s="124"/>
      <c r="P664" s="125"/>
      <c r="Q664" s="125"/>
      <c r="R664" s="125"/>
      <c r="S664" s="125"/>
      <c r="T664" s="125"/>
      <c r="U664" s="123" t="str">
        <f>IF(区域选择!P665="","",区域选择!P665)</f>
        <v/>
      </c>
      <c r="V664" s="123" t="str">
        <f>IF(原始数据!AJ664=0,"",原始数据!AJ664)</f>
        <v/>
      </c>
      <c r="W664" s="124"/>
      <c r="X664" s="125"/>
      <c r="Y664" s="125"/>
      <c r="Z664" s="125"/>
      <c r="AA664" s="125"/>
      <c r="AB664" s="125"/>
      <c r="AC664" s="123" t="str">
        <f>IF(区域选择!U665="","",区域选择!U665)</f>
        <v/>
      </c>
      <c r="AD664" s="123" t="str">
        <f>IF(原始数据!AL664=0,"",原始数据!AL664)</f>
        <v/>
      </c>
      <c r="AE664" s="124"/>
      <c r="AF664" s="125"/>
      <c r="AG664" s="125"/>
      <c r="AH664" s="125"/>
      <c r="AI664" s="125"/>
      <c r="AJ664" s="125"/>
      <c r="AK664" s="123" t="str">
        <f>IF(区域选择!Z665="","",区域选择!Z665)</f>
        <v/>
      </c>
      <c r="AL664" s="123" t="str">
        <f>IF(原始数据!AN664=0,"",原始数据!AN664)</f>
        <v/>
      </c>
      <c r="AM664" s="124"/>
      <c r="AN664" s="125"/>
      <c r="AO664" s="125"/>
      <c r="AP664" s="125"/>
      <c r="AQ664" s="125"/>
      <c r="AR664" s="125"/>
      <c r="AS664" s="128"/>
      <c r="AT664" s="128"/>
      <c r="AU664" s="128"/>
      <c r="AV664" s="128"/>
      <c r="AW664" s="128"/>
      <c r="AX664" s="125"/>
      <c r="AY664" s="125"/>
      <c r="AZ664" s="130"/>
      <c r="BA664" s="130"/>
      <c r="BB664" s="130"/>
      <c r="BC664" s="125"/>
    </row>
    <row r="665" spans="1:55">
      <c r="A665" s="117">
        <f>输入错误检查!B665</f>
        <v>0</v>
      </c>
      <c r="C665" s="120" t="str">
        <f>IF(原始数据!B665="","",原始数据!B665)</f>
        <v/>
      </c>
      <c r="D665" s="120" t="str">
        <f>IF(原始数据!C665="","",原始数据!C665)</f>
        <v/>
      </c>
      <c r="E665" s="120" t="str">
        <f>IF(原始数据!D665="","",原始数据!D665)</f>
        <v/>
      </c>
      <c r="F665" s="120" t="str">
        <f>IF(原始数据!E665="","",原始数据!E665)</f>
        <v/>
      </c>
      <c r="G665" s="120" t="str">
        <f>IF(原始数据!F665="","",原始数据!F665)</f>
        <v/>
      </c>
      <c r="H665" s="120" t="str">
        <f>IF(原始数据!G665="","",原始数据!G665)</f>
        <v>加</v>
      </c>
      <c r="I665" s="120" t="str">
        <f>IF(原始数据!H665="","",原始数据!H665)</f>
        <v>下</v>
      </c>
      <c r="J665" s="120" t="str">
        <f>原始数据!U665</f>
        <v/>
      </c>
      <c r="K665" s="120" t="str">
        <f t="shared" si="22"/>
        <v/>
      </c>
      <c r="L665" s="120">
        <f t="shared" si="23"/>
        <v>0</v>
      </c>
      <c r="M665" s="123" t="str">
        <f>IF(区域选择!K666="","",区域选择!K666)</f>
        <v/>
      </c>
      <c r="N665" s="123" t="str">
        <f>IF(原始数据!AI665=0,"",原始数据!AI665)</f>
        <v/>
      </c>
      <c r="O665" s="124"/>
      <c r="P665" s="125"/>
      <c r="Q665" s="125"/>
      <c r="R665" s="125"/>
      <c r="S665" s="125"/>
      <c r="T665" s="125"/>
      <c r="U665" s="123" t="str">
        <f>IF(区域选择!P666="","",区域选择!P666)</f>
        <v/>
      </c>
      <c r="V665" s="123" t="str">
        <f>IF(原始数据!AJ665=0,"",原始数据!AJ665)</f>
        <v/>
      </c>
      <c r="W665" s="124"/>
      <c r="X665" s="125"/>
      <c r="Y665" s="125"/>
      <c r="Z665" s="125"/>
      <c r="AA665" s="125"/>
      <c r="AB665" s="125"/>
      <c r="AC665" s="123" t="str">
        <f>IF(区域选择!U666="","",区域选择!U666)</f>
        <v/>
      </c>
      <c r="AD665" s="123" t="str">
        <f>IF(原始数据!AL665=0,"",原始数据!AL665)</f>
        <v/>
      </c>
      <c r="AE665" s="124"/>
      <c r="AF665" s="125"/>
      <c r="AG665" s="125"/>
      <c r="AH665" s="125"/>
      <c r="AI665" s="125"/>
      <c r="AJ665" s="125"/>
      <c r="AK665" s="123" t="str">
        <f>IF(区域选择!Z666="","",区域选择!Z666)</f>
        <v/>
      </c>
      <c r="AL665" s="123" t="str">
        <f>IF(原始数据!AN665=0,"",原始数据!AN665)</f>
        <v/>
      </c>
      <c r="AM665" s="124"/>
      <c r="AN665" s="125"/>
      <c r="AO665" s="125"/>
      <c r="AP665" s="125"/>
      <c r="AQ665" s="125"/>
      <c r="AR665" s="125"/>
      <c r="AS665" s="128"/>
      <c r="AT665" s="128"/>
      <c r="AU665" s="128"/>
      <c r="AV665" s="128"/>
      <c r="AW665" s="128"/>
      <c r="AX665" s="125"/>
      <c r="AY665" s="125"/>
      <c r="AZ665" s="130"/>
      <c r="BA665" s="130"/>
      <c r="BB665" s="130"/>
      <c r="BC665" s="125"/>
    </row>
    <row r="666" spans="1:55">
      <c r="A666" s="117">
        <f>输入错误检查!B666</f>
        <v>0</v>
      </c>
      <c r="C666" s="120" t="str">
        <f>IF(原始数据!B666="","",原始数据!B666)</f>
        <v/>
      </c>
      <c r="D666" s="120" t="str">
        <f>IF(原始数据!C666="","",原始数据!C666)</f>
        <v/>
      </c>
      <c r="E666" s="120" t="str">
        <f>IF(原始数据!D666="","",原始数据!D666)</f>
        <v/>
      </c>
      <c r="F666" s="120" t="str">
        <f>IF(原始数据!E666="","",原始数据!E666)</f>
        <v/>
      </c>
      <c r="G666" s="120" t="str">
        <f>IF(原始数据!F666="","",原始数据!F666)</f>
        <v/>
      </c>
      <c r="H666" s="120">
        <f>IF(原始数据!G666="","",原始数据!G666)</f>
        <v>1</v>
      </c>
      <c r="I666" s="120" t="str">
        <f>IF(原始数据!H666="","",原始数据!H666)</f>
        <v>上</v>
      </c>
      <c r="J666" s="120" t="str">
        <f>原始数据!U666</f>
        <v/>
      </c>
      <c r="K666" s="120" t="str">
        <f t="shared" si="22"/>
        <v/>
      </c>
      <c r="L666" s="120">
        <f t="shared" si="23"/>
        <v>0</v>
      </c>
      <c r="M666" s="123" t="str">
        <f>IF(区域选择!K667="","",区域选择!K667)</f>
        <v/>
      </c>
      <c r="N666" s="123" t="str">
        <f>IF(原始数据!AI666=0,"",原始数据!AI666)</f>
        <v/>
      </c>
      <c r="O666" s="124"/>
      <c r="P666" s="125"/>
      <c r="Q666" s="125"/>
      <c r="R666" s="125"/>
      <c r="S666" s="125"/>
      <c r="T666" s="125"/>
      <c r="U666" s="123" t="str">
        <f>IF(区域选择!P667="","",区域选择!P667)</f>
        <v/>
      </c>
      <c r="V666" s="123" t="str">
        <f>IF(原始数据!AJ666=0,"",原始数据!AJ666)</f>
        <v/>
      </c>
      <c r="W666" s="124"/>
      <c r="X666" s="125"/>
      <c r="Y666" s="125"/>
      <c r="Z666" s="125"/>
      <c r="AA666" s="125"/>
      <c r="AB666" s="125"/>
      <c r="AC666" s="123" t="str">
        <f>IF(区域选择!U667="","",区域选择!U667)</f>
        <v/>
      </c>
      <c r="AD666" s="123" t="str">
        <f>IF(原始数据!AL666=0,"",原始数据!AL666)</f>
        <v/>
      </c>
      <c r="AE666" s="124"/>
      <c r="AF666" s="125"/>
      <c r="AG666" s="125"/>
      <c r="AH666" s="125"/>
      <c r="AI666" s="125"/>
      <c r="AJ666" s="125"/>
      <c r="AK666" s="123" t="str">
        <f>IF(区域选择!Z667="","",区域选择!Z667)</f>
        <v/>
      </c>
      <c r="AL666" s="123" t="str">
        <f>IF(原始数据!AN666=0,"",原始数据!AN666)</f>
        <v/>
      </c>
      <c r="AM666" s="124"/>
      <c r="AN666" s="125"/>
      <c r="AO666" s="125"/>
      <c r="AP666" s="125"/>
      <c r="AQ666" s="125"/>
      <c r="AR666" s="125"/>
      <c r="AS666" s="128"/>
      <c r="AT666" s="128"/>
      <c r="AU666" s="128"/>
      <c r="AV666" s="128"/>
      <c r="AW666" s="128"/>
      <c r="AX666" s="125"/>
      <c r="AY666" s="125"/>
      <c r="AZ666" s="130"/>
      <c r="BA666" s="130"/>
      <c r="BB666" s="130"/>
      <c r="BC666" s="125"/>
    </row>
    <row r="667" spans="1:55">
      <c r="A667" s="117">
        <f>输入错误检查!B667</f>
        <v>0</v>
      </c>
      <c r="C667" s="120" t="str">
        <f>IF(原始数据!B667="","",原始数据!B667)</f>
        <v/>
      </c>
      <c r="D667" s="120" t="str">
        <f>IF(原始数据!C667="","",原始数据!C667)</f>
        <v/>
      </c>
      <c r="E667" s="120" t="str">
        <f>IF(原始数据!D667="","",原始数据!D667)</f>
        <v/>
      </c>
      <c r="F667" s="120" t="str">
        <f>IF(原始数据!E667="","",原始数据!E667)</f>
        <v/>
      </c>
      <c r="G667" s="120" t="str">
        <f>IF(原始数据!F667="","",原始数据!F667)</f>
        <v/>
      </c>
      <c r="H667" s="120">
        <f>IF(原始数据!G667="","",原始数据!G667)</f>
        <v>1</v>
      </c>
      <c r="I667" s="120" t="str">
        <f>IF(原始数据!H667="","",原始数据!H667)</f>
        <v>下</v>
      </c>
      <c r="J667" s="120" t="str">
        <f>原始数据!U667</f>
        <v/>
      </c>
      <c r="K667" s="120" t="str">
        <f t="shared" si="22"/>
        <v/>
      </c>
      <c r="L667" s="120">
        <f t="shared" si="23"/>
        <v>0</v>
      </c>
      <c r="M667" s="123" t="str">
        <f>IF(区域选择!K668="","",区域选择!K668)</f>
        <v/>
      </c>
      <c r="N667" s="123" t="str">
        <f>IF(原始数据!AI667=0,"",原始数据!AI667)</f>
        <v/>
      </c>
      <c r="O667" s="124"/>
      <c r="P667" s="125"/>
      <c r="Q667" s="125"/>
      <c r="R667" s="125"/>
      <c r="S667" s="125"/>
      <c r="T667" s="125"/>
      <c r="U667" s="123" t="str">
        <f>IF(区域选择!P668="","",区域选择!P668)</f>
        <v/>
      </c>
      <c r="V667" s="123" t="str">
        <f>IF(原始数据!AJ667=0,"",原始数据!AJ667)</f>
        <v/>
      </c>
      <c r="W667" s="124"/>
      <c r="X667" s="125"/>
      <c r="Y667" s="125"/>
      <c r="Z667" s="125"/>
      <c r="AA667" s="125"/>
      <c r="AB667" s="125"/>
      <c r="AC667" s="123" t="str">
        <f>IF(区域选择!U668="","",区域选择!U668)</f>
        <v/>
      </c>
      <c r="AD667" s="123" t="str">
        <f>IF(原始数据!AL667=0,"",原始数据!AL667)</f>
        <v/>
      </c>
      <c r="AE667" s="124"/>
      <c r="AF667" s="125"/>
      <c r="AG667" s="125"/>
      <c r="AH667" s="125"/>
      <c r="AI667" s="125"/>
      <c r="AJ667" s="125"/>
      <c r="AK667" s="123" t="str">
        <f>IF(区域选择!Z668="","",区域选择!Z668)</f>
        <v/>
      </c>
      <c r="AL667" s="123" t="str">
        <f>IF(原始数据!AN667=0,"",原始数据!AN667)</f>
        <v/>
      </c>
      <c r="AM667" s="124"/>
      <c r="AN667" s="125"/>
      <c r="AO667" s="125"/>
      <c r="AP667" s="125"/>
      <c r="AQ667" s="125"/>
      <c r="AR667" s="125"/>
      <c r="AS667" s="128"/>
      <c r="AT667" s="128"/>
      <c r="AU667" s="128"/>
      <c r="AV667" s="128"/>
      <c r="AW667" s="128"/>
      <c r="AX667" s="125"/>
      <c r="AY667" s="125"/>
      <c r="AZ667" s="130"/>
      <c r="BA667" s="130"/>
      <c r="BB667" s="130"/>
      <c r="BC667" s="125"/>
    </row>
    <row r="668" spans="1:55">
      <c r="A668" s="117">
        <f>输入错误检查!B668</f>
        <v>0</v>
      </c>
      <c r="C668" s="120" t="str">
        <f>IF(原始数据!B668="","",原始数据!B668)</f>
        <v/>
      </c>
      <c r="D668" s="120" t="str">
        <f>IF(原始数据!C668="","",原始数据!C668)</f>
        <v/>
      </c>
      <c r="E668" s="120" t="str">
        <f>IF(原始数据!D668="","",原始数据!D668)</f>
        <v/>
      </c>
      <c r="F668" s="120" t="str">
        <f>IF(原始数据!E668="","",原始数据!E668)</f>
        <v/>
      </c>
      <c r="G668" s="120" t="str">
        <f>IF(原始数据!F668="","",原始数据!F668)</f>
        <v/>
      </c>
      <c r="H668" s="120">
        <f>IF(原始数据!G668="","",原始数据!G668)</f>
        <v>2</v>
      </c>
      <c r="I668" s="120" t="str">
        <f>IF(原始数据!H668="","",原始数据!H668)</f>
        <v>上</v>
      </c>
      <c r="J668" s="120" t="str">
        <f>原始数据!U668</f>
        <v/>
      </c>
      <c r="K668" s="120" t="str">
        <f t="shared" si="22"/>
        <v/>
      </c>
      <c r="L668" s="120">
        <f t="shared" si="23"/>
        <v>0</v>
      </c>
      <c r="M668" s="123" t="str">
        <f>IF(区域选择!K669="","",区域选择!K669)</f>
        <v/>
      </c>
      <c r="N668" s="123" t="str">
        <f>IF(原始数据!AI668=0,"",原始数据!AI668)</f>
        <v/>
      </c>
      <c r="O668" s="124"/>
      <c r="P668" s="125"/>
      <c r="Q668" s="125"/>
      <c r="R668" s="125"/>
      <c r="S668" s="125"/>
      <c r="T668" s="125"/>
      <c r="U668" s="123" t="str">
        <f>IF(区域选择!P669="","",区域选择!P669)</f>
        <v/>
      </c>
      <c r="V668" s="123" t="str">
        <f>IF(原始数据!AJ668=0,"",原始数据!AJ668)</f>
        <v/>
      </c>
      <c r="W668" s="124"/>
      <c r="X668" s="125"/>
      <c r="Y668" s="125"/>
      <c r="Z668" s="125"/>
      <c r="AA668" s="125"/>
      <c r="AB668" s="125"/>
      <c r="AC668" s="123" t="str">
        <f>IF(区域选择!U669="","",区域选择!U669)</f>
        <v/>
      </c>
      <c r="AD668" s="123" t="str">
        <f>IF(原始数据!AL668=0,"",原始数据!AL668)</f>
        <v/>
      </c>
      <c r="AE668" s="124"/>
      <c r="AF668" s="125"/>
      <c r="AG668" s="125"/>
      <c r="AH668" s="125"/>
      <c r="AI668" s="125"/>
      <c r="AJ668" s="125"/>
      <c r="AK668" s="123" t="str">
        <f>IF(区域选择!Z669="","",区域选择!Z669)</f>
        <v/>
      </c>
      <c r="AL668" s="123" t="str">
        <f>IF(原始数据!AN668=0,"",原始数据!AN668)</f>
        <v/>
      </c>
      <c r="AM668" s="124"/>
      <c r="AN668" s="125"/>
      <c r="AO668" s="125"/>
      <c r="AP668" s="125"/>
      <c r="AQ668" s="125"/>
      <c r="AR668" s="125"/>
      <c r="AS668" s="128"/>
      <c r="AT668" s="128"/>
      <c r="AU668" s="128"/>
      <c r="AV668" s="128"/>
      <c r="AW668" s="128"/>
      <c r="AX668" s="125"/>
      <c r="AY668" s="125"/>
      <c r="AZ668" s="130"/>
      <c r="BA668" s="130"/>
      <c r="BB668" s="130"/>
      <c r="BC668" s="125"/>
    </row>
    <row r="669" spans="1:55">
      <c r="A669" s="117">
        <f>输入错误检查!B669</f>
        <v>0</v>
      </c>
      <c r="C669" s="120" t="str">
        <f>IF(原始数据!B669="","",原始数据!B669)</f>
        <v/>
      </c>
      <c r="D669" s="120" t="str">
        <f>IF(原始数据!C669="","",原始数据!C669)</f>
        <v/>
      </c>
      <c r="E669" s="120" t="str">
        <f>IF(原始数据!D669="","",原始数据!D669)</f>
        <v/>
      </c>
      <c r="F669" s="120" t="str">
        <f>IF(原始数据!E669="","",原始数据!E669)</f>
        <v/>
      </c>
      <c r="G669" s="120" t="str">
        <f>IF(原始数据!F669="","",原始数据!F669)</f>
        <v/>
      </c>
      <c r="H669" s="120">
        <f>IF(原始数据!G669="","",原始数据!G669)</f>
        <v>2</v>
      </c>
      <c r="I669" s="120" t="str">
        <f>IF(原始数据!H669="","",原始数据!H669)</f>
        <v>下</v>
      </c>
      <c r="J669" s="120" t="str">
        <f>原始数据!U669</f>
        <v/>
      </c>
      <c r="K669" s="120" t="str">
        <f t="shared" si="22"/>
        <v/>
      </c>
      <c r="L669" s="120">
        <f t="shared" si="23"/>
        <v>0</v>
      </c>
      <c r="M669" s="123" t="str">
        <f>IF(区域选择!K670="","",区域选择!K670)</f>
        <v/>
      </c>
      <c r="N669" s="123" t="str">
        <f>IF(原始数据!AI669=0,"",原始数据!AI669)</f>
        <v/>
      </c>
      <c r="O669" s="124"/>
      <c r="P669" s="125"/>
      <c r="Q669" s="125"/>
      <c r="R669" s="125"/>
      <c r="S669" s="125"/>
      <c r="T669" s="125"/>
      <c r="U669" s="123" t="str">
        <f>IF(区域选择!P670="","",区域选择!P670)</f>
        <v/>
      </c>
      <c r="V669" s="123" t="str">
        <f>IF(原始数据!AJ669=0,"",原始数据!AJ669)</f>
        <v/>
      </c>
      <c r="W669" s="124"/>
      <c r="X669" s="125"/>
      <c r="Y669" s="125"/>
      <c r="Z669" s="125"/>
      <c r="AA669" s="125"/>
      <c r="AB669" s="125"/>
      <c r="AC669" s="123" t="str">
        <f>IF(区域选择!U670="","",区域选择!U670)</f>
        <v/>
      </c>
      <c r="AD669" s="123" t="str">
        <f>IF(原始数据!AL669=0,"",原始数据!AL669)</f>
        <v/>
      </c>
      <c r="AE669" s="124"/>
      <c r="AF669" s="125"/>
      <c r="AG669" s="125"/>
      <c r="AH669" s="125"/>
      <c r="AI669" s="125"/>
      <c r="AJ669" s="125"/>
      <c r="AK669" s="123" t="str">
        <f>IF(区域选择!Z670="","",区域选择!Z670)</f>
        <v/>
      </c>
      <c r="AL669" s="123" t="str">
        <f>IF(原始数据!AN669=0,"",原始数据!AN669)</f>
        <v/>
      </c>
      <c r="AM669" s="124"/>
      <c r="AN669" s="125"/>
      <c r="AO669" s="125"/>
      <c r="AP669" s="125"/>
      <c r="AQ669" s="125"/>
      <c r="AR669" s="125"/>
      <c r="AS669" s="128"/>
      <c r="AT669" s="128"/>
      <c r="AU669" s="128"/>
      <c r="AV669" s="128"/>
      <c r="AW669" s="128"/>
      <c r="AX669" s="125"/>
      <c r="AY669" s="125"/>
      <c r="AZ669" s="130"/>
      <c r="BA669" s="130"/>
      <c r="BB669" s="130"/>
      <c r="BC669" s="125"/>
    </row>
    <row r="670" spans="1:55">
      <c r="A670" s="117">
        <f>输入错误检查!B670</f>
        <v>0</v>
      </c>
      <c r="C670" s="120" t="str">
        <f>IF(原始数据!B670="","",原始数据!B670)</f>
        <v/>
      </c>
      <c r="D670" s="120" t="str">
        <f>IF(原始数据!C670="","",原始数据!C670)</f>
        <v/>
      </c>
      <c r="E670" s="120" t="str">
        <f>IF(原始数据!D670="","",原始数据!D670)</f>
        <v/>
      </c>
      <c r="F670" s="120" t="str">
        <f>IF(原始数据!E670="","",原始数据!E670)</f>
        <v/>
      </c>
      <c r="G670" s="120" t="str">
        <f>IF(原始数据!F670="","",原始数据!F670)</f>
        <v/>
      </c>
      <c r="H670" s="120">
        <f>IF(原始数据!G670="","",原始数据!G670)</f>
        <v>3</v>
      </c>
      <c r="I670" s="120" t="str">
        <f>IF(原始数据!H670="","",原始数据!H670)</f>
        <v>上</v>
      </c>
      <c r="J670" s="120" t="str">
        <f>原始数据!U670</f>
        <v/>
      </c>
      <c r="K670" s="120" t="str">
        <f t="shared" si="22"/>
        <v/>
      </c>
      <c r="L670" s="120">
        <f t="shared" si="23"/>
        <v>0</v>
      </c>
      <c r="M670" s="123" t="str">
        <f>IF(区域选择!K671="","",区域选择!K671)</f>
        <v/>
      </c>
      <c r="N670" s="123" t="str">
        <f>IF(原始数据!AI670=0,"",原始数据!AI670)</f>
        <v/>
      </c>
      <c r="O670" s="124"/>
      <c r="P670" s="125"/>
      <c r="Q670" s="125"/>
      <c r="R670" s="125"/>
      <c r="S670" s="125"/>
      <c r="T670" s="125"/>
      <c r="U670" s="123" t="str">
        <f>IF(区域选择!P671="","",区域选择!P671)</f>
        <v/>
      </c>
      <c r="V670" s="123" t="str">
        <f>IF(原始数据!AJ670=0,"",原始数据!AJ670)</f>
        <v/>
      </c>
      <c r="W670" s="124"/>
      <c r="X670" s="125"/>
      <c r="Y670" s="125"/>
      <c r="Z670" s="125"/>
      <c r="AA670" s="125"/>
      <c r="AB670" s="125"/>
      <c r="AC670" s="123" t="str">
        <f>IF(区域选择!U671="","",区域选择!U671)</f>
        <v/>
      </c>
      <c r="AD670" s="123" t="str">
        <f>IF(原始数据!AL670=0,"",原始数据!AL670)</f>
        <v/>
      </c>
      <c r="AE670" s="124"/>
      <c r="AF670" s="125"/>
      <c r="AG670" s="125"/>
      <c r="AH670" s="125"/>
      <c r="AI670" s="125"/>
      <c r="AJ670" s="125"/>
      <c r="AK670" s="123" t="str">
        <f>IF(区域选择!Z671="","",区域选择!Z671)</f>
        <v/>
      </c>
      <c r="AL670" s="123" t="str">
        <f>IF(原始数据!AN670=0,"",原始数据!AN670)</f>
        <v/>
      </c>
      <c r="AM670" s="124"/>
      <c r="AN670" s="125"/>
      <c r="AO670" s="125"/>
      <c r="AP670" s="125"/>
      <c r="AQ670" s="125"/>
      <c r="AR670" s="125"/>
      <c r="AS670" s="128"/>
      <c r="AT670" s="128"/>
      <c r="AU670" s="128"/>
      <c r="AV670" s="128"/>
      <c r="AW670" s="128"/>
      <c r="AX670" s="125"/>
      <c r="AY670" s="125"/>
      <c r="AZ670" s="130"/>
      <c r="BA670" s="130"/>
      <c r="BB670" s="130"/>
      <c r="BC670" s="125"/>
    </row>
    <row r="671" spans="1:55">
      <c r="A671" s="117">
        <f>输入错误检查!B671</f>
        <v>0</v>
      </c>
      <c r="C671" s="120" t="str">
        <f>IF(原始数据!B671="","",原始数据!B671)</f>
        <v/>
      </c>
      <c r="D671" s="120" t="str">
        <f>IF(原始数据!C671="","",原始数据!C671)</f>
        <v/>
      </c>
      <c r="E671" s="120" t="str">
        <f>IF(原始数据!D671="","",原始数据!D671)</f>
        <v/>
      </c>
      <c r="F671" s="120" t="str">
        <f>IF(原始数据!E671="","",原始数据!E671)</f>
        <v/>
      </c>
      <c r="G671" s="120" t="str">
        <f>IF(原始数据!F671="","",原始数据!F671)</f>
        <v/>
      </c>
      <c r="H671" s="120">
        <f>IF(原始数据!G671="","",原始数据!G671)</f>
        <v>3</v>
      </c>
      <c r="I671" s="120" t="str">
        <f>IF(原始数据!H671="","",原始数据!H671)</f>
        <v>下</v>
      </c>
      <c r="J671" s="120" t="str">
        <f>原始数据!U671</f>
        <v/>
      </c>
      <c r="K671" s="120" t="str">
        <f t="shared" si="22"/>
        <v/>
      </c>
      <c r="L671" s="120">
        <f t="shared" si="23"/>
        <v>0</v>
      </c>
      <c r="M671" s="123" t="str">
        <f>IF(区域选择!K672="","",区域选择!K672)</f>
        <v/>
      </c>
      <c r="N671" s="123" t="str">
        <f>IF(原始数据!AI671=0,"",原始数据!AI671)</f>
        <v/>
      </c>
      <c r="O671" s="124"/>
      <c r="P671" s="125"/>
      <c r="Q671" s="125"/>
      <c r="R671" s="125"/>
      <c r="S671" s="125"/>
      <c r="T671" s="125"/>
      <c r="U671" s="123" t="str">
        <f>IF(区域选择!P672="","",区域选择!P672)</f>
        <v/>
      </c>
      <c r="V671" s="123" t="str">
        <f>IF(原始数据!AJ671=0,"",原始数据!AJ671)</f>
        <v/>
      </c>
      <c r="W671" s="124"/>
      <c r="X671" s="125"/>
      <c r="Y671" s="125"/>
      <c r="Z671" s="125"/>
      <c r="AA671" s="125"/>
      <c r="AB671" s="125"/>
      <c r="AC671" s="123" t="str">
        <f>IF(区域选择!U672="","",区域选择!U672)</f>
        <v/>
      </c>
      <c r="AD671" s="123" t="str">
        <f>IF(原始数据!AL671=0,"",原始数据!AL671)</f>
        <v/>
      </c>
      <c r="AE671" s="124"/>
      <c r="AF671" s="125"/>
      <c r="AG671" s="125"/>
      <c r="AH671" s="125"/>
      <c r="AI671" s="125"/>
      <c r="AJ671" s="125"/>
      <c r="AK671" s="123" t="str">
        <f>IF(区域选择!Z672="","",区域选择!Z672)</f>
        <v/>
      </c>
      <c r="AL671" s="123" t="str">
        <f>IF(原始数据!AN671=0,"",原始数据!AN671)</f>
        <v/>
      </c>
      <c r="AM671" s="124"/>
      <c r="AN671" s="125"/>
      <c r="AO671" s="125"/>
      <c r="AP671" s="125"/>
      <c r="AQ671" s="125"/>
      <c r="AR671" s="125"/>
      <c r="AS671" s="128"/>
      <c r="AT671" s="128"/>
      <c r="AU671" s="128"/>
      <c r="AV671" s="128"/>
      <c r="AW671" s="128"/>
      <c r="AX671" s="125"/>
      <c r="AY671" s="125"/>
      <c r="AZ671" s="130"/>
      <c r="BA671" s="130"/>
      <c r="BB671" s="130"/>
      <c r="BC671" s="125"/>
    </row>
    <row r="672" spans="1:55">
      <c r="A672" s="117">
        <f>输入错误检查!B672</f>
        <v>0</v>
      </c>
      <c r="C672" s="120" t="str">
        <f>IF(原始数据!B672="","",原始数据!B672)</f>
        <v/>
      </c>
      <c r="D672" s="120" t="str">
        <f>IF(原始数据!C672="","",原始数据!C672)</f>
        <v/>
      </c>
      <c r="E672" s="120" t="str">
        <f>IF(原始数据!D672="","",原始数据!D672)</f>
        <v/>
      </c>
      <c r="F672" s="120" t="str">
        <f>IF(原始数据!E672="","",原始数据!E672)</f>
        <v/>
      </c>
      <c r="G672" s="120" t="str">
        <f>IF(原始数据!F672="","",原始数据!F672)</f>
        <v/>
      </c>
      <c r="H672" s="120" t="str">
        <f>IF(原始数据!G672="","",原始数据!G672)</f>
        <v>加</v>
      </c>
      <c r="I672" s="120" t="str">
        <f>IF(原始数据!H672="","",原始数据!H672)</f>
        <v>上</v>
      </c>
      <c r="J672" s="120" t="str">
        <f>原始数据!U672</f>
        <v/>
      </c>
      <c r="K672" s="120" t="str">
        <f t="shared" si="22"/>
        <v/>
      </c>
      <c r="L672" s="120">
        <f t="shared" si="23"/>
        <v>0</v>
      </c>
      <c r="M672" s="123" t="str">
        <f>IF(区域选择!K673="","",区域选择!K673)</f>
        <v/>
      </c>
      <c r="N672" s="123" t="str">
        <f>IF(原始数据!AI672=0,"",原始数据!AI672)</f>
        <v/>
      </c>
      <c r="O672" s="124"/>
      <c r="P672" s="125"/>
      <c r="Q672" s="125"/>
      <c r="R672" s="125"/>
      <c r="S672" s="125"/>
      <c r="T672" s="125"/>
      <c r="U672" s="123" t="str">
        <f>IF(区域选择!P673="","",区域选择!P673)</f>
        <v/>
      </c>
      <c r="V672" s="123" t="str">
        <f>IF(原始数据!AJ672=0,"",原始数据!AJ672)</f>
        <v/>
      </c>
      <c r="W672" s="124"/>
      <c r="X672" s="125"/>
      <c r="Y672" s="125"/>
      <c r="Z672" s="125"/>
      <c r="AA672" s="125"/>
      <c r="AB672" s="125"/>
      <c r="AC672" s="123" t="str">
        <f>IF(区域选择!U673="","",区域选择!U673)</f>
        <v/>
      </c>
      <c r="AD672" s="123" t="str">
        <f>IF(原始数据!AL672=0,"",原始数据!AL672)</f>
        <v/>
      </c>
      <c r="AE672" s="124"/>
      <c r="AF672" s="125"/>
      <c r="AG672" s="125"/>
      <c r="AH672" s="125"/>
      <c r="AI672" s="125"/>
      <c r="AJ672" s="125"/>
      <c r="AK672" s="123" t="str">
        <f>IF(区域选择!Z673="","",区域选择!Z673)</f>
        <v/>
      </c>
      <c r="AL672" s="123" t="str">
        <f>IF(原始数据!AN672=0,"",原始数据!AN672)</f>
        <v/>
      </c>
      <c r="AM672" s="124"/>
      <c r="AN672" s="125"/>
      <c r="AO672" s="125"/>
      <c r="AP672" s="125"/>
      <c r="AQ672" s="125"/>
      <c r="AR672" s="125"/>
      <c r="AS672" s="128"/>
      <c r="AT672" s="128"/>
      <c r="AU672" s="128"/>
      <c r="AV672" s="128"/>
      <c r="AW672" s="128"/>
      <c r="AX672" s="125"/>
      <c r="AY672" s="125"/>
      <c r="AZ672" s="130"/>
      <c r="BA672" s="130"/>
      <c r="BB672" s="130"/>
      <c r="BC672" s="125"/>
    </row>
    <row r="673" spans="1:55">
      <c r="A673" s="117">
        <f>输入错误检查!B673</f>
        <v>0</v>
      </c>
      <c r="C673" s="120" t="str">
        <f>IF(原始数据!B673="","",原始数据!B673)</f>
        <v/>
      </c>
      <c r="D673" s="120" t="str">
        <f>IF(原始数据!C673="","",原始数据!C673)</f>
        <v/>
      </c>
      <c r="E673" s="120" t="str">
        <f>IF(原始数据!D673="","",原始数据!D673)</f>
        <v/>
      </c>
      <c r="F673" s="120" t="str">
        <f>IF(原始数据!E673="","",原始数据!E673)</f>
        <v/>
      </c>
      <c r="G673" s="120" t="str">
        <f>IF(原始数据!F673="","",原始数据!F673)</f>
        <v/>
      </c>
      <c r="H673" s="120" t="str">
        <f>IF(原始数据!G673="","",原始数据!G673)</f>
        <v>加</v>
      </c>
      <c r="I673" s="120" t="str">
        <f>IF(原始数据!H673="","",原始数据!H673)</f>
        <v>下</v>
      </c>
      <c r="J673" s="120" t="str">
        <f>原始数据!U673</f>
        <v/>
      </c>
      <c r="K673" s="120" t="str">
        <f t="shared" si="22"/>
        <v/>
      </c>
      <c r="L673" s="120">
        <f t="shared" si="23"/>
        <v>0</v>
      </c>
      <c r="M673" s="123" t="str">
        <f>IF(区域选择!K674="","",区域选择!K674)</f>
        <v/>
      </c>
      <c r="N673" s="123" t="str">
        <f>IF(原始数据!AI673=0,"",原始数据!AI673)</f>
        <v/>
      </c>
      <c r="O673" s="124"/>
      <c r="P673" s="125"/>
      <c r="Q673" s="125"/>
      <c r="R673" s="125"/>
      <c r="S673" s="125"/>
      <c r="T673" s="125"/>
      <c r="U673" s="123" t="str">
        <f>IF(区域选择!P674="","",区域选择!P674)</f>
        <v/>
      </c>
      <c r="V673" s="123" t="str">
        <f>IF(原始数据!AJ673=0,"",原始数据!AJ673)</f>
        <v/>
      </c>
      <c r="W673" s="124"/>
      <c r="X673" s="125"/>
      <c r="Y673" s="125"/>
      <c r="Z673" s="125"/>
      <c r="AA673" s="125"/>
      <c r="AB673" s="125"/>
      <c r="AC673" s="123" t="str">
        <f>IF(区域选择!U674="","",区域选择!U674)</f>
        <v/>
      </c>
      <c r="AD673" s="123" t="str">
        <f>IF(原始数据!AL673=0,"",原始数据!AL673)</f>
        <v/>
      </c>
      <c r="AE673" s="124"/>
      <c r="AF673" s="125"/>
      <c r="AG673" s="125"/>
      <c r="AH673" s="125"/>
      <c r="AI673" s="125"/>
      <c r="AJ673" s="125"/>
      <c r="AK673" s="123" t="str">
        <f>IF(区域选择!Z674="","",区域选择!Z674)</f>
        <v/>
      </c>
      <c r="AL673" s="123" t="str">
        <f>IF(原始数据!AN673=0,"",原始数据!AN673)</f>
        <v/>
      </c>
      <c r="AM673" s="124"/>
      <c r="AN673" s="125"/>
      <c r="AO673" s="125"/>
      <c r="AP673" s="125"/>
      <c r="AQ673" s="125"/>
      <c r="AR673" s="125"/>
      <c r="AS673" s="128"/>
      <c r="AT673" s="128"/>
      <c r="AU673" s="128"/>
      <c r="AV673" s="128"/>
      <c r="AW673" s="128"/>
      <c r="AX673" s="125"/>
      <c r="AY673" s="125"/>
      <c r="AZ673" s="130"/>
      <c r="BA673" s="130"/>
      <c r="BB673" s="130"/>
      <c r="BC673" s="125"/>
    </row>
    <row r="674" spans="1:55">
      <c r="A674" s="117">
        <f>输入错误检查!B674</f>
        <v>0</v>
      </c>
      <c r="C674" s="120" t="str">
        <f>IF(原始数据!B674="","",原始数据!B674)</f>
        <v/>
      </c>
      <c r="D674" s="120" t="str">
        <f>IF(原始数据!C674="","",原始数据!C674)</f>
        <v/>
      </c>
      <c r="E674" s="120" t="str">
        <f>IF(原始数据!D674="","",原始数据!D674)</f>
        <v/>
      </c>
      <c r="F674" s="120" t="str">
        <f>IF(原始数据!E674="","",原始数据!E674)</f>
        <v/>
      </c>
      <c r="G674" s="120" t="str">
        <f>IF(原始数据!F674="","",原始数据!F674)</f>
        <v/>
      </c>
      <c r="H674" s="120">
        <f>IF(原始数据!G674="","",原始数据!G674)</f>
        <v>1</v>
      </c>
      <c r="I674" s="120" t="str">
        <f>IF(原始数据!H674="","",原始数据!H674)</f>
        <v>上</v>
      </c>
      <c r="J674" s="120" t="str">
        <f>原始数据!U674</f>
        <v/>
      </c>
      <c r="K674" s="120" t="str">
        <f t="shared" si="22"/>
        <v/>
      </c>
      <c r="L674" s="120">
        <f t="shared" si="23"/>
        <v>0</v>
      </c>
      <c r="M674" s="123" t="str">
        <f>IF(区域选择!K675="","",区域选择!K675)</f>
        <v/>
      </c>
      <c r="N674" s="123" t="str">
        <f>IF(原始数据!AI674=0,"",原始数据!AI674)</f>
        <v/>
      </c>
      <c r="O674" s="124"/>
      <c r="P674" s="125"/>
      <c r="Q674" s="125"/>
      <c r="R674" s="125"/>
      <c r="S674" s="125"/>
      <c r="T674" s="125"/>
      <c r="U674" s="123" t="str">
        <f>IF(区域选择!P675="","",区域选择!P675)</f>
        <v/>
      </c>
      <c r="V674" s="123" t="str">
        <f>IF(原始数据!AJ674=0,"",原始数据!AJ674)</f>
        <v/>
      </c>
      <c r="W674" s="124"/>
      <c r="X674" s="125"/>
      <c r="Y674" s="125"/>
      <c r="Z674" s="125"/>
      <c r="AA674" s="125"/>
      <c r="AB674" s="125"/>
      <c r="AC674" s="123" t="str">
        <f>IF(区域选择!U675="","",区域选择!U675)</f>
        <v/>
      </c>
      <c r="AD674" s="123" t="str">
        <f>IF(原始数据!AL674=0,"",原始数据!AL674)</f>
        <v/>
      </c>
      <c r="AE674" s="124"/>
      <c r="AF674" s="125"/>
      <c r="AG674" s="125"/>
      <c r="AH674" s="125"/>
      <c r="AI674" s="125"/>
      <c r="AJ674" s="125"/>
      <c r="AK674" s="123" t="str">
        <f>IF(区域选择!Z675="","",区域选择!Z675)</f>
        <v/>
      </c>
      <c r="AL674" s="123" t="str">
        <f>IF(原始数据!AN674=0,"",原始数据!AN674)</f>
        <v/>
      </c>
      <c r="AM674" s="124"/>
      <c r="AN674" s="125"/>
      <c r="AO674" s="125"/>
      <c r="AP674" s="125"/>
      <c r="AQ674" s="125"/>
      <c r="AR674" s="125"/>
      <c r="AS674" s="128"/>
      <c r="AT674" s="128"/>
      <c r="AU674" s="128"/>
      <c r="AV674" s="128"/>
      <c r="AW674" s="128"/>
      <c r="AX674" s="125"/>
      <c r="AY674" s="125"/>
      <c r="AZ674" s="130"/>
      <c r="BA674" s="130"/>
      <c r="BB674" s="130"/>
      <c r="BC674" s="125"/>
    </row>
    <row r="675" spans="1:55">
      <c r="A675" s="117">
        <f>输入错误检查!B675</f>
        <v>0</v>
      </c>
      <c r="C675" s="120" t="str">
        <f>IF(原始数据!B675="","",原始数据!B675)</f>
        <v/>
      </c>
      <c r="D675" s="120" t="str">
        <f>IF(原始数据!C675="","",原始数据!C675)</f>
        <v/>
      </c>
      <c r="E675" s="120" t="str">
        <f>IF(原始数据!D675="","",原始数据!D675)</f>
        <v/>
      </c>
      <c r="F675" s="120" t="str">
        <f>IF(原始数据!E675="","",原始数据!E675)</f>
        <v/>
      </c>
      <c r="G675" s="120" t="str">
        <f>IF(原始数据!F675="","",原始数据!F675)</f>
        <v/>
      </c>
      <c r="H675" s="120">
        <f>IF(原始数据!G675="","",原始数据!G675)</f>
        <v>1</v>
      </c>
      <c r="I675" s="120" t="str">
        <f>IF(原始数据!H675="","",原始数据!H675)</f>
        <v>下</v>
      </c>
      <c r="J675" s="120" t="str">
        <f>原始数据!U675</f>
        <v/>
      </c>
      <c r="K675" s="120" t="str">
        <f t="shared" si="22"/>
        <v/>
      </c>
      <c r="L675" s="120">
        <f t="shared" si="23"/>
        <v>0</v>
      </c>
      <c r="M675" s="123" t="str">
        <f>IF(区域选择!K676="","",区域选择!K676)</f>
        <v/>
      </c>
      <c r="N675" s="123" t="str">
        <f>IF(原始数据!AI675=0,"",原始数据!AI675)</f>
        <v/>
      </c>
      <c r="O675" s="124"/>
      <c r="P675" s="125"/>
      <c r="Q675" s="125"/>
      <c r="R675" s="125"/>
      <c r="S675" s="125"/>
      <c r="T675" s="125"/>
      <c r="U675" s="123" t="str">
        <f>IF(区域选择!P676="","",区域选择!P676)</f>
        <v/>
      </c>
      <c r="V675" s="123" t="str">
        <f>IF(原始数据!AJ675=0,"",原始数据!AJ675)</f>
        <v/>
      </c>
      <c r="W675" s="124"/>
      <c r="X675" s="125"/>
      <c r="Y675" s="125"/>
      <c r="Z675" s="125"/>
      <c r="AA675" s="125"/>
      <c r="AB675" s="125"/>
      <c r="AC675" s="123" t="str">
        <f>IF(区域选择!U676="","",区域选择!U676)</f>
        <v/>
      </c>
      <c r="AD675" s="123" t="str">
        <f>IF(原始数据!AL675=0,"",原始数据!AL675)</f>
        <v/>
      </c>
      <c r="AE675" s="124"/>
      <c r="AF675" s="125"/>
      <c r="AG675" s="125"/>
      <c r="AH675" s="125"/>
      <c r="AI675" s="125"/>
      <c r="AJ675" s="125"/>
      <c r="AK675" s="123" t="str">
        <f>IF(区域选择!Z676="","",区域选择!Z676)</f>
        <v/>
      </c>
      <c r="AL675" s="123" t="str">
        <f>IF(原始数据!AN675=0,"",原始数据!AN675)</f>
        <v/>
      </c>
      <c r="AM675" s="124"/>
      <c r="AN675" s="125"/>
      <c r="AO675" s="125"/>
      <c r="AP675" s="125"/>
      <c r="AQ675" s="125"/>
      <c r="AR675" s="125"/>
      <c r="AS675" s="128"/>
      <c r="AT675" s="128"/>
      <c r="AU675" s="128"/>
      <c r="AV675" s="128"/>
      <c r="AW675" s="128"/>
      <c r="AX675" s="125"/>
      <c r="AY675" s="125"/>
      <c r="AZ675" s="130"/>
      <c r="BA675" s="130"/>
      <c r="BB675" s="130"/>
      <c r="BC675" s="125"/>
    </row>
    <row r="676" spans="1:55">
      <c r="A676" s="117">
        <f>输入错误检查!B676</f>
        <v>0</v>
      </c>
      <c r="C676" s="120" t="str">
        <f>IF(原始数据!B676="","",原始数据!B676)</f>
        <v/>
      </c>
      <c r="D676" s="120" t="str">
        <f>IF(原始数据!C676="","",原始数据!C676)</f>
        <v/>
      </c>
      <c r="E676" s="120" t="str">
        <f>IF(原始数据!D676="","",原始数据!D676)</f>
        <v/>
      </c>
      <c r="F676" s="120" t="str">
        <f>IF(原始数据!E676="","",原始数据!E676)</f>
        <v/>
      </c>
      <c r="G676" s="120" t="str">
        <f>IF(原始数据!F676="","",原始数据!F676)</f>
        <v/>
      </c>
      <c r="H676" s="120">
        <f>IF(原始数据!G676="","",原始数据!G676)</f>
        <v>2</v>
      </c>
      <c r="I676" s="120" t="str">
        <f>IF(原始数据!H676="","",原始数据!H676)</f>
        <v>上</v>
      </c>
      <c r="J676" s="120" t="str">
        <f>原始数据!U676</f>
        <v/>
      </c>
      <c r="K676" s="120" t="str">
        <f t="shared" si="22"/>
        <v/>
      </c>
      <c r="L676" s="120">
        <f t="shared" si="23"/>
        <v>0</v>
      </c>
      <c r="M676" s="123" t="str">
        <f>IF(区域选择!K677="","",区域选择!K677)</f>
        <v/>
      </c>
      <c r="N676" s="123" t="str">
        <f>IF(原始数据!AI676=0,"",原始数据!AI676)</f>
        <v/>
      </c>
      <c r="O676" s="124"/>
      <c r="P676" s="125"/>
      <c r="Q676" s="125"/>
      <c r="R676" s="125"/>
      <c r="S676" s="125"/>
      <c r="T676" s="125"/>
      <c r="U676" s="123" t="str">
        <f>IF(区域选择!P677="","",区域选择!P677)</f>
        <v/>
      </c>
      <c r="V676" s="123" t="str">
        <f>IF(原始数据!AJ676=0,"",原始数据!AJ676)</f>
        <v/>
      </c>
      <c r="W676" s="124"/>
      <c r="X676" s="125"/>
      <c r="Y676" s="125"/>
      <c r="Z676" s="125"/>
      <c r="AA676" s="125"/>
      <c r="AB676" s="125"/>
      <c r="AC676" s="123" t="str">
        <f>IF(区域选择!U677="","",区域选择!U677)</f>
        <v/>
      </c>
      <c r="AD676" s="123" t="str">
        <f>IF(原始数据!AL676=0,"",原始数据!AL676)</f>
        <v/>
      </c>
      <c r="AE676" s="124"/>
      <c r="AF676" s="125"/>
      <c r="AG676" s="125"/>
      <c r="AH676" s="125"/>
      <c r="AI676" s="125"/>
      <c r="AJ676" s="125"/>
      <c r="AK676" s="123" t="str">
        <f>IF(区域选择!Z677="","",区域选择!Z677)</f>
        <v/>
      </c>
      <c r="AL676" s="123" t="str">
        <f>IF(原始数据!AN676=0,"",原始数据!AN676)</f>
        <v/>
      </c>
      <c r="AM676" s="124"/>
      <c r="AN676" s="125"/>
      <c r="AO676" s="125"/>
      <c r="AP676" s="125"/>
      <c r="AQ676" s="125"/>
      <c r="AR676" s="125"/>
      <c r="AS676" s="128"/>
      <c r="AT676" s="128"/>
      <c r="AU676" s="128"/>
      <c r="AV676" s="128"/>
      <c r="AW676" s="128"/>
      <c r="AX676" s="125"/>
      <c r="AY676" s="125"/>
      <c r="AZ676" s="130"/>
      <c r="BA676" s="130"/>
      <c r="BB676" s="130"/>
      <c r="BC676" s="125"/>
    </row>
    <row r="677" spans="1:55">
      <c r="A677" s="117">
        <f>输入错误检查!B677</f>
        <v>0</v>
      </c>
      <c r="C677" s="120" t="str">
        <f>IF(原始数据!B677="","",原始数据!B677)</f>
        <v/>
      </c>
      <c r="D677" s="120" t="str">
        <f>IF(原始数据!C677="","",原始数据!C677)</f>
        <v/>
      </c>
      <c r="E677" s="120" t="str">
        <f>IF(原始数据!D677="","",原始数据!D677)</f>
        <v/>
      </c>
      <c r="F677" s="120" t="str">
        <f>IF(原始数据!E677="","",原始数据!E677)</f>
        <v/>
      </c>
      <c r="G677" s="120" t="str">
        <f>IF(原始数据!F677="","",原始数据!F677)</f>
        <v/>
      </c>
      <c r="H677" s="120">
        <f>IF(原始数据!G677="","",原始数据!G677)</f>
        <v>2</v>
      </c>
      <c r="I677" s="120" t="str">
        <f>IF(原始数据!H677="","",原始数据!H677)</f>
        <v>下</v>
      </c>
      <c r="J677" s="120" t="str">
        <f>原始数据!U677</f>
        <v/>
      </c>
      <c r="K677" s="120" t="str">
        <f t="shared" si="22"/>
        <v/>
      </c>
      <c r="L677" s="120">
        <f t="shared" si="23"/>
        <v>0</v>
      </c>
      <c r="M677" s="123" t="str">
        <f>IF(区域选择!K678="","",区域选择!K678)</f>
        <v/>
      </c>
      <c r="N677" s="123" t="str">
        <f>IF(原始数据!AI677=0,"",原始数据!AI677)</f>
        <v/>
      </c>
      <c r="O677" s="124"/>
      <c r="P677" s="125"/>
      <c r="Q677" s="125"/>
      <c r="R677" s="125"/>
      <c r="S677" s="125"/>
      <c r="T677" s="125"/>
      <c r="U677" s="123" t="str">
        <f>IF(区域选择!P678="","",区域选择!P678)</f>
        <v/>
      </c>
      <c r="V677" s="123" t="str">
        <f>IF(原始数据!AJ677=0,"",原始数据!AJ677)</f>
        <v/>
      </c>
      <c r="W677" s="124"/>
      <c r="X677" s="125"/>
      <c r="Y677" s="125"/>
      <c r="Z677" s="125"/>
      <c r="AA677" s="125"/>
      <c r="AB677" s="125"/>
      <c r="AC677" s="123" t="str">
        <f>IF(区域选择!U678="","",区域选择!U678)</f>
        <v/>
      </c>
      <c r="AD677" s="123" t="str">
        <f>IF(原始数据!AL677=0,"",原始数据!AL677)</f>
        <v/>
      </c>
      <c r="AE677" s="124"/>
      <c r="AF677" s="125"/>
      <c r="AG677" s="125"/>
      <c r="AH677" s="125"/>
      <c r="AI677" s="125"/>
      <c r="AJ677" s="125"/>
      <c r="AK677" s="123" t="str">
        <f>IF(区域选择!Z678="","",区域选择!Z678)</f>
        <v/>
      </c>
      <c r="AL677" s="123" t="str">
        <f>IF(原始数据!AN677=0,"",原始数据!AN677)</f>
        <v/>
      </c>
      <c r="AM677" s="124"/>
      <c r="AN677" s="125"/>
      <c r="AO677" s="125"/>
      <c r="AP677" s="125"/>
      <c r="AQ677" s="125"/>
      <c r="AR677" s="125"/>
      <c r="AS677" s="128"/>
      <c r="AT677" s="128"/>
      <c r="AU677" s="128"/>
      <c r="AV677" s="128"/>
      <c r="AW677" s="128"/>
      <c r="AX677" s="125"/>
      <c r="AY677" s="125"/>
      <c r="AZ677" s="130"/>
      <c r="BA677" s="130"/>
      <c r="BB677" s="130"/>
      <c r="BC677" s="125"/>
    </row>
    <row r="678" spans="1:55">
      <c r="A678" s="117">
        <f>输入错误检查!B678</f>
        <v>0</v>
      </c>
      <c r="C678" s="120" t="str">
        <f>IF(原始数据!B678="","",原始数据!B678)</f>
        <v/>
      </c>
      <c r="D678" s="120" t="str">
        <f>IF(原始数据!C678="","",原始数据!C678)</f>
        <v/>
      </c>
      <c r="E678" s="120" t="str">
        <f>IF(原始数据!D678="","",原始数据!D678)</f>
        <v/>
      </c>
      <c r="F678" s="120" t="str">
        <f>IF(原始数据!E678="","",原始数据!E678)</f>
        <v/>
      </c>
      <c r="G678" s="120" t="str">
        <f>IF(原始数据!F678="","",原始数据!F678)</f>
        <v/>
      </c>
      <c r="H678" s="120">
        <f>IF(原始数据!G678="","",原始数据!G678)</f>
        <v>3</v>
      </c>
      <c r="I678" s="120" t="str">
        <f>IF(原始数据!H678="","",原始数据!H678)</f>
        <v>上</v>
      </c>
      <c r="J678" s="120" t="str">
        <f>原始数据!U678</f>
        <v/>
      </c>
      <c r="K678" s="120" t="str">
        <f t="shared" si="22"/>
        <v/>
      </c>
      <c r="L678" s="120">
        <f t="shared" si="23"/>
        <v>0</v>
      </c>
      <c r="M678" s="123" t="str">
        <f>IF(区域选择!K679="","",区域选择!K679)</f>
        <v/>
      </c>
      <c r="N678" s="123" t="str">
        <f>IF(原始数据!AI678=0,"",原始数据!AI678)</f>
        <v/>
      </c>
      <c r="O678" s="124"/>
      <c r="P678" s="125"/>
      <c r="Q678" s="125"/>
      <c r="R678" s="125"/>
      <c r="S678" s="125"/>
      <c r="T678" s="125"/>
      <c r="U678" s="123" t="str">
        <f>IF(区域选择!P679="","",区域选择!P679)</f>
        <v/>
      </c>
      <c r="V678" s="123" t="str">
        <f>IF(原始数据!AJ678=0,"",原始数据!AJ678)</f>
        <v/>
      </c>
      <c r="W678" s="124"/>
      <c r="X678" s="125"/>
      <c r="Y678" s="125"/>
      <c r="Z678" s="125"/>
      <c r="AA678" s="125"/>
      <c r="AB678" s="125"/>
      <c r="AC678" s="123" t="str">
        <f>IF(区域选择!U679="","",区域选择!U679)</f>
        <v/>
      </c>
      <c r="AD678" s="123" t="str">
        <f>IF(原始数据!AL678=0,"",原始数据!AL678)</f>
        <v/>
      </c>
      <c r="AE678" s="124"/>
      <c r="AF678" s="125"/>
      <c r="AG678" s="125"/>
      <c r="AH678" s="125"/>
      <c r="AI678" s="125"/>
      <c r="AJ678" s="125"/>
      <c r="AK678" s="123" t="str">
        <f>IF(区域选择!Z679="","",区域选择!Z679)</f>
        <v/>
      </c>
      <c r="AL678" s="123" t="str">
        <f>IF(原始数据!AN678=0,"",原始数据!AN678)</f>
        <v/>
      </c>
      <c r="AM678" s="124"/>
      <c r="AN678" s="125"/>
      <c r="AO678" s="125"/>
      <c r="AP678" s="125"/>
      <c r="AQ678" s="125"/>
      <c r="AR678" s="125"/>
      <c r="AS678" s="128"/>
      <c r="AT678" s="128"/>
      <c r="AU678" s="128"/>
      <c r="AV678" s="128"/>
      <c r="AW678" s="128"/>
      <c r="AX678" s="125"/>
      <c r="AY678" s="125"/>
      <c r="AZ678" s="130"/>
      <c r="BA678" s="130"/>
      <c r="BB678" s="130"/>
      <c r="BC678" s="125"/>
    </row>
    <row r="679" spans="1:55">
      <c r="A679" s="117">
        <f>输入错误检查!B679</f>
        <v>0</v>
      </c>
      <c r="C679" s="120" t="str">
        <f>IF(原始数据!B679="","",原始数据!B679)</f>
        <v/>
      </c>
      <c r="D679" s="120" t="str">
        <f>IF(原始数据!C679="","",原始数据!C679)</f>
        <v/>
      </c>
      <c r="E679" s="120" t="str">
        <f>IF(原始数据!D679="","",原始数据!D679)</f>
        <v/>
      </c>
      <c r="F679" s="120" t="str">
        <f>IF(原始数据!E679="","",原始数据!E679)</f>
        <v/>
      </c>
      <c r="G679" s="120" t="str">
        <f>IF(原始数据!F679="","",原始数据!F679)</f>
        <v/>
      </c>
      <c r="H679" s="120">
        <f>IF(原始数据!G679="","",原始数据!G679)</f>
        <v>3</v>
      </c>
      <c r="I679" s="120" t="str">
        <f>IF(原始数据!H679="","",原始数据!H679)</f>
        <v>下</v>
      </c>
      <c r="J679" s="120" t="str">
        <f>原始数据!U679</f>
        <v/>
      </c>
      <c r="K679" s="120" t="str">
        <f t="shared" si="22"/>
        <v/>
      </c>
      <c r="L679" s="120">
        <f t="shared" si="23"/>
        <v>0</v>
      </c>
      <c r="M679" s="123" t="str">
        <f>IF(区域选择!K680="","",区域选择!K680)</f>
        <v/>
      </c>
      <c r="N679" s="123" t="str">
        <f>IF(原始数据!AI679=0,"",原始数据!AI679)</f>
        <v/>
      </c>
      <c r="O679" s="124"/>
      <c r="P679" s="125"/>
      <c r="Q679" s="125"/>
      <c r="R679" s="125"/>
      <c r="S679" s="125"/>
      <c r="T679" s="125"/>
      <c r="U679" s="123" t="str">
        <f>IF(区域选择!P680="","",区域选择!P680)</f>
        <v/>
      </c>
      <c r="V679" s="123" t="str">
        <f>IF(原始数据!AJ679=0,"",原始数据!AJ679)</f>
        <v/>
      </c>
      <c r="W679" s="124"/>
      <c r="X679" s="125"/>
      <c r="Y679" s="125"/>
      <c r="Z679" s="125"/>
      <c r="AA679" s="125"/>
      <c r="AB679" s="125"/>
      <c r="AC679" s="123" t="str">
        <f>IF(区域选择!U680="","",区域选择!U680)</f>
        <v/>
      </c>
      <c r="AD679" s="123" t="str">
        <f>IF(原始数据!AL679=0,"",原始数据!AL679)</f>
        <v/>
      </c>
      <c r="AE679" s="124"/>
      <c r="AF679" s="125"/>
      <c r="AG679" s="125"/>
      <c r="AH679" s="125"/>
      <c r="AI679" s="125"/>
      <c r="AJ679" s="125"/>
      <c r="AK679" s="123" t="str">
        <f>IF(区域选择!Z680="","",区域选择!Z680)</f>
        <v/>
      </c>
      <c r="AL679" s="123" t="str">
        <f>IF(原始数据!AN679=0,"",原始数据!AN679)</f>
        <v/>
      </c>
      <c r="AM679" s="124"/>
      <c r="AN679" s="125"/>
      <c r="AO679" s="125"/>
      <c r="AP679" s="125"/>
      <c r="AQ679" s="125"/>
      <c r="AR679" s="125"/>
      <c r="AS679" s="128"/>
      <c r="AT679" s="128"/>
      <c r="AU679" s="128"/>
      <c r="AV679" s="128"/>
      <c r="AW679" s="128"/>
      <c r="AX679" s="125"/>
      <c r="AY679" s="125"/>
      <c r="AZ679" s="130"/>
      <c r="BA679" s="130"/>
      <c r="BB679" s="130"/>
      <c r="BC679" s="125"/>
    </row>
    <row r="680" spans="1:55">
      <c r="A680" s="117">
        <f>输入错误检查!B680</f>
        <v>0</v>
      </c>
      <c r="C680" s="120" t="str">
        <f>IF(原始数据!B680="","",原始数据!B680)</f>
        <v/>
      </c>
      <c r="D680" s="120" t="str">
        <f>IF(原始数据!C680="","",原始数据!C680)</f>
        <v/>
      </c>
      <c r="E680" s="120" t="str">
        <f>IF(原始数据!D680="","",原始数据!D680)</f>
        <v/>
      </c>
      <c r="F680" s="120" t="str">
        <f>IF(原始数据!E680="","",原始数据!E680)</f>
        <v/>
      </c>
      <c r="G680" s="120" t="str">
        <f>IF(原始数据!F680="","",原始数据!F680)</f>
        <v/>
      </c>
      <c r="H680" s="120" t="str">
        <f>IF(原始数据!G680="","",原始数据!G680)</f>
        <v>加</v>
      </c>
      <c r="I680" s="120" t="str">
        <f>IF(原始数据!H680="","",原始数据!H680)</f>
        <v>上</v>
      </c>
      <c r="J680" s="120" t="str">
        <f>原始数据!U680</f>
        <v/>
      </c>
      <c r="K680" s="120" t="str">
        <f t="shared" si="22"/>
        <v/>
      </c>
      <c r="L680" s="120">
        <f t="shared" si="23"/>
        <v>0</v>
      </c>
      <c r="M680" s="123" t="str">
        <f>IF(区域选择!K681="","",区域选择!K681)</f>
        <v/>
      </c>
      <c r="N680" s="123" t="str">
        <f>IF(原始数据!AI680=0,"",原始数据!AI680)</f>
        <v/>
      </c>
      <c r="O680" s="124"/>
      <c r="P680" s="125"/>
      <c r="Q680" s="125"/>
      <c r="R680" s="125"/>
      <c r="S680" s="125"/>
      <c r="T680" s="125"/>
      <c r="U680" s="123" t="str">
        <f>IF(区域选择!P681="","",区域选择!P681)</f>
        <v/>
      </c>
      <c r="V680" s="123" t="str">
        <f>IF(原始数据!AJ680=0,"",原始数据!AJ680)</f>
        <v/>
      </c>
      <c r="W680" s="124"/>
      <c r="X680" s="125"/>
      <c r="Y680" s="125"/>
      <c r="Z680" s="125"/>
      <c r="AA680" s="125"/>
      <c r="AB680" s="125"/>
      <c r="AC680" s="123" t="str">
        <f>IF(区域选择!U681="","",区域选择!U681)</f>
        <v/>
      </c>
      <c r="AD680" s="123" t="str">
        <f>IF(原始数据!AL680=0,"",原始数据!AL680)</f>
        <v/>
      </c>
      <c r="AE680" s="124"/>
      <c r="AF680" s="125"/>
      <c r="AG680" s="125"/>
      <c r="AH680" s="125"/>
      <c r="AI680" s="125"/>
      <c r="AJ680" s="125"/>
      <c r="AK680" s="123" t="str">
        <f>IF(区域选择!Z681="","",区域选择!Z681)</f>
        <v/>
      </c>
      <c r="AL680" s="123" t="str">
        <f>IF(原始数据!AN680=0,"",原始数据!AN680)</f>
        <v/>
      </c>
      <c r="AM680" s="124"/>
      <c r="AN680" s="125"/>
      <c r="AO680" s="125"/>
      <c r="AP680" s="125"/>
      <c r="AQ680" s="125"/>
      <c r="AR680" s="125"/>
      <c r="AS680" s="128"/>
      <c r="AT680" s="128"/>
      <c r="AU680" s="128"/>
      <c r="AV680" s="128"/>
      <c r="AW680" s="128"/>
      <c r="AX680" s="125"/>
      <c r="AY680" s="125"/>
      <c r="AZ680" s="130"/>
      <c r="BA680" s="130"/>
      <c r="BB680" s="130"/>
      <c r="BC680" s="125"/>
    </row>
    <row r="681" spans="1:55">
      <c r="A681" s="117">
        <f>输入错误检查!B681</f>
        <v>0</v>
      </c>
      <c r="C681" s="120" t="str">
        <f>IF(原始数据!B681="","",原始数据!B681)</f>
        <v/>
      </c>
      <c r="D681" s="120" t="str">
        <f>IF(原始数据!C681="","",原始数据!C681)</f>
        <v/>
      </c>
      <c r="E681" s="120" t="str">
        <f>IF(原始数据!D681="","",原始数据!D681)</f>
        <v/>
      </c>
      <c r="F681" s="120" t="str">
        <f>IF(原始数据!E681="","",原始数据!E681)</f>
        <v/>
      </c>
      <c r="G681" s="120" t="str">
        <f>IF(原始数据!F681="","",原始数据!F681)</f>
        <v/>
      </c>
      <c r="H681" s="120" t="str">
        <f>IF(原始数据!G681="","",原始数据!G681)</f>
        <v>加</v>
      </c>
      <c r="I681" s="120" t="str">
        <f>IF(原始数据!H681="","",原始数据!H681)</f>
        <v>下</v>
      </c>
      <c r="J681" s="120" t="str">
        <f>原始数据!U681</f>
        <v/>
      </c>
      <c r="K681" s="120" t="str">
        <f t="shared" si="22"/>
        <v/>
      </c>
      <c r="L681" s="120">
        <f t="shared" si="23"/>
        <v>0</v>
      </c>
      <c r="M681" s="123" t="str">
        <f>IF(区域选择!K682="","",区域选择!K682)</f>
        <v/>
      </c>
      <c r="N681" s="123" t="str">
        <f>IF(原始数据!AI681=0,"",原始数据!AI681)</f>
        <v/>
      </c>
      <c r="O681" s="124"/>
      <c r="P681" s="125"/>
      <c r="Q681" s="125"/>
      <c r="R681" s="125"/>
      <c r="S681" s="125"/>
      <c r="T681" s="125"/>
      <c r="U681" s="123" t="str">
        <f>IF(区域选择!P682="","",区域选择!P682)</f>
        <v/>
      </c>
      <c r="V681" s="123" t="str">
        <f>IF(原始数据!AJ681=0,"",原始数据!AJ681)</f>
        <v/>
      </c>
      <c r="W681" s="124"/>
      <c r="X681" s="125"/>
      <c r="Y681" s="125"/>
      <c r="Z681" s="125"/>
      <c r="AA681" s="125"/>
      <c r="AB681" s="125"/>
      <c r="AC681" s="123" t="str">
        <f>IF(区域选择!U682="","",区域选择!U682)</f>
        <v/>
      </c>
      <c r="AD681" s="123" t="str">
        <f>IF(原始数据!AL681=0,"",原始数据!AL681)</f>
        <v/>
      </c>
      <c r="AE681" s="124"/>
      <c r="AF681" s="125"/>
      <c r="AG681" s="125"/>
      <c r="AH681" s="125"/>
      <c r="AI681" s="125"/>
      <c r="AJ681" s="125"/>
      <c r="AK681" s="123" t="str">
        <f>IF(区域选择!Z682="","",区域选择!Z682)</f>
        <v/>
      </c>
      <c r="AL681" s="123" t="str">
        <f>IF(原始数据!AN681=0,"",原始数据!AN681)</f>
        <v/>
      </c>
      <c r="AM681" s="124"/>
      <c r="AN681" s="125"/>
      <c r="AO681" s="125"/>
      <c r="AP681" s="125"/>
      <c r="AQ681" s="125"/>
      <c r="AR681" s="125"/>
      <c r="AS681" s="128"/>
      <c r="AT681" s="128"/>
      <c r="AU681" s="128"/>
      <c r="AV681" s="128"/>
      <c r="AW681" s="128"/>
      <c r="AX681" s="125"/>
      <c r="AY681" s="125"/>
      <c r="AZ681" s="130"/>
      <c r="BA681" s="130"/>
      <c r="BB681" s="130"/>
      <c r="BC681" s="125"/>
    </row>
    <row r="682" spans="1:55">
      <c r="A682" s="117">
        <f>输入错误检查!B682</f>
        <v>0</v>
      </c>
      <c r="C682" s="120" t="str">
        <f>IF(原始数据!B682="","",原始数据!B682)</f>
        <v/>
      </c>
      <c r="D682" s="120" t="str">
        <f>IF(原始数据!C682="","",原始数据!C682)</f>
        <v/>
      </c>
      <c r="E682" s="120" t="str">
        <f>IF(原始数据!D682="","",原始数据!D682)</f>
        <v/>
      </c>
      <c r="F682" s="120" t="str">
        <f>IF(原始数据!E682="","",原始数据!E682)</f>
        <v/>
      </c>
      <c r="G682" s="120" t="str">
        <f>IF(原始数据!F682="","",原始数据!F682)</f>
        <v/>
      </c>
      <c r="H682" s="120">
        <f>IF(原始数据!G682="","",原始数据!G682)</f>
        <v>1</v>
      </c>
      <c r="I682" s="120" t="str">
        <f>IF(原始数据!H682="","",原始数据!H682)</f>
        <v>上</v>
      </c>
      <c r="J682" s="120" t="str">
        <f>原始数据!U682</f>
        <v/>
      </c>
      <c r="K682" s="120" t="str">
        <f t="shared" si="22"/>
        <v/>
      </c>
      <c r="L682" s="120">
        <f t="shared" si="23"/>
        <v>0</v>
      </c>
      <c r="M682" s="123" t="str">
        <f>IF(区域选择!K683="","",区域选择!K683)</f>
        <v/>
      </c>
      <c r="N682" s="123" t="str">
        <f>IF(原始数据!AI682=0,"",原始数据!AI682)</f>
        <v/>
      </c>
      <c r="O682" s="124"/>
      <c r="P682" s="125"/>
      <c r="Q682" s="125"/>
      <c r="R682" s="125"/>
      <c r="S682" s="125"/>
      <c r="T682" s="125"/>
      <c r="U682" s="123" t="str">
        <f>IF(区域选择!P683="","",区域选择!P683)</f>
        <v/>
      </c>
      <c r="V682" s="123" t="str">
        <f>IF(原始数据!AJ682=0,"",原始数据!AJ682)</f>
        <v/>
      </c>
      <c r="W682" s="124"/>
      <c r="X682" s="125"/>
      <c r="Y682" s="125"/>
      <c r="Z682" s="125"/>
      <c r="AA682" s="125"/>
      <c r="AB682" s="125"/>
      <c r="AC682" s="123" t="str">
        <f>IF(区域选择!U683="","",区域选择!U683)</f>
        <v/>
      </c>
      <c r="AD682" s="123" t="str">
        <f>IF(原始数据!AL682=0,"",原始数据!AL682)</f>
        <v/>
      </c>
      <c r="AE682" s="124"/>
      <c r="AF682" s="125"/>
      <c r="AG682" s="125"/>
      <c r="AH682" s="125"/>
      <c r="AI682" s="125"/>
      <c r="AJ682" s="125"/>
      <c r="AK682" s="123" t="str">
        <f>IF(区域选择!Z683="","",区域选择!Z683)</f>
        <v/>
      </c>
      <c r="AL682" s="123" t="str">
        <f>IF(原始数据!AN682=0,"",原始数据!AN682)</f>
        <v/>
      </c>
      <c r="AM682" s="124"/>
      <c r="AN682" s="125"/>
      <c r="AO682" s="125"/>
      <c r="AP682" s="125"/>
      <c r="AQ682" s="125"/>
      <c r="AR682" s="125"/>
      <c r="AS682" s="128"/>
      <c r="AT682" s="128"/>
      <c r="AU682" s="128"/>
      <c r="AV682" s="128"/>
      <c r="AW682" s="128"/>
      <c r="AX682" s="125"/>
      <c r="AY682" s="125"/>
      <c r="AZ682" s="130"/>
      <c r="BA682" s="130"/>
      <c r="BB682" s="130"/>
      <c r="BC682" s="125"/>
    </row>
    <row r="683" spans="1:55">
      <c r="A683" s="117">
        <f>输入错误检查!B683</f>
        <v>0</v>
      </c>
      <c r="C683" s="120" t="str">
        <f>IF(原始数据!B683="","",原始数据!B683)</f>
        <v/>
      </c>
      <c r="D683" s="120" t="str">
        <f>IF(原始数据!C683="","",原始数据!C683)</f>
        <v/>
      </c>
      <c r="E683" s="120" t="str">
        <f>IF(原始数据!D683="","",原始数据!D683)</f>
        <v/>
      </c>
      <c r="F683" s="120" t="str">
        <f>IF(原始数据!E683="","",原始数据!E683)</f>
        <v/>
      </c>
      <c r="G683" s="120" t="str">
        <f>IF(原始数据!F683="","",原始数据!F683)</f>
        <v/>
      </c>
      <c r="H683" s="120">
        <f>IF(原始数据!G683="","",原始数据!G683)</f>
        <v>1</v>
      </c>
      <c r="I683" s="120" t="str">
        <f>IF(原始数据!H683="","",原始数据!H683)</f>
        <v>下</v>
      </c>
      <c r="J683" s="120" t="str">
        <f>原始数据!U683</f>
        <v/>
      </c>
      <c r="K683" s="120" t="str">
        <f t="shared" si="22"/>
        <v/>
      </c>
      <c r="L683" s="120">
        <f t="shared" si="23"/>
        <v>0</v>
      </c>
      <c r="M683" s="123" t="str">
        <f>IF(区域选择!K684="","",区域选择!K684)</f>
        <v/>
      </c>
      <c r="N683" s="123" t="str">
        <f>IF(原始数据!AI683=0,"",原始数据!AI683)</f>
        <v/>
      </c>
      <c r="O683" s="124"/>
      <c r="P683" s="125"/>
      <c r="Q683" s="125"/>
      <c r="R683" s="125"/>
      <c r="S683" s="125"/>
      <c r="T683" s="125"/>
      <c r="U683" s="123" t="str">
        <f>IF(区域选择!P684="","",区域选择!P684)</f>
        <v/>
      </c>
      <c r="V683" s="123" t="str">
        <f>IF(原始数据!AJ683=0,"",原始数据!AJ683)</f>
        <v/>
      </c>
      <c r="W683" s="124"/>
      <c r="X683" s="125"/>
      <c r="Y683" s="125"/>
      <c r="Z683" s="125"/>
      <c r="AA683" s="125"/>
      <c r="AB683" s="125"/>
      <c r="AC683" s="123" t="str">
        <f>IF(区域选择!U684="","",区域选择!U684)</f>
        <v/>
      </c>
      <c r="AD683" s="123" t="str">
        <f>IF(原始数据!AL683=0,"",原始数据!AL683)</f>
        <v/>
      </c>
      <c r="AE683" s="124"/>
      <c r="AF683" s="125"/>
      <c r="AG683" s="125"/>
      <c r="AH683" s="125"/>
      <c r="AI683" s="125"/>
      <c r="AJ683" s="125"/>
      <c r="AK683" s="123" t="str">
        <f>IF(区域选择!Z684="","",区域选择!Z684)</f>
        <v/>
      </c>
      <c r="AL683" s="123" t="str">
        <f>IF(原始数据!AN683=0,"",原始数据!AN683)</f>
        <v/>
      </c>
      <c r="AM683" s="124"/>
      <c r="AN683" s="125"/>
      <c r="AO683" s="125"/>
      <c r="AP683" s="125"/>
      <c r="AQ683" s="125"/>
      <c r="AR683" s="125"/>
      <c r="AS683" s="128"/>
      <c r="AT683" s="128"/>
      <c r="AU683" s="128"/>
      <c r="AV683" s="128"/>
      <c r="AW683" s="128"/>
      <c r="AX683" s="125"/>
      <c r="AY683" s="125"/>
      <c r="AZ683" s="130"/>
      <c r="BA683" s="130"/>
      <c r="BB683" s="130"/>
      <c r="BC683" s="125"/>
    </row>
    <row r="684" spans="1:55">
      <c r="A684" s="117">
        <f>输入错误检查!B684</f>
        <v>0</v>
      </c>
      <c r="C684" s="120" t="str">
        <f>IF(原始数据!B684="","",原始数据!B684)</f>
        <v/>
      </c>
      <c r="D684" s="120" t="str">
        <f>IF(原始数据!C684="","",原始数据!C684)</f>
        <v/>
      </c>
      <c r="E684" s="120" t="str">
        <f>IF(原始数据!D684="","",原始数据!D684)</f>
        <v/>
      </c>
      <c r="F684" s="120" t="str">
        <f>IF(原始数据!E684="","",原始数据!E684)</f>
        <v/>
      </c>
      <c r="G684" s="120" t="str">
        <f>IF(原始数据!F684="","",原始数据!F684)</f>
        <v/>
      </c>
      <c r="H684" s="120">
        <f>IF(原始数据!G684="","",原始数据!G684)</f>
        <v>2</v>
      </c>
      <c r="I684" s="120" t="str">
        <f>IF(原始数据!H684="","",原始数据!H684)</f>
        <v>上</v>
      </c>
      <c r="J684" s="120" t="str">
        <f>原始数据!U684</f>
        <v/>
      </c>
      <c r="K684" s="120" t="str">
        <f t="shared" si="22"/>
        <v/>
      </c>
      <c r="L684" s="120">
        <f t="shared" si="23"/>
        <v>0</v>
      </c>
      <c r="M684" s="123" t="str">
        <f>IF(区域选择!K685="","",区域选择!K685)</f>
        <v/>
      </c>
      <c r="N684" s="123" t="str">
        <f>IF(原始数据!AI684=0,"",原始数据!AI684)</f>
        <v/>
      </c>
      <c r="O684" s="124"/>
      <c r="P684" s="125"/>
      <c r="Q684" s="125"/>
      <c r="R684" s="125"/>
      <c r="S684" s="125"/>
      <c r="T684" s="125"/>
      <c r="U684" s="123" t="str">
        <f>IF(区域选择!P685="","",区域选择!P685)</f>
        <v/>
      </c>
      <c r="V684" s="123" t="str">
        <f>IF(原始数据!AJ684=0,"",原始数据!AJ684)</f>
        <v/>
      </c>
      <c r="W684" s="124"/>
      <c r="X684" s="125"/>
      <c r="Y684" s="125"/>
      <c r="Z684" s="125"/>
      <c r="AA684" s="125"/>
      <c r="AB684" s="125"/>
      <c r="AC684" s="123" t="str">
        <f>IF(区域选择!U685="","",区域选择!U685)</f>
        <v/>
      </c>
      <c r="AD684" s="123" t="str">
        <f>IF(原始数据!AL684=0,"",原始数据!AL684)</f>
        <v/>
      </c>
      <c r="AE684" s="124"/>
      <c r="AF684" s="125"/>
      <c r="AG684" s="125"/>
      <c r="AH684" s="125"/>
      <c r="AI684" s="125"/>
      <c r="AJ684" s="125"/>
      <c r="AK684" s="123" t="str">
        <f>IF(区域选择!Z685="","",区域选择!Z685)</f>
        <v/>
      </c>
      <c r="AL684" s="123" t="str">
        <f>IF(原始数据!AN684=0,"",原始数据!AN684)</f>
        <v/>
      </c>
      <c r="AM684" s="124"/>
      <c r="AN684" s="125"/>
      <c r="AO684" s="125"/>
      <c r="AP684" s="125"/>
      <c r="AQ684" s="125"/>
      <c r="AR684" s="125"/>
      <c r="AS684" s="128"/>
      <c r="AT684" s="128"/>
      <c r="AU684" s="128"/>
      <c r="AV684" s="128"/>
      <c r="AW684" s="128"/>
      <c r="AX684" s="125"/>
      <c r="AY684" s="125"/>
      <c r="AZ684" s="130"/>
      <c r="BA684" s="130"/>
      <c r="BB684" s="130"/>
      <c r="BC684" s="125"/>
    </row>
    <row r="685" spans="1:55">
      <c r="A685" s="117">
        <f>输入错误检查!B685</f>
        <v>0</v>
      </c>
      <c r="C685" s="120" t="str">
        <f>IF(原始数据!B685="","",原始数据!B685)</f>
        <v/>
      </c>
      <c r="D685" s="120" t="str">
        <f>IF(原始数据!C685="","",原始数据!C685)</f>
        <v/>
      </c>
      <c r="E685" s="120" t="str">
        <f>IF(原始数据!D685="","",原始数据!D685)</f>
        <v/>
      </c>
      <c r="F685" s="120" t="str">
        <f>IF(原始数据!E685="","",原始数据!E685)</f>
        <v/>
      </c>
      <c r="G685" s="120" t="str">
        <f>IF(原始数据!F685="","",原始数据!F685)</f>
        <v/>
      </c>
      <c r="H685" s="120">
        <f>IF(原始数据!G685="","",原始数据!G685)</f>
        <v>2</v>
      </c>
      <c r="I685" s="120" t="str">
        <f>IF(原始数据!H685="","",原始数据!H685)</f>
        <v>下</v>
      </c>
      <c r="J685" s="120" t="str">
        <f>原始数据!U685</f>
        <v/>
      </c>
      <c r="K685" s="120" t="str">
        <f t="shared" si="22"/>
        <v/>
      </c>
      <c r="L685" s="120">
        <f t="shared" si="23"/>
        <v>0</v>
      </c>
      <c r="M685" s="123" t="str">
        <f>IF(区域选择!K686="","",区域选择!K686)</f>
        <v/>
      </c>
      <c r="N685" s="123" t="str">
        <f>IF(原始数据!AI685=0,"",原始数据!AI685)</f>
        <v/>
      </c>
      <c r="O685" s="124"/>
      <c r="P685" s="125"/>
      <c r="Q685" s="125"/>
      <c r="R685" s="125"/>
      <c r="S685" s="125"/>
      <c r="T685" s="125"/>
      <c r="U685" s="123" t="str">
        <f>IF(区域选择!P686="","",区域选择!P686)</f>
        <v/>
      </c>
      <c r="V685" s="123" t="str">
        <f>IF(原始数据!AJ685=0,"",原始数据!AJ685)</f>
        <v/>
      </c>
      <c r="W685" s="124"/>
      <c r="X685" s="125"/>
      <c r="Y685" s="125"/>
      <c r="Z685" s="125"/>
      <c r="AA685" s="125"/>
      <c r="AB685" s="125"/>
      <c r="AC685" s="123" t="str">
        <f>IF(区域选择!U686="","",区域选择!U686)</f>
        <v/>
      </c>
      <c r="AD685" s="123" t="str">
        <f>IF(原始数据!AL685=0,"",原始数据!AL685)</f>
        <v/>
      </c>
      <c r="AE685" s="124"/>
      <c r="AF685" s="125"/>
      <c r="AG685" s="125"/>
      <c r="AH685" s="125"/>
      <c r="AI685" s="125"/>
      <c r="AJ685" s="125"/>
      <c r="AK685" s="123" t="str">
        <f>IF(区域选择!Z686="","",区域选择!Z686)</f>
        <v/>
      </c>
      <c r="AL685" s="123" t="str">
        <f>IF(原始数据!AN685=0,"",原始数据!AN685)</f>
        <v/>
      </c>
      <c r="AM685" s="124"/>
      <c r="AN685" s="125"/>
      <c r="AO685" s="125"/>
      <c r="AP685" s="125"/>
      <c r="AQ685" s="125"/>
      <c r="AR685" s="125"/>
      <c r="AS685" s="128"/>
      <c r="AT685" s="128"/>
      <c r="AU685" s="128"/>
      <c r="AV685" s="128"/>
      <c r="AW685" s="128"/>
      <c r="AX685" s="125"/>
      <c r="AY685" s="125"/>
      <c r="AZ685" s="130"/>
      <c r="BA685" s="130"/>
      <c r="BB685" s="130"/>
      <c r="BC685" s="125"/>
    </row>
    <row r="686" spans="1:55">
      <c r="A686" s="117">
        <f>输入错误检查!B686</f>
        <v>0</v>
      </c>
      <c r="C686" s="120" t="str">
        <f>IF(原始数据!B686="","",原始数据!B686)</f>
        <v/>
      </c>
      <c r="D686" s="120" t="str">
        <f>IF(原始数据!C686="","",原始数据!C686)</f>
        <v/>
      </c>
      <c r="E686" s="120" t="str">
        <f>IF(原始数据!D686="","",原始数据!D686)</f>
        <v/>
      </c>
      <c r="F686" s="120" t="str">
        <f>IF(原始数据!E686="","",原始数据!E686)</f>
        <v/>
      </c>
      <c r="G686" s="120" t="str">
        <f>IF(原始数据!F686="","",原始数据!F686)</f>
        <v/>
      </c>
      <c r="H686" s="120">
        <f>IF(原始数据!G686="","",原始数据!G686)</f>
        <v>3</v>
      </c>
      <c r="I686" s="120" t="str">
        <f>IF(原始数据!H686="","",原始数据!H686)</f>
        <v>上</v>
      </c>
      <c r="J686" s="120" t="str">
        <f>原始数据!U686</f>
        <v/>
      </c>
      <c r="K686" s="120" t="str">
        <f t="shared" si="22"/>
        <v/>
      </c>
      <c r="L686" s="120">
        <f t="shared" si="23"/>
        <v>0</v>
      </c>
      <c r="M686" s="123" t="str">
        <f>IF(区域选择!K687="","",区域选择!K687)</f>
        <v/>
      </c>
      <c r="N686" s="123" t="str">
        <f>IF(原始数据!AI686=0,"",原始数据!AI686)</f>
        <v/>
      </c>
      <c r="O686" s="124"/>
      <c r="P686" s="125"/>
      <c r="Q686" s="125"/>
      <c r="R686" s="125"/>
      <c r="S686" s="125"/>
      <c r="T686" s="125"/>
      <c r="U686" s="123" t="str">
        <f>IF(区域选择!P687="","",区域选择!P687)</f>
        <v/>
      </c>
      <c r="V686" s="123" t="str">
        <f>IF(原始数据!AJ686=0,"",原始数据!AJ686)</f>
        <v/>
      </c>
      <c r="W686" s="124"/>
      <c r="X686" s="125"/>
      <c r="Y686" s="125"/>
      <c r="Z686" s="125"/>
      <c r="AA686" s="125"/>
      <c r="AB686" s="125"/>
      <c r="AC686" s="123" t="str">
        <f>IF(区域选择!U687="","",区域选择!U687)</f>
        <v/>
      </c>
      <c r="AD686" s="123" t="str">
        <f>IF(原始数据!AL686=0,"",原始数据!AL686)</f>
        <v/>
      </c>
      <c r="AE686" s="124"/>
      <c r="AF686" s="125"/>
      <c r="AG686" s="125"/>
      <c r="AH686" s="125"/>
      <c r="AI686" s="125"/>
      <c r="AJ686" s="125"/>
      <c r="AK686" s="123" t="str">
        <f>IF(区域选择!Z687="","",区域选择!Z687)</f>
        <v/>
      </c>
      <c r="AL686" s="123" t="str">
        <f>IF(原始数据!AN686=0,"",原始数据!AN686)</f>
        <v/>
      </c>
      <c r="AM686" s="124"/>
      <c r="AN686" s="125"/>
      <c r="AO686" s="125"/>
      <c r="AP686" s="125"/>
      <c r="AQ686" s="125"/>
      <c r="AR686" s="125"/>
      <c r="AS686" s="128"/>
      <c r="AT686" s="128"/>
      <c r="AU686" s="128"/>
      <c r="AV686" s="128"/>
      <c r="AW686" s="128"/>
      <c r="AX686" s="125"/>
      <c r="AY686" s="125"/>
      <c r="AZ686" s="130"/>
      <c r="BA686" s="130"/>
      <c r="BB686" s="130"/>
      <c r="BC686" s="125"/>
    </row>
    <row r="687" spans="1:55">
      <c r="A687" s="117">
        <f>输入错误检查!B687</f>
        <v>0</v>
      </c>
      <c r="C687" s="120" t="str">
        <f>IF(原始数据!B687="","",原始数据!B687)</f>
        <v/>
      </c>
      <c r="D687" s="120" t="str">
        <f>IF(原始数据!C687="","",原始数据!C687)</f>
        <v/>
      </c>
      <c r="E687" s="120" t="str">
        <f>IF(原始数据!D687="","",原始数据!D687)</f>
        <v/>
      </c>
      <c r="F687" s="120" t="str">
        <f>IF(原始数据!E687="","",原始数据!E687)</f>
        <v/>
      </c>
      <c r="G687" s="120" t="str">
        <f>IF(原始数据!F687="","",原始数据!F687)</f>
        <v/>
      </c>
      <c r="H687" s="120">
        <f>IF(原始数据!G687="","",原始数据!G687)</f>
        <v>3</v>
      </c>
      <c r="I687" s="120" t="str">
        <f>IF(原始数据!H687="","",原始数据!H687)</f>
        <v>下</v>
      </c>
      <c r="J687" s="120" t="str">
        <f>原始数据!U687</f>
        <v/>
      </c>
      <c r="K687" s="120" t="str">
        <f t="shared" si="22"/>
        <v/>
      </c>
      <c r="L687" s="120">
        <f t="shared" si="23"/>
        <v>0</v>
      </c>
      <c r="M687" s="123" t="str">
        <f>IF(区域选择!K688="","",区域选择!K688)</f>
        <v/>
      </c>
      <c r="N687" s="123" t="str">
        <f>IF(原始数据!AI687=0,"",原始数据!AI687)</f>
        <v/>
      </c>
      <c r="O687" s="124"/>
      <c r="P687" s="125"/>
      <c r="Q687" s="125"/>
      <c r="R687" s="125"/>
      <c r="S687" s="125"/>
      <c r="T687" s="125"/>
      <c r="U687" s="123" t="str">
        <f>IF(区域选择!P688="","",区域选择!P688)</f>
        <v/>
      </c>
      <c r="V687" s="123" t="str">
        <f>IF(原始数据!AJ687=0,"",原始数据!AJ687)</f>
        <v/>
      </c>
      <c r="W687" s="124"/>
      <c r="X687" s="125"/>
      <c r="Y687" s="125"/>
      <c r="Z687" s="125"/>
      <c r="AA687" s="125"/>
      <c r="AB687" s="125"/>
      <c r="AC687" s="123" t="str">
        <f>IF(区域选择!U688="","",区域选择!U688)</f>
        <v/>
      </c>
      <c r="AD687" s="123" t="str">
        <f>IF(原始数据!AL687=0,"",原始数据!AL687)</f>
        <v/>
      </c>
      <c r="AE687" s="124"/>
      <c r="AF687" s="125"/>
      <c r="AG687" s="125"/>
      <c r="AH687" s="125"/>
      <c r="AI687" s="125"/>
      <c r="AJ687" s="125"/>
      <c r="AK687" s="123" t="str">
        <f>IF(区域选择!Z688="","",区域选择!Z688)</f>
        <v/>
      </c>
      <c r="AL687" s="123" t="str">
        <f>IF(原始数据!AN687=0,"",原始数据!AN687)</f>
        <v/>
      </c>
      <c r="AM687" s="124"/>
      <c r="AN687" s="125"/>
      <c r="AO687" s="125"/>
      <c r="AP687" s="125"/>
      <c r="AQ687" s="125"/>
      <c r="AR687" s="125"/>
      <c r="AS687" s="128"/>
      <c r="AT687" s="128"/>
      <c r="AU687" s="128"/>
      <c r="AV687" s="128"/>
      <c r="AW687" s="128"/>
      <c r="AX687" s="125"/>
      <c r="AY687" s="125"/>
      <c r="AZ687" s="130"/>
      <c r="BA687" s="130"/>
      <c r="BB687" s="130"/>
      <c r="BC687" s="125"/>
    </row>
    <row r="688" spans="1:55">
      <c r="A688" s="117">
        <f>输入错误检查!B688</f>
        <v>0</v>
      </c>
      <c r="C688" s="120" t="str">
        <f>IF(原始数据!B688="","",原始数据!B688)</f>
        <v/>
      </c>
      <c r="D688" s="120" t="str">
        <f>IF(原始数据!C688="","",原始数据!C688)</f>
        <v/>
      </c>
      <c r="E688" s="120" t="str">
        <f>IF(原始数据!D688="","",原始数据!D688)</f>
        <v/>
      </c>
      <c r="F688" s="120" t="str">
        <f>IF(原始数据!E688="","",原始数据!E688)</f>
        <v/>
      </c>
      <c r="G688" s="120" t="str">
        <f>IF(原始数据!F688="","",原始数据!F688)</f>
        <v/>
      </c>
      <c r="H688" s="120" t="str">
        <f>IF(原始数据!G688="","",原始数据!G688)</f>
        <v>加</v>
      </c>
      <c r="I688" s="120" t="str">
        <f>IF(原始数据!H688="","",原始数据!H688)</f>
        <v>上</v>
      </c>
      <c r="J688" s="120" t="str">
        <f>原始数据!U688</f>
        <v/>
      </c>
      <c r="K688" s="120" t="str">
        <f t="shared" si="22"/>
        <v/>
      </c>
      <c r="L688" s="120">
        <f t="shared" si="23"/>
        <v>0</v>
      </c>
      <c r="M688" s="123" t="str">
        <f>IF(区域选择!K689="","",区域选择!K689)</f>
        <v/>
      </c>
      <c r="N688" s="123" t="str">
        <f>IF(原始数据!AI688=0,"",原始数据!AI688)</f>
        <v/>
      </c>
      <c r="O688" s="124"/>
      <c r="P688" s="125"/>
      <c r="Q688" s="125"/>
      <c r="R688" s="125"/>
      <c r="S688" s="125"/>
      <c r="T688" s="125"/>
      <c r="U688" s="123" t="str">
        <f>IF(区域选择!P689="","",区域选择!P689)</f>
        <v/>
      </c>
      <c r="V688" s="123" t="str">
        <f>IF(原始数据!AJ688=0,"",原始数据!AJ688)</f>
        <v/>
      </c>
      <c r="W688" s="124"/>
      <c r="X688" s="125"/>
      <c r="Y688" s="125"/>
      <c r="Z688" s="125"/>
      <c r="AA688" s="125"/>
      <c r="AB688" s="125"/>
      <c r="AC688" s="123" t="str">
        <f>IF(区域选择!U689="","",区域选择!U689)</f>
        <v/>
      </c>
      <c r="AD688" s="123" t="str">
        <f>IF(原始数据!AL688=0,"",原始数据!AL688)</f>
        <v/>
      </c>
      <c r="AE688" s="124"/>
      <c r="AF688" s="125"/>
      <c r="AG688" s="125"/>
      <c r="AH688" s="125"/>
      <c r="AI688" s="125"/>
      <c r="AJ688" s="125"/>
      <c r="AK688" s="123" t="str">
        <f>IF(区域选择!Z689="","",区域选择!Z689)</f>
        <v/>
      </c>
      <c r="AL688" s="123" t="str">
        <f>IF(原始数据!AN688=0,"",原始数据!AN688)</f>
        <v/>
      </c>
      <c r="AM688" s="124"/>
      <c r="AN688" s="125"/>
      <c r="AO688" s="125"/>
      <c r="AP688" s="125"/>
      <c r="AQ688" s="125"/>
      <c r="AR688" s="125"/>
      <c r="AS688" s="128"/>
      <c r="AT688" s="128"/>
      <c r="AU688" s="128"/>
      <c r="AV688" s="128"/>
      <c r="AW688" s="128"/>
      <c r="AX688" s="125"/>
      <c r="AY688" s="125"/>
      <c r="AZ688" s="130"/>
      <c r="BA688" s="130"/>
      <c r="BB688" s="130"/>
      <c r="BC688" s="125"/>
    </row>
    <row r="689" spans="1:55">
      <c r="A689" s="117">
        <f>输入错误检查!B689</f>
        <v>0</v>
      </c>
      <c r="C689" s="120" t="str">
        <f>IF(原始数据!B689="","",原始数据!B689)</f>
        <v/>
      </c>
      <c r="D689" s="120" t="str">
        <f>IF(原始数据!C689="","",原始数据!C689)</f>
        <v/>
      </c>
      <c r="E689" s="120" t="str">
        <f>IF(原始数据!D689="","",原始数据!D689)</f>
        <v/>
      </c>
      <c r="F689" s="120" t="str">
        <f>IF(原始数据!E689="","",原始数据!E689)</f>
        <v/>
      </c>
      <c r="G689" s="120" t="str">
        <f>IF(原始数据!F689="","",原始数据!F689)</f>
        <v/>
      </c>
      <c r="H689" s="120" t="str">
        <f>IF(原始数据!G689="","",原始数据!G689)</f>
        <v>加</v>
      </c>
      <c r="I689" s="120" t="str">
        <f>IF(原始数据!H689="","",原始数据!H689)</f>
        <v>下</v>
      </c>
      <c r="J689" s="120" t="str">
        <f>原始数据!U689</f>
        <v/>
      </c>
      <c r="K689" s="120" t="str">
        <f t="shared" si="22"/>
        <v/>
      </c>
      <c r="L689" s="120">
        <f t="shared" si="23"/>
        <v>0</v>
      </c>
      <c r="M689" s="123" t="str">
        <f>IF(区域选择!K690="","",区域选择!K690)</f>
        <v/>
      </c>
      <c r="N689" s="123" t="str">
        <f>IF(原始数据!AI689=0,"",原始数据!AI689)</f>
        <v/>
      </c>
      <c r="O689" s="124"/>
      <c r="P689" s="125"/>
      <c r="Q689" s="125"/>
      <c r="R689" s="125"/>
      <c r="S689" s="125"/>
      <c r="T689" s="125"/>
      <c r="U689" s="123" t="str">
        <f>IF(区域选择!P690="","",区域选择!P690)</f>
        <v/>
      </c>
      <c r="V689" s="123" t="str">
        <f>IF(原始数据!AJ689=0,"",原始数据!AJ689)</f>
        <v/>
      </c>
      <c r="W689" s="124"/>
      <c r="X689" s="125"/>
      <c r="Y689" s="125"/>
      <c r="Z689" s="125"/>
      <c r="AA689" s="125"/>
      <c r="AB689" s="125"/>
      <c r="AC689" s="123" t="str">
        <f>IF(区域选择!U690="","",区域选择!U690)</f>
        <v/>
      </c>
      <c r="AD689" s="123" t="str">
        <f>IF(原始数据!AL689=0,"",原始数据!AL689)</f>
        <v/>
      </c>
      <c r="AE689" s="124"/>
      <c r="AF689" s="125"/>
      <c r="AG689" s="125"/>
      <c r="AH689" s="125"/>
      <c r="AI689" s="125"/>
      <c r="AJ689" s="125"/>
      <c r="AK689" s="123" t="str">
        <f>IF(区域选择!Z690="","",区域选择!Z690)</f>
        <v/>
      </c>
      <c r="AL689" s="123" t="str">
        <f>IF(原始数据!AN689=0,"",原始数据!AN689)</f>
        <v/>
      </c>
      <c r="AM689" s="124"/>
      <c r="AN689" s="125"/>
      <c r="AO689" s="125"/>
      <c r="AP689" s="125"/>
      <c r="AQ689" s="125"/>
      <c r="AR689" s="125"/>
      <c r="AS689" s="128"/>
      <c r="AT689" s="128"/>
      <c r="AU689" s="128"/>
      <c r="AV689" s="128"/>
      <c r="AW689" s="128"/>
      <c r="AX689" s="125"/>
      <c r="AY689" s="125"/>
      <c r="AZ689" s="130"/>
      <c r="BA689" s="130"/>
      <c r="BB689" s="130"/>
      <c r="BC689" s="125"/>
    </row>
    <row r="690" spans="1:55">
      <c r="A690" s="117">
        <f>输入错误检查!B690</f>
        <v>0</v>
      </c>
      <c r="C690" s="120" t="str">
        <f>IF(原始数据!B690="","",原始数据!B690)</f>
        <v/>
      </c>
      <c r="D690" s="120" t="str">
        <f>IF(原始数据!C690="","",原始数据!C690)</f>
        <v/>
      </c>
      <c r="E690" s="120" t="str">
        <f>IF(原始数据!D690="","",原始数据!D690)</f>
        <v/>
      </c>
      <c r="F690" s="120" t="str">
        <f>IF(原始数据!E690="","",原始数据!E690)</f>
        <v/>
      </c>
      <c r="G690" s="120" t="str">
        <f>IF(原始数据!F690="","",原始数据!F690)</f>
        <v/>
      </c>
      <c r="H690" s="120">
        <f>IF(原始数据!G690="","",原始数据!G690)</f>
        <v>1</v>
      </c>
      <c r="I690" s="120" t="str">
        <f>IF(原始数据!H690="","",原始数据!H690)</f>
        <v>上</v>
      </c>
      <c r="J690" s="120" t="str">
        <f>原始数据!U690</f>
        <v/>
      </c>
      <c r="K690" s="120" t="str">
        <f t="shared" si="22"/>
        <v/>
      </c>
      <c r="L690" s="120">
        <f t="shared" si="23"/>
        <v>0</v>
      </c>
      <c r="M690" s="123" t="str">
        <f>IF(区域选择!K691="","",区域选择!K691)</f>
        <v/>
      </c>
      <c r="N690" s="123" t="str">
        <f>IF(原始数据!AI690=0,"",原始数据!AI690)</f>
        <v/>
      </c>
      <c r="O690" s="124"/>
      <c r="P690" s="125"/>
      <c r="Q690" s="125"/>
      <c r="R690" s="125"/>
      <c r="S690" s="125"/>
      <c r="T690" s="125"/>
      <c r="U690" s="123" t="str">
        <f>IF(区域选择!P691="","",区域选择!P691)</f>
        <v/>
      </c>
      <c r="V690" s="123" t="str">
        <f>IF(原始数据!AJ690=0,"",原始数据!AJ690)</f>
        <v/>
      </c>
      <c r="W690" s="124"/>
      <c r="X690" s="125"/>
      <c r="Y690" s="125"/>
      <c r="Z690" s="125"/>
      <c r="AA690" s="125"/>
      <c r="AB690" s="125"/>
      <c r="AC690" s="123" t="str">
        <f>IF(区域选择!U691="","",区域选择!U691)</f>
        <v/>
      </c>
      <c r="AD690" s="123" t="str">
        <f>IF(原始数据!AL690=0,"",原始数据!AL690)</f>
        <v/>
      </c>
      <c r="AE690" s="124"/>
      <c r="AF690" s="125"/>
      <c r="AG690" s="125"/>
      <c r="AH690" s="125"/>
      <c r="AI690" s="125"/>
      <c r="AJ690" s="125"/>
      <c r="AK690" s="123" t="str">
        <f>IF(区域选择!Z691="","",区域选择!Z691)</f>
        <v/>
      </c>
      <c r="AL690" s="123" t="str">
        <f>IF(原始数据!AN690=0,"",原始数据!AN690)</f>
        <v/>
      </c>
      <c r="AM690" s="124"/>
      <c r="AN690" s="125"/>
      <c r="AO690" s="125"/>
      <c r="AP690" s="125"/>
      <c r="AQ690" s="125"/>
      <c r="AR690" s="125"/>
      <c r="AS690" s="128"/>
      <c r="AT690" s="128"/>
      <c r="AU690" s="128"/>
      <c r="AV690" s="128"/>
      <c r="AW690" s="128"/>
      <c r="AX690" s="125"/>
      <c r="AY690" s="125"/>
      <c r="AZ690" s="130"/>
      <c r="BA690" s="130"/>
      <c r="BB690" s="130"/>
      <c r="BC690" s="125"/>
    </row>
    <row r="691" spans="1:55">
      <c r="A691" s="117">
        <f>输入错误检查!B691</f>
        <v>0</v>
      </c>
      <c r="C691" s="120" t="str">
        <f>IF(原始数据!B691="","",原始数据!B691)</f>
        <v/>
      </c>
      <c r="D691" s="120" t="str">
        <f>IF(原始数据!C691="","",原始数据!C691)</f>
        <v/>
      </c>
      <c r="E691" s="120" t="str">
        <f>IF(原始数据!D691="","",原始数据!D691)</f>
        <v/>
      </c>
      <c r="F691" s="120" t="str">
        <f>IF(原始数据!E691="","",原始数据!E691)</f>
        <v/>
      </c>
      <c r="G691" s="120" t="str">
        <f>IF(原始数据!F691="","",原始数据!F691)</f>
        <v/>
      </c>
      <c r="H691" s="120">
        <f>IF(原始数据!G691="","",原始数据!G691)</f>
        <v>1</v>
      </c>
      <c r="I691" s="120" t="str">
        <f>IF(原始数据!H691="","",原始数据!H691)</f>
        <v>下</v>
      </c>
      <c r="J691" s="120" t="str">
        <f>原始数据!U691</f>
        <v/>
      </c>
      <c r="K691" s="120" t="str">
        <f t="shared" si="22"/>
        <v/>
      </c>
      <c r="L691" s="120">
        <f t="shared" si="23"/>
        <v>0</v>
      </c>
      <c r="M691" s="123" t="str">
        <f>IF(区域选择!K692="","",区域选择!K692)</f>
        <v/>
      </c>
      <c r="N691" s="123" t="str">
        <f>IF(原始数据!AI691=0,"",原始数据!AI691)</f>
        <v/>
      </c>
      <c r="O691" s="124"/>
      <c r="P691" s="125"/>
      <c r="Q691" s="125"/>
      <c r="R691" s="125"/>
      <c r="S691" s="125"/>
      <c r="T691" s="125"/>
      <c r="U691" s="123" t="str">
        <f>IF(区域选择!P692="","",区域选择!P692)</f>
        <v/>
      </c>
      <c r="V691" s="123" t="str">
        <f>IF(原始数据!AJ691=0,"",原始数据!AJ691)</f>
        <v/>
      </c>
      <c r="W691" s="124"/>
      <c r="X691" s="125"/>
      <c r="Y691" s="125"/>
      <c r="Z691" s="125"/>
      <c r="AA691" s="125"/>
      <c r="AB691" s="125"/>
      <c r="AC691" s="123" t="str">
        <f>IF(区域选择!U692="","",区域选择!U692)</f>
        <v/>
      </c>
      <c r="AD691" s="123" t="str">
        <f>IF(原始数据!AL691=0,"",原始数据!AL691)</f>
        <v/>
      </c>
      <c r="AE691" s="124"/>
      <c r="AF691" s="125"/>
      <c r="AG691" s="125"/>
      <c r="AH691" s="125"/>
      <c r="AI691" s="125"/>
      <c r="AJ691" s="125"/>
      <c r="AK691" s="123" t="str">
        <f>IF(区域选择!Z692="","",区域选择!Z692)</f>
        <v/>
      </c>
      <c r="AL691" s="123" t="str">
        <f>IF(原始数据!AN691=0,"",原始数据!AN691)</f>
        <v/>
      </c>
      <c r="AM691" s="124"/>
      <c r="AN691" s="125"/>
      <c r="AO691" s="125"/>
      <c r="AP691" s="125"/>
      <c r="AQ691" s="125"/>
      <c r="AR691" s="125"/>
      <c r="AS691" s="128"/>
      <c r="AT691" s="128"/>
      <c r="AU691" s="128"/>
      <c r="AV691" s="128"/>
      <c r="AW691" s="128"/>
      <c r="AX691" s="125"/>
      <c r="AY691" s="125"/>
      <c r="AZ691" s="130"/>
      <c r="BA691" s="130"/>
      <c r="BB691" s="130"/>
      <c r="BC691" s="125"/>
    </row>
    <row r="692" spans="1:55">
      <c r="A692" s="117">
        <f>输入错误检查!B692</f>
        <v>0</v>
      </c>
      <c r="C692" s="120" t="str">
        <f>IF(原始数据!B692="","",原始数据!B692)</f>
        <v/>
      </c>
      <c r="D692" s="120" t="str">
        <f>IF(原始数据!C692="","",原始数据!C692)</f>
        <v/>
      </c>
      <c r="E692" s="120" t="str">
        <f>IF(原始数据!D692="","",原始数据!D692)</f>
        <v/>
      </c>
      <c r="F692" s="120" t="str">
        <f>IF(原始数据!E692="","",原始数据!E692)</f>
        <v/>
      </c>
      <c r="G692" s="120" t="str">
        <f>IF(原始数据!F692="","",原始数据!F692)</f>
        <v/>
      </c>
      <c r="H692" s="120">
        <f>IF(原始数据!G692="","",原始数据!G692)</f>
        <v>2</v>
      </c>
      <c r="I692" s="120" t="str">
        <f>IF(原始数据!H692="","",原始数据!H692)</f>
        <v>上</v>
      </c>
      <c r="J692" s="120" t="str">
        <f>原始数据!U692</f>
        <v/>
      </c>
      <c r="K692" s="120" t="str">
        <f t="shared" si="22"/>
        <v/>
      </c>
      <c r="L692" s="120">
        <f t="shared" si="23"/>
        <v>0</v>
      </c>
      <c r="M692" s="123" t="str">
        <f>IF(区域选择!K693="","",区域选择!K693)</f>
        <v/>
      </c>
      <c r="N692" s="123" t="str">
        <f>IF(原始数据!AI692=0,"",原始数据!AI692)</f>
        <v/>
      </c>
      <c r="O692" s="124"/>
      <c r="P692" s="125"/>
      <c r="Q692" s="125"/>
      <c r="R692" s="125"/>
      <c r="S692" s="125"/>
      <c r="T692" s="125"/>
      <c r="U692" s="123" t="str">
        <f>IF(区域选择!P693="","",区域选择!P693)</f>
        <v/>
      </c>
      <c r="V692" s="123" t="str">
        <f>IF(原始数据!AJ692=0,"",原始数据!AJ692)</f>
        <v/>
      </c>
      <c r="W692" s="124"/>
      <c r="X692" s="125"/>
      <c r="Y692" s="125"/>
      <c r="Z692" s="125"/>
      <c r="AA692" s="125"/>
      <c r="AB692" s="125"/>
      <c r="AC692" s="123" t="str">
        <f>IF(区域选择!U693="","",区域选择!U693)</f>
        <v/>
      </c>
      <c r="AD692" s="123" t="str">
        <f>IF(原始数据!AL692=0,"",原始数据!AL692)</f>
        <v/>
      </c>
      <c r="AE692" s="124"/>
      <c r="AF692" s="125"/>
      <c r="AG692" s="125"/>
      <c r="AH692" s="125"/>
      <c r="AI692" s="125"/>
      <c r="AJ692" s="125"/>
      <c r="AK692" s="123" t="str">
        <f>IF(区域选择!Z693="","",区域选择!Z693)</f>
        <v/>
      </c>
      <c r="AL692" s="123" t="str">
        <f>IF(原始数据!AN692=0,"",原始数据!AN692)</f>
        <v/>
      </c>
      <c r="AM692" s="124"/>
      <c r="AN692" s="125"/>
      <c r="AO692" s="125"/>
      <c r="AP692" s="125"/>
      <c r="AQ692" s="125"/>
      <c r="AR692" s="125"/>
      <c r="AS692" s="128"/>
      <c r="AT692" s="128"/>
      <c r="AU692" s="128"/>
      <c r="AV692" s="128"/>
      <c r="AW692" s="128"/>
      <c r="AX692" s="125"/>
      <c r="AY692" s="125"/>
      <c r="AZ692" s="130"/>
      <c r="BA692" s="130"/>
      <c r="BB692" s="130"/>
      <c r="BC692" s="125"/>
    </row>
    <row r="693" spans="1:55">
      <c r="A693" s="117">
        <f>输入错误检查!B693</f>
        <v>0</v>
      </c>
      <c r="C693" s="120" t="str">
        <f>IF(原始数据!B693="","",原始数据!B693)</f>
        <v/>
      </c>
      <c r="D693" s="120" t="str">
        <f>IF(原始数据!C693="","",原始数据!C693)</f>
        <v/>
      </c>
      <c r="E693" s="120" t="str">
        <f>IF(原始数据!D693="","",原始数据!D693)</f>
        <v/>
      </c>
      <c r="F693" s="120" t="str">
        <f>IF(原始数据!E693="","",原始数据!E693)</f>
        <v/>
      </c>
      <c r="G693" s="120" t="str">
        <f>IF(原始数据!F693="","",原始数据!F693)</f>
        <v/>
      </c>
      <c r="H693" s="120">
        <f>IF(原始数据!G693="","",原始数据!G693)</f>
        <v>2</v>
      </c>
      <c r="I693" s="120" t="str">
        <f>IF(原始数据!H693="","",原始数据!H693)</f>
        <v>下</v>
      </c>
      <c r="J693" s="120" t="str">
        <f>原始数据!U693</f>
        <v/>
      </c>
      <c r="K693" s="120" t="str">
        <f t="shared" si="22"/>
        <v/>
      </c>
      <c r="L693" s="120">
        <f t="shared" si="23"/>
        <v>0</v>
      </c>
      <c r="M693" s="123" t="str">
        <f>IF(区域选择!K694="","",区域选择!K694)</f>
        <v/>
      </c>
      <c r="N693" s="123" t="str">
        <f>IF(原始数据!AI693=0,"",原始数据!AI693)</f>
        <v/>
      </c>
      <c r="O693" s="124"/>
      <c r="P693" s="125"/>
      <c r="Q693" s="125"/>
      <c r="R693" s="125"/>
      <c r="S693" s="125"/>
      <c r="T693" s="125"/>
      <c r="U693" s="123" t="str">
        <f>IF(区域选择!P694="","",区域选择!P694)</f>
        <v/>
      </c>
      <c r="V693" s="123" t="str">
        <f>IF(原始数据!AJ693=0,"",原始数据!AJ693)</f>
        <v/>
      </c>
      <c r="W693" s="124"/>
      <c r="X693" s="125"/>
      <c r="Y693" s="125"/>
      <c r="Z693" s="125"/>
      <c r="AA693" s="125"/>
      <c r="AB693" s="125"/>
      <c r="AC693" s="123" t="str">
        <f>IF(区域选择!U694="","",区域选择!U694)</f>
        <v/>
      </c>
      <c r="AD693" s="123" t="str">
        <f>IF(原始数据!AL693=0,"",原始数据!AL693)</f>
        <v/>
      </c>
      <c r="AE693" s="124"/>
      <c r="AF693" s="125"/>
      <c r="AG693" s="125"/>
      <c r="AH693" s="125"/>
      <c r="AI693" s="125"/>
      <c r="AJ693" s="125"/>
      <c r="AK693" s="123" t="str">
        <f>IF(区域选择!Z694="","",区域选择!Z694)</f>
        <v/>
      </c>
      <c r="AL693" s="123" t="str">
        <f>IF(原始数据!AN693=0,"",原始数据!AN693)</f>
        <v/>
      </c>
      <c r="AM693" s="124"/>
      <c r="AN693" s="125"/>
      <c r="AO693" s="125"/>
      <c r="AP693" s="125"/>
      <c r="AQ693" s="125"/>
      <c r="AR693" s="125"/>
      <c r="AS693" s="128"/>
      <c r="AT693" s="128"/>
      <c r="AU693" s="128"/>
      <c r="AV693" s="128"/>
      <c r="AW693" s="128"/>
      <c r="AX693" s="125"/>
      <c r="AY693" s="125"/>
      <c r="AZ693" s="130"/>
      <c r="BA693" s="130"/>
      <c r="BB693" s="130"/>
      <c r="BC693" s="125"/>
    </row>
    <row r="694" spans="1:55">
      <c r="A694" s="117">
        <f>输入错误检查!B694</f>
        <v>0</v>
      </c>
      <c r="C694" s="120" t="str">
        <f>IF(原始数据!B694="","",原始数据!B694)</f>
        <v/>
      </c>
      <c r="D694" s="120" t="str">
        <f>IF(原始数据!C694="","",原始数据!C694)</f>
        <v/>
      </c>
      <c r="E694" s="120" t="str">
        <f>IF(原始数据!D694="","",原始数据!D694)</f>
        <v/>
      </c>
      <c r="F694" s="120" t="str">
        <f>IF(原始数据!E694="","",原始数据!E694)</f>
        <v/>
      </c>
      <c r="G694" s="120" t="str">
        <f>IF(原始数据!F694="","",原始数据!F694)</f>
        <v/>
      </c>
      <c r="H694" s="120">
        <f>IF(原始数据!G694="","",原始数据!G694)</f>
        <v>3</v>
      </c>
      <c r="I694" s="120" t="str">
        <f>IF(原始数据!H694="","",原始数据!H694)</f>
        <v>上</v>
      </c>
      <c r="J694" s="120" t="str">
        <f>原始数据!U694</f>
        <v/>
      </c>
      <c r="K694" s="120" t="str">
        <f t="shared" si="22"/>
        <v/>
      </c>
      <c r="L694" s="120">
        <f t="shared" si="23"/>
        <v>0</v>
      </c>
      <c r="M694" s="123" t="str">
        <f>IF(区域选择!K695="","",区域选择!K695)</f>
        <v/>
      </c>
      <c r="N694" s="123" t="str">
        <f>IF(原始数据!AI694=0,"",原始数据!AI694)</f>
        <v/>
      </c>
      <c r="O694" s="124"/>
      <c r="P694" s="125"/>
      <c r="Q694" s="125"/>
      <c r="R694" s="125"/>
      <c r="S694" s="125"/>
      <c r="T694" s="125"/>
      <c r="U694" s="123" t="str">
        <f>IF(区域选择!P695="","",区域选择!P695)</f>
        <v/>
      </c>
      <c r="V694" s="123" t="str">
        <f>IF(原始数据!AJ694=0,"",原始数据!AJ694)</f>
        <v/>
      </c>
      <c r="W694" s="124"/>
      <c r="X694" s="125"/>
      <c r="Y694" s="125"/>
      <c r="Z694" s="125"/>
      <c r="AA694" s="125"/>
      <c r="AB694" s="125"/>
      <c r="AC694" s="123" t="str">
        <f>IF(区域选择!U695="","",区域选择!U695)</f>
        <v/>
      </c>
      <c r="AD694" s="123" t="str">
        <f>IF(原始数据!AL694=0,"",原始数据!AL694)</f>
        <v/>
      </c>
      <c r="AE694" s="124"/>
      <c r="AF694" s="125"/>
      <c r="AG694" s="125"/>
      <c r="AH694" s="125"/>
      <c r="AI694" s="125"/>
      <c r="AJ694" s="125"/>
      <c r="AK694" s="123" t="str">
        <f>IF(区域选择!Z695="","",区域选择!Z695)</f>
        <v/>
      </c>
      <c r="AL694" s="123" t="str">
        <f>IF(原始数据!AN694=0,"",原始数据!AN694)</f>
        <v/>
      </c>
      <c r="AM694" s="124"/>
      <c r="AN694" s="125"/>
      <c r="AO694" s="125"/>
      <c r="AP694" s="125"/>
      <c r="AQ694" s="125"/>
      <c r="AR694" s="125"/>
      <c r="AS694" s="128"/>
      <c r="AT694" s="128"/>
      <c r="AU694" s="128"/>
      <c r="AV694" s="128"/>
      <c r="AW694" s="128"/>
      <c r="AX694" s="125"/>
      <c r="AY694" s="125"/>
      <c r="AZ694" s="130"/>
      <c r="BA694" s="130"/>
      <c r="BB694" s="130"/>
      <c r="BC694" s="125"/>
    </row>
    <row r="695" spans="1:55">
      <c r="A695" s="117">
        <f>输入错误检查!B695</f>
        <v>0</v>
      </c>
      <c r="C695" s="120" t="str">
        <f>IF(原始数据!B695="","",原始数据!B695)</f>
        <v/>
      </c>
      <c r="D695" s="120" t="str">
        <f>IF(原始数据!C695="","",原始数据!C695)</f>
        <v/>
      </c>
      <c r="E695" s="120" t="str">
        <f>IF(原始数据!D695="","",原始数据!D695)</f>
        <v/>
      </c>
      <c r="F695" s="120" t="str">
        <f>IF(原始数据!E695="","",原始数据!E695)</f>
        <v/>
      </c>
      <c r="G695" s="120" t="str">
        <f>IF(原始数据!F695="","",原始数据!F695)</f>
        <v/>
      </c>
      <c r="H695" s="120">
        <f>IF(原始数据!G695="","",原始数据!G695)</f>
        <v>3</v>
      </c>
      <c r="I695" s="120" t="str">
        <f>IF(原始数据!H695="","",原始数据!H695)</f>
        <v>下</v>
      </c>
      <c r="J695" s="120" t="str">
        <f>原始数据!U695</f>
        <v/>
      </c>
      <c r="K695" s="120" t="str">
        <f t="shared" si="22"/>
        <v/>
      </c>
      <c r="L695" s="120">
        <f t="shared" si="23"/>
        <v>0</v>
      </c>
      <c r="M695" s="123" t="str">
        <f>IF(区域选择!K696="","",区域选择!K696)</f>
        <v/>
      </c>
      <c r="N695" s="123" t="str">
        <f>IF(原始数据!AI695=0,"",原始数据!AI695)</f>
        <v/>
      </c>
      <c r="O695" s="124"/>
      <c r="P695" s="125"/>
      <c r="Q695" s="125"/>
      <c r="R695" s="125"/>
      <c r="S695" s="125"/>
      <c r="T695" s="125"/>
      <c r="U695" s="123" t="str">
        <f>IF(区域选择!P696="","",区域选择!P696)</f>
        <v/>
      </c>
      <c r="V695" s="123" t="str">
        <f>IF(原始数据!AJ695=0,"",原始数据!AJ695)</f>
        <v/>
      </c>
      <c r="W695" s="124"/>
      <c r="X695" s="125"/>
      <c r="Y695" s="125"/>
      <c r="Z695" s="125"/>
      <c r="AA695" s="125"/>
      <c r="AB695" s="125"/>
      <c r="AC695" s="123" t="str">
        <f>IF(区域选择!U696="","",区域选择!U696)</f>
        <v/>
      </c>
      <c r="AD695" s="123" t="str">
        <f>IF(原始数据!AL695=0,"",原始数据!AL695)</f>
        <v/>
      </c>
      <c r="AE695" s="124"/>
      <c r="AF695" s="125"/>
      <c r="AG695" s="125"/>
      <c r="AH695" s="125"/>
      <c r="AI695" s="125"/>
      <c r="AJ695" s="125"/>
      <c r="AK695" s="123" t="str">
        <f>IF(区域选择!Z696="","",区域选择!Z696)</f>
        <v/>
      </c>
      <c r="AL695" s="123" t="str">
        <f>IF(原始数据!AN695=0,"",原始数据!AN695)</f>
        <v/>
      </c>
      <c r="AM695" s="124"/>
      <c r="AN695" s="125"/>
      <c r="AO695" s="125"/>
      <c r="AP695" s="125"/>
      <c r="AQ695" s="125"/>
      <c r="AR695" s="125"/>
      <c r="AS695" s="128"/>
      <c r="AT695" s="128"/>
      <c r="AU695" s="128"/>
      <c r="AV695" s="128"/>
      <c r="AW695" s="128"/>
      <c r="AX695" s="125"/>
      <c r="AY695" s="125"/>
      <c r="AZ695" s="130"/>
      <c r="BA695" s="130"/>
      <c r="BB695" s="130"/>
      <c r="BC695" s="125"/>
    </row>
    <row r="696" spans="1:55">
      <c r="A696" s="117">
        <f>输入错误检查!B696</f>
        <v>0</v>
      </c>
      <c r="C696" s="120" t="str">
        <f>IF(原始数据!B696="","",原始数据!B696)</f>
        <v/>
      </c>
      <c r="D696" s="120" t="str">
        <f>IF(原始数据!C696="","",原始数据!C696)</f>
        <v/>
      </c>
      <c r="E696" s="120" t="str">
        <f>IF(原始数据!D696="","",原始数据!D696)</f>
        <v/>
      </c>
      <c r="F696" s="120" t="str">
        <f>IF(原始数据!E696="","",原始数据!E696)</f>
        <v/>
      </c>
      <c r="G696" s="120" t="str">
        <f>IF(原始数据!F696="","",原始数据!F696)</f>
        <v/>
      </c>
      <c r="H696" s="120" t="str">
        <f>IF(原始数据!G696="","",原始数据!G696)</f>
        <v>加</v>
      </c>
      <c r="I696" s="120" t="str">
        <f>IF(原始数据!H696="","",原始数据!H696)</f>
        <v>上</v>
      </c>
      <c r="J696" s="120" t="str">
        <f>原始数据!U696</f>
        <v/>
      </c>
      <c r="K696" s="120" t="str">
        <f t="shared" si="22"/>
        <v/>
      </c>
      <c r="L696" s="120">
        <f t="shared" si="23"/>
        <v>0</v>
      </c>
      <c r="M696" s="123" t="str">
        <f>IF(区域选择!K697="","",区域选择!K697)</f>
        <v/>
      </c>
      <c r="N696" s="123" t="str">
        <f>IF(原始数据!AI696=0,"",原始数据!AI696)</f>
        <v/>
      </c>
      <c r="O696" s="124"/>
      <c r="P696" s="125"/>
      <c r="Q696" s="125"/>
      <c r="R696" s="125"/>
      <c r="S696" s="125"/>
      <c r="T696" s="125"/>
      <c r="U696" s="123" t="str">
        <f>IF(区域选择!P697="","",区域选择!P697)</f>
        <v/>
      </c>
      <c r="V696" s="123" t="str">
        <f>IF(原始数据!AJ696=0,"",原始数据!AJ696)</f>
        <v/>
      </c>
      <c r="W696" s="124"/>
      <c r="X696" s="125"/>
      <c r="Y696" s="125"/>
      <c r="Z696" s="125"/>
      <c r="AA696" s="125"/>
      <c r="AB696" s="125"/>
      <c r="AC696" s="123" t="str">
        <f>IF(区域选择!U697="","",区域选择!U697)</f>
        <v/>
      </c>
      <c r="AD696" s="123" t="str">
        <f>IF(原始数据!AL696=0,"",原始数据!AL696)</f>
        <v/>
      </c>
      <c r="AE696" s="124"/>
      <c r="AF696" s="125"/>
      <c r="AG696" s="125"/>
      <c r="AH696" s="125"/>
      <c r="AI696" s="125"/>
      <c r="AJ696" s="125"/>
      <c r="AK696" s="123" t="str">
        <f>IF(区域选择!Z697="","",区域选择!Z697)</f>
        <v/>
      </c>
      <c r="AL696" s="123" t="str">
        <f>IF(原始数据!AN696=0,"",原始数据!AN696)</f>
        <v/>
      </c>
      <c r="AM696" s="124"/>
      <c r="AN696" s="125"/>
      <c r="AO696" s="125"/>
      <c r="AP696" s="125"/>
      <c r="AQ696" s="125"/>
      <c r="AR696" s="125"/>
      <c r="AS696" s="128"/>
      <c r="AT696" s="128"/>
      <c r="AU696" s="128"/>
      <c r="AV696" s="128"/>
      <c r="AW696" s="128"/>
      <c r="AX696" s="125"/>
      <c r="AY696" s="125"/>
      <c r="AZ696" s="130"/>
      <c r="BA696" s="130"/>
      <c r="BB696" s="130"/>
      <c r="BC696" s="125"/>
    </row>
    <row r="697" spans="1:55">
      <c r="A697" s="117">
        <f>输入错误检查!B697</f>
        <v>0</v>
      </c>
      <c r="C697" s="120" t="str">
        <f>IF(原始数据!B697="","",原始数据!B697)</f>
        <v/>
      </c>
      <c r="D697" s="120" t="str">
        <f>IF(原始数据!C697="","",原始数据!C697)</f>
        <v/>
      </c>
      <c r="E697" s="120" t="str">
        <f>IF(原始数据!D697="","",原始数据!D697)</f>
        <v/>
      </c>
      <c r="F697" s="120" t="str">
        <f>IF(原始数据!E697="","",原始数据!E697)</f>
        <v/>
      </c>
      <c r="G697" s="120" t="str">
        <f>IF(原始数据!F697="","",原始数据!F697)</f>
        <v/>
      </c>
      <c r="H697" s="120" t="str">
        <f>IF(原始数据!G697="","",原始数据!G697)</f>
        <v>加</v>
      </c>
      <c r="I697" s="120" t="str">
        <f>IF(原始数据!H697="","",原始数据!H697)</f>
        <v>下</v>
      </c>
      <c r="J697" s="120" t="str">
        <f>原始数据!U697</f>
        <v/>
      </c>
      <c r="K697" s="120" t="str">
        <f t="shared" si="22"/>
        <v/>
      </c>
      <c r="L697" s="120">
        <f t="shared" si="23"/>
        <v>0</v>
      </c>
      <c r="M697" s="123" t="str">
        <f>IF(区域选择!K698="","",区域选择!K698)</f>
        <v/>
      </c>
      <c r="N697" s="123" t="str">
        <f>IF(原始数据!AI697=0,"",原始数据!AI697)</f>
        <v/>
      </c>
      <c r="O697" s="124"/>
      <c r="P697" s="125"/>
      <c r="Q697" s="125"/>
      <c r="R697" s="125"/>
      <c r="S697" s="125"/>
      <c r="T697" s="125"/>
      <c r="U697" s="123" t="str">
        <f>IF(区域选择!P698="","",区域选择!P698)</f>
        <v/>
      </c>
      <c r="V697" s="123" t="str">
        <f>IF(原始数据!AJ697=0,"",原始数据!AJ697)</f>
        <v/>
      </c>
      <c r="W697" s="124"/>
      <c r="X697" s="125"/>
      <c r="Y697" s="125"/>
      <c r="Z697" s="125"/>
      <c r="AA697" s="125"/>
      <c r="AB697" s="125"/>
      <c r="AC697" s="123" t="str">
        <f>IF(区域选择!U698="","",区域选择!U698)</f>
        <v/>
      </c>
      <c r="AD697" s="123" t="str">
        <f>IF(原始数据!AL697=0,"",原始数据!AL697)</f>
        <v/>
      </c>
      <c r="AE697" s="124"/>
      <c r="AF697" s="125"/>
      <c r="AG697" s="125"/>
      <c r="AH697" s="125"/>
      <c r="AI697" s="125"/>
      <c r="AJ697" s="125"/>
      <c r="AK697" s="123" t="str">
        <f>IF(区域选择!Z698="","",区域选择!Z698)</f>
        <v/>
      </c>
      <c r="AL697" s="123" t="str">
        <f>IF(原始数据!AN697=0,"",原始数据!AN697)</f>
        <v/>
      </c>
      <c r="AM697" s="124"/>
      <c r="AN697" s="125"/>
      <c r="AO697" s="125"/>
      <c r="AP697" s="125"/>
      <c r="AQ697" s="125"/>
      <c r="AR697" s="125"/>
      <c r="AS697" s="128"/>
      <c r="AT697" s="128"/>
      <c r="AU697" s="128"/>
      <c r="AV697" s="128"/>
      <c r="AW697" s="128"/>
      <c r="AX697" s="125"/>
      <c r="AY697" s="125"/>
      <c r="AZ697" s="130"/>
      <c r="BA697" s="130"/>
      <c r="BB697" s="130"/>
      <c r="BC697" s="125"/>
    </row>
    <row r="698" spans="1:55">
      <c r="A698" s="117">
        <f>输入错误检查!B698</f>
        <v>0</v>
      </c>
      <c r="C698" s="120" t="str">
        <f>IF(原始数据!B698="","",原始数据!B698)</f>
        <v/>
      </c>
      <c r="D698" s="120" t="str">
        <f>IF(原始数据!C698="","",原始数据!C698)</f>
        <v/>
      </c>
      <c r="E698" s="120" t="str">
        <f>IF(原始数据!D698="","",原始数据!D698)</f>
        <v/>
      </c>
      <c r="F698" s="120" t="str">
        <f>IF(原始数据!E698="","",原始数据!E698)</f>
        <v/>
      </c>
      <c r="G698" s="120" t="str">
        <f>IF(原始数据!F698="","",原始数据!F698)</f>
        <v/>
      </c>
      <c r="H698" s="120">
        <f>IF(原始数据!G698="","",原始数据!G698)</f>
        <v>1</v>
      </c>
      <c r="I698" s="120" t="str">
        <f>IF(原始数据!H698="","",原始数据!H698)</f>
        <v>上</v>
      </c>
      <c r="J698" s="120" t="str">
        <f>原始数据!U698</f>
        <v/>
      </c>
      <c r="K698" s="120" t="str">
        <f t="shared" si="22"/>
        <v/>
      </c>
      <c r="L698" s="120">
        <f t="shared" si="23"/>
        <v>0</v>
      </c>
      <c r="M698" s="123" t="str">
        <f>IF(区域选择!K699="","",区域选择!K699)</f>
        <v/>
      </c>
      <c r="N698" s="123" t="str">
        <f>IF(原始数据!AI698=0,"",原始数据!AI698)</f>
        <v/>
      </c>
      <c r="O698" s="124"/>
      <c r="P698" s="125"/>
      <c r="Q698" s="125"/>
      <c r="R698" s="125"/>
      <c r="S698" s="125"/>
      <c r="T698" s="125"/>
      <c r="U698" s="123" t="str">
        <f>IF(区域选择!P699="","",区域选择!P699)</f>
        <v/>
      </c>
      <c r="V698" s="123" t="str">
        <f>IF(原始数据!AJ698=0,"",原始数据!AJ698)</f>
        <v/>
      </c>
      <c r="W698" s="124"/>
      <c r="X698" s="125"/>
      <c r="Y698" s="125"/>
      <c r="Z698" s="125"/>
      <c r="AA698" s="125"/>
      <c r="AB698" s="125"/>
      <c r="AC698" s="123" t="str">
        <f>IF(区域选择!U699="","",区域选择!U699)</f>
        <v/>
      </c>
      <c r="AD698" s="123" t="str">
        <f>IF(原始数据!AL698=0,"",原始数据!AL698)</f>
        <v/>
      </c>
      <c r="AE698" s="124"/>
      <c r="AF698" s="125"/>
      <c r="AG698" s="125"/>
      <c r="AH698" s="125"/>
      <c r="AI698" s="125"/>
      <c r="AJ698" s="125"/>
      <c r="AK698" s="123" t="str">
        <f>IF(区域选择!Z699="","",区域选择!Z699)</f>
        <v/>
      </c>
      <c r="AL698" s="123" t="str">
        <f>IF(原始数据!AN698=0,"",原始数据!AN698)</f>
        <v/>
      </c>
      <c r="AM698" s="124"/>
      <c r="AN698" s="125"/>
      <c r="AO698" s="125"/>
      <c r="AP698" s="125"/>
      <c r="AQ698" s="125"/>
      <c r="AR698" s="125"/>
      <c r="AS698" s="128"/>
      <c r="AT698" s="128"/>
      <c r="AU698" s="128"/>
      <c r="AV698" s="128"/>
      <c r="AW698" s="128"/>
      <c r="AX698" s="125"/>
      <c r="AY698" s="125"/>
      <c r="AZ698" s="130"/>
      <c r="BA698" s="130"/>
      <c r="BB698" s="130"/>
      <c r="BC698" s="125"/>
    </row>
    <row r="699" spans="1:55">
      <c r="A699" s="117">
        <f>输入错误检查!B699</f>
        <v>0</v>
      </c>
      <c r="C699" s="120" t="str">
        <f>IF(原始数据!B699="","",原始数据!B699)</f>
        <v/>
      </c>
      <c r="D699" s="120" t="str">
        <f>IF(原始数据!C699="","",原始数据!C699)</f>
        <v/>
      </c>
      <c r="E699" s="120" t="str">
        <f>IF(原始数据!D699="","",原始数据!D699)</f>
        <v/>
      </c>
      <c r="F699" s="120" t="str">
        <f>IF(原始数据!E699="","",原始数据!E699)</f>
        <v/>
      </c>
      <c r="G699" s="120" t="str">
        <f>IF(原始数据!F699="","",原始数据!F699)</f>
        <v/>
      </c>
      <c r="H699" s="120">
        <f>IF(原始数据!G699="","",原始数据!G699)</f>
        <v>1</v>
      </c>
      <c r="I699" s="120" t="str">
        <f>IF(原始数据!H699="","",原始数据!H699)</f>
        <v>下</v>
      </c>
      <c r="J699" s="120" t="str">
        <f>原始数据!U699</f>
        <v/>
      </c>
      <c r="K699" s="120" t="str">
        <f t="shared" si="22"/>
        <v/>
      </c>
      <c r="L699" s="120">
        <f t="shared" si="23"/>
        <v>0</v>
      </c>
      <c r="M699" s="123" t="str">
        <f>IF(区域选择!K700="","",区域选择!K700)</f>
        <v/>
      </c>
      <c r="N699" s="123" t="str">
        <f>IF(原始数据!AI699=0,"",原始数据!AI699)</f>
        <v/>
      </c>
      <c r="O699" s="124"/>
      <c r="P699" s="125"/>
      <c r="Q699" s="125"/>
      <c r="R699" s="125"/>
      <c r="S699" s="125"/>
      <c r="T699" s="125"/>
      <c r="U699" s="123" t="str">
        <f>IF(区域选择!P700="","",区域选择!P700)</f>
        <v/>
      </c>
      <c r="V699" s="123" t="str">
        <f>IF(原始数据!AJ699=0,"",原始数据!AJ699)</f>
        <v/>
      </c>
      <c r="W699" s="124"/>
      <c r="X699" s="125"/>
      <c r="Y699" s="125"/>
      <c r="Z699" s="125"/>
      <c r="AA699" s="125"/>
      <c r="AB699" s="125"/>
      <c r="AC699" s="123" t="str">
        <f>IF(区域选择!U700="","",区域选择!U700)</f>
        <v/>
      </c>
      <c r="AD699" s="123" t="str">
        <f>IF(原始数据!AL699=0,"",原始数据!AL699)</f>
        <v/>
      </c>
      <c r="AE699" s="124"/>
      <c r="AF699" s="125"/>
      <c r="AG699" s="125"/>
      <c r="AH699" s="125"/>
      <c r="AI699" s="125"/>
      <c r="AJ699" s="125"/>
      <c r="AK699" s="123" t="str">
        <f>IF(区域选择!Z700="","",区域选择!Z700)</f>
        <v/>
      </c>
      <c r="AL699" s="123" t="str">
        <f>IF(原始数据!AN699=0,"",原始数据!AN699)</f>
        <v/>
      </c>
      <c r="AM699" s="124"/>
      <c r="AN699" s="125"/>
      <c r="AO699" s="125"/>
      <c r="AP699" s="125"/>
      <c r="AQ699" s="125"/>
      <c r="AR699" s="125"/>
      <c r="AS699" s="128"/>
      <c r="AT699" s="128"/>
      <c r="AU699" s="128"/>
      <c r="AV699" s="128"/>
      <c r="AW699" s="128"/>
      <c r="AX699" s="125"/>
      <c r="AY699" s="125"/>
      <c r="AZ699" s="130"/>
      <c r="BA699" s="130"/>
      <c r="BB699" s="130"/>
      <c r="BC699" s="125"/>
    </row>
    <row r="700" spans="1:55">
      <c r="A700" s="117">
        <f>输入错误检查!B700</f>
        <v>0</v>
      </c>
      <c r="C700" s="120" t="str">
        <f>IF(原始数据!B700="","",原始数据!B700)</f>
        <v/>
      </c>
      <c r="D700" s="120" t="str">
        <f>IF(原始数据!C700="","",原始数据!C700)</f>
        <v/>
      </c>
      <c r="E700" s="120" t="str">
        <f>IF(原始数据!D700="","",原始数据!D700)</f>
        <v/>
      </c>
      <c r="F700" s="120" t="str">
        <f>IF(原始数据!E700="","",原始数据!E700)</f>
        <v/>
      </c>
      <c r="G700" s="120" t="str">
        <f>IF(原始数据!F700="","",原始数据!F700)</f>
        <v/>
      </c>
      <c r="H700" s="120">
        <f>IF(原始数据!G700="","",原始数据!G700)</f>
        <v>2</v>
      </c>
      <c r="I700" s="120" t="str">
        <f>IF(原始数据!H700="","",原始数据!H700)</f>
        <v>上</v>
      </c>
      <c r="J700" s="120" t="str">
        <f>原始数据!U700</f>
        <v/>
      </c>
      <c r="K700" s="120" t="str">
        <f t="shared" si="22"/>
        <v/>
      </c>
      <c r="L700" s="120">
        <f t="shared" si="23"/>
        <v>0</v>
      </c>
      <c r="M700" s="123" t="str">
        <f>IF(区域选择!K701="","",区域选择!K701)</f>
        <v/>
      </c>
      <c r="N700" s="123" t="str">
        <f>IF(原始数据!AI700=0,"",原始数据!AI700)</f>
        <v/>
      </c>
      <c r="O700" s="124"/>
      <c r="P700" s="125"/>
      <c r="Q700" s="125"/>
      <c r="R700" s="125"/>
      <c r="S700" s="125"/>
      <c r="T700" s="125"/>
      <c r="U700" s="123" t="str">
        <f>IF(区域选择!P701="","",区域选择!P701)</f>
        <v/>
      </c>
      <c r="V700" s="123" t="str">
        <f>IF(原始数据!AJ700=0,"",原始数据!AJ700)</f>
        <v/>
      </c>
      <c r="W700" s="124"/>
      <c r="X700" s="125"/>
      <c r="Y700" s="125"/>
      <c r="Z700" s="125"/>
      <c r="AA700" s="125"/>
      <c r="AB700" s="125"/>
      <c r="AC700" s="123" t="str">
        <f>IF(区域选择!U701="","",区域选择!U701)</f>
        <v/>
      </c>
      <c r="AD700" s="123" t="str">
        <f>IF(原始数据!AL700=0,"",原始数据!AL700)</f>
        <v/>
      </c>
      <c r="AE700" s="124"/>
      <c r="AF700" s="125"/>
      <c r="AG700" s="125"/>
      <c r="AH700" s="125"/>
      <c r="AI700" s="125"/>
      <c r="AJ700" s="125"/>
      <c r="AK700" s="123" t="str">
        <f>IF(区域选择!Z701="","",区域选择!Z701)</f>
        <v/>
      </c>
      <c r="AL700" s="123" t="str">
        <f>IF(原始数据!AN700=0,"",原始数据!AN700)</f>
        <v/>
      </c>
      <c r="AM700" s="124"/>
      <c r="AN700" s="125"/>
      <c r="AO700" s="125"/>
      <c r="AP700" s="125"/>
      <c r="AQ700" s="125"/>
      <c r="AR700" s="125"/>
      <c r="AS700" s="128"/>
      <c r="AT700" s="128"/>
      <c r="AU700" s="128"/>
      <c r="AV700" s="128"/>
      <c r="AW700" s="128"/>
      <c r="AX700" s="125"/>
      <c r="AY700" s="125"/>
      <c r="AZ700" s="130"/>
      <c r="BA700" s="130"/>
      <c r="BB700" s="130"/>
      <c r="BC700" s="125"/>
    </row>
    <row r="701" spans="1:55">
      <c r="A701" s="117">
        <f>输入错误检查!B701</f>
        <v>0</v>
      </c>
      <c r="C701" s="120" t="str">
        <f>IF(原始数据!B701="","",原始数据!B701)</f>
        <v/>
      </c>
      <c r="D701" s="120" t="str">
        <f>IF(原始数据!C701="","",原始数据!C701)</f>
        <v/>
      </c>
      <c r="E701" s="120" t="str">
        <f>IF(原始数据!D701="","",原始数据!D701)</f>
        <v/>
      </c>
      <c r="F701" s="120" t="str">
        <f>IF(原始数据!E701="","",原始数据!E701)</f>
        <v/>
      </c>
      <c r="G701" s="120" t="str">
        <f>IF(原始数据!F701="","",原始数据!F701)</f>
        <v/>
      </c>
      <c r="H701" s="120">
        <f>IF(原始数据!G701="","",原始数据!G701)</f>
        <v>2</v>
      </c>
      <c r="I701" s="120" t="str">
        <f>IF(原始数据!H701="","",原始数据!H701)</f>
        <v>下</v>
      </c>
      <c r="J701" s="120" t="str">
        <f>原始数据!U701</f>
        <v/>
      </c>
      <c r="K701" s="120" t="str">
        <f t="shared" si="22"/>
        <v/>
      </c>
      <c r="L701" s="120">
        <f t="shared" si="23"/>
        <v>0</v>
      </c>
      <c r="M701" s="123" t="str">
        <f>IF(区域选择!K702="","",区域选择!K702)</f>
        <v/>
      </c>
      <c r="N701" s="123" t="str">
        <f>IF(原始数据!AI701=0,"",原始数据!AI701)</f>
        <v/>
      </c>
      <c r="O701" s="124"/>
      <c r="P701" s="125"/>
      <c r="Q701" s="125"/>
      <c r="R701" s="125"/>
      <c r="S701" s="125"/>
      <c r="T701" s="125"/>
      <c r="U701" s="123" t="str">
        <f>IF(区域选择!P702="","",区域选择!P702)</f>
        <v/>
      </c>
      <c r="V701" s="123" t="str">
        <f>IF(原始数据!AJ701=0,"",原始数据!AJ701)</f>
        <v/>
      </c>
      <c r="W701" s="124"/>
      <c r="X701" s="125"/>
      <c r="Y701" s="125"/>
      <c r="Z701" s="125"/>
      <c r="AA701" s="125"/>
      <c r="AB701" s="125"/>
      <c r="AC701" s="123" t="str">
        <f>IF(区域选择!U702="","",区域选择!U702)</f>
        <v/>
      </c>
      <c r="AD701" s="123" t="str">
        <f>IF(原始数据!AL701=0,"",原始数据!AL701)</f>
        <v/>
      </c>
      <c r="AE701" s="124"/>
      <c r="AF701" s="125"/>
      <c r="AG701" s="125"/>
      <c r="AH701" s="125"/>
      <c r="AI701" s="125"/>
      <c r="AJ701" s="125"/>
      <c r="AK701" s="123" t="str">
        <f>IF(区域选择!Z702="","",区域选择!Z702)</f>
        <v/>
      </c>
      <c r="AL701" s="123" t="str">
        <f>IF(原始数据!AN701=0,"",原始数据!AN701)</f>
        <v/>
      </c>
      <c r="AM701" s="124"/>
      <c r="AN701" s="125"/>
      <c r="AO701" s="125"/>
      <c r="AP701" s="125"/>
      <c r="AQ701" s="125"/>
      <c r="AR701" s="125"/>
      <c r="AS701" s="128"/>
      <c r="AT701" s="128"/>
      <c r="AU701" s="128"/>
      <c r="AV701" s="128"/>
      <c r="AW701" s="128"/>
      <c r="AX701" s="125"/>
      <c r="AY701" s="125"/>
      <c r="AZ701" s="130"/>
      <c r="BA701" s="130"/>
      <c r="BB701" s="130"/>
      <c r="BC701" s="125"/>
    </row>
    <row r="702" spans="1:55">
      <c r="A702" s="117">
        <f>输入错误检查!B702</f>
        <v>0</v>
      </c>
      <c r="C702" s="120" t="str">
        <f>IF(原始数据!B702="","",原始数据!B702)</f>
        <v/>
      </c>
      <c r="D702" s="120" t="str">
        <f>IF(原始数据!C702="","",原始数据!C702)</f>
        <v/>
      </c>
      <c r="E702" s="120" t="str">
        <f>IF(原始数据!D702="","",原始数据!D702)</f>
        <v/>
      </c>
      <c r="F702" s="120" t="str">
        <f>IF(原始数据!E702="","",原始数据!E702)</f>
        <v/>
      </c>
      <c r="G702" s="120" t="str">
        <f>IF(原始数据!F702="","",原始数据!F702)</f>
        <v/>
      </c>
      <c r="H702" s="120">
        <f>IF(原始数据!G702="","",原始数据!G702)</f>
        <v>3</v>
      </c>
      <c r="I702" s="120" t="str">
        <f>IF(原始数据!H702="","",原始数据!H702)</f>
        <v>上</v>
      </c>
      <c r="J702" s="120" t="str">
        <f>原始数据!U702</f>
        <v/>
      </c>
      <c r="K702" s="120" t="str">
        <f t="shared" si="22"/>
        <v/>
      </c>
      <c r="L702" s="120">
        <f t="shared" si="23"/>
        <v>0</v>
      </c>
      <c r="M702" s="123" t="str">
        <f>IF(区域选择!K703="","",区域选择!K703)</f>
        <v/>
      </c>
      <c r="N702" s="123" t="str">
        <f>IF(原始数据!AI702=0,"",原始数据!AI702)</f>
        <v/>
      </c>
      <c r="O702" s="124"/>
      <c r="P702" s="125"/>
      <c r="Q702" s="125"/>
      <c r="R702" s="125"/>
      <c r="S702" s="125"/>
      <c r="T702" s="125"/>
      <c r="U702" s="123" t="str">
        <f>IF(区域选择!P703="","",区域选择!P703)</f>
        <v/>
      </c>
      <c r="V702" s="123" t="str">
        <f>IF(原始数据!AJ702=0,"",原始数据!AJ702)</f>
        <v/>
      </c>
      <c r="W702" s="124"/>
      <c r="X702" s="125"/>
      <c r="Y702" s="125"/>
      <c r="Z702" s="125"/>
      <c r="AA702" s="125"/>
      <c r="AB702" s="125"/>
      <c r="AC702" s="123" t="str">
        <f>IF(区域选择!U703="","",区域选择!U703)</f>
        <v/>
      </c>
      <c r="AD702" s="123" t="str">
        <f>IF(原始数据!AL702=0,"",原始数据!AL702)</f>
        <v/>
      </c>
      <c r="AE702" s="124"/>
      <c r="AF702" s="125"/>
      <c r="AG702" s="125"/>
      <c r="AH702" s="125"/>
      <c r="AI702" s="125"/>
      <c r="AJ702" s="125"/>
      <c r="AK702" s="123" t="str">
        <f>IF(区域选择!Z703="","",区域选择!Z703)</f>
        <v/>
      </c>
      <c r="AL702" s="123" t="str">
        <f>IF(原始数据!AN702=0,"",原始数据!AN702)</f>
        <v/>
      </c>
      <c r="AM702" s="124"/>
      <c r="AN702" s="125"/>
      <c r="AO702" s="125"/>
      <c r="AP702" s="125"/>
      <c r="AQ702" s="125"/>
      <c r="AR702" s="125"/>
      <c r="AS702" s="128"/>
      <c r="AT702" s="128"/>
      <c r="AU702" s="128"/>
      <c r="AV702" s="128"/>
      <c r="AW702" s="128"/>
      <c r="AX702" s="125"/>
      <c r="AY702" s="125"/>
      <c r="AZ702" s="130"/>
      <c r="BA702" s="130"/>
      <c r="BB702" s="130"/>
      <c r="BC702" s="125"/>
    </row>
    <row r="703" spans="1:55">
      <c r="A703" s="117">
        <f>输入错误检查!B703</f>
        <v>0</v>
      </c>
      <c r="C703" s="120" t="str">
        <f>IF(原始数据!B703="","",原始数据!B703)</f>
        <v/>
      </c>
      <c r="D703" s="120" t="str">
        <f>IF(原始数据!C703="","",原始数据!C703)</f>
        <v/>
      </c>
      <c r="E703" s="120" t="str">
        <f>IF(原始数据!D703="","",原始数据!D703)</f>
        <v/>
      </c>
      <c r="F703" s="120" t="str">
        <f>IF(原始数据!E703="","",原始数据!E703)</f>
        <v/>
      </c>
      <c r="G703" s="120" t="str">
        <f>IF(原始数据!F703="","",原始数据!F703)</f>
        <v/>
      </c>
      <c r="H703" s="120">
        <f>IF(原始数据!G703="","",原始数据!G703)</f>
        <v>3</v>
      </c>
      <c r="I703" s="120" t="str">
        <f>IF(原始数据!H703="","",原始数据!H703)</f>
        <v>下</v>
      </c>
      <c r="J703" s="120" t="str">
        <f>原始数据!U703</f>
        <v/>
      </c>
      <c r="K703" s="120" t="str">
        <f t="shared" si="22"/>
        <v/>
      </c>
      <c r="L703" s="120">
        <f t="shared" si="23"/>
        <v>0</v>
      </c>
      <c r="M703" s="123" t="str">
        <f>IF(区域选择!K704="","",区域选择!K704)</f>
        <v/>
      </c>
      <c r="N703" s="123" t="str">
        <f>IF(原始数据!AI703=0,"",原始数据!AI703)</f>
        <v/>
      </c>
      <c r="O703" s="124"/>
      <c r="P703" s="125"/>
      <c r="Q703" s="125"/>
      <c r="R703" s="125"/>
      <c r="S703" s="125"/>
      <c r="T703" s="125"/>
      <c r="U703" s="123" t="str">
        <f>IF(区域选择!P704="","",区域选择!P704)</f>
        <v/>
      </c>
      <c r="V703" s="123" t="str">
        <f>IF(原始数据!AJ703=0,"",原始数据!AJ703)</f>
        <v/>
      </c>
      <c r="W703" s="124"/>
      <c r="X703" s="125"/>
      <c r="Y703" s="125"/>
      <c r="Z703" s="125"/>
      <c r="AA703" s="125"/>
      <c r="AB703" s="125"/>
      <c r="AC703" s="123" t="str">
        <f>IF(区域选择!U704="","",区域选择!U704)</f>
        <v/>
      </c>
      <c r="AD703" s="123" t="str">
        <f>IF(原始数据!AL703=0,"",原始数据!AL703)</f>
        <v/>
      </c>
      <c r="AE703" s="124"/>
      <c r="AF703" s="125"/>
      <c r="AG703" s="125"/>
      <c r="AH703" s="125"/>
      <c r="AI703" s="125"/>
      <c r="AJ703" s="125"/>
      <c r="AK703" s="123" t="str">
        <f>IF(区域选择!Z704="","",区域选择!Z704)</f>
        <v/>
      </c>
      <c r="AL703" s="123" t="str">
        <f>IF(原始数据!AN703=0,"",原始数据!AN703)</f>
        <v/>
      </c>
      <c r="AM703" s="124"/>
      <c r="AN703" s="125"/>
      <c r="AO703" s="125"/>
      <c r="AP703" s="125"/>
      <c r="AQ703" s="125"/>
      <c r="AR703" s="125"/>
      <c r="AS703" s="128"/>
      <c r="AT703" s="128"/>
      <c r="AU703" s="128"/>
      <c r="AV703" s="128"/>
      <c r="AW703" s="128"/>
      <c r="AX703" s="125"/>
      <c r="AY703" s="125"/>
      <c r="AZ703" s="130"/>
      <c r="BA703" s="130"/>
      <c r="BB703" s="130"/>
      <c r="BC703" s="125"/>
    </row>
    <row r="704" spans="1:55">
      <c r="A704" s="117">
        <f>输入错误检查!B704</f>
        <v>0</v>
      </c>
      <c r="C704" s="120" t="str">
        <f>IF(原始数据!B704="","",原始数据!B704)</f>
        <v/>
      </c>
      <c r="D704" s="120" t="str">
        <f>IF(原始数据!C704="","",原始数据!C704)</f>
        <v/>
      </c>
      <c r="E704" s="120" t="str">
        <f>IF(原始数据!D704="","",原始数据!D704)</f>
        <v/>
      </c>
      <c r="F704" s="120" t="str">
        <f>IF(原始数据!E704="","",原始数据!E704)</f>
        <v/>
      </c>
      <c r="G704" s="120" t="str">
        <f>IF(原始数据!F704="","",原始数据!F704)</f>
        <v/>
      </c>
      <c r="H704" s="120" t="str">
        <f>IF(原始数据!G704="","",原始数据!G704)</f>
        <v>加</v>
      </c>
      <c r="I704" s="120" t="str">
        <f>IF(原始数据!H704="","",原始数据!H704)</f>
        <v>上</v>
      </c>
      <c r="J704" s="120" t="str">
        <f>原始数据!U704</f>
        <v/>
      </c>
      <c r="K704" s="120" t="str">
        <f t="shared" si="22"/>
        <v/>
      </c>
      <c r="L704" s="120">
        <f t="shared" si="23"/>
        <v>0</v>
      </c>
      <c r="M704" s="123" t="str">
        <f>IF(区域选择!K705="","",区域选择!K705)</f>
        <v/>
      </c>
      <c r="N704" s="123" t="str">
        <f>IF(原始数据!AI704=0,"",原始数据!AI704)</f>
        <v/>
      </c>
      <c r="O704" s="124"/>
      <c r="P704" s="125"/>
      <c r="Q704" s="125"/>
      <c r="R704" s="125"/>
      <c r="S704" s="125"/>
      <c r="T704" s="125"/>
      <c r="U704" s="123" t="str">
        <f>IF(区域选择!P705="","",区域选择!P705)</f>
        <v/>
      </c>
      <c r="V704" s="123" t="str">
        <f>IF(原始数据!AJ704=0,"",原始数据!AJ704)</f>
        <v/>
      </c>
      <c r="W704" s="124"/>
      <c r="X704" s="125"/>
      <c r="Y704" s="125"/>
      <c r="Z704" s="125"/>
      <c r="AA704" s="125"/>
      <c r="AB704" s="125"/>
      <c r="AC704" s="123" t="str">
        <f>IF(区域选择!U705="","",区域选择!U705)</f>
        <v/>
      </c>
      <c r="AD704" s="123" t="str">
        <f>IF(原始数据!AL704=0,"",原始数据!AL704)</f>
        <v/>
      </c>
      <c r="AE704" s="124"/>
      <c r="AF704" s="125"/>
      <c r="AG704" s="125"/>
      <c r="AH704" s="125"/>
      <c r="AI704" s="125"/>
      <c r="AJ704" s="125"/>
      <c r="AK704" s="123" t="str">
        <f>IF(区域选择!Z705="","",区域选择!Z705)</f>
        <v/>
      </c>
      <c r="AL704" s="123" t="str">
        <f>IF(原始数据!AN704=0,"",原始数据!AN704)</f>
        <v/>
      </c>
      <c r="AM704" s="124"/>
      <c r="AN704" s="125"/>
      <c r="AO704" s="125"/>
      <c r="AP704" s="125"/>
      <c r="AQ704" s="125"/>
      <c r="AR704" s="125"/>
      <c r="AS704" s="128"/>
      <c r="AT704" s="128"/>
      <c r="AU704" s="128"/>
      <c r="AV704" s="128"/>
      <c r="AW704" s="128"/>
      <c r="AX704" s="125"/>
      <c r="AY704" s="125"/>
      <c r="AZ704" s="130"/>
      <c r="BA704" s="130"/>
      <c r="BB704" s="130"/>
      <c r="BC704" s="125"/>
    </row>
    <row r="705" spans="1:55">
      <c r="A705" s="117">
        <f>输入错误检查!B705</f>
        <v>0</v>
      </c>
      <c r="C705" s="120" t="str">
        <f>IF(原始数据!B705="","",原始数据!B705)</f>
        <v/>
      </c>
      <c r="D705" s="120" t="str">
        <f>IF(原始数据!C705="","",原始数据!C705)</f>
        <v/>
      </c>
      <c r="E705" s="120" t="str">
        <f>IF(原始数据!D705="","",原始数据!D705)</f>
        <v/>
      </c>
      <c r="F705" s="120" t="str">
        <f>IF(原始数据!E705="","",原始数据!E705)</f>
        <v/>
      </c>
      <c r="G705" s="120" t="str">
        <f>IF(原始数据!F705="","",原始数据!F705)</f>
        <v/>
      </c>
      <c r="H705" s="120" t="str">
        <f>IF(原始数据!G705="","",原始数据!G705)</f>
        <v>加</v>
      </c>
      <c r="I705" s="120" t="str">
        <f>IF(原始数据!H705="","",原始数据!H705)</f>
        <v>下</v>
      </c>
      <c r="J705" s="120" t="str">
        <f>原始数据!U705</f>
        <v/>
      </c>
      <c r="K705" s="120" t="str">
        <f t="shared" si="22"/>
        <v/>
      </c>
      <c r="L705" s="120">
        <f t="shared" si="23"/>
        <v>0</v>
      </c>
      <c r="M705" s="123" t="str">
        <f>IF(区域选择!K706="","",区域选择!K706)</f>
        <v/>
      </c>
      <c r="N705" s="123" t="str">
        <f>IF(原始数据!AI705=0,"",原始数据!AI705)</f>
        <v/>
      </c>
      <c r="O705" s="124"/>
      <c r="P705" s="125"/>
      <c r="Q705" s="125"/>
      <c r="R705" s="125"/>
      <c r="S705" s="125"/>
      <c r="T705" s="125"/>
      <c r="U705" s="123" t="str">
        <f>IF(区域选择!P706="","",区域选择!P706)</f>
        <v/>
      </c>
      <c r="V705" s="123" t="str">
        <f>IF(原始数据!AJ705=0,"",原始数据!AJ705)</f>
        <v/>
      </c>
      <c r="W705" s="124"/>
      <c r="X705" s="125"/>
      <c r="Y705" s="125"/>
      <c r="Z705" s="125"/>
      <c r="AA705" s="125"/>
      <c r="AB705" s="125"/>
      <c r="AC705" s="123" t="str">
        <f>IF(区域选择!U706="","",区域选择!U706)</f>
        <v/>
      </c>
      <c r="AD705" s="123" t="str">
        <f>IF(原始数据!AL705=0,"",原始数据!AL705)</f>
        <v/>
      </c>
      <c r="AE705" s="124"/>
      <c r="AF705" s="125"/>
      <c r="AG705" s="125"/>
      <c r="AH705" s="125"/>
      <c r="AI705" s="125"/>
      <c r="AJ705" s="125"/>
      <c r="AK705" s="123" t="str">
        <f>IF(区域选择!Z706="","",区域选择!Z706)</f>
        <v/>
      </c>
      <c r="AL705" s="123" t="str">
        <f>IF(原始数据!AN705=0,"",原始数据!AN705)</f>
        <v/>
      </c>
      <c r="AM705" s="124"/>
      <c r="AN705" s="125"/>
      <c r="AO705" s="125"/>
      <c r="AP705" s="125"/>
      <c r="AQ705" s="125"/>
      <c r="AR705" s="125"/>
      <c r="AS705" s="128"/>
      <c r="AT705" s="128"/>
      <c r="AU705" s="128"/>
      <c r="AV705" s="128"/>
      <c r="AW705" s="128"/>
      <c r="AX705" s="125"/>
      <c r="AY705" s="125"/>
      <c r="AZ705" s="130"/>
      <c r="BA705" s="130"/>
      <c r="BB705" s="130"/>
      <c r="BC705" s="125"/>
    </row>
    <row r="706" spans="1:55">
      <c r="A706" s="117">
        <f>输入错误检查!B706</f>
        <v>0</v>
      </c>
      <c r="C706" s="120" t="str">
        <f>IF(原始数据!B706="","",原始数据!B706)</f>
        <v/>
      </c>
      <c r="D706" s="120" t="str">
        <f>IF(原始数据!C706="","",原始数据!C706)</f>
        <v/>
      </c>
      <c r="E706" s="120" t="str">
        <f>IF(原始数据!D706="","",原始数据!D706)</f>
        <v/>
      </c>
      <c r="F706" s="120" t="str">
        <f>IF(原始数据!E706="","",原始数据!E706)</f>
        <v/>
      </c>
      <c r="G706" s="120" t="str">
        <f>IF(原始数据!F706="","",原始数据!F706)</f>
        <v/>
      </c>
      <c r="H706" s="120">
        <f>IF(原始数据!G706="","",原始数据!G706)</f>
        <v>1</v>
      </c>
      <c r="I706" s="120" t="str">
        <f>IF(原始数据!H706="","",原始数据!H706)</f>
        <v>上</v>
      </c>
      <c r="J706" s="120" t="str">
        <f>原始数据!U706</f>
        <v/>
      </c>
      <c r="K706" s="120" t="str">
        <f t="shared" si="22"/>
        <v/>
      </c>
      <c r="L706" s="120">
        <f t="shared" si="23"/>
        <v>0</v>
      </c>
      <c r="M706" s="123" t="str">
        <f>IF(区域选择!K707="","",区域选择!K707)</f>
        <v/>
      </c>
      <c r="N706" s="123" t="str">
        <f>IF(原始数据!AI706=0,"",原始数据!AI706)</f>
        <v/>
      </c>
      <c r="O706" s="124"/>
      <c r="P706" s="125"/>
      <c r="Q706" s="125"/>
      <c r="R706" s="125"/>
      <c r="S706" s="125"/>
      <c r="T706" s="125"/>
      <c r="U706" s="123" t="str">
        <f>IF(区域选择!P707="","",区域选择!P707)</f>
        <v/>
      </c>
      <c r="V706" s="123" t="str">
        <f>IF(原始数据!AJ706=0,"",原始数据!AJ706)</f>
        <v/>
      </c>
      <c r="W706" s="124"/>
      <c r="X706" s="125"/>
      <c r="Y706" s="125"/>
      <c r="Z706" s="125"/>
      <c r="AA706" s="125"/>
      <c r="AB706" s="125"/>
      <c r="AC706" s="123" t="str">
        <f>IF(区域选择!U707="","",区域选择!U707)</f>
        <v/>
      </c>
      <c r="AD706" s="123" t="str">
        <f>IF(原始数据!AL706=0,"",原始数据!AL706)</f>
        <v/>
      </c>
      <c r="AE706" s="124"/>
      <c r="AF706" s="125"/>
      <c r="AG706" s="125"/>
      <c r="AH706" s="125"/>
      <c r="AI706" s="125"/>
      <c r="AJ706" s="125"/>
      <c r="AK706" s="123" t="str">
        <f>IF(区域选择!Z707="","",区域选择!Z707)</f>
        <v/>
      </c>
      <c r="AL706" s="123" t="str">
        <f>IF(原始数据!AN706=0,"",原始数据!AN706)</f>
        <v/>
      </c>
      <c r="AM706" s="124"/>
      <c r="AN706" s="125"/>
      <c r="AO706" s="125"/>
      <c r="AP706" s="125"/>
      <c r="AQ706" s="125"/>
      <c r="AR706" s="125"/>
      <c r="AS706" s="128"/>
      <c r="AT706" s="128"/>
      <c r="AU706" s="128"/>
      <c r="AV706" s="128"/>
      <c r="AW706" s="128"/>
      <c r="AX706" s="125"/>
      <c r="AY706" s="125"/>
      <c r="AZ706" s="130"/>
      <c r="BA706" s="130"/>
      <c r="BB706" s="130"/>
      <c r="BC706" s="125"/>
    </row>
    <row r="707" spans="1:55">
      <c r="A707" s="117">
        <f>输入错误检查!B707</f>
        <v>0</v>
      </c>
      <c r="C707" s="120" t="str">
        <f>IF(原始数据!B707="","",原始数据!B707)</f>
        <v/>
      </c>
      <c r="D707" s="120" t="str">
        <f>IF(原始数据!C707="","",原始数据!C707)</f>
        <v/>
      </c>
      <c r="E707" s="120" t="str">
        <f>IF(原始数据!D707="","",原始数据!D707)</f>
        <v/>
      </c>
      <c r="F707" s="120" t="str">
        <f>IF(原始数据!E707="","",原始数据!E707)</f>
        <v/>
      </c>
      <c r="G707" s="120" t="str">
        <f>IF(原始数据!F707="","",原始数据!F707)</f>
        <v/>
      </c>
      <c r="H707" s="120">
        <f>IF(原始数据!G707="","",原始数据!G707)</f>
        <v>1</v>
      </c>
      <c r="I707" s="120" t="str">
        <f>IF(原始数据!H707="","",原始数据!H707)</f>
        <v>下</v>
      </c>
      <c r="J707" s="120" t="str">
        <f>原始数据!U707</f>
        <v/>
      </c>
      <c r="K707" s="120" t="str">
        <f t="shared" si="22"/>
        <v/>
      </c>
      <c r="L707" s="120">
        <f t="shared" si="23"/>
        <v>0</v>
      </c>
      <c r="M707" s="123" t="str">
        <f>IF(区域选择!K708="","",区域选择!K708)</f>
        <v/>
      </c>
      <c r="N707" s="123" t="str">
        <f>IF(原始数据!AI707=0,"",原始数据!AI707)</f>
        <v/>
      </c>
      <c r="O707" s="124"/>
      <c r="P707" s="125"/>
      <c r="Q707" s="125"/>
      <c r="R707" s="125"/>
      <c r="S707" s="125"/>
      <c r="T707" s="125"/>
      <c r="U707" s="123" t="str">
        <f>IF(区域选择!P708="","",区域选择!P708)</f>
        <v/>
      </c>
      <c r="V707" s="123" t="str">
        <f>IF(原始数据!AJ707=0,"",原始数据!AJ707)</f>
        <v/>
      </c>
      <c r="W707" s="124"/>
      <c r="X707" s="125"/>
      <c r="Y707" s="125"/>
      <c r="Z707" s="125"/>
      <c r="AA707" s="125"/>
      <c r="AB707" s="125"/>
      <c r="AC707" s="123" t="str">
        <f>IF(区域选择!U708="","",区域选择!U708)</f>
        <v/>
      </c>
      <c r="AD707" s="123" t="str">
        <f>IF(原始数据!AL707=0,"",原始数据!AL707)</f>
        <v/>
      </c>
      <c r="AE707" s="124"/>
      <c r="AF707" s="125"/>
      <c r="AG707" s="125"/>
      <c r="AH707" s="125"/>
      <c r="AI707" s="125"/>
      <c r="AJ707" s="125"/>
      <c r="AK707" s="123" t="str">
        <f>IF(区域选择!Z708="","",区域选择!Z708)</f>
        <v/>
      </c>
      <c r="AL707" s="123" t="str">
        <f>IF(原始数据!AN707=0,"",原始数据!AN707)</f>
        <v/>
      </c>
      <c r="AM707" s="124"/>
      <c r="AN707" s="125"/>
      <c r="AO707" s="125"/>
      <c r="AP707" s="125"/>
      <c r="AQ707" s="125"/>
      <c r="AR707" s="125"/>
      <c r="AS707" s="128"/>
      <c r="AT707" s="128"/>
      <c r="AU707" s="128"/>
      <c r="AV707" s="128"/>
      <c r="AW707" s="128"/>
      <c r="AX707" s="125"/>
      <c r="AY707" s="125"/>
      <c r="AZ707" s="130"/>
      <c r="BA707" s="130"/>
      <c r="BB707" s="130"/>
      <c r="BC707" s="125"/>
    </row>
    <row r="708" spans="1:55">
      <c r="A708" s="117">
        <f>输入错误检查!B708</f>
        <v>0</v>
      </c>
      <c r="C708" s="120" t="str">
        <f>IF(原始数据!B708="","",原始数据!B708)</f>
        <v/>
      </c>
      <c r="D708" s="120" t="str">
        <f>IF(原始数据!C708="","",原始数据!C708)</f>
        <v/>
      </c>
      <c r="E708" s="120" t="str">
        <f>IF(原始数据!D708="","",原始数据!D708)</f>
        <v/>
      </c>
      <c r="F708" s="120" t="str">
        <f>IF(原始数据!E708="","",原始数据!E708)</f>
        <v/>
      </c>
      <c r="G708" s="120" t="str">
        <f>IF(原始数据!F708="","",原始数据!F708)</f>
        <v/>
      </c>
      <c r="H708" s="120">
        <f>IF(原始数据!G708="","",原始数据!G708)</f>
        <v>2</v>
      </c>
      <c r="I708" s="120" t="str">
        <f>IF(原始数据!H708="","",原始数据!H708)</f>
        <v>上</v>
      </c>
      <c r="J708" s="120" t="str">
        <f>原始数据!U708</f>
        <v/>
      </c>
      <c r="K708" s="120" t="str">
        <f t="shared" si="22"/>
        <v/>
      </c>
      <c r="L708" s="120">
        <f t="shared" si="23"/>
        <v>0</v>
      </c>
      <c r="M708" s="123" t="str">
        <f>IF(区域选择!K709="","",区域选择!K709)</f>
        <v/>
      </c>
      <c r="N708" s="123" t="str">
        <f>IF(原始数据!AI708=0,"",原始数据!AI708)</f>
        <v/>
      </c>
      <c r="O708" s="124"/>
      <c r="P708" s="125"/>
      <c r="Q708" s="125"/>
      <c r="R708" s="125"/>
      <c r="S708" s="125"/>
      <c r="T708" s="125"/>
      <c r="U708" s="123" t="str">
        <f>IF(区域选择!P709="","",区域选择!P709)</f>
        <v/>
      </c>
      <c r="V708" s="123" t="str">
        <f>IF(原始数据!AJ708=0,"",原始数据!AJ708)</f>
        <v/>
      </c>
      <c r="W708" s="124"/>
      <c r="X708" s="125"/>
      <c r="Y708" s="125"/>
      <c r="Z708" s="125"/>
      <c r="AA708" s="125"/>
      <c r="AB708" s="125"/>
      <c r="AC708" s="123" t="str">
        <f>IF(区域选择!U709="","",区域选择!U709)</f>
        <v/>
      </c>
      <c r="AD708" s="123" t="str">
        <f>IF(原始数据!AL708=0,"",原始数据!AL708)</f>
        <v/>
      </c>
      <c r="AE708" s="124"/>
      <c r="AF708" s="125"/>
      <c r="AG708" s="125"/>
      <c r="AH708" s="125"/>
      <c r="AI708" s="125"/>
      <c r="AJ708" s="125"/>
      <c r="AK708" s="123" t="str">
        <f>IF(区域选择!Z709="","",区域选择!Z709)</f>
        <v/>
      </c>
      <c r="AL708" s="123" t="str">
        <f>IF(原始数据!AN708=0,"",原始数据!AN708)</f>
        <v/>
      </c>
      <c r="AM708" s="124"/>
      <c r="AN708" s="125"/>
      <c r="AO708" s="125"/>
      <c r="AP708" s="125"/>
      <c r="AQ708" s="125"/>
      <c r="AR708" s="125"/>
      <c r="AS708" s="128"/>
      <c r="AT708" s="128"/>
      <c r="AU708" s="128"/>
      <c r="AV708" s="128"/>
      <c r="AW708" s="128"/>
      <c r="AX708" s="125"/>
      <c r="AY708" s="125"/>
      <c r="AZ708" s="130"/>
      <c r="BA708" s="130"/>
      <c r="BB708" s="130"/>
      <c r="BC708" s="125"/>
    </row>
    <row r="709" spans="1:55">
      <c r="A709" s="117">
        <f>输入错误检查!B709</f>
        <v>0</v>
      </c>
      <c r="C709" s="120" t="str">
        <f>IF(原始数据!B709="","",原始数据!B709)</f>
        <v/>
      </c>
      <c r="D709" s="120" t="str">
        <f>IF(原始数据!C709="","",原始数据!C709)</f>
        <v/>
      </c>
      <c r="E709" s="120" t="str">
        <f>IF(原始数据!D709="","",原始数据!D709)</f>
        <v/>
      </c>
      <c r="F709" s="120" t="str">
        <f>IF(原始数据!E709="","",原始数据!E709)</f>
        <v/>
      </c>
      <c r="G709" s="120" t="str">
        <f>IF(原始数据!F709="","",原始数据!F709)</f>
        <v/>
      </c>
      <c r="H709" s="120">
        <f>IF(原始数据!G709="","",原始数据!G709)</f>
        <v>2</v>
      </c>
      <c r="I709" s="120" t="str">
        <f>IF(原始数据!H709="","",原始数据!H709)</f>
        <v>下</v>
      </c>
      <c r="J709" s="120" t="str">
        <f>原始数据!U709</f>
        <v/>
      </c>
      <c r="K709" s="120" t="str">
        <f t="shared" si="22"/>
        <v/>
      </c>
      <c r="L709" s="120">
        <f t="shared" si="23"/>
        <v>0</v>
      </c>
      <c r="M709" s="123" t="str">
        <f>IF(区域选择!K710="","",区域选择!K710)</f>
        <v/>
      </c>
      <c r="N709" s="123" t="str">
        <f>IF(原始数据!AI709=0,"",原始数据!AI709)</f>
        <v/>
      </c>
      <c r="O709" s="124"/>
      <c r="P709" s="125"/>
      <c r="Q709" s="125"/>
      <c r="R709" s="125"/>
      <c r="S709" s="125"/>
      <c r="T709" s="125"/>
      <c r="U709" s="123" t="str">
        <f>IF(区域选择!P710="","",区域选择!P710)</f>
        <v/>
      </c>
      <c r="V709" s="123" t="str">
        <f>IF(原始数据!AJ709=0,"",原始数据!AJ709)</f>
        <v/>
      </c>
      <c r="W709" s="124"/>
      <c r="X709" s="125"/>
      <c r="Y709" s="125"/>
      <c r="Z709" s="125"/>
      <c r="AA709" s="125"/>
      <c r="AB709" s="125"/>
      <c r="AC709" s="123" t="str">
        <f>IF(区域选择!U710="","",区域选择!U710)</f>
        <v/>
      </c>
      <c r="AD709" s="123" t="str">
        <f>IF(原始数据!AL709=0,"",原始数据!AL709)</f>
        <v/>
      </c>
      <c r="AE709" s="124"/>
      <c r="AF709" s="125"/>
      <c r="AG709" s="125"/>
      <c r="AH709" s="125"/>
      <c r="AI709" s="125"/>
      <c r="AJ709" s="125"/>
      <c r="AK709" s="123" t="str">
        <f>IF(区域选择!Z710="","",区域选择!Z710)</f>
        <v/>
      </c>
      <c r="AL709" s="123" t="str">
        <f>IF(原始数据!AN709=0,"",原始数据!AN709)</f>
        <v/>
      </c>
      <c r="AM709" s="124"/>
      <c r="AN709" s="125"/>
      <c r="AO709" s="125"/>
      <c r="AP709" s="125"/>
      <c r="AQ709" s="125"/>
      <c r="AR709" s="125"/>
      <c r="AS709" s="128"/>
      <c r="AT709" s="128"/>
      <c r="AU709" s="128"/>
      <c r="AV709" s="128"/>
      <c r="AW709" s="128"/>
      <c r="AX709" s="125"/>
      <c r="AY709" s="125"/>
      <c r="AZ709" s="130"/>
      <c r="BA709" s="130"/>
      <c r="BB709" s="130"/>
      <c r="BC709" s="125"/>
    </row>
    <row r="710" spans="1:55">
      <c r="A710" s="117">
        <f>输入错误检查!B710</f>
        <v>0</v>
      </c>
      <c r="C710" s="120" t="str">
        <f>IF(原始数据!B710="","",原始数据!B710)</f>
        <v/>
      </c>
      <c r="D710" s="120" t="str">
        <f>IF(原始数据!C710="","",原始数据!C710)</f>
        <v/>
      </c>
      <c r="E710" s="120" t="str">
        <f>IF(原始数据!D710="","",原始数据!D710)</f>
        <v/>
      </c>
      <c r="F710" s="120" t="str">
        <f>IF(原始数据!E710="","",原始数据!E710)</f>
        <v/>
      </c>
      <c r="G710" s="120" t="str">
        <f>IF(原始数据!F710="","",原始数据!F710)</f>
        <v/>
      </c>
      <c r="H710" s="120">
        <f>IF(原始数据!G710="","",原始数据!G710)</f>
        <v>3</v>
      </c>
      <c r="I710" s="120" t="str">
        <f>IF(原始数据!H710="","",原始数据!H710)</f>
        <v>上</v>
      </c>
      <c r="J710" s="120" t="str">
        <f>原始数据!U710</f>
        <v/>
      </c>
      <c r="K710" s="120" t="str">
        <f t="shared" si="22"/>
        <v/>
      </c>
      <c r="L710" s="120">
        <f t="shared" si="23"/>
        <v>0</v>
      </c>
      <c r="M710" s="123" t="str">
        <f>IF(区域选择!K711="","",区域选择!K711)</f>
        <v/>
      </c>
      <c r="N710" s="123" t="str">
        <f>IF(原始数据!AI710=0,"",原始数据!AI710)</f>
        <v/>
      </c>
      <c r="O710" s="124"/>
      <c r="P710" s="125"/>
      <c r="Q710" s="125"/>
      <c r="R710" s="125"/>
      <c r="S710" s="125"/>
      <c r="T710" s="125"/>
      <c r="U710" s="123" t="str">
        <f>IF(区域选择!P711="","",区域选择!P711)</f>
        <v/>
      </c>
      <c r="V710" s="123" t="str">
        <f>IF(原始数据!AJ710=0,"",原始数据!AJ710)</f>
        <v/>
      </c>
      <c r="W710" s="124"/>
      <c r="X710" s="125"/>
      <c r="Y710" s="125"/>
      <c r="Z710" s="125"/>
      <c r="AA710" s="125"/>
      <c r="AB710" s="125"/>
      <c r="AC710" s="123" t="str">
        <f>IF(区域选择!U711="","",区域选择!U711)</f>
        <v/>
      </c>
      <c r="AD710" s="123" t="str">
        <f>IF(原始数据!AL710=0,"",原始数据!AL710)</f>
        <v/>
      </c>
      <c r="AE710" s="124"/>
      <c r="AF710" s="125"/>
      <c r="AG710" s="125"/>
      <c r="AH710" s="125"/>
      <c r="AI710" s="125"/>
      <c r="AJ710" s="125"/>
      <c r="AK710" s="123" t="str">
        <f>IF(区域选择!Z711="","",区域选择!Z711)</f>
        <v/>
      </c>
      <c r="AL710" s="123" t="str">
        <f>IF(原始数据!AN710=0,"",原始数据!AN710)</f>
        <v/>
      </c>
      <c r="AM710" s="124"/>
      <c r="AN710" s="125"/>
      <c r="AO710" s="125"/>
      <c r="AP710" s="125"/>
      <c r="AQ710" s="125"/>
      <c r="AR710" s="125"/>
      <c r="AS710" s="128"/>
      <c r="AT710" s="128"/>
      <c r="AU710" s="128"/>
      <c r="AV710" s="128"/>
      <c r="AW710" s="128"/>
      <c r="AX710" s="125"/>
      <c r="AY710" s="125"/>
      <c r="AZ710" s="130"/>
      <c r="BA710" s="130"/>
      <c r="BB710" s="130"/>
      <c r="BC710" s="125"/>
    </row>
    <row r="711" spans="1:55">
      <c r="A711" s="117">
        <f>输入错误检查!B711</f>
        <v>0</v>
      </c>
      <c r="C711" s="120" t="str">
        <f>IF(原始数据!B711="","",原始数据!B711)</f>
        <v/>
      </c>
      <c r="D711" s="120" t="str">
        <f>IF(原始数据!C711="","",原始数据!C711)</f>
        <v/>
      </c>
      <c r="E711" s="120" t="str">
        <f>IF(原始数据!D711="","",原始数据!D711)</f>
        <v/>
      </c>
      <c r="F711" s="120" t="str">
        <f>IF(原始数据!E711="","",原始数据!E711)</f>
        <v/>
      </c>
      <c r="G711" s="120" t="str">
        <f>IF(原始数据!F711="","",原始数据!F711)</f>
        <v/>
      </c>
      <c r="H711" s="120">
        <f>IF(原始数据!G711="","",原始数据!G711)</f>
        <v>3</v>
      </c>
      <c r="I711" s="120" t="str">
        <f>IF(原始数据!H711="","",原始数据!H711)</f>
        <v>下</v>
      </c>
      <c r="J711" s="120" t="str">
        <f>原始数据!U711</f>
        <v/>
      </c>
      <c r="K711" s="120" t="str">
        <f t="shared" si="22"/>
        <v/>
      </c>
      <c r="L711" s="120">
        <f t="shared" si="23"/>
        <v>0</v>
      </c>
      <c r="M711" s="123" t="str">
        <f>IF(区域选择!K712="","",区域选择!K712)</f>
        <v/>
      </c>
      <c r="N711" s="123" t="str">
        <f>IF(原始数据!AI711=0,"",原始数据!AI711)</f>
        <v/>
      </c>
      <c r="O711" s="124"/>
      <c r="P711" s="125"/>
      <c r="Q711" s="125"/>
      <c r="R711" s="125"/>
      <c r="S711" s="125"/>
      <c r="T711" s="125"/>
      <c r="U711" s="123" t="str">
        <f>IF(区域选择!P712="","",区域选择!P712)</f>
        <v/>
      </c>
      <c r="V711" s="123" t="str">
        <f>IF(原始数据!AJ711=0,"",原始数据!AJ711)</f>
        <v/>
      </c>
      <c r="W711" s="124"/>
      <c r="X711" s="125"/>
      <c r="Y711" s="125"/>
      <c r="Z711" s="125"/>
      <c r="AA711" s="125"/>
      <c r="AB711" s="125"/>
      <c r="AC711" s="123" t="str">
        <f>IF(区域选择!U712="","",区域选择!U712)</f>
        <v/>
      </c>
      <c r="AD711" s="123" t="str">
        <f>IF(原始数据!AL711=0,"",原始数据!AL711)</f>
        <v/>
      </c>
      <c r="AE711" s="124"/>
      <c r="AF711" s="125"/>
      <c r="AG711" s="125"/>
      <c r="AH711" s="125"/>
      <c r="AI711" s="125"/>
      <c r="AJ711" s="125"/>
      <c r="AK711" s="123" t="str">
        <f>IF(区域选择!Z712="","",区域选择!Z712)</f>
        <v/>
      </c>
      <c r="AL711" s="123" t="str">
        <f>IF(原始数据!AN711=0,"",原始数据!AN711)</f>
        <v/>
      </c>
      <c r="AM711" s="124"/>
      <c r="AN711" s="125"/>
      <c r="AO711" s="125"/>
      <c r="AP711" s="125"/>
      <c r="AQ711" s="125"/>
      <c r="AR711" s="125"/>
      <c r="AS711" s="128"/>
      <c r="AT711" s="128"/>
      <c r="AU711" s="128"/>
      <c r="AV711" s="128"/>
      <c r="AW711" s="128"/>
      <c r="AX711" s="125"/>
      <c r="AY711" s="125"/>
      <c r="AZ711" s="130"/>
      <c r="BA711" s="130"/>
      <c r="BB711" s="130"/>
      <c r="BC711" s="125"/>
    </row>
    <row r="712" spans="1:55">
      <c r="A712" s="117">
        <f>输入错误检查!B712</f>
        <v>0</v>
      </c>
      <c r="C712" s="120" t="str">
        <f>IF(原始数据!B712="","",原始数据!B712)</f>
        <v/>
      </c>
      <c r="D712" s="120" t="str">
        <f>IF(原始数据!C712="","",原始数据!C712)</f>
        <v/>
      </c>
      <c r="E712" s="120" t="str">
        <f>IF(原始数据!D712="","",原始数据!D712)</f>
        <v/>
      </c>
      <c r="F712" s="120" t="str">
        <f>IF(原始数据!E712="","",原始数据!E712)</f>
        <v/>
      </c>
      <c r="G712" s="120" t="str">
        <f>IF(原始数据!F712="","",原始数据!F712)</f>
        <v/>
      </c>
      <c r="H712" s="120" t="str">
        <f>IF(原始数据!G712="","",原始数据!G712)</f>
        <v>加</v>
      </c>
      <c r="I712" s="120" t="str">
        <f>IF(原始数据!H712="","",原始数据!H712)</f>
        <v>上</v>
      </c>
      <c r="J712" s="120" t="str">
        <f>原始数据!U712</f>
        <v/>
      </c>
      <c r="K712" s="120" t="str">
        <f t="shared" si="22"/>
        <v/>
      </c>
      <c r="L712" s="120">
        <f t="shared" si="23"/>
        <v>0</v>
      </c>
      <c r="M712" s="123" t="str">
        <f>IF(区域选择!K713="","",区域选择!K713)</f>
        <v/>
      </c>
      <c r="N712" s="123" t="str">
        <f>IF(原始数据!AI712=0,"",原始数据!AI712)</f>
        <v/>
      </c>
      <c r="O712" s="124"/>
      <c r="P712" s="125"/>
      <c r="Q712" s="125"/>
      <c r="R712" s="125"/>
      <c r="S712" s="125"/>
      <c r="T712" s="125"/>
      <c r="U712" s="123" t="str">
        <f>IF(区域选择!P713="","",区域选择!P713)</f>
        <v/>
      </c>
      <c r="V712" s="123" t="str">
        <f>IF(原始数据!AJ712=0,"",原始数据!AJ712)</f>
        <v/>
      </c>
      <c r="W712" s="124"/>
      <c r="X712" s="125"/>
      <c r="Y712" s="125"/>
      <c r="Z712" s="125"/>
      <c r="AA712" s="125"/>
      <c r="AB712" s="125"/>
      <c r="AC712" s="123" t="str">
        <f>IF(区域选择!U713="","",区域选择!U713)</f>
        <v/>
      </c>
      <c r="AD712" s="123" t="str">
        <f>IF(原始数据!AL712=0,"",原始数据!AL712)</f>
        <v/>
      </c>
      <c r="AE712" s="124"/>
      <c r="AF712" s="125"/>
      <c r="AG712" s="125"/>
      <c r="AH712" s="125"/>
      <c r="AI712" s="125"/>
      <c r="AJ712" s="125"/>
      <c r="AK712" s="123" t="str">
        <f>IF(区域选择!Z713="","",区域选择!Z713)</f>
        <v/>
      </c>
      <c r="AL712" s="123" t="str">
        <f>IF(原始数据!AN712=0,"",原始数据!AN712)</f>
        <v/>
      </c>
      <c r="AM712" s="124"/>
      <c r="AN712" s="125"/>
      <c r="AO712" s="125"/>
      <c r="AP712" s="125"/>
      <c r="AQ712" s="125"/>
      <c r="AR712" s="125"/>
      <c r="AS712" s="128"/>
      <c r="AT712" s="128"/>
      <c r="AU712" s="128"/>
      <c r="AV712" s="128"/>
      <c r="AW712" s="128"/>
      <c r="AX712" s="125"/>
      <c r="AY712" s="125"/>
      <c r="AZ712" s="130"/>
      <c r="BA712" s="130"/>
      <c r="BB712" s="130"/>
      <c r="BC712" s="125"/>
    </row>
    <row r="713" spans="1:55">
      <c r="A713" s="117">
        <f>输入错误检查!B713</f>
        <v>0</v>
      </c>
      <c r="C713" s="120" t="str">
        <f>IF(原始数据!B713="","",原始数据!B713)</f>
        <v/>
      </c>
      <c r="D713" s="120" t="str">
        <f>IF(原始数据!C713="","",原始数据!C713)</f>
        <v/>
      </c>
      <c r="E713" s="120" t="str">
        <f>IF(原始数据!D713="","",原始数据!D713)</f>
        <v/>
      </c>
      <c r="F713" s="120" t="str">
        <f>IF(原始数据!E713="","",原始数据!E713)</f>
        <v/>
      </c>
      <c r="G713" s="120" t="str">
        <f>IF(原始数据!F713="","",原始数据!F713)</f>
        <v/>
      </c>
      <c r="H713" s="120" t="str">
        <f>IF(原始数据!G713="","",原始数据!G713)</f>
        <v>加</v>
      </c>
      <c r="I713" s="120" t="str">
        <f>IF(原始数据!H713="","",原始数据!H713)</f>
        <v>下</v>
      </c>
      <c r="J713" s="120" t="str">
        <f>原始数据!U713</f>
        <v/>
      </c>
      <c r="K713" s="120" t="str">
        <f t="shared" si="22"/>
        <v/>
      </c>
      <c r="L713" s="120">
        <f t="shared" si="23"/>
        <v>0</v>
      </c>
      <c r="M713" s="123" t="str">
        <f>IF(区域选择!K714="","",区域选择!K714)</f>
        <v/>
      </c>
      <c r="N713" s="123" t="str">
        <f>IF(原始数据!AI713=0,"",原始数据!AI713)</f>
        <v/>
      </c>
      <c r="O713" s="124"/>
      <c r="P713" s="125"/>
      <c r="Q713" s="125"/>
      <c r="R713" s="125"/>
      <c r="S713" s="125"/>
      <c r="T713" s="125"/>
      <c r="U713" s="123" t="str">
        <f>IF(区域选择!P714="","",区域选择!P714)</f>
        <v/>
      </c>
      <c r="V713" s="123" t="str">
        <f>IF(原始数据!AJ713=0,"",原始数据!AJ713)</f>
        <v/>
      </c>
      <c r="W713" s="124"/>
      <c r="X713" s="125"/>
      <c r="Y713" s="125"/>
      <c r="Z713" s="125"/>
      <c r="AA713" s="125"/>
      <c r="AB713" s="125"/>
      <c r="AC713" s="123" t="str">
        <f>IF(区域选择!U714="","",区域选择!U714)</f>
        <v/>
      </c>
      <c r="AD713" s="123" t="str">
        <f>IF(原始数据!AL713=0,"",原始数据!AL713)</f>
        <v/>
      </c>
      <c r="AE713" s="124"/>
      <c r="AF713" s="125"/>
      <c r="AG713" s="125"/>
      <c r="AH713" s="125"/>
      <c r="AI713" s="125"/>
      <c r="AJ713" s="125"/>
      <c r="AK713" s="123" t="str">
        <f>IF(区域选择!Z714="","",区域选择!Z714)</f>
        <v/>
      </c>
      <c r="AL713" s="123" t="str">
        <f>IF(原始数据!AN713=0,"",原始数据!AN713)</f>
        <v/>
      </c>
      <c r="AM713" s="124"/>
      <c r="AN713" s="125"/>
      <c r="AO713" s="125"/>
      <c r="AP713" s="125"/>
      <c r="AQ713" s="125"/>
      <c r="AR713" s="125"/>
      <c r="AS713" s="128"/>
      <c r="AT713" s="128"/>
      <c r="AU713" s="128"/>
      <c r="AV713" s="128"/>
      <c r="AW713" s="128"/>
      <c r="AX713" s="125"/>
      <c r="AY713" s="125"/>
      <c r="AZ713" s="130"/>
      <c r="BA713" s="130"/>
      <c r="BB713" s="130"/>
      <c r="BC713" s="125"/>
    </row>
    <row r="714" spans="1:55">
      <c r="A714" s="117">
        <f>输入错误检查!B714</f>
        <v>0</v>
      </c>
      <c r="C714" s="120" t="str">
        <f>IF(原始数据!B714="","",原始数据!B714)</f>
        <v/>
      </c>
      <c r="D714" s="120" t="str">
        <f>IF(原始数据!C714="","",原始数据!C714)</f>
        <v/>
      </c>
      <c r="E714" s="120" t="str">
        <f>IF(原始数据!D714="","",原始数据!D714)</f>
        <v/>
      </c>
      <c r="F714" s="120" t="str">
        <f>IF(原始数据!E714="","",原始数据!E714)</f>
        <v/>
      </c>
      <c r="G714" s="120" t="str">
        <f>IF(原始数据!F714="","",原始数据!F714)</f>
        <v/>
      </c>
      <c r="H714" s="120">
        <f>IF(原始数据!G714="","",原始数据!G714)</f>
        <v>1</v>
      </c>
      <c r="I714" s="120" t="str">
        <f>IF(原始数据!H714="","",原始数据!H714)</f>
        <v>上</v>
      </c>
      <c r="J714" s="120" t="str">
        <f>原始数据!U714</f>
        <v/>
      </c>
      <c r="K714" s="120" t="str">
        <f t="shared" si="22"/>
        <v/>
      </c>
      <c r="L714" s="120">
        <f t="shared" si="23"/>
        <v>0</v>
      </c>
      <c r="M714" s="123" t="str">
        <f>IF(区域选择!K715="","",区域选择!K715)</f>
        <v/>
      </c>
      <c r="N714" s="123" t="str">
        <f>IF(原始数据!AI714=0,"",原始数据!AI714)</f>
        <v/>
      </c>
      <c r="O714" s="124"/>
      <c r="P714" s="125"/>
      <c r="Q714" s="125"/>
      <c r="R714" s="125"/>
      <c r="S714" s="125"/>
      <c r="T714" s="125"/>
      <c r="U714" s="123" t="str">
        <f>IF(区域选择!P715="","",区域选择!P715)</f>
        <v/>
      </c>
      <c r="V714" s="123" t="str">
        <f>IF(原始数据!AJ714=0,"",原始数据!AJ714)</f>
        <v/>
      </c>
      <c r="W714" s="124"/>
      <c r="X714" s="125"/>
      <c r="Y714" s="125"/>
      <c r="Z714" s="125"/>
      <c r="AA714" s="125"/>
      <c r="AB714" s="125"/>
      <c r="AC714" s="123" t="str">
        <f>IF(区域选择!U715="","",区域选择!U715)</f>
        <v/>
      </c>
      <c r="AD714" s="123" t="str">
        <f>IF(原始数据!AL714=0,"",原始数据!AL714)</f>
        <v/>
      </c>
      <c r="AE714" s="124"/>
      <c r="AF714" s="125"/>
      <c r="AG714" s="125"/>
      <c r="AH714" s="125"/>
      <c r="AI714" s="125"/>
      <c r="AJ714" s="125"/>
      <c r="AK714" s="123" t="str">
        <f>IF(区域选择!Z715="","",区域选择!Z715)</f>
        <v/>
      </c>
      <c r="AL714" s="123" t="str">
        <f>IF(原始数据!AN714=0,"",原始数据!AN714)</f>
        <v/>
      </c>
      <c r="AM714" s="124"/>
      <c r="AN714" s="125"/>
      <c r="AO714" s="125"/>
      <c r="AP714" s="125"/>
      <c r="AQ714" s="125"/>
      <c r="AR714" s="125"/>
      <c r="AS714" s="128"/>
      <c r="AT714" s="128"/>
      <c r="AU714" s="128"/>
      <c r="AV714" s="128"/>
      <c r="AW714" s="128"/>
      <c r="AX714" s="125"/>
      <c r="AY714" s="125"/>
      <c r="AZ714" s="130"/>
      <c r="BA714" s="130"/>
      <c r="BB714" s="130"/>
      <c r="BC714" s="125"/>
    </row>
    <row r="715" spans="1:55">
      <c r="A715" s="117">
        <f>输入错误检查!B715</f>
        <v>0</v>
      </c>
      <c r="C715" s="120" t="str">
        <f>IF(原始数据!B715="","",原始数据!B715)</f>
        <v/>
      </c>
      <c r="D715" s="120" t="str">
        <f>IF(原始数据!C715="","",原始数据!C715)</f>
        <v/>
      </c>
      <c r="E715" s="120" t="str">
        <f>IF(原始数据!D715="","",原始数据!D715)</f>
        <v/>
      </c>
      <c r="F715" s="120" t="str">
        <f>IF(原始数据!E715="","",原始数据!E715)</f>
        <v/>
      </c>
      <c r="G715" s="120" t="str">
        <f>IF(原始数据!F715="","",原始数据!F715)</f>
        <v/>
      </c>
      <c r="H715" s="120">
        <f>IF(原始数据!G715="","",原始数据!G715)</f>
        <v>1</v>
      </c>
      <c r="I715" s="120" t="str">
        <f>IF(原始数据!H715="","",原始数据!H715)</f>
        <v>下</v>
      </c>
      <c r="J715" s="120" t="str">
        <f>原始数据!U715</f>
        <v/>
      </c>
      <c r="K715" s="120" t="str">
        <f t="shared" si="22"/>
        <v/>
      </c>
      <c r="L715" s="120">
        <f t="shared" si="23"/>
        <v>0</v>
      </c>
      <c r="M715" s="123" t="str">
        <f>IF(区域选择!K716="","",区域选择!K716)</f>
        <v/>
      </c>
      <c r="N715" s="123" t="str">
        <f>IF(原始数据!AI715=0,"",原始数据!AI715)</f>
        <v/>
      </c>
      <c r="O715" s="124"/>
      <c r="P715" s="125"/>
      <c r="Q715" s="125"/>
      <c r="R715" s="125"/>
      <c r="S715" s="125"/>
      <c r="T715" s="125"/>
      <c r="U715" s="123" t="str">
        <f>IF(区域选择!P716="","",区域选择!P716)</f>
        <v/>
      </c>
      <c r="V715" s="123" t="str">
        <f>IF(原始数据!AJ715=0,"",原始数据!AJ715)</f>
        <v/>
      </c>
      <c r="W715" s="124"/>
      <c r="X715" s="125"/>
      <c r="Y715" s="125"/>
      <c r="Z715" s="125"/>
      <c r="AA715" s="125"/>
      <c r="AB715" s="125"/>
      <c r="AC715" s="123" t="str">
        <f>IF(区域选择!U716="","",区域选择!U716)</f>
        <v/>
      </c>
      <c r="AD715" s="123" t="str">
        <f>IF(原始数据!AL715=0,"",原始数据!AL715)</f>
        <v/>
      </c>
      <c r="AE715" s="124"/>
      <c r="AF715" s="125"/>
      <c r="AG715" s="125"/>
      <c r="AH715" s="125"/>
      <c r="AI715" s="125"/>
      <c r="AJ715" s="125"/>
      <c r="AK715" s="123" t="str">
        <f>IF(区域选择!Z716="","",区域选择!Z716)</f>
        <v/>
      </c>
      <c r="AL715" s="123" t="str">
        <f>IF(原始数据!AN715=0,"",原始数据!AN715)</f>
        <v/>
      </c>
      <c r="AM715" s="124"/>
      <c r="AN715" s="125"/>
      <c r="AO715" s="125"/>
      <c r="AP715" s="125"/>
      <c r="AQ715" s="125"/>
      <c r="AR715" s="125"/>
      <c r="AS715" s="128"/>
      <c r="AT715" s="128"/>
      <c r="AU715" s="128"/>
      <c r="AV715" s="128"/>
      <c r="AW715" s="128"/>
      <c r="AX715" s="125"/>
      <c r="AY715" s="125"/>
      <c r="AZ715" s="130"/>
      <c r="BA715" s="130"/>
      <c r="BB715" s="130"/>
      <c r="BC715" s="125"/>
    </row>
    <row r="716" spans="1:55">
      <c r="A716" s="117">
        <f>输入错误检查!B716</f>
        <v>0</v>
      </c>
      <c r="C716" s="120" t="str">
        <f>IF(原始数据!B716="","",原始数据!B716)</f>
        <v/>
      </c>
      <c r="D716" s="120" t="str">
        <f>IF(原始数据!C716="","",原始数据!C716)</f>
        <v/>
      </c>
      <c r="E716" s="120" t="str">
        <f>IF(原始数据!D716="","",原始数据!D716)</f>
        <v/>
      </c>
      <c r="F716" s="120" t="str">
        <f>IF(原始数据!E716="","",原始数据!E716)</f>
        <v/>
      </c>
      <c r="G716" s="120" t="str">
        <f>IF(原始数据!F716="","",原始数据!F716)</f>
        <v/>
      </c>
      <c r="H716" s="120">
        <f>IF(原始数据!G716="","",原始数据!G716)</f>
        <v>2</v>
      </c>
      <c r="I716" s="120" t="str">
        <f>IF(原始数据!H716="","",原始数据!H716)</f>
        <v>上</v>
      </c>
      <c r="J716" s="120" t="str">
        <f>原始数据!U716</f>
        <v/>
      </c>
      <c r="K716" s="120" t="str">
        <f t="shared" si="22"/>
        <v/>
      </c>
      <c r="L716" s="120">
        <f t="shared" si="23"/>
        <v>0</v>
      </c>
      <c r="M716" s="123" t="str">
        <f>IF(区域选择!K717="","",区域选择!K717)</f>
        <v/>
      </c>
      <c r="N716" s="123" t="str">
        <f>IF(原始数据!AI716=0,"",原始数据!AI716)</f>
        <v/>
      </c>
      <c r="O716" s="124"/>
      <c r="P716" s="125"/>
      <c r="Q716" s="125"/>
      <c r="R716" s="125"/>
      <c r="S716" s="125"/>
      <c r="T716" s="125"/>
      <c r="U716" s="123" t="str">
        <f>IF(区域选择!P717="","",区域选择!P717)</f>
        <v/>
      </c>
      <c r="V716" s="123" t="str">
        <f>IF(原始数据!AJ716=0,"",原始数据!AJ716)</f>
        <v/>
      </c>
      <c r="W716" s="124"/>
      <c r="X716" s="125"/>
      <c r="Y716" s="125"/>
      <c r="Z716" s="125"/>
      <c r="AA716" s="125"/>
      <c r="AB716" s="125"/>
      <c r="AC716" s="123" t="str">
        <f>IF(区域选择!U717="","",区域选择!U717)</f>
        <v/>
      </c>
      <c r="AD716" s="123" t="str">
        <f>IF(原始数据!AL716=0,"",原始数据!AL716)</f>
        <v/>
      </c>
      <c r="AE716" s="124"/>
      <c r="AF716" s="125"/>
      <c r="AG716" s="125"/>
      <c r="AH716" s="125"/>
      <c r="AI716" s="125"/>
      <c r="AJ716" s="125"/>
      <c r="AK716" s="123" t="str">
        <f>IF(区域选择!Z717="","",区域选择!Z717)</f>
        <v/>
      </c>
      <c r="AL716" s="123" t="str">
        <f>IF(原始数据!AN716=0,"",原始数据!AN716)</f>
        <v/>
      </c>
      <c r="AM716" s="124"/>
      <c r="AN716" s="125"/>
      <c r="AO716" s="125"/>
      <c r="AP716" s="125"/>
      <c r="AQ716" s="125"/>
      <c r="AR716" s="125"/>
      <c r="AS716" s="128"/>
      <c r="AT716" s="128"/>
      <c r="AU716" s="128"/>
      <c r="AV716" s="128"/>
      <c r="AW716" s="128"/>
      <c r="AX716" s="125"/>
      <c r="AY716" s="125"/>
      <c r="AZ716" s="130"/>
      <c r="BA716" s="130"/>
      <c r="BB716" s="130"/>
      <c r="BC716" s="125"/>
    </row>
    <row r="717" spans="1:55">
      <c r="A717" s="117">
        <f>输入错误检查!B717</f>
        <v>0</v>
      </c>
      <c r="C717" s="120" t="str">
        <f>IF(原始数据!B717="","",原始数据!B717)</f>
        <v/>
      </c>
      <c r="D717" s="120" t="str">
        <f>IF(原始数据!C717="","",原始数据!C717)</f>
        <v/>
      </c>
      <c r="E717" s="120" t="str">
        <f>IF(原始数据!D717="","",原始数据!D717)</f>
        <v/>
      </c>
      <c r="F717" s="120" t="str">
        <f>IF(原始数据!E717="","",原始数据!E717)</f>
        <v/>
      </c>
      <c r="G717" s="120" t="str">
        <f>IF(原始数据!F717="","",原始数据!F717)</f>
        <v/>
      </c>
      <c r="H717" s="120">
        <f>IF(原始数据!G717="","",原始数据!G717)</f>
        <v>2</v>
      </c>
      <c r="I717" s="120" t="str">
        <f>IF(原始数据!H717="","",原始数据!H717)</f>
        <v>下</v>
      </c>
      <c r="J717" s="120" t="str">
        <f>原始数据!U717</f>
        <v/>
      </c>
      <c r="K717" s="120" t="str">
        <f t="shared" si="22"/>
        <v/>
      </c>
      <c r="L717" s="120">
        <f t="shared" si="23"/>
        <v>0</v>
      </c>
      <c r="M717" s="123" t="str">
        <f>IF(区域选择!K718="","",区域选择!K718)</f>
        <v/>
      </c>
      <c r="N717" s="123" t="str">
        <f>IF(原始数据!AI717=0,"",原始数据!AI717)</f>
        <v/>
      </c>
      <c r="O717" s="124"/>
      <c r="P717" s="125"/>
      <c r="Q717" s="125"/>
      <c r="R717" s="125"/>
      <c r="S717" s="125"/>
      <c r="T717" s="125"/>
      <c r="U717" s="123" t="str">
        <f>IF(区域选择!P718="","",区域选择!P718)</f>
        <v/>
      </c>
      <c r="V717" s="123" t="str">
        <f>IF(原始数据!AJ717=0,"",原始数据!AJ717)</f>
        <v/>
      </c>
      <c r="W717" s="124"/>
      <c r="X717" s="125"/>
      <c r="Y717" s="125"/>
      <c r="Z717" s="125"/>
      <c r="AA717" s="125"/>
      <c r="AB717" s="125"/>
      <c r="AC717" s="123" t="str">
        <f>IF(区域选择!U718="","",区域选择!U718)</f>
        <v/>
      </c>
      <c r="AD717" s="123" t="str">
        <f>IF(原始数据!AL717=0,"",原始数据!AL717)</f>
        <v/>
      </c>
      <c r="AE717" s="124"/>
      <c r="AF717" s="125"/>
      <c r="AG717" s="125"/>
      <c r="AH717" s="125"/>
      <c r="AI717" s="125"/>
      <c r="AJ717" s="125"/>
      <c r="AK717" s="123" t="str">
        <f>IF(区域选择!Z718="","",区域选择!Z718)</f>
        <v/>
      </c>
      <c r="AL717" s="123" t="str">
        <f>IF(原始数据!AN717=0,"",原始数据!AN717)</f>
        <v/>
      </c>
      <c r="AM717" s="124"/>
      <c r="AN717" s="125"/>
      <c r="AO717" s="125"/>
      <c r="AP717" s="125"/>
      <c r="AQ717" s="125"/>
      <c r="AR717" s="125"/>
      <c r="AS717" s="128"/>
      <c r="AT717" s="128"/>
      <c r="AU717" s="128"/>
      <c r="AV717" s="128"/>
      <c r="AW717" s="128"/>
      <c r="AX717" s="125"/>
      <c r="AY717" s="125"/>
      <c r="AZ717" s="130"/>
      <c r="BA717" s="130"/>
      <c r="BB717" s="130"/>
      <c r="BC717" s="125"/>
    </row>
    <row r="718" spans="1:55">
      <c r="A718" s="117">
        <f>输入错误检查!B718</f>
        <v>0</v>
      </c>
      <c r="C718" s="120" t="str">
        <f>IF(原始数据!B718="","",原始数据!B718)</f>
        <v/>
      </c>
      <c r="D718" s="120" t="str">
        <f>IF(原始数据!C718="","",原始数据!C718)</f>
        <v/>
      </c>
      <c r="E718" s="120" t="str">
        <f>IF(原始数据!D718="","",原始数据!D718)</f>
        <v/>
      </c>
      <c r="F718" s="120" t="str">
        <f>IF(原始数据!E718="","",原始数据!E718)</f>
        <v/>
      </c>
      <c r="G718" s="120" t="str">
        <f>IF(原始数据!F718="","",原始数据!F718)</f>
        <v/>
      </c>
      <c r="H718" s="120">
        <f>IF(原始数据!G718="","",原始数据!G718)</f>
        <v>3</v>
      </c>
      <c r="I718" s="120" t="str">
        <f>IF(原始数据!H718="","",原始数据!H718)</f>
        <v>上</v>
      </c>
      <c r="J718" s="120" t="str">
        <f>原始数据!U718</f>
        <v/>
      </c>
      <c r="K718" s="120" t="str">
        <f t="shared" si="22"/>
        <v/>
      </c>
      <c r="L718" s="120">
        <f t="shared" si="23"/>
        <v>0</v>
      </c>
      <c r="M718" s="123" t="str">
        <f>IF(区域选择!K719="","",区域选择!K719)</f>
        <v/>
      </c>
      <c r="N718" s="123" t="str">
        <f>IF(原始数据!AI718=0,"",原始数据!AI718)</f>
        <v/>
      </c>
      <c r="O718" s="124"/>
      <c r="P718" s="125"/>
      <c r="Q718" s="125"/>
      <c r="R718" s="125"/>
      <c r="S718" s="125"/>
      <c r="T718" s="125"/>
      <c r="U718" s="123" t="str">
        <f>IF(区域选择!P719="","",区域选择!P719)</f>
        <v/>
      </c>
      <c r="V718" s="123" t="str">
        <f>IF(原始数据!AJ718=0,"",原始数据!AJ718)</f>
        <v/>
      </c>
      <c r="W718" s="124"/>
      <c r="X718" s="125"/>
      <c r="Y718" s="125"/>
      <c r="Z718" s="125"/>
      <c r="AA718" s="125"/>
      <c r="AB718" s="125"/>
      <c r="AC718" s="123" t="str">
        <f>IF(区域选择!U719="","",区域选择!U719)</f>
        <v/>
      </c>
      <c r="AD718" s="123" t="str">
        <f>IF(原始数据!AL718=0,"",原始数据!AL718)</f>
        <v/>
      </c>
      <c r="AE718" s="124"/>
      <c r="AF718" s="125"/>
      <c r="AG718" s="125"/>
      <c r="AH718" s="125"/>
      <c r="AI718" s="125"/>
      <c r="AJ718" s="125"/>
      <c r="AK718" s="123" t="str">
        <f>IF(区域选择!Z719="","",区域选择!Z719)</f>
        <v/>
      </c>
      <c r="AL718" s="123" t="str">
        <f>IF(原始数据!AN718=0,"",原始数据!AN718)</f>
        <v/>
      </c>
      <c r="AM718" s="124"/>
      <c r="AN718" s="125"/>
      <c r="AO718" s="125"/>
      <c r="AP718" s="125"/>
      <c r="AQ718" s="125"/>
      <c r="AR718" s="125"/>
      <c r="AS718" s="128"/>
      <c r="AT718" s="128"/>
      <c r="AU718" s="128"/>
      <c r="AV718" s="128"/>
      <c r="AW718" s="128"/>
      <c r="AX718" s="125"/>
      <c r="AY718" s="125"/>
      <c r="AZ718" s="130"/>
      <c r="BA718" s="130"/>
      <c r="BB718" s="130"/>
      <c r="BC718" s="125"/>
    </row>
    <row r="719" spans="1:55">
      <c r="A719" s="117">
        <f>输入错误检查!B719</f>
        <v>0</v>
      </c>
      <c r="C719" s="120" t="str">
        <f>IF(原始数据!B719="","",原始数据!B719)</f>
        <v/>
      </c>
      <c r="D719" s="120" t="str">
        <f>IF(原始数据!C719="","",原始数据!C719)</f>
        <v/>
      </c>
      <c r="E719" s="120" t="str">
        <f>IF(原始数据!D719="","",原始数据!D719)</f>
        <v/>
      </c>
      <c r="F719" s="120" t="str">
        <f>IF(原始数据!E719="","",原始数据!E719)</f>
        <v/>
      </c>
      <c r="G719" s="120" t="str">
        <f>IF(原始数据!F719="","",原始数据!F719)</f>
        <v/>
      </c>
      <c r="H719" s="120">
        <f>IF(原始数据!G719="","",原始数据!G719)</f>
        <v>3</v>
      </c>
      <c r="I719" s="120" t="str">
        <f>IF(原始数据!H719="","",原始数据!H719)</f>
        <v>下</v>
      </c>
      <c r="J719" s="120" t="str">
        <f>原始数据!U719</f>
        <v/>
      </c>
      <c r="K719" s="120" t="str">
        <f t="shared" si="22"/>
        <v/>
      </c>
      <c r="L719" s="120">
        <f t="shared" si="23"/>
        <v>0</v>
      </c>
      <c r="M719" s="123" t="str">
        <f>IF(区域选择!K720="","",区域选择!K720)</f>
        <v/>
      </c>
      <c r="N719" s="123" t="str">
        <f>IF(原始数据!AI719=0,"",原始数据!AI719)</f>
        <v/>
      </c>
      <c r="O719" s="124"/>
      <c r="P719" s="125"/>
      <c r="Q719" s="125"/>
      <c r="R719" s="125"/>
      <c r="S719" s="125"/>
      <c r="T719" s="125"/>
      <c r="U719" s="123" t="str">
        <f>IF(区域选择!P720="","",区域选择!P720)</f>
        <v/>
      </c>
      <c r="V719" s="123" t="str">
        <f>IF(原始数据!AJ719=0,"",原始数据!AJ719)</f>
        <v/>
      </c>
      <c r="W719" s="124"/>
      <c r="X719" s="125"/>
      <c r="Y719" s="125"/>
      <c r="Z719" s="125"/>
      <c r="AA719" s="125"/>
      <c r="AB719" s="125"/>
      <c r="AC719" s="123" t="str">
        <f>IF(区域选择!U720="","",区域选择!U720)</f>
        <v/>
      </c>
      <c r="AD719" s="123" t="str">
        <f>IF(原始数据!AL719=0,"",原始数据!AL719)</f>
        <v/>
      </c>
      <c r="AE719" s="124"/>
      <c r="AF719" s="125"/>
      <c r="AG719" s="125"/>
      <c r="AH719" s="125"/>
      <c r="AI719" s="125"/>
      <c r="AJ719" s="125"/>
      <c r="AK719" s="123" t="str">
        <f>IF(区域选择!Z720="","",区域选择!Z720)</f>
        <v/>
      </c>
      <c r="AL719" s="123" t="str">
        <f>IF(原始数据!AN719=0,"",原始数据!AN719)</f>
        <v/>
      </c>
      <c r="AM719" s="124"/>
      <c r="AN719" s="125"/>
      <c r="AO719" s="125"/>
      <c r="AP719" s="125"/>
      <c r="AQ719" s="125"/>
      <c r="AR719" s="125"/>
      <c r="AS719" s="128"/>
      <c r="AT719" s="128"/>
      <c r="AU719" s="128"/>
      <c r="AV719" s="128"/>
      <c r="AW719" s="128"/>
      <c r="AX719" s="125"/>
      <c r="AY719" s="125"/>
      <c r="AZ719" s="130"/>
      <c r="BA719" s="130"/>
      <c r="BB719" s="130"/>
      <c r="BC719" s="125"/>
    </row>
    <row r="720" spans="1:55">
      <c r="A720" s="117">
        <f>输入错误检查!B720</f>
        <v>0</v>
      </c>
      <c r="C720" s="120" t="str">
        <f>IF(原始数据!B720="","",原始数据!B720)</f>
        <v/>
      </c>
      <c r="D720" s="120" t="str">
        <f>IF(原始数据!C720="","",原始数据!C720)</f>
        <v/>
      </c>
      <c r="E720" s="120" t="str">
        <f>IF(原始数据!D720="","",原始数据!D720)</f>
        <v/>
      </c>
      <c r="F720" s="120" t="str">
        <f>IF(原始数据!E720="","",原始数据!E720)</f>
        <v/>
      </c>
      <c r="G720" s="120" t="str">
        <f>IF(原始数据!F720="","",原始数据!F720)</f>
        <v/>
      </c>
      <c r="H720" s="120" t="str">
        <f>IF(原始数据!G720="","",原始数据!G720)</f>
        <v>加</v>
      </c>
      <c r="I720" s="120" t="str">
        <f>IF(原始数据!H720="","",原始数据!H720)</f>
        <v>上</v>
      </c>
      <c r="J720" s="120" t="str">
        <f>原始数据!U720</f>
        <v/>
      </c>
      <c r="K720" s="120" t="str">
        <f t="shared" si="22"/>
        <v/>
      </c>
      <c r="L720" s="120">
        <f t="shared" si="23"/>
        <v>0</v>
      </c>
      <c r="M720" s="123" t="str">
        <f>IF(区域选择!K721="","",区域选择!K721)</f>
        <v/>
      </c>
      <c r="N720" s="123" t="str">
        <f>IF(原始数据!AI720=0,"",原始数据!AI720)</f>
        <v/>
      </c>
      <c r="O720" s="124"/>
      <c r="P720" s="125"/>
      <c r="Q720" s="125"/>
      <c r="R720" s="125"/>
      <c r="S720" s="125"/>
      <c r="T720" s="125"/>
      <c r="U720" s="123" t="str">
        <f>IF(区域选择!P721="","",区域选择!P721)</f>
        <v/>
      </c>
      <c r="V720" s="123" t="str">
        <f>IF(原始数据!AJ720=0,"",原始数据!AJ720)</f>
        <v/>
      </c>
      <c r="W720" s="124"/>
      <c r="X720" s="125"/>
      <c r="Y720" s="125"/>
      <c r="Z720" s="125"/>
      <c r="AA720" s="125"/>
      <c r="AB720" s="125"/>
      <c r="AC720" s="123" t="str">
        <f>IF(区域选择!U721="","",区域选择!U721)</f>
        <v/>
      </c>
      <c r="AD720" s="123" t="str">
        <f>IF(原始数据!AL720=0,"",原始数据!AL720)</f>
        <v/>
      </c>
      <c r="AE720" s="124"/>
      <c r="AF720" s="125"/>
      <c r="AG720" s="125"/>
      <c r="AH720" s="125"/>
      <c r="AI720" s="125"/>
      <c r="AJ720" s="125"/>
      <c r="AK720" s="123" t="str">
        <f>IF(区域选择!Z721="","",区域选择!Z721)</f>
        <v/>
      </c>
      <c r="AL720" s="123" t="str">
        <f>IF(原始数据!AN720=0,"",原始数据!AN720)</f>
        <v/>
      </c>
      <c r="AM720" s="124"/>
      <c r="AN720" s="125"/>
      <c r="AO720" s="125"/>
      <c r="AP720" s="125"/>
      <c r="AQ720" s="125"/>
      <c r="AR720" s="125"/>
      <c r="AS720" s="128"/>
      <c r="AT720" s="128"/>
      <c r="AU720" s="128"/>
      <c r="AV720" s="128"/>
      <c r="AW720" s="128"/>
      <c r="AX720" s="125"/>
      <c r="AY720" s="125"/>
      <c r="AZ720" s="130"/>
      <c r="BA720" s="130"/>
      <c r="BB720" s="130"/>
      <c r="BC720" s="125"/>
    </row>
    <row r="721" spans="1:55">
      <c r="A721" s="117">
        <f>输入错误检查!B721</f>
        <v>0</v>
      </c>
      <c r="C721" s="120" t="str">
        <f>IF(原始数据!B721="","",原始数据!B721)</f>
        <v/>
      </c>
      <c r="D721" s="120" t="str">
        <f>IF(原始数据!C721="","",原始数据!C721)</f>
        <v/>
      </c>
      <c r="E721" s="120" t="str">
        <f>IF(原始数据!D721="","",原始数据!D721)</f>
        <v/>
      </c>
      <c r="F721" s="120" t="str">
        <f>IF(原始数据!E721="","",原始数据!E721)</f>
        <v/>
      </c>
      <c r="G721" s="120" t="str">
        <f>IF(原始数据!F721="","",原始数据!F721)</f>
        <v/>
      </c>
      <c r="H721" s="120" t="str">
        <f>IF(原始数据!G721="","",原始数据!G721)</f>
        <v>加</v>
      </c>
      <c r="I721" s="120" t="str">
        <f>IF(原始数据!H721="","",原始数据!H721)</f>
        <v>下</v>
      </c>
      <c r="J721" s="120" t="str">
        <f>原始数据!U721</f>
        <v/>
      </c>
      <c r="K721" s="120" t="str">
        <f t="shared" si="22"/>
        <v/>
      </c>
      <c r="L721" s="120">
        <f t="shared" si="23"/>
        <v>0</v>
      </c>
      <c r="M721" s="123" t="str">
        <f>IF(区域选择!K722="","",区域选择!K722)</f>
        <v/>
      </c>
      <c r="N721" s="123" t="str">
        <f>IF(原始数据!AI721=0,"",原始数据!AI721)</f>
        <v/>
      </c>
      <c r="O721" s="124"/>
      <c r="P721" s="125"/>
      <c r="Q721" s="125"/>
      <c r="R721" s="125"/>
      <c r="S721" s="125"/>
      <c r="T721" s="125"/>
      <c r="U721" s="123" t="str">
        <f>IF(区域选择!P722="","",区域选择!P722)</f>
        <v/>
      </c>
      <c r="V721" s="123" t="str">
        <f>IF(原始数据!AJ721=0,"",原始数据!AJ721)</f>
        <v/>
      </c>
      <c r="W721" s="124"/>
      <c r="X721" s="125"/>
      <c r="Y721" s="125"/>
      <c r="Z721" s="125"/>
      <c r="AA721" s="125"/>
      <c r="AB721" s="125"/>
      <c r="AC721" s="123" t="str">
        <f>IF(区域选择!U722="","",区域选择!U722)</f>
        <v/>
      </c>
      <c r="AD721" s="123" t="str">
        <f>IF(原始数据!AL721=0,"",原始数据!AL721)</f>
        <v/>
      </c>
      <c r="AE721" s="124"/>
      <c r="AF721" s="125"/>
      <c r="AG721" s="125"/>
      <c r="AH721" s="125"/>
      <c r="AI721" s="125"/>
      <c r="AJ721" s="125"/>
      <c r="AK721" s="123" t="str">
        <f>IF(区域选择!Z722="","",区域选择!Z722)</f>
        <v/>
      </c>
      <c r="AL721" s="123" t="str">
        <f>IF(原始数据!AN721=0,"",原始数据!AN721)</f>
        <v/>
      </c>
      <c r="AM721" s="124"/>
      <c r="AN721" s="125"/>
      <c r="AO721" s="125"/>
      <c r="AP721" s="125"/>
      <c r="AQ721" s="125"/>
      <c r="AR721" s="125"/>
      <c r="AS721" s="128"/>
      <c r="AT721" s="128"/>
      <c r="AU721" s="128"/>
      <c r="AV721" s="128"/>
      <c r="AW721" s="128"/>
      <c r="AX721" s="125"/>
      <c r="AY721" s="125"/>
      <c r="AZ721" s="130"/>
      <c r="BA721" s="130"/>
      <c r="BB721" s="130"/>
      <c r="BC721" s="125"/>
    </row>
  </sheetData>
  <sheetProtection formatCells="0" insertHyperlinks="0" autoFilter="0"/>
  <protectedRanges>
    <protectedRange sqref="BC2:BC721" name="区域6"/>
    <protectedRange sqref="AM2:AY721" name="区域5"/>
    <protectedRange sqref="AE2:AJ721" name="区域4"/>
    <protectedRange sqref="W2:AB721" name="区域3"/>
    <protectedRange sqref="O2:T721" name="区域2"/>
  </protectedRanges>
  <conditionalFormatting sqref="A2:A721">
    <cfRule type="cellIs" dxfId="1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workbookViewId="0">
      <selection activeCell="E21" sqref="E21"/>
    </sheetView>
  </sheetViews>
  <sheetFormatPr defaultColWidth="9" defaultRowHeight="13.5"/>
  <cols>
    <col min="1" max="2" width="9" style="96"/>
  </cols>
  <sheetData>
    <row r="1" ht="14.25" customHeight="1" spans="1:17">
      <c r="A1" s="97" t="s">
        <v>378</v>
      </c>
      <c r="B1" s="98"/>
      <c r="C1" s="99" t="s">
        <v>379</v>
      </c>
      <c r="D1" s="99" t="s">
        <v>380</v>
      </c>
      <c r="E1" s="99" t="s">
        <v>381</v>
      </c>
      <c r="F1" s="99" t="s">
        <v>382</v>
      </c>
      <c r="G1" s="99"/>
      <c r="H1" s="99" t="s">
        <v>383</v>
      </c>
      <c r="I1" s="99"/>
      <c r="J1" s="99"/>
      <c r="K1" s="99" t="s">
        <v>384</v>
      </c>
      <c r="L1" s="99" t="s">
        <v>385</v>
      </c>
      <c r="M1" s="99" t="s">
        <v>386</v>
      </c>
      <c r="N1" s="99" t="s">
        <v>387</v>
      </c>
      <c r="O1" s="109" t="s">
        <v>388</v>
      </c>
      <c r="P1" s="109" t="s">
        <v>389</v>
      </c>
      <c r="Q1" s="109"/>
    </row>
    <row r="2" ht="14.25" spans="1:17">
      <c r="A2" s="100">
        <v>5</v>
      </c>
      <c r="B2" s="100">
        <v>31</v>
      </c>
      <c r="C2" s="101">
        <v>1300</v>
      </c>
      <c r="D2" s="102" t="s">
        <v>88</v>
      </c>
      <c r="E2" s="102" t="s">
        <v>80</v>
      </c>
      <c r="F2" s="103">
        <f>SUM(原始数据!M2:M9)</f>
        <v>4</v>
      </c>
      <c r="G2" s="103">
        <f>SUM(原始数据!N2:N9)</f>
        <v>14</v>
      </c>
      <c r="H2" s="104">
        <f>SUM(原始数据!P2:P9)</f>
        <v>0</v>
      </c>
      <c r="I2" s="105">
        <f>SUM(原始数据!Q2:Q9)</f>
        <v>0</v>
      </c>
      <c r="J2" s="106">
        <f>SUM(原始数据!R2:R9)</f>
        <v>2</v>
      </c>
      <c r="K2" s="107" t="str">
        <f t="array" ref="K2">_xlfn.IFS(H2&gt;J2,"主队胜",J2&gt;H2,"客队胜",F2&gt;G2,"主队胜",G2&gt;F2,"客队胜",F2=0,"",F2=G2,"时长")</f>
        <v>客队胜</v>
      </c>
      <c r="L2" s="108"/>
      <c r="M2" s="107" t="str">
        <f t="array" ref="M2">_xlfn.IFS(L2="主队胜",D2,L2="客队胜",E2,K2="主队胜",D2,K2="客队胜",E2,K2="","")</f>
        <v>RC</v>
      </c>
      <c r="N2" s="107" t="str">
        <f t="array" ref="N2">_xlfn.IFS(L2="主队胜",E2,L2="客队胜",D2,K2="主队胜",E2,K2="客队胜",D2,K2="","")</f>
        <v>SZ</v>
      </c>
      <c r="O2" s="109"/>
      <c r="P2" s="110" t="str">
        <f>赛后数据!BC2</f>
        <v>检查完成</v>
      </c>
      <c r="Q2" s="111"/>
    </row>
    <row r="3" ht="14.25" spans="1:17">
      <c r="A3" s="100">
        <v>5</v>
      </c>
      <c r="B3" s="100">
        <v>31</v>
      </c>
      <c r="C3" s="101">
        <v>1500</v>
      </c>
      <c r="D3" s="102" t="s">
        <v>49</v>
      </c>
      <c r="E3" s="102" t="s">
        <v>64</v>
      </c>
      <c r="F3" s="103">
        <f>SUM(原始数据!M10:M17)</f>
        <v>10</v>
      </c>
      <c r="G3" s="103">
        <f>SUM(原始数据!N10:N17)</f>
        <v>17</v>
      </c>
      <c r="H3" s="104">
        <f>SUM(原始数据!P10:P17)</f>
        <v>0</v>
      </c>
      <c r="I3" s="105">
        <f>SUM(原始数据!Q10:Q17)</f>
        <v>2</v>
      </c>
      <c r="J3" s="106">
        <f>SUM(原始数据!R10:R17)</f>
        <v>1</v>
      </c>
      <c r="K3" s="107" t="str">
        <f t="array" ref="K3">_xlfn.IFS(H3&gt;J3,"主队胜",J3&gt;H3,"客队胜",F3&gt;G3,"主队胜",G3&gt;F3,"客队胜",F3=0,"",F3=G3,"时长")</f>
        <v>客队胜</v>
      </c>
      <c r="L3" s="108"/>
      <c r="M3" s="107" t="str">
        <f t="array" ref="M3">_xlfn.IFS(L3="主队胜",D3,L3="客队胜",E3,K3="主队胜",D3,K3="客队胜",E3,K3="","")</f>
        <v>FAV</v>
      </c>
      <c r="N3" s="107" t="str">
        <f t="array" ref="N3">_xlfn.IFS(L3="主队胜",E3,L3="客队胜",D3,K3="主队胜",E3,K3="客队胜",D3,K3="","")</f>
        <v>AWG</v>
      </c>
      <c r="O3" s="109"/>
      <c r="P3" s="110" t="str">
        <f>赛后数据!BC10</f>
        <v>检查完成</v>
      </c>
      <c r="Q3" s="111"/>
    </row>
    <row r="4" ht="14.25" spans="1:17">
      <c r="A4" s="100">
        <v>5</v>
      </c>
      <c r="B4" s="100">
        <v>31</v>
      </c>
      <c r="C4" s="101">
        <v>1700</v>
      </c>
      <c r="D4" s="102" t="s">
        <v>56</v>
      </c>
      <c r="E4" s="102" t="s">
        <v>88</v>
      </c>
      <c r="F4" s="103">
        <f>SUM(原始数据!M18:M25)</f>
        <v>10</v>
      </c>
      <c r="G4" s="103">
        <f>SUM(原始数据!N18:N25)</f>
        <v>6</v>
      </c>
      <c r="H4" s="104">
        <f>SUM(原始数据!P18:P25)</f>
        <v>2</v>
      </c>
      <c r="I4" s="105">
        <f>SUM(原始数据!Q18:Q25)</f>
        <v>0</v>
      </c>
      <c r="J4" s="106">
        <f>SUM(原始数据!R18:R25)</f>
        <v>0</v>
      </c>
      <c r="K4" s="107" t="str">
        <f t="array" ref="K4">_xlfn.IFS(H4&gt;J4,"主队胜",J4&gt;H4,"客队胜",F4&gt;G4,"主队胜",G4&gt;F4,"客队胜",F4=0,"",F4=G4,"时长")</f>
        <v>主队胜</v>
      </c>
      <c r="L4" s="108"/>
      <c r="M4" s="107" t="str">
        <f t="array" ref="M4">_xlfn.IFS(L4="主队胜",D4,L4="客队胜",E4,K4="主队胜",D4,K4="客队胜",E4,K4="","")</f>
        <v>AXIZ</v>
      </c>
      <c r="N4" s="107" t="str">
        <f t="array" ref="N4">_xlfn.IFS(L4="主队胜",E4,L4="客队胜",D4,K4="主队胜",E4,K4="客队胜",D4,K4="","")</f>
        <v>SZ</v>
      </c>
      <c r="O4" s="109"/>
      <c r="P4" s="110" t="str">
        <f>赛后数据!BC18</f>
        <v>检查完成</v>
      </c>
      <c r="Q4" s="111"/>
    </row>
    <row r="5" ht="14.25" spans="1:17">
      <c r="A5" s="100">
        <v>6</v>
      </c>
      <c r="B5" s="100">
        <v>1</v>
      </c>
      <c r="C5" s="101">
        <v>1300</v>
      </c>
      <c r="D5" s="102" t="s">
        <v>80</v>
      </c>
      <c r="E5" s="102" t="s">
        <v>95</v>
      </c>
      <c r="F5" s="103">
        <f>SUM(原始数据!M26:M33)</f>
        <v>14</v>
      </c>
      <c r="G5" s="103">
        <f>SUM(原始数据!N26:N33)</f>
        <v>4</v>
      </c>
      <c r="H5" s="104">
        <f>SUM(原始数据!P26:P33)</f>
        <v>2</v>
      </c>
      <c r="I5" s="105">
        <f>SUM(原始数据!Q26:Q33)</f>
        <v>0</v>
      </c>
      <c r="J5" s="106">
        <f>SUM(原始数据!R26:R33)</f>
        <v>0</v>
      </c>
      <c r="K5" s="107" t="str">
        <f t="array" ref="K5">_xlfn.IFS(H5&gt;J5,"主队胜",J5&gt;H5,"客队胜",F5&gt;G5,"主队胜",G5&gt;F5,"客队胜",F5=0,"",F5=G5,"时长")</f>
        <v>主队胜</v>
      </c>
      <c r="L5" s="108"/>
      <c r="M5" s="107" t="str">
        <f t="array" ref="M5">_xlfn.IFS(L5="主队胜",D5,L5="客队胜",E5,K5="主队胜",D5,K5="客队胜",E5,K5="","")</f>
        <v>RC</v>
      </c>
      <c r="N5" s="107" t="str">
        <f t="array" ref="N5">_xlfn.IFS(L5="主队胜",E5,L5="客队胜",D5,K5="主队胜",E5,K5="客队胜",D5,K5="","")</f>
        <v>ZETA</v>
      </c>
      <c r="O5" s="109"/>
      <c r="P5" s="110" t="str">
        <f>赛后数据!BC26</f>
        <v>检查完成</v>
      </c>
      <c r="Q5" s="111"/>
    </row>
    <row r="6" ht="14.25" spans="1:17">
      <c r="A6" s="100">
        <v>6</v>
      </c>
      <c r="B6" s="100">
        <v>1</v>
      </c>
      <c r="C6" s="101">
        <v>1500</v>
      </c>
      <c r="D6" s="102" t="s">
        <v>56</v>
      </c>
      <c r="E6" s="102" t="s">
        <v>49</v>
      </c>
      <c r="F6" s="103">
        <f>SUM(原始数据!M34:M41)</f>
        <v>10</v>
      </c>
      <c r="G6" s="103">
        <f>SUM(原始数据!N34:N41)</f>
        <v>6</v>
      </c>
      <c r="H6" s="104">
        <f>SUM(原始数据!P34:P41)</f>
        <v>2</v>
      </c>
      <c r="I6" s="105">
        <f>SUM(原始数据!Q34:Q41)</f>
        <v>0</v>
      </c>
      <c r="J6" s="106">
        <f>SUM(原始数据!R34:R41)</f>
        <v>0</v>
      </c>
      <c r="K6" s="107" t="str">
        <f t="array" ref="K6">_xlfn.IFS(H6&gt;J6,"主队胜",J6&gt;H6,"客队胜",F6&gt;G6,"主队胜",G6&gt;F6,"客队胜",F6=0,"",F6=G6,"时长")</f>
        <v>主队胜</v>
      </c>
      <c r="L6" s="108"/>
      <c r="M6" s="107" t="str">
        <f t="array" ref="M6">_xlfn.IFS(L6="主队胜",D6,L6="客队胜",E6,K6="主队胜",D6,K6="客队胜",E6,K6="","")</f>
        <v>AXIZ</v>
      </c>
      <c r="N6" s="107" t="str">
        <f t="array" ref="N6">_xlfn.IFS(L6="主队胜",E6,L6="客队胜",D6,K6="主队胜",E6,K6="客队胜",D6,K6="","")</f>
        <v>AWG</v>
      </c>
      <c r="O6" s="109"/>
      <c r="P6" s="110" t="str">
        <f>赛后数据!BC34</f>
        <v>检查完成</v>
      </c>
      <c r="Q6" s="111"/>
    </row>
    <row r="7" ht="14.25" spans="1:17">
      <c r="A7" s="100">
        <v>6</v>
      </c>
      <c r="B7" s="100">
        <v>1</v>
      </c>
      <c r="C7" s="101">
        <v>1700</v>
      </c>
      <c r="D7" s="102" t="s">
        <v>64</v>
      </c>
      <c r="E7" s="102" t="s">
        <v>72</v>
      </c>
      <c r="F7" s="103">
        <f>SUM(原始数据!M42:M49)</f>
        <v>16</v>
      </c>
      <c r="G7" s="103">
        <f>SUM(原始数据!N42:N49)</f>
        <v>11</v>
      </c>
      <c r="H7" s="104">
        <f>SUM(原始数据!P42:P49)</f>
        <v>2</v>
      </c>
      <c r="I7" s="105">
        <f>SUM(原始数据!Q42:Q49)</f>
        <v>1</v>
      </c>
      <c r="J7" s="106">
        <f>SUM(原始数据!R42:R49)</f>
        <v>0</v>
      </c>
      <c r="K7" s="107" t="str">
        <f t="array" ref="K7">_xlfn.IFS(H7&gt;J7,"主队胜",J7&gt;H7,"客队胜",F7&gt;G7,"主队胜",G7&gt;F7,"客队胜",F7=0,"",F7=G7,"时长")</f>
        <v>主队胜</v>
      </c>
      <c r="L7" s="108"/>
      <c r="M7" s="107" t="str">
        <f t="array" ref="M7">_xlfn.IFS(L7="主队胜",D7,L7="客队胜",E7,K7="主队胜",D7,K7="客队胜",E7,K7="","")</f>
        <v>FAV</v>
      </c>
      <c r="N7" s="107" t="str">
        <f t="array" ref="N7">_xlfn.IFS(L7="主队胜",E7,L7="客队胜",D7,K7="主队胜",E7,K7="客队胜",D7,K7="","")</f>
        <v>FL</v>
      </c>
      <c r="O7" s="109"/>
      <c r="P7" s="110" t="str">
        <f>赛后数据!BC42</f>
        <v>检查完成</v>
      </c>
      <c r="Q7" s="111"/>
    </row>
    <row r="8" ht="14.25" spans="1:17">
      <c r="A8" s="100">
        <v>6</v>
      </c>
      <c r="B8" s="100">
        <v>2</v>
      </c>
      <c r="C8" s="101">
        <v>1300</v>
      </c>
      <c r="D8" s="102" t="s">
        <v>95</v>
      </c>
      <c r="E8" s="102" t="s">
        <v>49</v>
      </c>
      <c r="F8" s="103">
        <f>SUM(原始数据!M50:M57)</f>
        <v>18</v>
      </c>
      <c r="G8" s="103">
        <f>SUM(原始数据!N50:N57)</f>
        <v>8</v>
      </c>
      <c r="H8" s="104">
        <f>SUM(原始数据!P50:P57)</f>
        <v>2</v>
      </c>
      <c r="I8" s="105">
        <f>SUM(原始数据!Q50:Q57)</f>
        <v>0</v>
      </c>
      <c r="J8" s="106">
        <f>SUM(原始数据!R50:R57)</f>
        <v>1</v>
      </c>
      <c r="K8" s="107" t="str">
        <f t="array" ref="K8">_xlfn.IFS(H8&gt;J8,"主队胜",J8&gt;H8,"客队胜",F8&gt;G8,"主队胜",G8&gt;F8,"客队胜",F8=0,"",F8=G8,"时长")</f>
        <v>主队胜</v>
      </c>
      <c r="L8" s="108"/>
      <c r="M8" s="107" t="str">
        <f t="array" ref="M8">_xlfn.IFS(L8="主队胜",D8,L8="客队胜",E8,K8="主队胜",D8,K8="客队胜",E8,K8="","")</f>
        <v>ZETA</v>
      </c>
      <c r="N8" s="107" t="str">
        <f t="array" ref="N8">_xlfn.IFS(L8="主队胜",E8,L8="客队胜",D8,K8="主队胜",E8,K8="客队胜",D8,K8="","")</f>
        <v>AWG</v>
      </c>
      <c r="O8" s="109"/>
      <c r="P8" s="110" t="str">
        <f>赛后数据!BC50</f>
        <v>检查完成</v>
      </c>
      <c r="Q8" s="111"/>
    </row>
    <row r="9" ht="14.25" spans="1:17">
      <c r="A9" s="100">
        <v>6</v>
      </c>
      <c r="B9" s="100">
        <v>2</v>
      </c>
      <c r="C9" s="101">
        <v>1500</v>
      </c>
      <c r="D9" s="102" t="s">
        <v>64</v>
      </c>
      <c r="E9" s="102" t="s">
        <v>56</v>
      </c>
      <c r="F9" s="103">
        <f>SUM(原始数据!M58:M65)</f>
        <v>10</v>
      </c>
      <c r="G9" s="103">
        <f>SUM(原始数据!N58:N65)</f>
        <v>15</v>
      </c>
      <c r="H9" s="104">
        <f>SUM(原始数据!P58:P65)</f>
        <v>0</v>
      </c>
      <c r="I9" s="105">
        <f>SUM(原始数据!Q58:Q65)</f>
        <v>1</v>
      </c>
      <c r="J9" s="106">
        <f>SUM(原始数据!R58:R65)</f>
        <v>2</v>
      </c>
      <c r="K9" s="107" t="str">
        <f t="array" ref="K9">_xlfn.IFS(H9&gt;J9,"主队胜",J9&gt;H9,"客队胜",F9&gt;G9,"主队胜",G9&gt;F9,"客队胜",F9=0,"",F9=G9,"时长")</f>
        <v>客队胜</v>
      </c>
      <c r="L9" s="108"/>
      <c r="M9" s="107" t="str">
        <f t="array" ref="M9">_xlfn.IFS(L9="主队胜",D9,L9="客队胜",E9,K9="主队胜",D9,K9="客队胜",E9,K9="","")</f>
        <v>AXIZ</v>
      </c>
      <c r="N9" s="107" t="str">
        <f t="array" ref="N9">_xlfn.IFS(L9="主队胜",E9,L9="客队胜",D9,K9="主队胜",E9,K9="客队胜",D9,K9="","")</f>
        <v>FAV</v>
      </c>
      <c r="O9" s="109"/>
      <c r="P9" s="110" t="str">
        <f>赛后数据!BC58</f>
        <v>检查完成</v>
      </c>
      <c r="Q9" s="111"/>
    </row>
    <row r="10" ht="14.25" spans="1:17">
      <c r="A10" s="100">
        <v>6</v>
      </c>
      <c r="B10" s="100">
        <v>2</v>
      </c>
      <c r="C10" s="101">
        <v>1700</v>
      </c>
      <c r="D10" s="102" t="s">
        <v>72</v>
      </c>
      <c r="E10" s="102" t="s">
        <v>80</v>
      </c>
      <c r="F10" s="103">
        <f>SUM(原始数据!M66:M73)</f>
        <v>12</v>
      </c>
      <c r="G10" s="103">
        <f>SUM(原始数据!N66:N73)</f>
        <v>15</v>
      </c>
      <c r="H10" s="104">
        <f>SUM(原始数据!P66:P73)</f>
        <v>1</v>
      </c>
      <c r="I10" s="105">
        <f>SUM(原始数据!Q66:Q73)</f>
        <v>1</v>
      </c>
      <c r="J10" s="106">
        <f>SUM(原始数据!R66:R73)</f>
        <v>1</v>
      </c>
      <c r="K10" s="107" t="str">
        <f t="array" ref="K10">_xlfn.IFS(H10&gt;J10,"主队胜",J10&gt;H10,"客队胜",F10&gt;G10,"主队胜",G10&gt;F10,"客队胜",F10=0,"",F10=G10,"时长")</f>
        <v>客队胜</v>
      </c>
      <c r="L10" s="108"/>
      <c r="M10" s="107" t="str">
        <f t="array" ref="M10">_xlfn.IFS(L10="主队胜",D10,L10="客队胜",E10,K10="主队胜",D10,K10="客队胜",E10,K10="","")</f>
        <v>RC</v>
      </c>
      <c r="N10" s="107" t="str">
        <f t="array" ref="N10">_xlfn.IFS(L10="主队胜",E10,L10="客队胜",D10,K10="主队胜",E10,K10="客队胜",D10,K10="","")</f>
        <v>FL</v>
      </c>
      <c r="O10" s="109"/>
      <c r="P10" s="110" t="str">
        <f>赛后数据!BC66</f>
        <v>检查完成</v>
      </c>
      <c r="Q10" s="111"/>
    </row>
    <row r="11" ht="14.25" spans="1:17">
      <c r="A11" s="100">
        <v>6</v>
      </c>
      <c r="B11" s="100">
        <v>7</v>
      </c>
      <c r="C11" s="101">
        <v>1300</v>
      </c>
      <c r="D11" s="102" t="s">
        <v>64</v>
      </c>
      <c r="E11" s="102" t="s">
        <v>95</v>
      </c>
      <c r="F11" s="103">
        <f>SUM(原始数据!M74:M81)</f>
        <v>9</v>
      </c>
      <c r="G11" s="103">
        <f>SUM(原始数据!N74:N81)</f>
        <v>18</v>
      </c>
      <c r="H11" s="104">
        <f>SUM(原始数据!P74:P81)</f>
        <v>0</v>
      </c>
      <c r="I11" s="105">
        <f>SUM(原始数据!Q74:Q81)</f>
        <v>1</v>
      </c>
      <c r="J11" s="106">
        <f>SUM(原始数据!R74:R81)</f>
        <v>2</v>
      </c>
      <c r="K11" s="107" t="str">
        <f t="array" ref="K11">_xlfn.IFS(H11&gt;J11,"主队胜",J11&gt;H11,"客队胜",F11&gt;G11,"主队胜",G11&gt;F11,"客队胜",F11=0,"",F11=G11,"时长")</f>
        <v>客队胜</v>
      </c>
      <c r="L11" s="108"/>
      <c r="M11" s="107" t="str">
        <f t="array" ref="M11">_xlfn.IFS(L11="主队胜",D11,L11="客队胜",E11,K11="主队胜",D11,K11="客队胜",E11,K11="","")</f>
        <v>ZETA</v>
      </c>
      <c r="N11" s="107" t="str">
        <f t="array" ref="N11">_xlfn.IFS(L11="主队胜",E11,L11="客队胜",D11,K11="主队胜",E11,K11="客队胜",D11,K11="","")</f>
        <v>FAV</v>
      </c>
      <c r="O11" s="109"/>
      <c r="P11" s="110" t="str">
        <f>赛后数据!BC74</f>
        <v>检查完成</v>
      </c>
      <c r="Q11" s="111"/>
    </row>
    <row r="12" ht="14.25" spans="1:17">
      <c r="A12" s="100">
        <v>6</v>
      </c>
      <c r="B12" s="100">
        <v>7</v>
      </c>
      <c r="C12" s="101">
        <v>1500</v>
      </c>
      <c r="D12" s="102" t="s">
        <v>88</v>
      </c>
      <c r="E12" s="102" t="s">
        <v>49</v>
      </c>
      <c r="F12" s="103">
        <f>SUM(原始数据!M82:M89)</f>
        <v>18</v>
      </c>
      <c r="G12" s="103">
        <f>SUM(原始数据!N82:N89)</f>
        <v>16</v>
      </c>
      <c r="H12" s="104">
        <f>SUM(原始数据!P82:P89)</f>
        <v>2</v>
      </c>
      <c r="I12" s="105">
        <f>SUM(原始数据!Q82:Q89)</f>
        <v>1</v>
      </c>
      <c r="J12" s="106">
        <f>SUM(原始数据!R82:R89)</f>
        <v>1</v>
      </c>
      <c r="K12" s="107" t="str">
        <f t="array" ref="K12">_xlfn.IFS(H12&gt;J12,"主队胜",J12&gt;H12,"客队胜",F12&gt;G12,"主队胜",G12&gt;F12,"客队胜",F12=0,"",F12=G12,"时长")</f>
        <v>主队胜</v>
      </c>
      <c r="L12" s="108"/>
      <c r="M12" s="107" t="str">
        <f t="array" ref="M12">_xlfn.IFS(L12="主队胜",D12,L12="客队胜",E12,K12="主队胜",D12,K12="客队胜",E12,K12="","")</f>
        <v>SZ</v>
      </c>
      <c r="N12" s="107" t="str">
        <f t="array" ref="N12">_xlfn.IFS(L12="主队胜",E12,L12="客队胜",D12,K12="主队胜",E12,K12="客队胜",D12,K12="","")</f>
        <v>AWG</v>
      </c>
      <c r="O12" s="109"/>
      <c r="P12" s="110" t="str">
        <f>赛后数据!BC82</f>
        <v>检查完成</v>
      </c>
      <c r="Q12" s="111"/>
    </row>
    <row r="13" ht="14.25" spans="1:17">
      <c r="A13" s="100">
        <v>6</v>
      </c>
      <c r="B13" s="100">
        <v>7</v>
      </c>
      <c r="C13" s="101">
        <v>1700</v>
      </c>
      <c r="D13" s="102" t="s">
        <v>80</v>
      </c>
      <c r="E13" s="102" t="s">
        <v>56</v>
      </c>
      <c r="F13" s="103">
        <f>SUM(原始数据!M90:M97)</f>
        <v>16</v>
      </c>
      <c r="G13" s="103">
        <f>SUM(原始数据!N90:N97)</f>
        <v>9</v>
      </c>
      <c r="H13" s="104">
        <f>SUM(原始数据!P90:P97)</f>
        <v>1</v>
      </c>
      <c r="I13" s="105">
        <f>SUM(原始数据!Q90:Q97)</f>
        <v>2</v>
      </c>
      <c r="J13" s="106">
        <f>SUM(原始数据!R90:R97)</f>
        <v>0</v>
      </c>
      <c r="K13" s="107" t="str">
        <f t="array" ref="K13">_xlfn.IFS(H13&gt;J13,"主队胜",J13&gt;H13,"客队胜",F13&gt;G13,"主队胜",G13&gt;F13,"客队胜",F13=0,"",F13=G13,"时长")</f>
        <v>主队胜</v>
      </c>
      <c r="L13" s="108"/>
      <c r="M13" s="107" t="str">
        <f t="array" ref="M13">_xlfn.IFS(L13="主队胜",D13,L13="客队胜",E13,K13="主队胜",D13,K13="客队胜",E13,K13="","")</f>
        <v>RC</v>
      </c>
      <c r="N13" s="107" t="str">
        <f t="array" ref="N13">_xlfn.IFS(L13="主队胜",E13,L13="客队胜",D13,K13="主队胜",E13,K13="客队胜",D13,K13="","")</f>
        <v>AXIZ</v>
      </c>
      <c r="O13" s="109"/>
      <c r="P13" s="110" t="str">
        <f>赛后数据!BC90</f>
        <v>检查完成</v>
      </c>
      <c r="Q13" s="111"/>
    </row>
    <row r="14" ht="14.25" spans="1:17">
      <c r="A14" s="100">
        <v>6</v>
      </c>
      <c r="B14" s="100">
        <v>8</v>
      </c>
      <c r="C14" s="101">
        <v>1300</v>
      </c>
      <c r="D14" s="102" t="s">
        <v>72</v>
      </c>
      <c r="E14" s="102" t="s">
        <v>95</v>
      </c>
      <c r="F14" s="103">
        <f>SUM(原始数据!M98:M105)</f>
        <v>11</v>
      </c>
      <c r="G14" s="103">
        <f>SUM(原始数据!N98:N105)</f>
        <v>6</v>
      </c>
      <c r="H14" s="104">
        <f>SUM(原始数据!P98:P105)</f>
        <v>2</v>
      </c>
      <c r="I14" s="105">
        <f>SUM(原始数据!Q98:Q105)</f>
        <v>0</v>
      </c>
      <c r="J14" s="106">
        <f>SUM(原始数据!R98:R105)</f>
        <v>0</v>
      </c>
      <c r="K14" s="107" t="str">
        <f t="array" ref="K14">_xlfn.IFS(H14&gt;J14,"主队胜",J14&gt;H14,"客队胜",F14&gt;G14,"主队胜",G14&gt;F14,"客队胜",F14=0,"",F14=G14,"时长")</f>
        <v>主队胜</v>
      </c>
      <c r="L14" s="108"/>
      <c r="M14" s="107" t="str">
        <f t="array" ref="M14">_xlfn.IFS(L14="主队胜",D14,L14="客队胜",E14,K14="主队胜",D14,K14="客队胜",E14,K14="","")</f>
        <v>FL</v>
      </c>
      <c r="N14" s="107" t="str">
        <f t="array" ref="N14">_xlfn.IFS(L14="主队胜",E14,L14="客队胜",D14,K14="主队胜",E14,K14="客队胜",D14,K14="","")</f>
        <v>ZETA</v>
      </c>
      <c r="O14" s="109"/>
      <c r="P14" s="110" t="str">
        <f>赛后数据!BC98</f>
        <v>检查完成</v>
      </c>
      <c r="Q14" s="111"/>
    </row>
    <row r="15" ht="14.25" spans="1:17">
      <c r="A15" s="100">
        <v>6</v>
      </c>
      <c r="B15" s="100">
        <v>8</v>
      </c>
      <c r="C15" s="101">
        <v>1500</v>
      </c>
      <c r="D15" s="102" t="s">
        <v>80</v>
      </c>
      <c r="E15" s="102" t="s">
        <v>64</v>
      </c>
      <c r="F15" s="103">
        <f>SUM(原始数据!M106:M113)</f>
        <v>12</v>
      </c>
      <c r="G15" s="103">
        <f>SUM(原始数据!N106:N113)</f>
        <v>14</v>
      </c>
      <c r="H15" s="104">
        <f>SUM(原始数据!P106:P113)</f>
        <v>1</v>
      </c>
      <c r="I15" s="105">
        <f>SUM(原始数据!Q106:Q113)</f>
        <v>1</v>
      </c>
      <c r="J15" s="106">
        <f>SUM(原始数据!R106:R113)</f>
        <v>1</v>
      </c>
      <c r="K15" s="107" t="str">
        <f t="array" ref="K15">_xlfn.IFS(H15&gt;J15,"主队胜",J15&gt;H15,"客队胜",F15&gt;G15,"主队胜",G15&gt;F15,"客队胜",F15=0,"",F15=G15,"时长")</f>
        <v>客队胜</v>
      </c>
      <c r="L15" s="108"/>
      <c r="M15" s="107" t="str">
        <f t="array" ref="M15">_xlfn.IFS(L15="主队胜",D15,L15="客队胜",E15,K15="主队胜",D15,K15="客队胜",E15,K15="","")</f>
        <v>FAV</v>
      </c>
      <c r="N15" s="107" t="str">
        <f t="array" ref="N15">_xlfn.IFS(L15="主队胜",E15,L15="客队胜",D15,K15="主队胜",E15,K15="客队胜",D15,K15="","")</f>
        <v>RC</v>
      </c>
      <c r="O15" s="109"/>
      <c r="P15" s="110" t="str">
        <f>赛后数据!BC106</f>
        <v>检查完成</v>
      </c>
      <c r="Q15" s="111"/>
    </row>
    <row r="16" ht="14.25" spans="1:17">
      <c r="A16" s="100">
        <v>6</v>
      </c>
      <c r="B16" s="100">
        <v>8</v>
      </c>
      <c r="C16" s="101">
        <v>1700</v>
      </c>
      <c r="D16" s="102" t="s">
        <v>72</v>
      </c>
      <c r="E16" s="102" t="s">
        <v>88</v>
      </c>
      <c r="F16" s="103">
        <f>SUM(原始数据!M114:M121)</f>
        <v>12</v>
      </c>
      <c r="G16" s="103">
        <f>SUM(原始数据!N114:N121)</f>
        <v>5</v>
      </c>
      <c r="H16" s="104">
        <f>SUM(原始数据!P114:P121)</f>
        <v>2</v>
      </c>
      <c r="I16" s="105">
        <f>SUM(原始数据!Q114:Q121)</f>
        <v>0</v>
      </c>
      <c r="J16" s="106">
        <f>SUM(原始数据!R114:R121)</f>
        <v>0</v>
      </c>
      <c r="K16" s="107" t="str">
        <f t="array" ref="K16">_xlfn.IFS(H16&gt;J16,"主队胜",J16&gt;H16,"客队胜",F16&gt;G16,"主队胜",G16&gt;F16,"客队胜",F16=0,"",F16=G16,"时长")</f>
        <v>主队胜</v>
      </c>
      <c r="L16" s="108"/>
      <c r="M16" s="107" t="str">
        <f t="array" ref="M16">_xlfn.IFS(L16="主队胜",D16,L16="客队胜",E16,K16="主队胜",D16,K16="客队胜",E16,K16="","")</f>
        <v>FL</v>
      </c>
      <c r="N16" s="107" t="str">
        <f t="array" ref="N16">_xlfn.IFS(L16="主队胜",E16,L16="客队胜",D16,K16="主队胜",E16,K16="客队胜",D16,K16="","")</f>
        <v>SZ</v>
      </c>
      <c r="O16" s="109"/>
      <c r="P16" s="110">
        <f>赛后数据!BC114</f>
        <v>0</v>
      </c>
      <c r="Q16" s="111"/>
    </row>
    <row r="17" ht="14.25" spans="1:17">
      <c r="A17" s="100">
        <v>6</v>
      </c>
      <c r="B17" s="100">
        <v>9</v>
      </c>
      <c r="C17" s="101">
        <v>1300</v>
      </c>
      <c r="D17" s="102" t="s">
        <v>49</v>
      </c>
      <c r="E17" s="102" t="s">
        <v>80</v>
      </c>
      <c r="F17" s="103">
        <f>SUM(原始数据!M122:M129)</f>
        <v>3</v>
      </c>
      <c r="G17" s="103">
        <f>SUM(原始数据!N122:N129)</f>
        <v>14</v>
      </c>
      <c r="H17" s="104">
        <f>SUM(原始数据!P122:P129)</f>
        <v>0</v>
      </c>
      <c r="I17" s="105">
        <f>SUM(原始数据!Q122:Q129)</f>
        <v>0</v>
      </c>
      <c r="J17" s="106">
        <f>SUM(原始数据!R122:R129)</f>
        <v>2</v>
      </c>
      <c r="K17" s="107" t="str">
        <f t="array" ref="K17">_xlfn.IFS(H17&gt;J17,"主队胜",J17&gt;H17,"客队胜",F17&gt;G17,"主队胜",G17&gt;F17,"客队胜",F17=0,"",F17=G17,"时长")</f>
        <v>客队胜</v>
      </c>
      <c r="L17" s="108"/>
      <c r="M17" s="107" t="str">
        <f t="array" ref="M17">_xlfn.IFS(L17="主队胜",D17,L17="客队胜",E17,K17="主队胜",D17,K17="客队胜",E17,K17="","")</f>
        <v>RC</v>
      </c>
      <c r="N17" s="107" t="str">
        <f t="array" ref="N17">_xlfn.IFS(L17="主队胜",E17,L17="客队胜",D17,K17="主队胜",E17,K17="客队胜",D17,K17="","")</f>
        <v>AWG</v>
      </c>
      <c r="O17" s="109"/>
      <c r="P17" s="110">
        <f>赛后数据!BC122</f>
        <v>0</v>
      </c>
      <c r="Q17" s="111"/>
    </row>
    <row r="18" ht="14.25" spans="1:17">
      <c r="A18" s="100">
        <v>6</v>
      </c>
      <c r="B18" s="100">
        <v>9</v>
      </c>
      <c r="C18" s="101">
        <v>1500</v>
      </c>
      <c r="D18" s="102" t="s">
        <v>56</v>
      </c>
      <c r="E18" s="102" t="s">
        <v>72</v>
      </c>
      <c r="F18" s="103">
        <f>SUM(原始数据!M130:M137)</f>
        <v>6</v>
      </c>
      <c r="G18" s="103">
        <f>SUM(原始数据!N130:N137)</f>
        <v>11</v>
      </c>
      <c r="H18" s="104">
        <f>SUM(原始数据!P130:P137)</f>
        <v>0</v>
      </c>
      <c r="I18" s="105">
        <f>SUM(原始数据!Q130:Q137)</f>
        <v>0</v>
      </c>
      <c r="J18" s="106">
        <f>SUM(原始数据!R130:R137)</f>
        <v>2</v>
      </c>
      <c r="K18" s="107" t="str">
        <f t="array" ref="K18">_xlfn.IFS(H18&gt;J18,"主队胜",J18&gt;H18,"客队胜",F18&gt;G18,"主队胜",G18&gt;F18,"客队胜",F18=0,"",F18=G18,"时长")</f>
        <v>客队胜</v>
      </c>
      <c r="L18" s="108"/>
      <c r="M18" s="107" t="str">
        <f t="array" ref="M18">_xlfn.IFS(L18="主队胜",D18,L18="客队胜",E18,K18="主队胜",D18,K18="客队胜",E18,K18="","")</f>
        <v>FL</v>
      </c>
      <c r="N18" s="107" t="str">
        <f t="array" ref="N18">_xlfn.IFS(L18="主队胜",E18,L18="客队胜",D18,K18="主队胜",E18,K18="客队胜",D18,K18="","")</f>
        <v>AXIZ</v>
      </c>
      <c r="O18" s="109"/>
      <c r="P18" s="110" t="str">
        <f>赛后数据!BC130</f>
        <v>检查完成</v>
      </c>
      <c r="Q18" s="111"/>
    </row>
    <row r="19" ht="14.25" spans="1:17">
      <c r="A19" s="100">
        <v>6</v>
      </c>
      <c r="B19" s="100">
        <v>9</v>
      </c>
      <c r="C19" s="101">
        <v>1700</v>
      </c>
      <c r="D19" s="102" t="s">
        <v>95</v>
      </c>
      <c r="E19" s="102" t="s">
        <v>88</v>
      </c>
      <c r="F19" s="103">
        <f>SUM(原始数据!M138:M145)</f>
        <v>11</v>
      </c>
      <c r="G19" s="103">
        <f>SUM(原始数据!N138:N145)</f>
        <v>5</v>
      </c>
      <c r="H19" s="104">
        <f>SUM(原始数据!P138:P145)</f>
        <v>2</v>
      </c>
      <c r="I19" s="105">
        <f>SUM(原始数据!Q138:Q145)</f>
        <v>0</v>
      </c>
      <c r="J19" s="106">
        <f>SUM(原始数据!R138:R145)</f>
        <v>0</v>
      </c>
      <c r="K19" s="107" t="str">
        <f t="array" ref="K19">_xlfn.IFS(H19&gt;J19,"主队胜",J19&gt;H19,"客队胜",F19&gt;G19,"主队胜",G19&gt;F19,"客队胜",F19=0,"",F19=G19,"时长")</f>
        <v>主队胜</v>
      </c>
      <c r="L19" s="108"/>
      <c r="M19" s="107" t="str">
        <f t="array" ref="M19">_xlfn.IFS(L19="主队胜",D19,L19="客队胜",E19,K19="主队胜",D19,K19="客队胜",E19,K19="","")</f>
        <v>ZETA</v>
      </c>
      <c r="N19" s="107" t="str">
        <f t="array" ref="N19">_xlfn.IFS(L19="主队胜",E19,L19="客队胜",D19,K19="主队胜",E19,K19="客队胜",D19,K19="","")</f>
        <v>SZ</v>
      </c>
      <c r="O19" s="109"/>
      <c r="P19" s="110" t="str">
        <f>赛后数据!BC138</f>
        <v>检查完成</v>
      </c>
      <c r="Q19" s="111"/>
    </row>
    <row r="20" ht="14.25" spans="1:17">
      <c r="A20" s="100">
        <v>6</v>
      </c>
      <c r="B20" s="100">
        <v>15</v>
      </c>
      <c r="C20" s="101">
        <v>1300</v>
      </c>
      <c r="D20" s="102" t="s">
        <v>49</v>
      </c>
      <c r="E20" s="102" t="s">
        <v>72</v>
      </c>
      <c r="F20" s="103">
        <f>SUM(原始数据!M146:M153)</f>
        <v>6</v>
      </c>
      <c r="G20" s="103">
        <f>SUM(原始数据!N146:N153)</f>
        <v>11</v>
      </c>
      <c r="H20" s="104">
        <f>SUM(原始数据!P146:P153)</f>
        <v>0</v>
      </c>
      <c r="I20" s="105">
        <f>SUM(原始数据!Q146:Q153)</f>
        <v>0</v>
      </c>
      <c r="J20" s="106">
        <f>SUM(原始数据!R146:R153)</f>
        <v>2</v>
      </c>
      <c r="K20" s="107" t="str">
        <f t="array" ref="K20">_xlfn.IFS(H20&gt;J20,"主队胜",J20&gt;H20,"客队胜",F20&gt;G20,"主队胜",G20&gt;F20,"客队胜",F20=0,"",F20=G20,"时长")</f>
        <v>客队胜</v>
      </c>
      <c r="L20" s="108"/>
      <c r="M20" s="107" t="str">
        <f t="array" ref="M20">_xlfn.IFS(L20="主队胜",D20,L20="客队胜",E20,K20="主队胜",D20,K20="客队胜",E20,K20="","")</f>
        <v>FL</v>
      </c>
      <c r="N20" s="107" t="str">
        <f t="array" ref="N20">_xlfn.IFS(L20="主队胜",E20,L20="客队胜",D20,K20="主队胜",E20,K20="客队胜",D20,K20="","")</f>
        <v>AWG</v>
      </c>
      <c r="O20" s="109"/>
      <c r="P20" s="110">
        <f>赛后数据!BC146</f>
        <v>0</v>
      </c>
      <c r="Q20" s="111"/>
    </row>
    <row r="21" ht="14.25" spans="1:17">
      <c r="A21" s="100">
        <v>6</v>
      </c>
      <c r="B21" s="100">
        <v>15</v>
      </c>
      <c r="C21" s="101">
        <v>1500</v>
      </c>
      <c r="D21" s="102" t="s">
        <v>95</v>
      </c>
      <c r="E21" s="102" t="s">
        <v>56</v>
      </c>
      <c r="F21" s="103">
        <f>SUM(原始数据!M154:M161)</f>
        <v>13</v>
      </c>
      <c r="G21" s="103">
        <f>SUM(原始数据!N154:N161)</f>
        <v>13</v>
      </c>
      <c r="H21" s="104">
        <f>SUM(原始数据!P154:P161)</f>
        <v>1</v>
      </c>
      <c r="I21" s="105">
        <f>SUM(原始数据!Q154:Q161)</f>
        <v>0</v>
      </c>
      <c r="J21" s="106">
        <f>SUM(原始数据!R154:R161)</f>
        <v>2</v>
      </c>
      <c r="K21" s="107" t="str">
        <f t="array" ref="K21">_xlfn.IFS(H21&gt;J21,"主队胜",J21&gt;H21,"客队胜",F21&gt;G21,"主队胜",G21&gt;F21,"客队胜",F21=0,"",F21=G21,"时长")</f>
        <v>客队胜</v>
      </c>
      <c r="L21" s="108"/>
      <c r="M21" s="107" t="str">
        <f t="array" ref="M21">_xlfn.IFS(L21="主队胜",D21,L21="客队胜",E21,K21="主队胜",D21,K21="客队胜",E21,K21="","")</f>
        <v>AXIZ</v>
      </c>
      <c r="N21" s="107" t="str">
        <f t="array" ref="N21">_xlfn.IFS(L21="主队胜",E21,L21="客队胜",D21,K21="主队胜",E21,K21="客队胜",D21,K21="","")</f>
        <v>ZETA</v>
      </c>
      <c r="O21" s="109"/>
      <c r="P21" s="110">
        <f>赛后数据!BC154</f>
        <v>0</v>
      </c>
      <c r="Q21" s="111"/>
    </row>
    <row r="22" ht="14.25" spans="1:17">
      <c r="A22" s="100">
        <v>6</v>
      </c>
      <c r="B22" s="100">
        <v>15</v>
      </c>
      <c r="C22" s="101">
        <v>1700</v>
      </c>
      <c r="D22" s="101" t="s">
        <v>88</v>
      </c>
      <c r="E22" s="101" t="s">
        <v>64</v>
      </c>
      <c r="F22" s="103">
        <f>SUM(原始数据!M162:M169)</f>
        <v>17</v>
      </c>
      <c r="G22" s="103">
        <f>SUM(原始数据!N162:N169)</f>
        <v>17</v>
      </c>
      <c r="H22" s="104">
        <f>SUM(原始数据!P162:P169)</f>
        <v>0</v>
      </c>
      <c r="I22" s="105">
        <f>SUM(原始数据!Q162:Q169)</f>
        <v>4</v>
      </c>
      <c r="J22" s="106">
        <f>SUM(原始数据!R162:R169)</f>
        <v>0</v>
      </c>
      <c r="K22" s="107" t="str">
        <f t="array" ref="K22">_xlfn.IFS(H22&gt;J22,"主队胜",J22&gt;H22,"客队胜",F22&gt;G22,"主队胜",G22&gt;F22,"客队胜",F22=0,"",F22=G22,"时长")</f>
        <v>时长</v>
      </c>
      <c r="L22" s="108" t="s">
        <v>390</v>
      </c>
      <c r="M22" s="107" t="str">
        <f t="array" ref="M22">_xlfn.IFS(L22="主队胜",D22,L22="客队胜",E22,K22="主队胜",D22,K22="客队胜",E22,K22="","")</f>
        <v>FAV</v>
      </c>
      <c r="N22" s="107" t="str">
        <f t="array" ref="N22">_xlfn.IFS(L22="主队胜",E22,L22="客队胜",D22,K22="主队胜",E22,K22="客队胜",D22,K22="","")</f>
        <v>SZ</v>
      </c>
      <c r="O22" s="109"/>
      <c r="P22" s="110">
        <f>赛后数据!BC162</f>
        <v>0</v>
      </c>
      <c r="Q22" s="111"/>
    </row>
    <row r="23" ht="14.25" spans="1:17">
      <c r="A23" s="100">
        <v>6</v>
      </c>
      <c r="B23" s="100">
        <v>16</v>
      </c>
      <c r="C23" s="101">
        <v>1300</v>
      </c>
      <c r="D23" s="101" t="s">
        <v>49</v>
      </c>
      <c r="E23" s="101" t="s">
        <v>95</v>
      </c>
      <c r="F23" s="103">
        <f>SUM(原始数据!M170:M177)</f>
        <v>10</v>
      </c>
      <c r="G23" s="103">
        <f>SUM(原始数据!N170:N177)</f>
        <v>15</v>
      </c>
      <c r="H23" s="104">
        <f>SUM(原始数据!P170:P177)</f>
        <v>1</v>
      </c>
      <c r="I23" s="105">
        <f>SUM(原始数据!Q170:Q177)</f>
        <v>1</v>
      </c>
      <c r="J23" s="106">
        <f>SUM(原始数据!R170:R177)</f>
        <v>1</v>
      </c>
      <c r="K23" s="107" t="str">
        <f t="array" ref="K23">_xlfn.IFS(H23&gt;J23,"主队胜",J23&gt;H23,"客队胜",F23&gt;G23,"主队胜",G23&gt;F23,"客队胜",F23=0,"",F23=G23,"时长")</f>
        <v>客队胜</v>
      </c>
      <c r="L23" s="108"/>
      <c r="M23" s="107" t="str">
        <f t="array" ref="M23">_xlfn.IFS(L23="主队胜",D23,L23="客队胜",E23,K23="主队胜",D23,K23="客队胜",E23,K23="","")</f>
        <v>ZETA</v>
      </c>
      <c r="N23" s="107" t="str">
        <f t="array" ref="N23">_xlfn.IFS(L23="主队胜",E23,L23="客队胜",D23,K23="主队胜",E23,K23="客队胜",D23,K23="","")</f>
        <v>AWG</v>
      </c>
      <c r="O23" s="109"/>
      <c r="P23" s="110">
        <f>赛后数据!BC170</f>
        <v>0</v>
      </c>
      <c r="Q23" s="111"/>
    </row>
    <row r="24" ht="14.25" spans="1:17">
      <c r="A24" s="100">
        <v>6</v>
      </c>
      <c r="B24" s="100">
        <v>16</v>
      </c>
      <c r="C24" s="101">
        <v>1500</v>
      </c>
      <c r="D24" s="101" t="s">
        <v>72</v>
      </c>
      <c r="E24" s="101" t="s">
        <v>64</v>
      </c>
      <c r="F24" s="103">
        <f>SUM(原始数据!M178:M185)</f>
        <v>12</v>
      </c>
      <c r="G24" s="103">
        <f>SUM(原始数据!N178:N185)</f>
        <v>14</v>
      </c>
      <c r="H24" s="104">
        <f>SUM(原始数据!P178:P185)</f>
        <v>0</v>
      </c>
      <c r="I24" s="105">
        <f>SUM(原始数据!Q178:Q185)</f>
        <v>2</v>
      </c>
      <c r="J24" s="106">
        <f>SUM(原始数据!R178:R185)</f>
        <v>1</v>
      </c>
      <c r="K24" s="107" t="str">
        <f t="array" ref="K24">_xlfn.IFS(H24&gt;J24,"主队胜",J24&gt;H24,"客队胜",F24&gt;G24,"主队胜",G24&gt;F24,"客队胜",F24=0,"",F24=G24,"时长")</f>
        <v>客队胜</v>
      </c>
      <c r="L24" s="108"/>
      <c r="M24" s="107" t="str">
        <f t="array" ref="M24">_xlfn.IFS(L24="主队胜",D24,L24="客队胜",E24,K24="主队胜",D24,K24="客队胜",E24,K24="","")</f>
        <v>FAV</v>
      </c>
      <c r="N24" s="107" t="str">
        <f t="array" ref="N24">_xlfn.IFS(L24="主队胜",E24,L24="客队胜",D24,K24="主队胜",E24,K24="客队胜",D24,K24="","")</f>
        <v>FL</v>
      </c>
      <c r="O24" s="109"/>
      <c r="P24" s="110">
        <f>赛后数据!BC178</f>
        <v>0</v>
      </c>
      <c r="Q24" s="111"/>
    </row>
    <row r="25" ht="14.25" spans="1:17">
      <c r="A25" s="100">
        <v>6</v>
      </c>
      <c r="B25" s="100">
        <v>16</v>
      </c>
      <c r="C25" s="101">
        <v>1700</v>
      </c>
      <c r="D25" s="101" t="s">
        <v>88</v>
      </c>
      <c r="E25" s="101" t="s">
        <v>56</v>
      </c>
      <c r="F25" s="103">
        <f>SUM(原始数据!M186:M193)</f>
        <v>16</v>
      </c>
      <c r="G25" s="103">
        <f>SUM(原始数据!N186:N193)</f>
        <v>9</v>
      </c>
      <c r="H25" s="104">
        <f>SUM(原始数据!P186:P193)</f>
        <v>1</v>
      </c>
      <c r="I25" s="105">
        <f>SUM(原始数据!Q186:Q193)</f>
        <v>2</v>
      </c>
      <c r="J25" s="106">
        <f>SUM(原始数据!R186:R193)</f>
        <v>0</v>
      </c>
      <c r="K25" s="107" t="str">
        <f t="array" ref="K25">_xlfn.IFS(H25&gt;J25,"主队胜",J25&gt;H25,"客队胜",F25&gt;G25,"主队胜",G25&gt;F25,"客队胜",F25=0,"",F25=G25,"时长")</f>
        <v>主队胜</v>
      </c>
      <c r="L25" s="108"/>
      <c r="M25" s="107" t="str">
        <f t="array" ref="M25">_xlfn.IFS(L25="主队胜",D25,L25="客队胜",E25,K25="主队胜",D25,K25="客队胜",E25,K25="","")</f>
        <v>SZ</v>
      </c>
      <c r="N25" s="107" t="str">
        <f t="array" ref="N25">_xlfn.IFS(L25="主队胜",E25,L25="客队胜",D25,K25="主队胜",E25,K25="客队胜",D25,K25="","")</f>
        <v>AXIZ</v>
      </c>
      <c r="O25" s="109"/>
      <c r="P25" s="110">
        <f>赛后数据!BC186</f>
        <v>0</v>
      </c>
      <c r="Q25" s="111"/>
    </row>
    <row r="26" ht="14.25" spans="1:17">
      <c r="A26" s="100">
        <v>6</v>
      </c>
      <c r="B26" s="100">
        <v>22</v>
      </c>
      <c r="C26" s="101">
        <v>1300</v>
      </c>
      <c r="D26" s="101" t="s">
        <v>56</v>
      </c>
      <c r="E26" s="101" t="s">
        <v>80</v>
      </c>
      <c r="F26" s="103">
        <f>SUM(原始数据!M194:M201)</f>
        <v>3</v>
      </c>
      <c r="G26" s="103">
        <f>SUM(原始数据!N194:N201)</f>
        <v>15</v>
      </c>
      <c r="H26" s="104">
        <f>SUM(原始数据!P194:P201)</f>
        <v>0</v>
      </c>
      <c r="I26" s="105">
        <f>SUM(原始数据!Q194:Q201)</f>
        <v>0</v>
      </c>
      <c r="J26" s="106">
        <f>SUM(原始数据!R194:R201)</f>
        <v>2</v>
      </c>
      <c r="K26" s="107" t="str">
        <f t="array" ref="K26">_xlfn.IFS(H26&gt;J26,"主队胜",J26&gt;H26,"客队胜",F26&gt;G26,"主队胜",G26&gt;F26,"客队胜",F26=0,"",F26=G26,"时长")</f>
        <v>客队胜</v>
      </c>
      <c r="L26" s="108"/>
      <c r="M26" s="107" t="str">
        <f t="array" ref="M26">_xlfn.IFS(L26="主队胜",D26,L26="客队胜",E26,K26="主队胜",D26,K26="客队胜",E26,K26="","")</f>
        <v>RC</v>
      </c>
      <c r="N26" s="107" t="str">
        <f t="array" ref="N26">_xlfn.IFS(L26="主队胜",E26,L26="客队胜",D26,K26="主队胜",E26,K26="客队胜",D26,K26="","")</f>
        <v>AXIZ</v>
      </c>
      <c r="O26" s="109"/>
      <c r="P26" s="110" t="str">
        <f>赛后数据!BC194</f>
        <v>检查完成</v>
      </c>
      <c r="Q26" s="111"/>
    </row>
    <row r="27" ht="14.25" spans="1:17">
      <c r="A27" s="100">
        <v>6</v>
      </c>
      <c r="B27" s="100">
        <v>22</v>
      </c>
      <c r="C27" s="101">
        <v>1500</v>
      </c>
      <c r="D27" s="101" t="s">
        <v>64</v>
      </c>
      <c r="E27" s="101" t="s">
        <v>49</v>
      </c>
      <c r="F27" s="103">
        <f>SUM(原始数据!M202:M209)</f>
        <v>15</v>
      </c>
      <c r="G27" s="103">
        <f>SUM(原始数据!N202:N209)</f>
        <v>10</v>
      </c>
      <c r="H27" s="104">
        <f>SUM(原始数据!P202:P209)</f>
        <v>1</v>
      </c>
      <c r="I27" s="105">
        <f>SUM(原始数据!Q202:Q209)</f>
        <v>1</v>
      </c>
      <c r="J27" s="106">
        <f>SUM(原始数据!R202:R209)</f>
        <v>1</v>
      </c>
      <c r="K27" s="107" t="str">
        <f t="array" ref="K27">_xlfn.IFS(H27&gt;J27,"主队胜",J27&gt;H27,"客队胜",F27&gt;G27,"主队胜",G27&gt;F27,"客队胜",F27=0,"",F27=G27,"时长")</f>
        <v>主队胜</v>
      </c>
      <c r="L27" s="108"/>
      <c r="M27" s="107" t="str">
        <f t="array" ref="M27">_xlfn.IFS(L27="主队胜",D27,L27="客队胜",E27,K27="主队胜",D27,K27="客队胜",E27,K27="","")</f>
        <v>FAV</v>
      </c>
      <c r="N27" s="107" t="str">
        <f t="array" ref="N27">_xlfn.IFS(L27="主队胜",E27,L27="客队胜",D27,K27="主队胜",E27,K27="客队胜",D27,K27="","")</f>
        <v>AWG</v>
      </c>
      <c r="O27" s="109"/>
      <c r="P27" s="110" t="str">
        <f>赛后数据!BC202</f>
        <v>检查完成</v>
      </c>
      <c r="Q27" s="111"/>
    </row>
    <row r="28" ht="14.25" spans="1:17">
      <c r="A28" s="100">
        <v>6</v>
      </c>
      <c r="B28" s="100">
        <v>22</v>
      </c>
      <c r="C28" s="101">
        <v>1700</v>
      </c>
      <c r="D28" s="102" t="s">
        <v>88</v>
      </c>
      <c r="E28" s="102" t="s">
        <v>95</v>
      </c>
      <c r="F28" s="103">
        <f>SUM(原始数据!M210:M217)</f>
        <v>8</v>
      </c>
      <c r="G28" s="103">
        <f>SUM(原始数据!N210:N217)</f>
        <v>18</v>
      </c>
      <c r="H28" s="104">
        <f>SUM(原始数据!P210:P217)</f>
        <v>0</v>
      </c>
      <c r="I28" s="105">
        <f>SUM(原始数据!Q210:Q217)</f>
        <v>1</v>
      </c>
      <c r="J28" s="106">
        <f>SUM(原始数据!R210:R217)</f>
        <v>2</v>
      </c>
      <c r="K28" s="107" t="str">
        <f t="array" ref="K28">_xlfn.IFS(H28&gt;J28,"主队胜",J28&gt;H28,"客队胜",F28&gt;G28,"主队胜",G28&gt;F28,"客队胜",F28=0,"",F28=G28,"时长")</f>
        <v>客队胜</v>
      </c>
      <c r="L28" s="108"/>
      <c r="M28" s="107" t="str">
        <f t="array" ref="M28">_xlfn.IFS(L28="主队胜",D28,L28="客队胜",E28,K28="主队胜",D28,K28="客队胜",E28,K28="","")</f>
        <v>ZETA</v>
      </c>
      <c r="N28" s="107" t="str">
        <f t="array" ref="N28">_xlfn.IFS(L28="主队胜",E28,L28="客队胜",D28,K28="主队胜",E28,K28="客队胜",D28,K28="","")</f>
        <v>SZ</v>
      </c>
      <c r="O28" s="109"/>
      <c r="P28" s="110" t="str">
        <f>赛后数据!BC210</f>
        <v>检查完成</v>
      </c>
      <c r="Q28" s="111"/>
    </row>
    <row r="29" ht="14.25" spans="1:17">
      <c r="A29" s="100">
        <v>6</v>
      </c>
      <c r="B29" s="100">
        <v>23</v>
      </c>
      <c r="C29" s="101">
        <v>1300</v>
      </c>
      <c r="D29" s="101" t="s">
        <v>56</v>
      </c>
      <c r="E29" s="101" t="s">
        <v>64</v>
      </c>
      <c r="F29" s="103">
        <f>SUM(原始数据!M218:M225)</f>
        <v>11</v>
      </c>
      <c r="G29" s="103">
        <f>SUM(原始数据!N218:N225)</f>
        <v>15</v>
      </c>
      <c r="H29" s="104">
        <f>SUM(原始数据!P218:P225)</f>
        <v>0</v>
      </c>
      <c r="I29" s="105">
        <f>SUM(原始数据!Q218:Q225)</f>
        <v>2</v>
      </c>
      <c r="J29" s="106">
        <f>SUM(原始数据!R218:R225)</f>
        <v>1</v>
      </c>
      <c r="K29" s="107" t="str">
        <f t="array" ref="K29">_xlfn.IFS(H29&gt;J29,"主队胜",J29&gt;H29,"客队胜",F29&gt;G29,"主队胜",G29&gt;F29,"客队胜",F29=0,"",F29=G29,"时长")</f>
        <v>客队胜</v>
      </c>
      <c r="L29" s="108"/>
      <c r="M29" s="107" t="str">
        <f t="array" ref="M29">_xlfn.IFS(L29="主队胜",D29,L29="客队胜",E29,K29="主队胜",D29,K29="客队胜",E29,K29="","")</f>
        <v>FAV</v>
      </c>
      <c r="N29" s="107" t="str">
        <f t="array" ref="N29">_xlfn.IFS(L29="主队胜",E29,L29="客队胜",D29,K29="主队胜",E29,K29="客队胜",D29,K29="","")</f>
        <v>AXIZ</v>
      </c>
      <c r="O29" s="109"/>
      <c r="P29" s="110" t="str">
        <f>赛后数据!BC218</f>
        <v>检查完成</v>
      </c>
      <c r="Q29" s="111"/>
    </row>
    <row r="30" ht="14.25" spans="1:17">
      <c r="A30" s="100">
        <v>6</v>
      </c>
      <c r="B30" s="100">
        <v>23</v>
      </c>
      <c r="C30" s="101">
        <v>1500</v>
      </c>
      <c r="D30" s="101" t="s">
        <v>72</v>
      </c>
      <c r="E30" s="101" t="s">
        <v>49</v>
      </c>
      <c r="F30" s="103">
        <f>SUM(原始数据!M226:M233)</f>
        <v>14</v>
      </c>
      <c r="G30" s="103">
        <f>SUM(原始数据!N226:N233)</f>
        <v>19</v>
      </c>
      <c r="H30" s="104">
        <f>SUM(原始数据!P226:P233)</f>
        <v>1</v>
      </c>
      <c r="I30" s="105">
        <f>SUM(原始数据!Q226:Q233)</f>
        <v>1</v>
      </c>
      <c r="J30" s="106">
        <f>SUM(原始数据!R226:R233)</f>
        <v>2</v>
      </c>
      <c r="K30" s="107" t="str">
        <f t="array" ref="K30">_xlfn.IFS(H30&gt;J30,"主队胜",J30&gt;H30,"客队胜",F30&gt;G30,"主队胜",G30&gt;F30,"客队胜",F30=0,"",F30=G30,"时长")</f>
        <v>客队胜</v>
      </c>
      <c r="L30" s="108"/>
      <c r="M30" s="107" t="str">
        <f t="array" ref="M30">_xlfn.IFS(L30="主队胜",D30,L30="客队胜",E30,K30="主队胜",D30,K30="客队胜",E30,K30="","")</f>
        <v>AWG</v>
      </c>
      <c r="N30" s="107" t="str">
        <f t="array" ref="N30">_xlfn.IFS(L30="主队胜",E30,L30="客队胜",D30,K30="主队胜",E30,K30="客队胜",D30,K30="","")</f>
        <v>FL</v>
      </c>
      <c r="O30" s="109"/>
      <c r="P30" s="110">
        <f>赛后数据!BC226</f>
        <v>0</v>
      </c>
      <c r="Q30" s="111"/>
    </row>
    <row r="31" ht="14.25" spans="1:17">
      <c r="A31" s="100">
        <v>6</v>
      </c>
      <c r="B31" s="100">
        <v>23</v>
      </c>
      <c r="C31" s="101">
        <v>1700</v>
      </c>
      <c r="D31" s="101" t="s">
        <v>56</v>
      </c>
      <c r="E31" s="101" t="s">
        <v>95</v>
      </c>
      <c r="F31" s="103">
        <f>SUM(原始数据!M234:M241)</f>
        <v>11</v>
      </c>
      <c r="G31" s="103">
        <f>SUM(原始数据!N234:N241)</f>
        <v>14</v>
      </c>
      <c r="H31" s="104">
        <f>SUM(原始数据!P234:P241)</f>
        <v>1</v>
      </c>
      <c r="I31" s="105">
        <f>SUM(原始数据!Q234:Q241)</f>
        <v>1</v>
      </c>
      <c r="J31" s="106">
        <f>SUM(原始数据!R234:R241)</f>
        <v>1</v>
      </c>
      <c r="K31" s="107" t="str">
        <f t="array" ref="K31">_xlfn.IFS(H31&gt;J31,"主队胜",J31&gt;H31,"客队胜",F31&gt;G31,"主队胜",G31&gt;F31,"客队胜",F31=0,"",F31=G31,"时长")</f>
        <v>客队胜</v>
      </c>
      <c r="L31" s="108"/>
      <c r="M31" s="107" t="str">
        <f t="array" ref="M31">_xlfn.IFS(L31="主队胜",D31,L31="客队胜",E31,K31="主队胜",D31,K31="客队胜",E31,K31="","")</f>
        <v>ZETA</v>
      </c>
      <c r="N31" s="107" t="str">
        <f t="array" ref="N31">_xlfn.IFS(L31="主队胜",E31,L31="客队胜",D31,K31="主队胜",E31,K31="客队胜",D31,K31="","")</f>
        <v>AXIZ</v>
      </c>
      <c r="O31" s="109"/>
      <c r="P31" s="110">
        <f>赛后数据!BC234</f>
        <v>0</v>
      </c>
      <c r="Q31" s="111"/>
    </row>
    <row r="32" ht="14.25" spans="1:17">
      <c r="A32" s="100">
        <v>6</v>
      </c>
      <c r="B32" s="100">
        <v>29</v>
      </c>
      <c r="C32" s="101">
        <v>1300</v>
      </c>
      <c r="D32" s="101" t="s">
        <v>49</v>
      </c>
      <c r="E32" s="101" t="s">
        <v>88</v>
      </c>
      <c r="F32" s="103">
        <f>SUM(原始数据!M242:M249)</f>
        <v>4</v>
      </c>
      <c r="G32" s="103">
        <f>SUM(原始数据!N242:N249)</f>
        <v>14</v>
      </c>
      <c r="H32" s="104">
        <f>SUM(原始数据!P242:P249)</f>
        <v>0</v>
      </c>
      <c r="I32" s="105">
        <f>SUM(原始数据!Q242:Q249)</f>
        <v>0</v>
      </c>
      <c r="J32" s="106">
        <f>SUM(原始数据!R242:R249)</f>
        <v>2</v>
      </c>
      <c r="K32" s="107" t="str">
        <f t="array" ref="K32">_xlfn.IFS(H32&gt;J32,"主队胜",J32&gt;H32,"客队胜",F32&gt;G32,"主队胜",G32&gt;F32,"客队胜",F32=0,"",F32=G32,"时长")</f>
        <v>客队胜</v>
      </c>
      <c r="L32" s="108"/>
      <c r="M32" s="107" t="str">
        <f t="array" ref="M32">_xlfn.IFS(L32="主队胜",D32,L32="客队胜",E32,K32="主队胜",D32,K32="客队胜",E32,K32="","")</f>
        <v>SZ</v>
      </c>
      <c r="N32" s="107" t="str">
        <f t="array" ref="N32">_xlfn.IFS(L32="主队胜",E32,L32="客队胜",D32,K32="主队胜",E32,K32="客队胜",D32,K32="","")</f>
        <v>AWG</v>
      </c>
      <c r="O32" s="109"/>
      <c r="P32" s="110">
        <f>赛后数据!BC242</f>
        <v>0</v>
      </c>
      <c r="Q32" s="111"/>
    </row>
    <row r="33" ht="14.25" spans="1:17">
      <c r="A33" s="100">
        <v>6</v>
      </c>
      <c r="B33" s="100">
        <v>29</v>
      </c>
      <c r="C33" s="101">
        <v>1500</v>
      </c>
      <c r="D33" s="101" t="s">
        <v>80</v>
      </c>
      <c r="E33" s="101" t="s">
        <v>72</v>
      </c>
      <c r="F33" s="103">
        <f>SUM(原始数据!M250:M257)</f>
        <v>18</v>
      </c>
      <c r="G33" s="103">
        <f>SUM(原始数据!N250:N257)</f>
        <v>8</v>
      </c>
      <c r="H33" s="104">
        <f>SUM(原始数据!P250:P257)</f>
        <v>2</v>
      </c>
      <c r="I33" s="105">
        <f>SUM(原始数据!Q250:Q257)</f>
        <v>1</v>
      </c>
      <c r="J33" s="106">
        <f>SUM(原始数据!R250:R257)</f>
        <v>0</v>
      </c>
      <c r="K33" s="107" t="str">
        <f t="array" ref="K33">_xlfn.IFS(H33&gt;J33,"主队胜",J33&gt;H33,"客队胜",F33&gt;G33,"主队胜",G33&gt;F33,"客队胜",F33=0,"",F33=G33,"时长")</f>
        <v>主队胜</v>
      </c>
      <c r="L33" s="108"/>
      <c r="M33" s="107" t="str">
        <f t="array" ref="M33">_xlfn.IFS(L33="主队胜",D33,L33="客队胜",E33,K33="主队胜",D33,K33="客队胜",E33,K33="","")</f>
        <v>RC</v>
      </c>
      <c r="N33" s="107" t="str">
        <f t="array" ref="N33">_xlfn.IFS(L33="主队胜",E33,L33="客队胜",D33,K33="主队胜",E33,K33="客队胜",D33,K33="","")</f>
        <v>FL</v>
      </c>
      <c r="O33" s="109"/>
      <c r="P33" s="110" t="str">
        <f>赛后数据!BC250</f>
        <v>检查完成</v>
      </c>
      <c r="Q33" s="111"/>
    </row>
    <row r="34" ht="14.25" spans="1:17">
      <c r="A34" s="100">
        <v>6</v>
      </c>
      <c r="B34" s="100">
        <v>29</v>
      </c>
      <c r="C34" s="101">
        <v>1700</v>
      </c>
      <c r="D34" s="101" t="s">
        <v>49</v>
      </c>
      <c r="E34" s="101" t="s">
        <v>56</v>
      </c>
      <c r="F34" s="103">
        <f>SUM(原始数据!M258:M265)</f>
        <v>10</v>
      </c>
      <c r="G34" s="103">
        <f>SUM(原始数据!N258:N265)</f>
        <v>6</v>
      </c>
      <c r="H34" s="104">
        <f>SUM(原始数据!P258:P265)</f>
        <v>2</v>
      </c>
      <c r="I34" s="105">
        <f>SUM(原始数据!Q258:Q265)</f>
        <v>0</v>
      </c>
      <c r="J34" s="106">
        <f>SUM(原始数据!R258:R265)</f>
        <v>0</v>
      </c>
      <c r="K34" s="107" t="str">
        <f t="array" ref="K34">_xlfn.IFS(H34&gt;J34,"主队胜",J34&gt;H34,"客队胜",F34&gt;G34,"主队胜",G34&gt;F34,"客队胜",F34=0,"",F34=G34,"时长")</f>
        <v>主队胜</v>
      </c>
      <c r="L34" s="108"/>
      <c r="M34" s="107" t="str">
        <f t="array" ref="M34">_xlfn.IFS(L34="主队胜",D34,L34="客队胜",E34,K34="主队胜",D34,K34="客队胜",E34,K34="","")</f>
        <v>AWG</v>
      </c>
      <c r="N34" s="107" t="str">
        <f t="array" ref="N34">_xlfn.IFS(L34="主队胜",E34,L34="客队胜",D34,K34="主队胜",E34,K34="客队胜",D34,K34="","")</f>
        <v>AXIZ</v>
      </c>
      <c r="O34" s="109"/>
      <c r="P34" s="110" t="str">
        <f>赛后数据!BC258</f>
        <v>检查完成</v>
      </c>
      <c r="Q34" s="111"/>
    </row>
    <row r="35" ht="14.25" spans="1:17">
      <c r="A35" s="100">
        <v>6</v>
      </c>
      <c r="B35" s="100">
        <v>30</v>
      </c>
      <c r="C35" s="101">
        <v>1300</v>
      </c>
      <c r="D35" s="101" t="s">
        <v>80</v>
      </c>
      <c r="E35" s="101" t="s">
        <v>88</v>
      </c>
      <c r="F35" s="103">
        <f>SUM(原始数据!M266:M273)</f>
        <v>19</v>
      </c>
      <c r="G35" s="103">
        <f>SUM(原始数据!N266:N273)</f>
        <v>9</v>
      </c>
      <c r="H35" s="104">
        <f>SUM(原始数据!P266:P273)</f>
        <v>2</v>
      </c>
      <c r="I35" s="105">
        <f>SUM(原始数据!Q266:Q273)</f>
        <v>1</v>
      </c>
      <c r="J35" s="106">
        <f>SUM(原始数据!R266:R273)</f>
        <v>0</v>
      </c>
      <c r="K35" s="107" t="str">
        <f t="array" ref="K35">_xlfn.IFS(H35&gt;J35,"主队胜",J35&gt;H35,"客队胜",F35&gt;G35,"主队胜",G35&gt;F35,"客队胜",F35=0,"",F35=G35,"时长")</f>
        <v>主队胜</v>
      </c>
      <c r="L35" s="108"/>
      <c r="M35" s="107" t="str">
        <f t="array" ref="M35">_xlfn.IFS(L35="主队胜",D35,L35="客队胜",E35,K35="主队胜",D35,K35="客队胜",E35,K35="","")</f>
        <v>RC</v>
      </c>
      <c r="N35" s="107" t="str">
        <f t="array" ref="N35">_xlfn.IFS(L35="主队胜",E35,L35="客队胜",D35,K35="主队胜",E35,K35="客队胜",D35,K35="","")</f>
        <v>SZ</v>
      </c>
      <c r="O35" s="109"/>
      <c r="P35" s="110" t="str">
        <f>赛后数据!BC266</f>
        <v>检查完成</v>
      </c>
      <c r="Q35" s="111"/>
    </row>
    <row r="36" ht="14.25" spans="1:17">
      <c r="A36" s="100">
        <v>6</v>
      </c>
      <c r="B36" s="100">
        <v>30</v>
      </c>
      <c r="C36" s="101">
        <v>1500</v>
      </c>
      <c r="D36" s="101" t="s">
        <v>72</v>
      </c>
      <c r="E36" s="101" t="s">
        <v>56</v>
      </c>
      <c r="F36" s="103">
        <f>SUM(原始数据!M274:M281)</f>
        <v>17</v>
      </c>
      <c r="G36" s="103">
        <f>SUM(原始数据!N274:N281)</f>
        <v>17</v>
      </c>
      <c r="H36" s="104">
        <f>SUM(原始数据!P274:P281)</f>
        <v>1</v>
      </c>
      <c r="I36" s="105">
        <f>SUM(原始数据!Q274:Q281)</f>
        <v>2</v>
      </c>
      <c r="J36" s="106">
        <f>SUM(原始数据!R274:R281)</f>
        <v>1</v>
      </c>
      <c r="K36" s="107" t="str">
        <f t="array" ref="K36">_xlfn.IFS(H36&gt;J36,"主队胜",J36&gt;H36,"客队胜",F36&gt;G36,"主队胜",G36&gt;F36,"客队胜",F36=0,"",F36=G36,"时长")</f>
        <v>时长</v>
      </c>
      <c r="L36" s="108" t="s">
        <v>391</v>
      </c>
      <c r="M36" s="107" t="str">
        <f t="array" ref="M36">_xlfn.IFS(L36="主队胜",D36,L36="客队胜",E36,K36="主队胜",D36,K36="客队胜",E36,K36="","")</f>
        <v>FL</v>
      </c>
      <c r="N36" s="107" t="str">
        <f t="array" ref="N36">_xlfn.IFS(L36="主队胜",E36,L36="客队胜",D36,K36="主队胜",E36,K36="客队胜",D36,K36="","")</f>
        <v>AXIZ</v>
      </c>
      <c r="O36" s="109"/>
      <c r="P36" s="110">
        <f>赛后数据!BC274</f>
        <v>0</v>
      </c>
      <c r="Q36" s="111"/>
    </row>
    <row r="37" ht="14.25" spans="1:17">
      <c r="A37" s="100">
        <v>6</v>
      </c>
      <c r="B37" s="100">
        <v>30</v>
      </c>
      <c r="C37" s="101">
        <v>1700</v>
      </c>
      <c r="D37" s="101" t="s">
        <v>80</v>
      </c>
      <c r="E37" s="101" t="s">
        <v>49</v>
      </c>
      <c r="F37" s="103">
        <f>SUM(原始数据!M282:M289)</f>
        <v>13</v>
      </c>
      <c r="G37" s="103">
        <f>SUM(原始数据!N282:N289)</f>
        <v>12</v>
      </c>
      <c r="H37" s="104">
        <f>SUM(原始数据!P282:P289)</f>
        <v>1</v>
      </c>
      <c r="I37" s="105">
        <f>SUM(原始数据!Q282:Q289)</f>
        <v>0</v>
      </c>
      <c r="J37" s="106">
        <f>SUM(原始数据!R282:R289)</f>
        <v>2</v>
      </c>
      <c r="K37" s="107" t="str">
        <f t="array" ref="K37">_xlfn.IFS(H37&gt;J37,"主队胜",J37&gt;H37,"客队胜",F37&gt;G37,"主队胜",G37&gt;F37,"客队胜",F37=0,"",F37=G37,"时长")</f>
        <v>客队胜</v>
      </c>
      <c r="L37" s="108"/>
      <c r="M37" s="107" t="str">
        <f t="array" ref="M37">_xlfn.IFS(L37="主队胜",D37,L37="客队胜",E37,K37="主队胜",D37,K37="客队胜",E37,K37="","")</f>
        <v>AWG</v>
      </c>
      <c r="N37" s="107" t="str">
        <f t="array" ref="N37">_xlfn.IFS(L37="主队胜",E37,L37="客队胜",D37,K37="主队胜",E37,K37="客队胜",D37,K37="","")</f>
        <v>RC</v>
      </c>
      <c r="O37" s="109"/>
      <c r="P37" s="110">
        <f>赛后数据!BC282</f>
        <v>0</v>
      </c>
      <c r="Q37" s="111"/>
    </row>
    <row r="38" ht="14.25" spans="1:17">
      <c r="A38" s="100">
        <v>7</v>
      </c>
      <c r="B38" s="100">
        <v>6</v>
      </c>
      <c r="C38" s="101">
        <v>1300</v>
      </c>
      <c r="D38" s="101" t="s">
        <v>64</v>
      </c>
      <c r="E38" s="101" t="s">
        <v>80</v>
      </c>
      <c r="F38" s="103">
        <f>SUM(原始数据!M290:M297)</f>
        <v>12</v>
      </c>
      <c r="G38" s="103">
        <f>SUM(原始数据!N290:N297)</f>
        <v>13</v>
      </c>
      <c r="H38" s="104">
        <f>SUM(原始数据!P290:P297)</f>
        <v>1</v>
      </c>
      <c r="I38" s="105">
        <f>SUM(原始数据!Q290:Q297)</f>
        <v>1</v>
      </c>
      <c r="J38" s="106">
        <f>SUM(原始数据!R290:R297)</f>
        <v>1</v>
      </c>
      <c r="K38" s="107" t="str">
        <f t="array" ref="K38">_xlfn.IFS(H38&gt;J38,"主队胜",J38&gt;H38,"客队胜",F38&gt;G38,"主队胜",G38&gt;F38,"客队胜",F38=0,"",F38=G38,"时长")</f>
        <v>客队胜</v>
      </c>
      <c r="L38" s="108"/>
      <c r="M38" s="107" t="str">
        <f t="array" ref="M38">_xlfn.IFS(L38="主队胜",D38,L38="客队胜",E38,K38="主队胜",D38,K38="客队胜",E38,K38="","")</f>
        <v>RC</v>
      </c>
      <c r="N38" s="107" t="str">
        <f t="array" ref="N38">_xlfn.IFS(L38="主队胜",E38,L38="客队胜",D38,K38="主队胜",E38,K38="客队胜",D38,K38="","")</f>
        <v>FAV</v>
      </c>
      <c r="O38" s="109"/>
      <c r="P38" s="110">
        <f>赛后数据!BC290</f>
        <v>0</v>
      </c>
      <c r="Q38" s="111"/>
    </row>
    <row r="39" ht="14.25" spans="1:17">
      <c r="A39" s="100">
        <v>7</v>
      </c>
      <c r="B39" s="100">
        <v>6</v>
      </c>
      <c r="C39" s="101">
        <v>1500</v>
      </c>
      <c r="D39" s="101" t="s">
        <v>95</v>
      </c>
      <c r="E39" s="101" t="s">
        <v>72</v>
      </c>
      <c r="F39" s="103">
        <f>SUM(原始数据!M298:M305)</f>
        <v>17</v>
      </c>
      <c r="G39" s="103">
        <f>SUM(原始数据!N298:N305)</f>
        <v>2</v>
      </c>
      <c r="H39" s="104">
        <f>SUM(原始数据!P298:P305)</f>
        <v>2</v>
      </c>
      <c r="I39" s="105">
        <f>SUM(原始数据!Q298:Q305)</f>
        <v>0</v>
      </c>
      <c r="J39" s="106">
        <f>SUM(原始数据!R298:R305)</f>
        <v>0</v>
      </c>
      <c r="K39" s="107" t="str">
        <f t="array" ref="K39">_xlfn.IFS(H39&gt;J39,"主队胜",J39&gt;H39,"客队胜",F39&gt;G39,"主队胜",G39&gt;F39,"客队胜",F39=0,"",F39=G39,"时长")</f>
        <v>主队胜</v>
      </c>
      <c r="L39" s="108"/>
      <c r="M39" s="107" t="str">
        <f t="array" ref="M39">_xlfn.IFS(L39="主队胜",D39,L39="客队胜",E39,K39="主队胜",D39,K39="客队胜",E39,K39="","")</f>
        <v>ZETA</v>
      </c>
      <c r="N39" s="107" t="str">
        <f t="array" ref="N39">_xlfn.IFS(L39="主队胜",E39,L39="客队胜",D39,K39="主队胜",E39,K39="客队胜",D39,K39="","")</f>
        <v>FL</v>
      </c>
      <c r="O39" s="109"/>
      <c r="P39" s="110" t="str">
        <f>赛后数据!BC298</f>
        <v>检查完成</v>
      </c>
      <c r="Q39" s="111"/>
    </row>
    <row r="40" ht="14.25" spans="1:17">
      <c r="A40" s="100">
        <v>7</v>
      </c>
      <c r="B40" s="100">
        <v>6</v>
      </c>
      <c r="C40" s="101">
        <v>1700</v>
      </c>
      <c r="D40" s="101" t="s">
        <v>64</v>
      </c>
      <c r="E40" s="101" t="s">
        <v>88</v>
      </c>
      <c r="F40" s="103">
        <f>SUM(原始数据!M306:M313)</f>
        <v>1</v>
      </c>
      <c r="G40" s="103">
        <f>SUM(原始数据!N306:N313)</f>
        <v>18</v>
      </c>
      <c r="H40" s="104">
        <f>SUM(原始数据!P306:P313)</f>
        <v>0</v>
      </c>
      <c r="I40" s="105">
        <f>SUM(原始数据!Q306:Q313)</f>
        <v>0</v>
      </c>
      <c r="J40" s="106">
        <f>SUM(原始数据!R306:R313)</f>
        <v>2</v>
      </c>
      <c r="K40" s="107" t="str">
        <f t="array" ref="K40">_xlfn.IFS(H40&gt;J40,"主队胜",J40&gt;H40,"客队胜",F40&gt;G40,"主队胜",G40&gt;F40,"客队胜",F40=0,"",F40=G40,"时长")</f>
        <v>客队胜</v>
      </c>
      <c r="L40" s="108"/>
      <c r="M40" s="107" t="str">
        <f t="array" ref="M40">_xlfn.IFS(L40="主队胜",D40,L40="客队胜",E40,K40="主队胜",D40,K40="客队胜",E40,K40="","")</f>
        <v>SZ</v>
      </c>
      <c r="N40" s="107" t="str">
        <f t="array" ref="N40">_xlfn.IFS(L40="主队胜",E40,L40="客队胜",D40,K40="主队胜",E40,K40="客队胜",D40,K40="","")</f>
        <v>FAV</v>
      </c>
      <c r="O40" s="109"/>
      <c r="P40" s="110" t="str">
        <f>赛后数据!BC306</f>
        <v>检查完成</v>
      </c>
      <c r="Q40" s="111"/>
    </row>
    <row r="41" ht="14.25" spans="1:17">
      <c r="A41" s="100">
        <v>7</v>
      </c>
      <c r="B41" s="100">
        <v>7</v>
      </c>
      <c r="C41" s="101">
        <v>1300</v>
      </c>
      <c r="D41" s="101" t="s">
        <v>95</v>
      </c>
      <c r="E41" s="101" t="s">
        <v>80</v>
      </c>
      <c r="F41" s="103">
        <f>SUM(原始数据!M314:M321)</f>
        <v>13</v>
      </c>
      <c r="G41" s="103">
        <f>SUM(原始数据!N314:N321)</f>
        <v>11</v>
      </c>
      <c r="H41" s="104">
        <f>SUM(原始数据!P314:P321)</f>
        <v>1</v>
      </c>
      <c r="I41" s="105">
        <f>SUM(原始数据!Q314:Q321)</f>
        <v>1</v>
      </c>
      <c r="J41" s="106">
        <f>SUM(原始数据!R314:R321)</f>
        <v>1</v>
      </c>
      <c r="K41" s="107" t="str">
        <f t="array" ref="K41">_xlfn.IFS(H41&gt;J41,"主队胜",J41&gt;H41,"客队胜",F41&gt;G41,"主队胜",G41&gt;F41,"客队胜",F41=0,"",F41=G41,"时长")</f>
        <v>主队胜</v>
      </c>
      <c r="L41" s="108"/>
      <c r="M41" s="107" t="str">
        <f t="array" ref="M41">_xlfn.IFS(L41="主队胜",D41,L41="客队胜",E41,K41="主队胜",D41,K41="客队胜",E41,K41="","")</f>
        <v>ZETA</v>
      </c>
      <c r="N41" s="107" t="str">
        <f t="array" ref="N41">_xlfn.IFS(L41="主队胜",E41,L41="客队胜",D41,K41="主队胜",E41,K41="客队胜",D41,K41="","")</f>
        <v>RC</v>
      </c>
      <c r="O41" s="109"/>
      <c r="P41" s="110" t="str">
        <f>赛后数据!BC314</f>
        <v>检查完成</v>
      </c>
      <c r="Q41" s="111"/>
    </row>
    <row r="42" ht="14.25" spans="1:17">
      <c r="A42" s="100">
        <v>7</v>
      </c>
      <c r="B42" s="100">
        <v>7</v>
      </c>
      <c r="C42" s="101">
        <v>1500</v>
      </c>
      <c r="D42" s="101" t="s">
        <v>88</v>
      </c>
      <c r="E42" s="101" t="s">
        <v>72</v>
      </c>
      <c r="F42" s="103">
        <f>SUM(原始数据!M322:M329)</f>
        <v>15</v>
      </c>
      <c r="G42" s="103">
        <f>SUM(原始数据!N322:N329)</f>
        <v>12</v>
      </c>
      <c r="H42" s="104">
        <f>SUM(原始数据!P322:P329)</f>
        <v>1</v>
      </c>
      <c r="I42" s="105">
        <f>SUM(原始数据!Q322:Q329)</f>
        <v>0</v>
      </c>
      <c r="J42" s="106">
        <f>SUM(原始数据!R322:R329)</f>
        <v>2</v>
      </c>
      <c r="K42" s="107" t="str">
        <f t="array" ref="K42">_xlfn.IFS(H42&gt;J42,"主队胜",J42&gt;H42,"客队胜",F42&gt;G42,"主队胜",G42&gt;F42,"客队胜",F42=0,"",F42=G42,"时长")</f>
        <v>客队胜</v>
      </c>
      <c r="L42" s="108"/>
      <c r="M42" s="107" t="str">
        <f t="array" ref="M42">_xlfn.IFS(L42="主队胜",D42,L42="客队胜",E42,K42="主队胜",D42,K42="客队胜",E42,K42="","")</f>
        <v>FL</v>
      </c>
      <c r="N42" s="107" t="str">
        <f t="array" ref="N42">_xlfn.IFS(L42="主队胜",E42,L42="客队胜",D42,K42="主队胜",E42,K42="客队胜",D42,K42="","")</f>
        <v>SZ</v>
      </c>
      <c r="O42" s="109"/>
      <c r="P42" s="110">
        <f>赛后数据!BC322</f>
        <v>0</v>
      </c>
      <c r="Q42" s="111"/>
    </row>
    <row r="43" ht="14.25" spans="1:17">
      <c r="A43" s="100">
        <v>7</v>
      </c>
      <c r="B43" s="100">
        <v>7</v>
      </c>
      <c r="C43" s="101">
        <v>1700</v>
      </c>
      <c r="D43" s="101" t="s">
        <v>95</v>
      </c>
      <c r="E43" s="101" t="s">
        <v>64</v>
      </c>
      <c r="F43" s="103">
        <f>SUM(原始数据!M330:M337)</f>
        <v>17</v>
      </c>
      <c r="G43" s="103">
        <f>SUM(原始数据!N330:N337)</f>
        <v>8</v>
      </c>
      <c r="H43" s="104">
        <f>SUM(原始数据!P330:P337)</f>
        <v>2</v>
      </c>
      <c r="I43" s="105">
        <f>SUM(原始数据!Q330:Q337)</f>
        <v>1</v>
      </c>
      <c r="J43" s="106">
        <f>SUM(原始数据!R330:R337)</f>
        <v>0</v>
      </c>
      <c r="K43" s="107" t="str">
        <f t="array" ref="K43">_xlfn.IFS(H43&gt;J43,"主队胜",J43&gt;H43,"客队胜",F43&gt;G43,"主队胜",G43&gt;F43,"客队胜",F43=0,"",F43=G43,"时长")</f>
        <v>主队胜</v>
      </c>
      <c r="L43" s="108"/>
      <c r="M43" s="107" t="str">
        <f t="array" ref="M43">_xlfn.IFS(L43="主队胜",D43,L43="客队胜",E43,K43="主队胜",D43,K43="客队胜",E43,K43="","")</f>
        <v>ZETA</v>
      </c>
      <c r="N43" s="107" t="str">
        <f t="array" ref="N43">_xlfn.IFS(L43="主队胜",E43,L43="客队胜",D43,K43="主队胜",E43,K43="客队胜",D43,K43="","")</f>
        <v>FAV</v>
      </c>
      <c r="O43" s="109"/>
      <c r="P43" s="110" t="str">
        <f>赛后数据!BC330</f>
        <v>检查完成</v>
      </c>
      <c r="Q43" s="111"/>
    </row>
    <row r="44" ht="14.25" spans="1:17">
      <c r="A44" s="100"/>
      <c r="B44" s="100"/>
      <c r="C44" s="101"/>
      <c r="D44" s="101"/>
      <c r="E44" s="101"/>
      <c r="F44" s="103">
        <f>SUM(原始数据!M338:M345)</f>
        <v>0</v>
      </c>
      <c r="G44" s="103">
        <f>SUM(原始数据!N338:N345)</f>
        <v>0</v>
      </c>
      <c r="H44" s="104">
        <f>SUM(原始数据!P338:P345)</f>
        <v>0</v>
      </c>
      <c r="I44" s="105">
        <f>SUM(原始数据!Q338:Q345)</f>
        <v>0</v>
      </c>
      <c r="J44" s="106">
        <f>SUM(原始数据!R338:R345)</f>
        <v>0</v>
      </c>
      <c r="K44" s="107" t="str">
        <f t="array" ref="K44">_xlfn.IFS(H44&gt;J44,"主队胜",J44&gt;H44,"客队胜",F44&gt;G44,"主队胜",G44&gt;F44,"客队胜",F44=0,"",F44=G44,"时长")</f>
        <v/>
      </c>
      <c r="L44" s="108"/>
      <c r="M44" s="107" t="str">
        <f t="array" ref="M44">_xlfn.IFS(L44="主队胜",D44,L44="客队胜",E44,K44="主队胜",D44,K44="客队胜",E44,K44="","")</f>
        <v/>
      </c>
      <c r="N44" s="107" t="str">
        <f t="array" ref="N44">_xlfn.IFS(L44="主队胜",E44,L44="客队胜",D44,K44="主队胜",E44,K44="客队胜",D44,K44="","")</f>
        <v/>
      </c>
      <c r="O44" s="109"/>
      <c r="P44" s="110">
        <f>赛后数据!BC338</f>
        <v>0</v>
      </c>
      <c r="Q44" s="111"/>
    </row>
    <row r="45" ht="14.25" spans="1:17">
      <c r="A45" s="100"/>
      <c r="B45" s="100"/>
      <c r="C45" s="101"/>
      <c r="D45" s="101"/>
      <c r="E45" s="101"/>
      <c r="F45" s="103">
        <f>SUM(原始数据!M346:M353)</f>
        <v>0</v>
      </c>
      <c r="G45" s="103">
        <f>SUM(原始数据!N346:N353)</f>
        <v>0</v>
      </c>
      <c r="H45" s="104">
        <f>SUM(原始数据!P346:P353)</f>
        <v>0</v>
      </c>
      <c r="I45" s="105">
        <f>SUM(原始数据!Q346:Q353)</f>
        <v>0</v>
      </c>
      <c r="J45" s="106">
        <f>SUM(原始数据!R346:R353)</f>
        <v>0</v>
      </c>
      <c r="K45" s="107" t="str">
        <f t="array" ref="K45">_xlfn.IFS(H45&gt;J45,"主队胜",J45&gt;H45,"客队胜",F45&gt;G45,"主队胜",G45&gt;F45,"客队胜",F45=0,"",F45=G45,"时长")</f>
        <v/>
      </c>
      <c r="L45" s="108"/>
      <c r="M45" s="107" t="str">
        <f t="array" ref="M45">_xlfn.IFS(L45="主队胜",D45,L45="客队胜",E45,K45="主队胜",D45,K45="客队胜",E45,K45="","")</f>
        <v/>
      </c>
      <c r="N45" s="107" t="str">
        <f t="array" ref="N45">_xlfn.IFS(L45="主队胜",E45,L45="客队胜",D45,K45="主队胜",E45,K45="客队胜",D45,K45="","")</f>
        <v/>
      </c>
      <c r="O45" s="109"/>
      <c r="P45" s="110">
        <f>赛后数据!BC346</f>
        <v>0</v>
      </c>
      <c r="Q45" s="111"/>
    </row>
    <row r="46" ht="14.25" spans="1:17">
      <c r="A46" s="100"/>
      <c r="B46" s="100"/>
      <c r="C46" s="101"/>
      <c r="D46" s="101"/>
      <c r="E46" s="101"/>
      <c r="F46" s="103">
        <f>SUM(原始数据!M354:M361)</f>
        <v>0</v>
      </c>
      <c r="G46" s="103">
        <f>SUM(原始数据!N354:N361)</f>
        <v>0</v>
      </c>
      <c r="H46" s="104">
        <f>SUM(原始数据!P354:P361)</f>
        <v>0</v>
      </c>
      <c r="I46" s="105">
        <f>SUM(原始数据!Q354:Q361)</f>
        <v>0</v>
      </c>
      <c r="J46" s="106">
        <f>SUM(原始数据!R354:R361)</f>
        <v>0</v>
      </c>
      <c r="K46" s="107" t="str">
        <f t="array" ref="K46">_xlfn.IFS(H46&gt;J46,"主队胜",J46&gt;H46,"客队胜",F46&gt;G46,"主队胜",G46&gt;F46,"客队胜",F46=0,"",F46=G46,"时长")</f>
        <v/>
      </c>
      <c r="L46" s="108"/>
      <c r="M46" s="107" t="str">
        <f t="array" ref="M46">_xlfn.IFS(L46="主队胜",D46,L46="客队胜",E46,K46="主队胜",D46,K46="客队胜",E46,K46="","")</f>
        <v/>
      </c>
      <c r="N46" s="107" t="str">
        <f t="array" ref="N46">_xlfn.IFS(L46="主队胜",E46,L46="客队胜",D46,K46="主队胜",E46,K46="客队胜",D46,K46="","")</f>
        <v/>
      </c>
      <c r="O46" s="109"/>
      <c r="P46" s="110">
        <f>赛后数据!BC354</f>
        <v>0</v>
      </c>
      <c r="Q46" s="111"/>
    </row>
    <row r="47" ht="14.25" spans="1:17">
      <c r="A47" s="100"/>
      <c r="B47" s="100"/>
      <c r="C47" s="101"/>
      <c r="D47" s="101"/>
      <c r="E47" s="101"/>
      <c r="F47" s="103">
        <f>SUM(原始数据!M362:M369)</f>
        <v>0</v>
      </c>
      <c r="G47" s="103">
        <f>SUM(原始数据!N362:N369)</f>
        <v>0</v>
      </c>
      <c r="H47" s="104">
        <f>SUM(原始数据!P362:P369)</f>
        <v>0</v>
      </c>
      <c r="I47" s="105">
        <f>SUM(原始数据!Q362:Q369)</f>
        <v>0</v>
      </c>
      <c r="J47" s="106">
        <f>SUM(原始数据!R362:R369)</f>
        <v>0</v>
      </c>
      <c r="K47" s="107" t="str">
        <f t="array" ref="K47">_xlfn.IFS(H47&gt;J47,"主队胜",J47&gt;H47,"客队胜",F47&gt;G47,"主队胜",G47&gt;F47,"客队胜",F47=0,"",F47=G47,"时长")</f>
        <v/>
      </c>
      <c r="L47" s="108"/>
      <c r="M47" s="107" t="str">
        <f t="array" ref="M47">_xlfn.IFS(L47="主队胜",D47,L47="客队胜",E47,K47="主队胜",D47,K47="客队胜",E47,K47="","")</f>
        <v/>
      </c>
      <c r="N47" s="107" t="str">
        <f t="array" ref="N47">_xlfn.IFS(L47="主队胜",E47,L47="客队胜",D47,K47="主队胜",E47,K47="客队胜",D47,K47="","")</f>
        <v/>
      </c>
      <c r="O47" s="109"/>
      <c r="P47" s="110">
        <f>赛后数据!BC362</f>
        <v>0</v>
      </c>
      <c r="Q47" s="111"/>
    </row>
    <row r="48" ht="14.25" spans="1:17">
      <c r="A48" s="100"/>
      <c r="B48" s="100"/>
      <c r="C48" s="101"/>
      <c r="D48" s="101"/>
      <c r="E48" s="101"/>
      <c r="F48" s="103">
        <f>SUM(原始数据!M370:M377)</f>
        <v>0</v>
      </c>
      <c r="G48" s="103">
        <f>SUM(原始数据!N370:N377)</f>
        <v>0</v>
      </c>
      <c r="H48" s="104">
        <f>SUM(原始数据!P370:P377)</f>
        <v>0</v>
      </c>
      <c r="I48" s="105">
        <f>SUM(原始数据!Q370:Q377)</f>
        <v>0</v>
      </c>
      <c r="J48" s="106">
        <f>SUM(原始数据!R370:R377)</f>
        <v>0</v>
      </c>
      <c r="K48" s="107" t="str">
        <f t="array" ref="K48">_xlfn.IFS(H48&gt;J48,"主队胜",J48&gt;H48,"客队胜",F48&gt;G48,"主队胜",G48&gt;F48,"客队胜",F48=0,"",F48=G48,"时长")</f>
        <v/>
      </c>
      <c r="L48" s="108"/>
      <c r="M48" s="107" t="str">
        <f t="array" ref="M48">_xlfn.IFS(L48="主队胜",D48,L48="客队胜",E48,K48="主队胜",D48,K48="客队胜",E48,K48="","")</f>
        <v/>
      </c>
      <c r="N48" s="107" t="str">
        <f t="array" ref="N48">_xlfn.IFS(L48="主队胜",E48,L48="客队胜",D48,K48="主队胜",E48,K48="客队胜",D48,K48="","")</f>
        <v/>
      </c>
      <c r="O48" s="109"/>
      <c r="P48" s="110">
        <f>赛后数据!BC370</f>
        <v>0</v>
      </c>
      <c r="Q48" s="111"/>
    </row>
    <row r="49" ht="14.25" spans="1:17">
      <c r="A49" s="100"/>
      <c r="B49" s="100"/>
      <c r="C49" s="101"/>
      <c r="D49" s="101"/>
      <c r="E49" s="101"/>
      <c r="F49" s="103">
        <f>SUM(原始数据!M378:M385)</f>
        <v>0</v>
      </c>
      <c r="G49" s="103">
        <f>SUM(原始数据!N378:N385)</f>
        <v>0</v>
      </c>
      <c r="H49" s="104">
        <f>SUM(原始数据!P378:P385)</f>
        <v>0</v>
      </c>
      <c r="I49" s="105">
        <f>SUM(原始数据!Q378:Q385)</f>
        <v>0</v>
      </c>
      <c r="J49" s="106">
        <f>SUM(原始数据!R378:R385)</f>
        <v>0</v>
      </c>
      <c r="K49" s="107" t="str">
        <f t="array" ref="K49">_xlfn.IFS(H49&gt;J49,"主队胜",J49&gt;H49,"客队胜",F49&gt;G49,"主队胜",G49&gt;F49,"客队胜",F49=0,"",F49=G49,"时长")</f>
        <v/>
      </c>
      <c r="L49" s="108"/>
      <c r="M49" s="107" t="str">
        <f t="array" ref="M49">_xlfn.IFS(L49="主队胜",D49,L49="客队胜",E49,K49="主队胜",D49,K49="客队胜",E49,K49="","")</f>
        <v/>
      </c>
      <c r="N49" s="107" t="str">
        <f t="array" ref="N49">_xlfn.IFS(L49="主队胜",E49,L49="客队胜",D49,K49="主队胜",E49,K49="客队胜",D49,K49="","")</f>
        <v/>
      </c>
      <c r="O49" s="109"/>
      <c r="P49" s="110">
        <f>赛后数据!BC378</f>
        <v>0</v>
      </c>
      <c r="Q49" s="111"/>
    </row>
    <row r="50" ht="14.25" spans="1:17">
      <c r="A50" s="100"/>
      <c r="B50" s="100"/>
      <c r="C50" s="101"/>
      <c r="D50" s="101"/>
      <c r="E50" s="101"/>
      <c r="F50" s="103">
        <f>SUM(原始数据!M386:M393)</f>
        <v>0</v>
      </c>
      <c r="G50" s="103">
        <f>SUM(原始数据!N386:N393)</f>
        <v>0</v>
      </c>
      <c r="H50" s="104">
        <f>SUM(原始数据!P386:P393)</f>
        <v>0</v>
      </c>
      <c r="I50" s="105">
        <f>SUM(原始数据!Q386:Q393)</f>
        <v>0</v>
      </c>
      <c r="J50" s="106">
        <f>SUM(原始数据!R386:R393)</f>
        <v>0</v>
      </c>
      <c r="K50" s="107" t="str">
        <f t="array" ref="K50">_xlfn.IFS(H50&gt;J50,"主队胜",J50&gt;H50,"客队胜",F50&gt;G50,"主队胜",G50&gt;F50,"客队胜",F50=0,"",F50=G50,"时长")</f>
        <v/>
      </c>
      <c r="L50" s="108"/>
      <c r="M50" s="107" t="str">
        <f t="array" ref="M50">_xlfn.IFS(L50="主队胜",D50,L50="客队胜",E50,K50="主队胜",D50,K50="客队胜",E50,K50="","")</f>
        <v/>
      </c>
      <c r="N50" s="107" t="str">
        <f t="array" ref="N50">_xlfn.IFS(L50="主队胜",E50,L50="客队胜",D50,K50="主队胜",E50,K50="客队胜",D50,K50="","")</f>
        <v/>
      </c>
      <c r="O50" s="109"/>
      <c r="P50" s="110">
        <f>赛后数据!BC386</f>
        <v>0</v>
      </c>
      <c r="Q50" s="111"/>
    </row>
    <row r="51" ht="14.25" spans="1:17">
      <c r="A51" s="100"/>
      <c r="B51" s="100"/>
      <c r="C51" s="101"/>
      <c r="D51" s="101"/>
      <c r="E51" s="101"/>
      <c r="F51" s="103">
        <f>SUM(原始数据!M394:M401)</f>
        <v>0</v>
      </c>
      <c r="G51" s="103">
        <f>SUM(原始数据!N394:N401)</f>
        <v>0</v>
      </c>
      <c r="H51" s="104">
        <f>SUM(原始数据!P394:P401)</f>
        <v>0</v>
      </c>
      <c r="I51" s="105">
        <f>SUM(原始数据!Q394:Q401)</f>
        <v>0</v>
      </c>
      <c r="J51" s="106">
        <f>SUM(原始数据!R394:R401)</f>
        <v>0</v>
      </c>
      <c r="K51" s="107" t="str">
        <f t="array" ref="K51">_xlfn.IFS(H51&gt;J51,"主队胜",J51&gt;H51,"客队胜",F51&gt;G51,"主队胜",G51&gt;F51,"客队胜",F51=0,"",F51=G51,"时长")</f>
        <v/>
      </c>
      <c r="L51" s="108"/>
      <c r="M51" s="107" t="str">
        <f t="array" ref="M51">_xlfn.IFS(L51="主队胜",D51,L51="客队胜",E51,K51="主队胜",D51,K51="客队胜",E51,K51="","")</f>
        <v/>
      </c>
      <c r="N51" s="107" t="str">
        <f t="array" ref="N51">_xlfn.IFS(L51="主队胜",E51,L51="客队胜",D51,K51="主队胜",E51,K51="客队胜",D51,K51="","")</f>
        <v/>
      </c>
      <c r="O51" s="109"/>
      <c r="P51" s="110">
        <f>赛后数据!BC394</f>
        <v>0</v>
      </c>
      <c r="Q51" s="111"/>
    </row>
    <row r="52" ht="14.25" spans="1:17">
      <c r="A52" s="100"/>
      <c r="B52" s="100"/>
      <c r="C52" s="101"/>
      <c r="D52" s="101"/>
      <c r="E52" s="101"/>
      <c r="F52" s="103">
        <f>SUM(原始数据!M402:M409)</f>
        <v>0</v>
      </c>
      <c r="G52" s="103">
        <f>SUM(原始数据!N402:N409)</f>
        <v>0</v>
      </c>
      <c r="H52" s="104">
        <f>SUM(原始数据!P402:P409)</f>
        <v>0</v>
      </c>
      <c r="I52" s="105">
        <f>SUM(原始数据!Q402:Q409)</f>
        <v>0</v>
      </c>
      <c r="J52" s="106">
        <f>SUM(原始数据!R402:R409)</f>
        <v>0</v>
      </c>
      <c r="K52" s="107" t="str">
        <f t="array" ref="K52">_xlfn.IFS(H52&gt;J52,"主队胜",J52&gt;H52,"客队胜",F52&gt;G52,"主队胜",G52&gt;F52,"客队胜",F52=0,"",F52=G52,"时长")</f>
        <v/>
      </c>
      <c r="L52" s="108"/>
      <c r="M52" s="107" t="str">
        <f t="array" ref="M52">_xlfn.IFS(L52="主队胜",D52,L52="客队胜",E52,K52="主队胜",D52,K52="客队胜",E52,K52="","")</f>
        <v/>
      </c>
      <c r="N52" s="107" t="str">
        <f t="array" ref="N52">_xlfn.IFS(L52="主队胜",E52,L52="客队胜",D52,K52="主队胜",E52,K52="客队胜",D52,K52="","")</f>
        <v/>
      </c>
      <c r="O52" s="109"/>
      <c r="P52" s="110">
        <f>赛后数据!BC402</f>
        <v>0</v>
      </c>
      <c r="Q52" s="111"/>
    </row>
    <row r="53" ht="14.25" spans="1:17">
      <c r="A53" s="100"/>
      <c r="B53" s="100"/>
      <c r="C53" s="101"/>
      <c r="D53" s="101"/>
      <c r="E53" s="101"/>
      <c r="F53" s="103">
        <f>SUM(原始数据!M410:M417)</f>
        <v>0</v>
      </c>
      <c r="G53" s="103">
        <f>SUM(原始数据!N410:N417)</f>
        <v>0</v>
      </c>
      <c r="H53" s="104">
        <f>SUM(原始数据!P410:P417)</f>
        <v>0</v>
      </c>
      <c r="I53" s="105">
        <f>SUM(原始数据!Q410:Q417)</f>
        <v>0</v>
      </c>
      <c r="J53" s="106">
        <f>SUM(原始数据!R410:R417)</f>
        <v>0</v>
      </c>
      <c r="K53" s="107" t="str">
        <f t="array" ref="K53">_xlfn.IFS(H53&gt;J53,"主队胜",J53&gt;H53,"客队胜",F53&gt;G53,"主队胜",G53&gt;F53,"客队胜",F53=0,"",F53=G53,"时长")</f>
        <v/>
      </c>
      <c r="L53" s="108"/>
      <c r="M53" s="107" t="str">
        <f t="array" ref="M53">_xlfn.IFS(L53="主队胜",D53,L53="客队胜",E53,K53="主队胜",D53,K53="客队胜",E53,K53="","")</f>
        <v/>
      </c>
      <c r="N53" s="107" t="str">
        <f t="array" ref="N53">_xlfn.IFS(L53="主队胜",E53,L53="客队胜",D53,K53="主队胜",E53,K53="客队胜",D53,K53="","")</f>
        <v/>
      </c>
      <c r="O53" s="109"/>
      <c r="P53" s="110">
        <f>赛后数据!BC410</f>
        <v>0</v>
      </c>
      <c r="Q53" s="111"/>
    </row>
    <row r="54" ht="14.25" spans="1:17">
      <c r="A54" s="100"/>
      <c r="B54" s="100"/>
      <c r="C54" s="101"/>
      <c r="D54" s="101"/>
      <c r="E54" s="101"/>
      <c r="F54" s="103">
        <f>SUM(原始数据!M418:M425)</f>
        <v>0</v>
      </c>
      <c r="G54" s="103">
        <f>SUM(原始数据!N418:N425)</f>
        <v>0</v>
      </c>
      <c r="H54" s="104">
        <f>SUM(原始数据!P418:P425)</f>
        <v>0</v>
      </c>
      <c r="I54" s="105">
        <f>SUM(原始数据!Q418:Q425)</f>
        <v>0</v>
      </c>
      <c r="J54" s="106">
        <f>SUM(原始数据!R418:R425)</f>
        <v>0</v>
      </c>
      <c r="K54" s="107" t="str">
        <f t="array" ref="K54">_xlfn.IFS(H54&gt;J54,"主队胜",J54&gt;H54,"客队胜",F54&gt;G54,"主队胜",G54&gt;F54,"客队胜",F54=0,"",F54=G54,"时长")</f>
        <v/>
      </c>
      <c r="L54" s="108"/>
      <c r="M54" s="107" t="str">
        <f t="array" ref="M54">_xlfn.IFS(L54="主队胜",D54,L54="客队胜",E54,K54="主队胜",D54,K54="客队胜",E54,K54="","")</f>
        <v/>
      </c>
      <c r="N54" s="107" t="str">
        <f t="array" ref="N54">_xlfn.IFS(L54="主队胜",E54,L54="客队胜",D54,K54="主队胜",E54,K54="客队胜",D54,K54="","")</f>
        <v/>
      </c>
      <c r="O54" s="109"/>
      <c r="P54" s="110">
        <f>赛后数据!BC418</f>
        <v>0</v>
      </c>
      <c r="Q54" s="111"/>
    </row>
    <row r="55" ht="14.25" spans="1:17">
      <c r="A55" s="100"/>
      <c r="B55" s="100"/>
      <c r="C55" s="101"/>
      <c r="D55" s="101"/>
      <c r="E55" s="101"/>
      <c r="F55" s="103">
        <f>SUM(原始数据!M426:M433)</f>
        <v>0</v>
      </c>
      <c r="G55" s="103">
        <f>SUM(原始数据!N426:N433)</f>
        <v>0</v>
      </c>
      <c r="H55" s="104">
        <f>SUM(原始数据!P426:P433)</f>
        <v>0</v>
      </c>
      <c r="I55" s="105">
        <f>SUM(原始数据!Q426:Q433)</f>
        <v>0</v>
      </c>
      <c r="J55" s="106">
        <f>SUM(原始数据!R426:R433)</f>
        <v>0</v>
      </c>
      <c r="K55" s="107" t="str">
        <f t="array" ref="K55">_xlfn.IFS(H55&gt;J55,"主队胜",J55&gt;H55,"客队胜",F55&gt;G55,"主队胜",G55&gt;F55,"客队胜",F55=0,"",F55=G55,"时长")</f>
        <v/>
      </c>
      <c r="L55" s="108"/>
      <c r="M55" s="107" t="str">
        <f t="array" ref="M55">_xlfn.IFS(L55="主队胜",D55,L55="客队胜",E55,K55="主队胜",D55,K55="客队胜",E55,K55="","")</f>
        <v/>
      </c>
      <c r="N55" s="107" t="str">
        <f t="array" ref="N55">_xlfn.IFS(L55="主队胜",E55,L55="客队胜",D55,K55="主队胜",E55,K55="客队胜",D55,K55="","")</f>
        <v/>
      </c>
      <c r="O55" s="109"/>
      <c r="P55" s="110">
        <f>赛后数据!BC426</f>
        <v>0</v>
      </c>
      <c r="Q55" s="111"/>
    </row>
    <row r="56" ht="14.25" spans="1:17">
      <c r="A56" s="100"/>
      <c r="B56" s="100"/>
      <c r="C56" s="101"/>
      <c r="D56" s="101"/>
      <c r="E56" s="101"/>
      <c r="F56" s="103">
        <f>SUM(原始数据!M434:M441)</f>
        <v>0</v>
      </c>
      <c r="G56" s="103">
        <f>SUM(原始数据!N434:N441)</f>
        <v>0</v>
      </c>
      <c r="H56" s="104">
        <f>SUM(原始数据!P434:P441)</f>
        <v>0</v>
      </c>
      <c r="I56" s="105">
        <f>SUM(原始数据!Q434:Q441)</f>
        <v>0</v>
      </c>
      <c r="J56" s="106">
        <f>SUM(原始数据!R434:R441)</f>
        <v>0</v>
      </c>
      <c r="K56" s="107" t="str">
        <f t="array" ref="K56">_xlfn.IFS(H56&gt;J56,"主队胜",J56&gt;H56,"客队胜",F56&gt;G56,"主队胜",G56&gt;F56,"客队胜",F56=0,"",F56=G56,"时长")</f>
        <v/>
      </c>
      <c r="L56" s="108"/>
      <c r="M56" s="107" t="str">
        <f t="array" ref="M56">_xlfn.IFS(L56="主队胜",D56,L56="客队胜",E56,K56="主队胜",D56,K56="客队胜",E56,K56="","")</f>
        <v/>
      </c>
      <c r="N56" s="107" t="str">
        <f t="array" ref="N56">_xlfn.IFS(L56="主队胜",E56,L56="客队胜",D56,K56="主队胜",E56,K56="客队胜",D56,K56="","")</f>
        <v/>
      </c>
      <c r="O56" s="109"/>
      <c r="P56" s="110">
        <f>赛后数据!BC434</f>
        <v>0</v>
      </c>
      <c r="Q56" s="111"/>
    </row>
    <row r="57" ht="14.25" spans="1:17">
      <c r="A57" s="100"/>
      <c r="B57" s="100"/>
      <c r="C57" s="101"/>
      <c r="D57" s="101"/>
      <c r="E57" s="101"/>
      <c r="F57" s="103">
        <f>SUM(原始数据!M442:M449)</f>
        <v>0</v>
      </c>
      <c r="G57" s="103">
        <f>SUM(原始数据!N442:N449)</f>
        <v>0</v>
      </c>
      <c r="H57" s="104">
        <f>SUM(原始数据!P442:P449)</f>
        <v>0</v>
      </c>
      <c r="I57" s="105">
        <f>SUM(原始数据!Q442:Q449)</f>
        <v>0</v>
      </c>
      <c r="J57" s="106">
        <f>SUM(原始数据!R442:R449)</f>
        <v>0</v>
      </c>
      <c r="K57" s="107" t="str">
        <f t="array" ref="K57">_xlfn.IFS(H57&gt;J57,"主队胜",J57&gt;H57,"客队胜",F57&gt;G57,"主队胜",G57&gt;F57,"客队胜",F57=0,"",F57=G57,"时长")</f>
        <v/>
      </c>
      <c r="L57" s="108"/>
      <c r="M57" s="107" t="str">
        <f t="array" ref="M57">_xlfn.IFS(L57="主队胜",D57,L57="客队胜",E57,K57="主队胜",D57,K57="客队胜",E57,K57="","")</f>
        <v/>
      </c>
      <c r="N57" s="107" t="str">
        <f t="array" ref="N57">_xlfn.IFS(L57="主队胜",E57,L57="客队胜",D57,K57="主队胜",E57,K57="客队胜",D57,K57="","")</f>
        <v/>
      </c>
      <c r="O57" s="109"/>
      <c r="P57" s="110">
        <f>赛后数据!BC442</f>
        <v>0</v>
      </c>
      <c r="Q57" s="111"/>
    </row>
    <row r="58" ht="14.25" spans="1:17">
      <c r="A58" s="100"/>
      <c r="B58" s="100"/>
      <c r="C58" s="101"/>
      <c r="D58" s="101"/>
      <c r="E58" s="101"/>
      <c r="F58" s="103">
        <f>SUM(原始数据!M450:M457)</f>
        <v>0</v>
      </c>
      <c r="G58" s="103">
        <f>SUM(原始数据!N450:N457)</f>
        <v>0</v>
      </c>
      <c r="H58" s="104">
        <f>SUM(原始数据!P450:P457)</f>
        <v>0</v>
      </c>
      <c r="I58" s="105">
        <f>SUM(原始数据!Q450:Q457)</f>
        <v>0</v>
      </c>
      <c r="J58" s="106">
        <f>SUM(原始数据!R450:R457)</f>
        <v>0</v>
      </c>
      <c r="K58" s="107" t="str">
        <f t="array" ref="K58">_xlfn.IFS(H58&gt;J58,"主队胜",J58&gt;H58,"客队胜",F58&gt;G58,"主队胜",G58&gt;F58,"客队胜",F58=0,"",F58=G58,"时长")</f>
        <v/>
      </c>
      <c r="L58" s="108"/>
      <c r="M58" s="107" t="str">
        <f t="array" ref="M58">_xlfn.IFS(L58="主队胜",D58,L58="客队胜",E58,K58="主队胜",D58,K58="客队胜",E58,K58="","")</f>
        <v/>
      </c>
      <c r="N58" s="107" t="str">
        <f t="array" ref="N58">_xlfn.IFS(L58="主队胜",E58,L58="客队胜",D58,K58="主队胜",E58,K58="客队胜",D58,K58="","")</f>
        <v/>
      </c>
      <c r="O58" s="109"/>
      <c r="P58" s="110">
        <f>赛后数据!BC450</f>
        <v>0</v>
      </c>
      <c r="Q58" s="111"/>
    </row>
    <row r="59" ht="14.25" spans="1:17">
      <c r="A59" s="100"/>
      <c r="B59" s="100"/>
      <c r="C59" s="101"/>
      <c r="D59" s="101"/>
      <c r="E59" s="101"/>
      <c r="F59" s="103">
        <f>SUM(原始数据!M458:M465)</f>
        <v>0</v>
      </c>
      <c r="G59" s="103">
        <f>SUM(原始数据!N458:N465)</f>
        <v>0</v>
      </c>
      <c r="H59" s="104">
        <f>SUM(原始数据!P458:P465)</f>
        <v>0</v>
      </c>
      <c r="I59" s="105">
        <f>SUM(原始数据!Q458:Q465)</f>
        <v>0</v>
      </c>
      <c r="J59" s="106">
        <f>SUM(原始数据!R458:R465)</f>
        <v>0</v>
      </c>
      <c r="K59" s="107" t="str">
        <f t="array" ref="K59">_xlfn.IFS(H59&gt;J59,"主队胜",J59&gt;H59,"客队胜",F59&gt;G59,"主队胜",G59&gt;F59,"客队胜",F59=0,"",F59=G59,"时长")</f>
        <v/>
      </c>
      <c r="L59" s="108"/>
      <c r="M59" s="107" t="str">
        <f t="array" ref="M59">_xlfn.IFS(L59="主队胜",D59,L59="客队胜",E59,K59="主队胜",D59,K59="客队胜",E59,K59="","")</f>
        <v/>
      </c>
      <c r="N59" s="107" t="str">
        <f t="array" ref="N59">_xlfn.IFS(L59="主队胜",E59,L59="客队胜",D59,K59="主队胜",E59,K59="客队胜",D59,K59="","")</f>
        <v/>
      </c>
      <c r="O59" s="109"/>
      <c r="P59" s="110">
        <f>赛后数据!BC458</f>
        <v>0</v>
      </c>
      <c r="Q59" s="111"/>
    </row>
    <row r="60" ht="14.25" spans="1:17">
      <c r="A60" s="100"/>
      <c r="B60" s="100"/>
      <c r="C60" s="101"/>
      <c r="D60" s="101"/>
      <c r="E60" s="101"/>
      <c r="F60" s="103">
        <f>SUM(原始数据!M466:M473)</f>
        <v>0</v>
      </c>
      <c r="G60" s="103">
        <f>SUM(原始数据!N466:N473)</f>
        <v>0</v>
      </c>
      <c r="H60" s="104">
        <f>SUM(原始数据!P466:P473)</f>
        <v>0</v>
      </c>
      <c r="I60" s="105">
        <f>SUM(原始数据!Q466:Q473)</f>
        <v>0</v>
      </c>
      <c r="J60" s="106">
        <f>SUM(原始数据!R466:R473)</f>
        <v>0</v>
      </c>
      <c r="K60" s="107" t="str">
        <f t="array" ref="K60">_xlfn.IFS(H60&gt;J60,"主队胜",J60&gt;H60,"客队胜",F60&gt;G60,"主队胜",G60&gt;F60,"客队胜",F60=0,"",F60=G60,"时长")</f>
        <v/>
      </c>
      <c r="L60" s="108"/>
      <c r="M60" s="107" t="str">
        <f t="array" ref="M60">_xlfn.IFS(L60="主队胜",D60,L60="客队胜",E60,K60="主队胜",D60,K60="客队胜",E60,K60="","")</f>
        <v/>
      </c>
      <c r="N60" s="107" t="str">
        <f t="array" ref="N60">_xlfn.IFS(L60="主队胜",E60,L60="客队胜",D60,K60="主队胜",E60,K60="客队胜",D60,K60="","")</f>
        <v/>
      </c>
      <c r="O60" s="109"/>
      <c r="P60" s="110">
        <f>赛后数据!BC466</f>
        <v>0</v>
      </c>
      <c r="Q60" s="111"/>
    </row>
    <row r="61" ht="14.25" spans="1:17">
      <c r="A61" s="100"/>
      <c r="B61" s="100"/>
      <c r="C61" s="101"/>
      <c r="D61" s="101"/>
      <c r="E61" s="101"/>
      <c r="F61" s="103">
        <f>SUM(原始数据!M474:M481)</f>
        <v>0</v>
      </c>
      <c r="G61" s="103">
        <f>SUM(原始数据!N474:N481)</f>
        <v>0</v>
      </c>
      <c r="H61" s="104">
        <f>SUM(原始数据!P474:P481)</f>
        <v>0</v>
      </c>
      <c r="I61" s="105">
        <f>SUM(原始数据!Q474:Q481)</f>
        <v>0</v>
      </c>
      <c r="J61" s="106">
        <f>SUM(原始数据!R474:R481)</f>
        <v>0</v>
      </c>
      <c r="K61" s="107" t="str">
        <f t="array" ref="K61">_xlfn.IFS(H61&gt;J61,"主队胜",J61&gt;H61,"客队胜",F61&gt;G61,"主队胜",G61&gt;F61,"客队胜",F61=0,"",F61=G61,"时长")</f>
        <v/>
      </c>
      <c r="L61" s="108"/>
      <c r="M61" s="107" t="str">
        <f t="array" ref="M61">_xlfn.IFS(L61="主队胜",D61,L61="客队胜",E61,K61="主队胜",D61,K61="客队胜",E61,K61="","")</f>
        <v/>
      </c>
      <c r="N61" s="107" t="str">
        <f t="array" ref="N61">_xlfn.IFS(L61="主队胜",E61,L61="客队胜",D61,K61="主队胜",E61,K61="客队胜",D61,K61="","")</f>
        <v/>
      </c>
      <c r="O61" s="109"/>
      <c r="P61" s="110">
        <f>赛后数据!BC474</f>
        <v>0</v>
      </c>
      <c r="Q61" s="111"/>
    </row>
    <row r="62" ht="14.25" spans="1:17">
      <c r="A62" s="100"/>
      <c r="B62" s="100"/>
      <c r="C62" s="101"/>
      <c r="D62" s="101"/>
      <c r="E62" s="101"/>
      <c r="F62" s="103">
        <f>SUM(原始数据!M482:M489)</f>
        <v>0</v>
      </c>
      <c r="G62" s="103">
        <f>SUM(原始数据!N482:N489)</f>
        <v>0</v>
      </c>
      <c r="H62" s="104">
        <f>SUM(原始数据!P482:P489)</f>
        <v>0</v>
      </c>
      <c r="I62" s="105">
        <f>SUM(原始数据!Q482:Q489)</f>
        <v>0</v>
      </c>
      <c r="J62" s="106">
        <f>SUM(原始数据!R482:R489)</f>
        <v>0</v>
      </c>
      <c r="K62" s="107" t="str">
        <f t="array" ref="K62">_xlfn.IFS(H62&gt;J62,"主队胜",J62&gt;H62,"客队胜",F62&gt;G62,"主队胜",G62&gt;F62,"客队胜",F62=0,"",F62=G62,"时长")</f>
        <v/>
      </c>
      <c r="L62" s="108"/>
      <c r="M62" s="107" t="str">
        <f t="array" ref="M62">_xlfn.IFS(L62="主队胜",D62,L62="客队胜",E62,K62="主队胜",D62,K62="客队胜",E62,K62="","")</f>
        <v/>
      </c>
      <c r="N62" s="107" t="str">
        <f t="array" ref="N62">_xlfn.IFS(L62="主队胜",E62,L62="客队胜",D62,K62="主队胜",E62,K62="客队胜",D62,K62="","")</f>
        <v/>
      </c>
      <c r="O62" s="109"/>
      <c r="P62" s="110">
        <f>赛后数据!BC482</f>
        <v>0</v>
      </c>
      <c r="Q62" s="111"/>
    </row>
    <row r="63" ht="14.25" spans="1:17">
      <c r="A63" s="100"/>
      <c r="B63" s="100"/>
      <c r="C63" s="101"/>
      <c r="D63" s="101"/>
      <c r="E63" s="101"/>
      <c r="F63" s="103">
        <f>SUM(原始数据!M490:M497)</f>
        <v>0</v>
      </c>
      <c r="G63" s="103">
        <f>SUM(原始数据!N490:N497)</f>
        <v>0</v>
      </c>
      <c r="H63" s="104">
        <f>SUM(原始数据!P490:P497)</f>
        <v>0</v>
      </c>
      <c r="I63" s="105">
        <f>SUM(原始数据!Q490:Q497)</f>
        <v>0</v>
      </c>
      <c r="J63" s="106">
        <f>SUM(原始数据!R490:R497)</f>
        <v>0</v>
      </c>
      <c r="K63" s="107" t="str">
        <f t="array" ref="K63">_xlfn.IFS(H63&gt;J63,"主队胜",J63&gt;H63,"客队胜",F63&gt;G63,"主队胜",G63&gt;F63,"客队胜",F63=0,"",F63=G63,"时长")</f>
        <v/>
      </c>
      <c r="L63" s="108"/>
      <c r="M63" s="107" t="str">
        <f t="array" ref="M63">_xlfn.IFS(L63="主队胜",D63,L63="客队胜",E63,K63="主队胜",D63,K63="客队胜",E63,K63="","")</f>
        <v/>
      </c>
      <c r="N63" s="107" t="str">
        <f t="array" ref="N63">_xlfn.IFS(L63="主队胜",E63,L63="客队胜",D63,K63="主队胜",E63,K63="客队胜",D63,K63="","")</f>
        <v/>
      </c>
      <c r="O63" s="109"/>
      <c r="P63" s="110">
        <f>赛后数据!BC490</f>
        <v>0</v>
      </c>
      <c r="Q63" s="111"/>
    </row>
    <row r="64" ht="14.25" spans="1:17">
      <c r="A64" s="100"/>
      <c r="B64" s="100"/>
      <c r="C64" s="101"/>
      <c r="D64" s="101"/>
      <c r="E64" s="101"/>
      <c r="F64" s="103">
        <f>SUM(原始数据!M498:M505)</f>
        <v>0</v>
      </c>
      <c r="G64" s="103">
        <f>SUM(原始数据!N498:N505)</f>
        <v>0</v>
      </c>
      <c r="H64" s="104">
        <f>SUM(原始数据!P498:P505)</f>
        <v>0</v>
      </c>
      <c r="I64" s="105">
        <f>SUM(原始数据!Q498:Q505)</f>
        <v>0</v>
      </c>
      <c r="J64" s="106">
        <f>SUM(原始数据!R498:R505)</f>
        <v>0</v>
      </c>
      <c r="K64" s="107" t="str">
        <f t="array" ref="K64">_xlfn.IFS(H64&gt;J64,"主队胜",J64&gt;H64,"客队胜",F64&gt;G64,"主队胜",G64&gt;F64,"客队胜",F64=0,"",F64=G64,"时长")</f>
        <v/>
      </c>
      <c r="L64" s="108"/>
      <c r="M64" s="107" t="str">
        <f t="array" ref="M64">_xlfn.IFS(L64="主队胜",D64,L64="客队胜",E64,K64="主队胜",D64,K64="客队胜",E64,K64="","")</f>
        <v/>
      </c>
      <c r="N64" s="107" t="str">
        <f t="array" ref="N64">_xlfn.IFS(L64="主队胜",E64,L64="客队胜",D64,K64="主队胜",E64,K64="客队胜",D64,K64="","")</f>
        <v/>
      </c>
      <c r="O64" s="109"/>
      <c r="P64" s="110">
        <f>赛后数据!BC498</f>
        <v>0</v>
      </c>
      <c r="Q64" s="111"/>
    </row>
    <row r="65" ht="14.25" spans="1:17">
      <c r="A65" s="100"/>
      <c r="B65" s="100"/>
      <c r="C65" s="101"/>
      <c r="D65" s="101"/>
      <c r="E65" s="101"/>
      <c r="F65" s="103">
        <f>SUM(原始数据!M506:M513)</f>
        <v>0</v>
      </c>
      <c r="G65" s="103">
        <f>SUM(原始数据!N506:N513)</f>
        <v>0</v>
      </c>
      <c r="H65" s="104">
        <f>SUM(原始数据!P506:P513)</f>
        <v>0</v>
      </c>
      <c r="I65" s="105">
        <f>SUM(原始数据!Q506:Q513)</f>
        <v>0</v>
      </c>
      <c r="J65" s="106">
        <f>SUM(原始数据!R506:R513)</f>
        <v>0</v>
      </c>
      <c r="K65" s="107" t="str">
        <f t="array" ref="K65">_xlfn.IFS(H65&gt;J65,"主队胜",J65&gt;H65,"客队胜",F65&gt;G65,"主队胜",G65&gt;F65,"客队胜",F65=0,"",F65=G65,"时长")</f>
        <v/>
      </c>
      <c r="L65" s="108"/>
      <c r="M65" s="107" t="str">
        <f t="array" ref="M65">_xlfn.IFS(L65="主队胜",D65,L65="客队胜",E65,K65="主队胜",D65,K65="客队胜",E65,K65="","")</f>
        <v/>
      </c>
      <c r="N65" s="107" t="str">
        <f t="array" ref="N65">_xlfn.IFS(L65="主队胜",E65,L65="客队胜",D65,K65="主队胜",E65,K65="客队胜",D65,K65="","")</f>
        <v/>
      </c>
      <c r="O65" s="109"/>
      <c r="P65" s="110">
        <f>赛后数据!BC506</f>
        <v>0</v>
      </c>
      <c r="Q65" s="111"/>
    </row>
    <row r="66" ht="14.25" spans="1:17">
      <c r="A66" s="100"/>
      <c r="B66" s="100"/>
      <c r="C66" s="101"/>
      <c r="D66" s="101"/>
      <c r="E66" s="101"/>
      <c r="F66" s="103">
        <f>SUM(原始数据!M514:M521)</f>
        <v>0</v>
      </c>
      <c r="G66" s="103">
        <f>SUM(原始数据!N514:N521)</f>
        <v>0</v>
      </c>
      <c r="H66" s="104">
        <f>SUM(原始数据!P514:P521)</f>
        <v>0</v>
      </c>
      <c r="I66" s="105">
        <f>SUM(原始数据!Q514:Q521)</f>
        <v>0</v>
      </c>
      <c r="J66" s="106">
        <f>SUM(原始数据!R514:R521)</f>
        <v>0</v>
      </c>
      <c r="K66" s="107" t="str">
        <f t="array" ref="K66">_xlfn.IFS(H66&gt;J66,"主队胜",J66&gt;H66,"客队胜",F66&gt;G66,"主队胜",G66&gt;F66,"客队胜",F66=0,"",F66=G66,"时长")</f>
        <v/>
      </c>
      <c r="L66" s="108"/>
      <c r="M66" s="107" t="str">
        <f t="array" ref="M66">_xlfn.IFS(L66="主队胜",D66,L66="客队胜",E66,K66="主队胜",D66,K66="客队胜",E66,K66="","")</f>
        <v/>
      </c>
      <c r="N66" s="107" t="str">
        <f t="array" ref="N66">_xlfn.IFS(L66="主队胜",E66,L66="客队胜",D66,K66="主队胜",E66,K66="客队胜",D66,K66="","")</f>
        <v/>
      </c>
      <c r="O66" s="109"/>
      <c r="P66" s="110">
        <f>赛后数据!BC514</f>
        <v>0</v>
      </c>
      <c r="Q66" s="111"/>
    </row>
    <row r="67" ht="14.25" spans="1:17">
      <c r="A67" s="100"/>
      <c r="B67" s="100"/>
      <c r="C67" s="101"/>
      <c r="D67" s="101"/>
      <c r="E67" s="101"/>
      <c r="F67" s="103">
        <f>SUM(原始数据!M522:M529)</f>
        <v>0</v>
      </c>
      <c r="G67" s="103">
        <f>SUM(原始数据!N522:N529)</f>
        <v>0</v>
      </c>
      <c r="H67" s="104">
        <f>SUM(原始数据!P522:P529)</f>
        <v>0</v>
      </c>
      <c r="I67" s="105">
        <f>SUM(原始数据!Q522:Q529)</f>
        <v>0</v>
      </c>
      <c r="J67" s="106">
        <f>SUM(原始数据!R522:R529)</f>
        <v>0</v>
      </c>
      <c r="K67" s="107" t="str">
        <f t="array" ref="K67">_xlfn.IFS(H67&gt;J67,"主队胜",J67&gt;H67,"客队胜",F67&gt;G67,"主队胜",G67&gt;F67,"客队胜",F67=0,"",F67=G67,"时长")</f>
        <v/>
      </c>
      <c r="L67" s="108"/>
      <c r="M67" s="107" t="str">
        <f t="array" ref="M67">_xlfn.IFS(L67="主队胜",D67,L67="客队胜",E67,K67="主队胜",D67,K67="客队胜",E67,K67="","")</f>
        <v/>
      </c>
      <c r="N67" s="107" t="str">
        <f t="array" ref="N67">_xlfn.IFS(L67="主队胜",E67,L67="客队胜",D67,K67="主队胜",E67,K67="客队胜",D67,K67="","")</f>
        <v/>
      </c>
      <c r="O67" s="109"/>
      <c r="P67" s="110">
        <f>赛后数据!BC522</f>
        <v>0</v>
      </c>
      <c r="Q67" s="111"/>
    </row>
    <row r="68" ht="14.25" spans="1:17">
      <c r="A68" s="100"/>
      <c r="B68" s="100"/>
      <c r="C68" s="101"/>
      <c r="D68" s="101"/>
      <c r="E68" s="101"/>
      <c r="F68" s="103">
        <f>SUM(原始数据!M530:M537)</f>
        <v>0</v>
      </c>
      <c r="G68" s="103">
        <f>SUM(原始数据!N530:N537)</f>
        <v>0</v>
      </c>
      <c r="H68" s="104">
        <f>SUM(原始数据!P530:P537)</f>
        <v>0</v>
      </c>
      <c r="I68" s="105">
        <f>SUM(原始数据!Q530:Q537)</f>
        <v>0</v>
      </c>
      <c r="J68" s="106">
        <f>SUM(原始数据!R530:R537)</f>
        <v>0</v>
      </c>
      <c r="K68" s="107" t="str">
        <f t="array" ref="K68">_xlfn.IFS(H68&gt;J68,"主队胜",J68&gt;H68,"客队胜",F68&gt;G68,"主队胜",G68&gt;F68,"客队胜",F68=0,"",F68=G68,"时长")</f>
        <v/>
      </c>
      <c r="L68" s="108"/>
      <c r="M68" s="107" t="str">
        <f t="array" ref="M68">_xlfn.IFS(L68="主队胜",D68,L68="客队胜",E68,K68="主队胜",D68,K68="客队胜",E68,K68="","")</f>
        <v/>
      </c>
      <c r="N68" s="107" t="str">
        <f t="array" ref="N68">_xlfn.IFS(L68="主队胜",E68,L68="客队胜",D68,K68="主队胜",E68,K68="客队胜",D68,K68="","")</f>
        <v/>
      </c>
      <c r="O68" s="109"/>
      <c r="P68" s="110">
        <f>赛后数据!BC530</f>
        <v>0</v>
      </c>
      <c r="Q68" s="111"/>
    </row>
    <row r="69" ht="14.25" spans="1:17">
      <c r="A69" s="100"/>
      <c r="B69" s="100"/>
      <c r="C69" s="101"/>
      <c r="D69" s="101"/>
      <c r="E69" s="101"/>
      <c r="F69" s="103">
        <f>SUM(原始数据!M538:M545)</f>
        <v>0</v>
      </c>
      <c r="G69" s="103">
        <f>SUM(原始数据!N538:N545)</f>
        <v>0</v>
      </c>
      <c r="H69" s="104">
        <f>SUM(原始数据!P538:P545)</f>
        <v>0</v>
      </c>
      <c r="I69" s="105">
        <f>SUM(原始数据!Q538:Q545)</f>
        <v>0</v>
      </c>
      <c r="J69" s="106">
        <f>SUM(原始数据!R538:R545)</f>
        <v>0</v>
      </c>
      <c r="K69" s="107" t="str">
        <f t="array" ref="K69">_xlfn.IFS(H69&gt;J69,"主队胜",J69&gt;H69,"客队胜",F69&gt;G69,"主队胜",G69&gt;F69,"客队胜",F69=0,"",F69=G69,"时长")</f>
        <v/>
      </c>
      <c r="L69" s="108"/>
      <c r="M69" s="107" t="str">
        <f t="array" ref="M69">_xlfn.IFS(L69="主队胜",D69,L69="客队胜",E69,K69="主队胜",D69,K69="客队胜",E69,K69="","")</f>
        <v/>
      </c>
      <c r="N69" s="107" t="str">
        <f t="array" ref="N69">_xlfn.IFS(L69="主队胜",E69,L69="客队胜",D69,K69="主队胜",E69,K69="客队胜",D69,K69="","")</f>
        <v/>
      </c>
      <c r="O69" s="109"/>
      <c r="P69" s="110">
        <f>赛后数据!BC538</f>
        <v>0</v>
      </c>
      <c r="Q69" s="111"/>
    </row>
    <row r="70" ht="14.25" spans="1:17">
      <c r="A70" s="100"/>
      <c r="B70" s="100"/>
      <c r="C70" s="101"/>
      <c r="D70" s="101"/>
      <c r="E70" s="101"/>
      <c r="F70" s="103">
        <f>SUM(原始数据!M546:M553)</f>
        <v>0</v>
      </c>
      <c r="G70" s="103">
        <f>SUM(原始数据!N546:N553)</f>
        <v>0</v>
      </c>
      <c r="H70" s="104">
        <f>SUM(原始数据!P546:P553)</f>
        <v>0</v>
      </c>
      <c r="I70" s="105">
        <f>SUM(原始数据!Q546:Q553)</f>
        <v>0</v>
      </c>
      <c r="J70" s="106">
        <f>SUM(原始数据!R546:R553)</f>
        <v>0</v>
      </c>
      <c r="K70" s="107" t="str">
        <f t="array" ref="K70">_xlfn.IFS(H70&gt;J70,"主队胜",J70&gt;H70,"客队胜",F70&gt;G70,"主队胜",G70&gt;F70,"客队胜",F70=0,"",F70=G70,"时长")</f>
        <v/>
      </c>
      <c r="L70" s="108"/>
      <c r="M70" s="107" t="str">
        <f t="array" ref="M70">_xlfn.IFS(L70="主队胜",D70,L70="客队胜",E70,K70="主队胜",D70,K70="客队胜",E70,K70="","")</f>
        <v/>
      </c>
      <c r="N70" s="107" t="str">
        <f t="array" ref="N70">_xlfn.IFS(L70="主队胜",E70,L70="客队胜",D70,K70="主队胜",E70,K70="客队胜",D70,K70="","")</f>
        <v/>
      </c>
      <c r="O70" s="109"/>
      <c r="P70" s="110">
        <f>赛后数据!BC546</f>
        <v>0</v>
      </c>
      <c r="Q70" s="111"/>
    </row>
    <row r="71" ht="14.25" spans="1:17">
      <c r="A71" s="100"/>
      <c r="B71" s="100"/>
      <c r="C71" s="101"/>
      <c r="D71" s="101"/>
      <c r="E71" s="101"/>
      <c r="F71" s="103">
        <f>SUM(原始数据!M554:M561)</f>
        <v>0</v>
      </c>
      <c r="G71" s="103">
        <f>SUM(原始数据!N554:N561)</f>
        <v>0</v>
      </c>
      <c r="H71" s="104">
        <f>SUM(原始数据!P554:P561)</f>
        <v>0</v>
      </c>
      <c r="I71" s="105">
        <f>SUM(原始数据!Q554:Q561)</f>
        <v>0</v>
      </c>
      <c r="J71" s="106">
        <f>SUM(原始数据!R554:R561)</f>
        <v>0</v>
      </c>
      <c r="K71" s="107" t="str">
        <f t="array" ref="K71">_xlfn.IFS(H71&gt;J71,"主队胜",J71&gt;H71,"客队胜",F71&gt;G71,"主队胜",G71&gt;F71,"客队胜",F71=0,"",F71=G71,"时长")</f>
        <v/>
      </c>
      <c r="L71" s="108"/>
      <c r="M71" s="107" t="str">
        <f t="array" ref="M71">_xlfn.IFS(L71="主队胜",D71,L71="客队胜",E71,K71="主队胜",D71,K71="客队胜",E71,K71="","")</f>
        <v/>
      </c>
      <c r="N71" s="107" t="str">
        <f t="array" ref="N71">_xlfn.IFS(L71="主队胜",E71,L71="客队胜",D71,K71="主队胜",E71,K71="客队胜",D71,K71="","")</f>
        <v/>
      </c>
      <c r="O71" s="109"/>
      <c r="P71" s="110">
        <f>赛后数据!BC554</f>
        <v>0</v>
      </c>
      <c r="Q71" s="111"/>
    </row>
    <row r="72" ht="14.25" spans="1:17">
      <c r="A72" s="100"/>
      <c r="B72" s="100"/>
      <c r="C72" s="101"/>
      <c r="D72" s="101"/>
      <c r="E72" s="101"/>
      <c r="F72" s="103">
        <f>SUM(原始数据!M562:M569)</f>
        <v>0</v>
      </c>
      <c r="G72" s="103">
        <f>SUM(原始数据!N562:N569)</f>
        <v>0</v>
      </c>
      <c r="H72" s="104">
        <f>SUM(原始数据!P562:P569)</f>
        <v>0</v>
      </c>
      <c r="I72" s="105">
        <f>SUM(原始数据!Q562:Q569)</f>
        <v>0</v>
      </c>
      <c r="J72" s="106">
        <f>SUM(原始数据!R562:R569)</f>
        <v>0</v>
      </c>
      <c r="K72" s="107" t="str">
        <f t="array" ref="K72">_xlfn.IFS(H72&gt;J72,"主队胜",J72&gt;H72,"客队胜",F72&gt;G72,"主队胜",G72&gt;F72,"客队胜",F72=0,"",F72=G72,"时长")</f>
        <v/>
      </c>
      <c r="L72" s="108"/>
      <c r="M72" s="107" t="str">
        <f t="array" ref="M72">_xlfn.IFS(L72="主队胜",D72,L72="客队胜",E72,K72="主队胜",D72,K72="客队胜",E72,K72="","")</f>
        <v/>
      </c>
      <c r="N72" s="107" t="str">
        <f t="array" ref="N72">_xlfn.IFS(L72="主队胜",E72,L72="客队胜",D72,K72="主队胜",E72,K72="客队胜",D72,K72="","")</f>
        <v/>
      </c>
      <c r="O72" s="109"/>
      <c r="P72" s="110">
        <f>赛后数据!BC562</f>
        <v>0</v>
      </c>
      <c r="Q72" s="111"/>
    </row>
    <row r="73" ht="14.25" spans="1:17">
      <c r="A73" s="100"/>
      <c r="B73" s="100"/>
      <c r="C73" s="101"/>
      <c r="D73" s="101"/>
      <c r="E73" s="101"/>
      <c r="F73" s="103">
        <f>SUM(原始数据!M570:M577)</f>
        <v>0</v>
      </c>
      <c r="G73" s="103">
        <f>SUM(原始数据!N570:N577)</f>
        <v>0</v>
      </c>
      <c r="H73" s="104">
        <f>SUM(原始数据!P570:P577)</f>
        <v>0</v>
      </c>
      <c r="I73" s="105">
        <f>SUM(原始数据!Q570:Q577)</f>
        <v>0</v>
      </c>
      <c r="J73" s="106">
        <f>SUM(原始数据!R570:R577)</f>
        <v>0</v>
      </c>
      <c r="K73" s="107" t="str">
        <f t="array" ref="K73">_xlfn.IFS(H73&gt;J73,"主队胜",J73&gt;H73,"客队胜",F73&gt;G73,"主队胜",G73&gt;F73,"客队胜",F73=0,"",F73=G73,"时长")</f>
        <v/>
      </c>
      <c r="L73" s="108"/>
      <c r="M73" s="107" t="str">
        <f t="array" ref="M73">_xlfn.IFS(L73="主队胜",D73,L73="客队胜",E73,K73="主队胜",D73,K73="客队胜",E73,K73="","")</f>
        <v/>
      </c>
      <c r="N73" s="107" t="str">
        <f t="array" ref="N73">_xlfn.IFS(L73="主队胜",E73,L73="客队胜",D73,K73="主队胜",E73,K73="客队胜",D73,K73="","")</f>
        <v/>
      </c>
      <c r="O73" s="109"/>
      <c r="P73" s="110">
        <f>赛后数据!BC570</f>
        <v>0</v>
      </c>
      <c r="Q73" s="111"/>
    </row>
    <row r="74" ht="14.25" spans="1:17">
      <c r="A74" s="100"/>
      <c r="B74" s="100"/>
      <c r="C74" s="101"/>
      <c r="D74" s="101"/>
      <c r="E74" s="101"/>
      <c r="F74" s="103">
        <f>SUM(原始数据!M578:M585)</f>
        <v>0</v>
      </c>
      <c r="G74" s="103">
        <f>SUM(原始数据!N578:N585)</f>
        <v>0</v>
      </c>
      <c r="H74" s="104">
        <f>SUM(原始数据!P578:P585)</f>
        <v>0</v>
      </c>
      <c r="I74" s="105">
        <f>SUM(原始数据!Q578:Q585)</f>
        <v>0</v>
      </c>
      <c r="J74" s="106">
        <f>SUM(原始数据!R578:R585)</f>
        <v>0</v>
      </c>
      <c r="K74" s="107" t="str">
        <f t="array" ref="K74">_xlfn.IFS(H74&gt;J74,"主队胜",J74&gt;H74,"客队胜",F74&gt;G74,"主队胜",G74&gt;F74,"客队胜",F74=0,"",F74=G74,"时长")</f>
        <v/>
      </c>
      <c r="L74" s="108"/>
      <c r="M74" s="107" t="str">
        <f t="array" ref="M74">_xlfn.IFS(L74="主队胜",D74,L74="客队胜",E74,K74="主队胜",D74,K74="客队胜",E74,K74="","")</f>
        <v/>
      </c>
      <c r="N74" s="107" t="str">
        <f t="array" ref="N74">_xlfn.IFS(L74="主队胜",E74,L74="客队胜",D74,K74="主队胜",E74,K74="客队胜",D74,K74="","")</f>
        <v/>
      </c>
      <c r="O74" s="109"/>
      <c r="P74" s="110">
        <f>赛后数据!BC578</f>
        <v>0</v>
      </c>
      <c r="Q74" s="111"/>
    </row>
    <row r="75" ht="14.25" spans="1:17">
      <c r="A75" s="100"/>
      <c r="B75" s="100"/>
      <c r="C75" s="101"/>
      <c r="D75" s="101"/>
      <c r="E75" s="101"/>
      <c r="F75" s="103">
        <f>SUM(原始数据!M586:M593)</f>
        <v>0</v>
      </c>
      <c r="G75" s="103">
        <f>SUM(原始数据!N586:N593)</f>
        <v>0</v>
      </c>
      <c r="H75" s="104">
        <f>SUM(原始数据!P586:P593)</f>
        <v>0</v>
      </c>
      <c r="I75" s="105">
        <f>SUM(原始数据!Q586:Q593)</f>
        <v>0</v>
      </c>
      <c r="J75" s="106">
        <f>SUM(原始数据!R586:R593)</f>
        <v>0</v>
      </c>
      <c r="K75" s="107" t="str">
        <f t="array" ref="K75">_xlfn.IFS(H75&gt;J75,"主队胜",J75&gt;H75,"客队胜",F75&gt;G75,"主队胜",G75&gt;F75,"客队胜",F75=0,"",F75=G75,"时长")</f>
        <v/>
      </c>
      <c r="L75" s="108"/>
      <c r="M75" s="107" t="str">
        <f t="array" ref="M75">_xlfn.IFS(L75="主队胜",D75,L75="客队胜",E75,K75="主队胜",D75,K75="客队胜",E75,K75="","")</f>
        <v/>
      </c>
      <c r="N75" s="107" t="str">
        <f t="array" ref="N75">_xlfn.IFS(L75="主队胜",E75,L75="客队胜",D75,K75="主队胜",E75,K75="客队胜",D75,K75="","")</f>
        <v/>
      </c>
      <c r="O75" s="109"/>
      <c r="P75" s="110">
        <f>赛后数据!BC586</f>
        <v>0</v>
      </c>
      <c r="Q75" s="111"/>
    </row>
    <row r="76" ht="14.25" spans="1:17">
      <c r="A76" s="100"/>
      <c r="B76" s="100"/>
      <c r="C76" s="101"/>
      <c r="D76" s="101"/>
      <c r="E76" s="101"/>
      <c r="F76" s="103">
        <f>SUM(原始数据!M594:M601)</f>
        <v>0</v>
      </c>
      <c r="G76" s="103">
        <f>SUM(原始数据!N594:N601)</f>
        <v>0</v>
      </c>
      <c r="H76" s="104">
        <f>SUM(原始数据!P594:P601)</f>
        <v>0</v>
      </c>
      <c r="I76" s="105">
        <f>SUM(原始数据!Q594:Q601)</f>
        <v>0</v>
      </c>
      <c r="J76" s="106">
        <f>SUM(原始数据!R594:R601)</f>
        <v>0</v>
      </c>
      <c r="K76" s="107" t="str">
        <f t="array" ref="K76">_xlfn.IFS(H76&gt;J76,"主队胜",J76&gt;H76,"客队胜",F76&gt;G76,"主队胜",G76&gt;F76,"客队胜",F76=0,"",F76=G76,"时长")</f>
        <v/>
      </c>
      <c r="L76" s="108"/>
      <c r="M76" s="107" t="str">
        <f t="array" ref="M76">_xlfn.IFS(L76="主队胜",D76,L76="客队胜",E76,K76="主队胜",D76,K76="客队胜",E76,K76="","")</f>
        <v/>
      </c>
      <c r="N76" s="107" t="str">
        <f t="array" ref="N76">_xlfn.IFS(L76="主队胜",E76,L76="客队胜",D76,K76="主队胜",E76,K76="客队胜",D76,K76="","")</f>
        <v/>
      </c>
      <c r="O76" s="109"/>
      <c r="P76" s="110">
        <f>赛后数据!BC594</f>
        <v>0</v>
      </c>
      <c r="Q76" s="111"/>
    </row>
    <row r="77" ht="14.25" spans="1:17">
      <c r="A77" s="100"/>
      <c r="B77" s="100"/>
      <c r="C77" s="101"/>
      <c r="D77" s="101"/>
      <c r="E77" s="101"/>
      <c r="F77" s="103">
        <f>SUM(原始数据!M602:M609)</f>
        <v>0</v>
      </c>
      <c r="G77" s="103">
        <f>SUM(原始数据!N602:N609)</f>
        <v>0</v>
      </c>
      <c r="H77" s="104">
        <f>SUM(原始数据!P602:P609)</f>
        <v>0</v>
      </c>
      <c r="I77" s="105">
        <f>SUM(原始数据!Q602:Q609)</f>
        <v>0</v>
      </c>
      <c r="J77" s="106">
        <f>SUM(原始数据!R602:R609)</f>
        <v>0</v>
      </c>
      <c r="K77" s="107" t="str">
        <f t="array" ref="K77">_xlfn.IFS(H77&gt;J77,"主队胜",J77&gt;H77,"客队胜",F77&gt;G77,"主队胜",G77&gt;F77,"客队胜",F77=0,"",F77=G77,"时长")</f>
        <v/>
      </c>
      <c r="L77" s="108"/>
      <c r="M77" s="107" t="str">
        <f t="array" ref="M77">_xlfn.IFS(L77="主队胜",D77,L77="客队胜",E77,K77="主队胜",D77,K77="客队胜",E77,K77="","")</f>
        <v/>
      </c>
      <c r="N77" s="107" t="str">
        <f t="array" ref="N77">_xlfn.IFS(L77="主队胜",E77,L77="客队胜",D77,K77="主队胜",E77,K77="客队胜",D77,K77="","")</f>
        <v/>
      </c>
      <c r="O77" s="109"/>
      <c r="P77" s="110">
        <f>赛后数据!BC602</f>
        <v>0</v>
      </c>
      <c r="Q77" s="111"/>
    </row>
    <row r="78" ht="14.25" spans="1:17">
      <c r="A78" s="100"/>
      <c r="B78" s="100"/>
      <c r="C78" s="101"/>
      <c r="D78" s="101"/>
      <c r="E78" s="101"/>
      <c r="F78" s="103">
        <f>SUM(原始数据!M610:M617)</f>
        <v>0</v>
      </c>
      <c r="G78" s="103">
        <f>SUM(原始数据!N610:N617)</f>
        <v>0</v>
      </c>
      <c r="H78" s="104">
        <f>SUM(原始数据!P610:P617)</f>
        <v>0</v>
      </c>
      <c r="I78" s="105">
        <f>SUM(原始数据!Q610:Q617)</f>
        <v>0</v>
      </c>
      <c r="J78" s="106">
        <f>SUM(原始数据!R610:R617)</f>
        <v>0</v>
      </c>
      <c r="K78" s="107" t="str">
        <f t="array" ref="K78">_xlfn.IFS(H78&gt;J78,"主队胜",J78&gt;H78,"客队胜",F78&gt;G78,"主队胜",G78&gt;F78,"客队胜",F78=0,"",F78=G78,"时长")</f>
        <v/>
      </c>
      <c r="L78" s="108"/>
      <c r="M78" s="107" t="str">
        <f t="array" ref="M78">_xlfn.IFS(L78="主队胜",D78,L78="客队胜",E78,K78="主队胜",D78,K78="客队胜",E78,K78="","")</f>
        <v/>
      </c>
      <c r="N78" s="107" t="str">
        <f t="array" ref="N78">_xlfn.IFS(L78="主队胜",E78,L78="客队胜",D78,K78="主队胜",E78,K78="客队胜",D78,K78="","")</f>
        <v/>
      </c>
      <c r="O78" s="109"/>
      <c r="P78" s="110">
        <f>赛后数据!BC610</f>
        <v>0</v>
      </c>
      <c r="Q78" s="111"/>
    </row>
    <row r="79" ht="14.25" spans="1:17">
      <c r="A79" s="100"/>
      <c r="B79" s="100"/>
      <c r="C79" s="101"/>
      <c r="D79" s="101"/>
      <c r="E79" s="101"/>
      <c r="F79" s="103">
        <f>SUM(原始数据!M618:M625)</f>
        <v>0</v>
      </c>
      <c r="G79" s="103">
        <f>SUM(原始数据!N618:N625)</f>
        <v>0</v>
      </c>
      <c r="H79" s="104">
        <f>SUM(原始数据!P618:P625)</f>
        <v>0</v>
      </c>
      <c r="I79" s="105">
        <f>SUM(原始数据!Q618:Q625)</f>
        <v>0</v>
      </c>
      <c r="J79" s="106">
        <f>SUM(原始数据!R618:R625)</f>
        <v>0</v>
      </c>
      <c r="K79" s="107" t="str">
        <f t="array" ref="K79">_xlfn.IFS(H79&gt;J79,"主队胜",J79&gt;H79,"客队胜",F79&gt;G79,"主队胜",G79&gt;F79,"客队胜",F79=0,"",F79=G79,"时长")</f>
        <v/>
      </c>
      <c r="L79" s="108"/>
      <c r="M79" s="107" t="str">
        <f t="array" ref="M79">_xlfn.IFS(L79="主队胜",D79,L79="客队胜",E79,K79="主队胜",D79,K79="客队胜",E79,K79="","")</f>
        <v/>
      </c>
      <c r="N79" s="107" t="str">
        <f t="array" ref="N79">_xlfn.IFS(L79="主队胜",E79,L79="客队胜",D79,K79="主队胜",E79,K79="客队胜",D79,K79="","")</f>
        <v/>
      </c>
      <c r="O79" s="109"/>
      <c r="P79" s="110">
        <f>赛后数据!BC618</f>
        <v>0</v>
      </c>
      <c r="Q79" s="111"/>
    </row>
    <row r="80" ht="14.25" spans="1:17">
      <c r="A80" s="100"/>
      <c r="B80" s="100"/>
      <c r="C80" s="101"/>
      <c r="D80" s="101"/>
      <c r="E80" s="101"/>
      <c r="F80" s="103">
        <f>SUM(原始数据!M626:M633)</f>
        <v>0</v>
      </c>
      <c r="G80" s="103">
        <f>SUM(原始数据!N626:N633)</f>
        <v>0</v>
      </c>
      <c r="H80" s="104">
        <f>SUM(原始数据!P626:P633)</f>
        <v>0</v>
      </c>
      <c r="I80" s="105">
        <f>SUM(原始数据!Q626:Q633)</f>
        <v>0</v>
      </c>
      <c r="J80" s="106">
        <f>SUM(原始数据!R626:R633)</f>
        <v>0</v>
      </c>
      <c r="K80" s="107" t="str">
        <f t="array" ref="K80">_xlfn.IFS(H80&gt;J80,"主队胜",J80&gt;H80,"客队胜",F80&gt;G80,"主队胜",G80&gt;F80,"客队胜",F80=0,"",F80=G80,"时长")</f>
        <v/>
      </c>
      <c r="L80" s="108"/>
      <c r="M80" s="107" t="str">
        <f t="array" ref="M80">_xlfn.IFS(L80="主队胜",D80,L80="客队胜",E80,K80="主队胜",D80,K80="客队胜",E80,K80="","")</f>
        <v/>
      </c>
      <c r="N80" s="107" t="str">
        <f t="array" ref="N80">_xlfn.IFS(L80="主队胜",E80,L80="客队胜",D80,K80="主队胜",E80,K80="客队胜",D80,K80="","")</f>
        <v/>
      </c>
      <c r="O80" s="109"/>
      <c r="P80" s="110">
        <f>赛后数据!BC626</f>
        <v>0</v>
      </c>
      <c r="Q80" s="111"/>
    </row>
    <row r="81" ht="14.25" spans="1:17">
      <c r="A81" s="100"/>
      <c r="B81" s="100"/>
      <c r="C81" s="101"/>
      <c r="D81" s="101"/>
      <c r="E81" s="101"/>
      <c r="F81" s="103">
        <f>SUM(原始数据!M634:M641)</f>
        <v>0</v>
      </c>
      <c r="G81" s="103">
        <f>SUM(原始数据!N634:N641)</f>
        <v>0</v>
      </c>
      <c r="H81" s="104">
        <f>SUM(原始数据!P634:P641)</f>
        <v>0</v>
      </c>
      <c r="I81" s="105">
        <f>SUM(原始数据!Q634:Q641)</f>
        <v>0</v>
      </c>
      <c r="J81" s="106">
        <f>SUM(原始数据!R634:R641)</f>
        <v>0</v>
      </c>
      <c r="K81" s="107" t="str">
        <f t="array" ref="K81">_xlfn.IFS(H81&gt;J81,"主队胜",J81&gt;H81,"客队胜",F81&gt;G81,"主队胜",G81&gt;F81,"客队胜",F81=0,"",F81=G81,"时长")</f>
        <v/>
      </c>
      <c r="L81" s="108"/>
      <c r="M81" s="107" t="str">
        <f t="array" ref="M81">_xlfn.IFS(L81="主队胜",D81,L81="客队胜",E81,K81="主队胜",D81,K81="客队胜",E81,K81="","")</f>
        <v/>
      </c>
      <c r="N81" s="107" t="str">
        <f t="array" ref="N81">_xlfn.IFS(L81="主队胜",E81,L81="客队胜",D81,K81="主队胜",E81,K81="客队胜",D81,K81="","")</f>
        <v/>
      </c>
      <c r="O81" s="109"/>
      <c r="P81" s="110">
        <f>赛后数据!BC634</f>
        <v>0</v>
      </c>
      <c r="Q81" s="111"/>
    </row>
    <row r="82" ht="14.25" spans="1:17">
      <c r="A82" s="100"/>
      <c r="B82" s="100"/>
      <c r="C82" s="101"/>
      <c r="D82" s="101"/>
      <c r="E82" s="101"/>
      <c r="F82" s="103">
        <f>SUM(原始数据!M642:M649)</f>
        <v>0</v>
      </c>
      <c r="G82" s="103">
        <f>SUM(原始数据!N642:N649)</f>
        <v>0</v>
      </c>
      <c r="H82" s="104">
        <f>SUM(原始数据!P642:P649)</f>
        <v>0</v>
      </c>
      <c r="I82" s="105">
        <f>SUM(原始数据!Q642:Q649)</f>
        <v>0</v>
      </c>
      <c r="J82" s="106">
        <f>SUM(原始数据!R642:R649)</f>
        <v>0</v>
      </c>
      <c r="K82" s="107" t="str">
        <f t="array" ref="K82">_xlfn.IFS(H82&gt;J82,"主队胜",J82&gt;H82,"客队胜",F82&gt;G82,"主队胜",G82&gt;F82,"客队胜",F82=0,"",F82=G82,"时长")</f>
        <v/>
      </c>
      <c r="L82" s="108"/>
      <c r="M82" s="107" t="str">
        <f t="array" ref="M82">_xlfn.IFS(L82="主队胜",D82,L82="客队胜",E82,K82="主队胜",D82,K82="客队胜",E82,K82="","")</f>
        <v/>
      </c>
      <c r="N82" s="107" t="str">
        <f t="array" ref="N82">_xlfn.IFS(L82="主队胜",E82,L82="客队胜",D82,K82="主队胜",E82,K82="客队胜",D82,K82="","")</f>
        <v/>
      </c>
      <c r="O82" s="109"/>
      <c r="P82" s="110">
        <f>赛后数据!BC642</f>
        <v>0</v>
      </c>
      <c r="Q82" s="111"/>
    </row>
    <row r="83" ht="14.25" spans="1:17">
      <c r="A83" s="100"/>
      <c r="B83" s="100"/>
      <c r="C83" s="101"/>
      <c r="D83" s="101"/>
      <c r="E83" s="101"/>
      <c r="F83" s="103">
        <f>SUM(原始数据!M650:M657)</f>
        <v>0</v>
      </c>
      <c r="G83" s="103">
        <f>SUM(原始数据!N650:N657)</f>
        <v>0</v>
      </c>
      <c r="H83" s="104">
        <f>SUM(原始数据!P650:P657)</f>
        <v>0</v>
      </c>
      <c r="I83" s="105">
        <f>SUM(原始数据!Q650:Q657)</f>
        <v>0</v>
      </c>
      <c r="J83" s="106">
        <f>SUM(原始数据!R650:R657)</f>
        <v>0</v>
      </c>
      <c r="K83" s="107" t="str">
        <f t="array" ref="K83">_xlfn.IFS(H83&gt;J83,"主队胜",J83&gt;H83,"客队胜",F83&gt;G83,"主队胜",G83&gt;F83,"客队胜",F83=0,"",F83=G83,"时长")</f>
        <v/>
      </c>
      <c r="L83" s="108"/>
      <c r="M83" s="107" t="str">
        <f t="array" ref="M83">_xlfn.IFS(L83="主队胜",D83,L83="客队胜",E83,K83="主队胜",D83,K83="客队胜",E83,K83="","")</f>
        <v/>
      </c>
      <c r="N83" s="107" t="str">
        <f t="array" ref="N83">_xlfn.IFS(L83="主队胜",E83,L83="客队胜",D83,K83="主队胜",E83,K83="客队胜",D83,K83="","")</f>
        <v/>
      </c>
      <c r="O83" s="109"/>
      <c r="P83" s="110">
        <f>赛后数据!BC650</f>
        <v>0</v>
      </c>
      <c r="Q83" s="111"/>
    </row>
    <row r="84" ht="14.25" spans="1:17">
      <c r="A84" s="100"/>
      <c r="B84" s="100"/>
      <c r="C84" s="101"/>
      <c r="D84" s="101"/>
      <c r="E84" s="101"/>
      <c r="F84" s="103">
        <f>SUM(原始数据!M658:M665)</f>
        <v>0</v>
      </c>
      <c r="G84" s="103">
        <f>SUM(原始数据!N658:N665)</f>
        <v>0</v>
      </c>
      <c r="H84" s="104">
        <f>SUM(原始数据!P658:P665)</f>
        <v>0</v>
      </c>
      <c r="I84" s="105">
        <f>SUM(原始数据!Q658:Q665)</f>
        <v>0</v>
      </c>
      <c r="J84" s="106">
        <f>SUM(原始数据!R658:R665)</f>
        <v>0</v>
      </c>
      <c r="K84" s="107" t="str">
        <f t="array" ref="K84">_xlfn.IFS(H84&gt;J84,"主队胜",J84&gt;H84,"客队胜",F84&gt;G84,"主队胜",G84&gt;F84,"客队胜",F84=0,"",F84=G84,"时长")</f>
        <v/>
      </c>
      <c r="L84" s="108"/>
      <c r="M84" s="107" t="str">
        <f t="array" ref="M84">_xlfn.IFS(L84="主队胜",D84,L84="客队胜",E84,K84="主队胜",D84,K84="客队胜",E84,K84="","")</f>
        <v/>
      </c>
      <c r="N84" s="107" t="str">
        <f t="array" ref="N84">_xlfn.IFS(L84="主队胜",E84,L84="客队胜",D84,K84="主队胜",E84,K84="客队胜",D84,K84="","")</f>
        <v/>
      </c>
      <c r="O84" s="109"/>
      <c r="P84" s="110">
        <f>赛后数据!BC658</f>
        <v>0</v>
      </c>
      <c r="Q84" s="111"/>
    </row>
    <row r="85" ht="14.25" spans="1:17">
      <c r="A85" s="100"/>
      <c r="B85" s="100"/>
      <c r="C85" s="101"/>
      <c r="D85" s="101"/>
      <c r="E85" s="101"/>
      <c r="F85" s="103">
        <f>SUM(原始数据!M666:M673)</f>
        <v>0</v>
      </c>
      <c r="G85" s="103">
        <f>SUM(原始数据!N666:N673)</f>
        <v>0</v>
      </c>
      <c r="H85" s="104">
        <f>SUM(原始数据!P666:P673)</f>
        <v>0</v>
      </c>
      <c r="I85" s="105">
        <f>SUM(原始数据!Q666:Q673)</f>
        <v>0</v>
      </c>
      <c r="J85" s="106">
        <f>SUM(原始数据!R666:R673)</f>
        <v>0</v>
      </c>
      <c r="K85" s="107" t="str">
        <f t="array" ref="K85">_xlfn.IFS(H85&gt;J85,"主队胜",J85&gt;H85,"客队胜",F85&gt;G85,"主队胜",G85&gt;F85,"客队胜",F85=0,"",F85=G85,"时长")</f>
        <v/>
      </c>
      <c r="L85" s="108"/>
      <c r="M85" s="107" t="str">
        <f t="array" ref="M85">_xlfn.IFS(L85="主队胜",D85,L85="客队胜",E85,K85="主队胜",D85,K85="客队胜",E85,K85="","")</f>
        <v/>
      </c>
      <c r="N85" s="107" t="str">
        <f t="array" ref="N85">_xlfn.IFS(L85="主队胜",E85,L85="客队胜",D85,K85="主队胜",E85,K85="客队胜",D85,K85="","")</f>
        <v/>
      </c>
      <c r="O85" s="109"/>
      <c r="P85" s="110">
        <f>赛后数据!BC666</f>
        <v>0</v>
      </c>
      <c r="Q85" s="111"/>
    </row>
    <row r="86" ht="14.25" spans="1:17">
      <c r="A86" s="100"/>
      <c r="B86" s="100"/>
      <c r="C86" s="101"/>
      <c r="D86" s="101"/>
      <c r="E86" s="101"/>
      <c r="F86" s="103">
        <f>SUM(原始数据!M674:M681)</f>
        <v>0</v>
      </c>
      <c r="G86" s="103">
        <f>SUM(原始数据!N674:N681)</f>
        <v>0</v>
      </c>
      <c r="H86" s="104">
        <f>SUM(原始数据!P674:P681)</f>
        <v>0</v>
      </c>
      <c r="I86" s="105">
        <f>SUM(原始数据!Q674:Q681)</f>
        <v>0</v>
      </c>
      <c r="J86" s="106">
        <f>SUM(原始数据!R674:R681)</f>
        <v>0</v>
      </c>
      <c r="K86" s="107" t="str">
        <f t="array" ref="K86">_xlfn.IFS(H86&gt;J86,"主队胜",J86&gt;H86,"客队胜",F86&gt;G86,"主队胜",G86&gt;F86,"客队胜",F86=0,"",F86=G86,"时长")</f>
        <v/>
      </c>
      <c r="L86" s="108"/>
      <c r="M86" s="107" t="str">
        <f t="array" ref="M86">_xlfn.IFS(L86="主队胜",D86,L86="客队胜",E86,K86="主队胜",D86,K86="客队胜",E86,K86="","")</f>
        <v/>
      </c>
      <c r="N86" s="107" t="str">
        <f t="array" ref="N86">_xlfn.IFS(L86="主队胜",E86,L86="客队胜",D86,K86="主队胜",E86,K86="客队胜",D86,K86="","")</f>
        <v/>
      </c>
      <c r="O86" s="109"/>
      <c r="P86" s="110">
        <f>赛后数据!BC674</f>
        <v>0</v>
      </c>
      <c r="Q86" s="111"/>
    </row>
    <row r="87" ht="14.25" spans="1:17">
      <c r="A87" s="100"/>
      <c r="B87" s="100"/>
      <c r="C87" s="101"/>
      <c r="D87" s="101"/>
      <c r="E87" s="101"/>
      <c r="F87" s="103">
        <f>SUM(原始数据!M682:M689)</f>
        <v>0</v>
      </c>
      <c r="G87" s="103">
        <f>SUM(原始数据!N682:N689)</f>
        <v>0</v>
      </c>
      <c r="H87" s="104">
        <f>SUM(原始数据!P682:P689)</f>
        <v>0</v>
      </c>
      <c r="I87" s="105">
        <f>SUM(原始数据!Q682:Q689)</f>
        <v>0</v>
      </c>
      <c r="J87" s="106">
        <f>SUM(原始数据!R682:R689)</f>
        <v>0</v>
      </c>
      <c r="K87" s="107" t="str">
        <f t="array" ref="K87">_xlfn.IFS(H87&gt;J87,"主队胜",J87&gt;H87,"客队胜",F87&gt;G87,"主队胜",G87&gt;F87,"客队胜",F87=0,"",F87=G87,"时长")</f>
        <v/>
      </c>
      <c r="L87" s="108"/>
      <c r="M87" s="107" t="str">
        <f t="array" ref="M87">_xlfn.IFS(L87="主队胜",D87,L87="客队胜",E87,K87="主队胜",D87,K87="客队胜",E87,K87="","")</f>
        <v/>
      </c>
      <c r="N87" s="107" t="str">
        <f t="array" ref="N87">_xlfn.IFS(L87="主队胜",E87,L87="客队胜",D87,K87="主队胜",E87,K87="客队胜",D87,K87="","")</f>
        <v/>
      </c>
      <c r="O87" s="109"/>
      <c r="P87" s="110">
        <f>赛后数据!BC682</f>
        <v>0</v>
      </c>
      <c r="Q87" s="111"/>
    </row>
    <row r="88" ht="14.25" spans="1:17">
      <c r="A88" s="100"/>
      <c r="B88" s="100"/>
      <c r="C88" s="101"/>
      <c r="D88" s="101"/>
      <c r="E88" s="101"/>
      <c r="F88" s="103">
        <f>SUM(原始数据!M690:M697)</f>
        <v>0</v>
      </c>
      <c r="G88" s="103">
        <f>SUM(原始数据!N690:N697)</f>
        <v>0</v>
      </c>
      <c r="H88" s="104">
        <f>SUM(原始数据!P690:P697)</f>
        <v>0</v>
      </c>
      <c r="I88" s="105">
        <f>SUM(原始数据!Q690:Q697)</f>
        <v>0</v>
      </c>
      <c r="J88" s="106">
        <f>SUM(原始数据!R690:R697)</f>
        <v>0</v>
      </c>
      <c r="K88" s="107" t="str">
        <f t="array" ref="K88">_xlfn.IFS(H88&gt;J88,"主队胜",J88&gt;H88,"客队胜",F88&gt;G88,"主队胜",G88&gt;F88,"客队胜",F88=0,"",F88=G88,"时长")</f>
        <v/>
      </c>
      <c r="L88" s="108"/>
      <c r="M88" s="107" t="str">
        <f t="array" ref="M88">_xlfn.IFS(L88="主队胜",D88,L88="客队胜",E88,K88="主队胜",D88,K88="客队胜",E88,K88="","")</f>
        <v/>
      </c>
      <c r="N88" s="107" t="str">
        <f t="array" ref="N88">_xlfn.IFS(L88="主队胜",E88,L88="客队胜",D88,K88="主队胜",E88,K88="客队胜",D88,K88="","")</f>
        <v/>
      </c>
      <c r="O88" s="109"/>
      <c r="P88" s="110">
        <f>赛后数据!BC690</f>
        <v>0</v>
      </c>
      <c r="Q88" s="111"/>
    </row>
    <row r="89" ht="14.25" spans="1:17">
      <c r="A89" s="100"/>
      <c r="B89" s="100"/>
      <c r="C89" s="101"/>
      <c r="D89" s="101"/>
      <c r="E89" s="101"/>
      <c r="F89" s="103">
        <f>SUM(原始数据!M698:M705)</f>
        <v>0</v>
      </c>
      <c r="G89" s="103">
        <f>SUM(原始数据!N698:N705)</f>
        <v>0</v>
      </c>
      <c r="H89" s="104">
        <f>SUM(原始数据!P698:P705)</f>
        <v>0</v>
      </c>
      <c r="I89" s="105">
        <f>SUM(原始数据!Q698:Q705)</f>
        <v>0</v>
      </c>
      <c r="J89" s="106">
        <f>SUM(原始数据!R698:R705)</f>
        <v>0</v>
      </c>
      <c r="K89" s="107" t="str">
        <f t="array" ref="K89">_xlfn.IFS(H89&gt;J89,"主队胜",J89&gt;H89,"客队胜",F89&gt;G89,"主队胜",G89&gt;F89,"客队胜",F89=0,"",F89=G89,"时长")</f>
        <v/>
      </c>
      <c r="L89" s="108"/>
      <c r="M89" s="107" t="str">
        <f t="array" ref="M89">_xlfn.IFS(L89="主队胜",D89,L89="客队胜",E89,K89="主队胜",D89,K89="客队胜",E89,K89="","")</f>
        <v/>
      </c>
      <c r="N89" s="107" t="str">
        <f t="array" ref="N89">_xlfn.IFS(L89="主队胜",E89,L89="客队胜",D89,K89="主队胜",E89,K89="客队胜",D89,K89="","")</f>
        <v/>
      </c>
      <c r="O89" s="109"/>
      <c r="P89" s="110">
        <f>赛后数据!BC698</f>
        <v>0</v>
      </c>
      <c r="Q89" s="111"/>
    </row>
    <row r="90" ht="14.25" spans="1:17">
      <c r="A90" s="100"/>
      <c r="B90" s="100"/>
      <c r="C90" s="101"/>
      <c r="D90" s="101"/>
      <c r="E90" s="101"/>
      <c r="F90" s="103">
        <f>SUM(原始数据!M706:M713)</f>
        <v>0</v>
      </c>
      <c r="G90" s="103">
        <f>SUM(原始数据!N706:N713)</f>
        <v>0</v>
      </c>
      <c r="H90" s="104">
        <f>SUM(原始数据!P706:P713)</f>
        <v>0</v>
      </c>
      <c r="I90" s="105">
        <f>SUM(原始数据!Q706:Q713)</f>
        <v>0</v>
      </c>
      <c r="J90" s="106">
        <f>SUM(原始数据!R706:R713)</f>
        <v>0</v>
      </c>
      <c r="K90" s="107" t="str">
        <f t="array" ref="K90">_xlfn.IFS(H90&gt;J90,"主队胜",J90&gt;H90,"客队胜",F90&gt;G90,"主队胜",G90&gt;F90,"客队胜",F90=0,"",F90=G90,"时长")</f>
        <v/>
      </c>
      <c r="L90" s="108"/>
      <c r="M90" s="107" t="str">
        <f t="array" ref="M90">_xlfn.IFS(L90="主队胜",D90,L90="客队胜",E90,K90="主队胜",D90,K90="客队胜",E90,K90="","")</f>
        <v/>
      </c>
      <c r="N90" s="107" t="str">
        <f t="array" ref="N90">_xlfn.IFS(L90="主队胜",E90,L90="客队胜",D90,K90="主队胜",E90,K90="客队胜",D90,K90="","")</f>
        <v/>
      </c>
      <c r="O90" s="109"/>
      <c r="P90" s="110">
        <f>赛后数据!BC706</f>
        <v>0</v>
      </c>
      <c r="Q90" s="111"/>
    </row>
    <row r="91" ht="14.25" spans="1:17">
      <c r="A91" s="100"/>
      <c r="B91" s="100"/>
      <c r="C91" s="101"/>
      <c r="D91" s="101"/>
      <c r="E91" s="101"/>
      <c r="F91" s="103">
        <f>SUM(原始数据!M714:M721)</f>
        <v>0</v>
      </c>
      <c r="G91" s="103">
        <f>SUM(原始数据!N714:N721)</f>
        <v>0</v>
      </c>
      <c r="H91" s="104">
        <f>SUM(原始数据!P714:P721)</f>
        <v>0</v>
      </c>
      <c r="I91" s="105">
        <f>SUM(原始数据!Q714:Q721)</f>
        <v>0</v>
      </c>
      <c r="J91" s="106">
        <f>SUM(原始数据!R714:R721)</f>
        <v>0</v>
      </c>
      <c r="K91" s="107" t="str">
        <f t="array" ref="K91">_xlfn.IFS(H91&gt;J91,"主队胜",J91&gt;H91,"客队胜",F91&gt;G91,"主队胜",G91&gt;F91,"客队胜",F91=0,"",F91=G91,"时长")</f>
        <v/>
      </c>
      <c r="L91" s="108"/>
      <c r="M91" s="107" t="str">
        <f t="array" ref="M91">_xlfn.IFS(L91="主队胜",D91,L91="客队胜",E91,K91="主队胜",D91,K91="客队胜",E91,K91="","")</f>
        <v/>
      </c>
      <c r="N91" s="107" t="str">
        <f t="array" ref="N91">_xlfn.IFS(L91="主队胜",E91,L91="客队胜",D91,K91="主队胜",E91,K91="客队胜",D91,K91="","")</f>
        <v/>
      </c>
      <c r="O91" s="109"/>
      <c r="P91" s="110">
        <f>赛后数据!BC714</f>
        <v>0</v>
      </c>
      <c r="Q91" s="111"/>
    </row>
    <row r="92" ht="14.25" spans="1:17">
      <c r="A92" s="112"/>
      <c r="B92" s="112"/>
      <c r="C92" s="113"/>
      <c r="D92" s="113"/>
      <c r="E92" s="113"/>
      <c r="F92" s="113"/>
      <c r="G92" s="113"/>
      <c r="H92" s="113"/>
      <c r="I92" s="113"/>
      <c r="J92" s="113"/>
      <c r="K92" s="114" t="s">
        <v>392</v>
      </c>
      <c r="L92" s="114" t="s">
        <v>393</v>
      </c>
      <c r="M92" s="114" t="s">
        <v>394</v>
      </c>
      <c r="N92" s="114"/>
      <c r="O92" s="116"/>
      <c r="P92" s="116"/>
      <c r="Q92" s="116"/>
    </row>
    <row r="93" ht="14.25" spans="1:17">
      <c r="A93" s="112"/>
      <c r="B93" s="112"/>
      <c r="C93" s="113"/>
      <c r="D93" s="113"/>
      <c r="E93" s="113"/>
      <c r="F93" s="113"/>
      <c r="G93" s="113"/>
      <c r="H93" s="113"/>
      <c r="I93" s="113"/>
      <c r="J93" s="113"/>
      <c r="K93" s="115">
        <f>COUNTIF(K2:K91,"主队胜")/M93</f>
        <v>0.428571428571429</v>
      </c>
      <c r="L93" s="115">
        <f>COUNTIF(K2:K91,"客队胜")/M93</f>
        <v>0.523809523809524</v>
      </c>
      <c r="M93" s="114">
        <f>90-COUNTIF(K2:K91,"")</f>
        <v>42</v>
      </c>
      <c r="N93" s="114"/>
      <c r="O93" s="116"/>
      <c r="P93" s="116"/>
      <c r="Q93" s="116"/>
    </row>
  </sheetData>
  <sheetProtection formatCells="0" insertHyperlinks="0" autoFilter="0"/>
  <protectedRanges>
    <protectedRange sqref="L2:L91" name="区域2"/>
    <protectedRange password="C71F" sqref="A2:E91" name="区域1"/>
    <protectedRange sqref="O2:S91" name="区域3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J15" workbookViewId="0">
      <selection activeCell="J15" sqref="J15:J22"/>
    </sheetView>
  </sheetViews>
  <sheetFormatPr defaultColWidth="9" defaultRowHeight="14.25"/>
  <cols>
    <col min="1" max="1" width="5.625" style="1" customWidth="1"/>
    <col min="2" max="2" width="9" style="1"/>
    <col min="3" max="3" width="10.875" style="1" customWidth="1"/>
    <col min="4" max="7" width="5.625" style="1" customWidth="1"/>
    <col min="8" max="9" width="7.875" style="1" customWidth="1"/>
    <col min="10" max="15" width="8.625" style="1" customWidth="1"/>
    <col min="16" max="16" width="5.625" style="1" customWidth="1"/>
    <col min="17" max="20" width="9" style="1" customWidth="1"/>
    <col min="21" max="22" width="10.875" style="1" customWidth="1"/>
    <col min="23" max="24" width="10.5" style="1" customWidth="1"/>
    <col min="25" max="26" width="9" style="1" customWidth="1"/>
    <col min="27" max="27" width="10" style="1" customWidth="1"/>
    <col min="28" max="28" width="9.375" style="1" customWidth="1"/>
    <col min="29" max="29" width="9.875" style="1" customWidth="1"/>
    <col min="30" max="34" width="9" style="1" customWidth="1"/>
    <col min="35" max="16384" width="9" style="1"/>
  </cols>
  <sheetData>
    <row r="1" s="1" customFormat="1" ht="19" customHeight="1" spans="1:16">
      <c r="A1" s="2"/>
      <c r="B1" s="3"/>
      <c r="C1" s="3"/>
      <c r="D1" s="3"/>
      <c r="E1" s="2"/>
      <c r="F1" s="21"/>
      <c r="G1" s="21" t="str">
        <f>说明!E3&amp;""&amp;说明!F3</f>
        <v>2024IJL夏季赛常规赛</v>
      </c>
      <c r="H1" s="21"/>
      <c r="I1" s="21"/>
      <c r="J1" s="21"/>
      <c r="K1" s="21"/>
      <c r="L1" s="21"/>
      <c r="M1" s="3"/>
      <c r="N1" s="3"/>
      <c r="O1" s="3"/>
      <c r="P1" s="2"/>
    </row>
    <row r="2" s="1" customFormat="1" ht="19" customHeight="1" spans="1:16">
      <c r="A2" s="2"/>
      <c r="B2" s="3"/>
      <c r="C2" s="3"/>
      <c r="D2" s="3"/>
      <c r="E2" s="2"/>
      <c r="F2" s="21"/>
      <c r="G2" s="21" t="s">
        <v>395</v>
      </c>
      <c r="H2" s="21"/>
      <c r="I2" s="21"/>
      <c r="J2" s="21"/>
      <c r="K2" s="21"/>
      <c r="L2" s="21"/>
      <c r="M2" s="3"/>
      <c r="N2" s="3"/>
      <c r="O2" s="3"/>
      <c r="P2" s="2"/>
    </row>
    <row r="3" s="1" customFormat="1" ht="19" customHeight="1" spans="1:28">
      <c r="A3" s="2"/>
      <c r="B3" s="4" t="s">
        <v>396</v>
      </c>
      <c r="C3" s="4" t="s">
        <v>222</v>
      </c>
      <c r="D3" s="4" t="s">
        <v>397</v>
      </c>
      <c r="E3" s="4" t="s">
        <v>398</v>
      </c>
      <c r="F3" s="4" t="s">
        <v>399</v>
      </c>
      <c r="G3" s="4" t="s">
        <v>400</v>
      </c>
      <c r="H3" s="4" t="s">
        <v>401</v>
      </c>
      <c r="I3" s="4" t="s">
        <v>402</v>
      </c>
      <c r="J3" s="4" t="s">
        <v>403</v>
      </c>
      <c r="K3" s="4" t="s">
        <v>404</v>
      </c>
      <c r="L3" s="4" t="s">
        <v>405</v>
      </c>
      <c r="M3" s="4" t="s">
        <v>406</v>
      </c>
      <c r="N3" s="4" t="s">
        <v>407</v>
      </c>
      <c r="O3" s="4" t="s">
        <v>408</v>
      </c>
      <c r="P3" s="2"/>
      <c r="Q3" s="37" t="s">
        <v>409</v>
      </c>
      <c r="R3" s="38" t="s">
        <v>396</v>
      </c>
      <c r="S3" s="38" t="s">
        <v>397</v>
      </c>
      <c r="T3" s="38" t="s">
        <v>401</v>
      </c>
      <c r="U3" s="38" t="s">
        <v>410</v>
      </c>
      <c r="V3" s="38" t="s">
        <v>411</v>
      </c>
      <c r="W3" s="38" t="s">
        <v>404</v>
      </c>
      <c r="X3" s="38" t="s">
        <v>407</v>
      </c>
      <c r="Y3" s="38" t="s">
        <v>412</v>
      </c>
      <c r="Z3" s="38" t="s">
        <v>413</v>
      </c>
      <c r="AA3" s="38" t="s">
        <v>414</v>
      </c>
      <c r="AB3" s="38" t="s">
        <v>415</v>
      </c>
    </row>
    <row r="4" s="1" customFormat="1" ht="19" customHeight="1" spans="1:28">
      <c r="A4" s="2"/>
      <c r="B4" s="5" t="str">
        <f t="array" ref="B4">INDEX($R$4:$AB$23,MATCH(Q4,$AB$4:$AB$23,0),1)</f>
        <v>RC</v>
      </c>
      <c r="C4" s="6">
        <f>D4+E4</f>
        <v>12</v>
      </c>
      <c r="D4" s="7">
        <f>COUNTIF(赛果!M$2:M$91,B4)</f>
        <v>9</v>
      </c>
      <c r="E4" s="6">
        <f>COUNTIF(赛果!N$2:N$91,B4)</f>
        <v>3</v>
      </c>
      <c r="F4" s="7">
        <f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18</v>
      </c>
      <c r="G4" s="22">
        <f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6</v>
      </c>
      <c r="H4" s="22">
        <f>F4-G4</f>
        <v>12</v>
      </c>
      <c r="I4" s="7">
        <f>SUMIF(赛果!N$2:N$91,B4,赛果!I$2:I$91)-(COUNTIFS(赛果!D$2:D$91,B4,赛果!L$2:L$91,"客队胜")+COUNTIFS(赛果!E$2:E$91,B4,赛果!L$2:L$91,"主队胜"))</f>
        <v>2</v>
      </c>
      <c r="J4" s="22">
        <f>SUMIF(赛果!M$2:M$91,B4,赛果!I$2:I$91)-(COUNTIFS(赛果!D$2:D$91,B4,赛果!L$2:L$91,"主队胜")+COUNTIFS(赛果!E$2:E$91,B4,赛果!L$2:L$91,"客队胜"))</f>
        <v>6</v>
      </c>
      <c r="K4" s="22">
        <f>I4-J4</f>
        <v>-4</v>
      </c>
      <c r="L4" s="7">
        <f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174</v>
      </c>
      <c r="M4" s="22">
        <f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103</v>
      </c>
      <c r="N4" s="22">
        <f>L4-M4</f>
        <v>71</v>
      </c>
      <c r="O4" s="34">
        <f>IF($C4=0,0,IFERROR($L4/$M4,"MAX"))</f>
        <v>1.68932038834951</v>
      </c>
      <c r="P4" s="2"/>
      <c r="Q4" s="37">
        <v>1</v>
      </c>
      <c r="R4" s="38" t="str">
        <f>各类选项!F2</f>
        <v>AWG</v>
      </c>
      <c r="S4" s="38">
        <f>COUNTIF(赛果!M$2:M$91,R4)</f>
        <v>3</v>
      </c>
      <c r="T4" s="38">
        <f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-7</v>
      </c>
      <c r="U4" s="38">
        <f>SUMIF(赛果!N$2:N$91,R4,赛果!I$2:I$91)-(COUNTIFS(赛果!D$2:D$91,R4,赛果!L$2:L$91,"客队胜")+COUNTIFS(赛果!E$2:E$91,R4,赛果!L$2:L$91,"主队胜"))</f>
        <v>5</v>
      </c>
      <c r="V4" s="38">
        <f>SUMIF(赛果!M$2:M$91,R4,赛果!I$2:I$91)-(COUNTIFS(赛果!D$2:D$91,R4,赛果!L$2:L$91,"主队胜")+COUNTIFS(赛果!E$2:E$91,R4,赛果!L$2:L$91,"客队胜"))</f>
        <v>1</v>
      </c>
      <c r="W4" s="38">
        <f>U4-V4</f>
        <v>4</v>
      </c>
      <c r="X4" s="39">
        <f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-54</v>
      </c>
      <c r="Y4" s="38">
        <f t="array" ref="Y4">10-(RANK(S4,S$4:S$23)+SUMPRODUCT((S$4:S$23=S4)*(T$4:T$23&gt;T4)))</f>
        <v>3</v>
      </c>
      <c r="Z4" s="38">
        <f t="array" ref="Z4">10-(RANK(Y4,Y$4:Y$23)+SUMPRODUCT((Y$4:Y$23=Y4)*(W$4:W$23&gt;W4)))</f>
        <v>3</v>
      </c>
      <c r="AA4" s="38">
        <v>20</v>
      </c>
      <c r="AB4" s="38">
        <f t="array" ref="AB4">RANK(Z4,Z$4:Z$23)+SUMPRODUCT((Z$4:Z$23=Z4)*(AA$4:AA$23&gt;AA4))</f>
        <v>7</v>
      </c>
    </row>
    <row r="5" s="1" customFormat="1" ht="19" customHeight="1" spans="1:28">
      <c r="A5" s="2"/>
      <c r="B5" s="8" t="str">
        <f t="array" ref="B5">INDEX($R$4:$AB$23,MATCH(Q5,$AB$4:$AB$23,0),1)</f>
        <v>ZETA</v>
      </c>
      <c r="C5" s="9">
        <f>D5+E5</f>
        <v>12</v>
      </c>
      <c r="D5" s="10">
        <f>COUNTIF(赛果!M$2:M$91,B5)</f>
        <v>9</v>
      </c>
      <c r="E5" s="23">
        <f>COUNTIF(赛果!N$2:N$91,B5)</f>
        <v>3</v>
      </c>
      <c r="F5" s="10">
        <f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16</v>
      </c>
      <c r="G5" s="24">
        <f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10</v>
      </c>
      <c r="H5" s="24">
        <f t="shared" ref="H5:H23" si="0">F5-G5</f>
        <v>6</v>
      </c>
      <c r="I5" s="10">
        <f>SUMIF(赛果!N$2:N$91,B5,赛果!I$2:I$91)-(COUNTIFS(赛果!D$2:D$91,B5,赛果!L$2:L$91,"客队胜")+COUNTIFS(赛果!E$2:E$91,B5,赛果!L$2:L$91,"主队胜"))</f>
        <v>0</v>
      </c>
      <c r="J5" s="24">
        <f>SUMIF(赛果!M$2:M$91,B5,赛果!I$2:I$91)-(COUNTIFS(赛果!D$2:D$91,B5,赛果!L$2:L$91,"主队胜")+COUNTIFS(赛果!E$2:E$91,B5,赛果!L$2:L$91,"客队胜"))</f>
        <v>6</v>
      </c>
      <c r="K5" s="24">
        <f t="shared" ref="K5:K23" si="1">I5-J5</f>
        <v>-6</v>
      </c>
      <c r="L5" s="10">
        <f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164</v>
      </c>
      <c r="M5" s="24">
        <f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110</v>
      </c>
      <c r="N5" s="24">
        <f t="shared" ref="N5:N23" si="2">L5-M5</f>
        <v>54</v>
      </c>
      <c r="O5" s="35">
        <f t="shared" ref="O5:O23" si="3">IF($C5=0,0,IFERROR($L5/$M5,"MAX"))</f>
        <v>1.49090909090909</v>
      </c>
      <c r="P5" s="2"/>
      <c r="Q5" s="37">
        <v>2</v>
      </c>
      <c r="R5" s="38" t="str">
        <f>各类选项!F3</f>
        <v>AXIZ</v>
      </c>
      <c r="S5" s="38">
        <f>COUNTIF(赛果!M$2:M$91,R5)</f>
        <v>4</v>
      </c>
      <c r="T5" s="38">
        <f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-2</v>
      </c>
      <c r="U5" s="38">
        <f>SUMIF(赛果!N$2:N$91,R5,赛果!I$2:I$91)-(COUNTIFS(赛果!D$2:D$91,R5,赛果!L$2:L$91,"客队胜")+COUNTIFS(赛果!E$2:E$91,R5,赛果!L$2:L$91,"主队胜"))</f>
        <v>8</v>
      </c>
      <c r="V5" s="38">
        <f>SUMIF(赛果!M$2:M$91,R5,赛果!I$2:I$91)-(COUNTIFS(赛果!D$2:D$91,R5,赛果!L$2:L$91,"主队胜")+COUNTIFS(赛果!E$2:E$91,R5,赛果!L$2:L$91,"客队胜"))</f>
        <v>1</v>
      </c>
      <c r="W5" s="38">
        <f t="shared" ref="W5:W23" si="4">U5-V5</f>
        <v>7</v>
      </c>
      <c r="X5" s="39">
        <f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-29</v>
      </c>
      <c r="Y5" s="38">
        <f t="array" ref="Y5">10-(RANK(S5,S$4:S$23)+SUMPRODUCT((S$4:S$23=S5)*(T$4:T$23&gt;T5)))</f>
        <v>5</v>
      </c>
      <c r="Z5" s="38">
        <f t="array" ref="Z5">10-(RANK(Y5,Y$4:Y$23)+SUMPRODUCT((Y$4:Y$23=Y5)*(W$4:W$23&gt;W5)))</f>
        <v>5</v>
      </c>
      <c r="AA5" s="38">
        <v>19</v>
      </c>
      <c r="AB5" s="38">
        <f t="array" ref="AB5">RANK(Z5,Z$4:Z$23)+SUMPRODUCT((Z$4:Z$23=Z5)*(AA$4:AA$23&gt;AA5))</f>
        <v>5</v>
      </c>
    </row>
    <row r="6" s="1" customFormat="1" ht="19" customHeight="1" spans="1:28">
      <c r="A6" s="2"/>
      <c r="B6" s="5" t="str">
        <f t="array" ref="B6">INDEX($R$4:$AB$23,MATCH(Q6,$AB$4:$AB$23,0),1)</f>
        <v>FAV</v>
      </c>
      <c r="C6" s="6">
        <f t="shared" ref="C6:C23" si="5">D6+E6</f>
        <v>12</v>
      </c>
      <c r="D6" s="7">
        <f>COUNTIF(赛果!M$2:M$91,B6)</f>
        <v>7</v>
      </c>
      <c r="E6" s="6">
        <f>COUNTIF(赛果!N$2:N$91,B6)</f>
        <v>5</v>
      </c>
      <c r="F6" s="7">
        <f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8</v>
      </c>
      <c r="G6" s="22">
        <f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11</v>
      </c>
      <c r="H6" s="22">
        <f t="shared" si="0"/>
        <v>-3</v>
      </c>
      <c r="I6" s="7">
        <f>SUMIF(赛果!N$2:N$91,B6,赛果!I$2:I$91)-(COUNTIFS(赛果!D$2:D$91,B6,赛果!L$2:L$91,"客队胜")+COUNTIFS(赛果!E$2:E$91,B6,赛果!L$2:L$91,"主队胜"))</f>
        <v>4</v>
      </c>
      <c r="J6" s="22">
        <f>SUMIF(赛果!M$2:M$91,B6,赛果!I$2:I$91)-(COUNTIFS(赛果!D$2:D$91,B6,赛果!L$2:L$91,"主队胜")+COUNTIFS(赛果!E$2:E$91,B6,赛果!L$2:L$91,"客队胜"))</f>
        <v>12</v>
      </c>
      <c r="K6" s="22">
        <f t="shared" si="1"/>
        <v>-8</v>
      </c>
      <c r="L6" s="7">
        <f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144</v>
      </c>
      <c r="M6" s="22">
        <f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160</v>
      </c>
      <c r="N6" s="22">
        <f t="shared" si="2"/>
        <v>-16</v>
      </c>
      <c r="O6" s="34">
        <f t="shared" si="3"/>
        <v>0.9</v>
      </c>
      <c r="P6" s="2"/>
      <c r="Q6" s="37">
        <v>3</v>
      </c>
      <c r="R6" s="38" t="str">
        <f>各类选项!F4</f>
        <v>FAV</v>
      </c>
      <c r="S6" s="38">
        <f>COUNTIF(赛果!M$2:M$91,R6)</f>
        <v>7</v>
      </c>
      <c r="T6" s="38">
        <f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-3</v>
      </c>
      <c r="U6" s="38">
        <f>SUMIF(赛果!N$2:N$91,R6,赛果!I$2:I$91)-(COUNTIFS(赛果!D$2:D$91,R6,赛果!L$2:L$91,"客队胜")+COUNTIFS(赛果!E$2:E$91,R6,赛果!L$2:L$91,"主队胜"))</f>
        <v>4</v>
      </c>
      <c r="V6" s="38">
        <f>SUMIF(赛果!M$2:M$91,R6,赛果!I$2:I$91)-(COUNTIFS(赛果!D$2:D$91,R6,赛果!L$2:L$91,"主队胜")+COUNTIFS(赛果!E$2:E$91,R6,赛果!L$2:L$91,"客队胜"))</f>
        <v>12</v>
      </c>
      <c r="W6" s="38">
        <f t="shared" si="4"/>
        <v>-8</v>
      </c>
      <c r="X6" s="39">
        <f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-16</v>
      </c>
      <c r="Y6" s="38">
        <f t="array" ref="Y6">10-(RANK(S6,S$4:S$23)+SUMPRODUCT((S$4:S$23=S6)*(T$4:T$23&gt;T6)))</f>
        <v>7</v>
      </c>
      <c r="Z6" s="38">
        <f t="array" ref="Z6">10-(RANK(Y6,Y$4:Y$23)+SUMPRODUCT((Y$4:Y$23=Y6)*(W$4:W$23&gt;W6)))</f>
        <v>7</v>
      </c>
      <c r="AA6" s="38">
        <v>18</v>
      </c>
      <c r="AB6" s="38">
        <f t="array" ref="AB6">RANK(Z6,Z$4:Z$23)+SUMPRODUCT((Z$4:Z$23=Z6)*(AA$4:AA$23&gt;AA6))</f>
        <v>3</v>
      </c>
    </row>
    <row r="7" s="1" customFormat="1" ht="19" customHeight="1" spans="1:28">
      <c r="A7" s="2"/>
      <c r="B7" s="8" t="str">
        <f t="array" ref="B7">INDEX($R$4:$AB$23,MATCH(Q7,$AB$4:$AB$23,0),1)</f>
        <v>FL</v>
      </c>
      <c r="C7" s="9">
        <f t="shared" si="5"/>
        <v>12</v>
      </c>
      <c r="D7" s="10">
        <f>COUNTIF(赛果!M$2:M$91,B7)</f>
        <v>6</v>
      </c>
      <c r="E7" s="23">
        <f>COUNTIF(赛果!N$2:N$91,B7)</f>
        <v>6</v>
      </c>
      <c r="F7" s="10">
        <f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13</v>
      </c>
      <c r="G7" s="24">
        <f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11</v>
      </c>
      <c r="H7" s="24">
        <f t="shared" si="0"/>
        <v>2</v>
      </c>
      <c r="I7" s="10">
        <f>SUMIF(赛果!N$2:N$91,B7,赛果!I$2:I$91)-(COUNTIFS(赛果!D$2:D$91,B7,赛果!L$2:L$91,"客队胜")+COUNTIFS(赛果!E$2:E$91,B7,赛果!L$2:L$91,"主队胜"))</f>
        <v>6</v>
      </c>
      <c r="J7" s="24">
        <f>SUMIF(赛果!M$2:M$91,B7,赛果!I$2:I$91)-(COUNTIFS(赛果!D$2:D$91,B7,赛果!L$2:L$91,"主队胜")+COUNTIFS(赛果!E$2:E$91,B7,赛果!L$2:L$91,"客队胜"))</f>
        <v>1</v>
      </c>
      <c r="K7" s="24">
        <f t="shared" si="1"/>
        <v>5</v>
      </c>
      <c r="L7" s="10">
        <f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127</v>
      </c>
      <c r="M7" s="24">
        <f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143</v>
      </c>
      <c r="N7" s="24">
        <f t="shared" si="2"/>
        <v>-16</v>
      </c>
      <c r="O7" s="35">
        <f t="shared" si="3"/>
        <v>0.888111888111888</v>
      </c>
      <c r="P7" s="2"/>
      <c r="Q7" s="37">
        <v>4</v>
      </c>
      <c r="R7" s="38" t="str">
        <f>各类选项!F5</f>
        <v>FL</v>
      </c>
      <c r="S7" s="38">
        <f>COUNTIF(赛果!M$2:M$91,R7)</f>
        <v>6</v>
      </c>
      <c r="T7" s="38">
        <f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2</v>
      </c>
      <c r="U7" s="38">
        <f>SUMIF(赛果!N$2:N$91,R7,赛果!I$2:I$91)-(COUNTIFS(赛果!D$2:D$91,R7,赛果!L$2:L$91,"客队胜")+COUNTIFS(赛果!E$2:E$91,R7,赛果!L$2:L$91,"主队胜"))</f>
        <v>6</v>
      </c>
      <c r="V7" s="38">
        <f>SUMIF(赛果!M$2:M$91,R7,赛果!I$2:I$91)-(COUNTIFS(赛果!D$2:D$91,R7,赛果!L$2:L$91,"主队胜")+COUNTIFS(赛果!E$2:E$91,R7,赛果!L$2:L$91,"客队胜"))</f>
        <v>1</v>
      </c>
      <c r="W7" s="38">
        <f t="shared" si="4"/>
        <v>5</v>
      </c>
      <c r="X7" s="39">
        <f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-16</v>
      </c>
      <c r="Y7" s="38">
        <f t="array" ref="Y7">10-(RANK(S7,S$4:S$23)+SUMPRODUCT((S$4:S$23=S7)*(T$4:T$23&gt;T7)))</f>
        <v>6</v>
      </c>
      <c r="Z7" s="38">
        <f t="array" ref="Z7">10-(RANK(Y7,Y$4:Y$23)+SUMPRODUCT((Y$4:Y$23=Y7)*(W$4:W$23&gt;W7)))</f>
        <v>6</v>
      </c>
      <c r="AA7" s="38">
        <v>17</v>
      </c>
      <c r="AB7" s="38">
        <f t="array" ref="AB7">RANK(Z7,Z$4:Z$23)+SUMPRODUCT((Z$4:Z$23=Z7)*(AA$4:AA$23&gt;AA7))</f>
        <v>4</v>
      </c>
    </row>
    <row r="8" s="1" customFormat="1" ht="19" customHeight="1" spans="1:28">
      <c r="A8" s="2"/>
      <c r="B8" s="5" t="str">
        <f t="array" ref="B8">INDEX($R$4:$AB$23,MATCH(Q8,$AB$4:$AB$23,0),1)</f>
        <v>AXIZ</v>
      </c>
      <c r="C8" s="6">
        <f t="shared" si="5"/>
        <v>12</v>
      </c>
      <c r="D8" s="7">
        <f>COUNTIF(赛果!M$2:M$91,B8)</f>
        <v>4</v>
      </c>
      <c r="E8" s="6">
        <f>COUNTIF(赛果!N$2:N$91,B8)</f>
        <v>8</v>
      </c>
      <c r="F8" s="7">
        <f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10</v>
      </c>
      <c r="G8" s="22">
        <f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12</v>
      </c>
      <c r="H8" s="22">
        <f t="shared" si="0"/>
        <v>-2</v>
      </c>
      <c r="I8" s="7">
        <f>SUMIF(赛果!N$2:N$91,B8,赛果!I$2:I$91)-(COUNTIFS(赛果!D$2:D$91,B8,赛果!L$2:L$91,"客队胜")+COUNTIFS(赛果!E$2:E$91,B8,赛果!L$2:L$91,"主队胜"))</f>
        <v>8</v>
      </c>
      <c r="J8" s="22">
        <f>SUMIF(赛果!M$2:M$91,B8,赛果!I$2:I$91)-(COUNTIFS(赛果!D$2:D$91,B8,赛果!L$2:L$91,"主队胜")+COUNTIFS(赛果!E$2:E$91,B8,赛果!L$2:L$91,"客队胜"))</f>
        <v>1</v>
      </c>
      <c r="K8" s="22">
        <f t="shared" si="1"/>
        <v>7</v>
      </c>
      <c r="L8" s="7">
        <f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116</v>
      </c>
      <c r="M8" s="22">
        <f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145</v>
      </c>
      <c r="N8" s="22">
        <f t="shared" si="2"/>
        <v>-29</v>
      </c>
      <c r="O8" s="34">
        <f t="shared" si="3"/>
        <v>0.8</v>
      </c>
      <c r="P8" s="2"/>
      <c r="Q8" s="37">
        <v>5</v>
      </c>
      <c r="R8" s="38" t="str">
        <f>各类选项!F6</f>
        <v>RC</v>
      </c>
      <c r="S8" s="38">
        <f>COUNTIF(赛果!M$2:M$91,R8)</f>
        <v>9</v>
      </c>
      <c r="T8" s="38">
        <f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12</v>
      </c>
      <c r="U8" s="38">
        <f>SUMIF(赛果!N$2:N$91,R8,赛果!I$2:I$91)-(COUNTIFS(赛果!D$2:D$91,R8,赛果!L$2:L$91,"客队胜")+COUNTIFS(赛果!E$2:E$91,R8,赛果!L$2:L$91,"主队胜"))</f>
        <v>2</v>
      </c>
      <c r="V8" s="38">
        <f>SUMIF(赛果!M$2:M$91,R8,赛果!I$2:I$91)-(COUNTIFS(赛果!D$2:D$91,R8,赛果!L$2:L$91,"主队胜")+COUNTIFS(赛果!E$2:E$91,R8,赛果!L$2:L$91,"客队胜"))</f>
        <v>6</v>
      </c>
      <c r="W8" s="38">
        <f t="shared" si="4"/>
        <v>-4</v>
      </c>
      <c r="X8" s="39">
        <f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71</v>
      </c>
      <c r="Y8" s="38">
        <f t="array" ref="Y8">10-(RANK(S8,S$4:S$23)+SUMPRODUCT((S$4:S$23=S8)*(T$4:T$23&gt;T8)))</f>
        <v>9</v>
      </c>
      <c r="Z8" s="38">
        <f t="array" ref="Z8">10-(RANK(Y8,Y$4:Y$23)+SUMPRODUCT((Y$4:Y$23=Y8)*(W$4:W$23&gt;W8)))</f>
        <v>9</v>
      </c>
      <c r="AA8" s="38">
        <v>16</v>
      </c>
      <c r="AB8" s="38">
        <f t="array" ref="AB8">RANK(Z8,Z$4:Z$23)+SUMPRODUCT((Z$4:Z$23=Z8)*(AA$4:AA$23&gt;AA8))</f>
        <v>1</v>
      </c>
    </row>
    <row r="9" s="1" customFormat="1" ht="19" customHeight="1" spans="1:28">
      <c r="A9" s="2"/>
      <c r="B9" s="8" t="str">
        <f t="array" ref="B9">INDEX($R$4:$AB$23,MATCH(Q9,$AB$4:$AB$23,0),1)</f>
        <v>SZ</v>
      </c>
      <c r="C9" s="9">
        <f t="shared" si="5"/>
        <v>12</v>
      </c>
      <c r="D9" s="10">
        <f>COUNTIF(赛果!M$2:M$91,B9)</f>
        <v>4</v>
      </c>
      <c r="E9" s="23">
        <f>COUNTIF(赛果!N$2:N$91,B9)</f>
        <v>8</v>
      </c>
      <c r="F9" s="10">
        <f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7</v>
      </c>
      <c r="G9" s="24">
        <f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15</v>
      </c>
      <c r="H9" s="24">
        <f t="shared" si="0"/>
        <v>-8</v>
      </c>
      <c r="I9" s="10">
        <f>SUMIF(赛果!N$2:N$91,B9,赛果!I$2:I$91)-(COUNTIFS(赛果!D$2:D$91,B9,赛果!L$2:L$91,"客队胜")+COUNTIFS(赛果!E$2:E$91,B9,赛果!L$2:L$91,"主队胜"))</f>
        <v>5</v>
      </c>
      <c r="J9" s="24">
        <f>SUMIF(赛果!M$2:M$91,B9,赛果!I$2:I$91)-(COUNTIFS(赛果!D$2:D$91,B9,赛果!L$2:L$91,"主队胜")+COUNTIFS(赛果!E$2:E$91,B9,赛果!L$2:L$91,"客队胜"))</f>
        <v>3</v>
      </c>
      <c r="K9" s="24">
        <f t="shared" si="1"/>
        <v>2</v>
      </c>
      <c r="L9" s="10">
        <f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126</v>
      </c>
      <c r="M9" s="24">
        <f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136</v>
      </c>
      <c r="N9" s="24">
        <f t="shared" si="2"/>
        <v>-10</v>
      </c>
      <c r="O9" s="35">
        <f t="shared" si="3"/>
        <v>0.926470588235294</v>
      </c>
      <c r="P9" s="2"/>
      <c r="Q9" s="37">
        <v>6</v>
      </c>
      <c r="R9" s="38" t="str">
        <f>各类选项!F7</f>
        <v>SZ</v>
      </c>
      <c r="S9" s="38">
        <f>COUNTIF(赛果!M$2:M$91,R9)</f>
        <v>4</v>
      </c>
      <c r="T9" s="38">
        <f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-8</v>
      </c>
      <c r="U9" s="38">
        <f>SUMIF(赛果!N$2:N$91,R9,赛果!I$2:I$91)-(COUNTIFS(赛果!D$2:D$91,R9,赛果!L$2:L$91,"客队胜")+COUNTIFS(赛果!E$2:E$91,R9,赛果!L$2:L$91,"主队胜"))</f>
        <v>5</v>
      </c>
      <c r="V9" s="38">
        <f>SUMIF(赛果!M$2:M$91,R9,赛果!I$2:I$91)-(COUNTIFS(赛果!D$2:D$91,R9,赛果!L$2:L$91,"主队胜")+COUNTIFS(赛果!E$2:E$91,R9,赛果!L$2:L$91,"客队胜"))</f>
        <v>3</v>
      </c>
      <c r="W9" s="38">
        <f t="shared" si="4"/>
        <v>2</v>
      </c>
      <c r="X9" s="39">
        <f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-10</v>
      </c>
      <c r="Y9" s="38">
        <f t="array" ref="Y9">10-(RANK(S9,S$4:S$23)+SUMPRODUCT((S$4:S$23=S9)*(T$4:T$23&gt;T9)))</f>
        <v>4</v>
      </c>
      <c r="Z9" s="38">
        <f t="array" ref="Z9">10-(RANK(Y9,Y$4:Y$23)+SUMPRODUCT((Y$4:Y$23=Y9)*(W$4:W$23&gt;W9)))</f>
        <v>4</v>
      </c>
      <c r="AA9" s="38">
        <v>15</v>
      </c>
      <c r="AB9" s="38">
        <f t="array" ref="AB9">RANK(Z9,Z$4:Z$23)+SUMPRODUCT((Z$4:Z$23=Z9)*(AA$4:AA$23&gt;AA9))</f>
        <v>6</v>
      </c>
    </row>
    <row r="10" s="1" customFormat="1" ht="19" customHeight="1" spans="1:28">
      <c r="A10" s="2"/>
      <c r="B10" s="5" t="str">
        <f t="array" ref="B10">INDEX($R$4:$AB$23,MATCH(Q10,$AB$4:$AB$23,0),1)</f>
        <v>AWG</v>
      </c>
      <c r="C10" s="6">
        <f t="shared" si="5"/>
        <v>12</v>
      </c>
      <c r="D10" s="7">
        <f>COUNTIF(赛果!M$2:M$91,B10)</f>
        <v>3</v>
      </c>
      <c r="E10" s="6">
        <f>COUNTIF(赛果!N$2:N$91,B10)</f>
        <v>9</v>
      </c>
      <c r="F10" s="7">
        <f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9</v>
      </c>
      <c r="G10" s="22">
        <f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16</v>
      </c>
      <c r="H10" s="22">
        <f t="shared" si="0"/>
        <v>-7</v>
      </c>
      <c r="I10" s="7">
        <f>SUMIF(赛果!N$2:N$91,B10,赛果!I$2:I$91)-(COUNTIFS(赛果!D$2:D$91,B10,赛果!L$2:L$91,"客队胜")+COUNTIFS(赛果!E$2:E$91,B10,赛果!L$2:L$91,"主队胜"))</f>
        <v>5</v>
      </c>
      <c r="J10" s="22">
        <f>SUMIF(赛果!M$2:M$91,B10,赛果!I$2:I$91)-(COUNTIFS(赛果!D$2:D$91,B10,赛果!L$2:L$91,"主队胜")+COUNTIFS(赛果!E$2:E$91,B10,赛果!L$2:L$91,"客队胜"))</f>
        <v>1</v>
      </c>
      <c r="K10" s="22">
        <f t="shared" si="1"/>
        <v>4</v>
      </c>
      <c r="L10" s="7">
        <f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104</v>
      </c>
      <c r="M10" s="22">
        <f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158</v>
      </c>
      <c r="N10" s="22">
        <f t="shared" si="2"/>
        <v>-54</v>
      </c>
      <c r="O10" s="34">
        <f t="shared" si="3"/>
        <v>0.658227848101266</v>
      </c>
      <c r="P10" s="2"/>
      <c r="Q10" s="37">
        <v>7</v>
      </c>
      <c r="R10" s="38" t="str">
        <f>各类选项!F8</f>
        <v>ZETA</v>
      </c>
      <c r="S10" s="38">
        <f>COUNTIF(赛果!M$2:M$91,R10)</f>
        <v>9</v>
      </c>
      <c r="T10" s="38">
        <f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6</v>
      </c>
      <c r="U10" s="38">
        <f>SUMIF(赛果!N$2:N$91,R10,赛果!I$2:I$91)-(COUNTIFS(赛果!D$2:D$91,R10,赛果!L$2:L$91,"客队胜")+COUNTIFS(赛果!E$2:E$91,R10,赛果!L$2:L$91,"主队胜"))</f>
        <v>0</v>
      </c>
      <c r="V10" s="38">
        <f>SUMIF(赛果!M$2:M$91,R10,赛果!I$2:I$91)-(COUNTIFS(赛果!D$2:D$91,R10,赛果!L$2:L$91,"主队胜")+COUNTIFS(赛果!E$2:E$91,R10,赛果!L$2:L$91,"客队胜"))</f>
        <v>6</v>
      </c>
      <c r="W10" s="38">
        <f t="shared" si="4"/>
        <v>-6</v>
      </c>
      <c r="X10" s="39">
        <f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54</v>
      </c>
      <c r="Y10" s="38">
        <f t="array" ref="Y10">10-(RANK(S10,S$4:S$23)+SUMPRODUCT((S$4:S$23=S10)*(T$4:T$23&gt;T10)))</f>
        <v>8</v>
      </c>
      <c r="Z10" s="38">
        <f t="array" ref="Z10">10-(RANK(Y10,Y$4:Y$23)+SUMPRODUCT((Y$4:Y$23=Y10)*(W$4:W$23&gt;W10)))</f>
        <v>8</v>
      </c>
      <c r="AA10" s="38">
        <v>14</v>
      </c>
      <c r="AB10" s="38">
        <f t="array" ref="AB10">RANK(Z10,Z$4:Z$23)+SUMPRODUCT((Z$4:Z$23=Z10)*(AA$4:AA$23&gt;AA10))</f>
        <v>2</v>
      </c>
    </row>
    <row r="11" s="1" customFormat="1" ht="19" hidden="1" customHeight="1" spans="1:28">
      <c r="A11" s="2"/>
      <c r="B11" s="8">
        <f t="array" ref="B11">INDEX($R$4:$AB$23,MATCH(Q11,$AB$4:$AB$23,0),1)</f>
        <v>0</v>
      </c>
      <c r="C11" s="9">
        <f t="shared" si="5"/>
        <v>0</v>
      </c>
      <c r="D11" s="10">
        <f>COUNTIF(赛果!M$2:M$91,B11)</f>
        <v>0</v>
      </c>
      <c r="E11" s="23">
        <f>COUNTIF(赛果!N$2:N$91,B11)</f>
        <v>0</v>
      </c>
      <c r="F11" s="10">
        <f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0</v>
      </c>
      <c r="G11" s="24">
        <f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0</v>
      </c>
      <c r="H11" s="24">
        <f t="shared" si="0"/>
        <v>0</v>
      </c>
      <c r="I11" s="10">
        <f>SUMIF(赛果!N$2:N$91,B11,赛果!I$2:I$91)-(COUNTIFS(赛果!D$2:D$91,B11,赛果!L$2:L$91,"客队胜")+COUNTIFS(赛果!E$2:E$91,B11,赛果!L$2:L$91,"主队胜"))</f>
        <v>0</v>
      </c>
      <c r="J11" s="24">
        <f>SUMIF(赛果!M$2:M$91,B11,赛果!I$2:I$91)-(COUNTIFS(赛果!D$2:D$91,B11,赛果!L$2:L$91,"主队胜")+COUNTIFS(赛果!E$2:E$91,B11,赛果!L$2:L$91,"客队胜"))</f>
        <v>0</v>
      </c>
      <c r="K11" s="24">
        <f t="shared" si="1"/>
        <v>0</v>
      </c>
      <c r="L11" s="10">
        <f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0</v>
      </c>
      <c r="M11" s="24">
        <f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0</v>
      </c>
      <c r="N11" s="24">
        <f t="shared" si="2"/>
        <v>0</v>
      </c>
      <c r="O11" s="35">
        <f t="shared" si="3"/>
        <v>0</v>
      </c>
      <c r="P11" s="2"/>
      <c r="Q11" s="37">
        <v>8</v>
      </c>
      <c r="R11" s="38">
        <f>各类选项!F9</f>
        <v>0</v>
      </c>
      <c r="S11" s="38">
        <f>COUNTIF(赛果!M$2:M$91,R11)</f>
        <v>0</v>
      </c>
      <c r="T11" s="38">
        <f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0</v>
      </c>
      <c r="U11" s="38">
        <f>SUMIF(赛果!N$2:N$91,R11,赛果!I$2:I$91)-(COUNTIFS(赛果!D$2:D$91,R11,赛果!L$2:L$91,"客队胜")+COUNTIFS(赛果!E$2:E$91,R11,赛果!L$2:L$91,"主队胜"))</f>
        <v>0</v>
      </c>
      <c r="V11" s="38">
        <f>SUMIF(赛果!M$2:M$91,R11,赛果!I$2:I$91)-(COUNTIFS(赛果!D$2:D$91,R11,赛果!L$2:L$91,"主队胜")+COUNTIFS(赛果!E$2:E$91,R11,赛果!L$2:L$91,"客队胜"))</f>
        <v>0</v>
      </c>
      <c r="W11" s="38">
        <f t="shared" si="4"/>
        <v>0</v>
      </c>
      <c r="X11" s="39">
        <f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0</v>
      </c>
      <c r="Y11" s="38">
        <f t="array" ref="Y11">10-(RANK(S11,S$4:S$23)+SUMPRODUCT((S$4:S$23=S11)*(T$4:T$23&gt;T11)))</f>
        <v>2</v>
      </c>
      <c r="Z11" s="38">
        <f t="array" ref="Z11">10-(RANK(Y11,Y$4:Y$23)+SUMPRODUCT((Y$4:Y$23=Y11)*(W$4:W$23&gt;W11)))</f>
        <v>2</v>
      </c>
      <c r="AA11" s="38">
        <v>13</v>
      </c>
      <c r="AB11" s="38">
        <f t="array" ref="AB11">RANK(Z11,Z$4:Z$23)+SUMPRODUCT((Z$4:Z$23=Z11)*(AA$4:AA$23&gt;AA11))</f>
        <v>8</v>
      </c>
    </row>
    <row r="12" s="1" customFormat="1" ht="19" hidden="1" customHeight="1" spans="1:28">
      <c r="A12" s="2"/>
      <c r="B12" s="5">
        <f t="array" ref="B12">INDEX($R$4:$AB$23,MATCH(Q12,$AB$4:$AB$23,0),1)</f>
        <v>0</v>
      </c>
      <c r="C12" s="6">
        <f t="shared" si="5"/>
        <v>0</v>
      </c>
      <c r="D12" s="7">
        <f>COUNTIF(赛果!M$2:M$91,B12)</f>
        <v>0</v>
      </c>
      <c r="E12" s="6">
        <f>COUNTIF(赛果!N$2:N$91,B12)</f>
        <v>0</v>
      </c>
      <c r="F12" s="7">
        <f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0</v>
      </c>
      <c r="G12" s="22">
        <f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0</v>
      </c>
      <c r="H12" s="22">
        <f t="shared" si="0"/>
        <v>0</v>
      </c>
      <c r="I12" s="7">
        <f>SUMIF(赛果!N$2:N$91,B12,赛果!I$2:I$91)-(COUNTIFS(赛果!D$2:D$91,B12,赛果!L$2:L$91,"客队胜")+COUNTIFS(赛果!E$2:E$91,B12,赛果!L$2:L$91,"主队胜"))</f>
        <v>0</v>
      </c>
      <c r="J12" s="22">
        <f>SUMIF(赛果!M$2:M$91,B12,赛果!I$2:I$91)-(COUNTIFS(赛果!D$2:D$91,B12,赛果!L$2:L$91,"主队胜")+COUNTIFS(赛果!E$2:E$91,B12,赛果!L$2:L$91,"客队胜"))</f>
        <v>0</v>
      </c>
      <c r="K12" s="22">
        <f t="shared" si="1"/>
        <v>0</v>
      </c>
      <c r="L12" s="7">
        <f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0</v>
      </c>
      <c r="M12" s="22">
        <f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0</v>
      </c>
      <c r="N12" s="22">
        <f t="shared" si="2"/>
        <v>0</v>
      </c>
      <c r="O12" s="34">
        <f t="shared" si="3"/>
        <v>0</v>
      </c>
      <c r="P12" s="2"/>
      <c r="Q12" s="37">
        <v>9</v>
      </c>
      <c r="R12" s="38">
        <f>各类选项!F10</f>
        <v>0</v>
      </c>
      <c r="S12" s="38">
        <f>COUNTIF(赛果!M$2:M$91,R12)</f>
        <v>0</v>
      </c>
      <c r="T12" s="38">
        <f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0</v>
      </c>
      <c r="U12" s="38">
        <f>SUMIF(赛果!N$2:N$91,R12,赛果!I$2:I$91)-(COUNTIFS(赛果!D$2:D$91,R12,赛果!L$2:L$91,"客队胜")+COUNTIFS(赛果!E$2:E$91,R12,赛果!L$2:L$91,"主队胜"))</f>
        <v>0</v>
      </c>
      <c r="V12" s="38">
        <f>SUMIF(赛果!M$2:M$91,R12,赛果!I$2:I$91)-(COUNTIFS(赛果!D$2:D$91,R12,赛果!L$2:L$91,"主队胜")+COUNTIFS(赛果!E$2:E$91,R12,赛果!L$2:L$91,"客队胜"))</f>
        <v>0</v>
      </c>
      <c r="W12" s="38">
        <f t="shared" si="4"/>
        <v>0</v>
      </c>
      <c r="X12" s="39">
        <f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0</v>
      </c>
      <c r="Y12" s="38">
        <f t="array" ref="Y12">10-(RANK(S12,S$4:S$23)+SUMPRODUCT((S$4:S$23=S12)*(T$4:T$23&gt;T12)))</f>
        <v>2</v>
      </c>
      <c r="Z12" s="38">
        <f t="array" ref="Z12">10-(RANK(Y12,Y$4:Y$23)+SUMPRODUCT((Y$4:Y$23=Y12)*(W$4:W$23&gt;W12)))</f>
        <v>2</v>
      </c>
      <c r="AA12" s="38">
        <v>12</v>
      </c>
      <c r="AB12" s="38">
        <f t="array" ref="AB12">RANK(Z12,Z$4:Z$23)+SUMPRODUCT((Z$4:Z$23=Z12)*(AA$4:AA$23&gt;AA12))</f>
        <v>9</v>
      </c>
    </row>
    <row r="13" s="1" customFormat="1" ht="19" hidden="1" customHeight="1" spans="1:28">
      <c r="A13" s="2"/>
      <c r="B13" s="8">
        <f t="array" ref="B13">INDEX($R$4:$AB$23,MATCH(Q13,$AB$4:$AB$23,0),1)</f>
        <v>0</v>
      </c>
      <c r="C13" s="9">
        <f t="shared" si="5"/>
        <v>0</v>
      </c>
      <c r="D13" s="10">
        <f>COUNTIF(赛果!M$2:M$91,B13)</f>
        <v>0</v>
      </c>
      <c r="E13" s="23">
        <f>COUNTIF(赛果!N$2:N$91,B13)</f>
        <v>0</v>
      </c>
      <c r="F13" s="10">
        <f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0</v>
      </c>
      <c r="G13" s="24">
        <f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0</v>
      </c>
      <c r="H13" s="24">
        <f t="shared" si="0"/>
        <v>0</v>
      </c>
      <c r="I13" s="10">
        <f>SUMIF(赛果!N$2:N$91,B13,赛果!I$2:I$91)-(COUNTIFS(赛果!D$2:D$91,B13,赛果!L$2:L$91,"客队胜")+COUNTIFS(赛果!E$2:E$91,B13,赛果!L$2:L$91,"主队胜"))</f>
        <v>0</v>
      </c>
      <c r="J13" s="24">
        <f>SUMIF(赛果!M$2:M$91,B13,赛果!I$2:I$91)-(COUNTIFS(赛果!D$2:D$91,B13,赛果!L$2:L$91,"主队胜")+COUNTIFS(赛果!E$2:E$91,B13,赛果!L$2:L$91,"客队胜"))</f>
        <v>0</v>
      </c>
      <c r="K13" s="24">
        <f t="shared" si="1"/>
        <v>0</v>
      </c>
      <c r="L13" s="10">
        <f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0</v>
      </c>
      <c r="M13" s="24">
        <f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0</v>
      </c>
      <c r="N13" s="24">
        <f t="shared" si="2"/>
        <v>0</v>
      </c>
      <c r="O13" s="35">
        <f t="shared" si="3"/>
        <v>0</v>
      </c>
      <c r="P13" s="2"/>
      <c r="Q13" s="37">
        <v>10</v>
      </c>
      <c r="R13" s="38">
        <f>各类选项!F11</f>
        <v>0</v>
      </c>
      <c r="S13" s="38">
        <f>COUNTIF(赛果!M$2:M$91,R13)</f>
        <v>0</v>
      </c>
      <c r="T13" s="38">
        <f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0</v>
      </c>
      <c r="U13" s="38">
        <f>SUMIF(赛果!N$2:N$91,R13,赛果!I$2:I$91)-(COUNTIFS(赛果!D$2:D$91,R13,赛果!L$2:L$91,"客队胜")+COUNTIFS(赛果!E$2:E$91,R13,赛果!L$2:L$91,"主队胜"))</f>
        <v>0</v>
      </c>
      <c r="V13" s="38">
        <f>SUMIF(赛果!M$2:M$91,R13,赛果!I$2:I$91)-(COUNTIFS(赛果!D$2:D$91,R13,赛果!L$2:L$91,"主队胜")+COUNTIFS(赛果!E$2:E$91,R13,赛果!L$2:L$91,"客队胜"))</f>
        <v>0</v>
      </c>
      <c r="W13" s="38">
        <f t="shared" si="4"/>
        <v>0</v>
      </c>
      <c r="X13" s="39">
        <f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0</v>
      </c>
      <c r="Y13" s="38">
        <f t="array" ref="Y13">10-(RANK(S13,S$4:S$23)+SUMPRODUCT((S$4:S$23=S13)*(T$4:T$23&gt;T13)))</f>
        <v>2</v>
      </c>
      <c r="Z13" s="38">
        <f t="array" ref="Z13">10-(RANK(Y13,Y$4:Y$23)+SUMPRODUCT((Y$4:Y$23=Y13)*(W$4:W$23&gt;W13)))</f>
        <v>2</v>
      </c>
      <c r="AA13" s="38">
        <v>11</v>
      </c>
      <c r="AB13" s="38">
        <f t="array" ref="AB13">RANK(Z13,Z$4:Z$23)+SUMPRODUCT((Z$4:Z$23=Z13)*(AA$4:AA$23&gt;AA13))</f>
        <v>10</v>
      </c>
    </row>
    <row r="14" s="1" customFormat="1" ht="19" hidden="1" customHeight="1" spans="1:28">
      <c r="A14" s="2"/>
      <c r="B14" s="5">
        <f t="array" ref="B14">INDEX($R$4:$AB$23,MATCH(Q14,$AB$4:$AB$23,0),1)</f>
        <v>0</v>
      </c>
      <c r="C14" s="6">
        <f t="shared" si="5"/>
        <v>0</v>
      </c>
      <c r="D14" s="7">
        <f>COUNTIF(赛果!M$2:M$91,B14)</f>
        <v>0</v>
      </c>
      <c r="E14" s="6">
        <f>COUNTIF(赛果!N$2:N$91,B14)</f>
        <v>0</v>
      </c>
      <c r="F14" s="7">
        <f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0</v>
      </c>
      <c r="G14" s="22">
        <f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0</v>
      </c>
      <c r="H14" s="22">
        <f t="shared" si="0"/>
        <v>0</v>
      </c>
      <c r="I14" s="7">
        <f>SUMIF(赛果!N$2:N$91,B14,赛果!I$2:I$91)-(COUNTIFS(赛果!D$2:D$91,B14,赛果!L$2:L$91,"客队胜")+COUNTIFS(赛果!E$2:E$91,B14,赛果!L$2:L$91,"主队胜"))</f>
        <v>0</v>
      </c>
      <c r="J14" s="22">
        <f>SUMIF(赛果!M$2:M$91,B14,赛果!I$2:I$91)-(COUNTIFS(赛果!D$2:D$91,B14,赛果!L$2:L$91,"主队胜")+COUNTIFS(赛果!E$2:E$91,B14,赛果!L$2:L$91,"客队胜"))</f>
        <v>0</v>
      </c>
      <c r="K14" s="22">
        <f t="shared" si="1"/>
        <v>0</v>
      </c>
      <c r="L14" s="7">
        <f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0</v>
      </c>
      <c r="M14" s="22">
        <f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0</v>
      </c>
      <c r="N14" s="22">
        <f t="shared" si="2"/>
        <v>0</v>
      </c>
      <c r="O14" s="34">
        <f t="shared" si="3"/>
        <v>0</v>
      </c>
      <c r="P14" s="2"/>
      <c r="Q14" s="37">
        <v>11</v>
      </c>
      <c r="R14" s="38">
        <f>各类选项!F12</f>
        <v>0</v>
      </c>
      <c r="S14" s="38">
        <f>COUNTIF(赛果!M$2:M$91,R14)</f>
        <v>0</v>
      </c>
      <c r="T14" s="38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38">
        <f>SUMIF(赛果!N$2:N$91,R14,赛果!I$2:I$91)-(COUNTIFS(赛果!D$2:D$91,R14,赛果!L$2:L$91,"客队胜")+COUNTIFS(赛果!E$2:E$91,R14,赛果!L$2:L$91,"主队胜"))</f>
        <v>0</v>
      </c>
      <c r="V14" s="38">
        <f>SUMIF(赛果!M$2:M$91,R14,赛果!I$2:I$91)-(COUNTIFS(赛果!D$2:D$91,R14,赛果!L$2:L$91,"主队胜")+COUNTIFS(赛果!E$2:E$91,R14,赛果!L$2:L$91,"客队胜"))</f>
        <v>0</v>
      </c>
      <c r="W14" s="38">
        <f t="shared" si="4"/>
        <v>0</v>
      </c>
      <c r="X14" s="39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38">
        <f t="array" ref="Y14">10-(RANK(S14,S$4:S$23)+SUMPRODUCT((S$4:S$23=S14)*(T$4:T$23&gt;T14)))</f>
        <v>2</v>
      </c>
      <c r="Z14" s="38">
        <f t="array" ref="Z14">10-(RANK(Y14,Y$4:Y$23)+SUMPRODUCT((Y$4:Y$23=Y14)*(W$4:W$23&gt;W14)))</f>
        <v>2</v>
      </c>
      <c r="AA14" s="38">
        <v>10</v>
      </c>
      <c r="AB14" s="38">
        <f t="array" ref="AB14">RANK(Z14,Z$4:Z$23)+SUMPRODUCT((Z$4:Z$23=Z14)*(AA$4:AA$23&gt;AA14))</f>
        <v>11</v>
      </c>
    </row>
    <row r="15" s="1" customFormat="1" ht="19" hidden="1" customHeight="1" spans="1:28">
      <c r="A15" s="2"/>
      <c r="B15" s="8">
        <f t="array" ref="B15">INDEX($R$4:$AB$23,MATCH(Q15,$AB$4:$AB$23,0),1)</f>
        <v>0</v>
      </c>
      <c r="C15" s="9">
        <f t="shared" si="5"/>
        <v>0</v>
      </c>
      <c r="D15" s="10">
        <f>COUNTIF(赛果!M$2:M$91,B15)</f>
        <v>0</v>
      </c>
      <c r="E15" s="23">
        <f>COUNTIF(赛果!N$2:N$91,B15)</f>
        <v>0</v>
      </c>
      <c r="F15" s="10">
        <f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0</v>
      </c>
      <c r="G15" s="24">
        <f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0</v>
      </c>
      <c r="H15" s="24">
        <f t="shared" si="0"/>
        <v>0</v>
      </c>
      <c r="I15" s="10">
        <f>SUMIF(赛果!N$2:N$91,B15,赛果!I$2:I$91)-(COUNTIFS(赛果!D$2:D$91,B15,赛果!L$2:L$91,"客队胜")+COUNTIFS(赛果!E$2:E$91,B15,赛果!L$2:L$91,"主队胜"))</f>
        <v>0</v>
      </c>
      <c r="J15" s="24">
        <f>SUMIF(赛果!M$2:M$91,B15,赛果!I$2:I$91)-(COUNTIFS(赛果!D$2:D$91,B15,赛果!L$2:L$91,"主队胜")+COUNTIFS(赛果!E$2:E$91,B15,赛果!L$2:L$91,"客队胜"))</f>
        <v>0</v>
      </c>
      <c r="K15" s="24">
        <f t="shared" si="1"/>
        <v>0</v>
      </c>
      <c r="L15" s="10">
        <f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0</v>
      </c>
      <c r="M15" s="24">
        <f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0</v>
      </c>
      <c r="N15" s="24">
        <f t="shared" si="2"/>
        <v>0</v>
      </c>
      <c r="O15" s="35">
        <f t="shared" si="3"/>
        <v>0</v>
      </c>
      <c r="P15" s="2"/>
      <c r="Q15" s="37">
        <v>12</v>
      </c>
      <c r="R15" s="38">
        <f>各类选项!F13</f>
        <v>0</v>
      </c>
      <c r="S15" s="38">
        <f>COUNTIF(赛果!M$2:M$91,R15)</f>
        <v>0</v>
      </c>
      <c r="T15" s="38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38">
        <f>SUMIF(赛果!N$2:N$91,R15,赛果!I$2:I$91)-(COUNTIFS(赛果!D$2:D$91,R15,赛果!L$2:L$91,"客队胜")+COUNTIFS(赛果!E$2:E$91,R15,赛果!L$2:L$91,"主队胜"))</f>
        <v>0</v>
      </c>
      <c r="V15" s="38">
        <f>SUMIF(赛果!M$2:M$91,R15,赛果!I$2:I$91)-(COUNTIFS(赛果!D$2:D$91,R15,赛果!L$2:L$91,"主队胜")+COUNTIFS(赛果!E$2:E$91,R15,赛果!L$2:L$91,"客队胜"))</f>
        <v>0</v>
      </c>
      <c r="W15" s="38">
        <f t="shared" si="4"/>
        <v>0</v>
      </c>
      <c r="X15" s="39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38">
        <f t="array" ref="Y15">10-(RANK(S15,S$4:S$23)+SUMPRODUCT((S$4:S$23=S15)*(T$4:T$23&gt;T15)))</f>
        <v>2</v>
      </c>
      <c r="Z15" s="38">
        <f t="array" ref="Z15">10-(RANK(Y15,Y$4:Y$23)+SUMPRODUCT((Y$4:Y$23=Y15)*(W$4:W$23&gt;W15)))</f>
        <v>2</v>
      </c>
      <c r="AA15" s="38">
        <v>9</v>
      </c>
      <c r="AB15" s="38">
        <f t="array" ref="AB15">RANK(Z15,Z$4:Z$23)+SUMPRODUCT((Z$4:Z$23=Z15)*(AA$4:AA$23&gt;AA15))</f>
        <v>12</v>
      </c>
    </row>
    <row r="16" s="1" customFormat="1" ht="19" hidden="1" customHeight="1" spans="1:28">
      <c r="A16" s="2"/>
      <c r="B16" s="5">
        <f t="array" ref="B16">INDEX($R$4:$AB$23,MATCH(Q16,$AB$4:$AB$23,0),1)</f>
        <v>0</v>
      </c>
      <c r="C16" s="6">
        <f t="shared" si="5"/>
        <v>0</v>
      </c>
      <c r="D16" s="7">
        <f>COUNTIF(赛果!M$2:M$91,B16)</f>
        <v>0</v>
      </c>
      <c r="E16" s="6">
        <f>COUNTIF(赛果!N$2:N$91,B16)</f>
        <v>0</v>
      </c>
      <c r="F16" s="7">
        <f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0</v>
      </c>
      <c r="G16" s="22">
        <f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0</v>
      </c>
      <c r="H16" s="22">
        <f t="shared" si="0"/>
        <v>0</v>
      </c>
      <c r="I16" s="7">
        <f>SUMIF(赛果!N$2:N$91,B16,赛果!I$2:I$91)-(COUNTIFS(赛果!D$2:D$91,B16,赛果!L$2:L$91,"客队胜")+COUNTIFS(赛果!E$2:E$91,B16,赛果!L$2:L$91,"主队胜"))</f>
        <v>0</v>
      </c>
      <c r="J16" s="22">
        <f>SUMIF(赛果!M$2:M$91,B16,赛果!I$2:I$91)-(COUNTIFS(赛果!D$2:D$91,B16,赛果!L$2:L$91,"主队胜")+COUNTIFS(赛果!E$2:E$91,B16,赛果!L$2:L$91,"客队胜"))</f>
        <v>0</v>
      </c>
      <c r="K16" s="22">
        <f t="shared" si="1"/>
        <v>0</v>
      </c>
      <c r="L16" s="7">
        <f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0</v>
      </c>
      <c r="M16" s="22">
        <f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0</v>
      </c>
      <c r="N16" s="22">
        <f t="shared" si="2"/>
        <v>0</v>
      </c>
      <c r="O16" s="34">
        <f t="shared" si="3"/>
        <v>0</v>
      </c>
      <c r="P16" s="2"/>
      <c r="Q16" s="37">
        <v>13</v>
      </c>
      <c r="R16" s="38">
        <f>各类选项!F14</f>
        <v>0</v>
      </c>
      <c r="S16" s="38">
        <f>COUNTIF(赛果!M$2:M$91,R16)</f>
        <v>0</v>
      </c>
      <c r="T16" s="38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38">
        <f>SUMIF(赛果!N$2:N$91,R16,赛果!I$2:I$91)-(COUNTIFS(赛果!D$2:D$91,R16,赛果!L$2:L$91,"客队胜")+COUNTIFS(赛果!E$2:E$91,R16,赛果!L$2:L$91,"主队胜"))</f>
        <v>0</v>
      </c>
      <c r="V16" s="38">
        <f>SUMIF(赛果!M$2:M$91,R16,赛果!I$2:I$91)-(COUNTIFS(赛果!D$2:D$91,R16,赛果!L$2:L$91,"主队胜")+COUNTIFS(赛果!E$2:E$91,R16,赛果!L$2:L$91,"客队胜"))</f>
        <v>0</v>
      </c>
      <c r="W16" s="38">
        <f t="shared" si="4"/>
        <v>0</v>
      </c>
      <c r="X16" s="39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38">
        <f t="array" ref="Y16">10-(RANK(S16,S$4:S$23)+SUMPRODUCT((S$4:S$23=S16)*(T$4:T$23&gt;T16)))</f>
        <v>2</v>
      </c>
      <c r="Z16" s="38">
        <f t="array" ref="Z16">10-(RANK(Y16,Y$4:Y$23)+SUMPRODUCT((Y$4:Y$23=Y16)*(W$4:W$23&gt;W16)))</f>
        <v>2</v>
      </c>
      <c r="AA16" s="38">
        <v>8</v>
      </c>
      <c r="AB16" s="38">
        <f t="array" ref="AB16">RANK(Z16,Z$4:Z$23)+SUMPRODUCT((Z$4:Z$23=Z16)*(AA$4:AA$23&gt;AA16))</f>
        <v>13</v>
      </c>
    </row>
    <row r="17" s="1" customFormat="1" ht="19" hidden="1" customHeight="1" spans="1:28">
      <c r="A17" s="2"/>
      <c r="B17" s="8">
        <f t="array" ref="B17">INDEX($R$4:$AB$23,MATCH(Q17,$AB$4:$AB$23,0),1)</f>
        <v>0</v>
      </c>
      <c r="C17" s="9">
        <f t="shared" si="5"/>
        <v>0</v>
      </c>
      <c r="D17" s="10">
        <f>COUNTIF(赛果!M$2:M$91,B17)</f>
        <v>0</v>
      </c>
      <c r="E17" s="23">
        <f>COUNTIF(赛果!N$2:N$91,B17)</f>
        <v>0</v>
      </c>
      <c r="F17" s="10">
        <f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0</v>
      </c>
      <c r="G17" s="24">
        <f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0</v>
      </c>
      <c r="H17" s="24">
        <f t="shared" si="0"/>
        <v>0</v>
      </c>
      <c r="I17" s="10">
        <f>SUMIF(赛果!N$2:N$91,B17,赛果!I$2:I$91)-(COUNTIFS(赛果!D$2:D$91,B17,赛果!L$2:L$91,"客队胜")+COUNTIFS(赛果!E$2:E$91,B17,赛果!L$2:L$91,"主队胜"))</f>
        <v>0</v>
      </c>
      <c r="J17" s="24">
        <f>SUMIF(赛果!M$2:M$91,B17,赛果!I$2:I$91)-(COUNTIFS(赛果!D$2:D$91,B17,赛果!L$2:L$91,"主队胜")+COUNTIFS(赛果!E$2:E$91,B17,赛果!L$2:L$91,"客队胜"))</f>
        <v>0</v>
      </c>
      <c r="K17" s="24">
        <f t="shared" si="1"/>
        <v>0</v>
      </c>
      <c r="L17" s="10">
        <f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0</v>
      </c>
      <c r="M17" s="24">
        <f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0</v>
      </c>
      <c r="N17" s="24">
        <f t="shared" si="2"/>
        <v>0</v>
      </c>
      <c r="O17" s="35">
        <f t="shared" si="3"/>
        <v>0</v>
      </c>
      <c r="P17" s="2"/>
      <c r="Q17" s="37">
        <v>14</v>
      </c>
      <c r="R17" s="38">
        <f>各类选项!F15</f>
        <v>0</v>
      </c>
      <c r="S17" s="38">
        <f>COUNTIF(赛果!M$2:M$91,R17)</f>
        <v>0</v>
      </c>
      <c r="T17" s="38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38">
        <f>SUMIF(赛果!N$2:N$91,R17,赛果!I$2:I$91)-(COUNTIFS(赛果!D$2:D$91,R17,赛果!L$2:L$91,"客队胜")+COUNTIFS(赛果!E$2:E$91,R17,赛果!L$2:L$91,"主队胜"))</f>
        <v>0</v>
      </c>
      <c r="V17" s="38">
        <f>SUMIF(赛果!M$2:M$91,R17,赛果!I$2:I$91)-(COUNTIFS(赛果!D$2:D$91,R17,赛果!L$2:L$91,"主队胜")+COUNTIFS(赛果!E$2:E$91,R17,赛果!L$2:L$91,"客队胜"))</f>
        <v>0</v>
      </c>
      <c r="W17" s="38">
        <f t="shared" si="4"/>
        <v>0</v>
      </c>
      <c r="X17" s="39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38">
        <f t="array" ref="Y17">10-(RANK(S17,S$4:S$23)+SUMPRODUCT((S$4:S$23=S17)*(T$4:T$23&gt;T17)))</f>
        <v>2</v>
      </c>
      <c r="Z17" s="38">
        <f t="array" ref="Z17">10-(RANK(Y17,Y$4:Y$23)+SUMPRODUCT((Y$4:Y$23=Y17)*(W$4:W$23&gt;W17)))</f>
        <v>2</v>
      </c>
      <c r="AA17" s="38">
        <v>7</v>
      </c>
      <c r="AB17" s="38">
        <f t="array" ref="AB17">RANK(Z17,Z$4:Z$23)+SUMPRODUCT((Z$4:Z$23=Z17)*(AA$4:AA$23&gt;AA17))</f>
        <v>14</v>
      </c>
    </row>
    <row r="18" s="1" customFormat="1" ht="19" hidden="1" customHeight="1" spans="1:28">
      <c r="A18" s="2"/>
      <c r="B18" s="5">
        <f t="array" ref="B18">INDEX($R$4:$AB$23,MATCH(Q18,$AB$4:$AB$23,0),1)</f>
        <v>0</v>
      </c>
      <c r="C18" s="6">
        <f t="shared" si="5"/>
        <v>0</v>
      </c>
      <c r="D18" s="7">
        <f>COUNTIF(赛果!M$2:M$91,B18)</f>
        <v>0</v>
      </c>
      <c r="E18" s="6">
        <f>COUNTIF(赛果!N$2:N$91,B18)</f>
        <v>0</v>
      </c>
      <c r="F18" s="7">
        <f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0</v>
      </c>
      <c r="G18" s="22">
        <f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0</v>
      </c>
      <c r="H18" s="22">
        <f t="shared" si="0"/>
        <v>0</v>
      </c>
      <c r="I18" s="7">
        <f>SUMIF(赛果!N$2:N$91,B18,赛果!I$2:I$91)-(COUNTIFS(赛果!D$2:D$91,B18,赛果!L$2:L$91,"客队胜")+COUNTIFS(赛果!E$2:E$91,B18,赛果!L$2:L$91,"主队胜"))</f>
        <v>0</v>
      </c>
      <c r="J18" s="22">
        <f>SUMIF(赛果!M$2:M$91,B18,赛果!I$2:I$91)-(COUNTIFS(赛果!D$2:D$91,B18,赛果!L$2:L$91,"主队胜")+COUNTIFS(赛果!E$2:E$91,B18,赛果!L$2:L$91,"客队胜"))</f>
        <v>0</v>
      </c>
      <c r="K18" s="22">
        <f t="shared" si="1"/>
        <v>0</v>
      </c>
      <c r="L18" s="7">
        <f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0</v>
      </c>
      <c r="M18" s="22">
        <f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0</v>
      </c>
      <c r="N18" s="22">
        <f t="shared" si="2"/>
        <v>0</v>
      </c>
      <c r="O18" s="34">
        <f t="shared" si="3"/>
        <v>0</v>
      </c>
      <c r="P18" s="2"/>
      <c r="Q18" s="37">
        <v>15</v>
      </c>
      <c r="R18" s="38">
        <f>各类选项!F16</f>
        <v>0</v>
      </c>
      <c r="S18" s="38">
        <f>COUNTIF(赛果!M$2:M$91,R18)</f>
        <v>0</v>
      </c>
      <c r="T18" s="38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38">
        <f>SUMIF(赛果!N$2:N$91,R18,赛果!I$2:I$91)-(COUNTIFS(赛果!D$2:D$91,R18,赛果!L$2:L$91,"客队胜")+COUNTIFS(赛果!E$2:E$91,R18,赛果!L$2:L$91,"主队胜"))</f>
        <v>0</v>
      </c>
      <c r="V18" s="38">
        <f>SUMIF(赛果!M$2:M$91,R18,赛果!I$2:I$91)-(COUNTIFS(赛果!D$2:D$91,R18,赛果!L$2:L$91,"主队胜")+COUNTIFS(赛果!E$2:E$91,R18,赛果!L$2:L$91,"客队胜"))</f>
        <v>0</v>
      </c>
      <c r="W18" s="38">
        <f t="shared" si="4"/>
        <v>0</v>
      </c>
      <c r="X18" s="39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38">
        <f t="array" ref="Y18">10-(RANK(S18,S$4:S$23)+SUMPRODUCT((S$4:S$23=S18)*(T$4:T$23&gt;T18)))</f>
        <v>2</v>
      </c>
      <c r="Z18" s="38">
        <f t="array" ref="Z18">10-(RANK(Y18,Y$4:Y$23)+SUMPRODUCT((Y$4:Y$23=Y18)*(W$4:W$23&gt;W18)))</f>
        <v>2</v>
      </c>
      <c r="AA18" s="38">
        <v>6</v>
      </c>
      <c r="AB18" s="38">
        <f t="array" ref="AB18">RANK(Z18,Z$4:Z$23)+SUMPRODUCT((Z$4:Z$23=Z18)*(AA$4:AA$23&gt;AA18))</f>
        <v>15</v>
      </c>
    </row>
    <row r="19" s="1" customFormat="1" ht="19" hidden="1" customHeight="1" spans="1:28">
      <c r="A19" s="2"/>
      <c r="B19" s="8">
        <f t="array" ref="B19">INDEX($R$4:$AB$23,MATCH(Q19,$AB$4:$AB$23,0),1)</f>
        <v>0</v>
      </c>
      <c r="C19" s="9">
        <f t="shared" si="5"/>
        <v>0</v>
      </c>
      <c r="D19" s="10">
        <f>COUNTIF(赛果!M$2:M$91,B19)</f>
        <v>0</v>
      </c>
      <c r="E19" s="23">
        <f>COUNTIF(赛果!N$2:N$91,B19)</f>
        <v>0</v>
      </c>
      <c r="F19" s="10">
        <f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0</v>
      </c>
      <c r="G19" s="24">
        <f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0</v>
      </c>
      <c r="H19" s="24">
        <f t="shared" si="0"/>
        <v>0</v>
      </c>
      <c r="I19" s="10">
        <f>SUMIF(赛果!N$2:N$91,B19,赛果!I$2:I$91)-(COUNTIFS(赛果!D$2:D$91,B19,赛果!L$2:L$91,"客队胜")+COUNTIFS(赛果!E$2:E$91,B19,赛果!L$2:L$91,"主队胜"))</f>
        <v>0</v>
      </c>
      <c r="J19" s="24">
        <f>SUMIF(赛果!M$2:M$91,B19,赛果!I$2:I$91)-(COUNTIFS(赛果!D$2:D$91,B19,赛果!L$2:L$91,"主队胜")+COUNTIFS(赛果!E$2:E$91,B19,赛果!L$2:L$91,"客队胜"))</f>
        <v>0</v>
      </c>
      <c r="K19" s="24">
        <f t="shared" si="1"/>
        <v>0</v>
      </c>
      <c r="L19" s="10">
        <f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0</v>
      </c>
      <c r="M19" s="24">
        <f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0</v>
      </c>
      <c r="N19" s="24">
        <f t="shared" si="2"/>
        <v>0</v>
      </c>
      <c r="O19" s="35">
        <f t="shared" si="3"/>
        <v>0</v>
      </c>
      <c r="P19" s="2"/>
      <c r="Q19" s="37">
        <v>16</v>
      </c>
      <c r="R19" s="38">
        <f>各类选项!F17</f>
        <v>0</v>
      </c>
      <c r="S19" s="38">
        <f>COUNTIF(赛果!M$2:M$91,R19)</f>
        <v>0</v>
      </c>
      <c r="T19" s="38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38">
        <f>SUMIF(赛果!N$2:N$91,R19,赛果!I$2:I$91)-(COUNTIFS(赛果!D$2:D$91,R19,赛果!L$2:L$91,"客队胜")+COUNTIFS(赛果!E$2:E$91,R19,赛果!L$2:L$91,"主队胜"))</f>
        <v>0</v>
      </c>
      <c r="V19" s="38">
        <f>SUMIF(赛果!M$2:M$91,R19,赛果!I$2:I$91)-(COUNTIFS(赛果!D$2:D$91,R19,赛果!L$2:L$91,"主队胜")+COUNTIFS(赛果!E$2:E$91,R19,赛果!L$2:L$91,"客队胜"))</f>
        <v>0</v>
      </c>
      <c r="W19" s="38">
        <f t="shared" si="4"/>
        <v>0</v>
      </c>
      <c r="X19" s="39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38">
        <f t="array" ref="Y19">10-(RANK(S19,S$4:S$23)+SUMPRODUCT((S$4:S$23=S19)*(T$4:T$23&gt;T19)))</f>
        <v>2</v>
      </c>
      <c r="Z19" s="38">
        <f t="array" ref="Z19">10-(RANK(Y19,Y$4:Y$23)+SUMPRODUCT((Y$4:Y$23=Y19)*(W$4:W$23&gt;W19)))</f>
        <v>2</v>
      </c>
      <c r="AA19" s="38">
        <v>5</v>
      </c>
      <c r="AB19" s="38">
        <f t="array" ref="AB19">RANK(Z19,Z$4:Z$23)+SUMPRODUCT((Z$4:Z$23=Z19)*(AA$4:AA$23&gt;AA19))</f>
        <v>16</v>
      </c>
    </row>
    <row r="20" s="1" customFormat="1" ht="19" hidden="1" customHeight="1" spans="1:28">
      <c r="A20" s="2"/>
      <c r="B20" s="5">
        <f t="array" ref="B20">INDEX($R$4:$AB$23,MATCH(Q20,$AB$4:$AB$23,0),1)</f>
        <v>0</v>
      </c>
      <c r="C20" s="6">
        <f t="shared" si="5"/>
        <v>0</v>
      </c>
      <c r="D20" s="7">
        <f>COUNTIF(赛果!M$2:M$91,B20)</f>
        <v>0</v>
      </c>
      <c r="E20" s="6">
        <f>COUNTIF(赛果!N$2:N$91,B20)</f>
        <v>0</v>
      </c>
      <c r="F20" s="7">
        <f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22">
        <f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22">
        <f t="shared" si="0"/>
        <v>0</v>
      </c>
      <c r="I20" s="7">
        <f>SUMIF(赛果!N$2:N$91,B20,赛果!I$2:I$91)-(COUNTIFS(赛果!D$2:D$91,B20,赛果!L$2:L$91,"客队胜")+COUNTIFS(赛果!E$2:E$91,B20,赛果!L$2:L$91,"主队胜"))</f>
        <v>0</v>
      </c>
      <c r="J20" s="22">
        <f>SUMIF(赛果!M$2:M$91,B20,赛果!I$2:I$91)-(COUNTIFS(赛果!D$2:D$91,B20,赛果!L$2:L$91,"主队胜")+COUNTIFS(赛果!E$2:E$91,B20,赛果!L$2:L$91,"客队胜"))</f>
        <v>0</v>
      </c>
      <c r="K20" s="22">
        <f t="shared" si="1"/>
        <v>0</v>
      </c>
      <c r="L20" s="7">
        <f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22">
        <f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22">
        <f t="shared" si="2"/>
        <v>0</v>
      </c>
      <c r="O20" s="34">
        <f t="shared" si="3"/>
        <v>0</v>
      </c>
      <c r="P20" s="2"/>
      <c r="Q20" s="37">
        <v>17</v>
      </c>
      <c r="R20" s="38">
        <f>各类选项!F18</f>
        <v>0</v>
      </c>
      <c r="S20" s="38">
        <f>COUNTIF(赛果!M$2:M$91,R20)</f>
        <v>0</v>
      </c>
      <c r="T20" s="38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38">
        <f>SUMIF(赛果!N$2:N$91,R20,赛果!I$2:I$91)-(COUNTIFS(赛果!D$2:D$91,R20,赛果!L$2:L$91,"客队胜")+COUNTIFS(赛果!E$2:E$91,R20,赛果!L$2:L$91,"主队胜"))</f>
        <v>0</v>
      </c>
      <c r="V20" s="38">
        <f>SUMIF(赛果!M$2:M$91,R20,赛果!I$2:I$91)-(COUNTIFS(赛果!D$2:D$91,R20,赛果!L$2:L$91,"主队胜")+COUNTIFS(赛果!E$2:E$91,R20,赛果!L$2:L$91,"客队胜"))</f>
        <v>0</v>
      </c>
      <c r="W20" s="38">
        <f t="shared" si="4"/>
        <v>0</v>
      </c>
      <c r="X20" s="39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38">
        <f t="array" ref="Y20">10-(RANK(S20,S$4:S$23)+SUMPRODUCT((S$4:S$23=S20)*(T$4:T$23&gt;T20)))</f>
        <v>2</v>
      </c>
      <c r="Z20" s="38">
        <f t="array" ref="Z20">10-(RANK(Y20,Y$4:Y$23)+SUMPRODUCT((Y$4:Y$23=Y20)*(W$4:W$23&gt;W20)))</f>
        <v>2</v>
      </c>
      <c r="AA20" s="38">
        <v>4</v>
      </c>
      <c r="AB20" s="38">
        <f t="array" ref="AB20">RANK(Z20,Z$4:Z$23)+SUMPRODUCT((Z$4:Z$23=Z20)*(AA$4:AA$23&gt;AA20))</f>
        <v>17</v>
      </c>
    </row>
    <row r="21" s="1" customFormat="1" ht="19" hidden="1" customHeight="1" spans="1:28">
      <c r="A21" s="2"/>
      <c r="B21" s="8">
        <f t="array" ref="B21">INDEX($R$4:$AB$23,MATCH(Q21,$AB$4:$AB$23,0),1)</f>
        <v>0</v>
      </c>
      <c r="C21" s="9">
        <f t="shared" si="5"/>
        <v>0</v>
      </c>
      <c r="D21" s="10">
        <f>COUNTIF(赛果!M$2:M$91,B21)</f>
        <v>0</v>
      </c>
      <c r="E21" s="23">
        <f>COUNTIF(赛果!N$2:N$91,B21)</f>
        <v>0</v>
      </c>
      <c r="F21" s="10">
        <f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0</v>
      </c>
      <c r="G21" s="24">
        <f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0</v>
      </c>
      <c r="H21" s="24">
        <f t="shared" si="0"/>
        <v>0</v>
      </c>
      <c r="I21" s="10">
        <f>SUMIF(赛果!N$2:N$91,B21,赛果!I$2:I$91)-(COUNTIFS(赛果!D$2:D$91,B21,赛果!L$2:L$91,"客队胜")+COUNTIFS(赛果!E$2:E$91,B21,赛果!L$2:L$91,"主队胜"))</f>
        <v>0</v>
      </c>
      <c r="J21" s="24">
        <f>SUMIF(赛果!M$2:M$91,B21,赛果!I$2:I$91)-(COUNTIFS(赛果!D$2:D$91,B21,赛果!L$2:L$91,"主队胜")+COUNTIFS(赛果!E$2:E$91,B21,赛果!L$2:L$91,"客队胜"))</f>
        <v>0</v>
      </c>
      <c r="K21" s="24">
        <f t="shared" si="1"/>
        <v>0</v>
      </c>
      <c r="L21" s="10">
        <f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0</v>
      </c>
      <c r="M21" s="24">
        <f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0</v>
      </c>
      <c r="N21" s="24">
        <f t="shared" si="2"/>
        <v>0</v>
      </c>
      <c r="O21" s="35">
        <f t="shared" si="3"/>
        <v>0</v>
      </c>
      <c r="P21" s="2"/>
      <c r="Q21" s="37">
        <v>18</v>
      </c>
      <c r="R21" s="38">
        <f>各类选项!F19</f>
        <v>0</v>
      </c>
      <c r="S21" s="38">
        <f>COUNTIF(赛果!M$2:M$91,R21)</f>
        <v>0</v>
      </c>
      <c r="T21" s="38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38">
        <f>SUMIF(赛果!N$2:N$91,R21,赛果!I$2:I$91)-(COUNTIFS(赛果!D$2:D$91,R21,赛果!L$2:L$91,"客队胜")+COUNTIFS(赛果!E$2:E$91,R21,赛果!L$2:L$91,"主队胜"))</f>
        <v>0</v>
      </c>
      <c r="V21" s="38">
        <f>SUMIF(赛果!M$2:M$91,R21,赛果!I$2:I$91)-(COUNTIFS(赛果!D$2:D$91,R21,赛果!L$2:L$91,"主队胜")+COUNTIFS(赛果!E$2:E$91,R21,赛果!L$2:L$91,"客队胜"))</f>
        <v>0</v>
      </c>
      <c r="W21" s="38">
        <f t="shared" si="4"/>
        <v>0</v>
      </c>
      <c r="X21" s="39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38">
        <f t="array" ref="Y21">10-(RANK(S21,S$4:S$23)+SUMPRODUCT((S$4:S$23=S21)*(T$4:T$23&gt;T21)))</f>
        <v>2</v>
      </c>
      <c r="Z21" s="38">
        <f t="array" ref="Z21">10-(RANK(Y21,Y$4:Y$23)+SUMPRODUCT((Y$4:Y$23=Y21)*(W$4:W$23&gt;W21)))</f>
        <v>2</v>
      </c>
      <c r="AA21" s="38">
        <v>3</v>
      </c>
      <c r="AB21" s="38">
        <f t="array" ref="AB21">RANK(Z21,Z$4:Z$23)+SUMPRODUCT((Z$4:Z$23=Z21)*(AA$4:AA$23&gt;AA21))</f>
        <v>18</v>
      </c>
    </row>
    <row r="22" s="1" customFormat="1" ht="19" hidden="1" customHeight="1" spans="1:28">
      <c r="A22" s="2"/>
      <c r="B22" s="5">
        <f t="array" ref="B22">INDEX($R$4:$AB$23,MATCH(Q22,$AB$4:$AB$23,0),1)</f>
        <v>0</v>
      </c>
      <c r="C22" s="6">
        <f t="shared" si="5"/>
        <v>0</v>
      </c>
      <c r="D22" s="7">
        <f>COUNTIF(赛果!M$2:M$91,B22)</f>
        <v>0</v>
      </c>
      <c r="E22" s="6">
        <f>COUNTIF(赛果!N$2:N$91,B22)</f>
        <v>0</v>
      </c>
      <c r="F22" s="7">
        <f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0</v>
      </c>
      <c r="G22" s="22">
        <f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0</v>
      </c>
      <c r="H22" s="22">
        <f t="shared" si="0"/>
        <v>0</v>
      </c>
      <c r="I22" s="7">
        <f>SUMIF(赛果!N$2:N$91,B22,赛果!I$2:I$91)-(COUNTIFS(赛果!D$2:D$91,B22,赛果!L$2:L$91,"客队胜")+COUNTIFS(赛果!E$2:E$91,B22,赛果!L$2:L$91,"主队胜"))</f>
        <v>0</v>
      </c>
      <c r="J22" s="22">
        <f>SUMIF(赛果!M$2:M$91,B22,赛果!I$2:I$91)-(COUNTIFS(赛果!D$2:D$91,B22,赛果!L$2:L$91,"主队胜")+COUNTIFS(赛果!E$2:E$91,B22,赛果!L$2:L$91,"客队胜"))</f>
        <v>0</v>
      </c>
      <c r="K22" s="22">
        <f t="shared" si="1"/>
        <v>0</v>
      </c>
      <c r="L22" s="7">
        <f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0</v>
      </c>
      <c r="M22" s="22">
        <f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0</v>
      </c>
      <c r="N22" s="22">
        <f t="shared" si="2"/>
        <v>0</v>
      </c>
      <c r="O22" s="34">
        <f t="shared" si="3"/>
        <v>0</v>
      </c>
      <c r="P22" s="2"/>
      <c r="Q22" s="37">
        <v>19</v>
      </c>
      <c r="R22" s="38">
        <f>各类选项!F20</f>
        <v>0</v>
      </c>
      <c r="S22" s="38">
        <f>COUNTIF(赛果!M$2:M$91,R22)</f>
        <v>0</v>
      </c>
      <c r="T22" s="38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38">
        <f>SUMIF(赛果!N$2:N$91,R22,赛果!I$2:I$91)-(COUNTIFS(赛果!D$2:D$91,R22,赛果!L$2:L$91,"客队胜")+COUNTIFS(赛果!E$2:E$91,R22,赛果!L$2:L$91,"主队胜"))</f>
        <v>0</v>
      </c>
      <c r="V22" s="38">
        <f>SUMIF(赛果!M$2:M$91,R22,赛果!I$2:I$91)-(COUNTIFS(赛果!D$2:D$91,R22,赛果!L$2:L$91,"主队胜")+COUNTIFS(赛果!E$2:E$91,R22,赛果!L$2:L$91,"客队胜"))</f>
        <v>0</v>
      </c>
      <c r="W22" s="38">
        <f t="shared" si="4"/>
        <v>0</v>
      </c>
      <c r="X22" s="39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38">
        <f t="array" ref="Y22">10-(RANK(S22,S$4:S$23)+SUMPRODUCT((S$4:S$23=S22)*(T$4:T$23&gt;T22)))</f>
        <v>2</v>
      </c>
      <c r="Z22" s="38">
        <f t="array" ref="Z22">10-(RANK(Y22,Y$4:Y$23)+SUMPRODUCT((Y$4:Y$23=Y22)*(W$4:W$23&gt;W22)))</f>
        <v>2</v>
      </c>
      <c r="AA22" s="38">
        <v>2</v>
      </c>
      <c r="AB22" s="38">
        <f t="array" ref="AB22">RANK(Z22,Z$4:Z$23)+SUMPRODUCT((Z$4:Z$23=Z22)*(AA$4:AA$23&gt;AA22))</f>
        <v>19</v>
      </c>
    </row>
    <row r="23" s="1" customFormat="1" ht="19" hidden="1" customHeight="1" spans="1:28">
      <c r="A23" s="2"/>
      <c r="B23" s="8">
        <f t="array" ref="B23">INDEX($R$4:$AB$23,MATCH(Q23,$AB$4:$AB$23,0),1)</f>
        <v>0</v>
      </c>
      <c r="C23" s="9">
        <f t="shared" si="5"/>
        <v>0</v>
      </c>
      <c r="D23" s="10">
        <f>COUNTIF(赛果!M$2:M$91,B23)</f>
        <v>0</v>
      </c>
      <c r="E23" s="23">
        <f>COUNTIF(赛果!N$2:N$91,B23)</f>
        <v>0</v>
      </c>
      <c r="F23" s="10">
        <f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0</v>
      </c>
      <c r="G23" s="24">
        <f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0</v>
      </c>
      <c r="H23" s="24">
        <f t="shared" si="0"/>
        <v>0</v>
      </c>
      <c r="I23" s="10">
        <f>SUMIF(赛果!N$2:N$91,B23,赛果!I$2:I$91)-(COUNTIFS(赛果!D$2:D$91,B23,赛果!L$2:L$91,"客队胜")+COUNTIFS(赛果!E$2:E$91,B23,赛果!L$2:L$91,"主队胜"))</f>
        <v>0</v>
      </c>
      <c r="J23" s="24">
        <f>SUMIF(赛果!M$2:M$91,B23,赛果!I$2:I$91)-(COUNTIFS(赛果!D$2:D$91,B23,赛果!L$2:L$91,"主队胜")+COUNTIFS(赛果!E$2:E$91,B23,赛果!L$2:L$91,"客队胜"))</f>
        <v>0</v>
      </c>
      <c r="K23" s="24">
        <f t="shared" si="1"/>
        <v>0</v>
      </c>
      <c r="L23" s="10">
        <f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0</v>
      </c>
      <c r="M23" s="24">
        <f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0</v>
      </c>
      <c r="N23" s="24">
        <f t="shared" si="2"/>
        <v>0</v>
      </c>
      <c r="O23" s="35">
        <f t="shared" si="3"/>
        <v>0</v>
      </c>
      <c r="P23" s="2"/>
      <c r="Q23" s="37">
        <v>20</v>
      </c>
      <c r="R23" s="38">
        <f>各类选项!F21</f>
        <v>0</v>
      </c>
      <c r="S23" s="38">
        <f>COUNTIF(赛果!M$2:M$91,R23)</f>
        <v>0</v>
      </c>
      <c r="T23" s="38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38">
        <f>SUMIF(赛果!N$2:N$91,R23,赛果!I$2:I$91)-(COUNTIFS(赛果!D$2:D$91,R23,赛果!L$2:L$91,"客队胜")+COUNTIFS(赛果!E$2:E$91,R23,赛果!L$2:L$91,"主队胜"))</f>
        <v>0</v>
      </c>
      <c r="V23" s="38">
        <f>SUMIF(赛果!M$2:M$91,R23,赛果!I$2:I$91)-(COUNTIFS(赛果!D$2:D$91,R23,赛果!L$2:L$91,"主队胜")+COUNTIFS(赛果!E$2:E$91,R23,赛果!L$2:L$91,"客队胜"))</f>
        <v>0</v>
      </c>
      <c r="W23" s="38">
        <f t="shared" si="4"/>
        <v>0</v>
      </c>
      <c r="X23" s="39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38">
        <f t="array" ref="Y23">10-(RANK(S23,S$4:S$23)+SUMPRODUCT((S$4:S$23=S23)*(T$4:T$23&gt;T23)))</f>
        <v>2</v>
      </c>
      <c r="Z23" s="38">
        <f t="array" ref="Z23">10-(RANK(Y23,Y$4:Y$23)+SUMPRODUCT((Y$4:Y$23=Y23)*(W$4:W$23&gt;W23)))</f>
        <v>2</v>
      </c>
      <c r="AA23" s="38">
        <v>1</v>
      </c>
      <c r="AB23" s="38">
        <f t="array" ref="AB23">RANK(Z23,Z$4:Z$23)+SUMPRODUCT((Z$4:Z$23=Z23)*(AA$4:AA$23&gt;AA23))</f>
        <v>20</v>
      </c>
    </row>
    <row r="24" s="1" customFormat="1" ht="19.75" customHeight="1" spans="1:16">
      <c r="A24" s="2"/>
      <c r="B24" s="11" t="s">
        <v>416</v>
      </c>
      <c r="C24" s="11"/>
      <c r="D24" s="11"/>
      <c r="E24" s="11"/>
      <c r="F24" s="25"/>
      <c r="G24" s="25" t="s">
        <v>417</v>
      </c>
      <c r="H24" s="25"/>
      <c r="I24" s="25"/>
      <c r="J24" s="25"/>
      <c r="K24" s="25"/>
      <c r="L24" s="31"/>
      <c r="M24" s="36">
        <v>45347</v>
      </c>
      <c r="N24" s="36"/>
      <c r="O24" s="36"/>
      <c r="P24" s="2"/>
    </row>
    <row r="25" s="1" customFormat="1" ht="19" customHeight="1" spans="1:16">
      <c r="A25" s="2"/>
      <c r="B25" s="11"/>
      <c r="C25" s="11"/>
      <c r="D25" s="11"/>
      <c r="E25" s="11"/>
      <c r="F25" s="21"/>
      <c r="G25" s="21" t="s">
        <v>418</v>
      </c>
      <c r="H25" s="21"/>
      <c r="I25" s="21"/>
      <c r="J25" s="21"/>
      <c r="K25" s="21"/>
      <c r="L25" s="2"/>
      <c r="M25" s="36"/>
      <c r="N25" s="36"/>
      <c r="O25" s="36"/>
      <c r="P25" s="2"/>
    </row>
    <row r="26" ht="19" customHeight="1"/>
    <row r="27" ht="19" customHeight="1"/>
    <row r="28" ht="19" customHeight="1" spans="1:16">
      <c r="A28" s="12"/>
      <c r="B28" s="13"/>
      <c r="C28" s="13"/>
      <c r="D28" s="13"/>
      <c r="E28" s="26"/>
      <c r="F28" s="12"/>
      <c r="G28" s="26" t="str">
        <f>说明!E3&amp;""&amp;说明!F3</f>
        <v>2024IJL夏季赛常规赛</v>
      </c>
      <c r="H28" s="26"/>
      <c r="I28" s="26"/>
      <c r="J28" s="26"/>
      <c r="K28" s="26"/>
      <c r="L28" s="12"/>
      <c r="M28" s="13"/>
      <c r="N28" s="13"/>
      <c r="O28" s="13"/>
      <c r="P28" s="12"/>
    </row>
    <row r="29" ht="19" customHeight="1" spans="1:16">
      <c r="A29" s="12"/>
      <c r="B29" s="13"/>
      <c r="C29" s="13"/>
      <c r="D29" s="13"/>
      <c r="E29" s="26"/>
      <c r="F29" s="12"/>
      <c r="G29" s="26" t="s">
        <v>419</v>
      </c>
      <c r="H29" s="26"/>
      <c r="I29" s="26"/>
      <c r="J29" s="26"/>
      <c r="K29" s="26"/>
      <c r="L29" s="12"/>
      <c r="M29" s="13"/>
      <c r="N29" s="13"/>
      <c r="O29" s="13"/>
      <c r="P29" s="12"/>
    </row>
    <row r="30" ht="19" customHeight="1" spans="1:34">
      <c r="A30" s="14"/>
      <c r="B30" s="15" t="s">
        <v>396</v>
      </c>
      <c r="C30" s="15" t="s">
        <v>222</v>
      </c>
      <c r="D30" s="15" t="s">
        <v>420</v>
      </c>
      <c r="E30" s="15" t="s">
        <v>397</v>
      </c>
      <c r="F30" s="15" t="s">
        <v>421</v>
      </c>
      <c r="G30" s="15" t="s">
        <v>398</v>
      </c>
      <c r="H30" s="15" t="s">
        <v>422</v>
      </c>
      <c r="I30" s="15" t="s">
        <v>423</v>
      </c>
      <c r="J30" s="15" t="s">
        <v>424</v>
      </c>
      <c r="K30" s="15" t="s">
        <v>425</v>
      </c>
      <c r="L30" s="15" t="s">
        <v>405</v>
      </c>
      <c r="M30" s="15" t="s">
        <v>406</v>
      </c>
      <c r="N30" s="15" t="s">
        <v>426</v>
      </c>
      <c r="O30" s="15" t="s">
        <v>408</v>
      </c>
      <c r="P30" s="14"/>
      <c r="Q30" s="37" t="s">
        <v>409</v>
      </c>
      <c r="R30" s="38" t="s">
        <v>42</v>
      </c>
      <c r="S30" s="38" t="s">
        <v>222</v>
      </c>
      <c r="T30" s="38" t="s">
        <v>420</v>
      </c>
      <c r="U30" s="38" t="s">
        <v>397</v>
      </c>
      <c r="V30" s="38" t="s">
        <v>424</v>
      </c>
      <c r="W30" s="38" t="s">
        <v>425</v>
      </c>
      <c r="X30" s="38" t="s">
        <v>405</v>
      </c>
      <c r="Y30" s="38" t="s">
        <v>406</v>
      </c>
      <c r="Z30" s="38" t="s">
        <v>426</v>
      </c>
      <c r="AA30" s="38" t="s">
        <v>408</v>
      </c>
      <c r="AB30" s="38" t="s">
        <v>415</v>
      </c>
      <c r="AC30" s="38" t="s">
        <v>415</v>
      </c>
      <c r="AD30" s="38" t="s">
        <v>415</v>
      </c>
      <c r="AE30" s="38" t="s">
        <v>414</v>
      </c>
      <c r="AF30" s="38"/>
      <c r="AG30" s="38"/>
      <c r="AH30" s="38"/>
    </row>
    <row r="31" ht="19" customHeight="1" spans="1:31">
      <c r="A31" s="16"/>
      <c r="B31" s="17" t="str">
        <f t="array" ref="B31">INDEX($R$31:$AB$50,MATCH(Q31,$AB$31:$AB$50,0),1)</f>
        <v>RC</v>
      </c>
      <c r="C31" s="17">
        <f>COUNTIF(赛果!M$2:M$91,B31)+COUNTIF(赛果!N$2:N$91,B31)</f>
        <v>12</v>
      </c>
      <c r="D31" s="18">
        <f>COUNTIFS(原始数据!K$2:K$721,B31)</f>
        <v>32</v>
      </c>
      <c r="E31" s="27">
        <f>COUNTIFS(原始数据!K$2:K$721,B31,原始数据!I$2:I$721,"主",原始数据!S$2:S$721,"&gt;2")+COUNTIFS(原始数据!K$2:K$721,B31,原始数据!I$2:I$721,"客",原始数据!S$2:S$721,"&lt;2")</f>
        <v>21</v>
      </c>
      <c r="F31" s="27">
        <f>COUNTIFS(原始数据!K$2:K$721,B31,原始数据!I$2:I$721,"主",原始数据!S$2:S$721,"=2")+COUNTIFS(原始数据!K$2:K$721,B31,原始数据!I$2:I$721,"客",原始数据!S$2:S$721,"=2")</f>
        <v>6</v>
      </c>
      <c r="G31" s="28">
        <f>COUNTIFS(原始数据!K$2:K$721,B31,原始数据!I$2:I$721,"主",原始数据!S$2:S$721,"&lt;2")+COUNTIFS(原始数据!K$2:K$721,B31,原始数据!I$2:I$721,"客",原始数据!S$2:S$721,"&gt;2")</f>
        <v>5</v>
      </c>
      <c r="H31" s="18">
        <f>COUNTIFS(原始数据!K$2:K$721,B31,原始数据!I$2:I$721,"主",原始数据!S$2:S$721,"5")+COUNTIFS(原始数据!K$2:K$721,B31,原始数据!I$2:I$721,"客",原始数据!S$2:S$721,"0")</f>
        <v>17</v>
      </c>
      <c r="I31" s="28">
        <f>COUNTIFS(原始数据!K$2:K$721,B31,原始数据!I$2:I$721,"主",原始数据!S$2:S$721,"0")+COUNTIFS(原始数据!K$2:K$721,B31,原始数据!I$2:I$721,"客",原始数据!S$2:S$721,"5")</f>
        <v>0</v>
      </c>
      <c r="J31" s="18">
        <f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97</v>
      </c>
      <c r="K31" s="32">
        <f>IF(D31=0,0,J31/D31)</f>
        <v>3.03125</v>
      </c>
      <c r="L31" s="18">
        <f>SUMIFS(原始数据!S$2:S$721,原始数据!K$2:K$721,B31,原始数据!I$2:I$721,"主")+SUMIFS(原始数据!T$2:T$721,原始数据!K$2:K$721,B31,原始数据!I$2:I$721,"客")</f>
        <v>114</v>
      </c>
      <c r="M31" s="27">
        <f>SUMIFS(原始数据!S$2:S$721,原始数据!K$2:K$721,B31,原始数据!I$2:I$721,"客")+SUMIFS(原始数据!T$2:T$721,原始数据!K$2:K$721,B31,原始数据!I$2:I$721,"主")</f>
        <v>31</v>
      </c>
      <c r="N31" s="32">
        <f>IF(D31=0,0,L31/D31)</f>
        <v>3.5625</v>
      </c>
      <c r="O31" s="32">
        <f>IF($D31=0,0,IFERROR($L31/$M31,"MAX"))</f>
        <v>3.67741935483871</v>
      </c>
      <c r="P31" s="14"/>
      <c r="Q31" s="37">
        <v>1</v>
      </c>
      <c r="R31" s="38" t="str">
        <f>各类选项!F2</f>
        <v>AWG</v>
      </c>
      <c r="S31" s="38">
        <f>COUNTIF(赛果!M$2:M$91,R31)+COUNTIF(赛果!N$2:N$91,R31)</f>
        <v>12</v>
      </c>
      <c r="T31" s="38">
        <f>COUNTIFS(原始数据!K$2:K$721,R31)</f>
        <v>33</v>
      </c>
      <c r="U31" s="38">
        <f>COUNTIFS(原始数据!K$2:K$721,R31,原始数据!I$2:I$721,"主",原始数据!S$2:S$721,"&gt;2")+COUNTIFS(原始数据!K$2:K$721,R31,原始数据!I$2:I$721,"客",原始数据!S$2:S$721,"&lt;2")</f>
        <v>8</v>
      </c>
      <c r="V31" s="39">
        <f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64</v>
      </c>
      <c r="W31" s="40">
        <f>IF(T31=0,0,V31/T31)</f>
        <v>1.93939393939394</v>
      </c>
      <c r="X31" s="38">
        <f>SUMIFS(原始数据!S$2:S$721,原始数据!K$2:K$721,R31,原始数据!I$2:I$721,"主")+SUMIFS(原始数据!T$2:T$721,原始数据!K$2:K$721,R31,原始数据!I$2:I$721,"客")</f>
        <v>67</v>
      </c>
      <c r="Y31" s="38">
        <f>SUMIFS(原始数据!S$2:S$721,原始数据!K$2:K$721,R31,原始数据!I$2:I$721,"客")+SUMIFS(原始数据!T$2:T$721,原始数据!K$2:K$721,R31,原始数据!I$2:I$721,"主")</f>
        <v>68</v>
      </c>
      <c r="Z31" s="40">
        <f>IF(T31=0,0,X31/T31)</f>
        <v>2.03030303030303</v>
      </c>
      <c r="AA31" s="40">
        <f>IF($S31=0,0,IFERROR($X31/$Y31,"MAX"))</f>
        <v>0.985294117647059</v>
      </c>
      <c r="AB31" s="38">
        <f t="array" ref="AB31">AD31+SUMPRODUCT((AD$31:AD$50=AD31)*(AE$31:AE$50&gt;AE31))</f>
        <v>7</v>
      </c>
      <c r="AC31" s="38">
        <f t="array" ref="AC31">RANK(Z31,Z$31:Z$50)+(SUMPRODUCT((Z$31:Z$50=Z31)*(AA$31:AA$50&gt;AA31)))</f>
        <v>7</v>
      </c>
      <c r="AD31" s="38">
        <f t="array" ref="AD31">AC31+(SUMPRODUCT((AC$31:AC$50=AC31)*(W$31:W$50&gt;W31)))</f>
        <v>7</v>
      </c>
      <c r="AE31" s="38">
        <v>20</v>
      </c>
    </row>
    <row r="32" ht="19" customHeight="1" spans="1:31">
      <c r="A32" s="16"/>
      <c r="B32" s="19" t="str">
        <f t="array" ref="B32">INDEX($R$31:$AB$50,MATCH(Q32,$AB$31:$AB$50,0),1)</f>
        <v>ZETA</v>
      </c>
      <c r="C32" s="19">
        <f>COUNTIF(赛果!M$2:M$91,B32)+COUNTIF(赛果!N$2:N$91,B32)</f>
        <v>12</v>
      </c>
      <c r="D32" s="20">
        <f>COUNTIFS(原始数据!K$2:K$721,B32)</f>
        <v>32</v>
      </c>
      <c r="E32" s="29">
        <f>COUNTIFS(原始数据!K$2:K$721,B32,原始数据!I$2:I$721,"主",原始数据!S$2:S$721,"&gt;2")+COUNTIFS(原始数据!K$2:K$721,B32,原始数据!I$2:I$721,"客",原始数据!S$2:S$721,"&lt;2")</f>
        <v>18</v>
      </c>
      <c r="F32" s="29">
        <f>COUNTIFS(原始数据!K$2:K$721,B32,原始数据!I$2:I$721,"主",原始数据!S$2:S$721,"=2")+COUNTIFS(原始数据!K$2:K$721,B32,原始数据!I$2:I$721,"客",原始数据!S$2:S$721,"=2")</f>
        <v>11</v>
      </c>
      <c r="G32" s="30">
        <f>COUNTIFS(原始数据!K$2:K$721,B32,原始数据!I$2:I$721,"主",原始数据!S$2:S$721,"&lt;2")+COUNTIFS(原始数据!K$2:K$721,B32,原始数据!I$2:I$721,"客",原始数据!S$2:S$721,"&gt;2")</f>
        <v>3</v>
      </c>
      <c r="H32" s="20">
        <f>COUNTIFS(原始数据!K$2:K$721,B32,原始数据!I$2:I$721,"主",原始数据!S$2:S$721,"5")+COUNTIFS(原始数据!K$2:K$721,B32,原始数据!I$2:I$721,"客",原始数据!S$2:S$721,"0")</f>
        <v>12</v>
      </c>
      <c r="I32" s="30">
        <f>COUNTIFS(原始数据!K$2:K$721,B32,原始数据!I$2:I$721,"主",原始数据!S$2:S$721,"0")+COUNTIFS(原始数据!K$2:K$721,B32,原始数据!I$2:I$721,"客",原始数据!S$2:S$721,"5")</f>
        <v>0</v>
      </c>
      <c r="J32" s="20">
        <f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91</v>
      </c>
      <c r="K32" s="33">
        <f t="shared" ref="K32:K50" si="6">IF(D32=0,0,J32/D32)</f>
        <v>2.84375</v>
      </c>
      <c r="L32" s="20">
        <f>SUMIFS(原始数据!S$2:S$721,原始数据!K$2:K$721,B32,原始数据!I$2:I$721,"主")+SUMIFS(原始数据!T$2:T$721,原始数据!K$2:K$721,B32,原始数据!I$2:I$721,"客")</f>
        <v>103</v>
      </c>
      <c r="M32" s="29">
        <f>SUMIFS(原始数据!S$2:S$721,原始数据!K$2:K$721,B32,原始数据!I$2:I$721,"客")+SUMIFS(原始数据!T$2:T$721,原始数据!K$2:K$721,B32,原始数据!I$2:I$721,"主")</f>
        <v>37</v>
      </c>
      <c r="N32" s="33">
        <f t="shared" ref="N32:N50" si="7">IF(D32=0,0,L32/D32)</f>
        <v>3.21875</v>
      </c>
      <c r="O32" s="33">
        <f t="shared" ref="O32:O50" si="8">IF($D32=0,0,IFERROR($L32/$M32,"MAX"))</f>
        <v>2.78378378378378</v>
      </c>
      <c r="P32" s="14"/>
      <c r="Q32" s="37">
        <v>2</v>
      </c>
      <c r="R32" s="38" t="str">
        <f>各类选项!F3</f>
        <v>AXIZ</v>
      </c>
      <c r="S32" s="38">
        <f>COUNTIF(赛果!M$2:M$91,R32)+COUNTIF(赛果!N$2:N$91,R32)</f>
        <v>12</v>
      </c>
      <c r="T32" s="38">
        <f>COUNTIFS(原始数据!K$2:K$721,R32)</f>
        <v>32</v>
      </c>
      <c r="U32" s="38">
        <f>COUNTIFS(原始数据!K$2:K$721,R32,原始数据!I$2:I$721,"主",原始数据!S$2:S$721,"&gt;2")+COUNTIFS(原始数据!K$2:K$721,R32,原始数据!I$2:I$721,"客",原始数据!S$2:S$721,"&lt;2")</f>
        <v>10</v>
      </c>
      <c r="V32" s="39">
        <f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66</v>
      </c>
      <c r="W32" s="40">
        <f t="shared" ref="W32:W50" si="9">IF(T32=0,0,V32/T32)</f>
        <v>2.0625</v>
      </c>
      <c r="X32" s="38">
        <f>SUMIFS(原始数据!S$2:S$721,原始数据!K$2:K$721,R32,原始数据!I$2:I$721,"主")+SUMIFS(原始数据!T$2:T$721,原始数据!K$2:K$721,R32,原始数据!I$2:I$721,"客")</f>
        <v>70</v>
      </c>
      <c r="Y32" s="38">
        <f>SUMIFS(原始数据!S$2:S$721,原始数据!K$2:K$721,R32,原始数据!I$2:I$721,"客")+SUMIFS(原始数据!T$2:T$721,原始数据!K$2:K$721,R32,原始数据!I$2:I$721,"主")</f>
        <v>62</v>
      </c>
      <c r="Z32" s="40">
        <f t="shared" ref="Z32:Z50" si="10">IF(T32=0,0,X32/T32)</f>
        <v>2.1875</v>
      </c>
      <c r="AA32" s="40">
        <f t="shared" ref="AA32:AA50" si="11">IF($S32=0,0,IFERROR($X32/$Y32,"MAX"))</f>
        <v>1.12903225806452</v>
      </c>
      <c r="AB32" s="38">
        <f t="array" ref="AB32">AD32+SUMPRODUCT((AD$31:AD$50=AD32)*(AE$31:AE$50&gt;AE32))</f>
        <v>6</v>
      </c>
      <c r="AC32" s="38">
        <f t="array" ref="AC32">RANK(Z32,Z$31:Z$50)+(SUMPRODUCT((Z$31:Z$50=Z32)*(AA$31:AA$50&gt;AA32)))</f>
        <v>6</v>
      </c>
      <c r="AD32" s="38">
        <f t="array" ref="AD32">AC32+(SUMPRODUCT((AC$31:AC$50=AC32)*(W$31:W$50&gt;W32)))</f>
        <v>6</v>
      </c>
      <c r="AE32" s="38">
        <v>19</v>
      </c>
    </row>
    <row r="33" ht="19" customHeight="1" spans="1:31">
      <c r="A33" s="16"/>
      <c r="B33" s="17" t="str">
        <f t="array" ref="B33">INDEX($R$31:$AB$50,MATCH(Q33,$AB$31:$AB$50,0),1)</f>
        <v>FAV</v>
      </c>
      <c r="C33" s="17">
        <f>COUNTIF(赛果!M$2:M$91,B33)+COUNTIF(赛果!N$2:N$91,B33)</f>
        <v>12</v>
      </c>
      <c r="D33" s="18">
        <f>COUNTIFS(原始数据!K$2:K$721,B33)</f>
        <v>36</v>
      </c>
      <c r="E33" s="27">
        <f>COUNTIFS(原始数据!K$2:K$721,B33,原始数据!I$2:I$721,"主",原始数据!S$2:S$721,"&gt;2")+COUNTIFS(原始数据!K$2:K$721,B33,原始数据!I$2:I$721,"客",原始数据!S$2:S$721,"&lt;2")</f>
        <v>16</v>
      </c>
      <c r="F33" s="27">
        <f>COUNTIFS(原始数据!K$2:K$721,B33,原始数据!I$2:I$721,"主",原始数据!S$2:S$721,"=2")+COUNTIFS(原始数据!K$2:K$721,B33,原始数据!I$2:I$721,"客",原始数据!S$2:S$721,"=2")</f>
        <v>11</v>
      </c>
      <c r="G33" s="28">
        <f>COUNTIFS(原始数据!K$2:K$721,B33,原始数据!I$2:I$721,"主",原始数据!S$2:S$721,"&lt;2")+COUNTIFS(原始数据!K$2:K$721,B33,原始数据!I$2:I$721,"客",原始数据!S$2:S$721,"&gt;2")</f>
        <v>9</v>
      </c>
      <c r="H33" s="18">
        <f>COUNTIFS(原始数据!K$2:K$721,B33,原始数据!I$2:I$721,"主",原始数据!S$2:S$721,"5")+COUNTIFS(原始数据!K$2:K$721,B33,原始数据!I$2:I$721,"客",原始数据!S$2:S$721,"0")</f>
        <v>10</v>
      </c>
      <c r="I33" s="28">
        <f>COUNTIFS(原始数据!K$2:K$721,B33,原始数据!I$2:I$721,"主",原始数据!S$2:S$721,"0")+COUNTIFS(原始数据!K$2:K$721,B33,原始数据!I$2:I$721,"客",原始数据!S$2:S$721,"5")</f>
        <v>1</v>
      </c>
      <c r="J33" s="18">
        <f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88</v>
      </c>
      <c r="K33" s="32">
        <f t="shared" si="6"/>
        <v>2.44444444444444</v>
      </c>
      <c r="L33" s="18">
        <f>SUMIFS(原始数据!S$2:S$721,原始数据!K$2:K$721,B33,原始数据!I$2:I$721,"主")+SUMIFS(原始数据!T$2:T$721,原始数据!K$2:K$721,B33,原始数据!I$2:I$721,"客")</f>
        <v>98</v>
      </c>
      <c r="M33" s="27">
        <f>SUMIFS(原始数据!S$2:S$721,原始数据!K$2:K$721,B33,原始数据!I$2:I$721,"客")+SUMIFS(原始数据!T$2:T$721,原始数据!K$2:K$721,B33,原始数据!I$2:I$721,"主")</f>
        <v>57</v>
      </c>
      <c r="N33" s="32">
        <f t="shared" si="7"/>
        <v>2.72222222222222</v>
      </c>
      <c r="O33" s="32">
        <f t="shared" si="8"/>
        <v>1.71929824561404</v>
      </c>
      <c r="P33" s="14"/>
      <c r="Q33" s="37">
        <v>3</v>
      </c>
      <c r="R33" s="38" t="str">
        <f>各类选项!F4</f>
        <v>FAV</v>
      </c>
      <c r="S33" s="38">
        <f>COUNTIF(赛果!M$2:M$91,R33)+COUNTIF(赛果!N$2:N$91,R33)</f>
        <v>12</v>
      </c>
      <c r="T33" s="38">
        <f>COUNTIFS(原始数据!K$2:K$721,R33)</f>
        <v>36</v>
      </c>
      <c r="U33" s="38">
        <f>COUNTIFS(原始数据!K$2:K$721,R33,原始数据!I$2:I$721,"主",原始数据!S$2:S$721,"&gt;2")+COUNTIFS(原始数据!K$2:K$721,R33,原始数据!I$2:I$721,"客",原始数据!S$2:S$721,"&lt;2")</f>
        <v>16</v>
      </c>
      <c r="V33" s="39">
        <f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88</v>
      </c>
      <c r="W33" s="40">
        <f t="shared" si="9"/>
        <v>2.44444444444444</v>
      </c>
      <c r="X33" s="38">
        <f>SUMIFS(原始数据!S$2:S$721,原始数据!K$2:K$721,R33,原始数据!I$2:I$721,"主")+SUMIFS(原始数据!T$2:T$721,原始数据!K$2:K$721,R33,原始数据!I$2:I$721,"客")</f>
        <v>98</v>
      </c>
      <c r="Y33" s="38">
        <f>SUMIFS(原始数据!S$2:S$721,原始数据!K$2:K$721,R33,原始数据!I$2:I$721,"客")+SUMIFS(原始数据!T$2:T$721,原始数据!K$2:K$721,R33,原始数据!I$2:I$721,"主")</f>
        <v>57</v>
      </c>
      <c r="Z33" s="40">
        <f t="shared" si="10"/>
        <v>2.72222222222222</v>
      </c>
      <c r="AA33" s="40">
        <f t="shared" si="11"/>
        <v>1.71929824561404</v>
      </c>
      <c r="AB33" s="38">
        <f t="array" ref="AB33">AD33+SUMPRODUCT((AD$31:AD$50=AD33)*(AE$31:AE$50&gt;AE33))</f>
        <v>3</v>
      </c>
      <c r="AC33" s="38">
        <f t="array" ref="AC33">RANK(Z33,Z$31:Z$50)+(SUMPRODUCT((Z$31:Z$50=Z33)*(AA$31:AA$50&gt;AA33)))</f>
        <v>3</v>
      </c>
      <c r="AD33" s="38">
        <f t="array" ref="AD33">AC33+(SUMPRODUCT((AC$31:AC$50=AC33)*(W$31:W$50&gt;W33)))</f>
        <v>3</v>
      </c>
      <c r="AE33" s="38">
        <v>18</v>
      </c>
    </row>
    <row r="34" ht="19" customHeight="1" spans="1:31">
      <c r="A34" s="14"/>
      <c r="B34" s="19" t="str">
        <f t="array" ref="B34">INDEX($R$31:$AB$50,MATCH(Q34,$AB$31:$AB$50,0),1)</f>
        <v>FL</v>
      </c>
      <c r="C34" s="19">
        <f>COUNTIF(赛果!M$2:M$91,B34)+COUNTIF(赛果!N$2:N$91,B34)</f>
        <v>12</v>
      </c>
      <c r="D34" s="20">
        <f>COUNTIFS(原始数据!K$2:K$721,B34)</f>
        <v>33</v>
      </c>
      <c r="E34" s="29">
        <f>COUNTIFS(原始数据!K$2:K$721,B34,原始数据!I$2:I$721,"主",原始数据!S$2:S$721,"&gt;2")+COUNTIFS(原始数据!K$2:K$721,B34,原始数据!I$2:I$721,"客",原始数据!S$2:S$721,"&lt;2")</f>
        <v>13</v>
      </c>
      <c r="F34" s="29">
        <f>COUNTIFS(原始数据!K$2:K$721,B34,原始数据!I$2:I$721,"主",原始数据!S$2:S$721,"=2")+COUNTIFS(原始数据!K$2:K$721,B34,原始数据!I$2:I$721,"客",原始数据!S$2:S$721,"=2")</f>
        <v>14</v>
      </c>
      <c r="G34" s="30">
        <f>COUNTIFS(原始数据!K$2:K$721,B34,原始数据!I$2:I$721,"主",原始数据!S$2:S$721,"&lt;2")+COUNTIFS(原始数据!K$2:K$721,B34,原始数据!I$2:I$721,"客",原始数据!S$2:S$721,"&gt;2")</f>
        <v>6</v>
      </c>
      <c r="H34" s="20">
        <f>COUNTIFS(原始数据!K$2:K$721,B34,原始数据!I$2:I$721,"主",原始数据!S$2:S$721,"5")+COUNTIFS(原始数据!K$2:K$721,B34,原始数据!I$2:I$721,"客",原始数据!S$2:S$721,"0")</f>
        <v>9</v>
      </c>
      <c r="I34" s="30">
        <f>COUNTIFS(原始数据!K$2:K$721,B34,原始数据!I$2:I$721,"主",原始数据!S$2:S$721,"0")+COUNTIFS(原始数据!K$2:K$721,B34,原始数据!I$2:I$721,"客",原始数据!S$2:S$721,"5")</f>
        <v>2</v>
      </c>
      <c r="J34" s="20">
        <f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80</v>
      </c>
      <c r="K34" s="33">
        <f t="shared" si="6"/>
        <v>2.42424242424242</v>
      </c>
      <c r="L34" s="20">
        <f>SUMIFS(原始数据!S$2:S$721,原始数据!K$2:K$721,B34,原始数据!I$2:I$721,"主")+SUMIFS(原始数据!T$2:T$721,原始数据!K$2:K$721,B34,原始数据!I$2:I$721,"客")</f>
        <v>89</v>
      </c>
      <c r="M34" s="29">
        <f>SUMIFS(原始数据!S$2:S$721,原始数据!K$2:K$721,B34,原始数据!I$2:I$721,"客")+SUMIFS(原始数据!T$2:T$721,原始数据!K$2:K$721,B34,原始数据!I$2:I$721,"主")</f>
        <v>54</v>
      </c>
      <c r="N34" s="33">
        <f t="shared" si="7"/>
        <v>2.6969696969697</v>
      </c>
      <c r="O34" s="33">
        <f t="shared" si="8"/>
        <v>1.64814814814815</v>
      </c>
      <c r="P34" s="14"/>
      <c r="Q34" s="37">
        <v>4</v>
      </c>
      <c r="R34" s="38" t="str">
        <f>各类选项!F5</f>
        <v>FL</v>
      </c>
      <c r="S34" s="38">
        <f>COUNTIF(赛果!M$2:M$91,R34)+COUNTIF(赛果!N$2:N$91,R34)</f>
        <v>12</v>
      </c>
      <c r="T34" s="38">
        <f>COUNTIFS(原始数据!K$2:K$721,R34)</f>
        <v>33</v>
      </c>
      <c r="U34" s="38">
        <f>COUNTIFS(原始数据!K$2:K$721,R34,原始数据!I$2:I$721,"主",原始数据!S$2:S$721,"&gt;2")+COUNTIFS(原始数据!K$2:K$721,R34,原始数据!I$2:I$721,"客",原始数据!S$2:S$721,"&lt;2")</f>
        <v>13</v>
      </c>
      <c r="V34" s="39">
        <f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80</v>
      </c>
      <c r="W34" s="40">
        <f t="shared" si="9"/>
        <v>2.42424242424242</v>
      </c>
      <c r="X34" s="38">
        <f>SUMIFS(原始数据!S$2:S$721,原始数据!K$2:K$721,R34,原始数据!I$2:I$721,"主")+SUMIFS(原始数据!T$2:T$721,原始数据!K$2:K$721,R34,原始数据!I$2:I$721,"客")</f>
        <v>89</v>
      </c>
      <c r="Y34" s="38">
        <f>SUMIFS(原始数据!S$2:S$721,原始数据!K$2:K$721,R34,原始数据!I$2:I$721,"客")+SUMIFS(原始数据!T$2:T$721,原始数据!K$2:K$721,R34,原始数据!I$2:I$721,"主")</f>
        <v>54</v>
      </c>
      <c r="Z34" s="40">
        <f t="shared" si="10"/>
        <v>2.6969696969697</v>
      </c>
      <c r="AA34" s="40">
        <f t="shared" si="11"/>
        <v>1.64814814814815</v>
      </c>
      <c r="AB34" s="38">
        <f t="array" ref="AB34">AD34+SUMPRODUCT((AD$31:AD$50=AD34)*(AE$31:AE$50&gt;AE34))</f>
        <v>4</v>
      </c>
      <c r="AC34" s="38">
        <f t="array" ref="AC34">RANK(Z34,Z$31:Z$50)+(SUMPRODUCT((Z$31:Z$50=Z34)*(AA$31:AA$50&gt;AA34)))</f>
        <v>4</v>
      </c>
      <c r="AD34" s="38">
        <f t="array" ref="AD34">AC34+(SUMPRODUCT((AC$31:AC$50=AC34)*(W$31:W$50&gt;W34)))</f>
        <v>4</v>
      </c>
      <c r="AE34" s="38">
        <v>17</v>
      </c>
    </row>
    <row r="35" ht="19" customHeight="1" spans="1:31">
      <c r="A35" s="14"/>
      <c r="B35" s="17" t="str">
        <f t="array" ref="B35">INDEX($R$31:$AB$50,MATCH(Q35,$AB$31:$AB$50,0),1)</f>
        <v>SZ</v>
      </c>
      <c r="C35" s="17">
        <f>COUNTIF(赛果!M$2:M$91,B35)+COUNTIF(赛果!N$2:N$91,B35)</f>
        <v>12</v>
      </c>
      <c r="D35" s="18">
        <f>COUNTIFS(原始数据!K$2:K$721,B35)</f>
        <v>32</v>
      </c>
      <c r="E35" s="27">
        <f>COUNTIFS(原始数据!K$2:K$721,B35,原始数据!I$2:I$721,"主",原始数据!S$2:S$721,"&gt;2")+COUNTIFS(原始数据!K$2:K$721,B35,原始数据!I$2:I$721,"客",原始数据!S$2:S$721,"&lt;2")</f>
        <v>12</v>
      </c>
      <c r="F35" s="27">
        <f>COUNTIFS(原始数据!K$2:K$721,B35,原始数据!I$2:I$721,"主",原始数据!S$2:S$721,"=2")+COUNTIFS(原始数据!K$2:K$721,B35,原始数据!I$2:I$721,"客",原始数据!S$2:S$721,"=2")</f>
        <v>11</v>
      </c>
      <c r="G35" s="28">
        <f>COUNTIFS(原始数据!K$2:K$721,B35,原始数据!I$2:I$721,"主",原始数据!S$2:S$721,"&lt;2")+COUNTIFS(原始数据!K$2:K$721,B35,原始数据!I$2:I$721,"客",原始数据!S$2:S$721,"&gt;2")</f>
        <v>9</v>
      </c>
      <c r="H35" s="18">
        <f>COUNTIFS(原始数据!K$2:K$721,B35,原始数据!I$2:I$721,"主",原始数据!S$2:S$721,"5")+COUNTIFS(原始数据!K$2:K$721,B35,原始数据!I$2:I$721,"客",原始数据!S$2:S$721,"0")</f>
        <v>9</v>
      </c>
      <c r="I35" s="28">
        <f>COUNTIFS(原始数据!K$2:K$721,B35,原始数据!I$2:I$721,"主",原始数据!S$2:S$721,"0")+COUNTIFS(原始数据!K$2:K$721,B35,原始数据!I$2:I$721,"客",原始数据!S$2:S$721,"5")</f>
        <v>1</v>
      </c>
      <c r="J35" s="18">
        <f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75</v>
      </c>
      <c r="K35" s="32">
        <f t="shared" si="6"/>
        <v>2.34375</v>
      </c>
      <c r="L35" s="18">
        <f>SUMIFS(原始数据!S$2:S$721,原始数据!K$2:K$721,B35,原始数据!I$2:I$721,"主")+SUMIFS(原始数据!T$2:T$721,原始数据!K$2:K$721,B35,原始数据!I$2:I$721,"客")</f>
        <v>84</v>
      </c>
      <c r="M35" s="27">
        <f>SUMIFS(原始数据!S$2:S$721,原始数据!K$2:K$721,B35,原始数据!I$2:I$721,"客")+SUMIFS(原始数据!T$2:T$721,原始数据!K$2:K$721,B35,原始数据!I$2:I$721,"主")</f>
        <v>54</v>
      </c>
      <c r="N35" s="32">
        <f t="shared" si="7"/>
        <v>2.625</v>
      </c>
      <c r="O35" s="32">
        <f t="shared" si="8"/>
        <v>1.55555555555556</v>
      </c>
      <c r="P35" s="14"/>
      <c r="Q35" s="37">
        <v>5</v>
      </c>
      <c r="R35" s="38" t="str">
        <f>各类选项!F6</f>
        <v>RC</v>
      </c>
      <c r="S35" s="38">
        <f>COUNTIF(赛果!M$2:M$91,R35)+COUNTIF(赛果!N$2:N$91,R35)</f>
        <v>12</v>
      </c>
      <c r="T35" s="38">
        <f>COUNTIFS(原始数据!K$2:K$721,R35)</f>
        <v>32</v>
      </c>
      <c r="U35" s="38">
        <f>COUNTIFS(原始数据!K$2:K$721,R35,原始数据!I$2:I$721,"主",原始数据!S$2:S$721,"&gt;2")+COUNTIFS(原始数据!K$2:K$721,R35,原始数据!I$2:I$721,"客",原始数据!S$2:S$721,"&lt;2")</f>
        <v>21</v>
      </c>
      <c r="V35" s="39">
        <f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97</v>
      </c>
      <c r="W35" s="40">
        <f t="shared" si="9"/>
        <v>3.03125</v>
      </c>
      <c r="X35" s="38">
        <f>SUMIFS(原始数据!S$2:S$721,原始数据!K$2:K$721,R35,原始数据!I$2:I$721,"主")+SUMIFS(原始数据!T$2:T$721,原始数据!K$2:K$721,R35,原始数据!I$2:I$721,"客")</f>
        <v>114</v>
      </c>
      <c r="Y35" s="38">
        <f>SUMIFS(原始数据!S$2:S$721,原始数据!K$2:K$721,R35,原始数据!I$2:I$721,"客")+SUMIFS(原始数据!T$2:T$721,原始数据!K$2:K$721,R35,原始数据!I$2:I$721,"主")</f>
        <v>31</v>
      </c>
      <c r="Z35" s="40">
        <f t="shared" si="10"/>
        <v>3.5625</v>
      </c>
      <c r="AA35" s="40">
        <f t="shared" si="11"/>
        <v>3.67741935483871</v>
      </c>
      <c r="AB35" s="38">
        <f t="array" ref="AB35">AD35+SUMPRODUCT((AD$31:AD$50=AD35)*(AE$31:AE$50&gt;AE35))</f>
        <v>1</v>
      </c>
      <c r="AC35" s="38">
        <f t="array" ref="AC35">RANK(Z35,Z$31:Z$50)+(SUMPRODUCT((Z$31:Z$50=Z35)*(AA$31:AA$50&gt;AA35)))</f>
        <v>1</v>
      </c>
      <c r="AD35" s="38">
        <f t="array" ref="AD35">AC35+(SUMPRODUCT((AC$31:AC$50=AC35)*(W$31:W$50&gt;W35)))</f>
        <v>1</v>
      </c>
      <c r="AE35" s="38">
        <v>16</v>
      </c>
    </row>
    <row r="36" ht="19" customHeight="1" spans="1:31">
      <c r="A36" s="14"/>
      <c r="B36" s="19" t="str">
        <f t="array" ref="B36">INDEX($R$31:$AB$50,MATCH(Q36,$AB$31:$AB$50,0),1)</f>
        <v>AXIZ</v>
      </c>
      <c r="C36" s="19">
        <f>COUNTIF(赛果!M$2:M$91,B36)+COUNTIF(赛果!N$2:N$91,B36)</f>
        <v>12</v>
      </c>
      <c r="D36" s="20">
        <f>COUNTIFS(原始数据!K$2:K$721,B36)</f>
        <v>32</v>
      </c>
      <c r="E36" s="29">
        <f>COUNTIFS(原始数据!K$2:K$721,B36,原始数据!I$2:I$721,"主",原始数据!S$2:S$721,"&gt;2")+COUNTIFS(原始数据!K$2:K$721,B36,原始数据!I$2:I$721,"客",原始数据!S$2:S$721,"&lt;2")</f>
        <v>10</v>
      </c>
      <c r="F36" s="29">
        <f>COUNTIFS(原始数据!K$2:K$721,B36,原始数据!I$2:I$721,"主",原始数据!S$2:S$721,"=2")+COUNTIFS(原始数据!K$2:K$721,B36,原始数据!I$2:I$721,"客",原始数据!S$2:S$721,"=2")</f>
        <v>10</v>
      </c>
      <c r="G36" s="30">
        <f>COUNTIFS(原始数据!K$2:K$721,B36,原始数据!I$2:I$721,"主",原始数据!S$2:S$721,"&lt;2")+COUNTIFS(原始数据!K$2:K$721,B36,原始数据!I$2:I$721,"客",原始数据!S$2:S$721,"&gt;2")</f>
        <v>12</v>
      </c>
      <c r="H36" s="20">
        <f>COUNTIFS(原始数据!K$2:K$721,B36,原始数据!I$2:I$721,"主",原始数据!S$2:S$721,"5")+COUNTIFS(原始数据!K$2:K$721,B36,原始数据!I$2:I$721,"客",原始数据!S$2:S$721,"0")</f>
        <v>4</v>
      </c>
      <c r="I36" s="30">
        <f>COUNTIFS(原始数据!K$2:K$721,B36,原始数据!I$2:I$721,"主",原始数据!S$2:S$721,"0")+COUNTIFS(原始数据!K$2:K$721,B36,原始数据!I$2:I$721,"客",原始数据!S$2:S$721,"5")</f>
        <v>0</v>
      </c>
      <c r="J36" s="20">
        <f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66</v>
      </c>
      <c r="K36" s="33">
        <f t="shared" si="6"/>
        <v>2.0625</v>
      </c>
      <c r="L36" s="20">
        <f>SUMIFS(原始数据!S$2:S$721,原始数据!K$2:K$721,B36,原始数据!I$2:I$721,"主")+SUMIFS(原始数据!T$2:T$721,原始数据!K$2:K$721,B36,原始数据!I$2:I$721,"客")</f>
        <v>70</v>
      </c>
      <c r="M36" s="29">
        <f>SUMIFS(原始数据!S$2:S$721,原始数据!K$2:K$721,B36,原始数据!I$2:I$721,"客")+SUMIFS(原始数据!T$2:T$721,原始数据!K$2:K$721,B36,原始数据!I$2:I$721,"主")</f>
        <v>62</v>
      </c>
      <c r="N36" s="33">
        <f t="shared" si="7"/>
        <v>2.1875</v>
      </c>
      <c r="O36" s="33">
        <f t="shared" si="8"/>
        <v>1.12903225806452</v>
      </c>
      <c r="P36" s="14"/>
      <c r="Q36" s="37">
        <v>6</v>
      </c>
      <c r="R36" s="38" t="str">
        <f>各类选项!F7</f>
        <v>SZ</v>
      </c>
      <c r="S36" s="38">
        <f>COUNTIF(赛果!M$2:M$91,R36)+COUNTIF(赛果!N$2:N$91,R36)</f>
        <v>12</v>
      </c>
      <c r="T36" s="38">
        <f>COUNTIFS(原始数据!K$2:K$721,R36)</f>
        <v>32</v>
      </c>
      <c r="U36" s="38">
        <f>COUNTIFS(原始数据!K$2:K$721,R36,原始数据!I$2:I$721,"主",原始数据!S$2:S$721,"&gt;2")+COUNTIFS(原始数据!K$2:K$721,R36,原始数据!I$2:I$721,"客",原始数据!S$2:S$721,"&lt;2")</f>
        <v>12</v>
      </c>
      <c r="V36" s="39">
        <f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75</v>
      </c>
      <c r="W36" s="40">
        <f t="shared" si="9"/>
        <v>2.34375</v>
      </c>
      <c r="X36" s="38">
        <f>SUMIFS(原始数据!S$2:S$721,原始数据!K$2:K$721,R36,原始数据!I$2:I$721,"主")+SUMIFS(原始数据!T$2:T$721,原始数据!K$2:K$721,R36,原始数据!I$2:I$721,"客")</f>
        <v>84</v>
      </c>
      <c r="Y36" s="38">
        <f>SUMIFS(原始数据!S$2:S$721,原始数据!K$2:K$721,R36,原始数据!I$2:I$721,"客")+SUMIFS(原始数据!T$2:T$721,原始数据!K$2:K$721,R36,原始数据!I$2:I$721,"主")</f>
        <v>54</v>
      </c>
      <c r="Z36" s="40">
        <f t="shared" si="10"/>
        <v>2.625</v>
      </c>
      <c r="AA36" s="40">
        <f t="shared" si="11"/>
        <v>1.55555555555556</v>
      </c>
      <c r="AB36" s="38">
        <f t="array" ref="AB36">AD36+SUMPRODUCT((AD$31:AD$50=AD36)*(AE$31:AE$50&gt;AE36))</f>
        <v>5</v>
      </c>
      <c r="AC36" s="38">
        <f t="array" ref="AC36">RANK(Z36,Z$31:Z$50)+(SUMPRODUCT((Z$31:Z$50=Z36)*(AA$31:AA$50&gt;AA36)))</f>
        <v>5</v>
      </c>
      <c r="AD36" s="38">
        <f t="array" ref="AD36">AC36+(SUMPRODUCT((AC$31:AC$50=AC36)*(W$31:W$50&gt;W36)))</f>
        <v>5</v>
      </c>
      <c r="AE36" s="38">
        <v>15</v>
      </c>
    </row>
    <row r="37" ht="19" customHeight="1" spans="1:31">
      <c r="A37" s="14"/>
      <c r="B37" s="17" t="str">
        <f t="array" ref="B37">INDEX($R$31:$AB$50,MATCH(Q37,$AB$31:$AB$50,0),1)</f>
        <v>AWG</v>
      </c>
      <c r="C37" s="17">
        <f>COUNTIF(赛果!M$2:M$91,B37)+COUNTIF(赛果!N$2:N$91,B37)</f>
        <v>12</v>
      </c>
      <c r="D37" s="18">
        <f>COUNTIFS(原始数据!K$2:K$721,B37)</f>
        <v>33</v>
      </c>
      <c r="E37" s="27">
        <f>COUNTIFS(原始数据!K$2:K$721,B37,原始数据!I$2:I$721,"主",原始数据!S$2:S$721,"&gt;2")+COUNTIFS(原始数据!K$2:K$721,B37,原始数据!I$2:I$721,"客",原始数据!S$2:S$721,"&lt;2")</f>
        <v>8</v>
      </c>
      <c r="F37" s="27">
        <f>COUNTIFS(原始数据!K$2:K$721,B37,原始数据!I$2:I$721,"主",原始数据!S$2:S$721,"=2")+COUNTIFS(原始数据!K$2:K$721,B37,原始数据!I$2:I$721,"客",原始数据!S$2:S$721,"=2")</f>
        <v>12</v>
      </c>
      <c r="G37" s="28">
        <f>COUNTIFS(原始数据!K$2:K$721,B37,原始数据!I$2:I$721,"主",原始数据!S$2:S$721,"&lt;2")+COUNTIFS(原始数据!K$2:K$721,B37,原始数据!I$2:I$721,"客",原始数据!S$2:S$721,"&gt;2")</f>
        <v>13</v>
      </c>
      <c r="H37" s="18">
        <f>COUNTIFS(原始数据!K$2:K$721,B37,原始数据!I$2:I$721,"主",原始数据!S$2:S$721,"5")+COUNTIFS(原始数据!K$2:K$721,B37,原始数据!I$2:I$721,"客",原始数据!S$2:S$721,"0")</f>
        <v>3</v>
      </c>
      <c r="I37" s="28">
        <f>COUNTIFS(原始数据!K$2:K$721,B37,原始数据!I$2:I$721,"主",原始数据!S$2:S$721,"0")+COUNTIFS(原始数据!K$2:K$721,B37,原始数据!I$2:I$721,"客",原始数据!S$2:S$721,"5")</f>
        <v>0</v>
      </c>
      <c r="J37" s="18">
        <f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64</v>
      </c>
      <c r="K37" s="32">
        <f t="shared" si="6"/>
        <v>1.93939393939394</v>
      </c>
      <c r="L37" s="18">
        <f>SUMIFS(原始数据!S$2:S$721,原始数据!K$2:K$721,B37,原始数据!I$2:I$721,"主")+SUMIFS(原始数据!T$2:T$721,原始数据!K$2:K$721,B37,原始数据!I$2:I$721,"客")</f>
        <v>67</v>
      </c>
      <c r="M37" s="27">
        <f>SUMIFS(原始数据!S$2:S$721,原始数据!K$2:K$721,B37,原始数据!I$2:I$721,"客")+SUMIFS(原始数据!T$2:T$721,原始数据!K$2:K$721,B37,原始数据!I$2:I$721,"主")</f>
        <v>68</v>
      </c>
      <c r="N37" s="32">
        <f t="shared" si="7"/>
        <v>2.03030303030303</v>
      </c>
      <c r="O37" s="32">
        <f t="shared" si="8"/>
        <v>0.985294117647059</v>
      </c>
      <c r="P37" s="14"/>
      <c r="Q37" s="37">
        <v>7</v>
      </c>
      <c r="R37" s="38" t="str">
        <f>各类选项!F8</f>
        <v>ZETA</v>
      </c>
      <c r="S37" s="38">
        <f>COUNTIF(赛果!M$2:M$91,R37)+COUNTIF(赛果!N$2:N$91,R37)</f>
        <v>12</v>
      </c>
      <c r="T37" s="38">
        <f>COUNTIFS(原始数据!K$2:K$721,R37)</f>
        <v>32</v>
      </c>
      <c r="U37" s="38">
        <f>COUNTIFS(原始数据!K$2:K$721,R37,原始数据!I$2:I$721,"主",原始数据!S$2:S$721,"&gt;2")+COUNTIFS(原始数据!K$2:K$721,R37,原始数据!I$2:I$721,"客",原始数据!S$2:S$721,"&lt;2")</f>
        <v>18</v>
      </c>
      <c r="V37" s="39">
        <f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91</v>
      </c>
      <c r="W37" s="40">
        <f t="shared" si="9"/>
        <v>2.84375</v>
      </c>
      <c r="X37" s="38">
        <f>SUMIFS(原始数据!S$2:S$721,原始数据!K$2:K$721,R37,原始数据!I$2:I$721,"主")+SUMIFS(原始数据!T$2:T$721,原始数据!K$2:K$721,R37,原始数据!I$2:I$721,"客")</f>
        <v>103</v>
      </c>
      <c r="Y37" s="38">
        <f>SUMIFS(原始数据!S$2:S$721,原始数据!K$2:K$721,R37,原始数据!I$2:I$721,"客")+SUMIFS(原始数据!T$2:T$721,原始数据!K$2:K$721,R37,原始数据!I$2:I$721,"主")</f>
        <v>37</v>
      </c>
      <c r="Z37" s="40">
        <f t="shared" si="10"/>
        <v>3.21875</v>
      </c>
      <c r="AA37" s="40">
        <f t="shared" si="11"/>
        <v>2.78378378378378</v>
      </c>
      <c r="AB37" s="38">
        <f t="array" ref="AB37">AD37+SUMPRODUCT((AD$31:AD$50=AD37)*(AE$31:AE$50&gt;AE37))</f>
        <v>2</v>
      </c>
      <c r="AC37" s="38">
        <f t="array" ref="AC37">RANK(Z37,Z$31:Z$50)+(SUMPRODUCT((Z$31:Z$50=Z37)*(AA$31:AA$50&gt;AA37)))</f>
        <v>2</v>
      </c>
      <c r="AD37" s="38">
        <f t="array" ref="AD37">AC37+(SUMPRODUCT((AC$31:AC$50=AC37)*(W$31:W$50&gt;W37)))</f>
        <v>2</v>
      </c>
      <c r="AE37" s="38">
        <v>14</v>
      </c>
    </row>
    <row r="38" ht="19" hidden="1" customHeight="1" spans="1:31">
      <c r="A38" s="14"/>
      <c r="B38" s="19">
        <f t="array" ref="B38">INDEX($R$31:$AB$50,MATCH(Q38,$AB$31:$AB$50,0),1)</f>
        <v>0</v>
      </c>
      <c r="C38" s="19">
        <f>COUNTIF(赛果!M$2:M$91,B38)+COUNTIF(赛果!N$2:N$91,B38)</f>
        <v>0</v>
      </c>
      <c r="D38" s="20">
        <f>COUNTIFS(原始数据!K$2:K$721,B38)</f>
        <v>0</v>
      </c>
      <c r="E38" s="29">
        <f>COUNTIFS(原始数据!K$2:K$721,B38,原始数据!I$2:I$721,"主",原始数据!S$2:S$721,"&gt;2")+COUNTIFS(原始数据!K$2:K$721,B38,原始数据!I$2:I$721,"客",原始数据!S$2:S$721,"&lt;2")</f>
        <v>0</v>
      </c>
      <c r="F38" s="29">
        <f>COUNTIFS(原始数据!K$2:K$721,B38,原始数据!I$2:I$721,"主",原始数据!S$2:S$721,"=2")+COUNTIFS(原始数据!K$2:K$721,B38,原始数据!I$2:I$721,"客",原始数据!S$2:S$721,"=2")</f>
        <v>0</v>
      </c>
      <c r="G38" s="30">
        <f>COUNTIFS(原始数据!K$2:K$721,B38,原始数据!I$2:I$721,"主",原始数据!S$2:S$721,"&lt;2")+COUNTIFS(原始数据!K$2:K$721,B38,原始数据!I$2:I$721,"客",原始数据!S$2:S$721,"&gt;2")</f>
        <v>0</v>
      </c>
      <c r="H38" s="20">
        <f>COUNTIFS(原始数据!K$2:K$721,B38,原始数据!I$2:I$721,"主",原始数据!S$2:S$721,"5")+COUNTIFS(原始数据!K$2:K$721,B38,原始数据!I$2:I$721,"客",原始数据!S$2:S$721,"0")</f>
        <v>0</v>
      </c>
      <c r="I38" s="30">
        <f>COUNTIFS(原始数据!K$2:K$721,B38,原始数据!I$2:I$721,"主",原始数据!S$2:S$721,"0")+COUNTIFS(原始数据!K$2:K$721,B38,原始数据!I$2:I$721,"客",原始数据!S$2:S$721,"5")</f>
        <v>0</v>
      </c>
      <c r="J38" s="20">
        <f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0</v>
      </c>
      <c r="K38" s="33">
        <f t="shared" si="6"/>
        <v>0</v>
      </c>
      <c r="L38" s="20">
        <f>SUMIFS(原始数据!S$2:S$721,原始数据!K$2:K$721,B38,原始数据!I$2:I$721,"主")+SUMIFS(原始数据!T$2:T$721,原始数据!K$2:K$721,B38,原始数据!I$2:I$721,"客")</f>
        <v>0</v>
      </c>
      <c r="M38" s="29">
        <f>SUMIFS(原始数据!S$2:S$721,原始数据!K$2:K$721,B38,原始数据!I$2:I$721,"客")+SUMIFS(原始数据!T$2:T$721,原始数据!K$2:K$721,B38,原始数据!I$2:I$721,"主")</f>
        <v>0</v>
      </c>
      <c r="N38" s="33">
        <f t="shared" si="7"/>
        <v>0</v>
      </c>
      <c r="O38" s="33">
        <f t="shared" si="8"/>
        <v>0</v>
      </c>
      <c r="P38" s="14"/>
      <c r="Q38" s="37">
        <v>8</v>
      </c>
      <c r="R38" s="38">
        <f>各类选项!F9</f>
        <v>0</v>
      </c>
      <c r="S38" s="38">
        <f>COUNTIF(赛果!M$2:M$91,R38)+COUNTIF(赛果!N$2:N$91,R38)</f>
        <v>0</v>
      </c>
      <c r="T38" s="38">
        <f>COUNTIFS(原始数据!K$2:K$721,R38)</f>
        <v>0</v>
      </c>
      <c r="U38" s="38">
        <f>COUNTIFS(原始数据!K$2:K$721,R38,原始数据!I$2:I$721,"主",原始数据!S$2:S$721,"&gt;2")+COUNTIFS(原始数据!K$2:K$721,R38,原始数据!I$2:I$721,"客",原始数据!S$2:S$721,"&lt;2")</f>
        <v>0</v>
      </c>
      <c r="V38" s="39">
        <f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0</v>
      </c>
      <c r="W38" s="40">
        <f t="shared" si="9"/>
        <v>0</v>
      </c>
      <c r="X38" s="38">
        <f>SUMIFS(原始数据!S$2:S$721,原始数据!K$2:K$721,R38,原始数据!I$2:I$721,"主")+SUMIFS(原始数据!T$2:T$721,原始数据!K$2:K$721,R38,原始数据!I$2:I$721,"客")</f>
        <v>0</v>
      </c>
      <c r="Y38" s="38">
        <f>SUMIFS(原始数据!S$2:S$721,原始数据!K$2:K$721,R38,原始数据!I$2:I$721,"客")+SUMIFS(原始数据!T$2:T$721,原始数据!K$2:K$721,R38,原始数据!I$2:I$721,"主")</f>
        <v>0</v>
      </c>
      <c r="Z38" s="40">
        <f t="shared" si="10"/>
        <v>0</v>
      </c>
      <c r="AA38" s="40">
        <f t="shared" si="11"/>
        <v>0</v>
      </c>
      <c r="AB38" s="38">
        <f t="array" ref="AB38">AD38+SUMPRODUCT((AD$31:AD$50=AD38)*(AE$31:AE$50&gt;AE38))</f>
        <v>8</v>
      </c>
      <c r="AC38" s="38">
        <f t="array" ref="AC38">RANK(Z38,Z$31:Z$50)+(SUMPRODUCT((Z$31:Z$50=Z38)*(AA$31:AA$50&gt;AA38)))</f>
        <v>8</v>
      </c>
      <c r="AD38" s="38">
        <f t="array" ref="AD38">AC38+(SUMPRODUCT((AC$31:AC$50=AC38)*(W$31:W$50&gt;W38)))</f>
        <v>8</v>
      </c>
      <c r="AE38" s="38">
        <v>13</v>
      </c>
    </row>
    <row r="39" ht="19" hidden="1" customHeight="1" spans="1:31">
      <c r="A39" s="14"/>
      <c r="B39" s="17">
        <f t="array" ref="B39">INDEX($R$31:$AB$50,MATCH(Q39,$AB$31:$AB$50,0),1)</f>
        <v>0</v>
      </c>
      <c r="C39" s="17">
        <f>COUNTIF(赛果!M$2:M$91,B39)+COUNTIF(赛果!N$2:N$91,B39)</f>
        <v>0</v>
      </c>
      <c r="D39" s="18">
        <f>COUNTIFS(原始数据!K$2:K$721,B39)</f>
        <v>0</v>
      </c>
      <c r="E39" s="27">
        <f>COUNTIFS(原始数据!K$2:K$721,B39,原始数据!I$2:I$721,"主",原始数据!S$2:S$721,"&gt;2")+COUNTIFS(原始数据!K$2:K$721,B39,原始数据!I$2:I$721,"客",原始数据!S$2:S$721,"&lt;2")</f>
        <v>0</v>
      </c>
      <c r="F39" s="27">
        <f>COUNTIFS(原始数据!K$2:K$721,B39,原始数据!I$2:I$721,"主",原始数据!S$2:S$721,"=2")+COUNTIFS(原始数据!K$2:K$721,B39,原始数据!I$2:I$721,"客",原始数据!S$2:S$721,"=2")</f>
        <v>0</v>
      </c>
      <c r="G39" s="28">
        <f>COUNTIFS(原始数据!K$2:K$721,B39,原始数据!I$2:I$721,"主",原始数据!S$2:S$721,"&lt;2")+COUNTIFS(原始数据!K$2:K$721,B39,原始数据!I$2:I$721,"客",原始数据!S$2:S$721,"&gt;2")</f>
        <v>0</v>
      </c>
      <c r="H39" s="18">
        <f>COUNTIFS(原始数据!K$2:K$721,B39,原始数据!I$2:I$721,"主",原始数据!S$2:S$721,"5")+COUNTIFS(原始数据!K$2:K$721,B39,原始数据!I$2:I$721,"客",原始数据!S$2:S$721,"0")</f>
        <v>0</v>
      </c>
      <c r="I39" s="28">
        <f>COUNTIFS(原始数据!K$2:K$721,B39,原始数据!I$2:I$721,"主",原始数据!S$2:S$721,"0")+COUNTIFS(原始数据!K$2:K$721,B39,原始数据!I$2:I$721,"客",原始数据!S$2:S$721,"5")</f>
        <v>0</v>
      </c>
      <c r="J39" s="18">
        <f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0</v>
      </c>
      <c r="K39" s="32">
        <f t="shared" si="6"/>
        <v>0</v>
      </c>
      <c r="L39" s="18">
        <f>SUMIFS(原始数据!S$2:S$721,原始数据!K$2:K$721,B39,原始数据!I$2:I$721,"主")+SUMIFS(原始数据!T$2:T$721,原始数据!K$2:K$721,B39,原始数据!I$2:I$721,"客")</f>
        <v>0</v>
      </c>
      <c r="M39" s="27">
        <f>SUMIFS(原始数据!S$2:S$721,原始数据!K$2:K$721,B39,原始数据!I$2:I$721,"客")+SUMIFS(原始数据!T$2:T$721,原始数据!K$2:K$721,B39,原始数据!I$2:I$721,"主")</f>
        <v>0</v>
      </c>
      <c r="N39" s="32">
        <f t="shared" si="7"/>
        <v>0</v>
      </c>
      <c r="O39" s="32">
        <f t="shared" si="8"/>
        <v>0</v>
      </c>
      <c r="P39" s="14"/>
      <c r="Q39" s="37">
        <v>9</v>
      </c>
      <c r="R39" s="38">
        <f>各类选项!F10</f>
        <v>0</v>
      </c>
      <c r="S39" s="38">
        <f>COUNTIF(赛果!M$2:M$91,R39)+COUNTIF(赛果!N$2:N$91,R39)</f>
        <v>0</v>
      </c>
      <c r="T39" s="38">
        <f>COUNTIFS(原始数据!K$2:K$721,R39)</f>
        <v>0</v>
      </c>
      <c r="U39" s="38">
        <f>COUNTIFS(原始数据!K$2:K$721,R39,原始数据!I$2:I$721,"主",原始数据!S$2:S$721,"&gt;2")+COUNTIFS(原始数据!K$2:K$721,R39,原始数据!I$2:I$721,"客",原始数据!S$2:S$721,"&lt;2")</f>
        <v>0</v>
      </c>
      <c r="V39" s="39">
        <f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0</v>
      </c>
      <c r="W39" s="40">
        <f t="shared" si="9"/>
        <v>0</v>
      </c>
      <c r="X39" s="38">
        <f>SUMIFS(原始数据!S$2:S$721,原始数据!K$2:K$721,R39,原始数据!I$2:I$721,"主")+SUMIFS(原始数据!T$2:T$721,原始数据!K$2:K$721,R39,原始数据!I$2:I$721,"客")</f>
        <v>0</v>
      </c>
      <c r="Y39" s="38">
        <f>SUMIFS(原始数据!S$2:S$721,原始数据!K$2:K$721,R39,原始数据!I$2:I$721,"客")+SUMIFS(原始数据!T$2:T$721,原始数据!K$2:K$721,R39,原始数据!I$2:I$721,"主")</f>
        <v>0</v>
      </c>
      <c r="Z39" s="40">
        <f t="shared" si="10"/>
        <v>0</v>
      </c>
      <c r="AA39" s="40">
        <f t="shared" si="11"/>
        <v>0</v>
      </c>
      <c r="AB39" s="38">
        <f t="array" ref="AB39">AD39+SUMPRODUCT((AD$31:AD$50=AD39)*(AE$31:AE$50&gt;AE39))</f>
        <v>9</v>
      </c>
      <c r="AC39" s="38">
        <f t="array" ref="AC39">RANK(Z39,Z$31:Z$50)+(SUMPRODUCT((Z$31:Z$50=Z39)*(AA$31:AA$50&gt;AA39)))</f>
        <v>8</v>
      </c>
      <c r="AD39" s="38">
        <f t="array" ref="AD39">AC39+(SUMPRODUCT((AC$31:AC$50=AC39)*(W$31:W$50&gt;W39)))</f>
        <v>8</v>
      </c>
      <c r="AE39" s="38">
        <v>12</v>
      </c>
    </row>
    <row r="40" ht="19" hidden="1" customHeight="1" spans="1:31">
      <c r="A40" s="14"/>
      <c r="B40" s="19">
        <f t="array" ref="B40">INDEX($R$31:$AB$50,MATCH(Q40,$AB$31:$AB$50,0),1)</f>
        <v>0</v>
      </c>
      <c r="C40" s="19">
        <f>COUNTIF(赛果!M$2:M$91,B40)+COUNTIF(赛果!N$2:N$91,B40)</f>
        <v>0</v>
      </c>
      <c r="D40" s="20">
        <f>COUNTIFS(原始数据!K$2:K$721,B40)</f>
        <v>0</v>
      </c>
      <c r="E40" s="29">
        <f>COUNTIFS(原始数据!K$2:K$721,B40,原始数据!I$2:I$721,"主",原始数据!S$2:S$721,"&gt;2")+COUNTIFS(原始数据!K$2:K$721,B40,原始数据!I$2:I$721,"客",原始数据!S$2:S$721,"&lt;2")</f>
        <v>0</v>
      </c>
      <c r="F40" s="29">
        <f>COUNTIFS(原始数据!K$2:K$721,B40,原始数据!I$2:I$721,"主",原始数据!S$2:S$721,"=2")+COUNTIFS(原始数据!K$2:K$721,B40,原始数据!I$2:I$721,"客",原始数据!S$2:S$721,"=2")</f>
        <v>0</v>
      </c>
      <c r="G40" s="30">
        <f>COUNTIFS(原始数据!K$2:K$721,B40,原始数据!I$2:I$721,"主",原始数据!S$2:S$721,"&lt;2")+COUNTIFS(原始数据!K$2:K$721,B40,原始数据!I$2:I$721,"客",原始数据!S$2:S$721,"&gt;2")</f>
        <v>0</v>
      </c>
      <c r="H40" s="20">
        <f>COUNTIFS(原始数据!K$2:K$721,B40,原始数据!I$2:I$721,"主",原始数据!S$2:S$721,"5")+COUNTIFS(原始数据!K$2:K$721,B40,原始数据!I$2:I$721,"客",原始数据!S$2:S$721,"0")</f>
        <v>0</v>
      </c>
      <c r="I40" s="30">
        <f>COUNTIFS(原始数据!K$2:K$721,B40,原始数据!I$2:I$721,"主",原始数据!S$2:S$721,"0")+COUNTIFS(原始数据!K$2:K$721,B40,原始数据!I$2:I$721,"客",原始数据!S$2:S$721,"5")</f>
        <v>0</v>
      </c>
      <c r="J40" s="20">
        <f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0</v>
      </c>
      <c r="K40" s="33">
        <f t="shared" si="6"/>
        <v>0</v>
      </c>
      <c r="L40" s="20">
        <f>SUMIFS(原始数据!S$2:S$721,原始数据!K$2:K$721,B40,原始数据!I$2:I$721,"主")+SUMIFS(原始数据!T$2:T$721,原始数据!K$2:K$721,B40,原始数据!I$2:I$721,"客")</f>
        <v>0</v>
      </c>
      <c r="M40" s="29">
        <f>SUMIFS(原始数据!S$2:S$721,原始数据!K$2:K$721,B40,原始数据!I$2:I$721,"客")+SUMIFS(原始数据!T$2:T$721,原始数据!K$2:K$721,B40,原始数据!I$2:I$721,"主")</f>
        <v>0</v>
      </c>
      <c r="N40" s="33">
        <f t="shared" si="7"/>
        <v>0</v>
      </c>
      <c r="O40" s="33">
        <f t="shared" si="8"/>
        <v>0</v>
      </c>
      <c r="P40" s="14"/>
      <c r="Q40" s="37">
        <v>10</v>
      </c>
      <c r="R40" s="38">
        <f>各类选项!F11</f>
        <v>0</v>
      </c>
      <c r="S40" s="38">
        <f>COUNTIF(赛果!M$2:M$91,R40)+COUNTIF(赛果!N$2:N$91,R40)</f>
        <v>0</v>
      </c>
      <c r="T40" s="38">
        <f>COUNTIFS(原始数据!K$2:K$721,R40)</f>
        <v>0</v>
      </c>
      <c r="U40" s="38">
        <f>COUNTIFS(原始数据!K$2:K$721,R40,原始数据!I$2:I$721,"主",原始数据!S$2:S$721,"&gt;2")+COUNTIFS(原始数据!K$2:K$721,R40,原始数据!I$2:I$721,"客",原始数据!S$2:S$721,"&lt;2")</f>
        <v>0</v>
      </c>
      <c r="V40" s="39">
        <f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0</v>
      </c>
      <c r="W40" s="40">
        <f t="shared" si="9"/>
        <v>0</v>
      </c>
      <c r="X40" s="38">
        <f>SUMIFS(原始数据!S$2:S$721,原始数据!K$2:K$721,R40,原始数据!I$2:I$721,"主")+SUMIFS(原始数据!T$2:T$721,原始数据!K$2:K$721,R40,原始数据!I$2:I$721,"客")</f>
        <v>0</v>
      </c>
      <c r="Y40" s="38">
        <f>SUMIFS(原始数据!S$2:S$721,原始数据!K$2:K$721,R40,原始数据!I$2:I$721,"客")+SUMIFS(原始数据!T$2:T$721,原始数据!K$2:K$721,R40,原始数据!I$2:I$721,"主")</f>
        <v>0</v>
      </c>
      <c r="Z40" s="40">
        <f t="shared" si="10"/>
        <v>0</v>
      </c>
      <c r="AA40" s="40">
        <f t="shared" si="11"/>
        <v>0</v>
      </c>
      <c r="AB40" s="38">
        <f t="array" ref="AB40">AD40+SUMPRODUCT((AD$31:AD$50=AD40)*(AE$31:AE$50&gt;AE40))</f>
        <v>10</v>
      </c>
      <c r="AC40" s="38">
        <f t="array" ref="AC40">RANK(Z40,Z$31:Z$50)+(SUMPRODUCT((Z$31:Z$50=Z40)*(AA$31:AA$50&gt;AA40)))</f>
        <v>8</v>
      </c>
      <c r="AD40" s="38">
        <f t="array" ref="AD40">AC40+(SUMPRODUCT((AC$31:AC$50=AC40)*(W$31:W$50&gt;W40)))</f>
        <v>8</v>
      </c>
      <c r="AE40" s="38">
        <v>11</v>
      </c>
    </row>
    <row r="41" ht="19" hidden="1" customHeight="1" spans="1:31">
      <c r="A41" s="14"/>
      <c r="B41" s="17">
        <f t="array" ref="B41">INDEX($R$31:$AB$50,MATCH(Q41,$AB$31:$AB$50,0),1)</f>
        <v>0</v>
      </c>
      <c r="C41" s="17">
        <f>COUNTIF(赛果!M$2:M$91,B41)+COUNTIF(赛果!N$2:N$91,B41)</f>
        <v>0</v>
      </c>
      <c r="D41" s="18">
        <f>COUNTIFS(原始数据!K$2:K$721,B41)</f>
        <v>0</v>
      </c>
      <c r="E41" s="27">
        <f>COUNTIFS(原始数据!K$2:K$721,B41,原始数据!I$2:I$721,"主",原始数据!S$2:S$721,"&gt;2")+COUNTIFS(原始数据!K$2:K$721,B41,原始数据!I$2:I$721,"客",原始数据!S$2:S$721,"&lt;2")</f>
        <v>0</v>
      </c>
      <c r="F41" s="27">
        <f>COUNTIFS(原始数据!K$2:K$721,B41,原始数据!I$2:I$721,"主",原始数据!S$2:S$721,"=2")+COUNTIFS(原始数据!K$2:K$721,B41,原始数据!I$2:I$721,"客",原始数据!S$2:S$721,"=2")</f>
        <v>0</v>
      </c>
      <c r="G41" s="28">
        <f>COUNTIFS(原始数据!K$2:K$721,B41,原始数据!I$2:I$721,"主",原始数据!S$2:S$721,"&lt;2")+COUNTIFS(原始数据!K$2:K$721,B41,原始数据!I$2:I$721,"客",原始数据!S$2:S$721,"&gt;2")</f>
        <v>0</v>
      </c>
      <c r="H41" s="18">
        <f>COUNTIFS(原始数据!K$2:K$721,B41,原始数据!I$2:I$721,"主",原始数据!S$2:S$721,"5")+COUNTIFS(原始数据!K$2:K$721,B41,原始数据!I$2:I$721,"客",原始数据!S$2:S$721,"0")</f>
        <v>0</v>
      </c>
      <c r="I41" s="28">
        <f>COUNTIFS(原始数据!K$2:K$721,B41,原始数据!I$2:I$721,"主",原始数据!S$2:S$721,"0")+COUNTIFS(原始数据!K$2:K$721,B41,原始数据!I$2:I$721,"客",原始数据!S$2:S$721,"5")</f>
        <v>0</v>
      </c>
      <c r="J41" s="18">
        <f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32">
        <f t="shared" si="6"/>
        <v>0</v>
      </c>
      <c r="L41" s="18">
        <f>SUMIFS(原始数据!S$2:S$721,原始数据!K$2:K$721,B41,原始数据!I$2:I$721,"主")+SUMIFS(原始数据!T$2:T$721,原始数据!K$2:K$721,B41,原始数据!I$2:I$721,"客")</f>
        <v>0</v>
      </c>
      <c r="M41" s="27">
        <f>SUMIFS(原始数据!S$2:S$721,原始数据!K$2:K$721,B41,原始数据!I$2:I$721,"客")+SUMIFS(原始数据!T$2:T$721,原始数据!K$2:K$721,B41,原始数据!I$2:I$721,"主")</f>
        <v>0</v>
      </c>
      <c r="N41" s="32">
        <f t="shared" si="7"/>
        <v>0</v>
      </c>
      <c r="O41" s="32">
        <f t="shared" si="8"/>
        <v>0</v>
      </c>
      <c r="P41" s="14"/>
      <c r="Q41" s="37">
        <v>11</v>
      </c>
      <c r="R41" s="38">
        <f>各类选项!F12</f>
        <v>0</v>
      </c>
      <c r="S41" s="38">
        <f>COUNTIF(赛果!M$2:M$91,R41)+COUNTIF(赛果!N$2:N$91,R41)</f>
        <v>0</v>
      </c>
      <c r="T41" s="38">
        <f>COUNTIFS(原始数据!K$2:K$721,R41)</f>
        <v>0</v>
      </c>
      <c r="U41" s="38">
        <f>COUNTIFS(原始数据!K$2:K$721,R41,原始数据!I$2:I$721,"主",原始数据!S$2:S$721,"&gt;2")+COUNTIFS(原始数据!K$2:K$721,R41,原始数据!I$2:I$721,"客",原始数据!S$2:S$721,"&lt;2")</f>
        <v>0</v>
      </c>
      <c r="V41" s="39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40">
        <f t="shared" si="9"/>
        <v>0</v>
      </c>
      <c r="X41" s="38">
        <f>SUMIFS(原始数据!S$2:S$721,原始数据!K$2:K$721,R41,原始数据!I$2:I$721,"主")+SUMIFS(原始数据!T$2:T$721,原始数据!K$2:K$721,R41,原始数据!I$2:I$721,"客")</f>
        <v>0</v>
      </c>
      <c r="Y41" s="38">
        <f>SUMIFS(原始数据!S$2:S$721,原始数据!K$2:K$721,R41,原始数据!I$2:I$721,"客")+SUMIFS(原始数据!T$2:T$721,原始数据!K$2:K$721,R41,原始数据!I$2:I$721,"主")</f>
        <v>0</v>
      </c>
      <c r="Z41" s="40">
        <f t="shared" si="10"/>
        <v>0</v>
      </c>
      <c r="AA41" s="40">
        <f t="shared" si="11"/>
        <v>0</v>
      </c>
      <c r="AB41" s="38">
        <f t="array" ref="AB41">AD41+SUMPRODUCT((AD$31:AD$50=AD41)*(AE$31:AE$50&gt;AE41))</f>
        <v>11</v>
      </c>
      <c r="AC41" s="38">
        <f t="array" ref="AC41">RANK(Z41,Z$31:Z$50)+(SUMPRODUCT((Z$31:Z$50=Z41)*(AA$31:AA$50&gt;AA41)))</f>
        <v>8</v>
      </c>
      <c r="AD41" s="38">
        <f t="array" ref="AD41">AC41+(SUMPRODUCT((AC$31:AC$50=AC41)*(W$31:W$50&gt;W41)))</f>
        <v>8</v>
      </c>
      <c r="AE41" s="38">
        <v>10</v>
      </c>
    </row>
    <row r="42" ht="19" hidden="1" customHeight="1" spans="1:31">
      <c r="A42" s="14"/>
      <c r="B42" s="19">
        <f t="array" ref="B42">INDEX($R$31:$AB$50,MATCH(Q42,$AB$31:$AB$50,0),1)</f>
        <v>0</v>
      </c>
      <c r="C42" s="19">
        <f>COUNTIF(赛果!M$2:M$91,B42)+COUNTIF(赛果!N$2:N$91,B42)</f>
        <v>0</v>
      </c>
      <c r="D42" s="20">
        <f>COUNTIFS(原始数据!K$2:K$721,B42)</f>
        <v>0</v>
      </c>
      <c r="E42" s="29">
        <f>COUNTIFS(原始数据!K$2:K$721,B42,原始数据!I$2:I$721,"主",原始数据!S$2:S$721,"&gt;2")+COUNTIFS(原始数据!K$2:K$721,B42,原始数据!I$2:I$721,"客",原始数据!S$2:S$721,"&lt;2")</f>
        <v>0</v>
      </c>
      <c r="F42" s="29">
        <f>COUNTIFS(原始数据!K$2:K$721,B42,原始数据!I$2:I$721,"主",原始数据!S$2:S$721,"=2")+COUNTIFS(原始数据!K$2:K$721,B42,原始数据!I$2:I$721,"客",原始数据!S$2:S$721,"=2")</f>
        <v>0</v>
      </c>
      <c r="G42" s="30">
        <f>COUNTIFS(原始数据!K$2:K$721,B42,原始数据!I$2:I$721,"主",原始数据!S$2:S$721,"&lt;2")+COUNTIFS(原始数据!K$2:K$721,B42,原始数据!I$2:I$721,"客",原始数据!S$2:S$721,"&gt;2")</f>
        <v>0</v>
      </c>
      <c r="H42" s="20">
        <f>COUNTIFS(原始数据!K$2:K$721,B42,原始数据!I$2:I$721,"主",原始数据!S$2:S$721,"5")+COUNTIFS(原始数据!K$2:K$721,B42,原始数据!I$2:I$721,"客",原始数据!S$2:S$721,"0")</f>
        <v>0</v>
      </c>
      <c r="I42" s="30">
        <f>COUNTIFS(原始数据!K$2:K$721,B42,原始数据!I$2:I$721,"主",原始数据!S$2:S$721,"0")+COUNTIFS(原始数据!K$2:K$721,B42,原始数据!I$2:I$721,"客",原始数据!S$2:S$721,"5")</f>
        <v>0</v>
      </c>
      <c r="J42" s="20">
        <f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33">
        <f t="shared" si="6"/>
        <v>0</v>
      </c>
      <c r="L42" s="20">
        <f>SUMIFS(原始数据!S$2:S$721,原始数据!K$2:K$721,B42,原始数据!I$2:I$721,"主")+SUMIFS(原始数据!T$2:T$721,原始数据!K$2:K$721,B42,原始数据!I$2:I$721,"客")</f>
        <v>0</v>
      </c>
      <c r="M42" s="29">
        <f>SUMIFS(原始数据!S$2:S$721,原始数据!K$2:K$721,B42,原始数据!I$2:I$721,"客")+SUMIFS(原始数据!T$2:T$721,原始数据!K$2:K$721,B42,原始数据!I$2:I$721,"主")</f>
        <v>0</v>
      </c>
      <c r="N42" s="33">
        <f t="shared" si="7"/>
        <v>0</v>
      </c>
      <c r="O42" s="33">
        <f t="shared" si="8"/>
        <v>0</v>
      </c>
      <c r="P42" s="14"/>
      <c r="Q42" s="37">
        <v>12</v>
      </c>
      <c r="R42" s="38">
        <f>各类选项!F13</f>
        <v>0</v>
      </c>
      <c r="S42" s="38">
        <f>COUNTIF(赛果!M$2:M$91,R42)+COUNTIF(赛果!N$2:N$91,R42)</f>
        <v>0</v>
      </c>
      <c r="T42" s="38">
        <f>COUNTIFS(原始数据!K$2:K$721,R42)</f>
        <v>0</v>
      </c>
      <c r="U42" s="38">
        <f>COUNTIFS(原始数据!K$2:K$721,R42,原始数据!I$2:I$721,"主",原始数据!S$2:S$721,"&gt;2")+COUNTIFS(原始数据!K$2:K$721,R42,原始数据!I$2:I$721,"客",原始数据!S$2:S$721,"&lt;2")</f>
        <v>0</v>
      </c>
      <c r="V42" s="39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40">
        <f t="shared" si="9"/>
        <v>0</v>
      </c>
      <c r="X42" s="38">
        <f>SUMIFS(原始数据!S$2:S$721,原始数据!K$2:K$721,R42,原始数据!I$2:I$721,"主")+SUMIFS(原始数据!T$2:T$721,原始数据!K$2:K$721,R42,原始数据!I$2:I$721,"客")</f>
        <v>0</v>
      </c>
      <c r="Y42" s="38">
        <f>SUMIFS(原始数据!S$2:S$721,原始数据!K$2:K$721,R42,原始数据!I$2:I$721,"客")+SUMIFS(原始数据!T$2:T$721,原始数据!K$2:K$721,R42,原始数据!I$2:I$721,"主")</f>
        <v>0</v>
      </c>
      <c r="Z42" s="40">
        <f t="shared" si="10"/>
        <v>0</v>
      </c>
      <c r="AA42" s="40">
        <f t="shared" si="11"/>
        <v>0</v>
      </c>
      <c r="AB42" s="38">
        <f t="array" ref="AB42">AD42+SUMPRODUCT((AD$31:AD$50=AD42)*(AE$31:AE$50&gt;AE42))</f>
        <v>12</v>
      </c>
      <c r="AC42" s="38">
        <f t="array" ref="AC42">RANK(Z42,Z$31:Z$50)+(SUMPRODUCT((Z$31:Z$50=Z42)*(AA$31:AA$50&gt;AA42)))</f>
        <v>8</v>
      </c>
      <c r="AD42" s="38">
        <f t="array" ref="AD42">AC42+(SUMPRODUCT((AC$31:AC$50=AC42)*(W$31:W$50&gt;W42)))</f>
        <v>8</v>
      </c>
      <c r="AE42" s="38">
        <v>9</v>
      </c>
    </row>
    <row r="43" ht="19" hidden="1" customHeight="1" spans="1:31">
      <c r="A43" s="14"/>
      <c r="B43" s="17">
        <f t="array" ref="B43">INDEX($R$31:$AB$50,MATCH(Q43,$AB$31:$AB$50,0),1)</f>
        <v>0</v>
      </c>
      <c r="C43" s="17">
        <f>COUNTIF(赛果!M$2:M$91,B43)+COUNTIF(赛果!N$2:N$91,B43)</f>
        <v>0</v>
      </c>
      <c r="D43" s="18">
        <f>COUNTIFS(原始数据!K$2:K$721,B43)</f>
        <v>0</v>
      </c>
      <c r="E43" s="27">
        <f>COUNTIFS(原始数据!K$2:K$721,B43,原始数据!I$2:I$721,"主",原始数据!S$2:S$721,"&gt;2")+COUNTIFS(原始数据!K$2:K$721,B43,原始数据!I$2:I$721,"客",原始数据!S$2:S$721,"&lt;2")</f>
        <v>0</v>
      </c>
      <c r="F43" s="27">
        <f>COUNTIFS(原始数据!K$2:K$721,B43,原始数据!I$2:I$721,"主",原始数据!S$2:S$721,"=2")+COUNTIFS(原始数据!K$2:K$721,B43,原始数据!I$2:I$721,"客",原始数据!S$2:S$721,"=2")</f>
        <v>0</v>
      </c>
      <c r="G43" s="28">
        <f>COUNTIFS(原始数据!K$2:K$721,B43,原始数据!I$2:I$721,"主",原始数据!S$2:S$721,"&lt;2")+COUNTIFS(原始数据!K$2:K$721,B43,原始数据!I$2:I$721,"客",原始数据!S$2:S$721,"&gt;2")</f>
        <v>0</v>
      </c>
      <c r="H43" s="18">
        <f>COUNTIFS(原始数据!K$2:K$721,B43,原始数据!I$2:I$721,"主",原始数据!S$2:S$721,"5")+COUNTIFS(原始数据!K$2:K$721,B43,原始数据!I$2:I$721,"客",原始数据!S$2:S$721,"0")</f>
        <v>0</v>
      </c>
      <c r="I43" s="28">
        <f>COUNTIFS(原始数据!K$2:K$721,B43,原始数据!I$2:I$721,"主",原始数据!S$2:S$721,"0")+COUNTIFS(原始数据!K$2:K$721,B43,原始数据!I$2:I$721,"客",原始数据!S$2:S$721,"5")</f>
        <v>0</v>
      </c>
      <c r="J43" s="18">
        <f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0</v>
      </c>
      <c r="K43" s="32">
        <f t="shared" si="6"/>
        <v>0</v>
      </c>
      <c r="L43" s="18">
        <f>SUMIFS(原始数据!S$2:S$721,原始数据!K$2:K$721,B43,原始数据!I$2:I$721,"主")+SUMIFS(原始数据!T$2:T$721,原始数据!K$2:K$721,B43,原始数据!I$2:I$721,"客")</f>
        <v>0</v>
      </c>
      <c r="M43" s="27">
        <f>SUMIFS(原始数据!S$2:S$721,原始数据!K$2:K$721,B43,原始数据!I$2:I$721,"客")+SUMIFS(原始数据!T$2:T$721,原始数据!K$2:K$721,B43,原始数据!I$2:I$721,"主")</f>
        <v>0</v>
      </c>
      <c r="N43" s="32">
        <f t="shared" si="7"/>
        <v>0</v>
      </c>
      <c r="O43" s="32">
        <f t="shared" si="8"/>
        <v>0</v>
      </c>
      <c r="P43" s="14"/>
      <c r="Q43" s="37">
        <v>13</v>
      </c>
      <c r="R43" s="38">
        <f>各类选项!F14</f>
        <v>0</v>
      </c>
      <c r="S43" s="38">
        <f>COUNTIF(赛果!M$2:M$91,R43)+COUNTIF(赛果!N$2:N$91,R43)</f>
        <v>0</v>
      </c>
      <c r="T43" s="38">
        <f>COUNTIFS(原始数据!K$2:K$721,R43)</f>
        <v>0</v>
      </c>
      <c r="U43" s="38">
        <f>COUNTIFS(原始数据!K$2:K$721,R43,原始数据!I$2:I$721,"主",原始数据!S$2:S$721,"&gt;2")+COUNTIFS(原始数据!K$2:K$721,R43,原始数据!I$2:I$721,"客",原始数据!S$2:S$721,"&lt;2")</f>
        <v>0</v>
      </c>
      <c r="V43" s="39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40">
        <f t="shared" si="9"/>
        <v>0</v>
      </c>
      <c r="X43" s="38">
        <f>SUMIFS(原始数据!S$2:S$721,原始数据!K$2:K$721,R43,原始数据!I$2:I$721,"主")+SUMIFS(原始数据!T$2:T$721,原始数据!K$2:K$721,R43,原始数据!I$2:I$721,"客")</f>
        <v>0</v>
      </c>
      <c r="Y43" s="38">
        <f>SUMIFS(原始数据!S$2:S$721,原始数据!K$2:K$721,R43,原始数据!I$2:I$721,"客")+SUMIFS(原始数据!T$2:T$721,原始数据!K$2:K$721,R43,原始数据!I$2:I$721,"主")</f>
        <v>0</v>
      </c>
      <c r="Z43" s="40">
        <f t="shared" si="10"/>
        <v>0</v>
      </c>
      <c r="AA43" s="40">
        <f t="shared" si="11"/>
        <v>0</v>
      </c>
      <c r="AB43" s="38">
        <f t="array" ref="AB43">AD43+SUMPRODUCT((AD$31:AD$50=AD43)*(AE$31:AE$50&gt;AE43))</f>
        <v>13</v>
      </c>
      <c r="AC43" s="38">
        <f t="array" ref="AC43">RANK(Z43,Z$31:Z$50)+(SUMPRODUCT((Z$31:Z$50=Z43)*(AA$31:AA$50&gt;AA43)))</f>
        <v>8</v>
      </c>
      <c r="AD43" s="38">
        <f t="array" ref="AD43">AC43+(SUMPRODUCT((AC$31:AC$50=AC43)*(W$31:W$50&gt;W43)))</f>
        <v>8</v>
      </c>
      <c r="AE43" s="38">
        <v>8</v>
      </c>
    </row>
    <row r="44" ht="19" hidden="1" customHeight="1" spans="1:31">
      <c r="A44" s="14"/>
      <c r="B44" s="19">
        <f t="array" ref="B44">INDEX($R$31:$AB$50,MATCH(Q44,$AB$31:$AB$50,0),1)</f>
        <v>0</v>
      </c>
      <c r="C44" s="19">
        <f>COUNTIF(赛果!M$2:M$91,B44)+COUNTIF(赛果!N$2:N$91,B44)</f>
        <v>0</v>
      </c>
      <c r="D44" s="20">
        <f>COUNTIFS(原始数据!K$2:K$721,B44)</f>
        <v>0</v>
      </c>
      <c r="E44" s="29">
        <f>COUNTIFS(原始数据!K$2:K$721,B44,原始数据!I$2:I$721,"主",原始数据!S$2:S$721,"&gt;2")+COUNTIFS(原始数据!K$2:K$721,B44,原始数据!I$2:I$721,"客",原始数据!S$2:S$721,"&lt;2")</f>
        <v>0</v>
      </c>
      <c r="F44" s="29">
        <f>COUNTIFS(原始数据!K$2:K$721,B44,原始数据!I$2:I$721,"主",原始数据!S$2:S$721,"=2")+COUNTIFS(原始数据!K$2:K$721,B44,原始数据!I$2:I$721,"客",原始数据!S$2:S$721,"=2")</f>
        <v>0</v>
      </c>
      <c r="G44" s="30">
        <f>COUNTIFS(原始数据!K$2:K$721,B44,原始数据!I$2:I$721,"主",原始数据!S$2:S$721,"&lt;2")+COUNTIFS(原始数据!K$2:K$721,B44,原始数据!I$2:I$721,"客",原始数据!S$2:S$721,"&gt;2")</f>
        <v>0</v>
      </c>
      <c r="H44" s="20">
        <f>COUNTIFS(原始数据!K$2:K$721,B44,原始数据!I$2:I$721,"主",原始数据!S$2:S$721,"5")+COUNTIFS(原始数据!K$2:K$721,B44,原始数据!I$2:I$721,"客",原始数据!S$2:S$721,"0")</f>
        <v>0</v>
      </c>
      <c r="I44" s="30">
        <f>COUNTIFS(原始数据!K$2:K$721,B44,原始数据!I$2:I$721,"主",原始数据!S$2:S$721,"0")+COUNTIFS(原始数据!K$2:K$721,B44,原始数据!I$2:I$721,"客",原始数据!S$2:S$721,"5")</f>
        <v>0</v>
      </c>
      <c r="J44" s="20">
        <f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0</v>
      </c>
      <c r="K44" s="33">
        <f t="shared" si="6"/>
        <v>0</v>
      </c>
      <c r="L44" s="20">
        <f>SUMIFS(原始数据!S$2:S$721,原始数据!K$2:K$721,B44,原始数据!I$2:I$721,"主")+SUMIFS(原始数据!T$2:T$721,原始数据!K$2:K$721,B44,原始数据!I$2:I$721,"客")</f>
        <v>0</v>
      </c>
      <c r="M44" s="29">
        <f>SUMIFS(原始数据!S$2:S$721,原始数据!K$2:K$721,B44,原始数据!I$2:I$721,"客")+SUMIFS(原始数据!T$2:T$721,原始数据!K$2:K$721,B44,原始数据!I$2:I$721,"主")</f>
        <v>0</v>
      </c>
      <c r="N44" s="33">
        <f t="shared" si="7"/>
        <v>0</v>
      </c>
      <c r="O44" s="33">
        <f t="shared" si="8"/>
        <v>0</v>
      </c>
      <c r="P44" s="14"/>
      <c r="Q44" s="37">
        <v>14</v>
      </c>
      <c r="R44" s="38">
        <f>各类选项!F15</f>
        <v>0</v>
      </c>
      <c r="S44" s="38">
        <f>COUNTIF(赛果!M$2:M$91,R44)+COUNTIF(赛果!N$2:N$91,R44)</f>
        <v>0</v>
      </c>
      <c r="T44" s="38">
        <f>COUNTIFS(原始数据!K$2:K$721,R44)</f>
        <v>0</v>
      </c>
      <c r="U44" s="38">
        <f>COUNTIFS(原始数据!K$2:K$721,R44,原始数据!I$2:I$721,"主",原始数据!S$2:S$721,"&gt;2")+COUNTIFS(原始数据!K$2:K$721,R44,原始数据!I$2:I$721,"客",原始数据!S$2:S$721,"&lt;2")</f>
        <v>0</v>
      </c>
      <c r="V44" s="39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40">
        <f t="shared" si="9"/>
        <v>0</v>
      </c>
      <c r="X44" s="38">
        <f>SUMIFS(原始数据!S$2:S$721,原始数据!K$2:K$721,R44,原始数据!I$2:I$721,"主")+SUMIFS(原始数据!T$2:T$721,原始数据!K$2:K$721,R44,原始数据!I$2:I$721,"客")</f>
        <v>0</v>
      </c>
      <c r="Y44" s="38">
        <f>SUMIFS(原始数据!S$2:S$721,原始数据!K$2:K$721,R44,原始数据!I$2:I$721,"客")+SUMIFS(原始数据!T$2:T$721,原始数据!K$2:K$721,R44,原始数据!I$2:I$721,"主")</f>
        <v>0</v>
      </c>
      <c r="Z44" s="40">
        <f t="shared" si="10"/>
        <v>0</v>
      </c>
      <c r="AA44" s="40">
        <f t="shared" si="11"/>
        <v>0</v>
      </c>
      <c r="AB44" s="38">
        <f t="array" ref="AB44">AD44+SUMPRODUCT((AD$31:AD$50=AD44)*(AE$31:AE$50&gt;AE44))</f>
        <v>14</v>
      </c>
      <c r="AC44" s="38">
        <f t="array" ref="AC44">RANK(Z44,Z$31:Z$50)+(SUMPRODUCT((Z$31:Z$50=Z44)*(AA$31:AA$50&gt;AA44)))</f>
        <v>8</v>
      </c>
      <c r="AD44" s="38">
        <f t="array" ref="AD44">AC44+(SUMPRODUCT((AC$31:AC$50=AC44)*(W$31:W$50&gt;W44)))</f>
        <v>8</v>
      </c>
      <c r="AE44" s="38">
        <v>7</v>
      </c>
    </row>
    <row r="45" ht="19" hidden="1" customHeight="1" spans="1:31">
      <c r="A45" s="14"/>
      <c r="B45" s="17">
        <f t="array" ref="B45">INDEX($R$31:$AB$50,MATCH(Q45,$AB$31:$AB$50,0),1)</f>
        <v>0</v>
      </c>
      <c r="C45" s="17">
        <f>COUNTIF(赛果!M$2:M$91,B45)+COUNTIF(赛果!N$2:N$91,B45)</f>
        <v>0</v>
      </c>
      <c r="D45" s="18">
        <f>COUNTIFS(原始数据!K$2:K$721,B45)</f>
        <v>0</v>
      </c>
      <c r="E45" s="27">
        <f>COUNTIFS(原始数据!K$2:K$721,B45,原始数据!I$2:I$721,"主",原始数据!S$2:S$721,"&gt;2")+COUNTIFS(原始数据!K$2:K$721,B45,原始数据!I$2:I$721,"客",原始数据!S$2:S$721,"&lt;2")</f>
        <v>0</v>
      </c>
      <c r="F45" s="27">
        <f>COUNTIFS(原始数据!K$2:K$721,B45,原始数据!I$2:I$721,"主",原始数据!S$2:S$721,"=2")+COUNTIFS(原始数据!K$2:K$721,B45,原始数据!I$2:I$721,"客",原始数据!S$2:S$721,"=2")</f>
        <v>0</v>
      </c>
      <c r="G45" s="28">
        <f>COUNTIFS(原始数据!K$2:K$721,B45,原始数据!I$2:I$721,"主",原始数据!S$2:S$721,"&lt;2")+COUNTIFS(原始数据!K$2:K$721,B45,原始数据!I$2:I$721,"客",原始数据!S$2:S$721,"&gt;2")</f>
        <v>0</v>
      </c>
      <c r="H45" s="18">
        <f>COUNTIFS(原始数据!K$2:K$721,B45,原始数据!I$2:I$721,"主",原始数据!S$2:S$721,"5")+COUNTIFS(原始数据!K$2:K$721,B45,原始数据!I$2:I$721,"客",原始数据!S$2:S$721,"0")</f>
        <v>0</v>
      </c>
      <c r="I45" s="28">
        <f>COUNTIFS(原始数据!K$2:K$721,B45,原始数据!I$2:I$721,"主",原始数据!S$2:S$721,"0")+COUNTIFS(原始数据!K$2:K$721,B45,原始数据!I$2:I$721,"客",原始数据!S$2:S$721,"5")</f>
        <v>0</v>
      </c>
      <c r="J45" s="18">
        <f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0</v>
      </c>
      <c r="K45" s="32">
        <f t="shared" si="6"/>
        <v>0</v>
      </c>
      <c r="L45" s="18">
        <f>SUMIFS(原始数据!S$2:S$721,原始数据!K$2:K$721,B45,原始数据!I$2:I$721,"主")+SUMIFS(原始数据!T$2:T$721,原始数据!K$2:K$721,B45,原始数据!I$2:I$721,"客")</f>
        <v>0</v>
      </c>
      <c r="M45" s="27">
        <f>SUMIFS(原始数据!S$2:S$721,原始数据!K$2:K$721,B45,原始数据!I$2:I$721,"客")+SUMIFS(原始数据!T$2:T$721,原始数据!K$2:K$721,B45,原始数据!I$2:I$721,"主")</f>
        <v>0</v>
      </c>
      <c r="N45" s="32">
        <f t="shared" si="7"/>
        <v>0</v>
      </c>
      <c r="O45" s="32">
        <f t="shared" si="8"/>
        <v>0</v>
      </c>
      <c r="P45" s="14"/>
      <c r="Q45" s="37">
        <v>15</v>
      </c>
      <c r="R45" s="38">
        <f>各类选项!F16</f>
        <v>0</v>
      </c>
      <c r="S45" s="38">
        <f>COUNTIF(赛果!M$2:M$91,R45)+COUNTIF(赛果!N$2:N$91,R45)</f>
        <v>0</v>
      </c>
      <c r="T45" s="38">
        <f>COUNTIFS(原始数据!K$2:K$721,R45)</f>
        <v>0</v>
      </c>
      <c r="U45" s="38">
        <f>COUNTIFS(原始数据!K$2:K$721,R45,原始数据!I$2:I$721,"主",原始数据!S$2:S$721,"&gt;2")+COUNTIFS(原始数据!K$2:K$721,R45,原始数据!I$2:I$721,"客",原始数据!S$2:S$721,"&lt;2")</f>
        <v>0</v>
      </c>
      <c r="V45" s="39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40">
        <f t="shared" si="9"/>
        <v>0</v>
      </c>
      <c r="X45" s="38">
        <f>SUMIFS(原始数据!S$2:S$721,原始数据!K$2:K$721,R45,原始数据!I$2:I$721,"主")+SUMIFS(原始数据!T$2:T$721,原始数据!K$2:K$721,R45,原始数据!I$2:I$721,"客")</f>
        <v>0</v>
      </c>
      <c r="Y45" s="38">
        <f>SUMIFS(原始数据!S$2:S$721,原始数据!K$2:K$721,R45,原始数据!I$2:I$721,"客")+SUMIFS(原始数据!T$2:T$721,原始数据!K$2:K$721,R45,原始数据!I$2:I$721,"主")</f>
        <v>0</v>
      </c>
      <c r="Z45" s="40">
        <f t="shared" si="10"/>
        <v>0</v>
      </c>
      <c r="AA45" s="40">
        <f t="shared" si="11"/>
        <v>0</v>
      </c>
      <c r="AB45" s="38">
        <f t="array" ref="AB45">AD45+SUMPRODUCT((AD$31:AD$50=AD45)*(AE$31:AE$50&gt;AE45))</f>
        <v>15</v>
      </c>
      <c r="AC45" s="38">
        <f t="array" ref="AC45">RANK(Z45,Z$31:Z$50)+(SUMPRODUCT((Z$31:Z$50=Z45)*(AA$31:AA$50&gt;AA45)))</f>
        <v>8</v>
      </c>
      <c r="AD45" s="38">
        <f t="array" ref="AD45">AC45+(SUMPRODUCT((AC$31:AC$50=AC45)*(W$31:W$50&gt;W45)))</f>
        <v>8</v>
      </c>
      <c r="AE45" s="38">
        <v>6</v>
      </c>
    </row>
    <row r="46" ht="19" hidden="1" customHeight="1" spans="1:31">
      <c r="A46" s="14"/>
      <c r="B46" s="19">
        <f t="array" ref="B46">INDEX($R$31:$AB$50,MATCH(Q46,$AB$31:$AB$50,0),1)</f>
        <v>0</v>
      </c>
      <c r="C46" s="19">
        <f>COUNTIF(赛果!M$2:M$91,B46)+COUNTIF(赛果!N$2:N$91,B46)</f>
        <v>0</v>
      </c>
      <c r="D46" s="20">
        <f>COUNTIFS(原始数据!K$2:K$721,B46)</f>
        <v>0</v>
      </c>
      <c r="E46" s="29">
        <f>COUNTIFS(原始数据!K$2:K$721,B46,原始数据!I$2:I$721,"主",原始数据!S$2:S$721,"&gt;2")+COUNTIFS(原始数据!K$2:K$721,B46,原始数据!I$2:I$721,"客",原始数据!S$2:S$721,"&lt;2")</f>
        <v>0</v>
      </c>
      <c r="F46" s="29">
        <f>COUNTIFS(原始数据!K$2:K$721,B46,原始数据!I$2:I$721,"主",原始数据!S$2:S$721,"=2")+COUNTIFS(原始数据!K$2:K$721,B46,原始数据!I$2:I$721,"客",原始数据!S$2:S$721,"=2")</f>
        <v>0</v>
      </c>
      <c r="G46" s="30">
        <f>COUNTIFS(原始数据!K$2:K$721,B46,原始数据!I$2:I$721,"主",原始数据!S$2:S$721,"&lt;2")+COUNTIFS(原始数据!K$2:K$721,B46,原始数据!I$2:I$721,"客",原始数据!S$2:S$721,"&gt;2")</f>
        <v>0</v>
      </c>
      <c r="H46" s="20">
        <f>COUNTIFS(原始数据!K$2:K$721,B46,原始数据!I$2:I$721,"主",原始数据!S$2:S$721,"5")+COUNTIFS(原始数据!K$2:K$721,B46,原始数据!I$2:I$721,"客",原始数据!S$2:S$721,"0")</f>
        <v>0</v>
      </c>
      <c r="I46" s="30">
        <f>COUNTIFS(原始数据!K$2:K$721,B46,原始数据!I$2:I$721,"主",原始数据!S$2:S$721,"0")+COUNTIFS(原始数据!K$2:K$721,B46,原始数据!I$2:I$721,"客",原始数据!S$2:S$721,"5")</f>
        <v>0</v>
      </c>
      <c r="J46" s="20">
        <f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0</v>
      </c>
      <c r="K46" s="33">
        <f t="shared" si="6"/>
        <v>0</v>
      </c>
      <c r="L46" s="20">
        <f>SUMIFS(原始数据!S$2:S$721,原始数据!K$2:K$721,B46,原始数据!I$2:I$721,"主")+SUMIFS(原始数据!T$2:T$721,原始数据!K$2:K$721,B46,原始数据!I$2:I$721,"客")</f>
        <v>0</v>
      </c>
      <c r="M46" s="29">
        <f>SUMIFS(原始数据!S$2:S$721,原始数据!K$2:K$721,B46,原始数据!I$2:I$721,"客")+SUMIFS(原始数据!T$2:T$721,原始数据!K$2:K$721,B46,原始数据!I$2:I$721,"主")</f>
        <v>0</v>
      </c>
      <c r="N46" s="33">
        <f t="shared" si="7"/>
        <v>0</v>
      </c>
      <c r="O46" s="33">
        <f t="shared" si="8"/>
        <v>0</v>
      </c>
      <c r="P46" s="14"/>
      <c r="Q46" s="37">
        <v>16</v>
      </c>
      <c r="R46" s="38">
        <f>各类选项!F17</f>
        <v>0</v>
      </c>
      <c r="S46" s="38">
        <f>COUNTIF(赛果!M$2:M$91,R46)+COUNTIF(赛果!N$2:N$91,R46)</f>
        <v>0</v>
      </c>
      <c r="T46" s="38">
        <f>COUNTIFS(原始数据!K$2:K$721,R46)</f>
        <v>0</v>
      </c>
      <c r="U46" s="38">
        <f>COUNTIFS(原始数据!K$2:K$721,R46,原始数据!I$2:I$721,"主",原始数据!S$2:S$721,"&gt;2")+COUNTIFS(原始数据!K$2:K$721,R46,原始数据!I$2:I$721,"客",原始数据!S$2:S$721,"&lt;2")</f>
        <v>0</v>
      </c>
      <c r="V46" s="39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40">
        <f t="shared" si="9"/>
        <v>0</v>
      </c>
      <c r="X46" s="38">
        <f>SUMIFS(原始数据!S$2:S$721,原始数据!K$2:K$721,R46,原始数据!I$2:I$721,"主")+SUMIFS(原始数据!T$2:T$721,原始数据!K$2:K$721,R46,原始数据!I$2:I$721,"客")</f>
        <v>0</v>
      </c>
      <c r="Y46" s="38">
        <f>SUMIFS(原始数据!S$2:S$721,原始数据!K$2:K$721,R46,原始数据!I$2:I$721,"客")+SUMIFS(原始数据!T$2:T$721,原始数据!K$2:K$721,R46,原始数据!I$2:I$721,"主")</f>
        <v>0</v>
      </c>
      <c r="Z46" s="40">
        <f t="shared" si="10"/>
        <v>0</v>
      </c>
      <c r="AA46" s="40">
        <f t="shared" si="11"/>
        <v>0</v>
      </c>
      <c r="AB46" s="38">
        <f t="array" ref="AB46">AD46+SUMPRODUCT((AD$31:AD$50=AD46)*(AE$31:AE$50&gt;AE46))</f>
        <v>16</v>
      </c>
      <c r="AC46" s="38">
        <f t="array" ref="AC46">RANK(Z46,Z$31:Z$50)+(SUMPRODUCT((Z$31:Z$50=Z46)*(AA$31:AA$50&gt;AA46)))</f>
        <v>8</v>
      </c>
      <c r="AD46" s="38">
        <f t="array" ref="AD46">AC46+(SUMPRODUCT((AC$31:AC$50=AC46)*(W$31:W$50&gt;W46)))</f>
        <v>8</v>
      </c>
      <c r="AE46" s="38">
        <v>5</v>
      </c>
    </row>
    <row r="47" ht="19" hidden="1" customHeight="1" spans="1:31">
      <c r="A47" s="14"/>
      <c r="B47" s="17">
        <f t="array" ref="B47">INDEX($R$31:$AB$50,MATCH(Q47,$AB$31:$AB$50,0),1)</f>
        <v>0</v>
      </c>
      <c r="C47" s="17">
        <f>COUNTIF(赛果!M$2:M$91,B47)+COUNTIF(赛果!N$2:N$91,B47)</f>
        <v>0</v>
      </c>
      <c r="D47" s="18">
        <f>COUNTIFS(原始数据!K$2:K$721,B47)</f>
        <v>0</v>
      </c>
      <c r="E47" s="27">
        <f>COUNTIFS(原始数据!K$2:K$721,B47,原始数据!I$2:I$721,"主",原始数据!S$2:S$721,"&gt;2")+COUNTIFS(原始数据!K$2:K$721,B47,原始数据!I$2:I$721,"客",原始数据!S$2:S$721,"&lt;2")</f>
        <v>0</v>
      </c>
      <c r="F47" s="27">
        <f>COUNTIFS(原始数据!K$2:K$721,B47,原始数据!I$2:I$721,"主",原始数据!S$2:S$721,"=2")+COUNTIFS(原始数据!K$2:K$721,B47,原始数据!I$2:I$721,"客",原始数据!S$2:S$721,"=2")</f>
        <v>0</v>
      </c>
      <c r="G47" s="28">
        <f>COUNTIFS(原始数据!K$2:K$721,B47,原始数据!I$2:I$721,"主",原始数据!S$2:S$721,"&lt;2")+COUNTIFS(原始数据!K$2:K$721,B47,原始数据!I$2:I$721,"客",原始数据!S$2:S$721,"&gt;2")</f>
        <v>0</v>
      </c>
      <c r="H47" s="18">
        <f>COUNTIFS(原始数据!K$2:K$721,B47,原始数据!I$2:I$721,"主",原始数据!S$2:S$721,"5")+COUNTIFS(原始数据!K$2:K$721,B47,原始数据!I$2:I$721,"客",原始数据!S$2:S$721,"0")</f>
        <v>0</v>
      </c>
      <c r="I47" s="28">
        <f>COUNTIFS(原始数据!K$2:K$721,B47,原始数据!I$2:I$721,"主",原始数据!S$2:S$721,"0")+COUNTIFS(原始数据!K$2:K$721,B47,原始数据!I$2:I$721,"客",原始数据!S$2:S$721,"5")</f>
        <v>0</v>
      </c>
      <c r="J47" s="18">
        <f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0</v>
      </c>
      <c r="K47" s="32">
        <f t="shared" si="6"/>
        <v>0</v>
      </c>
      <c r="L47" s="18">
        <f>SUMIFS(原始数据!S$2:S$721,原始数据!K$2:K$721,B47,原始数据!I$2:I$721,"主")+SUMIFS(原始数据!T$2:T$721,原始数据!K$2:K$721,B47,原始数据!I$2:I$721,"客")</f>
        <v>0</v>
      </c>
      <c r="M47" s="27">
        <f>SUMIFS(原始数据!S$2:S$721,原始数据!K$2:K$721,B47,原始数据!I$2:I$721,"客")+SUMIFS(原始数据!T$2:T$721,原始数据!K$2:K$721,B47,原始数据!I$2:I$721,"主")</f>
        <v>0</v>
      </c>
      <c r="N47" s="32">
        <f t="shared" si="7"/>
        <v>0</v>
      </c>
      <c r="O47" s="32">
        <f t="shared" si="8"/>
        <v>0</v>
      </c>
      <c r="P47" s="14"/>
      <c r="Q47" s="37">
        <v>17</v>
      </c>
      <c r="R47" s="38">
        <f>各类选项!F18</f>
        <v>0</v>
      </c>
      <c r="S47" s="38">
        <f>COUNTIF(赛果!M$2:M$91,R47)+COUNTIF(赛果!N$2:N$91,R47)</f>
        <v>0</v>
      </c>
      <c r="T47" s="38">
        <f>COUNTIFS(原始数据!K$2:K$721,R47)</f>
        <v>0</v>
      </c>
      <c r="U47" s="38">
        <f>COUNTIFS(原始数据!K$2:K$721,R47,原始数据!I$2:I$721,"主",原始数据!S$2:S$721,"&gt;2")+COUNTIFS(原始数据!K$2:K$721,R47,原始数据!I$2:I$721,"客",原始数据!S$2:S$721,"&lt;2")</f>
        <v>0</v>
      </c>
      <c r="V47" s="39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40">
        <f t="shared" si="9"/>
        <v>0</v>
      </c>
      <c r="X47" s="38">
        <f>SUMIFS(原始数据!S$2:S$721,原始数据!K$2:K$721,R47,原始数据!I$2:I$721,"主")+SUMIFS(原始数据!T$2:T$721,原始数据!K$2:K$721,R47,原始数据!I$2:I$721,"客")</f>
        <v>0</v>
      </c>
      <c r="Y47" s="38">
        <f>SUMIFS(原始数据!S$2:S$721,原始数据!K$2:K$721,R47,原始数据!I$2:I$721,"客")+SUMIFS(原始数据!T$2:T$721,原始数据!K$2:K$721,R47,原始数据!I$2:I$721,"主")</f>
        <v>0</v>
      </c>
      <c r="Z47" s="40">
        <f t="shared" si="10"/>
        <v>0</v>
      </c>
      <c r="AA47" s="40">
        <f t="shared" si="11"/>
        <v>0</v>
      </c>
      <c r="AB47" s="38">
        <f t="array" ref="AB47">AD47+SUMPRODUCT((AD$31:AD$50=AD47)*(AE$31:AE$50&gt;AE47))</f>
        <v>17</v>
      </c>
      <c r="AC47" s="38">
        <f t="array" ref="AC47">RANK(Z47,Z$31:Z$50)+(SUMPRODUCT((Z$31:Z$50=Z47)*(AA$31:AA$50&gt;AA47)))</f>
        <v>8</v>
      </c>
      <c r="AD47" s="38">
        <f t="array" ref="AD47">AC47+(SUMPRODUCT((AC$31:AC$50=AC47)*(W$31:W$50&gt;W47)))</f>
        <v>8</v>
      </c>
      <c r="AE47" s="38">
        <v>4</v>
      </c>
    </row>
    <row r="48" ht="19" hidden="1" customHeight="1" spans="1:31">
      <c r="A48" s="14"/>
      <c r="B48" s="19">
        <f t="array" ref="B48">INDEX($R$31:$AB$50,MATCH(Q48,$AB$31:$AB$50,0),1)</f>
        <v>0</v>
      </c>
      <c r="C48" s="19">
        <f>COUNTIF(赛果!M$2:M$91,B48)+COUNTIF(赛果!N$2:N$91,B48)</f>
        <v>0</v>
      </c>
      <c r="D48" s="20">
        <f>COUNTIFS(原始数据!K$2:K$721,B48)</f>
        <v>0</v>
      </c>
      <c r="E48" s="29">
        <f>COUNTIFS(原始数据!K$2:K$721,B48,原始数据!I$2:I$721,"主",原始数据!S$2:S$721,"&gt;2")+COUNTIFS(原始数据!K$2:K$721,B48,原始数据!I$2:I$721,"客",原始数据!S$2:S$721,"&lt;2")</f>
        <v>0</v>
      </c>
      <c r="F48" s="29">
        <f>COUNTIFS(原始数据!K$2:K$721,B48,原始数据!I$2:I$721,"主",原始数据!S$2:S$721,"=2")+COUNTIFS(原始数据!K$2:K$721,B48,原始数据!I$2:I$721,"客",原始数据!S$2:S$721,"=2")</f>
        <v>0</v>
      </c>
      <c r="G48" s="30">
        <f>COUNTIFS(原始数据!K$2:K$721,B48,原始数据!I$2:I$721,"主",原始数据!S$2:S$721,"&lt;2")+COUNTIFS(原始数据!K$2:K$721,B48,原始数据!I$2:I$721,"客",原始数据!S$2:S$721,"&gt;2")</f>
        <v>0</v>
      </c>
      <c r="H48" s="20">
        <f>COUNTIFS(原始数据!K$2:K$721,B48,原始数据!I$2:I$721,"主",原始数据!S$2:S$721,"5")+COUNTIFS(原始数据!K$2:K$721,B48,原始数据!I$2:I$721,"客",原始数据!S$2:S$721,"0")</f>
        <v>0</v>
      </c>
      <c r="I48" s="30">
        <f>COUNTIFS(原始数据!K$2:K$721,B48,原始数据!I$2:I$721,"主",原始数据!S$2:S$721,"0")+COUNTIFS(原始数据!K$2:K$721,B48,原始数据!I$2:I$721,"客",原始数据!S$2:S$721,"5")</f>
        <v>0</v>
      </c>
      <c r="J48" s="20">
        <f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0</v>
      </c>
      <c r="K48" s="33">
        <f t="shared" si="6"/>
        <v>0</v>
      </c>
      <c r="L48" s="20">
        <f>SUMIFS(原始数据!S$2:S$721,原始数据!K$2:K$721,B48,原始数据!I$2:I$721,"主")+SUMIFS(原始数据!T$2:T$721,原始数据!K$2:K$721,B48,原始数据!I$2:I$721,"客")</f>
        <v>0</v>
      </c>
      <c r="M48" s="29">
        <f>SUMIFS(原始数据!S$2:S$721,原始数据!K$2:K$721,B48,原始数据!I$2:I$721,"客")+SUMIFS(原始数据!T$2:T$721,原始数据!K$2:K$721,B48,原始数据!I$2:I$721,"主")</f>
        <v>0</v>
      </c>
      <c r="N48" s="33">
        <f t="shared" si="7"/>
        <v>0</v>
      </c>
      <c r="O48" s="33">
        <f t="shared" si="8"/>
        <v>0</v>
      </c>
      <c r="P48" s="14"/>
      <c r="Q48" s="37">
        <v>18</v>
      </c>
      <c r="R48" s="38">
        <f>各类选项!F19</f>
        <v>0</v>
      </c>
      <c r="S48" s="38">
        <f>COUNTIF(赛果!M$2:M$91,R48)+COUNTIF(赛果!N$2:N$91,R48)</f>
        <v>0</v>
      </c>
      <c r="T48" s="38">
        <f>COUNTIFS(原始数据!K$2:K$721,R48)</f>
        <v>0</v>
      </c>
      <c r="U48" s="38">
        <f>COUNTIFS(原始数据!K$2:K$721,R48,原始数据!I$2:I$721,"主",原始数据!S$2:S$721,"&gt;2")+COUNTIFS(原始数据!K$2:K$721,R48,原始数据!I$2:I$721,"客",原始数据!S$2:S$721,"&lt;2")</f>
        <v>0</v>
      </c>
      <c r="V48" s="39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40">
        <f t="shared" si="9"/>
        <v>0</v>
      </c>
      <c r="X48" s="38">
        <f>SUMIFS(原始数据!S$2:S$721,原始数据!K$2:K$721,R48,原始数据!I$2:I$721,"主")+SUMIFS(原始数据!T$2:T$721,原始数据!K$2:K$721,R48,原始数据!I$2:I$721,"客")</f>
        <v>0</v>
      </c>
      <c r="Y48" s="38">
        <f>SUMIFS(原始数据!S$2:S$721,原始数据!K$2:K$721,R48,原始数据!I$2:I$721,"客")+SUMIFS(原始数据!T$2:T$721,原始数据!K$2:K$721,R48,原始数据!I$2:I$721,"主")</f>
        <v>0</v>
      </c>
      <c r="Z48" s="40">
        <f t="shared" si="10"/>
        <v>0</v>
      </c>
      <c r="AA48" s="40">
        <f t="shared" si="11"/>
        <v>0</v>
      </c>
      <c r="AB48" s="38">
        <f t="array" ref="AB48">AD48+SUMPRODUCT((AD$31:AD$50=AD48)*(AE$31:AE$50&gt;AE48))</f>
        <v>18</v>
      </c>
      <c r="AC48" s="38">
        <f t="array" ref="AC48">RANK(Z48,Z$31:Z$50)+(SUMPRODUCT((Z$31:Z$50=Z48)*(AA$31:AA$50&gt;AA48)))</f>
        <v>8</v>
      </c>
      <c r="AD48" s="38">
        <f t="array" ref="AD48">AC48+(SUMPRODUCT((AC$31:AC$50=AC48)*(W$31:W$50&gt;W48)))</f>
        <v>8</v>
      </c>
      <c r="AE48" s="38">
        <v>3</v>
      </c>
    </row>
    <row r="49" ht="19" hidden="1" customHeight="1" spans="1:31">
      <c r="A49" s="14"/>
      <c r="B49" s="17">
        <f t="array" ref="B49">INDEX($R$31:$AB$50,MATCH(Q49,$AB$31:$AB$50,0),1)</f>
        <v>0</v>
      </c>
      <c r="C49" s="17">
        <f>COUNTIF(赛果!M$2:M$91,B49)+COUNTIF(赛果!N$2:N$91,B49)</f>
        <v>0</v>
      </c>
      <c r="D49" s="18">
        <f>COUNTIFS(原始数据!K$2:K$721,B49)</f>
        <v>0</v>
      </c>
      <c r="E49" s="27">
        <f>COUNTIFS(原始数据!K$2:K$721,B49,原始数据!I$2:I$721,"主",原始数据!S$2:S$721,"&gt;2")+COUNTIFS(原始数据!K$2:K$721,B49,原始数据!I$2:I$721,"客",原始数据!S$2:S$721,"&lt;2")</f>
        <v>0</v>
      </c>
      <c r="F49" s="27">
        <f>COUNTIFS(原始数据!K$2:K$721,B49,原始数据!I$2:I$721,"主",原始数据!S$2:S$721,"=2")+COUNTIFS(原始数据!K$2:K$721,B49,原始数据!I$2:I$721,"客",原始数据!S$2:S$721,"=2")</f>
        <v>0</v>
      </c>
      <c r="G49" s="28">
        <f>COUNTIFS(原始数据!K$2:K$721,B49,原始数据!I$2:I$721,"主",原始数据!S$2:S$721,"&lt;2")+COUNTIFS(原始数据!K$2:K$721,B49,原始数据!I$2:I$721,"客",原始数据!S$2:S$721,"&gt;2")</f>
        <v>0</v>
      </c>
      <c r="H49" s="18">
        <f>COUNTIFS(原始数据!K$2:K$721,B49,原始数据!I$2:I$721,"主",原始数据!S$2:S$721,"5")+COUNTIFS(原始数据!K$2:K$721,B49,原始数据!I$2:I$721,"客",原始数据!S$2:S$721,"0")</f>
        <v>0</v>
      </c>
      <c r="I49" s="28">
        <f>COUNTIFS(原始数据!K$2:K$721,B49,原始数据!I$2:I$721,"主",原始数据!S$2:S$721,"0")+COUNTIFS(原始数据!K$2:K$721,B49,原始数据!I$2:I$721,"客",原始数据!S$2:S$721,"5")</f>
        <v>0</v>
      </c>
      <c r="J49" s="18">
        <f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32">
        <f t="shared" si="6"/>
        <v>0</v>
      </c>
      <c r="L49" s="18">
        <f>SUMIFS(原始数据!S$2:S$721,原始数据!K$2:K$721,B49,原始数据!I$2:I$721,"主")+SUMIFS(原始数据!T$2:T$721,原始数据!K$2:K$721,B49,原始数据!I$2:I$721,"客")</f>
        <v>0</v>
      </c>
      <c r="M49" s="27">
        <f>SUMIFS(原始数据!S$2:S$721,原始数据!K$2:K$721,B49,原始数据!I$2:I$721,"客")+SUMIFS(原始数据!T$2:T$721,原始数据!K$2:K$721,B49,原始数据!I$2:I$721,"主")</f>
        <v>0</v>
      </c>
      <c r="N49" s="32">
        <f t="shared" si="7"/>
        <v>0</v>
      </c>
      <c r="O49" s="32">
        <f t="shared" si="8"/>
        <v>0</v>
      </c>
      <c r="P49" s="16"/>
      <c r="Q49" s="37">
        <v>19</v>
      </c>
      <c r="R49" s="38">
        <f>各类选项!F20</f>
        <v>0</v>
      </c>
      <c r="S49" s="38">
        <f>COUNTIF(赛果!M$2:M$91,R49)+COUNTIF(赛果!N$2:N$91,R49)</f>
        <v>0</v>
      </c>
      <c r="T49" s="38">
        <f>COUNTIFS(原始数据!K$2:K$721,R49)</f>
        <v>0</v>
      </c>
      <c r="U49" s="38">
        <f>COUNTIFS(原始数据!K$2:K$721,R49,原始数据!I$2:I$721,"主",原始数据!S$2:S$721,"&gt;2")+COUNTIFS(原始数据!K$2:K$721,R49,原始数据!I$2:I$721,"客",原始数据!S$2:S$721,"&lt;2")</f>
        <v>0</v>
      </c>
      <c r="V49" s="39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40">
        <f t="shared" si="9"/>
        <v>0</v>
      </c>
      <c r="X49" s="38">
        <f>SUMIFS(原始数据!S$2:S$721,原始数据!K$2:K$721,R49,原始数据!I$2:I$721,"主")+SUMIFS(原始数据!T$2:T$721,原始数据!K$2:K$721,R49,原始数据!I$2:I$721,"客")</f>
        <v>0</v>
      </c>
      <c r="Y49" s="38">
        <f>SUMIFS(原始数据!S$2:S$721,原始数据!K$2:K$721,R49,原始数据!I$2:I$721,"客")+SUMIFS(原始数据!T$2:T$721,原始数据!K$2:K$721,R49,原始数据!I$2:I$721,"主")</f>
        <v>0</v>
      </c>
      <c r="Z49" s="40">
        <f t="shared" si="10"/>
        <v>0</v>
      </c>
      <c r="AA49" s="40">
        <f t="shared" si="11"/>
        <v>0</v>
      </c>
      <c r="AB49" s="38">
        <f t="array" ref="AB49">AD49+SUMPRODUCT((AD$31:AD$50=AD49)*(AE$31:AE$50&gt;AE49))</f>
        <v>19</v>
      </c>
      <c r="AC49" s="38">
        <f t="array" ref="AC49">RANK(Z49,Z$31:Z$50)+(SUMPRODUCT((Z$31:Z$50=Z49)*(AA$31:AA$50&gt;AA49)))</f>
        <v>8</v>
      </c>
      <c r="AD49" s="38">
        <f t="array" ref="AD49">AC49+(SUMPRODUCT((AC$31:AC$50=AC49)*(W$31:W$50&gt;W49)))</f>
        <v>8</v>
      </c>
      <c r="AE49" s="38">
        <v>2</v>
      </c>
    </row>
    <row r="50" ht="19" hidden="1" customHeight="1" spans="1:31">
      <c r="A50" s="14"/>
      <c r="B50" s="19">
        <f t="array" ref="B50">INDEX($R$31:$AB$50,MATCH(Q50,$AB$31:$AB$50,0),1)</f>
        <v>0</v>
      </c>
      <c r="C50" s="19">
        <f>COUNTIF(赛果!M$2:M$91,B50)+COUNTIF(赛果!N$2:N$91,B50)</f>
        <v>0</v>
      </c>
      <c r="D50" s="20">
        <f>COUNTIFS(原始数据!K$2:K$721,B50)</f>
        <v>0</v>
      </c>
      <c r="E50" s="29">
        <f>COUNTIFS(原始数据!K$2:K$721,B50,原始数据!I$2:I$721,"主",原始数据!S$2:S$721,"&gt;2")+COUNTIFS(原始数据!K$2:K$721,B50,原始数据!I$2:I$721,"客",原始数据!S$2:S$721,"&lt;2")</f>
        <v>0</v>
      </c>
      <c r="F50" s="29">
        <f>COUNTIFS(原始数据!K$2:K$721,B50,原始数据!I$2:I$721,"主",原始数据!S$2:S$721,"=2")+COUNTIFS(原始数据!K$2:K$721,B50,原始数据!I$2:I$721,"客",原始数据!S$2:S$721,"=2")</f>
        <v>0</v>
      </c>
      <c r="G50" s="30">
        <f>COUNTIFS(原始数据!K$2:K$721,B50,原始数据!I$2:I$721,"主",原始数据!S$2:S$721,"&lt;2")+COUNTIFS(原始数据!K$2:K$721,B50,原始数据!I$2:I$721,"客",原始数据!S$2:S$721,"&gt;2")</f>
        <v>0</v>
      </c>
      <c r="H50" s="20">
        <f>COUNTIFS(原始数据!K$2:K$721,B50,原始数据!I$2:I$721,"主",原始数据!S$2:S$721,"5")+COUNTIFS(原始数据!K$2:K$721,B50,原始数据!I$2:I$721,"客",原始数据!S$2:S$721,"0")</f>
        <v>0</v>
      </c>
      <c r="I50" s="30">
        <f>COUNTIFS(原始数据!K$2:K$721,B50,原始数据!I$2:I$721,"主",原始数据!S$2:S$721,"0")+COUNTIFS(原始数据!K$2:K$721,B50,原始数据!I$2:I$721,"客",原始数据!S$2:S$721,"5")</f>
        <v>0</v>
      </c>
      <c r="J50" s="20">
        <f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33">
        <f t="shared" si="6"/>
        <v>0</v>
      </c>
      <c r="L50" s="20">
        <f>SUMIFS(原始数据!S$2:S$721,原始数据!K$2:K$721,B50,原始数据!I$2:I$721,"主")+SUMIFS(原始数据!T$2:T$721,原始数据!K$2:K$721,B50,原始数据!I$2:I$721,"客")</f>
        <v>0</v>
      </c>
      <c r="M50" s="29">
        <f>SUMIFS(原始数据!S$2:S$721,原始数据!K$2:K$721,B50,原始数据!I$2:I$721,"客")+SUMIFS(原始数据!T$2:T$721,原始数据!K$2:K$721,B50,原始数据!I$2:I$721,"主")</f>
        <v>0</v>
      </c>
      <c r="N50" s="33">
        <f t="shared" si="7"/>
        <v>0</v>
      </c>
      <c r="O50" s="33">
        <f t="shared" si="8"/>
        <v>0</v>
      </c>
      <c r="P50" s="16"/>
      <c r="Q50" s="37">
        <v>20</v>
      </c>
      <c r="R50" s="38">
        <f>各类选项!F21</f>
        <v>0</v>
      </c>
      <c r="S50" s="38">
        <f>COUNTIF(赛果!M$2:M$91,R50)+COUNTIF(赛果!N$2:N$91,R50)</f>
        <v>0</v>
      </c>
      <c r="T50" s="38">
        <f>COUNTIFS(原始数据!K$2:K$721,R50)</f>
        <v>0</v>
      </c>
      <c r="U50" s="38">
        <f>COUNTIFS(原始数据!K$2:K$721,R50,原始数据!I$2:I$721,"主",原始数据!S$2:S$721,"&gt;2")+COUNTIFS(原始数据!K$2:K$721,R50,原始数据!I$2:I$721,"客",原始数据!S$2:S$721,"&lt;2")</f>
        <v>0</v>
      </c>
      <c r="V50" s="39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40">
        <f t="shared" si="9"/>
        <v>0</v>
      </c>
      <c r="X50" s="38">
        <f>SUMIFS(原始数据!S$2:S$721,原始数据!K$2:K$721,R50,原始数据!I$2:I$721,"主")+SUMIFS(原始数据!T$2:T$721,原始数据!K$2:K$721,R50,原始数据!I$2:I$721,"客")</f>
        <v>0</v>
      </c>
      <c r="Y50" s="38">
        <f>SUMIFS(原始数据!S$2:S$721,原始数据!K$2:K$721,R50,原始数据!I$2:I$721,"客")+SUMIFS(原始数据!T$2:T$721,原始数据!K$2:K$721,R50,原始数据!I$2:I$721,"主")</f>
        <v>0</v>
      </c>
      <c r="Z50" s="40">
        <f t="shared" si="10"/>
        <v>0</v>
      </c>
      <c r="AA50" s="40">
        <f t="shared" si="11"/>
        <v>0</v>
      </c>
      <c r="AB50" s="38">
        <f t="array" ref="AB50">AD50+SUMPRODUCT((AD$31:AD$50=AD50)*(AE$31:AE$50&gt;AE50))</f>
        <v>20</v>
      </c>
      <c r="AC50" s="38">
        <f t="array" ref="AC50">RANK(Z50,Z$31:Z$50)+(SUMPRODUCT((Z$31:Z$50=Z50)*(AA$31:AA$50&gt;AA50)))</f>
        <v>8</v>
      </c>
      <c r="AD50" s="38">
        <f t="array" ref="AD50">AC50+(SUMPRODUCT((AC$31:AC$50=AC50)*(W$31:W$50&gt;W50)))</f>
        <v>8</v>
      </c>
      <c r="AE50" s="38">
        <v>1</v>
      </c>
    </row>
    <row r="51" ht="19" customHeight="1" spans="1:16">
      <c r="A51" s="14"/>
      <c r="B51" s="41" t="s">
        <v>416</v>
      </c>
      <c r="C51" s="41"/>
      <c r="D51" s="41"/>
      <c r="E51" s="41"/>
      <c r="F51" s="41"/>
      <c r="G51" s="52" t="s">
        <v>417</v>
      </c>
      <c r="H51" s="52"/>
      <c r="I51" s="52"/>
      <c r="J51" s="52"/>
      <c r="K51" s="52"/>
      <c r="L51" s="59"/>
      <c r="M51" s="62">
        <v>45347</v>
      </c>
      <c r="N51" s="62"/>
      <c r="O51" s="62"/>
      <c r="P51" s="14"/>
    </row>
    <row r="52" ht="19" customHeight="1" spans="1:16">
      <c r="A52" s="14"/>
      <c r="B52" s="41"/>
      <c r="C52" s="41"/>
      <c r="D52" s="41"/>
      <c r="E52" s="41"/>
      <c r="F52" s="53"/>
      <c r="G52" s="26" t="s">
        <v>418</v>
      </c>
      <c r="H52" s="26"/>
      <c r="I52" s="26"/>
      <c r="J52" s="26"/>
      <c r="K52" s="26"/>
      <c r="L52" s="12"/>
      <c r="M52" s="62"/>
      <c r="N52" s="62"/>
      <c r="O52" s="62"/>
      <c r="P52" s="14"/>
    </row>
    <row r="53" ht="19" customHeight="1"/>
    <row r="54" ht="19" customHeight="1"/>
    <row r="55" ht="19" customHeight="1" spans="1:16">
      <c r="A55" s="42"/>
      <c r="B55" s="43"/>
      <c r="C55" s="43"/>
      <c r="D55" s="43"/>
      <c r="E55" s="54"/>
      <c r="F55" s="42"/>
      <c r="G55" s="54" t="str">
        <f>说明!E3&amp;""&amp;说明!F3</f>
        <v>2024IJL夏季赛常规赛</v>
      </c>
      <c r="H55" s="54"/>
      <c r="I55" s="54"/>
      <c r="J55" s="54"/>
      <c r="K55" s="54"/>
      <c r="L55" s="42"/>
      <c r="M55" s="43"/>
      <c r="N55" s="43"/>
      <c r="O55" s="43"/>
      <c r="P55" s="42"/>
    </row>
    <row r="56" ht="19" customHeight="1" spans="1:16">
      <c r="A56" s="42"/>
      <c r="B56" s="43"/>
      <c r="C56" s="43"/>
      <c r="D56" s="43"/>
      <c r="E56" s="54"/>
      <c r="F56" s="42"/>
      <c r="G56" s="54" t="s">
        <v>427</v>
      </c>
      <c r="H56" s="54"/>
      <c r="I56" s="54"/>
      <c r="J56" s="54"/>
      <c r="K56" s="54"/>
      <c r="L56" s="42"/>
      <c r="M56" s="43"/>
      <c r="N56" s="43"/>
      <c r="O56" s="43"/>
      <c r="P56" s="42"/>
    </row>
    <row r="57" ht="19" customHeight="1" spans="1:34">
      <c r="A57" s="44"/>
      <c r="B57" s="45" t="s">
        <v>396</v>
      </c>
      <c r="C57" s="45" t="s">
        <v>428</v>
      </c>
      <c r="D57" s="45" t="s">
        <v>420</v>
      </c>
      <c r="E57" s="45" t="s">
        <v>397</v>
      </c>
      <c r="F57" s="45" t="s">
        <v>421</v>
      </c>
      <c r="G57" s="45" t="s">
        <v>398</v>
      </c>
      <c r="H57" s="45" t="s">
        <v>422</v>
      </c>
      <c r="I57" s="45" t="s">
        <v>423</v>
      </c>
      <c r="J57" s="45" t="s">
        <v>424</v>
      </c>
      <c r="K57" s="45" t="s">
        <v>425</v>
      </c>
      <c r="L57" s="45" t="s">
        <v>405</v>
      </c>
      <c r="M57" s="45" t="s">
        <v>406</v>
      </c>
      <c r="N57" s="45" t="s">
        <v>426</v>
      </c>
      <c r="O57" s="45" t="s">
        <v>408</v>
      </c>
      <c r="P57" s="57"/>
      <c r="Q57" s="37" t="s">
        <v>409</v>
      </c>
      <c r="R57" s="38" t="s">
        <v>42</v>
      </c>
      <c r="S57" s="38" t="s">
        <v>429</v>
      </c>
      <c r="T57" s="38" t="s">
        <v>420</v>
      </c>
      <c r="U57" s="38" t="s">
        <v>399</v>
      </c>
      <c r="V57" s="38" t="s">
        <v>424</v>
      </c>
      <c r="W57" s="38" t="s">
        <v>425</v>
      </c>
      <c r="X57" s="38"/>
      <c r="Y57" s="38" t="s">
        <v>405</v>
      </c>
      <c r="Z57" s="38" t="s">
        <v>406</v>
      </c>
      <c r="AA57" s="38" t="s">
        <v>426</v>
      </c>
      <c r="AB57" s="38" t="s">
        <v>430</v>
      </c>
      <c r="AC57" s="38" t="s">
        <v>408</v>
      </c>
      <c r="AD57" s="38" t="s">
        <v>336</v>
      </c>
      <c r="AE57" s="38" t="s">
        <v>415</v>
      </c>
      <c r="AF57" s="38"/>
      <c r="AG57" s="38"/>
      <c r="AH57" s="38" t="s">
        <v>414</v>
      </c>
    </row>
    <row r="58" ht="19" customHeight="1" spans="1:34">
      <c r="A58" s="46"/>
      <c r="B58" s="47" t="str">
        <f t="array" ref="B58">INDEX($R$58:$AE$97,MATCH(Q58,$AE$58:$AE$97,0),1)</f>
        <v>RC</v>
      </c>
      <c r="C58" s="48" t="str">
        <f t="array" ref="C58">INDEX($R$58:$AE$97,MATCH(Q58,$AE$58:$AE$97,0),2)</f>
        <v>Peter</v>
      </c>
      <c r="D58" s="49">
        <f>COUNTIFS(原始数据!$L$2:$L$721,C58)</f>
        <v>14</v>
      </c>
      <c r="E58" s="55">
        <f>COUNTIFS(原始数据!$L$2:$L$721,C58,原始数据!I$2:I$721,"主",原始数据!S$2:S$721,"&gt;2")+COUNTIFS(原始数据!$L$2:$L$721,C58,原始数据!I$2:I$721,"客",原始数据!S$2:S$721,"&lt;2")</f>
        <v>12</v>
      </c>
      <c r="F58" s="55">
        <f>COUNTIFS(原始数据!$L$2:$L$721,C58,原始数据!I$2:I$721,"主",原始数据!S$2:S$721,"=2")+COUNTIFS(原始数据!$L$2:$L$721,C58,原始数据!I$2:I$721,"客",原始数据!S$2:S$721,"=2")</f>
        <v>1</v>
      </c>
      <c r="G58" s="56">
        <f>COUNTIFS(原始数据!$L$2:$L$721,C58,原始数据!I$2:I$721,"主",原始数据!S$2:S$721,"&lt;2")+COUNTIFS(原始数据!$L$2:$L$721,C58,原始数据!I$2:I$721,"客",原始数据!S$2:S$721,"&gt;2")</f>
        <v>1</v>
      </c>
      <c r="H58" s="49">
        <f>COUNTIFS(原始数据!L$2:L$721,C58,原始数据!I$2:I$721,"主",原始数据!S$2:S$721,"5")+COUNTIFS(原始数据!L$2:L$721,C58,原始数据!I$2:I$721,"客",原始数据!S$2:S$721,"0")</f>
        <v>11</v>
      </c>
      <c r="I58" s="56">
        <f>COUNTIFS(原始数据!L$2:L$721,C58,原始数据!I$2:I$721,"主",原始数据!S$2:S$721,"0")+COUNTIFS(原始数据!L$2:L$721,C58,原始数据!I$2:I$721,"客",原始数据!S$2:S$721,"5")</f>
        <v>0</v>
      </c>
      <c r="J58" s="49">
        <f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50</v>
      </c>
      <c r="K58" s="60">
        <f>IF(D58=0,0,J58/D58)</f>
        <v>3.57142857142857</v>
      </c>
      <c r="L58" s="49">
        <f>SUMIFS(原始数据!S$2:S$721,原始数据!L$2:L$721,C58,原始数据!I$2:I$721,"主")+SUMIFS(原始数据!T$2:T$721,原始数据!L$2:L$721,C58,原始数据!I$2:I$721,"客")</f>
        <v>61</v>
      </c>
      <c r="M58" s="55">
        <f>SUMIFS(原始数据!S$2:S$721,原始数据!L$2:L$721,C58,原始数据!I$2:I$721,"客")+SUMIFS(原始数据!T$2:T$721,原始数据!L$2:L$721,C58,原始数据!I$2:I$721,"主")</f>
        <v>6</v>
      </c>
      <c r="N58" s="60">
        <f>IF(D58=0,0,L58/D58)</f>
        <v>4.35714285714286</v>
      </c>
      <c r="O58" s="60">
        <f>IF(D58=0,0,IFERROR(L58/M58,"MAX"))</f>
        <v>10.1666666666667</v>
      </c>
      <c r="P58" s="57"/>
      <c r="Q58" s="37">
        <v>1</v>
      </c>
      <c r="R58" s="38" t="str">
        <f>各类选项!K2</f>
        <v>AWG</v>
      </c>
      <c r="S58" s="38" t="str">
        <f>各类选项!L2</f>
        <v>Irohasu</v>
      </c>
      <c r="T58" s="38">
        <f>COUNTIFS(原始数据!$L$2:$L$721,S58)</f>
        <v>17</v>
      </c>
      <c r="U58" s="38">
        <f>COUNTIFS(原始数据!$L$2:$L$721,S58,原始数据!I$2:I$721,"主",原始数据!S$2:S$721,"&gt;2")+COUNTIFS(原始数据!$L$2:$L$721,S58,原始数据!I$2:I$721,"客",原始数据!S$2:S$721,"&lt;2")</f>
        <v>5</v>
      </c>
      <c r="V58" s="39">
        <f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32</v>
      </c>
      <c r="W58" s="40">
        <f>IF(T58=0,0,V58/T58)</f>
        <v>1.88235294117647</v>
      </c>
      <c r="X58" s="63">
        <f>W58</f>
        <v>1.88235294117647</v>
      </c>
      <c r="Y58" s="38">
        <f>SUMIFS(原始数据!S$2:S$721,原始数据!L$2:L$721,S58,原始数据!I$2:I$721,"主")+SUMIFS(原始数据!T$2:T$721,原始数据!L$2:L$721,S58,原始数据!I$2:I$721,"客")</f>
        <v>33</v>
      </c>
      <c r="Z58" s="38">
        <f>SUMIFS(原始数据!S$2:S$721,原始数据!L$2:L$721,S58,原始数据!I$2:I$721,"客")+SUMIFS(原始数据!T$2:T$721,原始数据!L$2:L$721,S58,原始数据!I$2:I$721,"主")</f>
        <v>36</v>
      </c>
      <c r="AA58" s="40">
        <f>IF(T58=0,0,Y58/T58)</f>
        <v>1.94117647058824</v>
      </c>
      <c r="AB58" s="40">
        <f>IF(T58=0,0,SUMIFS(赛后数据!AS$2:AS$721,原始数据!L$2:L$721,S58)/T58)</f>
        <v>0.117647058823529</v>
      </c>
      <c r="AC58" s="40">
        <f>IF($T58=0,0,IFERROR($Y58/$Z58,"MAX"))</f>
        <v>0.916666666666667</v>
      </c>
      <c r="AD58" s="38">
        <f>(COUNTIFS(赛后数据!AV$2:AV$721,S58)+COUNTIFS(赛后数据!AV$2:AV$721,S58))</f>
        <v>0</v>
      </c>
      <c r="AE58" s="38">
        <f t="array" ref="AE58">AF58+SUMPRODUCT((AF$58:AF$97=AF58)*(AH$58:AH$97&gt;AH58))</f>
        <v>11</v>
      </c>
      <c r="AF58" s="38">
        <f t="array" ref="AF58">RANK(AA58,AA$58:AA$97)+SUMPRODUCT((AA$58:AA$97=AA58)*(AC$58:AC$97&gt;AC58))</f>
        <v>11</v>
      </c>
      <c r="AG58" s="38">
        <f t="array" ref="AG58">AF58+SUMPRODUCT((AF$58:AF$97=AF54)*(W$58:W$97&gt;W58))</f>
        <v>11</v>
      </c>
      <c r="AH58" s="38">
        <v>40</v>
      </c>
    </row>
    <row r="59" ht="19" customHeight="1" spans="1:34">
      <c r="A59" s="46"/>
      <c r="B59" s="50" t="str">
        <f t="array" ref="B59">INDEX($R$58:$AE$97,MATCH(Q59,$AE$58:$AE$97,0),1)</f>
        <v>ZETA</v>
      </c>
      <c r="C59" s="51" t="str">
        <f t="array" ref="C59">INDEX($R$58:$AE$97,MATCH(Q59,$AE$58:$AE$97,0),2)</f>
        <v>alf</v>
      </c>
      <c r="D59" s="50">
        <f>COUNTIFS(原始数据!$L$2:$L$721,C59)</f>
        <v>32</v>
      </c>
      <c r="E59" s="57">
        <f>COUNTIFS(原始数据!$L$2:$L$721,C59,原始数据!I$2:I$721,"主",原始数据!S$2:S$721,"&gt;2")+COUNTIFS(原始数据!$L$2:$L$721,C59,原始数据!I$2:I$721,"客",原始数据!S$2:S$721,"&lt;2")</f>
        <v>18</v>
      </c>
      <c r="F59" s="57">
        <f>COUNTIFS(原始数据!$L$2:$L$721,C59,原始数据!I$2:I$721,"主",原始数据!S$2:S$721,"=2")+COUNTIFS(原始数据!$L$2:$L$721,C59,原始数据!I$2:I$721,"客",原始数据!S$2:S$721,"=2")</f>
        <v>11</v>
      </c>
      <c r="G59" s="58">
        <f>COUNTIFS(原始数据!$L$2:$L$721,C59,原始数据!I$2:I$721,"主",原始数据!S$2:S$721,"&lt;2")+COUNTIFS(原始数据!$L$2:$L$721,C59,原始数据!I$2:I$721,"客",原始数据!S$2:S$721,"&gt;2")</f>
        <v>3</v>
      </c>
      <c r="H59" s="50">
        <f>COUNTIFS(原始数据!L$2:L$721,C59,原始数据!I$2:I$721,"主",原始数据!S$2:S$721,"5")+COUNTIFS(原始数据!L$2:L$721,C59,原始数据!I$2:I$721,"客",原始数据!S$2:S$721,"0")</f>
        <v>12</v>
      </c>
      <c r="I59" s="58">
        <f>COUNTIFS(原始数据!L$2:L$721,C59,原始数据!I$2:I$721,"主",原始数据!S$2:S$721,"0")+COUNTIFS(原始数据!L$2:L$721,C59,原始数据!I$2:I$721,"客",原始数据!S$2:S$721,"5")</f>
        <v>0</v>
      </c>
      <c r="J59" s="50">
        <f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91</v>
      </c>
      <c r="K59" s="61">
        <f t="shared" ref="K59:K97" si="12">IF(D59=0,0,J59/D59)</f>
        <v>2.84375</v>
      </c>
      <c r="L59" s="50">
        <f>SUMIFS(原始数据!S$2:S$721,原始数据!L$2:L$721,C59,原始数据!I$2:I$721,"主")+SUMIFS(原始数据!T$2:T$721,原始数据!L$2:L$721,C59,原始数据!I$2:I$721,"客")</f>
        <v>103</v>
      </c>
      <c r="M59" s="57">
        <f>SUMIFS(原始数据!S$2:S$721,原始数据!L$2:L$721,C59,原始数据!I$2:I$721,"客")+SUMIFS(原始数据!T$2:T$721,原始数据!L$2:L$721,C59,原始数据!I$2:I$721,"主")</f>
        <v>37</v>
      </c>
      <c r="N59" s="61">
        <f t="shared" ref="N59:N97" si="13">IF(D59=0,0,L59/D59)</f>
        <v>3.21875</v>
      </c>
      <c r="O59" s="61">
        <f t="shared" ref="O59:O97" si="14">IF(D59=0,0,IFERROR(L59/M59,"MAX"))</f>
        <v>2.78378378378378</v>
      </c>
      <c r="P59" s="57"/>
      <c r="Q59" s="37">
        <v>2</v>
      </c>
      <c r="R59" s="38" t="str">
        <f>各类选项!K3</f>
        <v>AWG</v>
      </c>
      <c r="S59" s="38" t="str">
        <f>各类选项!L3</f>
        <v>Yukakina</v>
      </c>
      <c r="T59" s="38">
        <f>COUNTIFS(原始数据!$L$2:$L$721,S59)</f>
        <v>16</v>
      </c>
      <c r="U59" s="38">
        <f>COUNTIFS(原始数据!$L$2:$L$721,S59,原始数据!I$2:I$721,"主",原始数据!S$2:S$721,"&gt;2")+COUNTIFS(原始数据!$L$2:$L$721,S59,原始数据!I$2:I$721,"客",原始数据!S$2:S$721,"&lt;2")</f>
        <v>3</v>
      </c>
      <c r="V59" s="39">
        <f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32</v>
      </c>
      <c r="W59" s="40">
        <f t="shared" ref="W59:W97" si="15">IF(T59=0,0,V59/T59)</f>
        <v>2</v>
      </c>
      <c r="X59" s="63">
        <f t="shared" ref="X59:X97" si="16">W59</f>
        <v>2</v>
      </c>
      <c r="Y59" s="38">
        <f>SUMIFS(原始数据!S$2:S$721,原始数据!L$2:L$721,S59,原始数据!I$2:I$721,"主")+SUMIFS(原始数据!T$2:T$721,原始数据!L$2:L$721,S59,原始数据!I$2:I$721,"客")</f>
        <v>34</v>
      </c>
      <c r="Z59" s="38">
        <f>SUMIFS(原始数据!S$2:S$721,原始数据!L$2:L$721,S59,原始数据!I$2:I$721,"客")+SUMIFS(原始数据!T$2:T$721,原始数据!L$2:L$721,S59,原始数据!I$2:I$721,"主")</f>
        <v>32</v>
      </c>
      <c r="AA59" s="40">
        <f t="shared" ref="AA59:AA74" si="17">IF(T59=0,0,Y59/T59)</f>
        <v>2.125</v>
      </c>
      <c r="AB59" s="40">
        <f>IF(T59=0,0,SUMIFS(赛后数据!AS$2:AS$721,原始数据!L$2:L$721,S59)/T59)</f>
        <v>0.125</v>
      </c>
      <c r="AC59" s="40">
        <f t="shared" ref="AC59:AC97" si="18">IF($T59=0,0,IFERROR($Y59/$Z59,"MAX"))</f>
        <v>1.0625</v>
      </c>
      <c r="AD59" s="38">
        <f>(COUNTIFS(赛后数据!AV$2:AV$721,S59)+COUNTIFS(赛后数据!AV$2:AV$721,S59))</f>
        <v>2</v>
      </c>
      <c r="AE59" s="38">
        <f t="array" ref="AE59">AF59+SUMPRODUCT((AF$58:AF$97=AF59)*(AH$58:AH$97&gt;AH59))</f>
        <v>10</v>
      </c>
      <c r="AF59" s="38">
        <f t="array" ref="AF59">RANK(AA59,AA$58:AA$97)+SUMPRODUCT((AA$58:AA$97=AA59)*(AC$58:AC$97&gt;AC59))</f>
        <v>10</v>
      </c>
      <c r="AG59" s="38">
        <f t="array" ref="AG59">AF59+SUMPRODUCT((AF$58:AF$97=AF55)*(W$58:W$97&gt;W59))</f>
        <v>10</v>
      </c>
      <c r="AH59" s="38">
        <v>39</v>
      </c>
    </row>
    <row r="60" ht="19" customHeight="1" spans="1:34">
      <c r="A60" s="44"/>
      <c r="B60" s="47" t="str">
        <f t="array" ref="B60">INDEX($R$58:$AE$97,MATCH(Q60,$AE$58:$AE$97,0),1)</f>
        <v>AXIZ</v>
      </c>
      <c r="C60" s="48" t="str">
        <f t="array" ref="C60">INDEX($R$58:$AE$97,MATCH(Q60,$AE$58:$AE$97,0),2)</f>
        <v>Ryz</v>
      </c>
      <c r="D60" s="47">
        <f>COUNTIFS(原始数据!$L$2:$L$721,C60)</f>
        <v>2</v>
      </c>
      <c r="E60" s="55">
        <f>COUNTIFS(原始数据!$L$2:$L$721,C60,原始数据!I$2:I$721,"主",原始数据!S$2:S$721,"&gt;2")+COUNTIFS(原始数据!$L$2:$L$721,C60,原始数据!I$2:I$721,"客",原始数据!S$2:S$721,"&lt;2")</f>
        <v>1</v>
      </c>
      <c r="F60" s="55">
        <f>COUNTIFS(原始数据!$L$2:$L$721,C60,原始数据!I$2:I$721,"主",原始数据!S$2:S$721,"=2")+COUNTIFS(原始数据!$L$2:$L$721,C60,原始数据!I$2:I$721,"客",原始数据!S$2:S$721,"=2")</f>
        <v>0</v>
      </c>
      <c r="G60" s="56">
        <f>COUNTIFS(原始数据!$L$2:$L$721,C60,原始数据!I$2:I$721,"主",原始数据!S$2:S$721,"&lt;2")+COUNTIFS(原始数据!$L$2:$L$721,C60,原始数据!I$2:I$721,"客",原始数据!S$2:S$721,"&gt;2")</f>
        <v>1</v>
      </c>
      <c r="H60" s="47">
        <f>COUNTIFS(原始数据!L$2:L$721,C60,原始数据!I$2:I$721,"主",原始数据!S$2:S$721,"5")+COUNTIFS(原始数据!L$2:L$721,C60,原始数据!I$2:I$721,"客",原始数据!S$2:S$721,"0")</f>
        <v>1</v>
      </c>
      <c r="I60" s="56">
        <f>COUNTIFS(原始数据!L$2:L$721,C60,原始数据!I$2:I$721,"主",原始数据!S$2:S$721,"0")+COUNTIFS(原始数据!L$2:L$721,C60,原始数据!I$2:I$721,"客",原始数据!S$2:S$721,"5")</f>
        <v>0</v>
      </c>
      <c r="J60" s="47">
        <f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5</v>
      </c>
      <c r="K60" s="60">
        <f t="shared" si="12"/>
        <v>2.5</v>
      </c>
      <c r="L60" s="47">
        <f>SUMIFS(原始数据!S$2:S$721,原始数据!L$2:L$721,C60,原始数据!I$2:I$721,"主")+SUMIFS(原始数据!T$2:T$721,原始数据!L$2:L$721,C60,原始数据!I$2:I$721,"客")</f>
        <v>6</v>
      </c>
      <c r="M60" s="55">
        <f>SUMIFS(原始数据!S$2:S$721,原始数据!L$2:L$721,C60,原始数据!I$2:I$721,"客")+SUMIFS(原始数据!T$2:T$721,原始数据!L$2:L$721,C60,原始数据!I$2:I$721,"主")</f>
        <v>3</v>
      </c>
      <c r="N60" s="60">
        <f t="shared" si="13"/>
        <v>3</v>
      </c>
      <c r="O60" s="60">
        <f t="shared" si="14"/>
        <v>2</v>
      </c>
      <c r="P60" s="57"/>
      <c r="Q60" s="37">
        <v>3</v>
      </c>
      <c r="R60" s="38" t="str">
        <f>各类选项!K4</f>
        <v>AXIZ</v>
      </c>
      <c r="S60" s="38" t="str">
        <f>各类选项!L4</f>
        <v>Kakaka</v>
      </c>
      <c r="T60" s="38">
        <f>COUNTIFS(原始数据!$L$2:$L$721,S60)</f>
        <v>30</v>
      </c>
      <c r="U60" s="38">
        <f>COUNTIFS(原始数据!$L$2:$L$721,S60,原始数据!I$2:I$721,"主",原始数据!S$2:S$721,"&gt;2")+COUNTIFS(原始数据!$L$2:$L$721,S60,原始数据!I$2:I$721,"客",原始数据!S$2:S$721,"&lt;2")</f>
        <v>9</v>
      </c>
      <c r="V60" s="39">
        <f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61</v>
      </c>
      <c r="W60" s="40">
        <f t="shared" si="15"/>
        <v>2.03333333333333</v>
      </c>
      <c r="X60" s="63">
        <f t="shared" si="16"/>
        <v>2.03333333333333</v>
      </c>
      <c r="Y60" s="38">
        <f>SUMIFS(原始数据!S$2:S$721,原始数据!L$2:L$721,S60,原始数据!I$2:I$721,"主")+SUMIFS(原始数据!T$2:T$721,原始数据!L$2:L$721,S60,原始数据!I$2:I$721,"客")</f>
        <v>64</v>
      </c>
      <c r="Z60" s="38">
        <f>SUMIFS(原始数据!S$2:S$721,原始数据!L$2:L$721,S60,原始数据!I$2:I$721,"客")+SUMIFS(原始数据!T$2:T$721,原始数据!L$2:L$721,S60,原始数据!I$2:I$721,"主")</f>
        <v>59</v>
      </c>
      <c r="AA60" s="40">
        <f t="shared" si="17"/>
        <v>2.13333333333333</v>
      </c>
      <c r="AB60" s="40">
        <f>IF(T60=0,0,SUMIFS(赛后数据!AS$2:AS$721,原始数据!L$2:L$721,S60)/T60)</f>
        <v>0.0666666666666667</v>
      </c>
      <c r="AC60" s="40">
        <f t="shared" si="18"/>
        <v>1.08474576271186</v>
      </c>
      <c r="AD60" s="38">
        <f>(COUNTIFS(赛后数据!AV$2:AV$721,S60)+COUNTIFS(赛后数据!AV$2:AV$721,S60))</f>
        <v>4</v>
      </c>
      <c r="AE60" s="38">
        <f t="array" ref="AE60">AF60+SUMPRODUCT((AF$58:AF$97=AF60)*(AH$58:AH$97&gt;AH60))</f>
        <v>9</v>
      </c>
      <c r="AF60" s="38">
        <f t="array" ref="AF60">RANK(AA60,AA$58:AA$97)+SUMPRODUCT((AA$58:AA$97=AA60)*(AC$58:AC$97&gt;AC60))</f>
        <v>9</v>
      </c>
      <c r="AG60" s="38">
        <f t="array" ref="AG60">AF60+SUMPRODUCT((AF$58:AF$97=AF56)*(W$58:W$97&gt;W60))</f>
        <v>9</v>
      </c>
      <c r="AH60" s="38">
        <v>38</v>
      </c>
    </row>
    <row r="61" ht="19" customHeight="1" spans="1:34">
      <c r="A61" s="44"/>
      <c r="B61" s="50" t="str">
        <f t="array" ref="B61">INDEX($R$58:$AE$97,MATCH(Q61,$AE$58:$AE$97,0),1)</f>
        <v>RC</v>
      </c>
      <c r="C61" s="51" t="str">
        <f t="array" ref="C61">INDEX($R$58:$AE$97,MATCH(Q61,$AE$58:$AE$97,0),2)</f>
        <v>AKa</v>
      </c>
      <c r="D61" s="50">
        <f>COUNTIFS(原始数据!$L$2:$L$721,C61)</f>
        <v>18</v>
      </c>
      <c r="E61" s="57">
        <f>COUNTIFS(原始数据!$L$2:$L$721,C61,原始数据!I$2:I$721,"主",原始数据!S$2:S$721,"&gt;2")+COUNTIFS(原始数据!$L$2:$L$721,C61,原始数据!I$2:I$721,"客",原始数据!S$2:S$721,"&lt;2")</f>
        <v>9</v>
      </c>
      <c r="F61" s="57">
        <f>COUNTIFS(原始数据!$L$2:$L$721,C61,原始数据!I$2:I$721,"主",原始数据!S$2:S$721,"=2")+COUNTIFS(原始数据!$L$2:$L$721,C61,原始数据!I$2:I$721,"客",原始数据!S$2:S$721,"=2")</f>
        <v>5</v>
      </c>
      <c r="G61" s="58">
        <f>COUNTIFS(原始数据!$L$2:$L$721,C61,原始数据!I$2:I$721,"主",原始数据!S$2:S$721,"&lt;2")+COUNTIFS(原始数据!$L$2:$L$721,C61,原始数据!I$2:I$721,"客",原始数据!S$2:S$721,"&gt;2")</f>
        <v>4</v>
      </c>
      <c r="H61" s="50">
        <f>COUNTIFS(原始数据!L$2:L$721,C61,原始数据!I$2:I$721,"主",原始数据!S$2:S$721,"5")+COUNTIFS(原始数据!L$2:L$721,C61,原始数据!I$2:I$721,"客",原始数据!S$2:S$721,"0")</f>
        <v>6</v>
      </c>
      <c r="I61" s="58">
        <f>COUNTIFS(原始数据!L$2:L$721,C61,原始数据!I$2:I$721,"主",原始数据!S$2:S$721,"0")+COUNTIFS(原始数据!L$2:L$721,C61,原始数据!I$2:I$721,"客",原始数据!S$2:S$721,"5")</f>
        <v>0</v>
      </c>
      <c r="J61" s="50">
        <f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47</v>
      </c>
      <c r="K61" s="61">
        <f t="shared" si="12"/>
        <v>2.61111111111111</v>
      </c>
      <c r="L61" s="50">
        <f>SUMIFS(原始数据!S$2:S$721,原始数据!L$2:L$721,C61,原始数据!I$2:I$721,"主")+SUMIFS(原始数据!T$2:T$721,原始数据!L$2:L$721,C61,原始数据!I$2:I$721,"客")</f>
        <v>53</v>
      </c>
      <c r="M61" s="57">
        <f>SUMIFS(原始数据!S$2:S$721,原始数据!L$2:L$721,C61,原始数据!I$2:I$721,"客")+SUMIFS(原始数据!T$2:T$721,原始数据!L$2:L$721,C61,原始数据!I$2:I$721,"主")</f>
        <v>25</v>
      </c>
      <c r="N61" s="61">
        <f t="shared" si="13"/>
        <v>2.94444444444444</v>
      </c>
      <c r="O61" s="61">
        <f t="shared" si="14"/>
        <v>2.12</v>
      </c>
      <c r="P61" s="57"/>
      <c r="Q61" s="37">
        <v>4</v>
      </c>
      <c r="R61" s="38" t="str">
        <f>各类选项!K5</f>
        <v>AXIZ</v>
      </c>
      <c r="S61" s="38" t="str">
        <f>各类选项!L5</f>
        <v>Ryz</v>
      </c>
      <c r="T61" s="38">
        <f>COUNTIFS(原始数据!$L$2:$L$721,S61)</f>
        <v>2</v>
      </c>
      <c r="U61" s="38">
        <f>COUNTIFS(原始数据!$L$2:$L$721,S61,原始数据!I$2:I$721,"主",原始数据!S$2:S$721,"&gt;2")+COUNTIFS(原始数据!$L$2:$L$721,S61,原始数据!I$2:I$721,"客",原始数据!S$2:S$721,"&lt;2")</f>
        <v>1</v>
      </c>
      <c r="V61" s="39">
        <f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5</v>
      </c>
      <c r="W61" s="40">
        <f t="shared" si="15"/>
        <v>2.5</v>
      </c>
      <c r="X61" s="63">
        <f t="shared" si="16"/>
        <v>2.5</v>
      </c>
      <c r="Y61" s="38">
        <f>SUMIFS(原始数据!S$2:S$721,原始数据!L$2:L$721,S61,原始数据!I$2:I$721,"主")+SUMIFS(原始数据!T$2:T$721,原始数据!L$2:L$721,S61,原始数据!I$2:I$721,"客")</f>
        <v>6</v>
      </c>
      <c r="Z61" s="38">
        <f>SUMIFS(原始数据!S$2:S$721,原始数据!L$2:L$721,S61,原始数据!I$2:I$721,"客")+SUMIFS(原始数据!T$2:T$721,原始数据!L$2:L$721,S61,原始数据!I$2:I$721,"主")</f>
        <v>3</v>
      </c>
      <c r="AA61" s="40">
        <f t="shared" si="17"/>
        <v>3</v>
      </c>
      <c r="AB61" s="40">
        <f>IF(T61=0,0,SUMIFS(赛后数据!AS$2:AS$721,原始数据!L$2:L$721,S61)/T61)</f>
        <v>0.5</v>
      </c>
      <c r="AC61" s="40">
        <f t="shared" si="18"/>
        <v>2</v>
      </c>
      <c r="AD61" s="38">
        <f>(COUNTIFS(赛后数据!AV$2:AV$721,S61)+COUNTIFS(赛后数据!AV$2:AV$721,S61))</f>
        <v>0</v>
      </c>
      <c r="AE61" s="38">
        <f t="array" ref="AE61">AF61+SUMPRODUCT((AF$58:AF$97=AF61)*(AH$58:AH$97&gt;AH61))</f>
        <v>3</v>
      </c>
      <c r="AF61" s="38">
        <f t="array" ref="AF61">RANK(AA61,AA$58:AA$97)+SUMPRODUCT((AA$58:AA$97=AA61)*(AC$58:AC$97&gt;AC61))</f>
        <v>3</v>
      </c>
      <c r="AG61" s="38">
        <f t="array" ref="AG61">AF61+SUMPRODUCT((AF$58:AF$97=AF57)*(W$58:W$97&gt;W61))</f>
        <v>3</v>
      </c>
      <c r="AH61" s="38">
        <v>37</v>
      </c>
    </row>
    <row r="62" ht="19" customHeight="1" spans="1:34">
      <c r="A62" s="44"/>
      <c r="B62" s="47" t="str">
        <f t="array" ref="B62">INDEX($R$58:$AE$97,MATCH(Q62,$AE$58:$AE$97,0),1)</f>
        <v>SZ</v>
      </c>
      <c r="C62" s="48" t="str">
        <f t="array" ref="C62">INDEX($R$58:$AE$97,MATCH(Q62,$AE$58:$AE$97,0),2)</f>
        <v>Burio</v>
      </c>
      <c r="D62" s="47">
        <f>COUNTIFS(原始数据!$L$2:$L$721,C62)</f>
        <v>12</v>
      </c>
      <c r="E62" s="55">
        <f>COUNTIFS(原始数据!$L$2:$L$721,C62,原始数据!I$2:I$721,"主",原始数据!S$2:S$721,"&gt;2")+COUNTIFS(原始数据!$L$2:$L$721,C62,原始数据!I$2:I$721,"客",原始数据!S$2:S$721,"&lt;2")</f>
        <v>6</v>
      </c>
      <c r="F62" s="55">
        <f>COUNTIFS(原始数据!$L$2:$L$721,C62,原始数据!I$2:I$721,"主",原始数据!S$2:S$721,"=2")+COUNTIFS(原始数据!$L$2:$L$721,C62,原始数据!I$2:I$721,"客",原始数据!S$2:S$721,"=2")</f>
        <v>3</v>
      </c>
      <c r="G62" s="56">
        <f>COUNTIFS(原始数据!$L$2:$L$721,C62,原始数据!I$2:I$721,"主",原始数据!S$2:S$721,"&lt;2")+COUNTIFS(原始数据!$L$2:$L$721,C62,原始数据!I$2:I$721,"客",原始数据!S$2:S$721,"&gt;2")</f>
        <v>3</v>
      </c>
      <c r="H62" s="47">
        <f>COUNTIFS(原始数据!L$2:L$721,C62,原始数据!I$2:I$721,"主",原始数据!S$2:S$721,"5")+COUNTIFS(原始数据!L$2:L$721,C62,原始数据!I$2:I$721,"客",原始数据!S$2:S$721,"0")</f>
        <v>4</v>
      </c>
      <c r="I62" s="56">
        <f>COUNTIFS(原始数据!L$2:L$721,C62,原始数据!I$2:I$721,"主",原始数据!S$2:S$721,"0")+COUNTIFS(原始数据!L$2:L$721,C62,原始数据!I$2:I$721,"客",原始数据!S$2:S$721,"5")</f>
        <v>0</v>
      </c>
      <c r="J62" s="47">
        <f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31</v>
      </c>
      <c r="K62" s="60">
        <f t="shared" si="12"/>
        <v>2.58333333333333</v>
      </c>
      <c r="L62" s="47">
        <f>SUMIFS(原始数据!S$2:S$721,原始数据!L$2:L$721,C62,原始数据!I$2:I$721,"主")+SUMIFS(原始数据!T$2:T$721,原始数据!L$2:L$721,C62,原始数据!I$2:I$721,"客")</f>
        <v>35</v>
      </c>
      <c r="M62" s="55">
        <f>SUMIFS(原始数据!S$2:S$721,原始数据!L$2:L$721,C62,原始数据!I$2:I$721,"客")+SUMIFS(原始数据!T$2:T$721,原始数据!L$2:L$721,C62,原始数据!I$2:I$721,"主")</f>
        <v>17</v>
      </c>
      <c r="N62" s="60">
        <f t="shared" si="13"/>
        <v>2.91666666666667</v>
      </c>
      <c r="O62" s="60">
        <f t="shared" si="14"/>
        <v>2.05882352941176</v>
      </c>
      <c r="P62" s="57"/>
      <c r="Q62" s="37">
        <v>5</v>
      </c>
      <c r="R62" s="38" t="str">
        <f>各类选项!K6</f>
        <v>FAV</v>
      </c>
      <c r="S62" s="38" t="str">
        <f>各类选项!L6</f>
        <v>Chikin</v>
      </c>
      <c r="T62" s="38">
        <f>COUNTIFS(原始数据!$L$2:$L$721,S62)</f>
        <v>30</v>
      </c>
      <c r="U62" s="38">
        <f>COUNTIFS(原始数据!$L$2:$L$721,S62,原始数据!I$2:I$721,"主",原始数据!S$2:S$721,"&gt;2")+COUNTIFS(原始数据!$L$2:$L$721,S62,原始数据!I$2:I$721,"客",原始数据!S$2:S$721,"&lt;2")</f>
        <v>15</v>
      </c>
      <c r="V62" s="39">
        <f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77</v>
      </c>
      <c r="W62" s="40">
        <f t="shared" si="15"/>
        <v>2.56666666666667</v>
      </c>
      <c r="X62" s="63">
        <f t="shared" si="16"/>
        <v>2.56666666666667</v>
      </c>
      <c r="Y62" s="38">
        <f>SUMIFS(原始数据!S$2:S$721,原始数据!L$2:L$721,S62,原始数据!I$2:I$721,"主")+SUMIFS(原始数据!T$2:T$721,原始数据!L$2:L$721,S62,原始数据!I$2:I$721,"客")</f>
        <v>87</v>
      </c>
      <c r="Z62" s="38">
        <f>SUMIFS(原始数据!S$2:S$721,原始数据!L$2:L$721,S62,原始数据!I$2:I$721,"客")+SUMIFS(原始数据!T$2:T$721,原始数据!L$2:L$721,S62,原始数据!I$2:I$721,"主")</f>
        <v>44</v>
      </c>
      <c r="AA62" s="40">
        <f t="shared" si="17"/>
        <v>2.9</v>
      </c>
      <c r="AB62" s="40">
        <f>IF(T62=0,0,SUMIFS(赛后数据!AS$2:AS$721,原始数据!L$2:L$721,S62)/T62)</f>
        <v>0.2</v>
      </c>
      <c r="AC62" s="40">
        <f t="shared" si="18"/>
        <v>1.97727272727273</v>
      </c>
      <c r="AD62" s="38">
        <f>(COUNTIFS(赛后数据!AV$2:AV$721,S62)+COUNTIFS(赛后数据!AV$2:AV$721,S62))</f>
        <v>12</v>
      </c>
      <c r="AE62" s="38">
        <f t="array" ref="AE62">AF62+SUMPRODUCT((AF$58:AF$97=AF62)*(AH$58:AH$97&gt;AH62))</f>
        <v>6</v>
      </c>
      <c r="AF62" s="38">
        <f t="array" ref="AF62">RANK(AA62,AA$58:AA$97)+SUMPRODUCT((AA$58:AA$97=AA62)*(AC$58:AC$97&gt;AC62))</f>
        <v>6</v>
      </c>
      <c r="AG62" s="38">
        <f t="array" ref="AG62">AF62+SUMPRODUCT((AF$58:AF$97=AF58)*(W$58:W$97&gt;W62))</f>
        <v>6</v>
      </c>
      <c r="AH62" s="38">
        <v>36</v>
      </c>
    </row>
    <row r="63" ht="19" customHeight="1" spans="1:34">
      <c r="A63" s="44"/>
      <c r="B63" s="50" t="str">
        <f t="array" ref="B63">INDEX($R$58:$AE$97,MATCH(Q63,$AE$58:$AE$97,0),1)</f>
        <v>FAV</v>
      </c>
      <c r="C63" s="51" t="str">
        <f t="array" ref="C63">INDEX($R$58:$AE$97,MATCH(Q63,$AE$58:$AE$97,0),2)</f>
        <v>Chikin</v>
      </c>
      <c r="D63" s="50">
        <f>COUNTIFS(原始数据!$L$2:$L$721,C63)</f>
        <v>30</v>
      </c>
      <c r="E63" s="57">
        <f>COUNTIFS(原始数据!$L$2:$L$721,C63,原始数据!I$2:I$721,"主",原始数据!S$2:S$721,"&gt;2")+COUNTIFS(原始数据!$L$2:$L$721,C63,原始数据!I$2:I$721,"客",原始数据!S$2:S$721,"&lt;2")</f>
        <v>15</v>
      </c>
      <c r="F63" s="57">
        <f>COUNTIFS(原始数据!$L$2:$L$721,C63,原始数据!I$2:I$721,"主",原始数据!S$2:S$721,"=2")+COUNTIFS(原始数据!$L$2:$L$721,C63,原始数据!I$2:I$721,"客",原始数据!S$2:S$721,"=2")</f>
        <v>8</v>
      </c>
      <c r="G63" s="58">
        <f>COUNTIFS(原始数据!$L$2:$L$721,C63,原始数据!I$2:I$721,"主",原始数据!S$2:S$721,"&lt;2")+COUNTIFS(原始数据!$L$2:$L$721,C63,原始数据!I$2:I$721,"客",原始数据!S$2:S$721,"&gt;2")</f>
        <v>7</v>
      </c>
      <c r="H63" s="50">
        <f>COUNTIFS(原始数据!L$2:L$721,C63,原始数据!I$2:I$721,"主",原始数据!S$2:S$721,"5")+COUNTIFS(原始数据!L$2:L$721,C63,原始数据!I$2:I$721,"客",原始数据!S$2:S$721,"0")</f>
        <v>10</v>
      </c>
      <c r="I63" s="58">
        <f>COUNTIFS(原始数据!L$2:L$721,C63,原始数据!I$2:I$721,"主",原始数据!S$2:S$721,"0")+COUNTIFS(原始数据!L$2:L$721,C63,原始数据!I$2:I$721,"客",原始数据!S$2:S$721,"5")</f>
        <v>1</v>
      </c>
      <c r="J63" s="50">
        <f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77</v>
      </c>
      <c r="K63" s="61">
        <f t="shared" si="12"/>
        <v>2.56666666666667</v>
      </c>
      <c r="L63" s="50">
        <f>SUMIFS(原始数据!S$2:S$721,原始数据!L$2:L$721,C63,原始数据!I$2:I$721,"主")+SUMIFS(原始数据!T$2:T$721,原始数据!L$2:L$721,C63,原始数据!I$2:I$721,"客")</f>
        <v>87</v>
      </c>
      <c r="M63" s="57">
        <f>SUMIFS(原始数据!S$2:S$721,原始数据!L$2:L$721,C63,原始数据!I$2:I$721,"客")+SUMIFS(原始数据!T$2:T$721,原始数据!L$2:L$721,C63,原始数据!I$2:I$721,"主")</f>
        <v>44</v>
      </c>
      <c r="N63" s="61">
        <f t="shared" si="13"/>
        <v>2.9</v>
      </c>
      <c r="O63" s="61">
        <f t="shared" si="14"/>
        <v>1.97727272727273</v>
      </c>
      <c r="P63" s="57"/>
      <c r="Q63" s="37">
        <v>6</v>
      </c>
      <c r="R63" s="38" t="str">
        <f>各类选项!K7</f>
        <v>FAV</v>
      </c>
      <c r="S63" s="38" t="str">
        <f>各类选项!L7</f>
        <v>Yami</v>
      </c>
      <c r="T63" s="38">
        <f>COUNTIFS(原始数据!$L$2:$L$721,S63)</f>
        <v>6</v>
      </c>
      <c r="U63" s="38">
        <f>COUNTIFS(原始数据!$L$2:$L$721,S63,原始数据!I$2:I$721,"主",原始数据!S$2:S$721,"&gt;2")+COUNTIFS(原始数据!$L$2:$L$721,S63,原始数据!I$2:I$721,"客",原始数据!S$2:S$721,"&lt;2")</f>
        <v>1</v>
      </c>
      <c r="V63" s="39">
        <f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11</v>
      </c>
      <c r="W63" s="40">
        <f t="shared" si="15"/>
        <v>1.83333333333333</v>
      </c>
      <c r="X63" s="63">
        <f t="shared" si="16"/>
        <v>1.83333333333333</v>
      </c>
      <c r="Y63" s="38">
        <f>SUMIFS(原始数据!S$2:S$721,原始数据!L$2:L$721,S63,原始数据!I$2:I$721,"主")+SUMIFS(原始数据!T$2:T$721,原始数据!L$2:L$721,S63,原始数据!I$2:I$721,"客")</f>
        <v>11</v>
      </c>
      <c r="Z63" s="38">
        <f>SUMIFS(原始数据!S$2:S$721,原始数据!L$2:L$721,S63,原始数据!I$2:I$721,"客")+SUMIFS(原始数据!T$2:T$721,原始数据!L$2:L$721,S63,原始数据!I$2:I$721,"主")</f>
        <v>13</v>
      </c>
      <c r="AA63" s="40">
        <f t="shared" si="17"/>
        <v>1.83333333333333</v>
      </c>
      <c r="AB63" s="40">
        <f>IF(T63=0,0,SUMIFS(赛后数据!AS$2:AS$721,原始数据!L$2:L$721,S63)/T63)</f>
        <v>0</v>
      </c>
      <c r="AC63" s="40">
        <f t="shared" si="18"/>
        <v>0.846153846153846</v>
      </c>
      <c r="AD63" s="38">
        <f>(COUNTIFS(赛后数据!AV$2:AV$721,S63)+COUNTIFS(赛后数据!AV$2:AV$721,S63))</f>
        <v>0</v>
      </c>
      <c r="AE63" s="38">
        <f t="array" ref="AE63">AF63+SUMPRODUCT((AF$58:AF$97=AF63)*(AH$58:AH$97&gt;AH63))</f>
        <v>12</v>
      </c>
      <c r="AF63" s="38">
        <f t="array" ref="AF63">RANK(AA63,AA$58:AA$97)+SUMPRODUCT((AA$58:AA$97=AA63)*(AC$58:AC$97&gt;AC63))</f>
        <v>12</v>
      </c>
      <c r="AG63" s="38">
        <f t="array" ref="AG63">AF63+SUMPRODUCT((AF$58:AF$97=AF59)*(W$58:W$97&gt;W63))</f>
        <v>13</v>
      </c>
      <c r="AH63" s="38">
        <v>35</v>
      </c>
    </row>
    <row r="64" ht="19" customHeight="1" spans="1:34">
      <c r="A64" s="44"/>
      <c r="B64" s="47" t="str">
        <f t="array" ref="B64">INDEX($R$58:$AE$97,MATCH(Q64,$AE$58:$AE$97,0),1)</f>
        <v>FL</v>
      </c>
      <c r="C64" s="48" t="str">
        <f t="array" ref="C64">INDEX($R$58:$AE$97,MATCH(Q64,$AE$58:$AE$97,0),2)</f>
        <v>Hasha</v>
      </c>
      <c r="D64" s="47">
        <f>COUNTIFS(原始数据!$L$2:$L$721,C64)</f>
        <v>33</v>
      </c>
      <c r="E64" s="55">
        <f>COUNTIFS(原始数据!$L$2:$L$721,C64,原始数据!I$2:I$721,"主",原始数据!S$2:S$721,"&gt;2")+COUNTIFS(原始数据!$L$2:$L$721,C64,原始数据!I$2:I$721,"客",原始数据!S$2:S$721,"&lt;2")</f>
        <v>13</v>
      </c>
      <c r="F64" s="55">
        <f>COUNTIFS(原始数据!$L$2:$L$721,C64,原始数据!I$2:I$721,"主",原始数据!S$2:S$721,"=2")+COUNTIFS(原始数据!$L$2:$L$721,C64,原始数据!I$2:I$721,"客",原始数据!S$2:S$721,"=2")</f>
        <v>14</v>
      </c>
      <c r="G64" s="56">
        <f>COUNTIFS(原始数据!$L$2:$L$721,C64,原始数据!I$2:I$721,"主",原始数据!S$2:S$721,"&lt;2")+COUNTIFS(原始数据!$L$2:$L$721,C64,原始数据!I$2:I$721,"客",原始数据!S$2:S$721,"&gt;2")</f>
        <v>6</v>
      </c>
      <c r="H64" s="47">
        <f>COUNTIFS(原始数据!L$2:L$721,C64,原始数据!I$2:I$721,"主",原始数据!S$2:S$721,"5")+COUNTIFS(原始数据!L$2:L$721,C64,原始数据!I$2:I$721,"客",原始数据!S$2:S$721,"0")</f>
        <v>9</v>
      </c>
      <c r="I64" s="56">
        <f>COUNTIFS(原始数据!L$2:L$721,C64,原始数据!I$2:I$721,"主",原始数据!S$2:S$721,"0")+COUNTIFS(原始数据!L$2:L$721,C64,原始数据!I$2:I$721,"客",原始数据!S$2:S$721,"5")</f>
        <v>2</v>
      </c>
      <c r="J64" s="47">
        <f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80</v>
      </c>
      <c r="K64" s="60">
        <f t="shared" si="12"/>
        <v>2.42424242424242</v>
      </c>
      <c r="L64" s="47">
        <f>SUMIFS(原始数据!S$2:S$721,原始数据!L$2:L$721,C64,原始数据!I$2:I$721,"主")+SUMIFS(原始数据!T$2:T$721,原始数据!L$2:L$721,C64,原始数据!I$2:I$721,"客")</f>
        <v>89</v>
      </c>
      <c r="M64" s="55">
        <f>SUMIFS(原始数据!S$2:S$721,原始数据!L$2:L$721,C64,原始数据!I$2:I$721,"客")+SUMIFS(原始数据!T$2:T$721,原始数据!L$2:L$721,C64,原始数据!I$2:I$721,"主")</f>
        <v>54</v>
      </c>
      <c r="N64" s="60">
        <f t="shared" si="13"/>
        <v>2.6969696969697</v>
      </c>
      <c r="O64" s="60">
        <f t="shared" si="14"/>
        <v>1.64814814814815</v>
      </c>
      <c r="P64" s="57"/>
      <c r="Q64" s="37">
        <v>7</v>
      </c>
      <c r="R64" s="38" t="str">
        <f>各类选项!K8</f>
        <v>FL</v>
      </c>
      <c r="S64" s="38" t="str">
        <f>各类选项!L8</f>
        <v>Hasha</v>
      </c>
      <c r="T64" s="38">
        <f>COUNTIFS(原始数据!$L$2:$L$721,S64)</f>
        <v>33</v>
      </c>
      <c r="U64" s="38">
        <f>COUNTIFS(原始数据!$L$2:$L$721,S64,原始数据!I$2:I$721,"主",原始数据!S$2:S$721,"&gt;2")+COUNTIFS(原始数据!$L$2:$L$721,S64,原始数据!I$2:I$721,"客",原始数据!S$2:S$721,"&lt;2")</f>
        <v>13</v>
      </c>
      <c r="V64" s="39">
        <f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80</v>
      </c>
      <c r="W64" s="40">
        <f t="shared" si="15"/>
        <v>2.42424242424242</v>
      </c>
      <c r="X64" s="63">
        <f t="shared" si="16"/>
        <v>2.42424242424242</v>
      </c>
      <c r="Y64" s="38">
        <f>SUMIFS(原始数据!S$2:S$721,原始数据!L$2:L$721,S64,原始数据!I$2:I$721,"主")+SUMIFS(原始数据!T$2:T$721,原始数据!L$2:L$721,S64,原始数据!I$2:I$721,"客")</f>
        <v>89</v>
      </c>
      <c r="Z64" s="38">
        <f>SUMIFS(原始数据!S$2:S$721,原始数据!L$2:L$721,S64,原始数据!I$2:I$721,"客")+SUMIFS(原始数据!T$2:T$721,原始数据!L$2:L$721,S64,原始数据!I$2:I$721,"主")</f>
        <v>54</v>
      </c>
      <c r="AA64" s="40">
        <f t="shared" si="17"/>
        <v>2.6969696969697</v>
      </c>
      <c r="AB64" s="40">
        <f>IF(T64=0,0,SUMIFS(赛后数据!AS$2:AS$721,原始数据!L$2:L$721,S64)/T64)</f>
        <v>0.121212121212121</v>
      </c>
      <c r="AC64" s="40">
        <f t="shared" si="18"/>
        <v>1.64814814814815</v>
      </c>
      <c r="AD64" s="38">
        <f>(COUNTIFS(赛后数据!AV$2:AV$721,S64)+COUNTIFS(赛后数据!AV$2:AV$721,S64))</f>
        <v>10</v>
      </c>
      <c r="AE64" s="38">
        <f t="array" ref="AE64">AF64+SUMPRODUCT((AF$58:AF$97=AF64)*(AH$58:AH$97&gt;AH64))</f>
        <v>7</v>
      </c>
      <c r="AF64" s="38">
        <f t="array" ref="AF64">RANK(AA64,AA$58:AA$97)+SUMPRODUCT((AA$58:AA$97=AA64)*(AC$58:AC$97&gt;AC64))</f>
        <v>7</v>
      </c>
      <c r="AG64" s="38">
        <f t="array" ref="AG64">AF64+SUMPRODUCT((AF$58:AF$97=AF60)*(W$58:W$97&gt;W64))</f>
        <v>7</v>
      </c>
      <c r="AH64" s="38">
        <v>34</v>
      </c>
    </row>
    <row r="65" ht="19" customHeight="1" spans="1:34">
      <c r="A65" s="44"/>
      <c r="B65" s="50" t="str">
        <f t="array" ref="B65">INDEX($R$58:$AE$97,MATCH(Q65,$AE$58:$AE$97,0),1)</f>
        <v>SZ</v>
      </c>
      <c r="C65" s="51" t="str">
        <f t="array" ref="C65">INDEX($R$58:$AE$97,MATCH(Q65,$AE$58:$AE$97,0),2)</f>
        <v>MiraiK</v>
      </c>
      <c r="D65" s="50">
        <f>COUNTIFS(原始数据!$L$2:$L$721,C65)</f>
        <v>20</v>
      </c>
      <c r="E65" s="57">
        <f>COUNTIFS(原始数据!$L$2:$L$721,C65,原始数据!I$2:I$721,"主",原始数据!S$2:S$721,"&gt;2")+COUNTIFS(原始数据!$L$2:$L$721,C65,原始数据!I$2:I$721,"客",原始数据!S$2:S$721,"&lt;2")</f>
        <v>6</v>
      </c>
      <c r="F65" s="57">
        <f>COUNTIFS(原始数据!$L$2:$L$721,C65,原始数据!I$2:I$721,"主",原始数据!S$2:S$721,"=2")+COUNTIFS(原始数据!$L$2:$L$721,C65,原始数据!I$2:I$721,"客",原始数据!S$2:S$721,"=2")</f>
        <v>8</v>
      </c>
      <c r="G65" s="58">
        <f>COUNTIFS(原始数据!$L$2:$L$721,C65,原始数据!I$2:I$721,"主",原始数据!S$2:S$721,"&lt;2")+COUNTIFS(原始数据!$L$2:$L$721,C65,原始数据!I$2:I$721,"客",原始数据!S$2:S$721,"&gt;2")</f>
        <v>6</v>
      </c>
      <c r="H65" s="50">
        <f>COUNTIFS(原始数据!L$2:L$721,C65,原始数据!I$2:I$721,"主",原始数据!S$2:S$721,"5")+COUNTIFS(原始数据!L$2:L$721,C65,原始数据!I$2:I$721,"客",原始数据!S$2:S$721,"0")</f>
        <v>5</v>
      </c>
      <c r="I65" s="58">
        <f>COUNTIFS(原始数据!L$2:L$721,C65,原始数据!I$2:I$721,"主",原始数据!S$2:S$721,"0")+COUNTIFS(原始数据!L$2:L$721,C65,原始数据!I$2:I$721,"客",原始数据!S$2:S$721,"5")</f>
        <v>1</v>
      </c>
      <c r="J65" s="50">
        <f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44</v>
      </c>
      <c r="K65" s="61">
        <f t="shared" si="12"/>
        <v>2.2</v>
      </c>
      <c r="L65" s="50">
        <f>SUMIFS(原始数据!S$2:S$721,原始数据!L$2:L$721,C65,原始数据!I$2:I$721,"主")+SUMIFS(原始数据!T$2:T$721,原始数据!L$2:L$721,C65,原始数据!I$2:I$721,"客")</f>
        <v>49</v>
      </c>
      <c r="M65" s="57">
        <f>SUMIFS(原始数据!S$2:S$721,原始数据!L$2:L$721,C65,原始数据!I$2:I$721,"客")+SUMIFS(原始数据!T$2:T$721,原始数据!L$2:L$721,C65,原始数据!I$2:I$721,"主")</f>
        <v>37</v>
      </c>
      <c r="N65" s="61">
        <f t="shared" si="13"/>
        <v>2.45</v>
      </c>
      <c r="O65" s="61">
        <f t="shared" si="14"/>
        <v>1.32432432432432</v>
      </c>
      <c r="P65" s="57"/>
      <c r="Q65" s="37">
        <v>8</v>
      </c>
      <c r="R65" s="38" t="str">
        <f>各类选项!K9</f>
        <v>FL</v>
      </c>
      <c r="S65" s="38" t="str">
        <f>各类选项!L9</f>
        <v>Pipicha</v>
      </c>
      <c r="T65" s="38">
        <f>COUNTIFS(原始数据!$L$2:$L$721,S65)</f>
        <v>0</v>
      </c>
      <c r="U65" s="38">
        <f>COUNTIFS(原始数据!$L$2:$L$721,S65,原始数据!I$2:I$721,"主",原始数据!S$2:S$721,"&gt;2")+COUNTIFS(原始数据!$L$2:$L$721,S65,原始数据!I$2:I$721,"客",原始数据!S$2:S$721,"&lt;2")</f>
        <v>0</v>
      </c>
      <c r="V65" s="39">
        <f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0</v>
      </c>
      <c r="W65" s="40">
        <f t="shared" si="15"/>
        <v>0</v>
      </c>
      <c r="X65" s="63">
        <f t="shared" si="16"/>
        <v>0</v>
      </c>
      <c r="Y65" s="38">
        <f>SUMIFS(原始数据!S$2:S$721,原始数据!L$2:L$721,S65,原始数据!I$2:I$721,"主")+SUMIFS(原始数据!T$2:T$721,原始数据!L$2:L$721,S65,原始数据!I$2:I$721,"客")</f>
        <v>0</v>
      </c>
      <c r="Z65" s="38">
        <f>SUMIFS(原始数据!S$2:S$721,原始数据!L$2:L$721,S65,原始数据!I$2:I$721,"客")+SUMIFS(原始数据!T$2:T$721,原始数据!L$2:L$721,S65,原始数据!I$2:I$721,"主")</f>
        <v>0</v>
      </c>
      <c r="AA65" s="40">
        <f t="shared" si="17"/>
        <v>0</v>
      </c>
      <c r="AB65" s="40">
        <f>IF(T65=0,0,SUMIFS(赛后数据!AS$2:AS$721,原始数据!L$2:L$721,S65)/T65)</f>
        <v>0</v>
      </c>
      <c r="AC65" s="40">
        <f t="shared" si="18"/>
        <v>0</v>
      </c>
      <c r="AD65" s="38">
        <f>(COUNTIFS(赛后数据!AV$2:AV$721,S65)+COUNTIFS(赛后数据!AV$2:AV$721,S65))</f>
        <v>0</v>
      </c>
      <c r="AE65" s="38">
        <f t="array" ref="AE65">AF65+SUMPRODUCT((AF$58:AF$97=AF65)*(AH$58:AH$97&gt;AH65))</f>
        <v>13</v>
      </c>
      <c r="AF65" s="38">
        <f t="array" ref="AF65">RANK(AA65,AA$58:AA$97)+SUMPRODUCT((AA$58:AA$97=AA65)*(AC$58:AC$97&gt;AC65))</f>
        <v>13</v>
      </c>
      <c r="AG65" s="38">
        <f t="array" ref="AG65">AF65+SUMPRODUCT((AF$58:AF$97=AF61)*(W$58:W$97&gt;W65))</f>
        <v>14</v>
      </c>
      <c r="AH65" s="38">
        <v>33</v>
      </c>
    </row>
    <row r="66" ht="19" customHeight="1" spans="1:34">
      <c r="A66" s="44"/>
      <c r="B66" s="47" t="str">
        <f t="array" ref="B66">INDEX($R$58:$AE$97,MATCH(Q66,$AE$58:$AE$97,0),1)</f>
        <v>AXIZ</v>
      </c>
      <c r="C66" s="48" t="str">
        <f t="array" ref="C66">INDEX($R$58:$AE$97,MATCH(Q66,$AE$58:$AE$97,0),2)</f>
        <v>Kakaka</v>
      </c>
      <c r="D66" s="47">
        <f>COUNTIFS(原始数据!$L$2:$L$721,C66)</f>
        <v>30</v>
      </c>
      <c r="E66" s="55">
        <f>COUNTIFS(原始数据!$L$2:$L$721,C66,原始数据!I$2:I$721,"主",原始数据!S$2:S$721,"&gt;2")+COUNTIFS(原始数据!$L$2:$L$721,C66,原始数据!I$2:I$721,"客",原始数据!S$2:S$721,"&lt;2")</f>
        <v>9</v>
      </c>
      <c r="F66" s="55">
        <f>COUNTIFS(原始数据!$L$2:$L$721,C66,原始数据!I$2:I$721,"主",原始数据!S$2:S$721,"=2")+COUNTIFS(原始数据!$L$2:$L$721,C66,原始数据!I$2:I$721,"客",原始数据!S$2:S$721,"=2")</f>
        <v>10</v>
      </c>
      <c r="G66" s="56">
        <f>COUNTIFS(原始数据!$L$2:$L$721,C66,原始数据!I$2:I$721,"主",原始数据!S$2:S$721,"&lt;2")+COUNTIFS(原始数据!$L$2:$L$721,C66,原始数据!I$2:I$721,"客",原始数据!S$2:S$721,"&gt;2")</f>
        <v>11</v>
      </c>
      <c r="H66" s="47">
        <f>COUNTIFS(原始数据!L$2:L$721,C66,原始数据!I$2:I$721,"主",原始数据!S$2:S$721,"5")+COUNTIFS(原始数据!L$2:L$721,C66,原始数据!I$2:I$721,"客",原始数据!S$2:S$721,"0")</f>
        <v>3</v>
      </c>
      <c r="I66" s="56">
        <f>COUNTIFS(原始数据!L$2:L$721,C66,原始数据!I$2:I$721,"主",原始数据!S$2:S$721,"0")+COUNTIFS(原始数据!L$2:L$721,C66,原始数据!I$2:I$721,"客",原始数据!S$2:S$721,"5")</f>
        <v>0</v>
      </c>
      <c r="J66" s="47">
        <f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61</v>
      </c>
      <c r="K66" s="60">
        <f t="shared" si="12"/>
        <v>2.03333333333333</v>
      </c>
      <c r="L66" s="47">
        <f>SUMIFS(原始数据!S$2:S$721,原始数据!L$2:L$721,C66,原始数据!I$2:I$721,"主")+SUMIFS(原始数据!T$2:T$721,原始数据!L$2:L$721,C66,原始数据!I$2:I$721,"客")</f>
        <v>64</v>
      </c>
      <c r="M66" s="55">
        <f>SUMIFS(原始数据!S$2:S$721,原始数据!L$2:L$721,C66,原始数据!I$2:I$721,"客")+SUMIFS(原始数据!T$2:T$721,原始数据!L$2:L$721,C66,原始数据!I$2:I$721,"主")</f>
        <v>59</v>
      </c>
      <c r="N66" s="60">
        <f t="shared" si="13"/>
        <v>2.13333333333333</v>
      </c>
      <c r="O66" s="60">
        <f t="shared" si="14"/>
        <v>1.08474576271186</v>
      </c>
      <c r="P66" s="57"/>
      <c r="Q66" s="37">
        <v>9</v>
      </c>
      <c r="R66" s="38" t="str">
        <f>各类选项!K10</f>
        <v>RC</v>
      </c>
      <c r="S66" s="38" t="str">
        <f>各类选项!L10</f>
        <v>AKa</v>
      </c>
      <c r="T66" s="38">
        <f>COUNTIFS(原始数据!$L$2:$L$721,S66)</f>
        <v>18</v>
      </c>
      <c r="U66" s="38">
        <f>COUNTIFS(原始数据!$L$2:$L$721,S66,原始数据!I$2:I$721,"主",原始数据!S$2:S$721,"&gt;2")+COUNTIFS(原始数据!$L$2:$L$721,S66,原始数据!I$2:I$721,"客",原始数据!S$2:S$721,"&lt;2")</f>
        <v>9</v>
      </c>
      <c r="V66" s="39">
        <f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47</v>
      </c>
      <c r="W66" s="40">
        <f t="shared" si="15"/>
        <v>2.61111111111111</v>
      </c>
      <c r="X66" s="63">
        <f t="shared" si="16"/>
        <v>2.61111111111111</v>
      </c>
      <c r="Y66" s="38">
        <f>SUMIFS(原始数据!S$2:S$721,原始数据!L$2:L$721,S66,原始数据!I$2:I$721,"主")+SUMIFS(原始数据!T$2:T$721,原始数据!L$2:L$721,S66,原始数据!I$2:I$721,"客")</f>
        <v>53</v>
      </c>
      <c r="Z66" s="38">
        <f>SUMIFS(原始数据!S$2:S$721,原始数据!L$2:L$721,S66,原始数据!I$2:I$721,"客")+SUMIFS(原始数据!T$2:T$721,原始数据!L$2:L$721,S66,原始数据!I$2:I$721,"主")</f>
        <v>25</v>
      </c>
      <c r="AA66" s="40">
        <f t="shared" si="17"/>
        <v>2.94444444444444</v>
      </c>
      <c r="AB66" s="40">
        <f>IF(T66=0,0,SUMIFS(赛后数据!AS$2:AS$721,原始数据!L$2:L$721,S66)/T66)</f>
        <v>0.166666666666667</v>
      </c>
      <c r="AC66" s="40">
        <f t="shared" si="18"/>
        <v>2.12</v>
      </c>
      <c r="AD66" s="38">
        <f>(COUNTIFS(赛后数据!AV$2:AV$721,S66)+COUNTIFS(赛后数据!AV$2:AV$721,S66))</f>
        <v>8</v>
      </c>
      <c r="AE66" s="38">
        <f t="array" ref="AE66">AF66+SUMPRODUCT((AF$58:AF$97=AF66)*(AH$58:AH$97&gt;AH66))</f>
        <v>4</v>
      </c>
      <c r="AF66" s="38">
        <f t="array" ref="AF66">RANK(AA66,AA$58:AA$97)+SUMPRODUCT((AA$58:AA$97=AA66)*(AC$58:AC$97&gt;AC66))</f>
        <v>4</v>
      </c>
      <c r="AG66" s="38">
        <f t="array" ref="AG66">AF66+SUMPRODUCT((AF$58:AF$97=AF62)*(W$58:W$97&gt;W66))</f>
        <v>4</v>
      </c>
      <c r="AH66" s="38">
        <v>32</v>
      </c>
    </row>
    <row r="67" ht="19" customHeight="1" spans="1:34">
      <c r="A67" s="44"/>
      <c r="B67" s="50" t="str">
        <f t="array" ref="B67">INDEX($R$58:$AE$97,MATCH(Q67,$AE$58:$AE$97,0),1)</f>
        <v>AWG</v>
      </c>
      <c r="C67" s="51" t="str">
        <f t="array" ref="C67">INDEX($R$58:$AE$97,MATCH(Q67,$AE$58:$AE$97,0),2)</f>
        <v>Yukakina</v>
      </c>
      <c r="D67" s="50">
        <f>COUNTIFS(原始数据!$L$2:$L$721,C67)</f>
        <v>16</v>
      </c>
      <c r="E67" s="57">
        <f>COUNTIFS(原始数据!$L$2:$L$721,C67,原始数据!I$2:I$721,"主",原始数据!S$2:S$721,"&gt;2")+COUNTIFS(原始数据!$L$2:$L$721,C67,原始数据!I$2:I$721,"客",原始数据!S$2:S$721,"&lt;2")</f>
        <v>3</v>
      </c>
      <c r="F67" s="57">
        <f>COUNTIFS(原始数据!$L$2:$L$721,C67,原始数据!I$2:I$721,"主",原始数据!S$2:S$721,"=2")+COUNTIFS(原始数据!$L$2:$L$721,C67,原始数据!I$2:I$721,"客",原始数据!S$2:S$721,"=2")</f>
        <v>8</v>
      </c>
      <c r="G67" s="58">
        <f>COUNTIFS(原始数据!$L$2:$L$721,C67,原始数据!I$2:I$721,"主",原始数据!S$2:S$721,"&lt;2")+COUNTIFS(原始数据!$L$2:$L$721,C67,原始数据!I$2:I$721,"客",原始数据!S$2:S$721,"&gt;2")</f>
        <v>5</v>
      </c>
      <c r="H67" s="50">
        <f>COUNTIFS(原始数据!L$2:L$721,C67,原始数据!I$2:I$721,"主",原始数据!S$2:S$721,"5")+COUNTIFS(原始数据!L$2:L$721,C67,原始数据!I$2:I$721,"客",原始数据!S$2:S$721,"0")</f>
        <v>2</v>
      </c>
      <c r="I67" s="58">
        <f>COUNTIFS(原始数据!L$2:L$721,C67,原始数据!I$2:I$721,"主",原始数据!S$2:S$721,"0")+COUNTIFS(原始数据!L$2:L$721,C67,原始数据!I$2:I$721,"客",原始数据!S$2:S$721,"5")</f>
        <v>0</v>
      </c>
      <c r="J67" s="50">
        <f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32</v>
      </c>
      <c r="K67" s="61">
        <f t="shared" si="12"/>
        <v>2</v>
      </c>
      <c r="L67" s="50">
        <f>SUMIFS(原始数据!S$2:S$721,原始数据!L$2:L$721,C67,原始数据!I$2:I$721,"主")+SUMIFS(原始数据!T$2:T$721,原始数据!L$2:L$721,C67,原始数据!I$2:I$721,"客")</f>
        <v>34</v>
      </c>
      <c r="M67" s="57">
        <f>SUMIFS(原始数据!S$2:S$721,原始数据!L$2:L$721,C67,原始数据!I$2:I$721,"客")+SUMIFS(原始数据!T$2:T$721,原始数据!L$2:L$721,C67,原始数据!I$2:I$721,"主")</f>
        <v>32</v>
      </c>
      <c r="N67" s="61">
        <f t="shared" si="13"/>
        <v>2.125</v>
      </c>
      <c r="O67" s="61">
        <f t="shared" si="14"/>
        <v>1.0625</v>
      </c>
      <c r="P67" s="57"/>
      <c r="Q67" s="37">
        <v>10</v>
      </c>
      <c r="R67" s="38" t="str">
        <f>各类选项!K11</f>
        <v>RC</v>
      </c>
      <c r="S67" s="38" t="str">
        <f>各类选项!L11</f>
        <v>Peter</v>
      </c>
      <c r="T67" s="38">
        <f>COUNTIFS(原始数据!$L$2:$L$721,S67)</f>
        <v>14</v>
      </c>
      <c r="U67" s="38">
        <f>COUNTIFS(原始数据!$L$2:$L$721,S67,原始数据!I$2:I$721,"主",原始数据!S$2:S$721,"&gt;2")+COUNTIFS(原始数据!$L$2:$L$721,S67,原始数据!I$2:I$721,"客",原始数据!S$2:S$721,"&lt;2")</f>
        <v>12</v>
      </c>
      <c r="V67" s="39">
        <f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50</v>
      </c>
      <c r="W67" s="40">
        <f t="shared" si="15"/>
        <v>3.57142857142857</v>
      </c>
      <c r="X67" s="63">
        <f t="shared" si="16"/>
        <v>3.57142857142857</v>
      </c>
      <c r="Y67" s="38">
        <f>SUMIFS(原始数据!S$2:S$721,原始数据!L$2:L$721,S67,原始数据!I$2:I$721,"主")+SUMIFS(原始数据!T$2:T$721,原始数据!L$2:L$721,S67,原始数据!I$2:I$721,"客")</f>
        <v>61</v>
      </c>
      <c r="Z67" s="38">
        <f>SUMIFS(原始数据!S$2:S$721,原始数据!L$2:L$721,S67,原始数据!I$2:I$721,"客")+SUMIFS(原始数据!T$2:T$721,原始数据!L$2:L$721,S67,原始数据!I$2:I$721,"主")</f>
        <v>6</v>
      </c>
      <c r="AA67" s="40">
        <f t="shared" si="17"/>
        <v>4.35714285714286</v>
      </c>
      <c r="AB67" s="40">
        <f>IF(T67=0,0,SUMIFS(赛后数据!AS$2:AS$721,原始数据!L$2:L$721,S67)/T67)</f>
        <v>0.571428571428571</v>
      </c>
      <c r="AC67" s="40">
        <f t="shared" si="18"/>
        <v>10.1666666666667</v>
      </c>
      <c r="AD67" s="38">
        <f>(COUNTIFS(赛后数据!AV$2:AV$721,S67)+COUNTIFS(赛后数据!AV$2:AV$721,S67))</f>
        <v>8</v>
      </c>
      <c r="AE67" s="38">
        <f t="array" ref="AE67">AF67+SUMPRODUCT((AF$58:AF$97=AF67)*(AH$58:AH$97&gt;AH67))</f>
        <v>1</v>
      </c>
      <c r="AF67" s="38">
        <f t="array" ref="AF67">RANK(AA67,AA$58:AA$97)+SUMPRODUCT((AA$58:AA$97=AA67)*(AC$58:AC$97&gt;AC67))</f>
        <v>1</v>
      </c>
      <c r="AG67" s="38">
        <f t="array" ref="AG67">AF67+SUMPRODUCT((AF$58:AF$97=AF63)*(W$58:W$97&gt;W67))</f>
        <v>1</v>
      </c>
      <c r="AH67" s="38">
        <v>31</v>
      </c>
    </row>
    <row r="68" ht="19" customHeight="1" spans="1:34">
      <c r="A68" s="44"/>
      <c r="B68" s="47" t="str">
        <f t="array" ref="B68">INDEX($R$58:$AE$97,MATCH(Q68,$AE$58:$AE$97,0),1)</f>
        <v>AWG</v>
      </c>
      <c r="C68" s="48" t="str">
        <f t="array" ref="C68">INDEX($R$58:$AE$97,MATCH(Q68,$AE$58:$AE$97,0),2)</f>
        <v>Irohasu</v>
      </c>
      <c r="D68" s="47">
        <f>COUNTIFS(原始数据!$L$2:$L$721,C68)</f>
        <v>17</v>
      </c>
      <c r="E68" s="55">
        <f>COUNTIFS(原始数据!$L$2:$L$721,C68,原始数据!I$2:I$721,"主",原始数据!S$2:S$721,"&gt;2")+COUNTIFS(原始数据!$L$2:$L$721,C68,原始数据!I$2:I$721,"客",原始数据!S$2:S$721,"&lt;2")</f>
        <v>5</v>
      </c>
      <c r="F68" s="55">
        <f>COUNTIFS(原始数据!$L$2:$L$721,C68,原始数据!I$2:I$721,"主",原始数据!S$2:S$721,"=2")+COUNTIFS(原始数据!$L$2:$L$721,C68,原始数据!I$2:I$721,"客",原始数据!S$2:S$721,"=2")</f>
        <v>4</v>
      </c>
      <c r="G68" s="56">
        <f>COUNTIFS(原始数据!$L$2:$L$721,C68,原始数据!I$2:I$721,"主",原始数据!S$2:S$721,"&lt;2")+COUNTIFS(原始数据!$L$2:$L$721,C68,原始数据!I$2:I$721,"客",原始数据!S$2:S$721,"&gt;2")</f>
        <v>8</v>
      </c>
      <c r="H68" s="47">
        <f>COUNTIFS(原始数据!L$2:L$721,C68,原始数据!I$2:I$721,"主",原始数据!S$2:S$721,"5")+COUNTIFS(原始数据!L$2:L$721,C68,原始数据!I$2:I$721,"客",原始数据!S$2:S$721,"0")</f>
        <v>1</v>
      </c>
      <c r="I68" s="56">
        <f>COUNTIFS(原始数据!L$2:L$721,C68,原始数据!I$2:I$721,"主",原始数据!S$2:S$721,"0")+COUNTIFS(原始数据!L$2:L$721,C68,原始数据!I$2:I$721,"客",原始数据!S$2:S$721,"5")</f>
        <v>0</v>
      </c>
      <c r="J68" s="47">
        <f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32</v>
      </c>
      <c r="K68" s="60">
        <f t="shared" si="12"/>
        <v>1.88235294117647</v>
      </c>
      <c r="L68" s="47">
        <f>SUMIFS(原始数据!S$2:S$721,原始数据!L$2:L$721,C68,原始数据!I$2:I$721,"主")+SUMIFS(原始数据!T$2:T$721,原始数据!L$2:L$721,C68,原始数据!I$2:I$721,"客")</f>
        <v>33</v>
      </c>
      <c r="M68" s="55">
        <f>SUMIFS(原始数据!S$2:S$721,原始数据!L$2:L$721,C68,原始数据!I$2:I$721,"客")+SUMIFS(原始数据!T$2:T$721,原始数据!L$2:L$721,C68,原始数据!I$2:I$721,"主")</f>
        <v>36</v>
      </c>
      <c r="N68" s="60">
        <f t="shared" si="13"/>
        <v>1.94117647058824</v>
      </c>
      <c r="O68" s="60">
        <f t="shared" si="14"/>
        <v>0.916666666666667</v>
      </c>
      <c r="P68" s="57"/>
      <c r="Q68" s="37">
        <v>11</v>
      </c>
      <c r="R68" s="38" t="str">
        <f>各类选项!K12</f>
        <v>SZ</v>
      </c>
      <c r="S68" s="38" t="str">
        <f>各类选项!L12</f>
        <v>Burio</v>
      </c>
      <c r="T68" s="38">
        <f>COUNTIFS(原始数据!$L$2:$L$721,S68)</f>
        <v>12</v>
      </c>
      <c r="U68" s="38">
        <f>COUNTIFS(原始数据!$L$2:$L$721,S68,原始数据!I$2:I$721,"主",原始数据!S$2:S$721,"&gt;2")+COUNTIFS(原始数据!$L$2:$L$721,S68,原始数据!I$2:I$721,"客",原始数据!S$2:S$721,"&lt;2")</f>
        <v>6</v>
      </c>
      <c r="V68" s="39">
        <f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31</v>
      </c>
      <c r="W68" s="40">
        <f t="shared" si="15"/>
        <v>2.58333333333333</v>
      </c>
      <c r="X68" s="63">
        <f t="shared" si="16"/>
        <v>2.58333333333333</v>
      </c>
      <c r="Y68" s="38">
        <f>SUMIFS(原始数据!S$2:S$721,原始数据!L$2:L$721,S68,原始数据!I$2:I$721,"主")+SUMIFS(原始数据!T$2:T$721,原始数据!L$2:L$721,S68,原始数据!I$2:I$721,"客")</f>
        <v>35</v>
      </c>
      <c r="Z68" s="38">
        <f>SUMIFS(原始数据!S$2:S$721,原始数据!L$2:L$721,S68,原始数据!I$2:I$721,"客")+SUMIFS(原始数据!T$2:T$721,原始数据!L$2:L$721,S68,原始数据!I$2:I$721,"主")</f>
        <v>17</v>
      </c>
      <c r="AA68" s="40">
        <f t="shared" si="17"/>
        <v>2.91666666666667</v>
      </c>
      <c r="AB68" s="40">
        <f>IF(T68=0,0,SUMIFS(赛后数据!AS$2:AS$721,原始数据!L$2:L$721,S68)/T68)</f>
        <v>0.416666666666667</v>
      </c>
      <c r="AC68" s="40">
        <f t="shared" si="18"/>
        <v>2.05882352941176</v>
      </c>
      <c r="AD68" s="38">
        <f>(COUNTIFS(赛后数据!AV$2:AV$721,S68)+COUNTIFS(赛后数据!AV$2:AV$721,S68))</f>
        <v>2</v>
      </c>
      <c r="AE68" s="38">
        <f t="array" ref="AE68">AF68+SUMPRODUCT((AF$58:AF$97=AF68)*(AH$58:AH$97&gt;AH68))</f>
        <v>5</v>
      </c>
      <c r="AF68" s="38">
        <f t="array" ref="AF68">RANK(AA68,AA$58:AA$97)+SUMPRODUCT((AA$58:AA$97=AA68)*(AC$58:AC$97&gt;AC68))</f>
        <v>5</v>
      </c>
      <c r="AG68" s="38">
        <f t="array" ref="AG68">AF68+SUMPRODUCT((AF$58:AF$97=AF64)*(W$58:W$97&gt;W68))</f>
        <v>5</v>
      </c>
      <c r="AH68" s="38">
        <v>30</v>
      </c>
    </row>
    <row r="69" ht="19" customHeight="1" spans="1:34">
      <c r="A69" s="44"/>
      <c r="B69" s="50" t="str">
        <f t="array" ref="B69">INDEX($R$58:$AE$97,MATCH(Q69,$AE$58:$AE$97,0),1)</f>
        <v>FAV</v>
      </c>
      <c r="C69" s="51" t="str">
        <f t="array" ref="C69">INDEX($R$58:$AE$97,MATCH(Q69,$AE$58:$AE$97,0),2)</f>
        <v>Yami</v>
      </c>
      <c r="D69" s="50">
        <f>COUNTIFS(原始数据!$L$2:$L$721,C69)</f>
        <v>6</v>
      </c>
      <c r="E69" s="57">
        <f>COUNTIFS(原始数据!$L$2:$L$721,C69,原始数据!I$2:I$721,"主",原始数据!S$2:S$721,"&gt;2")+COUNTIFS(原始数据!$L$2:$L$721,C69,原始数据!I$2:I$721,"客",原始数据!S$2:S$721,"&lt;2")</f>
        <v>1</v>
      </c>
      <c r="F69" s="57">
        <f>COUNTIFS(原始数据!$L$2:$L$721,C69,原始数据!I$2:I$721,"主",原始数据!S$2:S$721,"=2")+COUNTIFS(原始数据!$L$2:$L$721,C69,原始数据!I$2:I$721,"客",原始数据!S$2:S$721,"=2")</f>
        <v>3</v>
      </c>
      <c r="G69" s="58">
        <f>COUNTIFS(原始数据!$L$2:$L$721,C69,原始数据!I$2:I$721,"主",原始数据!S$2:S$721,"&lt;2")+COUNTIFS(原始数据!$L$2:$L$721,C69,原始数据!I$2:I$721,"客",原始数据!S$2:S$721,"&gt;2")</f>
        <v>2</v>
      </c>
      <c r="H69" s="50">
        <f>COUNTIFS(原始数据!L$2:L$721,C69,原始数据!I$2:I$721,"主",原始数据!S$2:S$721,"5")+COUNTIFS(原始数据!L$2:L$721,C69,原始数据!I$2:I$721,"客",原始数据!S$2:S$721,"0")</f>
        <v>0</v>
      </c>
      <c r="I69" s="58">
        <f>COUNTIFS(原始数据!L$2:L$721,C69,原始数据!I$2:I$721,"主",原始数据!S$2:S$721,"0")+COUNTIFS(原始数据!L$2:L$721,C69,原始数据!I$2:I$721,"客",原始数据!S$2:S$721,"5")</f>
        <v>0</v>
      </c>
      <c r="J69" s="50">
        <f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11</v>
      </c>
      <c r="K69" s="61">
        <f t="shared" si="12"/>
        <v>1.83333333333333</v>
      </c>
      <c r="L69" s="50">
        <f>SUMIFS(原始数据!S$2:S$721,原始数据!L$2:L$721,C69,原始数据!I$2:I$721,"主")+SUMIFS(原始数据!T$2:T$721,原始数据!L$2:L$721,C69,原始数据!I$2:I$721,"客")</f>
        <v>11</v>
      </c>
      <c r="M69" s="57">
        <f>SUMIFS(原始数据!S$2:S$721,原始数据!L$2:L$721,C69,原始数据!I$2:I$721,"客")+SUMIFS(原始数据!T$2:T$721,原始数据!L$2:L$721,C69,原始数据!I$2:I$721,"主")</f>
        <v>13</v>
      </c>
      <c r="N69" s="61">
        <f t="shared" si="13"/>
        <v>1.83333333333333</v>
      </c>
      <c r="O69" s="61">
        <f t="shared" si="14"/>
        <v>0.846153846153846</v>
      </c>
      <c r="P69" s="57"/>
      <c r="Q69" s="37">
        <v>12</v>
      </c>
      <c r="R69" s="38" t="str">
        <f>各类选项!K13</f>
        <v>SZ</v>
      </c>
      <c r="S69" s="38" t="str">
        <f>各类选项!L13</f>
        <v>MiraiK</v>
      </c>
      <c r="T69" s="38">
        <f>COUNTIFS(原始数据!$L$2:$L$721,S69)</f>
        <v>20</v>
      </c>
      <c r="U69" s="38">
        <f>COUNTIFS(原始数据!$L$2:$L$721,S69,原始数据!I$2:I$721,"主",原始数据!S$2:S$721,"&gt;2")+COUNTIFS(原始数据!$L$2:$L$721,S69,原始数据!I$2:I$721,"客",原始数据!S$2:S$721,"&lt;2")</f>
        <v>6</v>
      </c>
      <c r="V69" s="39">
        <f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44</v>
      </c>
      <c r="W69" s="40">
        <f t="shared" si="15"/>
        <v>2.2</v>
      </c>
      <c r="X69" s="63">
        <f t="shared" si="16"/>
        <v>2.2</v>
      </c>
      <c r="Y69" s="38">
        <f>SUMIFS(原始数据!S$2:S$721,原始数据!L$2:L$721,S69,原始数据!I$2:I$721,"主")+SUMIFS(原始数据!T$2:T$721,原始数据!L$2:L$721,S69,原始数据!I$2:I$721,"客")</f>
        <v>49</v>
      </c>
      <c r="Z69" s="38">
        <f>SUMIFS(原始数据!S$2:S$721,原始数据!L$2:L$721,S69,原始数据!I$2:I$721,"客")+SUMIFS(原始数据!T$2:T$721,原始数据!L$2:L$721,S69,原始数据!I$2:I$721,"主")</f>
        <v>37</v>
      </c>
      <c r="AA69" s="40">
        <f t="shared" si="17"/>
        <v>2.45</v>
      </c>
      <c r="AB69" s="40">
        <f>IF(T69=0,0,SUMIFS(赛后数据!AS$2:AS$721,原始数据!L$2:L$721,S69)/T69)</f>
        <v>0.2</v>
      </c>
      <c r="AC69" s="40">
        <f t="shared" si="18"/>
        <v>1.32432432432432</v>
      </c>
      <c r="AD69" s="38">
        <f>(COUNTIFS(赛后数据!AV$2:AV$721,S69)+COUNTIFS(赛后数据!AV$2:AV$721,S69))</f>
        <v>4</v>
      </c>
      <c r="AE69" s="38">
        <f t="array" ref="AE69">AF69+SUMPRODUCT((AF$58:AF$97=AF69)*(AH$58:AH$97&gt;AH69))</f>
        <v>8</v>
      </c>
      <c r="AF69" s="38">
        <f t="array" ref="AF69">RANK(AA69,AA$58:AA$97)+SUMPRODUCT((AA$58:AA$97=AA69)*(AC$58:AC$97&gt;AC69))</f>
        <v>8</v>
      </c>
      <c r="AG69" s="38">
        <f t="array" ref="AG69">AF69+SUMPRODUCT((AF$58:AF$97=AF65)*(W$58:W$97&gt;W69))</f>
        <v>8</v>
      </c>
      <c r="AH69" s="38">
        <v>29</v>
      </c>
    </row>
    <row r="70" ht="19" customHeight="1" spans="1:34">
      <c r="A70" s="44"/>
      <c r="B70" s="47" t="str">
        <f t="array" ref="B70">INDEX($R$58:$AE$97,MATCH(Q70,$AE$58:$AE$97,0),1)</f>
        <v>FL</v>
      </c>
      <c r="C70" s="48" t="str">
        <f t="array" ref="C70">INDEX($R$58:$AE$97,MATCH(Q70,$AE$58:$AE$97,0),2)</f>
        <v>Pipicha</v>
      </c>
      <c r="D70" s="47">
        <f>COUNTIFS(原始数据!$L$2:$L$721,C70)</f>
        <v>0</v>
      </c>
      <c r="E70" s="55">
        <f>COUNTIFS(原始数据!$L$2:$L$721,C70,原始数据!I$2:I$721,"主",原始数据!S$2:S$721,"&gt;2")+COUNTIFS(原始数据!$L$2:$L$721,C70,原始数据!I$2:I$721,"客",原始数据!S$2:S$721,"&lt;2")</f>
        <v>0</v>
      </c>
      <c r="F70" s="55">
        <f>COUNTIFS(原始数据!$L$2:$L$721,C70,原始数据!I$2:I$721,"主",原始数据!S$2:S$721,"=2")+COUNTIFS(原始数据!$L$2:$L$721,C70,原始数据!I$2:I$721,"客",原始数据!S$2:S$721,"=2")</f>
        <v>0</v>
      </c>
      <c r="G70" s="56">
        <f>COUNTIFS(原始数据!$L$2:$L$721,C70,原始数据!I$2:I$721,"主",原始数据!S$2:S$721,"&lt;2")+COUNTIFS(原始数据!$L$2:$L$721,C70,原始数据!I$2:I$721,"客",原始数据!S$2:S$721,"&gt;2")</f>
        <v>0</v>
      </c>
      <c r="H70" s="47">
        <f>COUNTIFS(原始数据!L$2:L$721,C70,原始数据!I$2:I$721,"主",原始数据!S$2:S$721,"5")+COUNTIFS(原始数据!L$2:L$721,C70,原始数据!I$2:I$721,"客",原始数据!S$2:S$721,"0")</f>
        <v>0</v>
      </c>
      <c r="I70" s="56">
        <f>COUNTIFS(原始数据!L$2:L$721,C70,原始数据!I$2:I$721,"主",原始数据!S$2:S$721,"0")+COUNTIFS(原始数据!L$2:L$721,C70,原始数据!I$2:I$721,"客",原始数据!S$2:S$721,"5")</f>
        <v>0</v>
      </c>
      <c r="J70" s="47">
        <f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0</v>
      </c>
      <c r="K70" s="60">
        <f t="shared" si="12"/>
        <v>0</v>
      </c>
      <c r="L70" s="47">
        <f>SUMIFS(原始数据!S$2:S$721,原始数据!L$2:L$721,C70,原始数据!I$2:I$721,"主")+SUMIFS(原始数据!T$2:T$721,原始数据!L$2:L$721,C70,原始数据!I$2:I$721,"客")</f>
        <v>0</v>
      </c>
      <c r="M70" s="55">
        <f>SUMIFS(原始数据!S$2:S$721,原始数据!L$2:L$721,C70,原始数据!I$2:I$721,"客")+SUMIFS(原始数据!T$2:T$721,原始数据!L$2:L$721,C70,原始数据!I$2:I$721,"主")</f>
        <v>0</v>
      </c>
      <c r="N70" s="60">
        <f t="shared" si="13"/>
        <v>0</v>
      </c>
      <c r="O70" s="60">
        <f t="shared" si="14"/>
        <v>0</v>
      </c>
      <c r="P70" s="57"/>
      <c r="Q70" s="37">
        <v>13</v>
      </c>
      <c r="R70" s="38" t="str">
        <f>各类选项!K14</f>
        <v>ZETA</v>
      </c>
      <c r="S70" s="38" t="str">
        <f>各类选项!L14</f>
        <v>alf</v>
      </c>
      <c r="T70" s="38">
        <f>COUNTIFS(原始数据!$L$2:$L$721,S70)</f>
        <v>32</v>
      </c>
      <c r="U70" s="38">
        <f>COUNTIFS(原始数据!$L$2:$L$721,S70,原始数据!I$2:I$721,"主",原始数据!S$2:S$721,"&gt;2")+COUNTIFS(原始数据!$L$2:$L$721,S70,原始数据!I$2:I$721,"客",原始数据!S$2:S$721,"&lt;2")</f>
        <v>18</v>
      </c>
      <c r="V70" s="39">
        <f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91</v>
      </c>
      <c r="W70" s="40">
        <f t="shared" si="15"/>
        <v>2.84375</v>
      </c>
      <c r="X70" s="63">
        <f t="shared" si="16"/>
        <v>2.84375</v>
      </c>
      <c r="Y70" s="38">
        <f>SUMIFS(原始数据!S$2:S$721,原始数据!L$2:L$721,S70,原始数据!I$2:I$721,"主")+SUMIFS(原始数据!T$2:T$721,原始数据!L$2:L$721,S70,原始数据!I$2:I$721,"客")</f>
        <v>103</v>
      </c>
      <c r="Z70" s="38">
        <f>SUMIFS(原始数据!S$2:S$721,原始数据!L$2:L$721,S70,原始数据!I$2:I$721,"客")+SUMIFS(原始数据!T$2:T$721,原始数据!L$2:L$721,S70,原始数据!I$2:I$721,"主")</f>
        <v>37</v>
      </c>
      <c r="AA70" s="40">
        <f t="shared" si="17"/>
        <v>3.21875</v>
      </c>
      <c r="AB70" s="40">
        <f>IF(T70=0,0,SUMIFS(赛后数据!AS$2:AS$721,原始数据!L$2:L$721,S70)/T70)</f>
        <v>0.25</v>
      </c>
      <c r="AC70" s="40">
        <f t="shared" si="18"/>
        <v>2.78378378378378</v>
      </c>
      <c r="AD70" s="38">
        <f>(COUNTIFS(赛后数据!AV$2:AV$721,S70)+COUNTIFS(赛后数据!AV$2:AV$721,S70))</f>
        <v>12</v>
      </c>
      <c r="AE70" s="38">
        <f t="array" ref="AE70">AF70+SUMPRODUCT((AF$58:AF$97=AF70)*(AH$58:AH$97&gt;AH70))</f>
        <v>2</v>
      </c>
      <c r="AF70" s="38">
        <f t="array" ref="AF70">RANK(AA70,AA$58:AA$97)+SUMPRODUCT((AA$58:AA$97=AA70)*(AC$58:AC$97&gt;AC70))</f>
        <v>2</v>
      </c>
      <c r="AG70" s="38">
        <f t="array" ref="AG70">AF70+SUMPRODUCT((AF$58:AF$97=AF66)*(W$58:W$97&gt;W70))</f>
        <v>2</v>
      </c>
      <c r="AH70" s="38">
        <v>28</v>
      </c>
    </row>
    <row r="71" ht="19" hidden="1" customHeight="1" spans="1:34">
      <c r="A71" s="44"/>
      <c r="B71" s="50">
        <f t="array" ref="B71">INDEX($R$58:$AE$97,MATCH(Q71,$AE$58:$AE$97,0),1)</f>
        <v>0</v>
      </c>
      <c r="C71" s="51">
        <f t="array" ref="C71">INDEX($R$58:$AE$97,MATCH(Q71,$AE$58:$AE$97,0),2)</f>
        <v>0</v>
      </c>
      <c r="D71" s="50">
        <f>COUNTIFS(原始数据!$L$2:$L$721,C71)</f>
        <v>0</v>
      </c>
      <c r="E71" s="57">
        <f>COUNTIFS(原始数据!$L$2:$L$721,C71,原始数据!I$2:I$721,"主",原始数据!S$2:S$721,"&gt;2")+COUNTIFS(原始数据!$L$2:$L$721,C71,原始数据!I$2:I$721,"客",原始数据!S$2:S$721,"&lt;2")</f>
        <v>0</v>
      </c>
      <c r="F71" s="57">
        <f>COUNTIFS(原始数据!$L$2:$L$721,C71,原始数据!I$2:I$721,"主",原始数据!S$2:S$721,"=2")+COUNTIFS(原始数据!$L$2:$L$721,C71,原始数据!I$2:I$721,"客",原始数据!S$2:S$721,"=2")</f>
        <v>0</v>
      </c>
      <c r="G71" s="58">
        <f>COUNTIFS(原始数据!$L$2:$L$721,C71,原始数据!I$2:I$721,"主",原始数据!S$2:S$721,"&lt;2")+COUNTIFS(原始数据!$L$2:$L$721,C71,原始数据!I$2:I$721,"客",原始数据!S$2:S$721,"&gt;2")</f>
        <v>0</v>
      </c>
      <c r="H71" s="50">
        <f>COUNTIFS(原始数据!L$2:L$721,C71,原始数据!I$2:I$721,"主",原始数据!S$2:S$721,"5")+COUNTIFS(原始数据!L$2:L$721,C71,原始数据!I$2:I$721,"客",原始数据!S$2:S$721,"0")</f>
        <v>0</v>
      </c>
      <c r="I71" s="58">
        <f>COUNTIFS(原始数据!L$2:L$721,C71,原始数据!I$2:I$721,"主",原始数据!S$2:S$721,"0")+COUNTIFS(原始数据!L$2:L$721,C71,原始数据!I$2:I$721,"客",原始数据!S$2:S$721,"5")</f>
        <v>0</v>
      </c>
      <c r="J71" s="50">
        <f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0</v>
      </c>
      <c r="K71" s="61">
        <f t="shared" si="12"/>
        <v>0</v>
      </c>
      <c r="L71" s="50">
        <f>SUMIFS(原始数据!S$2:S$721,原始数据!L$2:L$721,C71,原始数据!I$2:I$721,"主")+SUMIFS(原始数据!T$2:T$721,原始数据!L$2:L$721,C71,原始数据!I$2:I$721,"客")</f>
        <v>0</v>
      </c>
      <c r="M71" s="57">
        <f>SUMIFS(原始数据!S$2:S$721,原始数据!L$2:L$721,C71,原始数据!I$2:I$721,"客")+SUMIFS(原始数据!T$2:T$721,原始数据!L$2:L$721,C71,原始数据!I$2:I$721,"主")</f>
        <v>0</v>
      </c>
      <c r="N71" s="61">
        <f t="shared" si="13"/>
        <v>0</v>
      </c>
      <c r="O71" s="61">
        <f t="shared" si="14"/>
        <v>0</v>
      </c>
      <c r="P71" s="57"/>
      <c r="Q71" s="37">
        <v>14</v>
      </c>
      <c r="R71" s="38">
        <f>各类选项!K15</f>
        <v>0</v>
      </c>
      <c r="S71" s="38">
        <f>各类选项!L15</f>
        <v>0</v>
      </c>
      <c r="T71" s="38">
        <f>COUNTIFS(原始数据!$L$2:$L$721,S71)</f>
        <v>0</v>
      </c>
      <c r="U71" s="38">
        <f>COUNTIFS(原始数据!$L$2:$L$721,S71,原始数据!I$2:I$721,"主",原始数据!S$2:S$721,"&gt;2")+COUNTIFS(原始数据!$L$2:$L$721,S71,原始数据!I$2:I$721,"客",原始数据!S$2:S$721,"&lt;2")</f>
        <v>0</v>
      </c>
      <c r="V71" s="39">
        <f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0</v>
      </c>
      <c r="W71" s="40">
        <f t="shared" si="15"/>
        <v>0</v>
      </c>
      <c r="X71" s="63">
        <f t="shared" si="16"/>
        <v>0</v>
      </c>
      <c r="Y71" s="38">
        <f>SUMIFS(原始数据!S$2:S$721,原始数据!L$2:L$721,S71,原始数据!I$2:I$721,"主")+SUMIFS(原始数据!T$2:T$721,原始数据!L$2:L$721,S71,原始数据!I$2:I$721,"客")</f>
        <v>0</v>
      </c>
      <c r="Z71" s="38">
        <f>SUMIFS(原始数据!S$2:S$721,原始数据!L$2:L$721,S71,原始数据!I$2:I$721,"客")+SUMIFS(原始数据!T$2:T$721,原始数据!L$2:L$721,S71,原始数据!I$2:I$721,"主")</f>
        <v>0</v>
      </c>
      <c r="AA71" s="40">
        <f t="shared" si="17"/>
        <v>0</v>
      </c>
      <c r="AB71" s="40">
        <f>IF(T71=0,0,SUMIFS(赛后数据!AS$2:AS$721,原始数据!L$2:L$721,S71)/T71)</f>
        <v>0</v>
      </c>
      <c r="AC71" s="40">
        <f t="shared" si="18"/>
        <v>0</v>
      </c>
      <c r="AD71" s="38">
        <f>(COUNTIFS(赛后数据!AV$2:AV$721,S71)+COUNTIFS(赛后数据!AV$2:AV$721,S71))</f>
        <v>0</v>
      </c>
      <c r="AE71" s="38">
        <f t="array" ref="AE71">AF71+SUMPRODUCT((AF$58:AF$97=AF71)*(AH$58:AH$97&gt;AH71))</f>
        <v>14</v>
      </c>
      <c r="AF71" s="38">
        <f t="array" ref="AF71">RANK(AA71,AA$58:AA$97)+SUMPRODUCT((AA$58:AA$97=AA71)*(AC$58:AC$97&gt;AC71))</f>
        <v>13</v>
      </c>
      <c r="AG71" s="38">
        <f t="array" ref="AG71">AF71+SUMPRODUCT((AF$58:AF$97=AF67)*(W$58:W$97&gt;W71))</f>
        <v>14</v>
      </c>
      <c r="AH71" s="38">
        <v>27</v>
      </c>
    </row>
    <row r="72" ht="19" hidden="1" customHeight="1" spans="1:34">
      <c r="A72" s="44"/>
      <c r="B72" s="47">
        <f t="array" ref="B72">INDEX($R$58:$AE$97,MATCH(Q72,$AE$58:$AE$97,0),1)</f>
        <v>0</v>
      </c>
      <c r="C72" s="48">
        <f t="array" ref="C72">INDEX($R$58:$AE$97,MATCH(Q72,$AE$58:$AE$97,0),2)</f>
        <v>0</v>
      </c>
      <c r="D72" s="47">
        <f>COUNTIFS(原始数据!$L$2:$L$721,C72)</f>
        <v>0</v>
      </c>
      <c r="E72" s="55">
        <f>COUNTIFS(原始数据!$L$2:$L$721,C72,原始数据!I$2:I$721,"主",原始数据!S$2:S$721,"&gt;2")+COUNTIFS(原始数据!$L$2:$L$721,C72,原始数据!I$2:I$721,"客",原始数据!S$2:S$721,"&lt;2")</f>
        <v>0</v>
      </c>
      <c r="F72" s="55">
        <f>COUNTIFS(原始数据!$L$2:$L$721,C72,原始数据!I$2:I$721,"主",原始数据!S$2:S$721,"=2")+COUNTIFS(原始数据!$L$2:$L$721,C72,原始数据!I$2:I$721,"客",原始数据!S$2:S$721,"=2")</f>
        <v>0</v>
      </c>
      <c r="G72" s="56">
        <f>COUNTIFS(原始数据!$L$2:$L$721,C72,原始数据!I$2:I$721,"主",原始数据!S$2:S$721,"&lt;2")+COUNTIFS(原始数据!$L$2:$L$721,C72,原始数据!I$2:I$721,"客",原始数据!S$2:S$721,"&gt;2")</f>
        <v>0</v>
      </c>
      <c r="H72" s="47">
        <f>COUNTIFS(原始数据!L$2:L$721,C72,原始数据!I$2:I$721,"主",原始数据!S$2:S$721,"5")+COUNTIFS(原始数据!L$2:L$721,C72,原始数据!I$2:I$721,"客",原始数据!S$2:S$721,"0")</f>
        <v>0</v>
      </c>
      <c r="I72" s="56">
        <f>COUNTIFS(原始数据!L$2:L$721,C72,原始数据!I$2:I$721,"主",原始数据!S$2:S$721,"0")+COUNTIFS(原始数据!L$2:L$721,C72,原始数据!I$2:I$721,"客",原始数据!S$2:S$721,"5")</f>
        <v>0</v>
      </c>
      <c r="J72" s="47">
        <f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0</v>
      </c>
      <c r="K72" s="60">
        <f t="shared" si="12"/>
        <v>0</v>
      </c>
      <c r="L72" s="47">
        <f>SUMIFS(原始数据!S$2:S$721,原始数据!L$2:L$721,C72,原始数据!I$2:I$721,"主")+SUMIFS(原始数据!T$2:T$721,原始数据!L$2:L$721,C72,原始数据!I$2:I$721,"客")</f>
        <v>0</v>
      </c>
      <c r="M72" s="55">
        <f>SUMIFS(原始数据!S$2:S$721,原始数据!L$2:L$721,C72,原始数据!I$2:I$721,"客")+SUMIFS(原始数据!T$2:T$721,原始数据!L$2:L$721,C72,原始数据!I$2:I$721,"主")</f>
        <v>0</v>
      </c>
      <c r="N72" s="60">
        <f t="shared" si="13"/>
        <v>0</v>
      </c>
      <c r="O72" s="60">
        <f t="shared" si="14"/>
        <v>0</v>
      </c>
      <c r="P72" s="57"/>
      <c r="Q72" s="37">
        <v>15</v>
      </c>
      <c r="R72" s="38">
        <f>各类选项!K16</f>
        <v>0</v>
      </c>
      <c r="S72" s="38">
        <f>各类选项!L16</f>
        <v>0</v>
      </c>
      <c r="T72" s="38">
        <f>COUNTIFS(原始数据!$L$2:$L$721,S72)</f>
        <v>0</v>
      </c>
      <c r="U72" s="38">
        <f>COUNTIFS(原始数据!$L$2:$L$721,S72,原始数据!I$2:I$721,"主",原始数据!S$2:S$721,"&gt;2")+COUNTIFS(原始数据!$L$2:$L$721,S72,原始数据!I$2:I$721,"客",原始数据!S$2:S$721,"&lt;2")</f>
        <v>0</v>
      </c>
      <c r="V72" s="39">
        <f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0</v>
      </c>
      <c r="W72" s="40">
        <f t="shared" si="15"/>
        <v>0</v>
      </c>
      <c r="X72" s="63">
        <f t="shared" si="16"/>
        <v>0</v>
      </c>
      <c r="Y72" s="38">
        <f>SUMIFS(原始数据!S$2:S$721,原始数据!L$2:L$721,S72,原始数据!I$2:I$721,"主")+SUMIFS(原始数据!T$2:T$721,原始数据!L$2:L$721,S72,原始数据!I$2:I$721,"客")</f>
        <v>0</v>
      </c>
      <c r="Z72" s="38">
        <f>SUMIFS(原始数据!S$2:S$721,原始数据!L$2:L$721,S72,原始数据!I$2:I$721,"客")+SUMIFS(原始数据!T$2:T$721,原始数据!L$2:L$721,S72,原始数据!I$2:I$721,"主")</f>
        <v>0</v>
      </c>
      <c r="AA72" s="40">
        <f t="shared" si="17"/>
        <v>0</v>
      </c>
      <c r="AB72" s="40">
        <f>IF(T72=0,0,SUMIFS(赛后数据!AS$2:AS$721,原始数据!L$2:L$721,S72)/T72)</f>
        <v>0</v>
      </c>
      <c r="AC72" s="40">
        <f t="shared" si="18"/>
        <v>0</v>
      </c>
      <c r="AD72" s="38">
        <f>(COUNTIFS(赛后数据!AV$2:AV$721,S72)+COUNTIFS(赛后数据!AV$2:AV$721,S72))</f>
        <v>0</v>
      </c>
      <c r="AE72" s="38">
        <f t="array" ref="AE72">AF72+SUMPRODUCT((AF$58:AF$97=AF72)*(AH$58:AH$97&gt;AH72))</f>
        <v>15</v>
      </c>
      <c r="AF72" s="38">
        <f t="array" ref="AF72">RANK(AA72,AA$58:AA$97)+SUMPRODUCT((AA$58:AA$97=AA72)*(AC$58:AC$97&gt;AC72))</f>
        <v>13</v>
      </c>
      <c r="AG72" s="38">
        <f t="array" ref="AG72">AF72+SUMPRODUCT((AF$58:AF$97=AF68)*(W$58:W$97&gt;W72))</f>
        <v>14</v>
      </c>
      <c r="AH72" s="38">
        <v>26</v>
      </c>
    </row>
    <row r="73" ht="19" hidden="1" customHeight="1" spans="1:34">
      <c r="A73" s="44"/>
      <c r="B73" s="50">
        <f t="array" ref="B73">INDEX($R$58:$AE$97,MATCH(Q73,$AE$58:$AE$97,0),1)</f>
        <v>0</v>
      </c>
      <c r="C73" s="51">
        <f t="array" ref="C73">INDEX($R$58:$AE$97,MATCH(Q73,$AE$58:$AE$97,0),2)</f>
        <v>0</v>
      </c>
      <c r="D73" s="50">
        <f>COUNTIFS(原始数据!$L$2:$L$721,C73)</f>
        <v>0</v>
      </c>
      <c r="E73" s="57">
        <f>COUNTIFS(原始数据!$L$2:$L$721,C73,原始数据!I$2:I$721,"主",原始数据!S$2:S$721,"&gt;2")+COUNTIFS(原始数据!$L$2:$L$721,C73,原始数据!I$2:I$721,"客",原始数据!S$2:S$721,"&lt;2")</f>
        <v>0</v>
      </c>
      <c r="F73" s="57">
        <f>COUNTIFS(原始数据!$L$2:$L$721,C73,原始数据!I$2:I$721,"主",原始数据!S$2:S$721,"=2")+COUNTIFS(原始数据!$L$2:$L$721,C73,原始数据!I$2:I$721,"客",原始数据!S$2:S$721,"=2")</f>
        <v>0</v>
      </c>
      <c r="G73" s="58">
        <f>COUNTIFS(原始数据!$L$2:$L$721,C73,原始数据!I$2:I$721,"主",原始数据!S$2:S$721,"&lt;2")+COUNTIFS(原始数据!$L$2:$L$721,C73,原始数据!I$2:I$721,"客",原始数据!S$2:S$721,"&gt;2")</f>
        <v>0</v>
      </c>
      <c r="H73" s="50">
        <f>COUNTIFS(原始数据!L$2:L$721,C73,原始数据!I$2:I$721,"主",原始数据!S$2:S$721,"5")+COUNTIFS(原始数据!L$2:L$721,C73,原始数据!I$2:I$721,"客",原始数据!S$2:S$721,"0")</f>
        <v>0</v>
      </c>
      <c r="I73" s="58">
        <f>COUNTIFS(原始数据!L$2:L$721,C73,原始数据!I$2:I$721,"主",原始数据!S$2:S$721,"0")+COUNTIFS(原始数据!L$2:L$721,C73,原始数据!I$2:I$721,"客",原始数据!S$2:S$721,"5")</f>
        <v>0</v>
      </c>
      <c r="J73" s="50">
        <f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0</v>
      </c>
      <c r="K73" s="61">
        <f t="shared" si="12"/>
        <v>0</v>
      </c>
      <c r="L73" s="50">
        <f>SUMIFS(原始数据!S$2:S$721,原始数据!L$2:L$721,C73,原始数据!I$2:I$721,"主")+SUMIFS(原始数据!T$2:T$721,原始数据!L$2:L$721,C73,原始数据!I$2:I$721,"客")</f>
        <v>0</v>
      </c>
      <c r="M73" s="57">
        <f>SUMIFS(原始数据!S$2:S$721,原始数据!L$2:L$721,C73,原始数据!I$2:I$721,"客")+SUMIFS(原始数据!T$2:T$721,原始数据!L$2:L$721,C73,原始数据!I$2:I$721,"主")</f>
        <v>0</v>
      </c>
      <c r="N73" s="61">
        <f t="shared" si="13"/>
        <v>0</v>
      </c>
      <c r="O73" s="61">
        <f t="shared" si="14"/>
        <v>0</v>
      </c>
      <c r="P73" s="57"/>
      <c r="Q73" s="37">
        <v>16</v>
      </c>
      <c r="R73" s="38">
        <f>各类选项!K17</f>
        <v>0</v>
      </c>
      <c r="S73" s="38">
        <f>各类选项!L17</f>
        <v>0</v>
      </c>
      <c r="T73" s="38">
        <f>COUNTIFS(原始数据!$L$2:$L$721,S73)</f>
        <v>0</v>
      </c>
      <c r="U73" s="38">
        <f>COUNTIFS(原始数据!$L$2:$L$721,S73,原始数据!I$2:I$721,"主",原始数据!S$2:S$721,"&gt;2")+COUNTIFS(原始数据!$L$2:$L$721,S73,原始数据!I$2:I$721,"客",原始数据!S$2:S$721,"&lt;2")</f>
        <v>0</v>
      </c>
      <c r="V73" s="39">
        <f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0</v>
      </c>
      <c r="W73" s="40">
        <f t="shared" si="15"/>
        <v>0</v>
      </c>
      <c r="X73" s="63">
        <f t="shared" si="16"/>
        <v>0</v>
      </c>
      <c r="Y73" s="38">
        <f>SUMIFS(原始数据!S$2:S$721,原始数据!L$2:L$721,S73,原始数据!I$2:I$721,"主")+SUMIFS(原始数据!T$2:T$721,原始数据!L$2:L$721,S73,原始数据!I$2:I$721,"客")</f>
        <v>0</v>
      </c>
      <c r="Z73" s="38">
        <f>SUMIFS(原始数据!S$2:S$721,原始数据!L$2:L$721,S73,原始数据!I$2:I$721,"客")+SUMIFS(原始数据!T$2:T$721,原始数据!L$2:L$721,S73,原始数据!I$2:I$721,"主")</f>
        <v>0</v>
      </c>
      <c r="AA73" s="40">
        <f t="shared" si="17"/>
        <v>0</v>
      </c>
      <c r="AB73" s="40">
        <f>IF(T73=0,0,SUMIFS(赛后数据!AS$2:AS$721,原始数据!L$2:L$721,S73)/T73)</f>
        <v>0</v>
      </c>
      <c r="AC73" s="40">
        <f t="shared" si="18"/>
        <v>0</v>
      </c>
      <c r="AD73" s="38">
        <f>(COUNTIFS(赛后数据!AV$2:AV$721,S73)+COUNTIFS(赛后数据!AV$2:AV$721,S73))</f>
        <v>0</v>
      </c>
      <c r="AE73" s="38">
        <f t="array" ref="AE73">AF73+SUMPRODUCT((AF$58:AF$97=AF73)*(AH$58:AH$97&gt;AH73))</f>
        <v>16</v>
      </c>
      <c r="AF73" s="38">
        <f t="array" ref="AF73">RANK(AA73,AA$58:AA$97)+SUMPRODUCT((AA$58:AA$97=AA73)*(AC$58:AC$97&gt;AC73))</f>
        <v>13</v>
      </c>
      <c r="AG73" s="38">
        <f t="array" ref="AG73">AF73+SUMPRODUCT((AF$58:AF$97=AF69)*(W$58:W$97&gt;W73))</f>
        <v>14</v>
      </c>
      <c r="AH73" s="38">
        <v>25</v>
      </c>
    </row>
    <row r="74" ht="19" hidden="1" customHeight="1" spans="1:34">
      <c r="A74" s="44"/>
      <c r="B74" s="47">
        <f t="array" ref="B74">INDEX($R$58:$AE$97,MATCH(Q74,$AE$58:$AE$97,0),1)</f>
        <v>0</v>
      </c>
      <c r="C74" s="48">
        <f t="array" ref="C74">INDEX($R$58:$AE$97,MATCH(Q74,$AE$58:$AE$97,0),2)</f>
        <v>0</v>
      </c>
      <c r="D74" s="47">
        <f>COUNTIFS(原始数据!$L$2:$L$721,C74)</f>
        <v>0</v>
      </c>
      <c r="E74" s="55">
        <f>COUNTIFS(原始数据!$L$2:$L$721,C74,原始数据!I$2:I$721,"主",原始数据!S$2:S$721,"&gt;2")+COUNTIFS(原始数据!$L$2:$L$721,C74,原始数据!I$2:I$721,"客",原始数据!S$2:S$721,"&lt;2")</f>
        <v>0</v>
      </c>
      <c r="F74" s="55">
        <f>COUNTIFS(原始数据!$L$2:$L$721,C74,原始数据!I$2:I$721,"主",原始数据!S$2:S$721,"=2")+COUNTIFS(原始数据!$L$2:$L$721,C74,原始数据!I$2:I$721,"客",原始数据!S$2:S$721,"=2")</f>
        <v>0</v>
      </c>
      <c r="G74" s="56">
        <f>COUNTIFS(原始数据!$L$2:$L$721,C74,原始数据!I$2:I$721,"主",原始数据!S$2:S$721,"&lt;2")+COUNTIFS(原始数据!$L$2:$L$721,C74,原始数据!I$2:I$721,"客",原始数据!S$2:S$721,"&gt;2")</f>
        <v>0</v>
      </c>
      <c r="H74" s="47">
        <f>COUNTIFS(原始数据!L$2:L$721,C74,原始数据!I$2:I$721,"主",原始数据!S$2:S$721,"5")+COUNTIFS(原始数据!L$2:L$721,C74,原始数据!I$2:I$721,"客",原始数据!S$2:S$721,"0")</f>
        <v>0</v>
      </c>
      <c r="I74" s="56">
        <f>COUNTIFS(原始数据!L$2:L$721,C74,原始数据!I$2:I$721,"主",原始数据!S$2:S$721,"0")+COUNTIFS(原始数据!L$2:L$721,C74,原始数据!I$2:I$721,"客",原始数据!S$2:S$721,"5")</f>
        <v>0</v>
      </c>
      <c r="J74" s="47">
        <f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60">
        <f t="shared" si="12"/>
        <v>0</v>
      </c>
      <c r="L74" s="47">
        <f>SUMIFS(原始数据!S$2:S$721,原始数据!L$2:L$721,C74,原始数据!I$2:I$721,"主")+SUMIFS(原始数据!T$2:T$721,原始数据!L$2:L$721,C74,原始数据!I$2:I$721,"客")</f>
        <v>0</v>
      </c>
      <c r="M74" s="55">
        <f>SUMIFS(原始数据!S$2:S$721,原始数据!L$2:L$721,C74,原始数据!I$2:I$721,"客")+SUMIFS(原始数据!T$2:T$721,原始数据!L$2:L$721,C74,原始数据!I$2:I$721,"主")</f>
        <v>0</v>
      </c>
      <c r="N74" s="60">
        <f t="shared" si="13"/>
        <v>0</v>
      </c>
      <c r="O74" s="60">
        <f t="shared" si="14"/>
        <v>0</v>
      </c>
      <c r="P74" s="57"/>
      <c r="Q74" s="37">
        <v>17</v>
      </c>
      <c r="R74" s="38">
        <f>各类选项!K18</f>
        <v>0</v>
      </c>
      <c r="S74" s="38">
        <f>各类选项!L18</f>
        <v>0</v>
      </c>
      <c r="T74" s="38">
        <f>COUNTIFS(原始数据!$L$2:$L$721,S74)</f>
        <v>0</v>
      </c>
      <c r="U74" s="38">
        <f>COUNTIFS(原始数据!$L$2:$L$721,S74,原始数据!I$2:I$721,"主",原始数据!S$2:S$721,"&gt;2")+COUNTIFS(原始数据!$L$2:$L$721,S74,原始数据!I$2:I$721,"客",原始数据!S$2:S$721,"&lt;2")</f>
        <v>0</v>
      </c>
      <c r="V74" s="39">
        <f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0</v>
      </c>
      <c r="W74" s="40">
        <f t="shared" si="15"/>
        <v>0</v>
      </c>
      <c r="X74" s="63">
        <f t="shared" si="16"/>
        <v>0</v>
      </c>
      <c r="Y74" s="38">
        <f>SUMIFS(原始数据!S$2:S$721,原始数据!L$2:L$721,S74,原始数据!I$2:I$721,"主")+SUMIFS(原始数据!T$2:T$721,原始数据!L$2:L$721,S74,原始数据!I$2:I$721,"客")</f>
        <v>0</v>
      </c>
      <c r="Z74" s="38">
        <f>SUMIFS(原始数据!S$2:S$721,原始数据!L$2:L$721,S74,原始数据!I$2:I$721,"客")+SUMIFS(原始数据!T$2:T$721,原始数据!L$2:L$721,S74,原始数据!I$2:I$721,"主")</f>
        <v>0</v>
      </c>
      <c r="AA74" s="40">
        <f t="shared" si="17"/>
        <v>0</v>
      </c>
      <c r="AB74" s="40">
        <f>IF(T74=0,0,SUMIFS(赛后数据!AS$2:AS$721,原始数据!L$2:L$721,S74)/T74)</f>
        <v>0</v>
      </c>
      <c r="AC74" s="40">
        <f t="shared" si="18"/>
        <v>0</v>
      </c>
      <c r="AD74" s="38">
        <f>(COUNTIFS(赛后数据!AV$2:AV$721,S74)+COUNTIFS(赛后数据!AV$2:AV$721,S74))</f>
        <v>0</v>
      </c>
      <c r="AE74" s="38">
        <f t="array" ref="AE74">AF74+SUMPRODUCT((AF$58:AF$97=AF74)*(AH$58:AH$97&gt;AH74))</f>
        <v>17</v>
      </c>
      <c r="AF74" s="38">
        <f t="array" ref="AF74">RANK(AA74,AA$58:AA$97)+SUMPRODUCT((AA$58:AA$97=AA74)*(AC$58:AC$97&gt;AC74))</f>
        <v>13</v>
      </c>
      <c r="AG74" s="38">
        <f t="array" ref="AG74">AF74+SUMPRODUCT((AF$58:AF$97=AF70)*(W$58:W$97&gt;W74))</f>
        <v>14</v>
      </c>
      <c r="AH74" s="38">
        <v>24</v>
      </c>
    </row>
    <row r="75" ht="19" hidden="1" customHeight="1" spans="1:34">
      <c r="A75" s="44"/>
      <c r="B75" s="50">
        <f t="array" ref="B75">INDEX($R$58:$AE$97,MATCH(Q75,$AE$58:$AE$97,0),1)</f>
        <v>0</v>
      </c>
      <c r="C75" s="51">
        <f t="array" ref="C75">INDEX($R$58:$AE$97,MATCH(Q75,$AE$58:$AE$97,0),2)</f>
        <v>0</v>
      </c>
      <c r="D75" s="50">
        <f>COUNTIFS(原始数据!$L$2:$L$721,C75)</f>
        <v>0</v>
      </c>
      <c r="E75" s="57">
        <f>COUNTIFS(原始数据!$L$2:$L$721,C75,原始数据!I$2:I$721,"主",原始数据!S$2:S$721,"&gt;2")+COUNTIFS(原始数据!$L$2:$L$721,C75,原始数据!I$2:I$721,"客",原始数据!S$2:S$721,"&lt;2")</f>
        <v>0</v>
      </c>
      <c r="F75" s="57">
        <f>COUNTIFS(原始数据!$L$2:$L$721,C75,原始数据!I$2:I$721,"主",原始数据!S$2:S$721,"=2")+COUNTIFS(原始数据!$L$2:$L$721,C75,原始数据!I$2:I$721,"客",原始数据!S$2:S$721,"=2")</f>
        <v>0</v>
      </c>
      <c r="G75" s="58">
        <f>COUNTIFS(原始数据!$L$2:$L$721,C75,原始数据!I$2:I$721,"主",原始数据!S$2:S$721,"&lt;2")+COUNTIFS(原始数据!$L$2:$L$721,C75,原始数据!I$2:I$721,"客",原始数据!S$2:S$721,"&gt;2")</f>
        <v>0</v>
      </c>
      <c r="H75" s="50">
        <f>COUNTIFS(原始数据!L$2:L$721,C75,原始数据!I$2:I$721,"主",原始数据!S$2:S$721,"5")+COUNTIFS(原始数据!L$2:L$721,C75,原始数据!I$2:I$721,"客",原始数据!S$2:S$721,"0")</f>
        <v>0</v>
      </c>
      <c r="I75" s="58">
        <f>COUNTIFS(原始数据!L$2:L$721,C75,原始数据!I$2:I$721,"主",原始数据!S$2:S$721,"0")+COUNTIFS(原始数据!L$2:L$721,C75,原始数据!I$2:I$721,"客",原始数据!S$2:S$721,"5")</f>
        <v>0</v>
      </c>
      <c r="J75" s="50">
        <f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61">
        <f t="shared" si="12"/>
        <v>0</v>
      </c>
      <c r="L75" s="50">
        <f>SUMIFS(原始数据!S$2:S$721,原始数据!L$2:L$721,C75,原始数据!I$2:I$721,"主")+SUMIFS(原始数据!T$2:T$721,原始数据!L$2:L$721,C75,原始数据!I$2:I$721,"客")</f>
        <v>0</v>
      </c>
      <c r="M75" s="57">
        <f>SUMIFS(原始数据!S$2:S$721,原始数据!L$2:L$721,C75,原始数据!I$2:I$721,"客")+SUMIFS(原始数据!T$2:T$721,原始数据!L$2:L$721,C75,原始数据!I$2:I$721,"主")</f>
        <v>0</v>
      </c>
      <c r="N75" s="61">
        <f t="shared" si="13"/>
        <v>0</v>
      </c>
      <c r="O75" s="61">
        <f t="shared" si="14"/>
        <v>0</v>
      </c>
      <c r="P75" s="57"/>
      <c r="Q75" s="37">
        <v>18</v>
      </c>
      <c r="R75" s="38">
        <f>各类选项!K19</f>
        <v>0</v>
      </c>
      <c r="S75" s="38">
        <f>各类选项!L19</f>
        <v>0</v>
      </c>
      <c r="T75" s="38">
        <f>COUNTIFS(原始数据!$L$2:$L$721,S75)</f>
        <v>0</v>
      </c>
      <c r="U75" s="38">
        <f>COUNTIFS(原始数据!$L$2:$L$721,S75,原始数据!I$2:I$721,"主",原始数据!S$2:S$721,"&gt;2")+COUNTIFS(原始数据!$L$2:$L$721,S75,原始数据!I$2:I$721,"客",原始数据!S$2:S$721,"&lt;2")</f>
        <v>0</v>
      </c>
      <c r="V75" s="39">
        <f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0</v>
      </c>
      <c r="W75" s="40">
        <f t="shared" si="15"/>
        <v>0</v>
      </c>
      <c r="X75" s="63">
        <f t="shared" si="16"/>
        <v>0</v>
      </c>
      <c r="Y75" s="38">
        <f>SUMIFS(原始数据!S$2:S$721,原始数据!L$2:L$721,S75,原始数据!I$2:I$721,"主")+SUMIFS(原始数据!T$2:T$721,原始数据!L$2:L$721,S75,原始数据!I$2:I$721,"客")</f>
        <v>0</v>
      </c>
      <c r="Z75" s="38">
        <f>SUMIFS(原始数据!S$2:S$721,原始数据!L$2:L$721,S75,原始数据!I$2:I$721,"客")+SUMIFS(原始数据!T$2:T$721,原始数据!L$2:L$721,S75,原始数据!I$2:I$721,"主")</f>
        <v>0</v>
      </c>
      <c r="AA75" s="40">
        <f t="shared" ref="AA75:AA97" si="19">IF(T75=0,0,Y75/T75)</f>
        <v>0</v>
      </c>
      <c r="AB75" s="40">
        <f>IF(T75=0,0,SUMIFS(赛后数据!AS$2:AS$721,原始数据!L$2:L$721,S75)/T75)</f>
        <v>0</v>
      </c>
      <c r="AC75" s="40">
        <f t="shared" si="18"/>
        <v>0</v>
      </c>
      <c r="AD75" s="38">
        <f>(COUNTIFS(赛后数据!AV$2:AV$721,S75)+COUNTIFS(赛后数据!AV$2:AV$721,S75))</f>
        <v>0</v>
      </c>
      <c r="AE75" s="38">
        <f t="array" ref="AE75">AF75+SUMPRODUCT((AF$58:AF$97=AF75)*(AH$58:AH$97&gt;AH75))</f>
        <v>18</v>
      </c>
      <c r="AF75" s="38">
        <f t="array" ref="AF75">RANK(AA75,AA$58:AA$97)+SUMPRODUCT((AA$58:AA$97=AA75)*(AC$58:AC$97&gt;AC75))</f>
        <v>13</v>
      </c>
      <c r="AG75" s="38">
        <f t="array" ref="AG75">AF75+SUMPRODUCT((AF$58:AF$97=AF71)*(W$58:W$97&gt;W75))</f>
        <v>13</v>
      </c>
      <c r="AH75" s="38">
        <v>23</v>
      </c>
    </row>
    <row r="76" ht="19" hidden="1" customHeight="1" spans="1:34">
      <c r="A76" s="44"/>
      <c r="B76" s="47">
        <f t="array" ref="B76">INDEX($R$58:$AE$97,MATCH(Q76,$AE$58:$AE$97,0),1)</f>
        <v>0</v>
      </c>
      <c r="C76" s="48">
        <f t="array" ref="C76">INDEX($R$58:$AE$97,MATCH(Q76,$AE$58:$AE$97,0),2)</f>
        <v>0</v>
      </c>
      <c r="D76" s="47">
        <f>COUNTIFS(原始数据!$L$2:$L$721,C76)</f>
        <v>0</v>
      </c>
      <c r="E76" s="55">
        <f>COUNTIFS(原始数据!$L$2:$L$721,C76,原始数据!I$2:I$721,"主",原始数据!S$2:S$721,"&gt;2")+COUNTIFS(原始数据!$L$2:$L$721,C76,原始数据!I$2:I$721,"客",原始数据!S$2:S$721,"&lt;2")</f>
        <v>0</v>
      </c>
      <c r="F76" s="55">
        <f>COUNTIFS(原始数据!$L$2:$L$721,C76,原始数据!I$2:I$721,"主",原始数据!S$2:S$721,"=2")+COUNTIFS(原始数据!$L$2:$L$721,C76,原始数据!I$2:I$721,"客",原始数据!S$2:S$721,"=2")</f>
        <v>0</v>
      </c>
      <c r="G76" s="56">
        <f>COUNTIFS(原始数据!$L$2:$L$721,C76,原始数据!I$2:I$721,"主",原始数据!S$2:S$721,"&lt;2")+COUNTIFS(原始数据!$L$2:$L$721,C76,原始数据!I$2:I$721,"客",原始数据!S$2:S$721,"&gt;2")</f>
        <v>0</v>
      </c>
      <c r="H76" s="47">
        <f>COUNTIFS(原始数据!L$2:L$721,C76,原始数据!I$2:I$721,"主",原始数据!S$2:S$721,"5")+COUNTIFS(原始数据!L$2:L$721,C76,原始数据!I$2:I$721,"客",原始数据!S$2:S$721,"0")</f>
        <v>0</v>
      </c>
      <c r="I76" s="56">
        <f>COUNTIFS(原始数据!L$2:L$721,C76,原始数据!I$2:I$721,"主",原始数据!S$2:S$721,"0")+COUNTIFS(原始数据!L$2:L$721,C76,原始数据!I$2:I$721,"客",原始数据!S$2:S$721,"5")</f>
        <v>0</v>
      </c>
      <c r="J76" s="47">
        <f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60">
        <f t="shared" si="12"/>
        <v>0</v>
      </c>
      <c r="L76" s="47">
        <f>SUMIFS(原始数据!S$2:S$721,原始数据!L$2:L$721,C76,原始数据!I$2:I$721,"主")+SUMIFS(原始数据!T$2:T$721,原始数据!L$2:L$721,C76,原始数据!I$2:I$721,"客")</f>
        <v>0</v>
      </c>
      <c r="M76" s="55">
        <f>SUMIFS(原始数据!S$2:S$721,原始数据!L$2:L$721,C76,原始数据!I$2:I$721,"客")+SUMIFS(原始数据!T$2:T$721,原始数据!L$2:L$721,C76,原始数据!I$2:I$721,"主")</f>
        <v>0</v>
      </c>
      <c r="N76" s="60">
        <f t="shared" si="13"/>
        <v>0</v>
      </c>
      <c r="O76" s="60">
        <f t="shared" si="14"/>
        <v>0</v>
      </c>
      <c r="P76" s="57"/>
      <c r="Q76" s="37">
        <v>19</v>
      </c>
      <c r="R76" s="38">
        <f>各类选项!K20</f>
        <v>0</v>
      </c>
      <c r="S76" s="38">
        <f>各类选项!L20</f>
        <v>0</v>
      </c>
      <c r="T76" s="38">
        <f>COUNTIFS(原始数据!$L$2:$L$721,S76)</f>
        <v>0</v>
      </c>
      <c r="U76" s="38">
        <f>COUNTIFS(原始数据!$L$2:$L$721,S76,原始数据!I$2:I$721,"主",原始数据!S$2:S$721,"&gt;2")+COUNTIFS(原始数据!$L$2:$L$721,S76,原始数据!I$2:I$721,"客",原始数据!S$2:S$721,"&lt;2")</f>
        <v>0</v>
      </c>
      <c r="V76" s="39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40">
        <f t="shared" si="15"/>
        <v>0</v>
      </c>
      <c r="X76" s="63">
        <f t="shared" si="16"/>
        <v>0</v>
      </c>
      <c r="Y76" s="38">
        <f>SUMIFS(原始数据!S$2:S$721,原始数据!L$2:L$721,S76,原始数据!I$2:I$721,"主")+SUMIFS(原始数据!T$2:T$721,原始数据!L$2:L$721,S76,原始数据!I$2:I$721,"客")</f>
        <v>0</v>
      </c>
      <c r="Z76" s="38">
        <f>SUMIFS(原始数据!S$2:S$721,原始数据!L$2:L$721,S76,原始数据!I$2:I$721,"客")+SUMIFS(原始数据!T$2:T$721,原始数据!L$2:L$721,S76,原始数据!I$2:I$721,"主")</f>
        <v>0</v>
      </c>
      <c r="AA76" s="40">
        <f t="shared" si="19"/>
        <v>0</v>
      </c>
      <c r="AB76" s="40">
        <f>IF(T76=0,0,SUMIFS(赛后数据!AS$2:AS$721,原始数据!L$2:L$721,S76)/T76)</f>
        <v>0</v>
      </c>
      <c r="AC76" s="40">
        <f t="shared" si="18"/>
        <v>0</v>
      </c>
      <c r="AD76" s="38">
        <f>(COUNTIFS(赛后数据!AV$2:AV$721,S76)+COUNTIFS(赛后数据!AV$2:AV$721,S76))</f>
        <v>0</v>
      </c>
      <c r="AE76" s="38">
        <f t="array" ref="AE76">AF76+SUMPRODUCT((AF$58:AF$97=AF76)*(AH$58:AH$97&gt;AH76))</f>
        <v>19</v>
      </c>
      <c r="AF76" s="38">
        <f t="array" ref="AF76">RANK(AA76,AA$58:AA$97)+SUMPRODUCT((AA$58:AA$97=AA76)*(AC$58:AC$97&gt;AC76))</f>
        <v>13</v>
      </c>
      <c r="AG76" s="38">
        <f t="array" ref="AG76">AF76+SUMPRODUCT((AF$58:AF$97=AF72)*(W$58:W$97&gt;W76))</f>
        <v>13</v>
      </c>
      <c r="AH76" s="38">
        <v>22</v>
      </c>
    </row>
    <row r="77" ht="19" hidden="1" customHeight="1" spans="1:34">
      <c r="A77" s="44"/>
      <c r="B77" s="50">
        <f t="array" ref="B77">INDEX($R$58:$AE$97,MATCH(Q77,$AE$58:$AE$97,0),1)</f>
        <v>0</v>
      </c>
      <c r="C77" s="51">
        <f t="array" ref="C77">INDEX($R$58:$AE$97,MATCH(Q77,$AE$58:$AE$97,0),2)</f>
        <v>0</v>
      </c>
      <c r="D77" s="50">
        <f>COUNTIFS(原始数据!$L$2:$L$721,C77)</f>
        <v>0</v>
      </c>
      <c r="E77" s="57">
        <f>COUNTIFS(原始数据!$L$2:$L$721,C77,原始数据!I$2:I$721,"主",原始数据!S$2:S$721,"&gt;2")+COUNTIFS(原始数据!$L$2:$L$721,C77,原始数据!I$2:I$721,"客",原始数据!S$2:S$721,"&lt;2")</f>
        <v>0</v>
      </c>
      <c r="F77" s="57">
        <f>COUNTIFS(原始数据!$L$2:$L$721,C77,原始数据!I$2:I$721,"主",原始数据!S$2:S$721,"=2")+COUNTIFS(原始数据!$L$2:$L$721,C77,原始数据!I$2:I$721,"客",原始数据!S$2:S$721,"=2")</f>
        <v>0</v>
      </c>
      <c r="G77" s="58">
        <f>COUNTIFS(原始数据!$L$2:$L$721,C77,原始数据!I$2:I$721,"主",原始数据!S$2:S$721,"&lt;2")+COUNTIFS(原始数据!$L$2:$L$721,C77,原始数据!I$2:I$721,"客",原始数据!S$2:S$721,"&gt;2")</f>
        <v>0</v>
      </c>
      <c r="H77" s="50">
        <f>COUNTIFS(原始数据!L$2:L$721,C77,原始数据!I$2:I$721,"主",原始数据!S$2:S$721,"5")+COUNTIFS(原始数据!L$2:L$721,C77,原始数据!I$2:I$721,"客",原始数据!S$2:S$721,"0")</f>
        <v>0</v>
      </c>
      <c r="I77" s="58">
        <f>COUNTIFS(原始数据!L$2:L$721,C77,原始数据!I$2:I$721,"主",原始数据!S$2:S$721,"0")+COUNTIFS(原始数据!L$2:L$721,C77,原始数据!I$2:I$721,"客",原始数据!S$2:S$721,"5")</f>
        <v>0</v>
      </c>
      <c r="J77" s="50">
        <f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61">
        <f t="shared" si="12"/>
        <v>0</v>
      </c>
      <c r="L77" s="50">
        <f>SUMIFS(原始数据!S$2:S$721,原始数据!L$2:L$721,C77,原始数据!I$2:I$721,"主")+SUMIFS(原始数据!T$2:T$721,原始数据!L$2:L$721,C77,原始数据!I$2:I$721,"客")</f>
        <v>0</v>
      </c>
      <c r="M77" s="57">
        <f>SUMIFS(原始数据!S$2:S$721,原始数据!L$2:L$721,C77,原始数据!I$2:I$721,"客")+SUMIFS(原始数据!T$2:T$721,原始数据!L$2:L$721,C77,原始数据!I$2:I$721,"主")</f>
        <v>0</v>
      </c>
      <c r="N77" s="61">
        <f t="shared" si="13"/>
        <v>0</v>
      </c>
      <c r="O77" s="61">
        <f t="shared" si="14"/>
        <v>0</v>
      </c>
      <c r="P77" s="57"/>
      <c r="Q77" s="37">
        <v>20</v>
      </c>
      <c r="R77" s="38">
        <f>各类选项!K21</f>
        <v>0</v>
      </c>
      <c r="S77" s="38">
        <f>各类选项!L21</f>
        <v>0</v>
      </c>
      <c r="T77" s="38">
        <f>COUNTIFS(原始数据!$L$2:$L$721,S77)</f>
        <v>0</v>
      </c>
      <c r="U77" s="38">
        <f>COUNTIFS(原始数据!$L$2:$L$721,S77,原始数据!I$2:I$721,"主",原始数据!S$2:S$721,"&gt;2")+COUNTIFS(原始数据!$L$2:$L$721,S77,原始数据!I$2:I$721,"客",原始数据!S$2:S$721,"&lt;2")</f>
        <v>0</v>
      </c>
      <c r="V77" s="39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40">
        <f t="shared" si="15"/>
        <v>0</v>
      </c>
      <c r="X77" s="63">
        <f t="shared" si="16"/>
        <v>0</v>
      </c>
      <c r="Y77" s="38">
        <f>SUMIFS(原始数据!S$2:S$721,原始数据!L$2:L$721,S77,原始数据!I$2:I$721,"主")+SUMIFS(原始数据!T$2:T$721,原始数据!L$2:L$721,S77,原始数据!I$2:I$721,"客")</f>
        <v>0</v>
      </c>
      <c r="Z77" s="38">
        <f>SUMIFS(原始数据!S$2:S$721,原始数据!L$2:L$721,S77,原始数据!I$2:I$721,"客")+SUMIFS(原始数据!T$2:T$721,原始数据!L$2:L$721,S77,原始数据!I$2:I$721,"主")</f>
        <v>0</v>
      </c>
      <c r="AA77" s="40">
        <f t="shared" si="19"/>
        <v>0</v>
      </c>
      <c r="AB77" s="40">
        <f>IF(T77=0,0,SUMIFS(赛后数据!AS$2:AS$721,原始数据!L$2:L$721,S77)/T77)</f>
        <v>0</v>
      </c>
      <c r="AC77" s="40">
        <f t="shared" si="18"/>
        <v>0</v>
      </c>
      <c r="AD77" s="38">
        <f>(COUNTIFS(赛后数据!AV$2:AV$721,S77)+COUNTIFS(赛后数据!AV$2:AV$721,S77))</f>
        <v>0</v>
      </c>
      <c r="AE77" s="38">
        <f t="array" ref="AE77">AF77+SUMPRODUCT((AF$58:AF$97=AF77)*(AH$58:AH$97&gt;AH77))</f>
        <v>20</v>
      </c>
      <c r="AF77" s="38">
        <f t="array" ref="AF77">RANK(AA77,AA$58:AA$97)+SUMPRODUCT((AA$58:AA$97=AA77)*(AC$58:AC$97&gt;AC77))</f>
        <v>13</v>
      </c>
      <c r="AG77" s="38">
        <f t="array" ref="AG77">AF77+SUMPRODUCT((AF$58:AF$97=AF73)*(W$58:W$97&gt;W77))</f>
        <v>13</v>
      </c>
      <c r="AH77" s="38">
        <v>21</v>
      </c>
    </row>
    <row r="78" ht="19" hidden="1" customHeight="1" spans="1:34">
      <c r="A78" s="44"/>
      <c r="B78" s="47">
        <f t="array" ref="B78">INDEX($R$58:$AE$97,MATCH(Q78,$AE$58:$AE$97,0),1)</f>
        <v>0</v>
      </c>
      <c r="C78" s="48">
        <f t="array" ref="C78">INDEX($R$58:$AE$97,MATCH(Q78,$AE$58:$AE$97,0),2)</f>
        <v>0</v>
      </c>
      <c r="D78" s="47">
        <f>COUNTIFS(原始数据!$L$2:$L$721,C78)</f>
        <v>0</v>
      </c>
      <c r="E78" s="55">
        <f>COUNTIFS(原始数据!$L$2:$L$721,C78,原始数据!I$2:I$721,"主",原始数据!S$2:S$721,"&gt;2")+COUNTIFS(原始数据!$L$2:$L$721,C78,原始数据!I$2:I$721,"客",原始数据!S$2:S$721,"&lt;2")</f>
        <v>0</v>
      </c>
      <c r="F78" s="55">
        <f>COUNTIFS(原始数据!$L$2:$L$721,C78,原始数据!I$2:I$721,"主",原始数据!S$2:S$721,"=2")+COUNTIFS(原始数据!$L$2:$L$721,C78,原始数据!I$2:I$721,"客",原始数据!S$2:S$721,"=2")</f>
        <v>0</v>
      </c>
      <c r="G78" s="56">
        <f>COUNTIFS(原始数据!$L$2:$L$721,C78,原始数据!I$2:I$721,"主",原始数据!S$2:S$721,"&lt;2")+COUNTIFS(原始数据!$L$2:$L$721,C78,原始数据!I$2:I$721,"客",原始数据!S$2:S$721,"&gt;2")</f>
        <v>0</v>
      </c>
      <c r="H78" s="47">
        <f>COUNTIFS(原始数据!L$2:L$721,C78,原始数据!I$2:I$721,"主",原始数据!S$2:S$721,"5")+COUNTIFS(原始数据!L$2:L$721,C78,原始数据!I$2:I$721,"客",原始数据!S$2:S$721,"0")</f>
        <v>0</v>
      </c>
      <c r="I78" s="56">
        <f>COUNTIFS(原始数据!L$2:L$721,C78,原始数据!I$2:I$721,"主",原始数据!S$2:S$721,"0")+COUNTIFS(原始数据!L$2:L$721,C78,原始数据!I$2:I$721,"客",原始数据!S$2:S$721,"5")</f>
        <v>0</v>
      </c>
      <c r="J78" s="47">
        <f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60">
        <f t="shared" si="12"/>
        <v>0</v>
      </c>
      <c r="L78" s="47">
        <f>SUMIFS(原始数据!S$2:S$721,原始数据!L$2:L$721,C78,原始数据!I$2:I$721,"主")+SUMIFS(原始数据!T$2:T$721,原始数据!L$2:L$721,C78,原始数据!I$2:I$721,"客")</f>
        <v>0</v>
      </c>
      <c r="M78" s="55">
        <f>SUMIFS(原始数据!S$2:S$721,原始数据!L$2:L$721,C78,原始数据!I$2:I$721,"客")+SUMIFS(原始数据!T$2:T$721,原始数据!L$2:L$721,C78,原始数据!I$2:I$721,"主")</f>
        <v>0</v>
      </c>
      <c r="N78" s="60">
        <f t="shared" si="13"/>
        <v>0</v>
      </c>
      <c r="O78" s="60">
        <f t="shared" si="14"/>
        <v>0</v>
      </c>
      <c r="P78" s="57"/>
      <c r="Q78" s="37">
        <v>21</v>
      </c>
      <c r="R78" s="38">
        <f>各类选项!K22</f>
        <v>0</v>
      </c>
      <c r="S78" s="38">
        <f>各类选项!L22</f>
        <v>0</v>
      </c>
      <c r="T78" s="38">
        <f>COUNTIFS(原始数据!$L$2:$L$721,S78)</f>
        <v>0</v>
      </c>
      <c r="U78" s="38">
        <f>COUNTIFS(原始数据!$L$2:$L$721,S78,原始数据!I$2:I$721,"主",原始数据!S$2:S$721,"&gt;2")+COUNTIFS(原始数据!$L$2:$L$721,S78,原始数据!I$2:I$721,"客",原始数据!S$2:S$721,"&lt;2")</f>
        <v>0</v>
      </c>
      <c r="V78" s="39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40">
        <f t="shared" si="15"/>
        <v>0</v>
      </c>
      <c r="X78" s="63">
        <f t="shared" si="16"/>
        <v>0</v>
      </c>
      <c r="Y78" s="38">
        <f>SUMIFS(原始数据!S$2:S$721,原始数据!L$2:L$721,S78,原始数据!I$2:I$721,"主")+SUMIFS(原始数据!T$2:T$721,原始数据!L$2:L$721,S78,原始数据!I$2:I$721,"客")</f>
        <v>0</v>
      </c>
      <c r="Z78" s="38">
        <f>SUMIFS(原始数据!S$2:S$721,原始数据!L$2:L$721,S78,原始数据!I$2:I$721,"客")+SUMIFS(原始数据!T$2:T$721,原始数据!L$2:L$721,S78,原始数据!I$2:I$721,"主")</f>
        <v>0</v>
      </c>
      <c r="AA78" s="40">
        <f t="shared" si="19"/>
        <v>0</v>
      </c>
      <c r="AB78" s="40">
        <f>IF(T78=0,0,SUMIFS(赛后数据!AS$2:AS$721,原始数据!L$2:L$721,S78)/T78)</f>
        <v>0</v>
      </c>
      <c r="AC78" s="40">
        <f t="shared" si="18"/>
        <v>0</v>
      </c>
      <c r="AD78" s="38">
        <f>(COUNTIFS(赛后数据!AV$2:AV$721,S78)+COUNTIFS(赛后数据!AV$2:AV$721,S78))</f>
        <v>0</v>
      </c>
      <c r="AE78" s="38">
        <f t="array" ref="AE78">AF78+SUMPRODUCT((AF$58:AF$97=AF78)*(AH$58:AH$97&gt;AH78))</f>
        <v>21</v>
      </c>
      <c r="AF78" s="38">
        <f t="array" ref="AF78">RANK(AA78,AA$58:AA$97)+SUMPRODUCT((AA$58:AA$97=AA78)*(AC$58:AC$97&gt;AC78))</f>
        <v>13</v>
      </c>
      <c r="AG78" s="38">
        <f t="array" ref="AG78">AF78+SUMPRODUCT((AF$58:AF$97=AF74)*(W$58:W$97&gt;W78))</f>
        <v>13</v>
      </c>
      <c r="AH78" s="38">
        <v>20</v>
      </c>
    </row>
    <row r="79" ht="19" hidden="1" customHeight="1" spans="1:34">
      <c r="A79" s="44"/>
      <c r="B79" s="50">
        <f t="array" ref="B79">INDEX($R$58:$AE$97,MATCH(Q79,$AE$58:$AE$97,0),1)</f>
        <v>0</v>
      </c>
      <c r="C79" s="51">
        <f t="array" ref="C79">INDEX($R$58:$AE$97,MATCH(Q79,$AE$58:$AE$97,0),2)</f>
        <v>0</v>
      </c>
      <c r="D79" s="50">
        <f>COUNTIFS(原始数据!$L$2:$L$721,C79)</f>
        <v>0</v>
      </c>
      <c r="E79" s="57">
        <f>COUNTIFS(原始数据!$L$2:$L$721,C79,原始数据!I$2:I$721,"主",原始数据!S$2:S$721,"&gt;2")+COUNTIFS(原始数据!$L$2:$L$721,C79,原始数据!I$2:I$721,"客",原始数据!S$2:S$721,"&lt;2")</f>
        <v>0</v>
      </c>
      <c r="F79" s="57">
        <f>COUNTIFS(原始数据!$L$2:$L$721,C79,原始数据!I$2:I$721,"主",原始数据!S$2:S$721,"=2")+COUNTIFS(原始数据!$L$2:$L$721,C79,原始数据!I$2:I$721,"客",原始数据!S$2:S$721,"=2")</f>
        <v>0</v>
      </c>
      <c r="G79" s="58">
        <f>COUNTIFS(原始数据!$L$2:$L$721,C79,原始数据!I$2:I$721,"主",原始数据!S$2:S$721,"&lt;2")+COUNTIFS(原始数据!$L$2:$L$721,C79,原始数据!I$2:I$721,"客",原始数据!S$2:S$721,"&gt;2")</f>
        <v>0</v>
      </c>
      <c r="H79" s="50">
        <f>COUNTIFS(原始数据!L$2:L$721,C79,原始数据!I$2:I$721,"主",原始数据!S$2:S$721,"5")+COUNTIFS(原始数据!L$2:L$721,C79,原始数据!I$2:I$721,"客",原始数据!S$2:S$721,"0")</f>
        <v>0</v>
      </c>
      <c r="I79" s="58">
        <f>COUNTIFS(原始数据!L$2:L$721,C79,原始数据!I$2:I$721,"主",原始数据!S$2:S$721,"0")+COUNTIFS(原始数据!L$2:L$721,C79,原始数据!I$2:I$721,"客",原始数据!S$2:S$721,"5")</f>
        <v>0</v>
      </c>
      <c r="J79" s="50">
        <f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61">
        <f t="shared" si="12"/>
        <v>0</v>
      </c>
      <c r="L79" s="50">
        <f>SUMIFS(原始数据!S$2:S$721,原始数据!L$2:L$721,C79,原始数据!I$2:I$721,"主")+SUMIFS(原始数据!T$2:T$721,原始数据!L$2:L$721,C79,原始数据!I$2:I$721,"客")</f>
        <v>0</v>
      </c>
      <c r="M79" s="57">
        <f>SUMIFS(原始数据!S$2:S$721,原始数据!L$2:L$721,C79,原始数据!I$2:I$721,"客")+SUMIFS(原始数据!T$2:T$721,原始数据!L$2:L$721,C79,原始数据!I$2:I$721,"主")</f>
        <v>0</v>
      </c>
      <c r="N79" s="61">
        <f t="shared" si="13"/>
        <v>0</v>
      </c>
      <c r="O79" s="61">
        <f t="shared" si="14"/>
        <v>0</v>
      </c>
      <c r="P79" s="57"/>
      <c r="Q79" s="37">
        <v>22</v>
      </c>
      <c r="R79" s="38">
        <f>各类选项!K23</f>
        <v>0</v>
      </c>
      <c r="S79" s="38">
        <f>各类选项!L23</f>
        <v>0</v>
      </c>
      <c r="T79" s="38">
        <f>COUNTIFS(原始数据!$L$2:$L$721,S79)</f>
        <v>0</v>
      </c>
      <c r="U79" s="38">
        <f>COUNTIFS(原始数据!$L$2:$L$721,S79,原始数据!I$2:I$721,"主",原始数据!S$2:S$721,"&gt;2")+COUNTIFS(原始数据!$L$2:$L$721,S79,原始数据!I$2:I$721,"客",原始数据!S$2:S$721,"&lt;2")</f>
        <v>0</v>
      </c>
      <c r="V79" s="39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40">
        <f t="shared" si="15"/>
        <v>0</v>
      </c>
      <c r="X79" s="63">
        <f t="shared" si="16"/>
        <v>0</v>
      </c>
      <c r="Y79" s="38">
        <f>SUMIFS(原始数据!S$2:S$721,原始数据!L$2:L$721,S79,原始数据!I$2:I$721,"主")+SUMIFS(原始数据!T$2:T$721,原始数据!L$2:L$721,S79,原始数据!I$2:I$721,"客")</f>
        <v>0</v>
      </c>
      <c r="Z79" s="38">
        <f>SUMIFS(原始数据!S$2:S$721,原始数据!L$2:L$721,S79,原始数据!I$2:I$721,"客")+SUMIFS(原始数据!T$2:T$721,原始数据!L$2:L$721,S79,原始数据!I$2:I$721,"主")</f>
        <v>0</v>
      </c>
      <c r="AA79" s="40">
        <f t="shared" si="19"/>
        <v>0</v>
      </c>
      <c r="AB79" s="40">
        <f>IF(T79=0,0,SUMIFS(赛后数据!AS$2:AS$721,原始数据!L$2:L$721,S79)/T79)</f>
        <v>0</v>
      </c>
      <c r="AC79" s="40">
        <f t="shared" si="18"/>
        <v>0</v>
      </c>
      <c r="AD79" s="38">
        <f>(COUNTIFS(赛后数据!AV$2:AV$721,S79)+COUNTIFS(赛后数据!AV$2:AV$721,S79))</f>
        <v>0</v>
      </c>
      <c r="AE79" s="38">
        <f t="array" ref="AE79">AF79+SUMPRODUCT((AF$58:AF$97=AF79)*(AH$58:AH$97&gt;AH79))</f>
        <v>22</v>
      </c>
      <c r="AF79" s="38">
        <f t="array" ref="AF79">RANK(AA79,AA$58:AA$97)+SUMPRODUCT((AA$58:AA$97=AA79)*(AC$58:AC$97&gt;AC79))</f>
        <v>13</v>
      </c>
      <c r="AG79" s="38">
        <f t="array" ref="AG79">AF79+SUMPRODUCT((AF$58:AF$97=AF75)*(W$58:W$97&gt;W79))</f>
        <v>13</v>
      </c>
      <c r="AH79" s="38">
        <v>19</v>
      </c>
    </row>
    <row r="80" ht="19" hidden="1" customHeight="1" spans="1:34">
      <c r="A80" s="44"/>
      <c r="B80" s="47">
        <f t="array" ref="B80">INDEX($R$58:$AE$97,MATCH(Q80,$AE$58:$AE$97,0),1)</f>
        <v>0</v>
      </c>
      <c r="C80" s="48">
        <f t="array" ref="C80">INDEX($R$58:$AE$97,MATCH(Q80,$AE$58:$AE$97,0),2)</f>
        <v>0</v>
      </c>
      <c r="D80" s="47">
        <f>COUNTIFS(原始数据!$L$2:$L$721,C80)</f>
        <v>0</v>
      </c>
      <c r="E80" s="55">
        <f>COUNTIFS(原始数据!$L$2:$L$721,C80,原始数据!I$2:I$721,"主",原始数据!S$2:S$721,"&gt;2")+COUNTIFS(原始数据!$L$2:$L$721,C80,原始数据!I$2:I$721,"客",原始数据!S$2:S$721,"&lt;2")</f>
        <v>0</v>
      </c>
      <c r="F80" s="55">
        <f>COUNTIFS(原始数据!$L$2:$L$721,C80,原始数据!I$2:I$721,"主",原始数据!S$2:S$721,"=2")+COUNTIFS(原始数据!$L$2:$L$721,C80,原始数据!I$2:I$721,"客",原始数据!S$2:S$721,"=2")</f>
        <v>0</v>
      </c>
      <c r="G80" s="56">
        <f>COUNTIFS(原始数据!$L$2:$L$721,C80,原始数据!I$2:I$721,"主",原始数据!S$2:S$721,"&lt;2")+COUNTIFS(原始数据!$L$2:$L$721,C80,原始数据!I$2:I$721,"客",原始数据!S$2:S$721,"&gt;2")</f>
        <v>0</v>
      </c>
      <c r="H80" s="47">
        <f>COUNTIFS(原始数据!L$2:L$721,C80,原始数据!I$2:I$721,"主",原始数据!S$2:S$721,"5")+COUNTIFS(原始数据!L$2:L$721,C80,原始数据!I$2:I$721,"客",原始数据!S$2:S$721,"0")</f>
        <v>0</v>
      </c>
      <c r="I80" s="56">
        <f>COUNTIFS(原始数据!L$2:L$721,C80,原始数据!I$2:I$721,"主",原始数据!S$2:S$721,"0")+COUNTIFS(原始数据!L$2:L$721,C80,原始数据!I$2:I$721,"客",原始数据!S$2:S$721,"5")</f>
        <v>0</v>
      </c>
      <c r="J80" s="47">
        <f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60">
        <f t="shared" si="12"/>
        <v>0</v>
      </c>
      <c r="L80" s="47">
        <f>SUMIFS(原始数据!S$2:S$721,原始数据!L$2:L$721,C80,原始数据!I$2:I$721,"主")+SUMIFS(原始数据!T$2:T$721,原始数据!L$2:L$721,C80,原始数据!I$2:I$721,"客")</f>
        <v>0</v>
      </c>
      <c r="M80" s="55">
        <f>SUMIFS(原始数据!S$2:S$721,原始数据!L$2:L$721,C80,原始数据!I$2:I$721,"客")+SUMIFS(原始数据!T$2:T$721,原始数据!L$2:L$721,C80,原始数据!I$2:I$721,"主")</f>
        <v>0</v>
      </c>
      <c r="N80" s="60">
        <f t="shared" si="13"/>
        <v>0</v>
      </c>
      <c r="O80" s="60">
        <f t="shared" si="14"/>
        <v>0</v>
      </c>
      <c r="P80" s="57"/>
      <c r="Q80" s="37">
        <v>23</v>
      </c>
      <c r="R80" s="38">
        <f>各类选项!K24</f>
        <v>0</v>
      </c>
      <c r="S80" s="38">
        <f>各类选项!L24</f>
        <v>0</v>
      </c>
      <c r="T80" s="38">
        <f>COUNTIFS(原始数据!$L$2:$L$721,S80)</f>
        <v>0</v>
      </c>
      <c r="U80" s="38">
        <f>COUNTIFS(原始数据!$L$2:$L$721,S80,原始数据!I$2:I$721,"主",原始数据!S$2:S$721,"&gt;2")+COUNTIFS(原始数据!$L$2:$L$721,S80,原始数据!I$2:I$721,"客",原始数据!S$2:S$721,"&lt;2")</f>
        <v>0</v>
      </c>
      <c r="V80" s="39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40">
        <f t="shared" si="15"/>
        <v>0</v>
      </c>
      <c r="X80" s="63">
        <f t="shared" si="16"/>
        <v>0</v>
      </c>
      <c r="Y80" s="38">
        <f>SUMIFS(原始数据!S$2:S$721,原始数据!L$2:L$721,S80,原始数据!I$2:I$721,"主")+SUMIFS(原始数据!T$2:T$721,原始数据!L$2:L$721,S80,原始数据!I$2:I$721,"客")</f>
        <v>0</v>
      </c>
      <c r="Z80" s="38">
        <f>SUMIFS(原始数据!S$2:S$721,原始数据!L$2:L$721,S80,原始数据!I$2:I$721,"客")+SUMIFS(原始数据!T$2:T$721,原始数据!L$2:L$721,S80,原始数据!I$2:I$721,"主")</f>
        <v>0</v>
      </c>
      <c r="AA80" s="40">
        <f t="shared" si="19"/>
        <v>0</v>
      </c>
      <c r="AB80" s="40">
        <f>IF(T80=0,0,SUMIFS(赛后数据!AS$2:AS$721,原始数据!L$2:L$721,S80)/T80)</f>
        <v>0</v>
      </c>
      <c r="AC80" s="40">
        <f t="shared" si="18"/>
        <v>0</v>
      </c>
      <c r="AD80" s="38">
        <f>(COUNTIFS(赛后数据!AV$2:AV$721,S80)+COUNTIFS(赛后数据!AV$2:AV$721,S80))</f>
        <v>0</v>
      </c>
      <c r="AE80" s="38">
        <f t="array" ref="AE80">AF80+SUMPRODUCT((AF$58:AF$97=AF80)*(AH$58:AH$97&gt;AH80))</f>
        <v>23</v>
      </c>
      <c r="AF80" s="38">
        <f t="array" ref="AF80">RANK(AA80,AA$58:AA$97)+SUMPRODUCT((AA$58:AA$97=AA80)*(AC$58:AC$97&gt;AC80))</f>
        <v>13</v>
      </c>
      <c r="AG80" s="38">
        <f t="array" ref="AG80">AF80+SUMPRODUCT((AF$58:AF$97=AF76)*(W$58:W$97&gt;W80))</f>
        <v>13</v>
      </c>
      <c r="AH80" s="38">
        <v>18</v>
      </c>
    </row>
    <row r="81" ht="19" hidden="1" customHeight="1" spans="1:34">
      <c r="A81" s="44"/>
      <c r="B81" s="50">
        <f t="array" ref="B81">INDEX($R$58:$AE$97,MATCH(Q81,$AE$58:$AE$97,0),1)</f>
        <v>0</v>
      </c>
      <c r="C81" s="51">
        <f t="array" ref="C81">INDEX($R$58:$AE$97,MATCH(Q81,$AE$58:$AE$97,0),2)</f>
        <v>0</v>
      </c>
      <c r="D81" s="50">
        <f>COUNTIFS(原始数据!$L$2:$L$721,C81)</f>
        <v>0</v>
      </c>
      <c r="E81" s="57">
        <f>COUNTIFS(原始数据!$L$2:$L$721,C81,原始数据!I$2:I$721,"主",原始数据!S$2:S$721,"&gt;2")+COUNTIFS(原始数据!$L$2:$L$721,C81,原始数据!I$2:I$721,"客",原始数据!S$2:S$721,"&lt;2")</f>
        <v>0</v>
      </c>
      <c r="F81" s="57">
        <f>COUNTIFS(原始数据!$L$2:$L$721,C81,原始数据!I$2:I$721,"主",原始数据!S$2:S$721,"=2")+COUNTIFS(原始数据!$L$2:$L$721,C81,原始数据!I$2:I$721,"客",原始数据!S$2:S$721,"=2")</f>
        <v>0</v>
      </c>
      <c r="G81" s="58">
        <f>COUNTIFS(原始数据!$L$2:$L$721,C81,原始数据!I$2:I$721,"主",原始数据!S$2:S$721,"&lt;2")+COUNTIFS(原始数据!$L$2:$L$721,C81,原始数据!I$2:I$721,"客",原始数据!S$2:S$721,"&gt;2")</f>
        <v>0</v>
      </c>
      <c r="H81" s="50">
        <f>COUNTIFS(原始数据!L$2:L$721,C81,原始数据!I$2:I$721,"主",原始数据!S$2:S$721,"5")+COUNTIFS(原始数据!L$2:L$721,C81,原始数据!I$2:I$721,"客",原始数据!S$2:S$721,"0")</f>
        <v>0</v>
      </c>
      <c r="I81" s="58">
        <f>COUNTIFS(原始数据!L$2:L$721,C81,原始数据!I$2:I$721,"主",原始数据!S$2:S$721,"0")+COUNTIFS(原始数据!L$2:L$721,C81,原始数据!I$2:I$721,"客",原始数据!S$2:S$721,"5")</f>
        <v>0</v>
      </c>
      <c r="J81" s="50">
        <f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61">
        <f t="shared" si="12"/>
        <v>0</v>
      </c>
      <c r="L81" s="50">
        <f>SUMIFS(原始数据!S$2:S$721,原始数据!L$2:L$721,C81,原始数据!I$2:I$721,"主")+SUMIFS(原始数据!T$2:T$721,原始数据!L$2:L$721,C81,原始数据!I$2:I$721,"客")</f>
        <v>0</v>
      </c>
      <c r="M81" s="57">
        <f>SUMIFS(原始数据!S$2:S$721,原始数据!L$2:L$721,C81,原始数据!I$2:I$721,"客")+SUMIFS(原始数据!T$2:T$721,原始数据!L$2:L$721,C81,原始数据!I$2:I$721,"主")</f>
        <v>0</v>
      </c>
      <c r="N81" s="61">
        <f t="shared" si="13"/>
        <v>0</v>
      </c>
      <c r="O81" s="61">
        <f t="shared" si="14"/>
        <v>0</v>
      </c>
      <c r="P81" s="57"/>
      <c r="Q81" s="37">
        <v>24</v>
      </c>
      <c r="R81" s="38">
        <f>各类选项!K25</f>
        <v>0</v>
      </c>
      <c r="S81" s="38">
        <f>各类选项!L25</f>
        <v>0</v>
      </c>
      <c r="T81" s="38">
        <f>COUNTIFS(原始数据!$L$2:$L$721,S81)</f>
        <v>0</v>
      </c>
      <c r="U81" s="38">
        <f>COUNTIFS(原始数据!$L$2:$L$721,S81,原始数据!I$2:I$721,"主",原始数据!S$2:S$721,"&gt;2")+COUNTIFS(原始数据!$L$2:$L$721,S81,原始数据!I$2:I$721,"客",原始数据!S$2:S$721,"&lt;2")</f>
        <v>0</v>
      </c>
      <c r="V81" s="39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40">
        <f t="shared" si="15"/>
        <v>0</v>
      </c>
      <c r="X81" s="63">
        <f t="shared" si="16"/>
        <v>0</v>
      </c>
      <c r="Y81" s="38">
        <f>SUMIFS(原始数据!S$2:S$721,原始数据!L$2:L$721,S81,原始数据!I$2:I$721,"主")+SUMIFS(原始数据!T$2:T$721,原始数据!L$2:L$721,S81,原始数据!I$2:I$721,"客")</f>
        <v>0</v>
      </c>
      <c r="Z81" s="38">
        <f>SUMIFS(原始数据!S$2:S$721,原始数据!L$2:L$721,S81,原始数据!I$2:I$721,"客")+SUMIFS(原始数据!T$2:T$721,原始数据!L$2:L$721,S81,原始数据!I$2:I$721,"主")</f>
        <v>0</v>
      </c>
      <c r="AA81" s="40">
        <f t="shared" si="19"/>
        <v>0</v>
      </c>
      <c r="AB81" s="40">
        <f>IF(T81=0,0,SUMIFS(赛后数据!AS$2:AS$721,原始数据!L$2:L$721,S81)/T81)</f>
        <v>0</v>
      </c>
      <c r="AC81" s="40">
        <f t="shared" si="18"/>
        <v>0</v>
      </c>
      <c r="AD81" s="38">
        <f>(COUNTIFS(赛后数据!AV$2:AV$721,S81)+COUNTIFS(赛后数据!AV$2:AV$721,S81))</f>
        <v>0</v>
      </c>
      <c r="AE81" s="38">
        <f t="array" ref="AE81">AF81+SUMPRODUCT((AF$58:AF$97=AF81)*(AH$58:AH$97&gt;AH81))</f>
        <v>24</v>
      </c>
      <c r="AF81" s="38">
        <f t="array" ref="AF81">RANK(AA81,AA$58:AA$97)+SUMPRODUCT((AA$58:AA$97=AA81)*(AC$58:AC$97&gt;AC81))</f>
        <v>13</v>
      </c>
      <c r="AG81" s="38">
        <f t="array" ref="AG81">AF81+SUMPRODUCT((AF$58:AF$97=AF77)*(W$58:W$97&gt;W81))</f>
        <v>13</v>
      </c>
      <c r="AH81" s="38">
        <v>17</v>
      </c>
    </row>
    <row r="82" ht="19" hidden="1" customHeight="1" spans="1:34">
      <c r="A82" s="44"/>
      <c r="B82" s="47">
        <f t="array" ref="B82">INDEX($R$58:$AE$97,MATCH(Q82,$AE$58:$AE$97,0),1)</f>
        <v>0</v>
      </c>
      <c r="C82" s="48">
        <f t="array" ref="C82">INDEX($R$58:$AE$97,MATCH(Q82,$AE$58:$AE$97,0),2)</f>
        <v>0</v>
      </c>
      <c r="D82" s="47">
        <f>COUNTIFS(原始数据!$L$2:$L$721,C82)</f>
        <v>0</v>
      </c>
      <c r="E82" s="55">
        <f>COUNTIFS(原始数据!$L$2:$L$721,C82,原始数据!I$2:I$721,"主",原始数据!S$2:S$721,"&gt;2")+COUNTIFS(原始数据!$L$2:$L$721,C82,原始数据!I$2:I$721,"客",原始数据!S$2:S$721,"&lt;2")</f>
        <v>0</v>
      </c>
      <c r="F82" s="55">
        <f>COUNTIFS(原始数据!$L$2:$L$721,C82,原始数据!I$2:I$721,"主",原始数据!S$2:S$721,"=2")+COUNTIFS(原始数据!$L$2:$L$721,C82,原始数据!I$2:I$721,"客",原始数据!S$2:S$721,"=2")</f>
        <v>0</v>
      </c>
      <c r="G82" s="56">
        <f>COUNTIFS(原始数据!$L$2:$L$721,C82,原始数据!I$2:I$721,"主",原始数据!S$2:S$721,"&lt;2")+COUNTIFS(原始数据!$L$2:$L$721,C82,原始数据!I$2:I$721,"客",原始数据!S$2:S$721,"&gt;2")</f>
        <v>0</v>
      </c>
      <c r="H82" s="47">
        <f>COUNTIFS(原始数据!L$2:L$721,C82,原始数据!I$2:I$721,"主",原始数据!S$2:S$721,"5")+COUNTIFS(原始数据!L$2:L$721,C82,原始数据!I$2:I$721,"客",原始数据!S$2:S$721,"0")</f>
        <v>0</v>
      </c>
      <c r="I82" s="56">
        <f>COUNTIFS(原始数据!L$2:L$721,C82,原始数据!I$2:I$721,"主",原始数据!S$2:S$721,"0")+COUNTIFS(原始数据!L$2:L$721,C82,原始数据!I$2:I$721,"客",原始数据!S$2:S$721,"5")</f>
        <v>0</v>
      </c>
      <c r="J82" s="47">
        <f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60">
        <f t="shared" si="12"/>
        <v>0</v>
      </c>
      <c r="L82" s="47">
        <f>SUMIFS(原始数据!S$2:S$721,原始数据!L$2:L$721,C82,原始数据!I$2:I$721,"主")+SUMIFS(原始数据!T$2:T$721,原始数据!L$2:L$721,C82,原始数据!I$2:I$721,"客")</f>
        <v>0</v>
      </c>
      <c r="M82" s="55">
        <f>SUMIFS(原始数据!S$2:S$721,原始数据!L$2:L$721,C82,原始数据!I$2:I$721,"客")+SUMIFS(原始数据!T$2:T$721,原始数据!L$2:L$721,C82,原始数据!I$2:I$721,"主")</f>
        <v>0</v>
      </c>
      <c r="N82" s="60">
        <f t="shared" si="13"/>
        <v>0</v>
      </c>
      <c r="O82" s="60">
        <f t="shared" si="14"/>
        <v>0</v>
      </c>
      <c r="P82" s="57"/>
      <c r="Q82" s="37">
        <v>25</v>
      </c>
      <c r="R82" s="38">
        <f>各类选项!K26</f>
        <v>0</v>
      </c>
      <c r="S82" s="38">
        <f>各类选项!L26</f>
        <v>0</v>
      </c>
      <c r="T82" s="38">
        <f>COUNTIFS(原始数据!$L$2:$L$721,S82)</f>
        <v>0</v>
      </c>
      <c r="U82" s="38">
        <f>COUNTIFS(原始数据!$L$2:$L$721,S82,原始数据!I$2:I$721,"主",原始数据!S$2:S$721,"&gt;2")+COUNTIFS(原始数据!$L$2:$L$721,S82,原始数据!I$2:I$721,"客",原始数据!S$2:S$721,"&lt;2")</f>
        <v>0</v>
      </c>
      <c r="V82" s="39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40">
        <f t="shared" si="15"/>
        <v>0</v>
      </c>
      <c r="X82" s="63">
        <f t="shared" si="16"/>
        <v>0</v>
      </c>
      <c r="Y82" s="38">
        <f>SUMIFS(原始数据!S$2:S$721,原始数据!L$2:L$721,S82,原始数据!I$2:I$721,"主")+SUMIFS(原始数据!T$2:T$721,原始数据!L$2:L$721,S82,原始数据!I$2:I$721,"客")</f>
        <v>0</v>
      </c>
      <c r="Z82" s="38">
        <f>SUMIFS(原始数据!S$2:S$721,原始数据!L$2:L$721,S82,原始数据!I$2:I$721,"客")+SUMIFS(原始数据!T$2:T$721,原始数据!L$2:L$721,S82,原始数据!I$2:I$721,"主")</f>
        <v>0</v>
      </c>
      <c r="AA82" s="40">
        <f t="shared" si="19"/>
        <v>0</v>
      </c>
      <c r="AB82" s="40">
        <f>IF(T82=0,0,SUMIFS(赛后数据!AS$2:AS$721,原始数据!L$2:L$721,S82)/T82)</f>
        <v>0</v>
      </c>
      <c r="AC82" s="40">
        <f t="shared" si="18"/>
        <v>0</v>
      </c>
      <c r="AD82" s="38">
        <f>(COUNTIFS(赛后数据!AV$2:AV$721,S82)+COUNTIFS(赛后数据!AV$2:AV$721,S82))</f>
        <v>0</v>
      </c>
      <c r="AE82" s="38">
        <f t="array" ref="AE82">AF82+SUMPRODUCT((AF$58:AF$97=AF82)*(AH$58:AH$97&gt;AH82))</f>
        <v>25</v>
      </c>
      <c r="AF82" s="38">
        <f t="array" ref="AF82">RANK(AA82,AA$58:AA$97)+SUMPRODUCT((AA$58:AA$97=AA82)*(AC$58:AC$97&gt;AC82))</f>
        <v>13</v>
      </c>
      <c r="AG82" s="38">
        <f t="array" ref="AG82">AF82+SUMPRODUCT((AF$58:AF$97=AF78)*(W$58:W$97&gt;W82))</f>
        <v>13</v>
      </c>
      <c r="AH82" s="38">
        <v>16</v>
      </c>
    </row>
    <row r="83" ht="19" hidden="1" customHeight="1" spans="1:34">
      <c r="A83" s="44"/>
      <c r="B83" s="50">
        <f t="array" ref="B83">INDEX($R$58:$AE$97,MATCH(Q83,$AE$58:$AE$97,0),1)</f>
        <v>0</v>
      </c>
      <c r="C83" s="51">
        <f t="array" ref="C83">INDEX($R$58:$AE$97,MATCH(Q83,$AE$58:$AE$97,0),2)</f>
        <v>0</v>
      </c>
      <c r="D83" s="50">
        <f>COUNTIFS(原始数据!$L$2:$L$721,C83)</f>
        <v>0</v>
      </c>
      <c r="E83" s="57">
        <f>COUNTIFS(原始数据!$L$2:$L$721,C83,原始数据!I$2:I$721,"主",原始数据!S$2:S$721,"&gt;2")+COUNTIFS(原始数据!$L$2:$L$721,C83,原始数据!I$2:I$721,"客",原始数据!S$2:S$721,"&lt;2")</f>
        <v>0</v>
      </c>
      <c r="F83" s="57">
        <f>COUNTIFS(原始数据!$L$2:$L$721,C83,原始数据!I$2:I$721,"主",原始数据!S$2:S$721,"=2")+COUNTIFS(原始数据!$L$2:$L$721,C83,原始数据!I$2:I$721,"客",原始数据!S$2:S$721,"=2")</f>
        <v>0</v>
      </c>
      <c r="G83" s="58">
        <f>COUNTIFS(原始数据!$L$2:$L$721,C83,原始数据!I$2:I$721,"主",原始数据!S$2:S$721,"&lt;2")+COUNTIFS(原始数据!$L$2:$L$721,C83,原始数据!I$2:I$721,"客",原始数据!S$2:S$721,"&gt;2")</f>
        <v>0</v>
      </c>
      <c r="H83" s="50">
        <f>COUNTIFS(原始数据!L$2:L$721,C83,原始数据!I$2:I$721,"主",原始数据!S$2:S$721,"5")+COUNTIFS(原始数据!L$2:L$721,C83,原始数据!I$2:I$721,"客",原始数据!S$2:S$721,"0")</f>
        <v>0</v>
      </c>
      <c r="I83" s="58">
        <f>COUNTIFS(原始数据!L$2:L$721,C83,原始数据!I$2:I$721,"主",原始数据!S$2:S$721,"0")+COUNTIFS(原始数据!L$2:L$721,C83,原始数据!I$2:I$721,"客",原始数据!S$2:S$721,"5")</f>
        <v>0</v>
      </c>
      <c r="J83" s="50">
        <f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61">
        <f t="shared" si="12"/>
        <v>0</v>
      </c>
      <c r="L83" s="50">
        <f>SUMIFS(原始数据!S$2:S$721,原始数据!L$2:L$721,C83,原始数据!I$2:I$721,"主")+SUMIFS(原始数据!T$2:T$721,原始数据!L$2:L$721,C83,原始数据!I$2:I$721,"客")</f>
        <v>0</v>
      </c>
      <c r="M83" s="57">
        <f>SUMIFS(原始数据!S$2:S$721,原始数据!L$2:L$721,C83,原始数据!I$2:I$721,"客")+SUMIFS(原始数据!T$2:T$721,原始数据!L$2:L$721,C83,原始数据!I$2:I$721,"主")</f>
        <v>0</v>
      </c>
      <c r="N83" s="61">
        <f t="shared" si="13"/>
        <v>0</v>
      </c>
      <c r="O83" s="61">
        <f t="shared" si="14"/>
        <v>0</v>
      </c>
      <c r="P83" s="57"/>
      <c r="Q83" s="37">
        <v>26</v>
      </c>
      <c r="R83" s="38">
        <f>各类选项!K27</f>
        <v>0</v>
      </c>
      <c r="S83" s="38">
        <f>各类选项!L27</f>
        <v>0</v>
      </c>
      <c r="T83" s="38">
        <f>COUNTIFS(原始数据!$L$2:$L$721,S83)</f>
        <v>0</v>
      </c>
      <c r="U83" s="38">
        <f>COUNTIFS(原始数据!$L$2:$L$721,S83,原始数据!I$2:I$721,"主",原始数据!S$2:S$721,"&gt;2")+COUNTIFS(原始数据!$L$2:$L$721,S83,原始数据!I$2:I$721,"客",原始数据!S$2:S$721,"&lt;2")</f>
        <v>0</v>
      </c>
      <c r="V83" s="39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40">
        <f t="shared" si="15"/>
        <v>0</v>
      </c>
      <c r="X83" s="63">
        <f t="shared" si="16"/>
        <v>0</v>
      </c>
      <c r="Y83" s="38">
        <f>SUMIFS(原始数据!S$2:S$721,原始数据!L$2:L$721,S83,原始数据!I$2:I$721,"主")+SUMIFS(原始数据!T$2:T$721,原始数据!L$2:L$721,S83,原始数据!I$2:I$721,"客")</f>
        <v>0</v>
      </c>
      <c r="Z83" s="38">
        <f>SUMIFS(原始数据!S$2:S$721,原始数据!L$2:L$721,S83,原始数据!I$2:I$721,"客")+SUMIFS(原始数据!T$2:T$721,原始数据!L$2:L$721,S83,原始数据!I$2:I$721,"主")</f>
        <v>0</v>
      </c>
      <c r="AA83" s="40">
        <f t="shared" si="19"/>
        <v>0</v>
      </c>
      <c r="AB83" s="40">
        <f>IF(T83=0,0,SUMIFS(赛后数据!AS$2:AS$721,原始数据!L$2:L$721,S83)/T83)</f>
        <v>0</v>
      </c>
      <c r="AC83" s="40">
        <f t="shared" si="18"/>
        <v>0</v>
      </c>
      <c r="AD83" s="38">
        <f>(COUNTIFS(赛后数据!AV$2:AV$721,S83)+COUNTIFS(赛后数据!AV$2:AV$721,S83))</f>
        <v>0</v>
      </c>
      <c r="AE83" s="38">
        <f t="array" ref="AE83">AF83+SUMPRODUCT((AF$58:AF$97=AF83)*(AH$58:AH$97&gt;AH83))</f>
        <v>26</v>
      </c>
      <c r="AF83" s="38">
        <f t="array" ref="AF83">RANK(AA83,AA$58:AA$97)+SUMPRODUCT((AA$58:AA$97=AA83)*(AC$58:AC$97&gt;AC83))</f>
        <v>13</v>
      </c>
      <c r="AG83" s="38">
        <f t="array" ref="AG83">AF83+SUMPRODUCT((AF$58:AF$97=AF79)*(W$58:W$97&gt;W83))</f>
        <v>13</v>
      </c>
      <c r="AH83" s="38">
        <v>15</v>
      </c>
    </row>
    <row r="84" ht="19" hidden="1" customHeight="1" spans="1:34">
      <c r="A84" s="44"/>
      <c r="B84" s="47">
        <f t="array" ref="B84">INDEX($R$58:$AE$97,MATCH(Q84,$AE$58:$AE$97,0),1)</f>
        <v>0</v>
      </c>
      <c r="C84" s="48">
        <f t="array" ref="C84">INDEX($R$58:$AE$97,MATCH(Q84,$AE$58:$AE$97,0),2)</f>
        <v>0</v>
      </c>
      <c r="D84" s="47">
        <f>COUNTIFS(原始数据!$L$2:$L$721,C84)</f>
        <v>0</v>
      </c>
      <c r="E84" s="55">
        <f>COUNTIFS(原始数据!$L$2:$L$721,C84,原始数据!I$2:I$721,"主",原始数据!S$2:S$721,"&gt;2")+COUNTIFS(原始数据!$L$2:$L$721,C84,原始数据!I$2:I$721,"客",原始数据!S$2:S$721,"&lt;2")</f>
        <v>0</v>
      </c>
      <c r="F84" s="55">
        <f>COUNTIFS(原始数据!$L$2:$L$721,C84,原始数据!I$2:I$721,"主",原始数据!S$2:S$721,"=2")+COUNTIFS(原始数据!$L$2:$L$721,C84,原始数据!I$2:I$721,"客",原始数据!S$2:S$721,"=2")</f>
        <v>0</v>
      </c>
      <c r="G84" s="56">
        <f>COUNTIFS(原始数据!$L$2:$L$721,C84,原始数据!I$2:I$721,"主",原始数据!S$2:S$721,"&lt;2")+COUNTIFS(原始数据!$L$2:$L$721,C84,原始数据!I$2:I$721,"客",原始数据!S$2:S$721,"&gt;2")</f>
        <v>0</v>
      </c>
      <c r="H84" s="47">
        <f>COUNTIFS(原始数据!L$2:L$721,C84,原始数据!I$2:I$721,"主",原始数据!S$2:S$721,"5")+COUNTIFS(原始数据!L$2:L$721,C84,原始数据!I$2:I$721,"客",原始数据!S$2:S$721,"0")</f>
        <v>0</v>
      </c>
      <c r="I84" s="56">
        <f>COUNTIFS(原始数据!L$2:L$721,C84,原始数据!I$2:I$721,"主",原始数据!S$2:S$721,"0")+COUNTIFS(原始数据!L$2:L$721,C84,原始数据!I$2:I$721,"客",原始数据!S$2:S$721,"5")</f>
        <v>0</v>
      </c>
      <c r="J84" s="47">
        <f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60">
        <f t="shared" si="12"/>
        <v>0</v>
      </c>
      <c r="L84" s="47">
        <f>SUMIFS(原始数据!S$2:S$721,原始数据!L$2:L$721,C84,原始数据!I$2:I$721,"主")+SUMIFS(原始数据!T$2:T$721,原始数据!L$2:L$721,C84,原始数据!I$2:I$721,"客")</f>
        <v>0</v>
      </c>
      <c r="M84" s="55">
        <f>SUMIFS(原始数据!S$2:S$721,原始数据!L$2:L$721,C84,原始数据!I$2:I$721,"客")+SUMIFS(原始数据!T$2:T$721,原始数据!L$2:L$721,C84,原始数据!I$2:I$721,"主")</f>
        <v>0</v>
      </c>
      <c r="N84" s="60">
        <f t="shared" si="13"/>
        <v>0</v>
      </c>
      <c r="O84" s="60">
        <f t="shared" si="14"/>
        <v>0</v>
      </c>
      <c r="P84" s="57"/>
      <c r="Q84" s="37">
        <v>27</v>
      </c>
      <c r="R84" s="38">
        <f>各类选项!K28</f>
        <v>0</v>
      </c>
      <c r="S84" s="38">
        <f>各类选项!L28</f>
        <v>0</v>
      </c>
      <c r="T84" s="38">
        <f>COUNTIFS(原始数据!$L$2:$L$721,S84)</f>
        <v>0</v>
      </c>
      <c r="U84" s="38">
        <f>COUNTIFS(原始数据!$L$2:$L$721,S84,原始数据!I$2:I$721,"主",原始数据!S$2:S$721,"&gt;2")+COUNTIFS(原始数据!$L$2:$L$721,S84,原始数据!I$2:I$721,"客",原始数据!S$2:S$721,"&lt;2")</f>
        <v>0</v>
      </c>
      <c r="V84" s="39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40">
        <f t="shared" si="15"/>
        <v>0</v>
      </c>
      <c r="X84" s="63">
        <f t="shared" si="16"/>
        <v>0</v>
      </c>
      <c r="Y84" s="38">
        <f>SUMIFS(原始数据!S$2:S$721,原始数据!L$2:L$721,S84,原始数据!I$2:I$721,"主")+SUMIFS(原始数据!T$2:T$721,原始数据!L$2:L$721,S84,原始数据!I$2:I$721,"客")</f>
        <v>0</v>
      </c>
      <c r="Z84" s="38">
        <f>SUMIFS(原始数据!S$2:S$721,原始数据!L$2:L$721,S84,原始数据!I$2:I$721,"客")+SUMIFS(原始数据!T$2:T$721,原始数据!L$2:L$721,S84,原始数据!I$2:I$721,"主")</f>
        <v>0</v>
      </c>
      <c r="AA84" s="40">
        <f t="shared" si="19"/>
        <v>0</v>
      </c>
      <c r="AB84" s="40">
        <f>IF(T84=0,0,SUMIFS(赛后数据!AS$2:AS$721,原始数据!L$2:L$721,S84)/T84)</f>
        <v>0</v>
      </c>
      <c r="AC84" s="40">
        <f t="shared" si="18"/>
        <v>0</v>
      </c>
      <c r="AD84" s="38">
        <f>(COUNTIFS(赛后数据!AV$2:AV$721,S84)+COUNTIFS(赛后数据!AV$2:AV$721,S84))</f>
        <v>0</v>
      </c>
      <c r="AE84" s="38">
        <f t="array" ref="AE84">AF84+SUMPRODUCT((AF$58:AF$97=AF84)*(AH$58:AH$97&gt;AH84))</f>
        <v>27</v>
      </c>
      <c r="AF84" s="38">
        <f t="array" ref="AF84">RANK(AA84,AA$58:AA$97)+SUMPRODUCT((AA$58:AA$97=AA84)*(AC$58:AC$97&gt;AC84))</f>
        <v>13</v>
      </c>
      <c r="AG84" s="38">
        <f t="array" ref="AG84">AF84+SUMPRODUCT((AF$58:AF$97=AF80)*(W$58:W$97&gt;W84))</f>
        <v>13</v>
      </c>
      <c r="AH84" s="38">
        <v>14</v>
      </c>
    </row>
    <row r="85" ht="19" hidden="1" customHeight="1" spans="1:34">
      <c r="A85" s="44"/>
      <c r="B85" s="50">
        <f t="array" ref="B85">INDEX($R$58:$AE$97,MATCH(Q85,$AE$58:$AE$97,0),1)</f>
        <v>0</v>
      </c>
      <c r="C85" s="51">
        <f t="array" ref="C85">INDEX($R$58:$AE$97,MATCH(Q85,$AE$58:$AE$97,0),2)</f>
        <v>0</v>
      </c>
      <c r="D85" s="50">
        <f>COUNTIFS(原始数据!$L$2:$L$721,C85)</f>
        <v>0</v>
      </c>
      <c r="E85" s="57">
        <f>COUNTIFS(原始数据!$L$2:$L$721,C85,原始数据!I$2:I$721,"主",原始数据!S$2:S$721,"&gt;2")+COUNTIFS(原始数据!$L$2:$L$721,C85,原始数据!I$2:I$721,"客",原始数据!S$2:S$721,"&lt;2")</f>
        <v>0</v>
      </c>
      <c r="F85" s="57">
        <f>COUNTIFS(原始数据!$L$2:$L$721,C85,原始数据!I$2:I$721,"主",原始数据!S$2:S$721,"=2")+COUNTIFS(原始数据!$L$2:$L$721,C85,原始数据!I$2:I$721,"客",原始数据!S$2:S$721,"=2")</f>
        <v>0</v>
      </c>
      <c r="G85" s="58">
        <f>COUNTIFS(原始数据!$L$2:$L$721,C85,原始数据!I$2:I$721,"主",原始数据!S$2:S$721,"&lt;2")+COUNTIFS(原始数据!$L$2:$L$721,C85,原始数据!I$2:I$721,"客",原始数据!S$2:S$721,"&gt;2")</f>
        <v>0</v>
      </c>
      <c r="H85" s="50">
        <f>COUNTIFS(原始数据!L$2:L$721,C85,原始数据!I$2:I$721,"主",原始数据!S$2:S$721,"5")+COUNTIFS(原始数据!L$2:L$721,C85,原始数据!I$2:I$721,"客",原始数据!S$2:S$721,"0")</f>
        <v>0</v>
      </c>
      <c r="I85" s="58">
        <f>COUNTIFS(原始数据!L$2:L$721,C85,原始数据!I$2:I$721,"主",原始数据!S$2:S$721,"0")+COUNTIFS(原始数据!L$2:L$721,C85,原始数据!I$2:I$721,"客",原始数据!S$2:S$721,"5")</f>
        <v>0</v>
      </c>
      <c r="J85" s="50">
        <f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61">
        <f t="shared" si="12"/>
        <v>0</v>
      </c>
      <c r="L85" s="50">
        <f>SUMIFS(原始数据!S$2:S$721,原始数据!L$2:L$721,C85,原始数据!I$2:I$721,"主")+SUMIFS(原始数据!T$2:T$721,原始数据!L$2:L$721,C85,原始数据!I$2:I$721,"客")</f>
        <v>0</v>
      </c>
      <c r="M85" s="57">
        <f>SUMIFS(原始数据!S$2:S$721,原始数据!L$2:L$721,C85,原始数据!I$2:I$721,"客")+SUMIFS(原始数据!T$2:T$721,原始数据!L$2:L$721,C85,原始数据!I$2:I$721,"主")</f>
        <v>0</v>
      </c>
      <c r="N85" s="61">
        <f t="shared" si="13"/>
        <v>0</v>
      </c>
      <c r="O85" s="61">
        <f t="shared" si="14"/>
        <v>0</v>
      </c>
      <c r="P85" s="57"/>
      <c r="Q85" s="37">
        <v>28</v>
      </c>
      <c r="R85" s="38">
        <f>各类选项!K29</f>
        <v>0</v>
      </c>
      <c r="S85" s="38">
        <f>各类选项!L29</f>
        <v>0</v>
      </c>
      <c r="T85" s="38">
        <f>COUNTIFS(原始数据!$L$2:$L$721,S85)</f>
        <v>0</v>
      </c>
      <c r="U85" s="38">
        <f>COUNTIFS(原始数据!$L$2:$L$721,S85,原始数据!I$2:I$721,"主",原始数据!S$2:S$721,"&gt;2")+COUNTIFS(原始数据!$L$2:$L$721,S85,原始数据!I$2:I$721,"客",原始数据!S$2:S$721,"&lt;2")</f>
        <v>0</v>
      </c>
      <c r="V85" s="39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40">
        <f t="shared" si="15"/>
        <v>0</v>
      </c>
      <c r="X85" s="63">
        <f t="shared" si="16"/>
        <v>0</v>
      </c>
      <c r="Y85" s="38">
        <f>SUMIFS(原始数据!S$2:S$721,原始数据!L$2:L$721,S85,原始数据!I$2:I$721,"主")+SUMIFS(原始数据!T$2:T$721,原始数据!L$2:L$721,S85,原始数据!I$2:I$721,"客")</f>
        <v>0</v>
      </c>
      <c r="Z85" s="38">
        <f>SUMIFS(原始数据!S$2:S$721,原始数据!L$2:L$721,S85,原始数据!I$2:I$721,"客")+SUMIFS(原始数据!T$2:T$721,原始数据!L$2:L$721,S85,原始数据!I$2:I$721,"主")</f>
        <v>0</v>
      </c>
      <c r="AA85" s="40">
        <f t="shared" si="19"/>
        <v>0</v>
      </c>
      <c r="AB85" s="40">
        <f>IF(T85=0,0,SUMIFS(赛后数据!AS$2:AS$721,原始数据!L$2:L$721,S85)/T85)</f>
        <v>0</v>
      </c>
      <c r="AC85" s="40">
        <f t="shared" si="18"/>
        <v>0</v>
      </c>
      <c r="AD85" s="38">
        <f>(COUNTIFS(赛后数据!AV$2:AV$721,S85)+COUNTIFS(赛后数据!AV$2:AV$721,S85))</f>
        <v>0</v>
      </c>
      <c r="AE85" s="38">
        <f t="array" ref="AE85">AF85+SUMPRODUCT((AF$58:AF$97=AF85)*(AH$58:AH$97&gt;AH85))</f>
        <v>28</v>
      </c>
      <c r="AF85" s="38">
        <f t="array" ref="AF85">RANK(AA85,AA$58:AA$97)+SUMPRODUCT((AA$58:AA$97=AA85)*(AC$58:AC$97&gt;AC85))</f>
        <v>13</v>
      </c>
      <c r="AG85" s="38">
        <f t="array" ref="AG85">AF85+SUMPRODUCT((AF$58:AF$97=AF81)*(W$58:W$97&gt;W85))</f>
        <v>13</v>
      </c>
      <c r="AH85" s="38">
        <v>13</v>
      </c>
    </row>
    <row r="86" ht="19" hidden="1" customHeight="1" spans="1:34">
      <c r="A86" s="44"/>
      <c r="B86" s="47">
        <f t="array" ref="B86">INDEX($R$58:$AE$97,MATCH(Q86,$AE$58:$AE$97,0),1)</f>
        <v>0</v>
      </c>
      <c r="C86" s="48">
        <f t="array" ref="C86">INDEX($R$58:$AE$97,MATCH(Q86,$AE$58:$AE$97,0),2)</f>
        <v>0</v>
      </c>
      <c r="D86" s="47">
        <f>COUNTIFS(原始数据!$L$2:$L$721,C86)</f>
        <v>0</v>
      </c>
      <c r="E86" s="55">
        <f>COUNTIFS(原始数据!$L$2:$L$721,C86,原始数据!I$2:I$721,"主",原始数据!S$2:S$721,"&gt;2")+COUNTIFS(原始数据!$L$2:$L$721,C86,原始数据!I$2:I$721,"客",原始数据!S$2:S$721,"&lt;2")</f>
        <v>0</v>
      </c>
      <c r="F86" s="55">
        <f>COUNTIFS(原始数据!$L$2:$L$721,C86,原始数据!I$2:I$721,"主",原始数据!S$2:S$721,"=2")+COUNTIFS(原始数据!$L$2:$L$721,C86,原始数据!I$2:I$721,"客",原始数据!S$2:S$721,"=2")</f>
        <v>0</v>
      </c>
      <c r="G86" s="56">
        <f>COUNTIFS(原始数据!$L$2:$L$721,C86,原始数据!I$2:I$721,"主",原始数据!S$2:S$721,"&lt;2")+COUNTIFS(原始数据!$L$2:$L$721,C86,原始数据!I$2:I$721,"客",原始数据!S$2:S$721,"&gt;2")</f>
        <v>0</v>
      </c>
      <c r="H86" s="47">
        <f>COUNTIFS(原始数据!L$2:L$721,C86,原始数据!I$2:I$721,"主",原始数据!S$2:S$721,"5")+COUNTIFS(原始数据!L$2:L$721,C86,原始数据!I$2:I$721,"客",原始数据!S$2:S$721,"0")</f>
        <v>0</v>
      </c>
      <c r="I86" s="56">
        <f>COUNTIFS(原始数据!L$2:L$721,C86,原始数据!I$2:I$721,"主",原始数据!S$2:S$721,"0")+COUNTIFS(原始数据!L$2:L$721,C86,原始数据!I$2:I$721,"客",原始数据!S$2:S$721,"5")</f>
        <v>0</v>
      </c>
      <c r="J86" s="47">
        <f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60">
        <f t="shared" si="12"/>
        <v>0</v>
      </c>
      <c r="L86" s="47">
        <f>SUMIFS(原始数据!S$2:S$721,原始数据!L$2:L$721,C86,原始数据!I$2:I$721,"主")+SUMIFS(原始数据!T$2:T$721,原始数据!L$2:L$721,C86,原始数据!I$2:I$721,"客")</f>
        <v>0</v>
      </c>
      <c r="M86" s="55">
        <f>SUMIFS(原始数据!S$2:S$721,原始数据!L$2:L$721,C86,原始数据!I$2:I$721,"客")+SUMIFS(原始数据!T$2:T$721,原始数据!L$2:L$721,C86,原始数据!I$2:I$721,"主")</f>
        <v>0</v>
      </c>
      <c r="N86" s="60">
        <f t="shared" si="13"/>
        <v>0</v>
      </c>
      <c r="O86" s="60">
        <f t="shared" si="14"/>
        <v>0</v>
      </c>
      <c r="P86" s="57"/>
      <c r="Q86" s="37">
        <v>29</v>
      </c>
      <c r="R86" s="38">
        <f>各类选项!K30</f>
        <v>0</v>
      </c>
      <c r="S86" s="38">
        <f>各类选项!L30</f>
        <v>0</v>
      </c>
      <c r="T86" s="38">
        <f>COUNTIFS(原始数据!$L$2:$L$721,S86)</f>
        <v>0</v>
      </c>
      <c r="U86" s="38">
        <f>COUNTIFS(原始数据!$L$2:$L$721,S86,原始数据!I$2:I$721,"主",原始数据!S$2:S$721,"&gt;2")+COUNTIFS(原始数据!$L$2:$L$721,S86,原始数据!I$2:I$721,"客",原始数据!S$2:S$721,"&lt;2")</f>
        <v>0</v>
      </c>
      <c r="V86" s="39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40">
        <f t="shared" si="15"/>
        <v>0</v>
      </c>
      <c r="X86" s="63">
        <f t="shared" si="16"/>
        <v>0</v>
      </c>
      <c r="Y86" s="38">
        <f>SUMIFS(原始数据!S$2:S$721,原始数据!L$2:L$721,S86,原始数据!I$2:I$721,"主")+SUMIFS(原始数据!T$2:T$721,原始数据!L$2:L$721,S86,原始数据!I$2:I$721,"客")</f>
        <v>0</v>
      </c>
      <c r="Z86" s="38">
        <f>SUMIFS(原始数据!S$2:S$721,原始数据!L$2:L$721,S86,原始数据!I$2:I$721,"客")+SUMIFS(原始数据!T$2:T$721,原始数据!L$2:L$721,S86,原始数据!I$2:I$721,"主")</f>
        <v>0</v>
      </c>
      <c r="AA86" s="40">
        <f t="shared" si="19"/>
        <v>0</v>
      </c>
      <c r="AB86" s="40">
        <f>IF(T86=0,0,SUMIFS(赛后数据!AS$2:AS$721,原始数据!L$2:L$721,S86)/T86)</f>
        <v>0</v>
      </c>
      <c r="AC86" s="40">
        <f t="shared" si="18"/>
        <v>0</v>
      </c>
      <c r="AD86" s="38">
        <f>(COUNTIFS(赛后数据!AV$2:AV$721,S86)+COUNTIFS(赛后数据!AV$2:AV$721,S86))</f>
        <v>0</v>
      </c>
      <c r="AE86" s="38">
        <f t="array" ref="AE86">AF86+SUMPRODUCT((AF$58:AF$97=AF86)*(AH$58:AH$97&gt;AH86))</f>
        <v>29</v>
      </c>
      <c r="AF86" s="38">
        <f t="array" ref="AF86">RANK(AA86,AA$58:AA$97)+SUMPRODUCT((AA$58:AA$97=AA86)*(AC$58:AC$97&gt;AC86))</f>
        <v>13</v>
      </c>
      <c r="AG86" s="38">
        <f t="array" ref="AG86">AF86+SUMPRODUCT((AF$58:AF$97=AF82)*(W$58:W$97&gt;W86))</f>
        <v>13</v>
      </c>
      <c r="AH86" s="38">
        <v>12</v>
      </c>
    </row>
    <row r="87" ht="19" hidden="1" customHeight="1" spans="1:34">
      <c r="A87" s="44"/>
      <c r="B87" s="50">
        <f t="array" ref="B87">INDEX($R$58:$AE$97,MATCH(Q87,$AE$58:$AE$97,0),1)</f>
        <v>0</v>
      </c>
      <c r="C87" s="51">
        <f t="array" ref="C87">INDEX($R$58:$AE$97,MATCH(Q87,$AE$58:$AE$97,0),2)</f>
        <v>0</v>
      </c>
      <c r="D87" s="50">
        <f>COUNTIFS(原始数据!$L$2:$L$721,C87)</f>
        <v>0</v>
      </c>
      <c r="E87" s="57">
        <f>COUNTIFS(原始数据!$L$2:$L$721,C87,原始数据!I$2:I$721,"主",原始数据!S$2:S$721,"&gt;2")+COUNTIFS(原始数据!$L$2:$L$721,C87,原始数据!I$2:I$721,"客",原始数据!S$2:S$721,"&lt;2")</f>
        <v>0</v>
      </c>
      <c r="F87" s="57">
        <f>COUNTIFS(原始数据!$L$2:$L$721,C87,原始数据!I$2:I$721,"主",原始数据!S$2:S$721,"=2")+COUNTIFS(原始数据!$L$2:$L$721,C87,原始数据!I$2:I$721,"客",原始数据!S$2:S$721,"=2")</f>
        <v>0</v>
      </c>
      <c r="G87" s="58">
        <f>COUNTIFS(原始数据!$L$2:$L$721,C87,原始数据!I$2:I$721,"主",原始数据!S$2:S$721,"&lt;2")+COUNTIFS(原始数据!$L$2:$L$721,C87,原始数据!I$2:I$721,"客",原始数据!S$2:S$721,"&gt;2")</f>
        <v>0</v>
      </c>
      <c r="H87" s="50">
        <f>COUNTIFS(原始数据!L$2:L$721,C87,原始数据!I$2:I$721,"主",原始数据!S$2:S$721,"5")+COUNTIFS(原始数据!L$2:L$721,C87,原始数据!I$2:I$721,"客",原始数据!S$2:S$721,"0")</f>
        <v>0</v>
      </c>
      <c r="I87" s="58">
        <f>COUNTIFS(原始数据!L$2:L$721,C87,原始数据!I$2:I$721,"主",原始数据!S$2:S$721,"0")+COUNTIFS(原始数据!L$2:L$721,C87,原始数据!I$2:I$721,"客",原始数据!S$2:S$721,"5")</f>
        <v>0</v>
      </c>
      <c r="J87" s="50">
        <f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61">
        <f t="shared" si="12"/>
        <v>0</v>
      </c>
      <c r="L87" s="50">
        <f>SUMIFS(原始数据!S$2:S$721,原始数据!L$2:L$721,C87,原始数据!I$2:I$721,"主")+SUMIFS(原始数据!T$2:T$721,原始数据!L$2:L$721,C87,原始数据!I$2:I$721,"客")</f>
        <v>0</v>
      </c>
      <c r="M87" s="57">
        <f>SUMIFS(原始数据!S$2:S$721,原始数据!L$2:L$721,C87,原始数据!I$2:I$721,"客")+SUMIFS(原始数据!T$2:T$721,原始数据!L$2:L$721,C87,原始数据!I$2:I$721,"主")</f>
        <v>0</v>
      </c>
      <c r="N87" s="61">
        <f t="shared" si="13"/>
        <v>0</v>
      </c>
      <c r="O87" s="61">
        <f t="shared" si="14"/>
        <v>0</v>
      </c>
      <c r="P87" s="57"/>
      <c r="Q87" s="37">
        <v>30</v>
      </c>
      <c r="R87" s="38">
        <f>各类选项!K31</f>
        <v>0</v>
      </c>
      <c r="S87" s="38">
        <f>各类选项!L31</f>
        <v>0</v>
      </c>
      <c r="T87" s="38">
        <f>COUNTIFS(原始数据!$L$2:$L$721,S87)</f>
        <v>0</v>
      </c>
      <c r="U87" s="38">
        <f>COUNTIFS(原始数据!$L$2:$L$721,S87,原始数据!I$2:I$721,"主",原始数据!S$2:S$721,"&gt;2")+COUNTIFS(原始数据!$L$2:$L$721,S87,原始数据!I$2:I$721,"客",原始数据!S$2:S$721,"&lt;2")</f>
        <v>0</v>
      </c>
      <c r="V87" s="39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40">
        <f t="shared" si="15"/>
        <v>0</v>
      </c>
      <c r="X87" s="63">
        <f t="shared" si="16"/>
        <v>0</v>
      </c>
      <c r="Y87" s="38">
        <f>SUMIFS(原始数据!S$2:S$721,原始数据!L$2:L$721,S87,原始数据!I$2:I$721,"主")+SUMIFS(原始数据!T$2:T$721,原始数据!L$2:L$721,S87,原始数据!I$2:I$721,"客")</f>
        <v>0</v>
      </c>
      <c r="Z87" s="38">
        <f>SUMIFS(原始数据!S$2:S$721,原始数据!L$2:L$721,S87,原始数据!I$2:I$721,"客")+SUMIFS(原始数据!T$2:T$721,原始数据!L$2:L$721,S87,原始数据!I$2:I$721,"主")</f>
        <v>0</v>
      </c>
      <c r="AA87" s="40">
        <f t="shared" si="19"/>
        <v>0</v>
      </c>
      <c r="AB87" s="40">
        <f>IF(T87=0,0,SUMIFS(赛后数据!AS$2:AS$721,原始数据!L$2:L$721,S87)/T87)</f>
        <v>0</v>
      </c>
      <c r="AC87" s="40">
        <f t="shared" si="18"/>
        <v>0</v>
      </c>
      <c r="AD87" s="38">
        <f>(COUNTIFS(赛后数据!AV$2:AV$721,S87)+COUNTIFS(赛后数据!AV$2:AV$721,S87))</f>
        <v>0</v>
      </c>
      <c r="AE87" s="38">
        <f t="array" ref="AE87">AF87+SUMPRODUCT((AF$58:AF$97=AF87)*(AH$58:AH$97&gt;AH87))</f>
        <v>30</v>
      </c>
      <c r="AF87" s="38">
        <f t="array" ref="AF87">RANK(AA87,AA$58:AA$97)+SUMPRODUCT((AA$58:AA$97=AA87)*(AC$58:AC$97&gt;AC87))</f>
        <v>13</v>
      </c>
      <c r="AG87" s="38">
        <f t="array" ref="AG87">AF87+SUMPRODUCT((AF$58:AF$97=AF83)*(W$58:W$97&gt;W87))</f>
        <v>13</v>
      </c>
      <c r="AH87" s="38">
        <v>11</v>
      </c>
    </row>
    <row r="88" ht="19" hidden="1" customHeight="1" spans="1:34">
      <c r="A88" s="44"/>
      <c r="B88" s="47">
        <f t="array" ref="B88">INDEX($R$58:$AE$97,MATCH(Q88,$AE$58:$AE$97,0),1)</f>
        <v>0</v>
      </c>
      <c r="C88" s="48">
        <f t="array" ref="C88">INDEX($R$58:$AE$97,MATCH(Q88,$AE$58:$AE$97,0),2)</f>
        <v>0</v>
      </c>
      <c r="D88" s="47">
        <f>COUNTIFS(原始数据!$L$2:$L$721,C88)</f>
        <v>0</v>
      </c>
      <c r="E88" s="55">
        <f>COUNTIFS(原始数据!$L$2:$L$721,C88,原始数据!I$2:I$721,"主",原始数据!S$2:S$721,"&gt;2")+COUNTIFS(原始数据!$L$2:$L$721,C88,原始数据!I$2:I$721,"客",原始数据!S$2:S$721,"&lt;2")</f>
        <v>0</v>
      </c>
      <c r="F88" s="55">
        <f>COUNTIFS(原始数据!$L$2:$L$721,C88,原始数据!I$2:I$721,"主",原始数据!S$2:S$721,"=2")+COUNTIFS(原始数据!$L$2:$L$721,C88,原始数据!I$2:I$721,"客",原始数据!S$2:S$721,"=2")</f>
        <v>0</v>
      </c>
      <c r="G88" s="56">
        <f>COUNTIFS(原始数据!$L$2:$L$721,C88,原始数据!I$2:I$721,"主",原始数据!S$2:S$721,"&lt;2")+COUNTIFS(原始数据!$L$2:$L$721,C88,原始数据!I$2:I$721,"客",原始数据!S$2:S$721,"&gt;2")</f>
        <v>0</v>
      </c>
      <c r="H88" s="47">
        <f>COUNTIFS(原始数据!L$2:L$721,C88,原始数据!I$2:I$721,"主",原始数据!S$2:S$721,"5")+COUNTIFS(原始数据!L$2:L$721,C88,原始数据!I$2:I$721,"客",原始数据!S$2:S$721,"0")</f>
        <v>0</v>
      </c>
      <c r="I88" s="56">
        <f>COUNTIFS(原始数据!L$2:L$721,C88,原始数据!I$2:I$721,"主",原始数据!S$2:S$721,"0")+COUNTIFS(原始数据!L$2:L$721,C88,原始数据!I$2:I$721,"客",原始数据!S$2:S$721,"5")</f>
        <v>0</v>
      </c>
      <c r="J88" s="47">
        <f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60">
        <f t="shared" si="12"/>
        <v>0</v>
      </c>
      <c r="L88" s="47">
        <f>SUMIFS(原始数据!S$2:S$721,原始数据!L$2:L$721,C88,原始数据!I$2:I$721,"主")+SUMIFS(原始数据!T$2:T$721,原始数据!L$2:L$721,C88,原始数据!I$2:I$721,"客")</f>
        <v>0</v>
      </c>
      <c r="M88" s="55">
        <f>SUMIFS(原始数据!S$2:S$721,原始数据!L$2:L$721,C88,原始数据!I$2:I$721,"客")+SUMIFS(原始数据!T$2:T$721,原始数据!L$2:L$721,C88,原始数据!I$2:I$721,"主")</f>
        <v>0</v>
      </c>
      <c r="N88" s="60">
        <f t="shared" si="13"/>
        <v>0</v>
      </c>
      <c r="O88" s="60">
        <f t="shared" si="14"/>
        <v>0</v>
      </c>
      <c r="P88" s="57"/>
      <c r="Q88" s="37">
        <v>31</v>
      </c>
      <c r="R88" s="38">
        <f>各类选项!K32</f>
        <v>0</v>
      </c>
      <c r="S88" s="38">
        <f>各类选项!L32</f>
        <v>0</v>
      </c>
      <c r="T88" s="38">
        <f>COUNTIFS(原始数据!$L$2:$L$721,S88)</f>
        <v>0</v>
      </c>
      <c r="U88" s="38">
        <f>COUNTIFS(原始数据!$L$2:$L$721,S88,原始数据!I$2:I$721,"主",原始数据!S$2:S$721,"&gt;2")+COUNTIFS(原始数据!$L$2:$L$721,S88,原始数据!I$2:I$721,"客",原始数据!S$2:S$721,"&lt;2")</f>
        <v>0</v>
      </c>
      <c r="V88" s="39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40">
        <f t="shared" si="15"/>
        <v>0</v>
      </c>
      <c r="X88" s="63">
        <f t="shared" si="16"/>
        <v>0</v>
      </c>
      <c r="Y88" s="38">
        <f>SUMIFS(原始数据!S$2:S$721,原始数据!L$2:L$721,S88,原始数据!I$2:I$721,"主")+SUMIFS(原始数据!T$2:T$721,原始数据!L$2:L$721,S88,原始数据!I$2:I$721,"客")</f>
        <v>0</v>
      </c>
      <c r="Z88" s="38">
        <f>SUMIFS(原始数据!S$2:S$721,原始数据!L$2:L$721,S88,原始数据!I$2:I$721,"客")+SUMIFS(原始数据!T$2:T$721,原始数据!L$2:L$721,S88,原始数据!I$2:I$721,"主")</f>
        <v>0</v>
      </c>
      <c r="AA88" s="40">
        <f t="shared" si="19"/>
        <v>0</v>
      </c>
      <c r="AB88" s="40">
        <f>IF(T88=0,0,SUMIFS(赛后数据!AS$2:AS$721,原始数据!L$2:L$721,S88)/T88)</f>
        <v>0</v>
      </c>
      <c r="AC88" s="40">
        <f t="shared" si="18"/>
        <v>0</v>
      </c>
      <c r="AD88" s="38">
        <f>(COUNTIFS(赛后数据!AV$2:AV$721,S88)+COUNTIFS(赛后数据!AV$2:AV$721,S88))</f>
        <v>0</v>
      </c>
      <c r="AE88" s="38">
        <f t="array" ref="AE88">AF88+SUMPRODUCT((AF$58:AF$97=AF88)*(AH$58:AH$97&gt;AH88))</f>
        <v>31</v>
      </c>
      <c r="AF88" s="38">
        <f t="array" ref="AF88">RANK(AA88,AA$58:AA$97)+SUMPRODUCT((AA$58:AA$97=AA88)*(AC$58:AC$97&gt;AC88))</f>
        <v>13</v>
      </c>
      <c r="AG88" s="38">
        <f t="array" ref="AG88">AF88+SUMPRODUCT((AF$58:AF$97=AF84)*(W$58:W$97&gt;W88))</f>
        <v>13</v>
      </c>
      <c r="AH88" s="38">
        <v>10</v>
      </c>
    </row>
    <row r="89" ht="19" hidden="1" customHeight="1" spans="1:34">
      <c r="A89" s="44"/>
      <c r="B89" s="50">
        <f t="array" ref="B89">INDEX($R$58:$AE$97,MATCH(Q89,$AE$58:$AE$97,0),1)</f>
        <v>0</v>
      </c>
      <c r="C89" s="51">
        <f t="array" ref="C89">INDEX($R$58:$AE$97,MATCH(Q89,$AE$58:$AE$97,0),2)</f>
        <v>0</v>
      </c>
      <c r="D89" s="50">
        <f>COUNTIFS(原始数据!$L$2:$L$721,C89)</f>
        <v>0</v>
      </c>
      <c r="E89" s="57">
        <f>COUNTIFS(原始数据!$L$2:$L$721,C89,原始数据!I$2:I$721,"主",原始数据!S$2:S$721,"&gt;2")+COUNTIFS(原始数据!$L$2:$L$721,C89,原始数据!I$2:I$721,"客",原始数据!S$2:S$721,"&lt;2")</f>
        <v>0</v>
      </c>
      <c r="F89" s="57">
        <f>COUNTIFS(原始数据!$L$2:$L$721,C89,原始数据!I$2:I$721,"主",原始数据!S$2:S$721,"=2")+COUNTIFS(原始数据!$L$2:$L$721,C89,原始数据!I$2:I$721,"客",原始数据!S$2:S$721,"=2")</f>
        <v>0</v>
      </c>
      <c r="G89" s="58">
        <f>COUNTIFS(原始数据!$L$2:$L$721,C89,原始数据!I$2:I$721,"主",原始数据!S$2:S$721,"&lt;2")+COUNTIFS(原始数据!$L$2:$L$721,C89,原始数据!I$2:I$721,"客",原始数据!S$2:S$721,"&gt;2")</f>
        <v>0</v>
      </c>
      <c r="H89" s="50">
        <f>COUNTIFS(原始数据!L$2:L$721,C89,原始数据!I$2:I$721,"主",原始数据!S$2:S$721,"5")+COUNTIFS(原始数据!L$2:L$721,C89,原始数据!I$2:I$721,"客",原始数据!S$2:S$721,"0")</f>
        <v>0</v>
      </c>
      <c r="I89" s="58">
        <f>COUNTIFS(原始数据!L$2:L$721,C89,原始数据!I$2:I$721,"主",原始数据!S$2:S$721,"0")+COUNTIFS(原始数据!L$2:L$721,C89,原始数据!I$2:I$721,"客",原始数据!S$2:S$721,"5")</f>
        <v>0</v>
      </c>
      <c r="J89" s="50">
        <f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61">
        <f t="shared" si="12"/>
        <v>0</v>
      </c>
      <c r="L89" s="50">
        <f>SUMIFS(原始数据!S$2:S$721,原始数据!L$2:L$721,C89,原始数据!I$2:I$721,"主")+SUMIFS(原始数据!T$2:T$721,原始数据!L$2:L$721,C89,原始数据!I$2:I$721,"客")</f>
        <v>0</v>
      </c>
      <c r="M89" s="57">
        <f>SUMIFS(原始数据!S$2:S$721,原始数据!L$2:L$721,C89,原始数据!I$2:I$721,"客")+SUMIFS(原始数据!T$2:T$721,原始数据!L$2:L$721,C89,原始数据!I$2:I$721,"主")</f>
        <v>0</v>
      </c>
      <c r="N89" s="61">
        <f t="shared" si="13"/>
        <v>0</v>
      </c>
      <c r="O89" s="61">
        <f t="shared" si="14"/>
        <v>0</v>
      </c>
      <c r="P89" s="57"/>
      <c r="Q89" s="37">
        <v>32</v>
      </c>
      <c r="R89" s="38">
        <f>各类选项!K33</f>
        <v>0</v>
      </c>
      <c r="S89" s="38">
        <f>各类选项!L33</f>
        <v>0</v>
      </c>
      <c r="T89" s="38">
        <f>COUNTIFS(原始数据!$L$2:$L$721,S89)</f>
        <v>0</v>
      </c>
      <c r="U89" s="38">
        <f>COUNTIFS(原始数据!$L$2:$L$721,S89,原始数据!I$2:I$721,"主",原始数据!S$2:S$721,"&gt;2")+COUNTIFS(原始数据!$L$2:$L$721,S89,原始数据!I$2:I$721,"客",原始数据!S$2:S$721,"&lt;2")</f>
        <v>0</v>
      </c>
      <c r="V89" s="39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40">
        <f t="shared" si="15"/>
        <v>0</v>
      </c>
      <c r="X89" s="63">
        <f t="shared" si="16"/>
        <v>0</v>
      </c>
      <c r="Y89" s="38">
        <f>SUMIFS(原始数据!S$2:S$721,原始数据!L$2:L$721,S89,原始数据!I$2:I$721,"主")+SUMIFS(原始数据!T$2:T$721,原始数据!L$2:L$721,S89,原始数据!I$2:I$721,"客")</f>
        <v>0</v>
      </c>
      <c r="Z89" s="38">
        <f>SUMIFS(原始数据!S$2:S$721,原始数据!L$2:L$721,S89,原始数据!I$2:I$721,"客")+SUMIFS(原始数据!T$2:T$721,原始数据!L$2:L$721,S89,原始数据!I$2:I$721,"主")</f>
        <v>0</v>
      </c>
      <c r="AA89" s="40">
        <f t="shared" si="19"/>
        <v>0</v>
      </c>
      <c r="AB89" s="40">
        <f>IF(T89=0,0,SUMIFS(赛后数据!AS$2:AS$721,原始数据!L$2:L$721,S89)/T89)</f>
        <v>0</v>
      </c>
      <c r="AC89" s="40">
        <f t="shared" si="18"/>
        <v>0</v>
      </c>
      <c r="AD89" s="38">
        <f>(COUNTIFS(赛后数据!AV$2:AV$721,S89)+COUNTIFS(赛后数据!AV$2:AV$721,S89))</f>
        <v>0</v>
      </c>
      <c r="AE89" s="38">
        <f t="array" ref="AE89">AF89+SUMPRODUCT((AF$58:AF$97=AF89)*(AH$58:AH$97&gt;AH89))</f>
        <v>32</v>
      </c>
      <c r="AF89" s="38">
        <f t="array" ref="AF89">RANK(AA89,AA$58:AA$97)+SUMPRODUCT((AA$58:AA$97=AA89)*(AC$58:AC$97&gt;AC89))</f>
        <v>13</v>
      </c>
      <c r="AG89" s="38">
        <f t="array" ref="AG89">AF89+SUMPRODUCT((AF$58:AF$97=AF85)*(W$58:W$97&gt;W89))</f>
        <v>13</v>
      </c>
      <c r="AH89" s="38">
        <v>9</v>
      </c>
    </row>
    <row r="90" ht="19" hidden="1" customHeight="1" spans="1:34">
      <c r="A90" s="44"/>
      <c r="B90" s="47">
        <f t="array" ref="B90">INDEX($R$58:$AE$97,MATCH(Q90,$AE$58:$AE$97,0),1)</f>
        <v>0</v>
      </c>
      <c r="C90" s="48">
        <f t="array" ref="C90">INDEX($R$58:$AE$97,MATCH(Q90,$AE$58:$AE$97,0),2)</f>
        <v>0</v>
      </c>
      <c r="D90" s="47">
        <f>COUNTIFS(原始数据!$L$2:$L$721,C90)</f>
        <v>0</v>
      </c>
      <c r="E90" s="55">
        <f>COUNTIFS(原始数据!$L$2:$L$721,C90,原始数据!I$2:I$721,"主",原始数据!S$2:S$721,"&gt;2")+COUNTIFS(原始数据!$L$2:$L$721,C90,原始数据!I$2:I$721,"客",原始数据!S$2:S$721,"&lt;2")</f>
        <v>0</v>
      </c>
      <c r="F90" s="55">
        <f>COUNTIFS(原始数据!$L$2:$L$721,C90,原始数据!I$2:I$721,"主",原始数据!S$2:S$721,"=2")+COUNTIFS(原始数据!$L$2:$L$721,C90,原始数据!I$2:I$721,"客",原始数据!S$2:S$721,"=2")</f>
        <v>0</v>
      </c>
      <c r="G90" s="56">
        <f>COUNTIFS(原始数据!$L$2:$L$721,C90,原始数据!I$2:I$721,"主",原始数据!S$2:S$721,"&lt;2")+COUNTIFS(原始数据!$L$2:$L$721,C90,原始数据!I$2:I$721,"客",原始数据!S$2:S$721,"&gt;2")</f>
        <v>0</v>
      </c>
      <c r="H90" s="47">
        <f>COUNTIFS(原始数据!L$2:L$721,C90,原始数据!I$2:I$721,"主",原始数据!S$2:S$721,"5")+COUNTIFS(原始数据!L$2:L$721,C90,原始数据!I$2:I$721,"客",原始数据!S$2:S$721,"0")</f>
        <v>0</v>
      </c>
      <c r="I90" s="56">
        <f>COUNTIFS(原始数据!L$2:L$721,C90,原始数据!I$2:I$721,"主",原始数据!S$2:S$721,"0")+COUNTIFS(原始数据!L$2:L$721,C90,原始数据!I$2:I$721,"客",原始数据!S$2:S$721,"5")</f>
        <v>0</v>
      </c>
      <c r="J90" s="47">
        <f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60">
        <f t="shared" si="12"/>
        <v>0</v>
      </c>
      <c r="L90" s="47">
        <f>SUMIFS(原始数据!S$2:S$721,原始数据!L$2:L$721,C90,原始数据!I$2:I$721,"主")+SUMIFS(原始数据!T$2:T$721,原始数据!L$2:L$721,C90,原始数据!I$2:I$721,"客")</f>
        <v>0</v>
      </c>
      <c r="M90" s="55">
        <f>SUMIFS(原始数据!S$2:S$721,原始数据!L$2:L$721,C90,原始数据!I$2:I$721,"客")+SUMIFS(原始数据!T$2:T$721,原始数据!L$2:L$721,C90,原始数据!I$2:I$721,"主")</f>
        <v>0</v>
      </c>
      <c r="N90" s="60">
        <f t="shared" si="13"/>
        <v>0</v>
      </c>
      <c r="O90" s="60">
        <f t="shared" si="14"/>
        <v>0</v>
      </c>
      <c r="P90" s="57"/>
      <c r="Q90" s="37">
        <v>33</v>
      </c>
      <c r="R90" s="38">
        <f>各类选项!K34</f>
        <v>0</v>
      </c>
      <c r="S90" s="38">
        <f>各类选项!L34</f>
        <v>0</v>
      </c>
      <c r="T90" s="38">
        <f>COUNTIFS(原始数据!$L$2:$L$721,S90)</f>
        <v>0</v>
      </c>
      <c r="U90" s="38">
        <f>COUNTIFS(原始数据!$L$2:$L$721,S90,原始数据!I$2:I$721,"主",原始数据!S$2:S$721,"&gt;2")+COUNTIFS(原始数据!$L$2:$L$721,S90,原始数据!I$2:I$721,"客",原始数据!S$2:S$721,"&lt;2")</f>
        <v>0</v>
      </c>
      <c r="V90" s="39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40">
        <f t="shared" si="15"/>
        <v>0</v>
      </c>
      <c r="X90" s="63">
        <f t="shared" si="16"/>
        <v>0</v>
      </c>
      <c r="Y90" s="38">
        <f>SUMIFS(原始数据!S$2:S$721,原始数据!L$2:L$721,S90,原始数据!I$2:I$721,"主")+SUMIFS(原始数据!T$2:T$721,原始数据!L$2:L$721,S90,原始数据!I$2:I$721,"客")</f>
        <v>0</v>
      </c>
      <c r="Z90" s="38">
        <f>SUMIFS(原始数据!S$2:S$721,原始数据!L$2:L$721,S90,原始数据!I$2:I$721,"客")+SUMIFS(原始数据!T$2:T$721,原始数据!L$2:L$721,S90,原始数据!I$2:I$721,"主")</f>
        <v>0</v>
      </c>
      <c r="AA90" s="40">
        <f t="shared" si="19"/>
        <v>0</v>
      </c>
      <c r="AB90" s="40">
        <f>IF(T90=0,0,SUMIFS(赛后数据!AS$2:AS$721,原始数据!L$2:L$721,S90)/T90)</f>
        <v>0</v>
      </c>
      <c r="AC90" s="40">
        <f t="shared" si="18"/>
        <v>0</v>
      </c>
      <c r="AD90" s="38">
        <f>(COUNTIFS(赛后数据!AV$2:AV$721,S90)+COUNTIFS(赛后数据!AV$2:AV$721,S90))</f>
        <v>0</v>
      </c>
      <c r="AE90" s="38">
        <f t="array" ref="AE90">AF90+SUMPRODUCT((AF$58:AF$97=AF90)*(AH$58:AH$97&gt;AH90))</f>
        <v>33</v>
      </c>
      <c r="AF90" s="38">
        <f t="array" ref="AF90">RANK(AA90,AA$58:AA$97)+SUMPRODUCT((AA$58:AA$97=AA90)*(AC$58:AC$97&gt;AC90))</f>
        <v>13</v>
      </c>
      <c r="AG90" s="38">
        <f t="array" ref="AG90">AF90+SUMPRODUCT((AF$58:AF$97=AF86)*(W$58:W$97&gt;W90))</f>
        <v>13</v>
      </c>
      <c r="AH90" s="38">
        <v>8</v>
      </c>
    </row>
    <row r="91" ht="19" hidden="1" customHeight="1" spans="1:34">
      <c r="A91" s="44"/>
      <c r="B91" s="50">
        <f t="array" ref="B91">INDEX($R$58:$AE$97,MATCH(Q91,$AE$58:$AE$97,0),1)</f>
        <v>0</v>
      </c>
      <c r="C91" s="51">
        <f t="array" ref="C91">INDEX($R$58:$AE$97,MATCH(Q91,$AE$58:$AE$97,0),2)</f>
        <v>0</v>
      </c>
      <c r="D91" s="50">
        <f>COUNTIFS(原始数据!$L$2:$L$721,C91)</f>
        <v>0</v>
      </c>
      <c r="E91" s="57">
        <f>COUNTIFS(原始数据!$L$2:$L$721,C91,原始数据!I$2:I$721,"主",原始数据!S$2:S$721,"&gt;2")+COUNTIFS(原始数据!$L$2:$L$721,C91,原始数据!I$2:I$721,"客",原始数据!S$2:S$721,"&lt;2")</f>
        <v>0</v>
      </c>
      <c r="F91" s="57">
        <f>COUNTIFS(原始数据!$L$2:$L$721,C91,原始数据!I$2:I$721,"主",原始数据!S$2:S$721,"=2")+COUNTIFS(原始数据!$L$2:$L$721,C91,原始数据!I$2:I$721,"客",原始数据!S$2:S$721,"=2")</f>
        <v>0</v>
      </c>
      <c r="G91" s="58">
        <f>COUNTIFS(原始数据!$L$2:$L$721,C91,原始数据!I$2:I$721,"主",原始数据!S$2:S$721,"&lt;2")+COUNTIFS(原始数据!$L$2:$L$721,C91,原始数据!I$2:I$721,"客",原始数据!S$2:S$721,"&gt;2")</f>
        <v>0</v>
      </c>
      <c r="H91" s="50">
        <f>COUNTIFS(原始数据!L$2:L$721,C91,原始数据!I$2:I$721,"主",原始数据!S$2:S$721,"5")+COUNTIFS(原始数据!L$2:L$721,C91,原始数据!I$2:I$721,"客",原始数据!S$2:S$721,"0")</f>
        <v>0</v>
      </c>
      <c r="I91" s="58">
        <f>COUNTIFS(原始数据!L$2:L$721,C91,原始数据!I$2:I$721,"主",原始数据!S$2:S$721,"0")+COUNTIFS(原始数据!L$2:L$721,C91,原始数据!I$2:I$721,"客",原始数据!S$2:S$721,"5")</f>
        <v>0</v>
      </c>
      <c r="J91" s="50">
        <f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61">
        <f t="shared" si="12"/>
        <v>0</v>
      </c>
      <c r="L91" s="50">
        <f>SUMIFS(原始数据!S$2:S$721,原始数据!L$2:L$721,C91,原始数据!I$2:I$721,"主")+SUMIFS(原始数据!T$2:T$721,原始数据!L$2:L$721,C91,原始数据!I$2:I$721,"客")</f>
        <v>0</v>
      </c>
      <c r="M91" s="57">
        <f>SUMIFS(原始数据!S$2:S$721,原始数据!L$2:L$721,C91,原始数据!I$2:I$721,"客")+SUMIFS(原始数据!T$2:T$721,原始数据!L$2:L$721,C91,原始数据!I$2:I$721,"主")</f>
        <v>0</v>
      </c>
      <c r="N91" s="61">
        <f t="shared" si="13"/>
        <v>0</v>
      </c>
      <c r="O91" s="61">
        <f t="shared" si="14"/>
        <v>0</v>
      </c>
      <c r="P91" s="57"/>
      <c r="Q91" s="37">
        <v>34</v>
      </c>
      <c r="R91" s="38">
        <f>各类选项!K35</f>
        <v>0</v>
      </c>
      <c r="S91" s="38">
        <f>各类选项!L35</f>
        <v>0</v>
      </c>
      <c r="T91" s="38">
        <f>COUNTIFS(原始数据!$L$2:$L$721,S91)</f>
        <v>0</v>
      </c>
      <c r="U91" s="38">
        <f>COUNTIFS(原始数据!$L$2:$L$721,S91,原始数据!I$2:I$721,"主",原始数据!S$2:S$721,"&gt;2")+COUNTIFS(原始数据!$L$2:$L$721,S91,原始数据!I$2:I$721,"客",原始数据!S$2:S$721,"&lt;2")</f>
        <v>0</v>
      </c>
      <c r="V91" s="39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40">
        <f t="shared" si="15"/>
        <v>0</v>
      </c>
      <c r="X91" s="63">
        <f t="shared" si="16"/>
        <v>0</v>
      </c>
      <c r="Y91" s="38">
        <f>SUMIFS(原始数据!S$2:S$721,原始数据!L$2:L$721,S91,原始数据!I$2:I$721,"主")+SUMIFS(原始数据!T$2:T$721,原始数据!L$2:L$721,S91,原始数据!I$2:I$721,"客")</f>
        <v>0</v>
      </c>
      <c r="Z91" s="38">
        <f>SUMIFS(原始数据!S$2:S$721,原始数据!L$2:L$721,S91,原始数据!I$2:I$721,"客")+SUMIFS(原始数据!T$2:T$721,原始数据!L$2:L$721,S91,原始数据!I$2:I$721,"主")</f>
        <v>0</v>
      </c>
      <c r="AA91" s="40">
        <f t="shared" si="19"/>
        <v>0</v>
      </c>
      <c r="AB91" s="40">
        <f>IF(T91=0,0,SUMIFS(赛后数据!AS$2:AS$721,原始数据!L$2:L$721,S91)/T91)</f>
        <v>0</v>
      </c>
      <c r="AC91" s="40">
        <f t="shared" si="18"/>
        <v>0</v>
      </c>
      <c r="AD91" s="38">
        <f>(COUNTIFS(赛后数据!AV$2:AV$721,S91)+COUNTIFS(赛后数据!AV$2:AV$721,S91))</f>
        <v>0</v>
      </c>
      <c r="AE91" s="38">
        <f t="array" ref="AE91">AF91+SUMPRODUCT((AF$58:AF$97=AF91)*(AH$58:AH$97&gt;AH91))</f>
        <v>34</v>
      </c>
      <c r="AF91" s="38">
        <f t="array" ref="AF91">RANK(AA91,AA$58:AA$97)+SUMPRODUCT((AA$58:AA$97=AA91)*(AC$58:AC$97&gt;AC91))</f>
        <v>13</v>
      </c>
      <c r="AG91" s="38">
        <f t="array" ref="AG91">AF91+SUMPRODUCT((AF$58:AF$97=AF87)*(W$58:W$97&gt;W91))</f>
        <v>13</v>
      </c>
      <c r="AH91" s="38">
        <v>7</v>
      </c>
    </row>
    <row r="92" ht="19" hidden="1" customHeight="1" spans="1:34">
      <c r="A92" s="44"/>
      <c r="B92" s="47">
        <f t="array" ref="B92">INDEX($R$58:$AE$97,MATCH(Q92,$AE$58:$AE$97,0),1)</f>
        <v>0</v>
      </c>
      <c r="C92" s="48">
        <f t="array" ref="C92">INDEX($R$58:$AE$97,MATCH(Q92,$AE$58:$AE$97,0),2)</f>
        <v>0</v>
      </c>
      <c r="D92" s="47">
        <f>COUNTIFS(原始数据!$L$2:$L$721,C92)</f>
        <v>0</v>
      </c>
      <c r="E92" s="55">
        <f>COUNTIFS(原始数据!$L$2:$L$721,C92,原始数据!I$2:I$721,"主",原始数据!S$2:S$721,"&gt;2")+COUNTIFS(原始数据!$L$2:$L$721,C92,原始数据!I$2:I$721,"客",原始数据!S$2:S$721,"&lt;2")</f>
        <v>0</v>
      </c>
      <c r="F92" s="55">
        <f>COUNTIFS(原始数据!$L$2:$L$721,C92,原始数据!I$2:I$721,"主",原始数据!S$2:S$721,"=2")+COUNTIFS(原始数据!$L$2:$L$721,C92,原始数据!I$2:I$721,"客",原始数据!S$2:S$721,"=2")</f>
        <v>0</v>
      </c>
      <c r="G92" s="56">
        <f>COUNTIFS(原始数据!$L$2:$L$721,C92,原始数据!I$2:I$721,"主",原始数据!S$2:S$721,"&lt;2")+COUNTIFS(原始数据!$L$2:$L$721,C92,原始数据!I$2:I$721,"客",原始数据!S$2:S$721,"&gt;2")</f>
        <v>0</v>
      </c>
      <c r="H92" s="47">
        <f>COUNTIFS(原始数据!L$2:L$721,C92,原始数据!I$2:I$721,"主",原始数据!S$2:S$721,"5")+COUNTIFS(原始数据!L$2:L$721,C92,原始数据!I$2:I$721,"客",原始数据!S$2:S$721,"0")</f>
        <v>0</v>
      </c>
      <c r="I92" s="56">
        <f>COUNTIFS(原始数据!L$2:L$721,C92,原始数据!I$2:I$721,"主",原始数据!S$2:S$721,"0")+COUNTIFS(原始数据!L$2:L$721,C92,原始数据!I$2:I$721,"客",原始数据!S$2:S$721,"5")</f>
        <v>0</v>
      </c>
      <c r="J92" s="47">
        <f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60">
        <f t="shared" si="12"/>
        <v>0</v>
      </c>
      <c r="L92" s="47">
        <f>SUMIFS(原始数据!S$2:S$721,原始数据!L$2:L$721,C92,原始数据!I$2:I$721,"主")+SUMIFS(原始数据!T$2:T$721,原始数据!L$2:L$721,C92,原始数据!I$2:I$721,"客")</f>
        <v>0</v>
      </c>
      <c r="M92" s="55">
        <f>SUMIFS(原始数据!S$2:S$721,原始数据!L$2:L$721,C92,原始数据!I$2:I$721,"客")+SUMIFS(原始数据!T$2:T$721,原始数据!L$2:L$721,C92,原始数据!I$2:I$721,"主")</f>
        <v>0</v>
      </c>
      <c r="N92" s="60">
        <f t="shared" si="13"/>
        <v>0</v>
      </c>
      <c r="O92" s="60">
        <f t="shared" si="14"/>
        <v>0</v>
      </c>
      <c r="P92" s="57"/>
      <c r="Q92" s="37">
        <v>35</v>
      </c>
      <c r="R92" s="38">
        <f>各类选项!K36</f>
        <v>0</v>
      </c>
      <c r="S92" s="38">
        <f>各类选项!L36</f>
        <v>0</v>
      </c>
      <c r="T92" s="38">
        <f>COUNTIFS(原始数据!$L$2:$L$721,S92)</f>
        <v>0</v>
      </c>
      <c r="U92" s="38">
        <f>COUNTIFS(原始数据!$L$2:$L$721,S92,原始数据!I$2:I$721,"主",原始数据!S$2:S$721,"&gt;2")+COUNTIFS(原始数据!$L$2:$L$721,S92,原始数据!I$2:I$721,"客",原始数据!S$2:S$721,"&lt;2")</f>
        <v>0</v>
      </c>
      <c r="V92" s="39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40">
        <f t="shared" si="15"/>
        <v>0</v>
      </c>
      <c r="X92" s="63">
        <f t="shared" si="16"/>
        <v>0</v>
      </c>
      <c r="Y92" s="38">
        <f>SUMIFS(原始数据!S$2:S$721,原始数据!L$2:L$721,S92,原始数据!I$2:I$721,"主")+SUMIFS(原始数据!T$2:T$721,原始数据!L$2:L$721,S92,原始数据!I$2:I$721,"客")</f>
        <v>0</v>
      </c>
      <c r="Z92" s="38">
        <f>SUMIFS(原始数据!S$2:S$721,原始数据!L$2:L$721,S92,原始数据!I$2:I$721,"客")+SUMIFS(原始数据!T$2:T$721,原始数据!L$2:L$721,S92,原始数据!I$2:I$721,"主")</f>
        <v>0</v>
      </c>
      <c r="AA92" s="40">
        <f t="shared" si="19"/>
        <v>0</v>
      </c>
      <c r="AB92" s="40">
        <f>IF(T92=0,0,SUMIFS(赛后数据!AS$2:AS$721,原始数据!L$2:L$721,S92)/T92)</f>
        <v>0</v>
      </c>
      <c r="AC92" s="40">
        <f t="shared" si="18"/>
        <v>0</v>
      </c>
      <c r="AD92" s="38">
        <f>(COUNTIFS(赛后数据!AV$2:AV$721,S92)+COUNTIFS(赛后数据!AV$2:AV$721,S92))</f>
        <v>0</v>
      </c>
      <c r="AE92" s="38">
        <f t="array" ref="AE92">AF92+SUMPRODUCT((AF$58:AF$97=AF92)*(AH$58:AH$97&gt;AH92))</f>
        <v>35</v>
      </c>
      <c r="AF92" s="38">
        <f t="array" ref="AF92">RANK(AA92,AA$58:AA$97)+SUMPRODUCT((AA$58:AA$97=AA92)*(AC$58:AC$97&gt;AC92))</f>
        <v>13</v>
      </c>
      <c r="AG92" s="38">
        <f t="array" ref="AG92">AF92+SUMPRODUCT((AF$58:AF$97=AF88)*(W$58:W$97&gt;W92))</f>
        <v>13</v>
      </c>
      <c r="AH92" s="38">
        <v>6</v>
      </c>
    </row>
    <row r="93" ht="19" hidden="1" customHeight="1" spans="1:34">
      <c r="A93" s="44"/>
      <c r="B93" s="50">
        <f t="array" ref="B93">INDEX($R$58:$AE$97,MATCH(Q93,$AE$58:$AE$97,0),1)</f>
        <v>0</v>
      </c>
      <c r="C93" s="51">
        <f t="array" ref="C93">INDEX($R$58:$AE$97,MATCH(Q93,$AE$58:$AE$97,0),2)</f>
        <v>0</v>
      </c>
      <c r="D93" s="50">
        <f>COUNTIFS(原始数据!$L$2:$L$721,C93)</f>
        <v>0</v>
      </c>
      <c r="E93" s="57">
        <f>COUNTIFS(原始数据!$L$2:$L$721,C93,原始数据!I$2:I$721,"主",原始数据!S$2:S$721,"&gt;2")+COUNTIFS(原始数据!$L$2:$L$721,C93,原始数据!I$2:I$721,"客",原始数据!S$2:S$721,"&lt;2")</f>
        <v>0</v>
      </c>
      <c r="F93" s="57">
        <f>COUNTIFS(原始数据!$L$2:$L$721,C93,原始数据!I$2:I$721,"主",原始数据!S$2:S$721,"=2")+COUNTIFS(原始数据!$L$2:$L$721,C93,原始数据!I$2:I$721,"客",原始数据!S$2:S$721,"=2")</f>
        <v>0</v>
      </c>
      <c r="G93" s="58">
        <f>COUNTIFS(原始数据!$L$2:$L$721,C93,原始数据!I$2:I$721,"主",原始数据!S$2:S$721,"&lt;2")+COUNTIFS(原始数据!$L$2:$L$721,C93,原始数据!I$2:I$721,"客",原始数据!S$2:S$721,"&gt;2")</f>
        <v>0</v>
      </c>
      <c r="H93" s="50">
        <f>COUNTIFS(原始数据!L$2:L$721,C93,原始数据!I$2:I$721,"主",原始数据!S$2:S$721,"5")+COUNTIFS(原始数据!L$2:L$721,C93,原始数据!I$2:I$721,"客",原始数据!S$2:S$721,"0")</f>
        <v>0</v>
      </c>
      <c r="I93" s="58">
        <f>COUNTIFS(原始数据!L$2:L$721,C93,原始数据!I$2:I$721,"主",原始数据!S$2:S$721,"0")+COUNTIFS(原始数据!L$2:L$721,C93,原始数据!I$2:I$721,"客",原始数据!S$2:S$721,"5")</f>
        <v>0</v>
      </c>
      <c r="J93" s="50">
        <f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61">
        <f t="shared" si="12"/>
        <v>0</v>
      </c>
      <c r="L93" s="50">
        <f>SUMIFS(原始数据!S$2:S$721,原始数据!L$2:L$721,C93,原始数据!I$2:I$721,"主")+SUMIFS(原始数据!T$2:T$721,原始数据!L$2:L$721,C93,原始数据!I$2:I$721,"客")</f>
        <v>0</v>
      </c>
      <c r="M93" s="57">
        <f>SUMIFS(原始数据!S$2:S$721,原始数据!L$2:L$721,C93,原始数据!I$2:I$721,"客")+SUMIFS(原始数据!T$2:T$721,原始数据!L$2:L$721,C93,原始数据!I$2:I$721,"主")</f>
        <v>0</v>
      </c>
      <c r="N93" s="61">
        <f t="shared" si="13"/>
        <v>0</v>
      </c>
      <c r="O93" s="61">
        <f t="shared" si="14"/>
        <v>0</v>
      </c>
      <c r="P93" s="57"/>
      <c r="Q93" s="37">
        <v>36</v>
      </c>
      <c r="R93" s="38">
        <f>各类选项!K37</f>
        <v>0</v>
      </c>
      <c r="S93" s="38">
        <f>各类选项!L37</f>
        <v>0</v>
      </c>
      <c r="T93" s="38">
        <f>COUNTIFS(原始数据!$L$2:$L$721,S93)</f>
        <v>0</v>
      </c>
      <c r="U93" s="38">
        <f>COUNTIFS(原始数据!$L$2:$L$721,S93,原始数据!I$2:I$721,"主",原始数据!S$2:S$721,"&gt;2")+COUNTIFS(原始数据!$L$2:$L$721,S93,原始数据!I$2:I$721,"客",原始数据!S$2:S$721,"&lt;2")</f>
        <v>0</v>
      </c>
      <c r="V93" s="39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40">
        <f t="shared" si="15"/>
        <v>0</v>
      </c>
      <c r="X93" s="63">
        <f t="shared" si="16"/>
        <v>0</v>
      </c>
      <c r="Y93" s="38">
        <f>SUMIFS(原始数据!S$2:S$721,原始数据!L$2:L$721,S93,原始数据!I$2:I$721,"主")+SUMIFS(原始数据!T$2:T$721,原始数据!L$2:L$721,S93,原始数据!I$2:I$721,"客")</f>
        <v>0</v>
      </c>
      <c r="Z93" s="38">
        <f>SUMIFS(原始数据!S$2:S$721,原始数据!L$2:L$721,S93,原始数据!I$2:I$721,"客")+SUMIFS(原始数据!T$2:T$721,原始数据!L$2:L$721,S93,原始数据!I$2:I$721,"主")</f>
        <v>0</v>
      </c>
      <c r="AA93" s="40">
        <f t="shared" si="19"/>
        <v>0</v>
      </c>
      <c r="AB93" s="40">
        <f>IF(T93=0,0,SUMIFS(赛后数据!AS$2:AS$721,原始数据!L$2:L$721,S93)/T93)</f>
        <v>0</v>
      </c>
      <c r="AC93" s="40">
        <f t="shared" si="18"/>
        <v>0</v>
      </c>
      <c r="AD93" s="38">
        <f>(COUNTIFS(赛后数据!AV$2:AV$721,S93)+COUNTIFS(赛后数据!AV$2:AV$721,S93))</f>
        <v>0</v>
      </c>
      <c r="AE93" s="38">
        <f t="array" ref="AE93">AF93+SUMPRODUCT((AF$58:AF$97=AF93)*(AH$58:AH$97&gt;AH93))</f>
        <v>36</v>
      </c>
      <c r="AF93" s="38">
        <f t="array" ref="AF93">RANK(AA93,AA$58:AA$97)+SUMPRODUCT((AA$58:AA$97=AA93)*(AC$58:AC$97&gt;AC93))</f>
        <v>13</v>
      </c>
      <c r="AG93" s="38">
        <f t="array" ref="AG93">AF93+SUMPRODUCT((AF$58:AF$97=AF89)*(W$58:W$97&gt;W93))</f>
        <v>13</v>
      </c>
      <c r="AH93" s="38">
        <v>5</v>
      </c>
    </row>
    <row r="94" ht="19" hidden="1" customHeight="1" spans="1:34">
      <c r="A94" s="44"/>
      <c r="B94" s="47">
        <f t="array" ref="B94">INDEX($R$58:$AE$97,MATCH(Q94,$AE$58:$AE$97,0),1)</f>
        <v>0</v>
      </c>
      <c r="C94" s="48">
        <f t="array" ref="C94">INDEX($R$58:$AE$97,MATCH(Q94,$AE$58:$AE$97,0),2)</f>
        <v>0</v>
      </c>
      <c r="D94" s="47">
        <f>COUNTIFS(原始数据!$L$2:$L$721,C94)</f>
        <v>0</v>
      </c>
      <c r="E94" s="55">
        <f>COUNTIFS(原始数据!$L$2:$L$721,C94,原始数据!I$2:I$721,"主",原始数据!S$2:S$721,"&gt;2")+COUNTIFS(原始数据!$L$2:$L$721,C94,原始数据!I$2:I$721,"客",原始数据!S$2:S$721,"&lt;2")</f>
        <v>0</v>
      </c>
      <c r="F94" s="55">
        <f>COUNTIFS(原始数据!$L$2:$L$721,C94,原始数据!I$2:I$721,"主",原始数据!S$2:S$721,"=2")+COUNTIFS(原始数据!$L$2:$L$721,C94,原始数据!I$2:I$721,"客",原始数据!S$2:S$721,"=2")</f>
        <v>0</v>
      </c>
      <c r="G94" s="56">
        <f>COUNTIFS(原始数据!$L$2:$L$721,C94,原始数据!I$2:I$721,"主",原始数据!S$2:S$721,"&lt;2")+COUNTIFS(原始数据!$L$2:$L$721,C94,原始数据!I$2:I$721,"客",原始数据!S$2:S$721,"&gt;2")</f>
        <v>0</v>
      </c>
      <c r="H94" s="47">
        <f>COUNTIFS(原始数据!L$2:L$721,C94,原始数据!I$2:I$721,"主",原始数据!S$2:S$721,"5")+COUNTIFS(原始数据!L$2:L$721,C94,原始数据!I$2:I$721,"客",原始数据!S$2:S$721,"0")</f>
        <v>0</v>
      </c>
      <c r="I94" s="56">
        <f>COUNTIFS(原始数据!L$2:L$721,C94,原始数据!I$2:I$721,"主",原始数据!S$2:S$721,"0")+COUNTIFS(原始数据!L$2:L$721,C94,原始数据!I$2:I$721,"客",原始数据!S$2:S$721,"5")</f>
        <v>0</v>
      </c>
      <c r="J94" s="47">
        <f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60">
        <f t="shared" si="12"/>
        <v>0</v>
      </c>
      <c r="L94" s="47">
        <f>SUMIFS(原始数据!S$2:S$721,原始数据!L$2:L$721,C94,原始数据!I$2:I$721,"主")+SUMIFS(原始数据!T$2:T$721,原始数据!L$2:L$721,C94,原始数据!I$2:I$721,"客")</f>
        <v>0</v>
      </c>
      <c r="M94" s="55">
        <f>SUMIFS(原始数据!S$2:S$721,原始数据!L$2:L$721,C94,原始数据!I$2:I$721,"客")+SUMIFS(原始数据!T$2:T$721,原始数据!L$2:L$721,C94,原始数据!I$2:I$721,"主")</f>
        <v>0</v>
      </c>
      <c r="N94" s="60">
        <f t="shared" si="13"/>
        <v>0</v>
      </c>
      <c r="O94" s="60">
        <f t="shared" si="14"/>
        <v>0</v>
      </c>
      <c r="P94" s="57"/>
      <c r="Q94" s="37">
        <v>37</v>
      </c>
      <c r="R94" s="38">
        <f>各类选项!K38</f>
        <v>0</v>
      </c>
      <c r="S94" s="38">
        <f>各类选项!L38</f>
        <v>0</v>
      </c>
      <c r="T94" s="38">
        <f>COUNTIFS(原始数据!$L$2:$L$721,S94)</f>
        <v>0</v>
      </c>
      <c r="U94" s="38">
        <f>COUNTIFS(原始数据!$L$2:$L$721,S94,原始数据!I$2:I$721,"主",原始数据!S$2:S$721,"&gt;2")+COUNTIFS(原始数据!$L$2:$L$721,S94,原始数据!I$2:I$721,"客",原始数据!S$2:S$721,"&lt;2")</f>
        <v>0</v>
      </c>
      <c r="V94" s="39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40">
        <f t="shared" si="15"/>
        <v>0</v>
      </c>
      <c r="X94" s="63">
        <f t="shared" si="16"/>
        <v>0</v>
      </c>
      <c r="Y94" s="38">
        <f>SUMIFS(原始数据!S$2:S$721,原始数据!L$2:L$721,S94,原始数据!I$2:I$721,"主")+SUMIFS(原始数据!T$2:T$721,原始数据!L$2:L$721,S94,原始数据!I$2:I$721,"客")</f>
        <v>0</v>
      </c>
      <c r="Z94" s="38">
        <f>SUMIFS(原始数据!S$2:S$721,原始数据!L$2:L$721,S94,原始数据!I$2:I$721,"客")+SUMIFS(原始数据!T$2:T$721,原始数据!L$2:L$721,S94,原始数据!I$2:I$721,"主")</f>
        <v>0</v>
      </c>
      <c r="AA94" s="40">
        <f t="shared" si="19"/>
        <v>0</v>
      </c>
      <c r="AB94" s="40">
        <f>IF(T94=0,0,SUMIFS(赛后数据!AS$2:AS$721,原始数据!L$2:L$721,S94)/T94)</f>
        <v>0</v>
      </c>
      <c r="AC94" s="40">
        <f t="shared" si="18"/>
        <v>0</v>
      </c>
      <c r="AD94" s="38">
        <f>(COUNTIFS(赛后数据!AV$2:AV$721,S94)+COUNTIFS(赛后数据!AV$2:AV$721,S94))</f>
        <v>0</v>
      </c>
      <c r="AE94" s="38">
        <f t="array" ref="AE94">AF94+SUMPRODUCT((AF$58:AF$97=AF94)*(AH$58:AH$97&gt;AH94))</f>
        <v>37</v>
      </c>
      <c r="AF94" s="38">
        <f t="array" ref="AF94">RANK(AA94,AA$58:AA$97)+SUMPRODUCT((AA$58:AA$97=AA94)*(AC$58:AC$97&gt;AC94))</f>
        <v>13</v>
      </c>
      <c r="AG94" s="38">
        <f t="array" ref="AG94">AF94+SUMPRODUCT((AF$58:AF$97=AF90)*(W$58:W$97&gt;W94))</f>
        <v>13</v>
      </c>
      <c r="AH94" s="38">
        <v>4</v>
      </c>
    </row>
    <row r="95" ht="19" hidden="1" customHeight="1" spans="1:34">
      <c r="A95" s="44"/>
      <c r="B95" s="50">
        <f t="array" ref="B95">INDEX($R$58:$AE$97,MATCH(Q95,$AE$58:$AE$97,0),1)</f>
        <v>0</v>
      </c>
      <c r="C95" s="51">
        <f t="array" ref="C95">INDEX($R$58:$AE$97,MATCH(Q95,$AE$58:$AE$97,0),2)</f>
        <v>0</v>
      </c>
      <c r="D95" s="50">
        <f>COUNTIFS(原始数据!$L$2:$L$721,C95)</f>
        <v>0</v>
      </c>
      <c r="E95" s="57">
        <f>COUNTIFS(原始数据!$L$2:$L$721,C95,原始数据!I$2:I$721,"主",原始数据!S$2:S$721,"&gt;2")+COUNTIFS(原始数据!$L$2:$L$721,C95,原始数据!I$2:I$721,"客",原始数据!S$2:S$721,"&lt;2")</f>
        <v>0</v>
      </c>
      <c r="F95" s="57">
        <f>COUNTIFS(原始数据!$L$2:$L$721,C95,原始数据!I$2:I$721,"主",原始数据!S$2:S$721,"=2")+COUNTIFS(原始数据!$L$2:$L$721,C95,原始数据!I$2:I$721,"客",原始数据!S$2:S$721,"=2")</f>
        <v>0</v>
      </c>
      <c r="G95" s="58">
        <f>COUNTIFS(原始数据!$L$2:$L$721,C95,原始数据!I$2:I$721,"主",原始数据!S$2:S$721,"&lt;2")+COUNTIFS(原始数据!$L$2:$L$721,C95,原始数据!I$2:I$721,"客",原始数据!S$2:S$721,"&gt;2")</f>
        <v>0</v>
      </c>
      <c r="H95" s="50">
        <f>COUNTIFS(原始数据!L$2:L$721,C95,原始数据!I$2:I$721,"主",原始数据!S$2:S$721,"5")+COUNTIFS(原始数据!L$2:L$721,C95,原始数据!I$2:I$721,"客",原始数据!S$2:S$721,"0")</f>
        <v>0</v>
      </c>
      <c r="I95" s="58">
        <f>COUNTIFS(原始数据!L$2:L$721,C95,原始数据!I$2:I$721,"主",原始数据!S$2:S$721,"0")+COUNTIFS(原始数据!L$2:L$721,C95,原始数据!I$2:I$721,"客",原始数据!S$2:S$721,"5")</f>
        <v>0</v>
      </c>
      <c r="J95" s="50">
        <f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61">
        <f t="shared" si="12"/>
        <v>0</v>
      </c>
      <c r="L95" s="50">
        <f>SUMIFS(原始数据!S$2:S$721,原始数据!L$2:L$721,C95,原始数据!I$2:I$721,"主")+SUMIFS(原始数据!T$2:T$721,原始数据!L$2:L$721,C95,原始数据!I$2:I$721,"客")</f>
        <v>0</v>
      </c>
      <c r="M95" s="57">
        <f>SUMIFS(原始数据!S$2:S$721,原始数据!L$2:L$721,C95,原始数据!I$2:I$721,"客")+SUMIFS(原始数据!T$2:T$721,原始数据!L$2:L$721,C95,原始数据!I$2:I$721,"主")</f>
        <v>0</v>
      </c>
      <c r="N95" s="61">
        <f t="shared" si="13"/>
        <v>0</v>
      </c>
      <c r="O95" s="61">
        <f t="shared" si="14"/>
        <v>0</v>
      </c>
      <c r="P95" s="57"/>
      <c r="Q95" s="37">
        <v>38</v>
      </c>
      <c r="R95" s="38">
        <f>各类选项!K39</f>
        <v>0</v>
      </c>
      <c r="S95" s="38">
        <f>各类选项!L39</f>
        <v>0</v>
      </c>
      <c r="T95" s="38">
        <f>COUNTIFS(原始数据!$L$2:$L$721,S95)</f>
        <v>0</v>
      </c>
      <c r="U95" s="38">
        <f>COUNTIFS(原始数据!$L$2:$L$721,S95,原始数据!I$2:I$721,"主",原始数据!S$2:S$721,"&gt;2")+COUNTIFS(原始数据!$L$2:$L$721,S95,原始数据!I$2:I$721,"客",原始数据!S$2:S$721,"&lt;2")</f>
        <v>0</v>
      </c>
      <c r="V95" s="39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40">
        <f t="shared" si="15"/>
        <v>0</v>
      </c>
      <c r="X95" s="63">
        <f t="shared" si="16"/>
        <v>0</v>
      </c>
      <c r="Y95" s="38">
        <f>SUMIFS(原始数据!S$2:S$721,原始数据!L$2:L$721,S95,原始数据!I$2:I$721,"主")+SUMIFS(原始数据!T$2:T$721,原始数据!L$2:L$721,S95,原始数据!I$2:I$721,"客")</f>
        <v>0</v>
      </c>
      <c r="Z95" s="38">
        <f>SUMIFS(原始数据!S$2:S$721,原始数据!L$2:L$721,S95,原始数据!I$2:I$721,"客")+SUMIFS(原始数据!T$2:T$721,原始数据!L$2:L$721,S95,原始数据!I$2:I$721,"主")</f>
        <v>0</v>
      </c>
      <c r="AA95" s="40">
        <f t="shared" si="19"/>
        <v>0</v>
      </c>
      <c r="AB95" s="40">
        <f>IF(T95=0,0,SUMIFS(赛后数据!AS$2:AS$721,原始数据!L$2:L$721,S95)/T95)</f>
        <v>0</v>
      </c>
      <c r="AC95" s="40">
        <f t="shared" si="18"/>
        <v>0</v>
      </c>
      <c r="AD95" s="38">
        <f>(COUNTIFS(赛后数据!AV$2:AV$721,S95)+COUNTIFS(赛后数据!AV$2:AV$721,S95))</f>
        <v>0</v>
      </c>
      <c r="AE95" s="38">
        <f t="array" ref="AE95">AF95+SUMPRODUCT((AF$58:AF$97=AF95)*(AH$58:AH$97&gt;AH95))</f>
        <v>38</v>
      </c>
      <c r="AF95" s="38">
        <f t="array" ref="AF95">RANK(AA95,AA$58:AA$97)+SUMPRODUCT((AA$58:AA$97=AA95)*(AC$58:AC$97&gt;AC95))</f>
        <v>13</v>
      </c>
      <c r="AG95" s="38">
        <f t="array" ref="AG95">AF95+SUMPRODUCT((AF$58:AF$97=AF91)*(W$58:W$97&gt;W95))</f>
        <v>13</v>
      </c>
      <c r="AH95" s="38">
        <v>3</v>
      </c>
    </row>
    <row r="96" ht="19" hidden="1" customHeight="1" spans="1:34">
      <c r="A96" s="44"/>
      <c r="B96" s="47">
        <f t="array" ref="B96">INDEX($R$58:$AE$97,MATCH(Q96,$AE$58:$AE$97,0),1)</f>
        <v>0</v>
      </c>
      <c r="C96" s="48">
        <f t="array" ref="C96">INDEX($R$58:$AE$97,MATCH(Q96,$AE$58:$AE$97,0),2)</f>
        <v>0</v>
      </c>
      <c r="D96" s="47">
        <f>COUNTIFS(原始数据!$L$2:$L$721,C96)</f>
        <v>0</v>
      </c>
      <c r="E96" s="55">
        <f>COUNTIFS(原始数据!$L$2:$L$721,C96,原始数据!I$2:I$721,"主",原始数据!S$2:S$721,"&gt;2")+COUNTIFS(原始数据!$L$2:$L$721,C96,原始数据!I$2:I$721,"客",原始数据!S$2:S$721,"&lt;2")</f>
        <v>0</v>
      </c>
      <c r="F96" s="55">
        <f>COUNTIFS(原始数据!$L$2:$L$721,C96,原始数据!I$2:I$721,"主",原始数据!S$2:S$721,"=2")+COUNTIFS(原始数据!$L$2:$L$721,C96,原始数据!I$2:I$721,"客",原始数据!S$2:S$721,"=2")</f>
        <v>0</v>
      </c>
      <c r="G96" s="56">
        <f>COUNTIFS(原始数据!$L$2:$L$721,C96,原始数据!I$2:I$721,"主",原始数据!S$2:S$721,"&lt;2")+COUNTIFS(原始数据!$L$2:$L$721,C96,原始数据!I$2:I$721,"客",原始数据!S$2:S$721,"&gt;2")</f>
        <v>0</v>
      </c>
      <c r="H96" s="47">
        <f>COUNTIFS(原始数据!L$2:L$721,C96,原始数据!I$2:I$721,"主",原始数据!S$2:S$721,"5")+COUNTIFS(原始数据!L$2:L$721,C96,原始数据!I$2:I$721,"客",原始数据!S$2:S$721,"0")</f>
        <v>0</v>
      </c>
      <c r="I96" s="56">
        <f>COUNTIFS(原始数据!L$2:L$721,C96,原始数据!I$2:I$721,"主",原始数据!S$2:S$721,"0")+COUNTIFS(原始数据!L$2:L$721,C96,原始数据!I$2:I$721,"客",原始数据!S$2:S$721,"5")</f>
        <v>0</v>
      </c>
      <c r="J96" s="47">
        <f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60">
        <f t="shared" si="12"/>
        <v>0</v>
      </c>
      <c r="L96" s="47">
        <f>SUMIFS(原始数据!S$2:S$721,原始数据!L$2:L$721,C96,原始数据!I$2:I$721,"主")+SUMIFS(原始数据!T$2:T$721,原始数据!L$2:L$721,C96,原始数据!I$2:I$721,"客")</f>
        <v>0</v>
      </c>
      <c r="M96" s="55">
        <f>SUMIFS(原始数据!S$2:S$721,原始数据!L$2:L$721,C96,原始数据!I$2:I$721,"客")+SUMIFS(原始数据!T$2:T$721,原始数据!L$2:L$721,C96,原始数据!I$2:I$721,"主")</f>
        <v>0</v>
      </c>
      <c r="N96" s="60">
        <f t="shared" si="13"/>
        <v>0</v>
      </c>
      <c r="O96" s="60">
        <f t="shared" si="14"/>
        <v>0</v>
      </c>
      <c r="P96" s="57"/>
      <c r="Q96" s="37">
        <v>39</v>
      </c>
      <c r="R96" s="38">
        <f>各类选项!K40</f>
        <v>0</v>
      </c>
      <c r="S96" s="38">
        <f>各类选项!L40</f>
        <v>0</v>
      </c>
      <c r="T96" s="38">
        <f>COUNTIFS(原始数据!$L$2:$L$721,S96)</f>
        <v>0</v>
      </c>
      <c r="U96" s="38">
        <f>COUNTIFS(原始数据!$L$2:$L$721,S96,原始数据!I$2:I$721,"主",原始数据!S$2:S$721,"&gt;2")+COUNTIFS(原始数据!$L$2:$L$721,S96,原始数据!I$2:I$721,"客",原始数据!S$2:S$721,"&lt;2")</f>
        <v>0</v>
      </c>
      <c r="V96" s="39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40">
        <f t="shared" si="15"/>
        <v>0</v>
      </c>
      <c r="X96" s="63">
        <f t="shared" si="16"/>
        <v>0</v>
      </c>
      <c r="Y96" s="38">
        <f>SUMIFS(原始数据!S$2:S$721,原始数据!L$2:L$721,S96,原始数据!I$2:I$721,"主")+SUMIFS(原始数据!T$2:T$721,原始数据!L$2:L$721,S96,原始数据!I$2:I$721,"客")</f>
        <v>0</v>
      </c>
      <c r="Z96" s="38">
        <f>SUMIFS(原始数据!S$2:S$721,原始数据!L$2:L$721,S96,原始数据!I$2:I$721,"客")+SUMIFS(原始数据!T$2:T$721,原始数据!L$2:L$721,S96,原始数据!I$2:I$721,"主")</f>
        <v>0</v>
      </c>
      <c r="AA96" s="40">
        <f t="shared" si="19"/>
        <v>0</v>
      </c>
      <c r="AB96" s="40">
        <f>IF(T96=0,0,SUMIFS(赛后数据!AS$2:AS$721,原始数据!L$2:L$721,S96)/T96)</f>
        <v>0</v>
      </c>
      <c r="AC96" s="40">
        <f t="shared" si="18"/>
        <v>0</v>
      </c>
      <c r="AD96" s="38">
        <f>(COUNTIFS(赛后数据!AV$2:AV$721,S96)+COUNTIFS(赛后数据!AV$2:AV$721,S96))</f>
        <v>0</v>
      </c>
      <c r="AE96" s="38">
        <f t="array" ref="AE96">AF96+SUMPRODUCT((AF$58:AF$97=AF96)*(AH$58:AH$97&gt;AH96))</f>
        <v>39</v>
      </c>
      <c r="AF96" s="38">
        <f t="array" ref="AF96">RANK(AA96,AA$58:AA$97)+SUMPRODUCT((AA$58:AA$97=AA96)*(AC$58:AC$97&gt;AC96))</f>
        <v>13</v>
      </c>
      <c r="AG96" s="38">
        <f t="array" ref="AG96">AF96+SUMPRODUCT((AF$58:AF$97=AF92)*(W$58:W$97&gt;W96))</f>
        <v>13</v>
      </c>
      <c r="AH96" s="38">
        <v>2</v>
      </c>
    </row>
    <row r="97" ht="19" hidden="1" customHeight="1" spans="1:34">
      <c r="A97" s="44"/>
      <c r="B97" s="50">
        <f t="array" ref="B97">INDEX($R$58:$AE$97,MATCH(Q97,$AE$58:$AE$97,0),1)</f>
        <v>0</v>
      </c>
      <c r="C97" s="51">
        <f t="array" ref="C97">INDEX($R$58:$AE$97,MATCH(Q97,$AE$58:$AE$97,0),2)</f>
        <v>0</v>
      </c>
      <c r="D97" s="50">
        <f>COUNTIFS(原始数据!$L$2:$L$721,C97)</f>
        <v>0</v>
      </c>
      <c r="E97" s="57">
        <f>COUNTIFS(原始数据!$L$2:$L$721,C97,原始数据!I$2:I$721,"主",原始数据!S$2:S$721,"&gt;2")+COUNTIFS(原始数据!$L$2:$L$721,C97,原始数据!I$2:I$721,"客",原始数据!S$2:S$721,"&lt;2")</f>
        <v>0</v>
      </c>
      <c r="F97" s="57">
        <f>COUNTIFS(原始数据!$L$2:$L$721,C97,原始数据!I$2:I$721,"主",原始数据!S$2:S$721,"=2")+COUNTIFS(原始数据!$L$2:$L$721,C97,原始数据!I$2:I$721,"客",原始数据!S$2:S$721,"=2")</f>
        <v>0</v>
      </c>
      <c r="G97" s="58">
        <f>COUNTIFS(原始数据!$L$2:$L$721,C97,原始数据!I$2:I$721,"主",原始数据!S$2:S$721,"&lt;2")+COUNTIFS(原始数据!$L$2:$L$721,C97,原始数据!I$2:I$721,"客",原始数据!S$2:S$721,"&gt;2")</f>
        <v>0</v>
      </c>
      <c r="H97" s="50">
        <f>COUNTIFS(原始数据!L$2:L$721,C97,原始数据!I$2:I$721,"主",原始数据!S$2:S$721,"5")+COUNTIFS(原始数据!L$2:L$721,C97,原始数据!I$2:I$721,"客",原始数据!S$2:S$721,"0")</f>
        <v>0</v>
      </c>
      <c r="I97" s="58">
        <f>COUNTIFS(原始数据!L$2:L$721,C97,原始数据!I$2:I$721,"主",原始数据!S$2:S$721,"0")+COUNTIFS(原始数据!L$2:L$721,C97,原始数据!I$2:I$721,"客",原始数据!S$2:S$721,"5")</f>
        <v>0</v>
      </c>
      <c r="J97" s="50">
        <f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61">
        <f t="shared" si="12"/>
        <v>0</v>
      </c>
      <c r="L97" s="50">
        <f>SUMIFS(原始数据!S$2:S$721,原始数据!L$2:L$721,C97,原始数据!I$2:I$721,"主")+SUMIFS(原始数据!T$2:T$721,原始数据!L$2:L$721,C97,原始数据!I$2:I$721,"客")</f>
        <v>0</v>
      </c>
      <c r="M97" s="57">
        <f>SUMIFS(原始数据!S$2:S$721,原始数据!L$2:L$721,C97,原始数据!I$2:I$721,"客")+SUMIFS(原始数据!T$2:T$721,原始数据!L$2:L$721,C97,原始数据!I$2:I$721,"主")</f>
        <v>0</v>
      </c>
      <c r="N97" s="61">
        <f t="shared" si="13"/>
        <v>0</v>
      </c>
      <c r="O97" s="61">
        <f t="shared" si="14"/>
        <v>0</v>
      </c>
      <c r="P97" s="57"/>
      <c r="Q97" s="37">
        <v>40</v>
      </c>
      <c r="R97" s="38">
        <f>各类选项!K41</f>
        <v>0</v>
      </c>
      <c r="S97" s="38">
        <f>各类选项!L41</f>
        <v>0</v>
      </c>
      <c r="T97" s="38">
        <f>COUNTIFS(原始数据!$L$2:$L$721,S97)</f>
        <v>0</v>
      </c>
      <c r="U97" s="38">
        <f>COUNTIFS(原始数据!$L$2:$L$721,S97,原始数据!I$2:I$721,"主",原始数据!S$2:S$721,"&gt;2")+COUNTIFS(原始数据!$L$2:$L$721,S97,原始数据!I$2:I$721,"客",原始数据!S$2:S$721,"&lt;2")</f>
        <v>0</v>
      </c>
      <c r="V97" s="39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40">
        <f t="shared" si="15"/>
        <v>0</v>
      </c>
      <c r="X97" s="63">
        <f t="shared" si="16"/>
        <v>0</v>
      </c>
      <c r="Y97" s="38">
        <f>SUMIFS(原始数据!S$2:S$721,原始数据!L$2:L$721,S97,原始数据!I$2:I$721,"主")+SUMIFS(原始数据!T$2:T$721,原始数据!L$2:L$721,S97,原始数据!I$2:I$721,"客")</f>
        <v>0</v>
      </c>
      <c r="Z97" s="38">
        <f>SUMIFS(原始数据!S$2:S$721,原始数据!L$2:L$721,S97,原始数据!I$2:I$721,"客")+SUMIFS(原始数据!T$2:T$721,原始数据!L$2:L$721,S97,原始数据!I$2:I$721,"主")</f>
        <v>0</v>
      </c>
      <c r="AA97" s="40">
        <f t="shared" si="19"/>
        <v>0</v>
      </c>
      <c r="AB97" s="40">
        <f>IF(T97=0,0,SUMIFS(赛后数据!AS$2:AS$721,原始数据!L$2:L$721,S97)/T97)</f>
        <v>0</v>
      </c>
      <c r="AC97" s="40">
        <f t="shared" si="18"/>
        <v>0</v>
      </c>
      <c r="AD97" s="38">
        <f>(COUNTIFS(赛后数据!AV$2:AV$721,S97)+COUNTIFS(赛后数据!AV$2:AV$721,S97))</f>
        <v>0</v>
      </c>
      <c r="AE97" s="38">
        <f t="array" ref="AE97">AF97+SUMPRODUCT((AF$58:AF$97=AF97)*(AH$58:AH$97&gt;AH97))</f>
        <v>40</v>
      </c>
      <c r="AF97" s="38">
        <f t="array" ref="AF97">RANK(AA97,AA$58:AA$97)+SUMPRODUCT((AA$58:AA$97=AA97)*(AC$58:AC$97&gt;AC97))</f>
        <v>13</v>
      </c>
      <c r="AG97" s="38">
        <f t="array" ref="AG97">AF97+SUMPRODUCT((AF$58:AF$97=AF93)*(W$58:W$97&gt;W97))</f>
        <v>13</v>
      </c>
      <c r="AH97" s="38">
        <v>1</v>
      </c>
    </row>
    <row r="98" ht="19" customHeight="1" spans="1:17">
      <c r="A98" s="44"/>
      <c r="B98" s="64" t="s">
        <v>416</v>
      </c>
      <c r="C98" s="64"/>
      <c r="D98" s="64"/>
      <c r="E98" s="64"/>
      <c r="F98" s="64"/>
      <c r="G98" s="76" t="s">
        <v>417</v>
      </c>
      <c r="H98" s="76"/>
      <c r="I98" s="76"/>
      <c r="J98" s="76"/>
      <c r="K98" s="76"/>
      <c r="L98" s="85"/>
      <c r="M98" s="91">
        <v>45347</v>
      </c>
      <c r="N98" s="91"/>
      <c r="O98" s="91"/>
      <c r="P98" s="92"/>
      <c r="Q98" s="37"/>
    </row>
    <row r="99" ht="19" customHeight="1" spans="1:17">
      <c r="A99" s="44"/>
      <c r="B99" s="64"/>
      <c r="C99" s="64"/>
      <c r="D99" s="64"/>
      <c r="E99" s="64"/>
      <c r="F99" s="77"/>
      <c r="G99" s="54" t="s">
        <v>418</v>
      </c>
      <c r="H99" s="54"/>
      <c r="I99" s="54"/>
      <c r="J99" s="54"/>
      <c r="K99" s="54"/>
      <c r="L99" s="42"/>
      <c r="M99" s="91"/>
      <c r="N99" s="91"/>
      <c r="O99" s="91"/>
      <c r="P99" s="92"/>
      <c r="Q99" s="37"/>
    </row>
    <row r="100" ht="19" customHeight="1" spans="1:16">
      <c r="A100" s="65"/>
      <c r="B100" s="65"/>
      <c r="C100" s="65"/>
      <c r="D100" s="65"/>
      <c r="E100" s="65"/>
      <c r="F100" s="65"/>
      <c r="G100" s="65"/>
      <c r="H100" s="65"/>
      <c r="I100" s="37"/>
      <c r="J100" s="37"/>
      <c r="K100" s="37"/>
      <c r="L100" s="65"/>
      <c r="M100" s="65"/>
      <c r="N100" s="65"/>
      <c r="O100" s="65"/>
      <c r="P100" s="65"/>
    </row>
    <row r="101" ht="19" customHeight="1" spans="1:16">
      <c r="A101" s="66"/>
      <c r="B101" s="67"/>
      <c r="C101" s="67"/>
      <c r="D101" s="67"/>
      <c r="E101" s="78"/>
      <c r="F101" s="66"/>
      <c r="G101" s="78" t="str">
        <f>说明!E3&amp;""&amp;说明!F3</f>
        <v>2024IJL夏季赛常规赛</v>
      </c>
      <c r="H101" s="78"/>
      <c r="I101" s="78"/>
      <c r="J101" s="78"/>
      <c r="K101" s="78"/>
      <c r="L101" s="66"/>
      <c r="M101" s="67"/>
      <c r="N101" s="67"/>
      <c r="O101" s="67"/>
      <c r="P101" s="66"/>
    </row>
    <row r="102" ht="19" customHeight="1" spans="1:16">
      <c r="A102" s="66"/>
      <c r="B102" s="67"/>
      <c r="C102" s="67"/>
      <c r="D102" s="67"/>
      <c r="E102" s="78"/>
      <c r="F102" s="66"/>
      <c r="G102" s="78" t="s">
        <v>431</v>
      </c>
      <c r="H102" s="78"/>
      <c r="I102" s="78"/>
      <c r="J102" s="78"/>
      <c r="K102" s="78"/>
      <c r="L102" s="66"/>
      <c r="M102" s="67"/>
      <c r="N102" s="67"/>
      <c r="O102" s="67"/>
      <c r="P102" s="66"/>
    </row>
    <row r="103" ht="19" customHeight="1" spans="1:32">
      <c r="A103" s="68"/>
      <c r="B103" s="69" t="s">
        <v>396</v>
      </c>
      <c r="C103" s="69" t="s">
        <v>432</v>
      </c>
      <c r="D103" s="69" t="s">
        <v>420</v>
      </c>
      <c r="E103" s="69" t="s">
        <v>397</v>
      </c>
      <c r="F103" s="69" t="s">
        <v>421</v>
      </c>
      <c r="G103" s="69" t="s">
        <v>398</v>
      </c>
      <c r="H103" s="69" t="s">
        <v>423</v>
      </c>
      <c r="I103" s="69" t="s">
        <v>422</v>
      </c>
      <c r="J103" s="69" t="s">
        <v>322</v>
      </c>
      <c r="K103" s="69" t="s">
        <v>433</v>
      </c>
      <c r="L103" s="69" t="s">
        <v>405</v>
      </c>
      <c r="M103" s="69" t="s">
        <v>406</v>
      </c>
      <c r="N103" s="69" t="s">
        <v>426</v>
      </c>
      <c r="O103" s="69" t="s">
        <v>408</v>
      </c>
      <c r="P103" s="68"/>
      <c r="Q103" s="37" t="s">
        <v>409</v>
      </c>
      <c r="R103" s="38" t="s">
        <v>396</v>
      </c>
      <c r="S103" s="38" t="s">
        <v>420</v>
      </c>
      <c r="T103" s="38" t="s">
        <v>399</v>
      </c>
      <c r="U103" s="38" t="s">
        <v>322</v>
      </c>
      <c r="V103" s="38" t="s">
        <v>433</v>
      </c>
      <c r="W103" s="38" t="s">
        <v>434</v>
      </c>
      <c r="X103" s="38" t="s">
        <v>435</v>
      </c>
      <c r="Y103" s="38" t="s">
        <v>405</v>
      </c>
      <c r="Z103" s="38" t="s">
        <v>406</v>
      </c>
      <c r="AA103" s="38" t="s">
        <v>426</v>
      </c>
      <c r="AB103" s="38" t="s">
        <v>408</v>
      </c>
      <c r="AC103" s="38" t="s">
        <v>412</v>
      </c>
      <c r="AD103" s="38" t="s">
        <v>413</v>
      </c>
      <c r="AE103" s="38" t="s">
        <v>436</v>
      </c>
      <c r="AF103" s="38" t="s">
        <v>414</v>
      </c>
    </row>
    <row r="104" ht="19" customHeight="1" spans="1:32">
      <c r="A104" s="68"/>
      <c r="B104" s="70" t="str">
        <f t="array" ref="B104">INDEX($R$104:$AF$123,MATCH(Q104,$AE$104:$AE$123,0),1)</f>
        <v>ZETA</v>
      </c>
      <c r="C104" s="70">
        <f>COUNTIF(赛果!M$2:M$91,B104)+COUNTIF(赛果!N$2:N$91,B104)</f>
        <v>12</v>
      </c>
      <c r="D104" s="71">
        <f>COUNTIFS(原始数据!$J$2:$J$721,B104)</f>
        <v>32</v>
      </c>
      <c r="E104" s="79">
        <f>COUNTIFS(原始数据!$E$2:$E$721,B104,原始数据!$I$2:$I$721,"客",原始数据!$S$2:$S$721,"&gt;2")+COUNTIFS(原始数据!$F$2:$F$721,B104,原始数据!$I$2:$I$721,"主",原始数据!$T$2:$T$721,"&gt;2")</f>
        <v>12</v>
      </c>
      <c r="F104" s="79">
        <f>COUNTIFS(原始数据!$E$2:$E$721,B104,原始数据!$I$2:$I$721,"客",原始数据!$S$2:$S$721,"=2")+COUNTIFS(原始数据!$F$2:$F$721,B104,原始数据!$I$2:$I$721,"主",原始数据!$T$2:$T$721,"=2")</f>
        <v>8</v>
      </c>
      <c r="G104" s="80">
        <f>COUNTIFS(原始数据!$E$2:$E$721,B104,原始数据!$I$2:$I$721,"客",原始数据!$S$2:$S$721,"&lt;2")+COUNTIFS(原始数据!$F$2:$F$721,B104,原始数据!$I$2:$I$721,"主",原始数据!$T$2:$T$721,"&lt;2")</f>
        <v>12</v>
      </c>
      <c r="H104" s="71">
        <f>COUNTIFS(原始数据!$E$2:$E$721,B104,原始数据!$I$2:$I$721,"客",原始数据!$S$2:$S$721,"5")+COUNTIFS(原始数据!$F$2:$F$721,B104,原始数据!$I$2:$I$721,"主",原始数据!$T$2:$T$721,"5")</f>
        <v>1</v>
      </c>
      <c r="I104" s="86">
        <f>COUNTIFS(原始数据!$E$2:$E$721,B104,原始数据!$I$2:$I$721,"客",原始数据!$S$2:$S$721,"0")+COUNTIFS(原始数据!$F$2:$F$721,B104,原始数据!$I$2:$I$721,"主",原始数据!$T$2:$T$721,"0")</f>
        <v>5</v>
      </c>
      <c r="J104" s="71">
        <f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60</v>
      </c>
      <c r="K104" s="87">
        <f>IF(D104=0,0,J104/D104)</f>
        <v>1.875</v>
      </c>
      <c r="L104" s="71">
        <f>SUMIFS(原始数据!$S$2:$S$721,原始数据!$E$2:$E$721,B104,原始数据!$I$2:$I$721,"客")+SUMIFS(原始数据!$T$2:$T$721,原始数据!$F$2:$F$721,B104,原始数据!$I$2:$I$721,"主")</f>
        <v>61</v>
      </c>
      <c r="M104" s="79">
        <f>SUMIFS(原始数据!$S$2:$S$721,原始数据!$J$2:$J$721,B104,原始数据!$I$2:$I$721,"主")+SUMIFS(原始数据!$T$2:$T$721,原始数据!$J$2:$J$721,B104,原始数据!$I$2:$I$721,"客")</f>
        <v>73</v>
      </c>
      <c r="N104" s="87">
        <f>IF(D104=0,0,L104/D104)</f>
        <v>1.90625</v>
      </c>
      <c r="O104" s="93">
        <f>IF($D104=0,0,IFERROR($L104/$M104,"MAX"))</f>
        <v>0.835616438356164</v>
      </c>
      <c r="P104" s="68"/>
      <c r="Q104" s="37">
        <v>1</v>
      </c>
      <c r="R104" s="38" t="str">
        <f>各类选项!F2</f>
        <v>AWG</v>
      </c>
      <c r="S104" s="38">
        <f>COUNTIFS(原始数据!$J$2:$J$721,R104)</f>
        <v>33</v>
      </c>
      <c r="T104" s="38">
        <f>COUNTIFS(原始数据!$E$2:$E$721,R104,原始数据!$I$2:$I$721,"客",原始数据!$S$2:$S$721,"&gt;2")+COUNTIFS(原始数据!$F$2:$F$721,R104,原始数据!$I$2:$I$721,"主",原始数据!$T$2:$T$721,"&gt;2")</f>
        <v>7</v>
      </c>
      <c r="U104" s="39">
        <f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47</v>
      </c>
      <c r="V104" s="40">
        <f>IF(S104=0,0,U104/S104)</f>
        <v>1.42424242424242</v>
      </c>
      <c r="W104" s="38"/>
      <c r="X104" s="38"/>
      <c r="Y104" s="39">
        <f>SUMIFS(原始数据!$S$2:$S$721,原始数据!$E$2:$E$721,R104,原始数据!$I$2:$I$721,"客")+SUMIFS(原始数据!$T$2:$T$721,原始数据!$F$2:$F$721,R104,原始数据!$I$2:$I$721,"主")</f>
        <v>47</v>
      </c>
      <c r="Z104" s="38">
        <f>SUMIFS(原始数据!$S$2:$S$721,原始数据!$J$2:$J$721,R104,原始数据!$I$2:$I$721,"主")+SUMIFS(原始数据!$T$2:$T$721,原始数据!$J$2:$J$721,R104,原始数据!$I$2:$I$721,"客")</f>
        <v>97</v>
      </c>
      <c r="AA104" s="40">
        <f>IF(S104=0,0,Y104/S104)</f>
        <v>1.42424242424242</v>
      </c>
      <c r="AB104" s="40">
        <f>IF($S104=0,0,IFERROR($Y104/$Z104,"MAX"))</f>
        <v>0.484536082474227</v>
      </c>
      <c r="AC104" s="38">
        <f t="array" ref="AC104">RANK(AA104,AA$104:AA$123)+SUMPRODUCT((AA$104:AA$123=AA104)*(AB$104:AB$123&gt;AB104))</f>
        <v>5</v>
      </c>
      <c r="AD104" s="38">
        <f t="array" ref="AD104">AC104+SUMPRODUCT((AC$104:AC$123=AC104)*(V$104:V$123&gt;V104))</f>
        <v>5</v>
      </c>
      <c r="AE104" s="38">
        <f t="array" ref="AE104">AD104+SUMPRODUCT((AD$104:AD$123=AD104)*(AF$104:AF$123&gt;AF104))</f>
        <v>5</v>
      </c>
      <c r="AF104" s="38">
        <v>20</v>
      </c>
    </row>
    <row r="105" ht="19" customHeight="1" spans="1:32">
      <c r="A105" s="68"/>
      <c r="B105" s="72" t="str">
        <f t="array" ref="B105">INDEX($R$104:$AF$123,MATCH(Q105,$AE$104:$AE$123,0),1)</f>
        <v>RC</v>
      </c>
      <c r="C105" s="72">
        <f>COUNTIF(赛果!M$2:M$91,B105)+COUNTIF(赛果!N$2:N$91,B105)</f>
        <v>12</v>
      </c>
      <c r="D105" s="73">
        <f>COUNTIFS(原始数据!$J$2:$J$721,B105)</f>
        <v>32</v>
      </c>
      <c r="E105" s="81">
        <f>COUNTIFS(原始数据!$E$2:$E$721,B105,原始数据!$I$2:$I$721,"客",原始数据!$S$2:$S$721,"&gt;2")+COUNTIFS(原始数据!$F$2:$F$721,B105,原始数据!$I$2:$I$721,"主",原始数据!$T$2:$T$721,"&gt;2")</f>
        <v>8</v>
      </c>
      <c r="F105" s="81">
        <f>COUNTIFS(原始数据!$E$2:$E$721,B105,原始数据!$I$2:$I$721,"客",原始数据!$S$2:$S$721,"=2")+COUNTIFS(原始数据!$F$2:$F$721,B105,原始数据!$I$2:$I$721,"主",原始数据!$T$2:$T$721,"=2")</f>
        <v>13</v>
      </c>
      <c r="G105" s="82">
        <f>COUNTIFS(原始数据!$E$2:$E$721,B105,原始数据!$I$2:$I$721,"客",原始数据!$S$2:$S$721,"&lt;2")+COUNTIFS(原始数据!$F$2:$F$721,B105,原始数据!$I$2:$I$721,"主",原始数据!$T$2:$T$721,"&lt;2")</f>
        <v>11</v>
      </c>
      <c r="H105" s="73">
        <f>COUNTIFS(原始数据!$E$2:$E$721,B105,原始数据!$I$2:$I$721,"客",原始数据!$S$2:$S$721,"5")+COUNTIFS(原始数据!$F$2:$F$721,B105,原始数据!$I$2:$I$721,"主",原始数据!$T$2:$T$721,"5")</f>
        <v>1</v>
      </c>
      <c r="I105" s="88">
        <f>COUNTIFS(原始数据!$E$2:$E$721,B105,原始数据!$I$2:$I$721,"客",原始数据!$S$2:$S$721,"0")+COUNTIFS(原始数据!$F$2:$F$721,B105,原始数据!$I$2:$I$721,"主",原始数据!$T$2:$T$721,"0")</f>
        <v>3</v>
      </c>
      <c r="J105" s="73">
        <f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59</v>
      </c>
      <c r="K105" s="89">
        <f t="shared" ref="K105:K123" si="20">IF(D105=0,0,J105/D105)</f>
        <v>1.84375</v>
      </c>
      <c r="L105" s="73">
        <f>SUMIFS(原始数据!$S$2:$S$721,原始数据!$E$2:$E$721,B105,原始数据!$I$2:$I$721,"客")+SUMIFS(原始数据!$T$2:$T$721,原始数据!$F$2:$F$721,B105,原始数据!$I$2:$I$721,"主")</f>
        <v>60</v>
      </c>
      <c r="M105" s="81">
        <f>SUMIFS(原始数据!$S$2:$S$721,原始数据!$J$2:$J$721,B105,原始数据!$I$2:$I$721,"主")+SUMIFS(原始数据!$T$2:$T$721,原始数据!$J$2:$J$721,B105,原始数据!$I$2:$I$721,"客")</f>
        <v>72</v>
      </c>
      <c r="N105" s="89">
        <f t="shared" ref="N105:N123" si="21">IF(D105=0,0,L105/D105)</f>
        <v>1.875</v>
      </c>
      <c r="O105" s="94">
        <f t="shared" ref="O105:O123" si="22">IF($D105=0,0,IFERROR($L105/$M105,"MAX"))</f>
        <v>0.833333333333333</v>
      </c>
      <c r="P105" s="68"/>
      <c r="Q105" s="37">
        <v>2</v>
      </c>
      <c r="R105" s="38" t="str">
        <f>各类选项!F3</f>
        <v>AXIZ</v>
      </c>
      <c r="S105" s="38">
        <f>COUNTIFS(原始数据!$J$2:$J$721,R105)</f>
        <v>32</v>
      </c>
      <c r="T105" s="38">
        <f>COUNTIFS(原始数据!$E$2:$E$721,R105,原始数据!$I$2:$I$721,"客",原始数据!$S$2:$S$721,"&gt;2")+COUNTIFS(原始数据!$F$2:$F$721,R105,原始数据!$I$2:$I$721,"主",原始数据!$T$2:$T$721,"&gt;2")</f>
        <v>7</v>
      </c>
      <c r="U105" s="39">
        <f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50</v>
      </c>
      <c r="V105" s="40">
        <f t="shared" ref="V105:V123" si="23">IF(S105=0,0,U105/S105)</f>
        <v>1.5625</v>
      </c>
      <c r="W105" s="38"/>
      <c r="X105" s="38"/>
      <c r="Y105" s="39">
        <f>SUMIFS(原始数据!$S$2:$S$721,原始数据!$E$2:$E$721,R105,原始数据!$I$2:$I$721,"客")+SUMIFS(原始数据!$T$2:$T$721,原始数据!$F$2:$F$721,R105,原始数据!$I$2:$I$721,"主")</f>
        <v>50</v>
      </c>
      <c r="Z105" s="38">
        <f>SUMIFS(原始数据!$S$2:$S$721,原始数据!$J$2:$J$721,R105,原始数据!$I$2:$I$721,"主")+SUMIFS(原始数据!$T$2:$T$721,原始数据!$J$2:$J$721,R105,原始数据!$I$2:$I$721,"客")</f>
        <v>87</v>
      </c>
      <c r="AA105" s="40">
        <f t="shared" ref="AA105:AA123" si="24">IF(S105=0,0,Y105/S105)</f>
        <v>1.5625</v>
      </c>
      <c r="AB105" s="40">
        <f t="shared" ref="AB105:AB123" si="25">IF($S105=0,0,IFERROR($Y105/$Z105,"MAX"))</f>
        <v>0.574712643678161</v>
      </c>
      <c r="AC105" s="38">
        <f t="array" ref="AC105">RANK(AA105,AA$104:AA$123)+SUMPRODUCT((AA$104:AA$123=AA105)*(AB$104:AB$123&gt;AB105))</f>
        <v>4</v>
      </c>
      <c r="AD105" s="38">
        <f t="array" ref="AD105">AC105+SUMPRODUCT((AC$104:AC$123=AC105)*(V$104:V$123&gt;V105))</f>
        <v>4</v>
      </c>
      <c r="AE105" s="38">
        <f t="array" ref="AE105">AD105+SUMPRODUCT((AD$104:AD$123=AD105)*(AF$104:AF$123&gt;AF105))</f>
        <v>4</v>
      </c>
      <c r="AF105" s="38">
        <v>19</v>
      </c>
    </row>
    <row r="106" ht="19" customHeight="1" spans="1:32">
      <c r="A106" s="68"/>
      <c r="B106" s="70" t="str">
        <f t="array" ref="B106">INDEX($R$104:$AF$123,MATCH(Q106,$AE$104:$AE$123,0),1)</f>
        <v>SZ</v>
      </c>
      <c r="C106" s="70">
        <f>COUNTIF(赛果!M$2:M$91,B106)+COUNTIF(赛果!N$2:N$91,B106)</f>
        <v>12</v>
      </c>
      <c r="D106" s="71">
        <f>COUNTIFS(原始数据!$J$2:$J$721,B106)</f>
        <v>32</v>
      </c>
      <c r="E106" s="79">
        <f>COUNTIFS(原始数据!$E$2:$E$721,B106,原始数据!$I$2:$I$721,"客",原始数据!$S$2:$S$721,"&gt;2")+COUNTIFS(原始数据!$F$2:$F$721,B106,原始数据!$I$2:$I$721,"主",原始数据!$T$2:$T$721,"&gt;2")</f>
        <v>7</v>
      </c>
      <c r="F106" s="79">
        <f>COUNTIFS(原始数据!$E$2:$E$721,B106,原始数据!$I$2:$I$721,"客",原始数据!$S$2:$S$721,"=2")+COUNTIFS(原始数据!$F$2:$F$721,B106,原始数据!$I$2:$I$721,"主",原始数据!$T$2:$T$721,"=2")</f>
        <v>11</v>
      </c>
      <c r="G106" s="80">
        <f>COUNTIFS(原始数据!$E$2:$E$721,B106,原始数据!$I$2:$I$721,"客",原始数据!$S$2:$S$721,"&lt;2")+COUNTIFS(原始数据!$F$2:$F$721,B106,原始数据!$I$2:$I$721,"主",原始数据!$T$2:$T$721,"&lt;2")</f>
        <v>14</v>
      </c>
      <c r="H106" s="71">
        <f>COUNTIFS(原始数据!$E$2:$E$721,B106,原始数据!$I$2:$I$721,"客",原始数据!$S$2:$S$721,"5")+COUNTIFS(原始数据!$F$2:$F$721,B106,原始数据!$I$2:$I$721,"主",原始数据!$T$2:$T$721,"5")</f>
        <v>2</v>
      </c>
      <c r="I106" s="86">
        <f>COUNTIFS(原始数据!$E$2:$E$721,B106,原始数据!$I$2:$I$721,"客",原始数据!$S$2:$S$721,"0")+COUNTIFS(原始数据!$F$2:$F$721,B106,原始数据!$I$2:$I$721,"主",原始数据!$T$2:$T$721,"0")</f>
        <v>10</v>
      </c>
      <c r="J106" s="71">
        <f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49</v>
      </c>
      <c r="K106" s="87">
        <f t="shared" si="20"/>
        <v>1.53125</v>
      </c>
      <c r="L106" s="71">
        <f>SUMIFS(原始数据!$S$2:$S$721,原始数据!$E$2:$E$721,B106,原始数据!$I$2:$I$721,"客")+SUMIFS(原始数据!$T$2:$T$721,原始数据!$F$2:$F$721,B106,原始数据!$I$2:$I$721,"主")</f>
        <v>51</v>
      </c>
      <c r="M106" s="79">
        <f>SUMIFS(原始数据!$S$2:$S$721,原始数据!$J$2:$J$721,B106,原始数据!$I$2:$I$721,"主")+SUMIFS(原始数据!$T$2:$T$721,原始数据!$J$2:$J$721,B106,原始数据!$I$2:$I$721,"客")</f>
        <v>89</v>
      </c>
      <c r="N106" s="87">
        <f t="shared" si="21"/>
        <v>1.59375</v>
      </c>
      <c r="O106" s="93">
        <f t="shared" si="22"/>
        <v>0.573033707865168</v>
      </c>
      <c r="P106" s="68"/>
      <c r="Q106" s="37">
        <v>3</v>
      </c>
      <c r="R106" s="38" t="str">
        <f>各类选项!F4</f>
        <v>FAV</v>
      </c>
      <c r="S106" s="38">
        <f>COUNTIFS(原始数据!$J$2:$J$721,R106)</f>
        <v>36</v>
      </c>
      <c r="T106" s="38">
        <f>COUNTIFS(原始数据!$E$2:$E$721,R106,原始数据!$I$2:$I$721,"客",原始数据!$S$2:$S$721,"&gt;2")+COUNTIFS(原始数据!$F$2:$F$721,R106,原始数据!$I$2:$I$721,"主",原始数据!$T$2:$T$721,"&gt;2")</f>
        <v>7</v>
      </c>
      <c r="U106" s="39">
        <f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50</v>
      </c>
      <c r="V106" s="40">
        <f t="shared" si="23"/>
        <v>1.38888888888889</v>
      </c>
      <c r="W106" s="38"/>
      <c r="X106" s="38"/>
      <c r="Y106" s="39">
        <f>SUMIFS(原始数据!$S$2:$S$721,原始数据!$E$2:$E$721,R106,原始数据!$I$2:$I$721,"客")+SUMIFS(原始数据!$T$2:$T$721,原始数据!$F$2:$F$721,R106,原始数据!$I$2:$I$721,"主")</f>
        <v>50</v>
      </c>
      <c r="Z106" s="38">
        <f>SUMIFS(原始数据!$S$2:$S$721,原始数据!$J$2:$J$721,R106,原始数据!$I$2:$I$721,"主")+SUMIFS(原始数据!$T$2:$T$721,原始数据!$J$2:$J$721,R106,原始数据!$I$2:$I$721,"客")</f>
        <v>107</v>
      </c>
      <c r="AA106" s="40">
        <f t="shared" si="24"/>
        <v>1.38888888888889</v>
      </c>
      <c r="AB106" s="40">
        <f t="shared" si="25"/>
        <v>0.467289719626168</v>
      </c>
      <c r="AC106" s="38">
        <f t="array" ref="AC106">RANK(AA106,AA$104:AA$123)+SUMPRODUCT((AA$104:AA$123=AA106)*(AB$104:AB$123&gt;AB106))</f>
        <v>6</v>
      </c>
      <c r="AD106" s="38">
        <f t="array" ref="AD106">AC106+SUMPRODUCT((AC$104:AC$123=AC106)*(V$104:V$123&gt;V106))</f>
        <v>6</v>
      </c>
      <c r="AE106" s="38">
        <f t="array" ref="AE106">AD106+SUMPRODUCT((AD$104:AD$123=AD106)*(AF$104:AF$123&gt;AF106))</f>
        <v>6</v>
      </c>
      <c r="AF106" s="38">
        <v>18</v>
      </c>
    </row>
    <row r="107" ht="19" customHeight="1" spans="1:32">
      <c r="A107" s="68"/>
      <c r="B107" s="72" t="str">
        <f t="array" ref="B107">INDEX($R$104:$AF$123,MATCH(Q107,$AE$104:$AE$123,0),1)</f>
        <v>AXIZ</v>
      </c>
      <c r="C107" s="72">
        <f>COUNTIF(赛果!M$2:M$91,B107)+COUNTIF(赛果!N$2:N$91,B107)</f>
        <v>12</v>
      </c>
      <c r="D107" s="73">
        <f>COUNTIFS(原始数据!$J$2:$J$721,B107)</f>
        <v>32</v>
      </c>
      <c r="E107" s="81">
        <f>COUNTIFS(原始数据!$E$2:$E$721,B107,原始数据!$I$2:$I$721,"客",原始数据!$S$2:$S$721,"&gt;2")+COUNTIFS(原始数据!$F$2:$F$721,B107,原始数据!$I$2:$I$721,"主",原始数据!$T$2:$T$721,"&gt;2")</f>
        <v>7</v>
      </c>
      <c r="F107" s="81">
        <f>COUNTIFS(原始数据!$E$2:$E$721,B107,原始数据!$I$2:$I$721,"客",原始数据!$S$2:$S$721,"=2")+COUNTIFS(原始数据!$F$2:$F$721,B107,原始数据!$I$2:$I$721,"主",原始数据!$T$2:$T$721,"=2")</f>
        <v>13</v>
      </c>
      <c r="G107" s="82">
        <f>COUNTIFS(原始数据!$E$2:$E$721,B107,原始数据!$I$2:$I$721,"客",原始数据!$S$2:$S$721,"&lt;2")+COUNTIFS(原始数据!$F$2:$F$721,B107,原始数据!$I$2:$I$721,"主",原始数据!$T$2:$T$721,"&lt;2")</f>
        <v>12</v>
      </c>
      <c r="H107" s="73">
        <f>COUNTIFS(原始数据!$E$2:$E$721,B107,原始数据!$I$2:$I$721,"客",原始数据!$S$2:$S$721,"5")+COUNTIFS(原始数据!$F$2:$F$721,B107,原始数据!$I$2:$I$721,"主",原始数据!$T$2:$T$721,"5")</f>
        <v>0</v>
      </c>
      <c r="I107" s="88">
        <f>COUNTIFS(原始数据!$E$2:$E$721,B107,原始数据!$I$2:$I$721,"客",原始数据!$S$2:$S$721,"0")+COUNTIFS(原始数据!$F$2:$F$721,B107,原始数据!$I$2:$I$721,"主",原始数据!$T$2:$T$721,"0")</f>
        <v>9</v>
      </c>
      <c r="J107" s="73">
        <f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50</v>
      </c>
      <c r="K107" s="89">
        <f t="shared" si="20"/>
        <v>1.5625</v>
      </c>
      <c r="L107" s="73">
        <f>SUMIFS(原始数据!$S$2:$S$721,原始数据!$E$2:$E$721,B107,原始数据!$I$2:$I$721,"客")+SUMIFS(原始数据!$T$2:$T$721,原始数据!$F$2:$F$721,B107,原始数据!$I$2:$I$721,"主")</f>
        <v>50</v>
      </c>
      <c r="M107" s="81">
        <f>SUMIFS(原始数据!$S$2:$S$721,原始数据!$J$2:$J$721,B107,原始数据!$I$2:$I$721,"主")+SUMIFS(原始数据!$T$2:$T$721,原始数据!$J$2:$J$721,B107,原始数据!$I$2:$I$721,"客")</f>
        <v>87</v>
      </c>
      <c r="N107" s="89">
        <f t="shared" si="21"/>
        <v>1.5625</v>
      </c>
      <c r="O107" s="94">
        <f t="shared" si="22"/>
        <v>0.574712643678161</v>
      </c>
      <c r="P107" s="68"/>
      <c r="Q107" s="37">
        <v>4</v>
      </c>
      <c r="R107" s="38" t="str">
        <f>各类选项!F5</f>
        <v>FL</v>
      </c>
      <c r="S107" s="38">
        <f>COUNTIFS(原始数据!$J$2:$J$721,R107)</f>
        <v>33</v>
      </c>
      <c r="T107" s="38">
        <f>COUNTIFS(原始数据!$E$2:$E$721,R107,原始数据!$I$2:$I$721,"客",原始数据!$S$2:$S$721,"&gt;2")+COUNTIFS(原始数据!$F$2:$F$721,R107,原始数据!$I$2:$I$721,"主",原始数据!$T$2:$T$721,"&gt;2")</f>
        <v>9</v>
      </c>
      <c r="U107" s="39">
        <f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44</v>
      </c>
      <c r="V107" s="40">
        <f t="shared" si="23"/>
        <v>1.33333333333333</v>
      </c>
      <c r="W107" s="38"/>
      <c r="X107" s="38"/>
      <c r="Y107" s="39">
        <f>SUMIFS(原始数据!$S$2:$S$721,原始数据!$E$2:$E$721,R107,原始数据!$I$2:$I$721,"客")+SUMIFS(原始数据!$T$2:$T$721,原始数据!$F$2:$F$721,R107,原始数据!$I$2:$I$721,"主")</f>
        <v>44</v>
      </c>
      <c r="Z107" s="38">
        <f>SUMIFS(原始数据!$S$2:$S$721,原始数据!$J$2:$J$721,R107,原始数据!$I$2:$I$721,"主")+SUMIFS(原始数据!$T$2:$T$721,原始数据!$J$2:$J$721,R107,原始数据!$I$2:$I$721,"客")</f>
        <v>100</v>
      </c>
      <c r="AA107" s="40">
        <f t="shared" si="24"/>
        <v>1.33333333333333</v>
      </c>
      <c r="AB107" s="40">
        <f t="shared" si="25"/>
        <v>0.44</v>
      </c>
      <c r="AC107" s="38">
        <f t="array" ref="AC107">RANK(AA107,AA$104:AA$123)+SUMPRODUCT((AA$104:AA$123=AA107)*(AB$104:AB$123&gt;AB107))</f>
        <v>7</v>
      </c>
      <c r="AD107" s="38">
        <f t="array" ref="AD107">AC107+SUMPRODUCT((AC$104:AC$123=AC107)*(V$104:V$123&gt;V107))</f>
        <v>7</v>
      </c>
      <c r="AE107" s="38">
        <f t="array" ref="AE107">AD107+SUMPRODUCT((AD$104:AD$123=AD107)*(AF$104:AF$123&gt;AF107))</f>
        <v>7</v>
      </c>
      <c r="AF107" s="38">
        <v>17</v>
      </c>
    </row>
    <row r="108" ht="19" customHeight="1" spans="1:32">
      <c r="A108" s="68"/>
      <c r="B108" s="70" t="str">
        <f t="array" ref="B108">INDEX($R$104:$AF$123,MATCH(Q108,$AE$104:$AE$123,0),1)</f>
        <v>AWG</v>
      </c>
      <c r="C108" s="70">
        <f>COUNTIF(赛果!M$2:M$91,B108)+COUNTIF(赛果!N$2:N$91,B108)</f>
        <v>12</v>
      </c>
      <c r="D108" s="71">
        <f>COUNTIFS(原始数据!$J$2:$J$721,B108)</f>
        <v>33</v>
      </c>
      <c r="E108" s="79">
        <f>COUNTIFS(原始数据!$E$2:$E$721,B108,原始数据!$I$2:$I$721,"客",原始数据!$S$2:$S$721,"&gt;2")+COUNTIFS(原始数据!$F$2:$F$721,B108,原始数据!$I$2:$I$721,"主",原始数据!$T$2:$T$721,"&gt;2")</f>
        <v>7</v>
      </c>
      <c r="F108" s="79">
        <f>COUNTIFS(原始数据!$E$2:$E$721,B108,原始数据!$I$2:$I$721,"客",原始数据!$S$2:$S$721,"=2")+COUNTIFS(原始数据!$F$2:$F$721,B108,原始数据!$I$2:$I$721,"主",原始数据!$T$2:$T$721,"=2")</f>
        <v>12</v>
      </c>
      <c r="G108" s="80">
        <f>COUNTIFS(原始数据!$E$2:$E$721,B108,原始数据!$I$2:$I$721,"客",原始数据!$S$2:$S$721,"&lt;2")+COUNTIFS(原始数据!$F$2:$F$721,B108,原始数据!$I$2:$I$721,"主",原始数据!$T$2:$T$721,"&lt;2")</f>
        <v>14</v>
      </c>
      <c r="H108" s="71">
        <f>COUNTIFS(原始数据!$E$2:$E$721,B108,原始数据!$I$2:$I$721,"客",原始数据!$S$2:$S$721,"5")+COUNTIFS(原始数据!$F$2:$F$721,B108,原始数据!$I$2:$I$721,"主",原始数据!$T$2:$T$721,"5")</f>
        <v>0</v>
      </c>
      <c r="I108" s="86">
        <f>COUNTIFS(原始数据!$E$2:$E$721,B108,原始数据!$I$2:$I$721,"客",原始数据!$S$2:$S$721,"0")+COUNTIFS(原始数据!$F$2:$F$721,B108,原始数据!$I$2:$I$721,"主",原始数据!$T$2:$T$721,"0")</f>
        <v>12</v>
      </c>
      <c r="J108" s="71">
        <f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47</v>
      </c>
      <c r="K108" s="87">
        <f t="shared" si="20"/>
        <v>1.42424242424242</v>
      </c>
      <c r="L108" s="71">
        <f>SUMIFS(原始数据!$S$2:$S$721,原始数据!$E$2:$E$721,B108,原始数据!$I$2:$I$721,"客")+SUMIFS(原始数据!$T$2:$T$721,原始数据!$F$2:$F$721,B108,原始数据!$I$2:$I$721,"主")</f>
        <v>47</v>
      </c>
      <c r="M108" s="79">
        <f>SUMIFS(原始数据!$S$2:$S$721,原始数据!$J$2:$J$721,B108,原始数据!$I$2:$I$721,"主")+SUMIFS(原始数据!$T$2:$T$721,原始数据!$J$2:$J$721,B108,原始数据!$I$2:$I$721,"客")</f>
        <v>97</v>
      </c>
      <c r="N108" s="87">
        <f t="shared" si="21"/>
        <v>1.42424242424242</v>
      </c>
      <c r="O108" s="93">
        <f t="shared" si="22"/>
        <v>0.484536082474227</v>
      </c>
      <c r="P108" s="68"/>
      <c r="Q108" s="37">
        <v>5</v>
      </c>
      <c r="R108" s="38" t="str">
        <f>各类选项!F6</f>
        <v>RC</v>
      </c>
      <c r="S108" s="38">
        <f>COUNTIFS(原始数据!$J$2:$J$721,R108)</f>
        <v>32</v>
      </c>
      <c r="T108" s="38">
        <f>COUNTIFS(原始数据!$E$2:$E$721,R108,原始数据!$I$2:$I$721,"客",原始数据!$S$2:$S$721,"&gt;2")+COUNTIFS(原始数据!$F$2:$F$721,R108,原始数据!$I$2:$I$721,"主",原始数据!$T$2:$T$721,"&gt;2")</f>
        <v>8</v>
      </c>
      <c r="U108" s="39">
        <f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59</v>
      </c>
      <c r="V108" s="40">
        <f t="shared" si="23"/>
        <v>1.84375</v>
      </c>
      <c r="W108" s="38"/>
      <c r="X108" s="38"/>
      <c r="Y108" s="39">
        <f>SUMIFS(原始数据!$S$2:$S$721,原始数据!$E$2:$E$721,R108,原始数据!$I$2:$I$721,"客")+SUMIFS(原始数据!$T$2:$T$721,原始数据!$F$2:$F$721,R108,原始数据!$I$2:$I$721,"主")</f>
        <v>60</v>
      </c>
      <c r="Z108" s="38">
        <f>SUMIFS(原始数据!$S$2:$S$721,原始数据!$J$2:$J$721,R108,原始数据!$I$2:$I$721,"主")+SUMIFS(原始数据!$T$2:$T$721,原始数据!$J$2:$J$721,R108,原始数据!$I$2:$I$721,"客")</f>
        <v>72</v>
      </c>
      <c r="AA108" s="40">
        <f t="shared" si="24"/>
        <v>1.875</v>
      </c>
      <c r="AB108" s="40">
        <f t="shared" si="25"/>
        <v>0.833333333333333</v>
      </c>
      <c r="AC108" s="38">
        <f t="array" ref="AC108">RANK(AA108,AA$104:AA$123)+SUMPRODUCT((AA$104:AA$123=AA108)*(AB$104:AB$123&gt;AB108))</f>
        <v>2</v>
      </c>
      <c r="AD108" s="38">
        <f t="array" ref="AD108">AC108+SUMPRODUCT((AC$104:AC$123=AC108)*(V$104:V$123&gt;V108))</f>
        <v>2</v>
      </c>
      <c r="AE108" s="38">
        <f t="array" ref="AE108">AD108+SUMPRODUCT((AD$104:AD$123=AD108)*(AF$104:AF$123&gt;AF108))</f>
        <v>2</v>
      </c>
      <c r="AF108" s="38">
        <v>16</v>
      </c>
    </row>
    <row r="109" ht="19" customHeight="1" spans="1:32">
      <c r="A109" s="68"/>
      <c r="B109" s="72" t="str">
        <f t="array" ref="B109">INDEX($R$104:$AF$123,MATCH(Q109,$AE$104:$AE$123,0),1)</f>
        <v>FAV</v>
      </c>
      <c r="C109" s="72">
        <f>COUNTIF(赛果!M$2:M$91,B109)+COUNTIF(赛果!N$2:N$91,B109)</f>
        <v>12</v>
      </c>
      <c r="D109" s="73">
        <f>COUNTIFS(原始数据!$J$2:$J$721,B109)</f>
        <v>36</v>
      </c>
      <c r="E109" s="81">
        <f>COUNTIFS(原始数据!$E$2:$E$721,B109,原始数据!$I$2:$I$721,"客",原始数据!$S$2:$S$721,"&gt;2")+COUNTIFS(原始数据!$F$2:$F$721,B109,原始数据!$I$2:$I$721,"主",原始数据!$T$2:$T$721,"&gt;2")</f>
        <v>7</v>
      </c>
      <c r="F109" s="81">
        <f>COUNTIFS(原始数据!$E$2:$E$721,B109,原始数据!$I$2:$I$721,"客",原始数据!$S$2:$S$721,"=2")+COUNTIFS(原始数据!$F$2:$F$721,B109,原始数据!$I$2:$I$721,"主",原始数据!$T$2:$T$721,"=2")</f>
        <v>13</v>
      </c>
      <c r="G109" s="82">
        <f>COUNTIFS(原始数据!$E$2:$E$721,B109,原始数据!$I$2:$I$721,"客",原始数据!$S$2:$S$721,"&lt;2")+COUNTIFS(原始数据!$F$2:$F$721,B109,原始数据!$I$2:$I$721,"主",原始数据!$T$2:$T$721,"&lt;2")</f>
        <v>16</v>
      </c>
      <c r="H109" s="73">
        <f>COUNTIFS(原始数据!$E$2:$E$721,B109,原始数据!$I$2:$I$721,"客",原始数据!$S$2:$S$721,"5")+COUNTIFS(原始数据!$F$2:$F$721,B109,原始数据!$I$2:$I$721,"主",原始数据!$T$2:$T$721,"5")</f>
        <v>0</v>
      </c>
      <c r="I109" s="88">
        <f>COUNTIFS(原始数据!$E$2:$E$721,B109,原始数据!$I$2:$I$721,"客",原始数据!$S$2:$S$721,"0")+COUNTIFS(原始数据!$F$2:$F$721,B109,原始数据!$I$2:$I$721,"主",原始数据!$T$2:$T$721,"0")</f>
        <v>13</v>
      </c>
      <c r="J109" s="73">
        <f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50</v>
      </c>
      <c r="K109" s="89">
        <f t="shared" si="20"/>
        <v>1.38888888888889</v>
      </c>
      <c r="L109" s="73">
        <f>SUMIFS(原始数据!$S$2:$S$721,原始数据!$E$2:$E$721,B109,原始数据!$I$2:$I$721,"客")+SUMIFS(原始数据!$T$2:$T$721,原始数据!$F$2:$F$721,B109,原始数据!$I$2:$I$721,"主")</f>
        <v>50</v>
      </c>
      <c r="M109" s="81">
        <f>SUMIFS(原始数据!$S$2:$S$721,原始数据!$J$2:$J$721,B109,原始数据!$I$2:$I$721,"主")+SUMIFS(原始数据!$T$2:$T$721,原始数据!$J$2:$J$721,B109,原始数据!$I$2:$I$721,"客")</f>
        <v>107</v>
      </c>
      <c r="N109" s="89">
        <f t="shared" si="21"/>
        <v>1.38888888888889</v>
      </c>
      <c r="O109" s="94">
        <f t="shared" si="22"/>
        <v>0.467289719626168</v>
      </c>
      <c r="P109" s="68"/>
      <c r="Q109" s="37">
        <v>6</v>
      </c>
      <c r="R109" s="38" t="str">
        <f>各类选项!F7</f>
        <v>SZ</v>
      </c>
      <c r="S109" s="38">
        <f>COUNTIFS(原始数据!$J$2:$J$721,R109)</f>
        <v>32</v>
      </c>
      <c r="T109" s="38">
        <f>COUNTIFS(原始数据!$E$2:$E$721,R109,原始数据!$I$2:$I$721,"客",原始数据!$S$2:$S$721,"&gt;2")+COUNTIFS(原始数据!$F$2:$F$721,R109,原始数据!$I$2:$I$721,"主",原始数据!$T$2:$T$721,"&gt;2")</f>
        <v>7</v>
      </c>
      <c r="U109" s="39">
        <f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49</v>
      </c>
      <c r="V109" s="40">
        <f t="shared" si="23"/>
        <v>1.53125</v>
      </c>
      <c r="W109" s="38"/>
      <c r="X109" s="38"/>
      <c r="Y109" s="39">
        <f>SUMIFS(原始数据!$S$2:$S$721,原始数据!$E$2:$E$721,R109,原始数据!$I$2:$I$721,"客")+SUMIFS(原始数据!$T$2:$T$721,原始数据!$F$2:$F$721,R109,原始数据!$I$2:$I$721,"主")</f>
        <v>51</v>
      </c>
      <c r="Z109" s="38">
        <f>SUMIFS(原始数据!$S$2:$S$721,原始数据!$J$2:$J$721,R109,原始数据!$I$2:$I$721,"主")+SUMIFS(原始数据!$T$2:$T$721,原始数据!$J$2:$J$721,R109,原始数据!$I$2:$I$721,"客")</f>
        <v>89</v>
      </c>
      <c r="AA109" s="40">
        <f t="shared" si="24"/>
        <v>1.59375</v>
      </c>
      <c r="AB109" s="40">
        <f t="shared" si="25"/>
        <v>0.573033707865168</v>
      </c>
      <c r="AC109" s="38">
        <f t="array" ref="AC109">RANK(AA109,AA$104:AA$123)+SUMPRODUCT((AA$104:AA$123=AA109)*(AB$104:AB$123&gt;AB109))</f>
        <v>3</v>
      </c>
      <c r="AD109" s="38">
        <f t="array" ref="AD109">AC109+SUMPRODUCT((AC$104:AC$123=AC109)*(V$104:V$123&gt;V109))</f>
        <v>3</v>
      </c>
      <c r="AE109" s="38">
        <f t="array" ref="AE109">AD109+SUMPRODUCT((AD$104:AD$123=AD109)*(AF$104:AF$123&gt;AF109))</f>
        <v>3</v>
      </c>
      <c r="AF109" s="38">
        <v>15</v>
      </c>
    </row>
    <row r="110" ht="19" customHeight="1" spans="1:32">
      <c r="A110" s="68"/>
      <c r="B110" s="70" t="str">
        <f t="array" ref="B110">INDEX($R$104:$AF$123,MATCH(Q110,$AE$104:$AE$123,0),1)</f>
        <v>FL</v>
      </c>
      <c r="C110" s="70">
        <f>COUNTIF(赛果!M$2:M$91,B110)+COUNTIF(赛果!N$2:N$91,B110)</f>
        <v>12</v>
      </c>
      <c r="D110" s="71">
        <f>COUNTIFS(原始数据!$J$2:$J$721,B110)</f>
        <v>33</v>
      </c>
      <c r="E110" s="79">
        <f>COUNTIFS(原始数据!$E$2:$E$721,B110,原始数据!$I$2:$I$721,"客",原始数据!$S$2:$S$721,"&gt;2")+COUNTIFS(原始数据!$F$2:$F$721,B110,原始数据!$I$2:$I$721,"主",原始数据!$T$2:$T$721,"&gt;2")</f>
        <v>9</v>
      </c>
      <c r="F110" s="79">
        <f>COUNTIFS(原始数据!$E$2:$E$721,B110,原始数据!$I$2:$I$721,"客",原始数据!$S$2:$S$721,"=2")+COUNTIFS(原始数据!$F$2:$F$721,B110,原始数据!$I$2:$I$721,"主",原始数据!$T$2:$T$721,"=2")</f>
        <v>5</v>
      </c>
      <c r="G110" s="80">
        <f>COUNTIFS(原始数据!$E$2:$E$721,B110,原始数据!$I$2:$I$721,"客",原始数据!$S$2:$S$721,"&lt;2")+COUNTIFS(原始数据!$F$2:$F$721,B110,原始数据!$I$2:$I$721,"主",原始数据!$T$2:$T$721,"&lt;2")</f>
        <v>19</v>
      </c>
      <c r="H110" s="71">
        <f>COUNTIFS(原始数据!$E$2:$E$721,B110,原始数据!$I$2:$I$721,"客",原始数据!$S$2:$S$721,"5")+COUNTIFS(原始数据!$F$2:$F$721,B110,原始数据!$I$2:$I$721,"主",原始数据!$T$2:$T$721,"5")</f>
        <v>0</v>
      </c>
      <c r="I110" s="86">
        <f>COUNTIFS(原始数据!$E$2:$E$721,B110,原始数据!$I$2:$I$721,"客",原始数据!$S$2:$S$721,"0")+COUNTIFS(原始数据!$F$2:$F$721,B110,原始数据!$I$2:$I$721,"主",原始数据!$T$2:$T$721,"0")</f>
        <v>12</v>
      </c>
      <c r="J110" s="71">
        <f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44</v>
      </c>
      <c r="K110" s="87">
        <f t="shared" si="20"/>
        <v>1.33333333333333</v>
      </c>
      <c r="L110" s="71">
        <f>SUMIFS(原始数据!$S$2:$S$721,原始数据!$E$2:$E$721,B110,原始数据!$I$2:$I$721,"客")+SUMIFS(原始数据!$T$2:$T$721,原始数据!$F$2:$F$721,B110,原始数据!$I$2:$I$721,"主")</f>
        <v>44</v>
      </c>
      <c r="M110" s="79">
        <f>SUMIFS(原始数据!$S$2:$S$721,原始数据!$J$2:$J$721,B110,原始数据!$I$2:$I$721,"主")+SUMIFS(原始数据!$T$2:$T$721,原始数据!$J$2:$J$721,B110,原始数据!$I$2:$I$721,"客")</f>
        <v>100</v>
      </c>
      <c r="N110" s="87">
        <f t="shared" si="21"/>
        <v>1.33333333333333</v>
      </c>
      <c r="O110" s="93">
        <f t="shared" si="22"/>
        <v>0.44</v>
      </c>
      <c r="P110" s="68"/>
      <c r="Q110" s="37">
        <v>7</v>
      </c>
      <c r="R110" s="38" t="str">
        <f>各类选项!F8</f>
        <v>ZETA</v>
      </c>
      <c r="S110" s="38">
        <f>COUNTIFS(原始数据!$J$2:$J$721,R110)</f>
        <v>32</v>
      </c>
      <c r="T110" s="38">
        <f>COUNTIFS(原始数据!$E$2:$E$721,R110,原始数据!$I$2:$I$721,"客",原始数据!$S$2:$S$721,"&gt;2")+COUNTIFS(原始数据!$F$2:$F$721,R110,原始数据!$I$2:$I$721,"主",原始数据!$T$2:$T$721,"&gt;2")</f>
        <v>12</v>
      </c>
      <c r="U110" s="39">
        <f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60</v>
      </c>
      <c r="V110" s="40">
        <f t="shared" si="23"/>
        <v>1.875</v>
      </c>
      <c r="W110" s="38"/>
      <c r="X110" s="38"/>
      <c r="Y110" s="39">
        <f>SUMIFS(原始数据!$S$2:$S$721,原始数据!$E$2:$E$721,R110,原始数据!$I$2:$I$721,"客")+SUMIFS(原始数据!$T$2:$T$721,原始数据!$F$2:$F$721,R110,原始数据!$I$2:$I$721,"主")</f>
        <v>61</v>
      </c>
      <c r="Z110" s="38">
        <f>SUMIFS(原始数据!$S$2:$S$721,原始数据!$J$2:$J$721,R110,原始数据!$I$2:$I$721,"主")+SUMIFS(原始数据!$T$2:$T$721,原始数据!$J$2:$J$721,R110,原始数据!$I$2:$I$721,"客")</f>
        <v>73</v>
      </c>
      <c r="AA110" s="40">
        <f t="shared" si="24"/>
        <v>1.90625</v>
      </c>
      <c r="AB110" s="40">
        <f t="shared" si="25"/>
        <v>0.835616438356164</v>
      </c>
      <c r="AC110" s="38">
        <f t="array" ref="AC110">RANK(AA110,AA$104:AA$123)+SUMPRODUCT((AA$104:AA$123=AA110)*(AB$104:AB$123&gt;AB110))</f>
        <v>1</v>
      </c>
      <c r="AD110" s="38">
        <f t="array" ref="AD110">AC110+SUMPRODUCT((AC$104:AC$123=AC110)*(V$104:V$123&gt;V110))</f>
        <v>1</v>
      </c>
      <c r="AE110" s="38">
        <f t="array" ref="AE110">AD110+SUMPRODUCT((AD$104:AD$123=AD110)*(AF$104:AF$123&gt;AF110))</f>
        <v>1</v>
      </c>
      <c r="AF110" s="38">
        <v>14</v>
      </c>
    </row>
    <row r="111" ht="19" hidden="1" customHeight="1" spans="1:32">
      <c r="A111" s="68"/>
      <c r="B111" s="72">
        <f t="array" ref="B111">INDEX($R$104:$AF$123,MATCH(Q111,$AE$104:$AE$123,0),1)</f>
        <v>0</v>
      </c>
      <c r="C111" s="72">
        <f>COUNTIF(赛果!M$2:M$91,B111)+COUNTIF(赛果!N$2:N$91,B111)</f>
        <v>0</v>
      </c>
      <c r="D111" s="73">
        <f>COUNTIFS(原始数据!$J$2:$J$721,B111)</f>
        <v>0</v>
      </c>
      <c r="E111" s="81">
        <f>COUNTIFS(原始数据!$E$2:$E$721,B111,原始数据!$I$2:$I$721,"客",原始数据!$S$2:$S$721,"&gt;2")+COUNTIFS(原始数据!$F$2:$F$721,B111,原始数据!$I$2:$I$721,"主",原始数据!$T$2:$T$721,"&gt;2")</f>
        <v>0</v>
      </c>
      <c r="F111" s="81">
        <f>COUNTIFS(原始数据!$E$2:$E$721,B111,原始数据!$I$2:$I$721,"客",原始数据!$S$2:$S$721,"=2")+COUNTIFS(原始数据!$F$2:$F$721,B111,原始数据!$I$2:$I$721,"主",原始数据!$T$2:$T$721,"=2")</f>
        <v>0</v>
      </c>
      <c r="G111" s="82">
        <f>COUNTIFS(原始数据!$E$2:$E$721,B111,原始数据!$I$2:$I$721,"客",原始数据!$S$2:$S$721,"&lt;2")+COUNTIFS(原始数据!$F$2:$F$721,B111,原始数据!$I$2:$I$721,"主",原始数据!$T$2:$T$721,"&lt;2")</f>
        <v>0</v>
      </c>
      <c r="H111" s="73">
        <f>COUNTIFS(原始数据!$E$2:$E$721,B111,原始数据!$I$2:$I$721,"客",原始数据!$S$2:$S$721,"5")+COUNTIFS(原始数据!$F$2:$F$721,B111,原始数据!$I$2:$I$721,"主",原始数据!$T$2:$T$721,"5")</f>
        <v>0</v>
      </c>
      <c r="I111" s="88">
        <f>COUNTIFS(原始数据!$E$2:$E$721,B111,原始数据!$I$2:$I$721,"客",原始数据!$S$2:$S$721,"0")+COUNTIFS(原始数据!$F$2:$F$721,B111,原始数据!$I$2:$I$721,"主",原始数据!$T$2:$T$721,"0")</f>
        <v>0</v>
      </c>
      <c r="J111" s="73">
        <f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0</v>
      </c>
      <c r="K111" s="89">
        <f t="shared" si="20"/>
        <v>0</v>
      </c>
      <c r="L111" s="73">
        <f>SUMIFS(原始数据!$S$2:$S$721,原始数据!$E$2:$E$721,B111,原始数据!$I$2:$I$721,"客")+SUMIFS(原始数据!$T$2:$T$721,原始数据!$F$2:$F$721,B111,原始数据!$I$2:$I$721,"主")</f>
        <v>0</v>
      </c>
      <c r="M111" s="81">
        <f>SUMIFS(原始数据!$S$2:$S$721,原始数据!$J$2:$J$721,B111,原始数据!$I$2:$I$721,"主")+SUMIFS(原始数据!$T$2:$T$721,原始数据!$J$2:$J$721,B111,原始数据!$I$2:$I$721,"客")</f>
        <v>0</v>
      </c>
      <c r="N111" s="89">
        <f t="shared" si="21"/>
        <v>0</v>
      </c>
      <c r="O111" s="94">
        <f t="shared" si="22"/>
        <v>0</v>
      </c>
      <c r="P111" s="68"/>
      <c r="Q111" s="37">
        <v>8</v>
      </c>
      <c r="R111" s="38">
        <f>各类选项!F9</f>
        <v>0</v>
      </c>
      <c r="S111" s="38">
        <f>COUNTIFS(原始数据!$J$2:$J$721,R111)</f>
        <v>0</v>
      </c>
      <c r="T111" s="38">
        <f>COUNTIFS(原始数据!$E$2:$E$721,R111,原始数据!$I$2:$I$721,"客",原始数据!$S$2:$S$721,"&gt;2")+COUNTIFS(原始数据!$F$2:$F$721,R111,原始数据!$I$2:$I$721,"主",原始数据!$T$2:$T$721,"&gt;2")</f>
        <v>0</v>
      </c>
      <c r="U111" s="39">
        <f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0</v>
      </c>
      <c r="V111" s="40">
        <f t="shared" si="23"/>
        <v>0</v>
      </c>
      <c r="W111" s="38"/>
      <c r="X111" s="38"/>
      <c r="Y111" s="39">
        <f>SUMIFS(原始数据!$S$2:$S$721,原始数据!$E$2:$E$721,R111,原始数据!$I$2:$I$721,"客")+SUMIFS(原始数据!$T$2:$T$721,原始数据!$F$2:$F$721,R111,原始数据!$I$2:$I$721,"主")</f>
        <v>0</v>
      </c>
      <c r="Z111" s="38">
        <f>SUMIFS(原始数据!$S$2:$S$721,原始数据!$J$2:$J$721,R111,原始数据!$I$2:$I$721,"主")+SUMIFS(原始数据!$T$2:$T$721,原始数据!$J$2:$J$721,R111,原始数据!$I$2:$I$721,"客")</f>
        <v>0</v>
      </c>
      <c r="AA111" s="40">
        <f t="shared" si="24"/>
        <v>0</v>
      </c>
      <c r="AB111" s="40">
        <f t="shared" si="25"/>
        <v>0</v>
      </c>
      <c r="AC111" s="38">
        <f t="array" ref="AC111">RANK(AA111,AA$104:AA$123)+SUMPRODUCT((AA$104:AA$123=AA111)*(AB$104:AB$123&gt;AB111))</f>
        <v>8</v>
      </c>
      <c r="AD111" s="38">
        <f t="array" ref="AD111">AC111+SUMPRODUCT((AC$104:AC$123=AC111)*(V$104:V$123&gt;V111))</f>
        <v>8</v>
      </c>
      <c r="AE111" s="38">
        <f t="array" ref="AE111">AD111+SUMPRODUCT((AD$104:AD$123=AD111)*(AF$104:AF$123&gt;AF111))</f>
        <v>8</v>
      </c>
      <c r="AF111" s="38">
        <v>13</v>
      </c>
    </row>
    <row r="112" ht="19" hidden="1" customHeight="1" spans="1:32">
      <c r="A112" s="68"/>
      <c r="B112" s="70">
        <f t="array" ref="B112">INDEX($R$104:$AF$123,MATCH(Q112,$AE$104:$AE$123,0),1)</f>
        <v>0</v>
      </c>
      <c r="C112" s="70">
        <f>COUNTIF(赛果!M$2:M$91,B112)+COUNTIF(赛果!N$2:N$91,B112)</f>
        <v>0</v>
      </c>
      <c r="D112" s="71">
        <f>COUNTIFS(原始数据!$J$2:$J$721,B112)</f>
        <v>0</v>
      </c>
      <c r="E112" s="79">
        <f>COUNTIFS(原始数据!$E$2:$E$721,B112,原始数据!$I$2:$I$721,"客",原始数据!$S$2:$S$721,"&gt;2")+COUNTIFS(原始数据!$F$2:$F$721,B112,原始数据!$I$2:$I$721,"主",原始数据!$T$2:$T$721,"&gt;2")</f>
        <v>0</v>
      </c>
      <c r="F112" s="79">
        <f>COUNTIFS(原始数据!$E$2:$E$721,B112,原始数据!$I$2:$I$721,"客",原始数据!$S$2:$S$721,"=2")+COUNTIFS(原始数据!$F$2:$F$721,B112,原始数据!$I$2:$I$721,"主",原始数据!$T$2:$T$721,"=2")</f>
        <v>0</v>
      </c>
      <c r="G112" s="80">
        <f>COUNTIFS(原始数据!$E$2:$E$721,B112,原始数据!$I$2:$I$721,"客",原始数据!$S$2:$S$721,"&lt;2")+COUNTIFS(原始数据!$F$2:$F$721,B112,原始数据!$I$2:$I$721,"主",原始数据!$T$2:$T$721,"&lt;2")</f>
        <v>0</v>
      </c>
      <c r="H112" s="71">
        <f>COUNTIFS(原始数据!$E$2:$E$721,B112,原始数据!$I$2:$I$721,"客",原始数据!$S$2:$S$721,"5")+COUNTIFS(原始数据!$F$2:$F$721,B112,原始数据!$I$2:$I$721,"主",原始数据!$T$2:$T$721,"5")</f>
        <v>0</v>
      </c>
      <c r="I112" s="86">
        <f>COUNTIFS(原始数据!$E$2:$E$721,B112,原始数据!$I$2:$I$721,"客",原始数据!$S$2:$S$721,"0")+COUNTIFS(原始数据!$F$2:$F$721,B112,原始数据!$I$2:$I$721,"主",原始数据!$T$2:$T$721,"0")</f>
        <v>0</v>
      </c>
      <c r="J112" s="71">
        <f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0</v>
      </c>
      <c r="K112" s="87">
        <f t="shared" si="20"/>
        <v>0</v>
      </c>
      <c r="L112" s="71">
        <f>SUMIFS(原始数据!$S$2:$S$721,原始数据!$E$2:$E$721,B112,原始数据!$I$2:$I$721,"客")+SUMIFS(原始数据!$T$2:$T$721,原始数据!$F$2:$F$721,B112,原始数据!$I$2:$I$721,"主")</f>
        <v>0</v>
      </c>
      <c r="M112" s="79">
        <f>SUMIFS(原始数据!$S$2:$S$721,原始数据!$J$2:$J$721,B112,原始数据!$I$2:$I$721,"主")+SUMIFS(原始数据!$T$2:$T$721,原始数据!$J$2:$J$721,B112,原始数据!$I$2:$I$721,"客")</f>
        <v>0</v>
      </c>
      <c r="N112" s="87">
        <f t="shared" si="21"/>
        <v>0</v>
      </c>
      <c r="O112" s="93">
        <f t="shared" si="22"/>
        <v>0</v>
      </c>
      <c r="P112" s="68"/>
      <c r="Q112" s="37">
        <v>9</v>
      </c>
      <c r="R112" s="38">
        <f>各类选项!F10</f>
        <v>0</v>
      </c>
      <c r="S112" s="38">
        <f>COUNTIFS(原始数据!$J$2:$J$721,R112)</f>
        <v>0</v>
      </c>
      <c r="T112" s="38">
        <f>COUNTIFS(原始数据!$E$2:$E$721,R112,原始数据!$I$2:$I$721,"客",原始数据!$S$2:$S$721,"&gt;2")+COUNTIFS(原始数据!$F$2:$F$721,R112,原始数据!$I$2:$I$721,"主",原始数据!$T$2:$T$721,"&gt;2")</f>
        <v>0</v>
      </c>
      <c r="U112" s="39">
        <f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0</v>
      </c>
      <c r="V112" s="40">
        <f t="shared" si="23"/>
        <v>0</v>
      </c>
      <c r="W112" s="38"/>
      <c r="X112" s="38"/>
      <c r="Y112" s="39">
        <f>SUMIFS(原始数据!$S$2:$S$721,原始数据!$E$2:$E$721,R112,原始数据!$I$2:$I$721,"客")+SUMIFS(原始数据!$T$2:$T$721,原始数据!$F$2:$F$721,R112,原始数据!$I$2:$I$721,"主")</f>
        <v>0</v>
      </c>
      <c r="Z112" s="38">
        <f>SUMIFS(原始数据!$S$2:$S$721,原始数据!$J$2:$J$721,R112,原始数据!$I$2:$I$721,"主")+SUMIFS(原始数据!$T$2:$T$721,原始数据!$J$2:$J$721,R112,原始数据!$I$2:$I$721,"客")</f>
        <v>0</v>
      </c>
      <c r="AA112" s="40">
        <f t="shared" si="24"/>
        <v>0</v>
      </c>
      <c r="AB112" s="40">
        <f t="shared" si="25"/>
        <v>0</v>
      </c>
      <c r="AC112" s="38">
        <f t="array" ref="AC112">RANK(AA112,AA$104:AA$123)+SUMPRODUCT((AA$104:AA$123=AA112)*(AB$104:AB$123&gt;AB112))</f>
        <v>8</v>
      </c>
      <c r="AD112" s="38">
        <f t="array" ref="AD112">AC112+SUMPRODUCT((AC$104:AC$123=AC112)*(V$104:V$123&gt;V112))</f>
        <v>8</v>
      </c>
      <c r="AE112" s="38">
        <f t="array" ref="AE112">AD112+SUMPRODUCT((AD$104:AD$123=AD112)*(AF$104:AF$123&gt;AF112))</f>
        <v>9</v>
      </c>
      <c r="AF112" s="38">
        <v>12</v>
      </c>
    </row>
    <row r="113" ht="19" hidden="1" customHeight="1" spans="1:32">
      <c r="A113" s="68"/>
      <c r="B113" s="72">
        <f t="array" ref="B113">INDEX($R$104:$AF$123,MATCH(Q113,$AE$104:$AE$123,0),1)</f>
        <v>0</v>
      </c>
      <c r="C113" s="72">
        <f>COUNTIF(赛果!M$2:M$91,B113)+COUNTIF(赛果!N$2:N$91,B113)</f>
        <v>0</v>
      </c>
      <c r="D113" s="73">
        <f>COUNTIFS(原始数据!$J$2:$J$721,B113)</f>
        <v>0</v>
      </c>
      <c r="E113" s="81">
        <f>COUNTIFS(原始数据!$E$2:$E$721,B113,原始数据!$I$2:$I$721,"客",原始数据!$S$2:$S$721,"&gt;2")+COUNTIFS(原始数据!$F$2:$F$721,B113,原始数据!$I$2:$I$721,"主",原始数据!$T$2:$T$721,"&gt;2")</f>
        <v>0</v>
      </c>
      <c r="F113" s="81">
        <f>COUNTIFS(原始数据!$E$2:$E$721,B113,原始数据!$I$2:$I$721,"客",原始数据!$S$2:$S$721,"=2")+COUNTIFS(原始数据!$F$2:$F$721,B113,原始数据!$I$2:$I$721,"主",原始数据!$T$2:$T$721,"=2")</f>
        <v>0</v>
      </c>
      <c r="G113" s="82">
        <f>COUNTIFS(原始数据!$E$2:$E$721,B113,原始数据!$I$2:$I$721,"客",原始数据!$S$2:$S$721,"&lt;2")+COUNTIFS(原始数据!$F$2:$F$721,B113,原始数据!$I$2:$I$721,"主",原始数据!$T$2:$T$721,"&lt;2")</f>
        <v>0</v>
      </c>
      <c r="H113" s="73">
        <f>COUNTIFS(原始数据!$E$2:$E$721,B113,原始数据!$I$2:$I$721,"客",原始数据!$S$2:$S$721,"5")+COUNTIFS(原始数据!$F$2:$F$721,B113,原始数据!$I$2:$I$721,"主",原始数据!$T$2:$T$721,"5")</f>
        <v>0</v>
      </c>
      <c r="I113" s="88">
        <f>COUNTIFS(原始数据!$E$2:$E$721,B113,原始数据!$I$2:$I$721,"客",原始数据!$S$2:$S$721,"0")+COUNTIFS(原始数据!$F$2:$F$721,B113,原始数据!$I$2:$I$721,"主",原始数据!$T$2:$T$721,"0")</f>
        <v>0</v>
      </c>
      <c r="J113" s="73">
        <f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0</v>
      </c>
      <c r="K113" s="89">
        <f t="shared" si="20"/>
        <v>0</v>
      </c>
      <c r="L113" s="73">
        <f>SUMIFS(原始数据!$S$2:$S$721,原始数据!$E$2:$E$721,B113,原始数据!$I$2:$I$721,"客")+SUMIFS(原始数据!$T$2:$T$721,原始数据!$F$2:$F$721,B113,原始数据!$I$2:$I$721,"主")</f>
        <v>0</v>
      </c>
      <c r="M113" s="81">
        <f>SUMIFS(原始数据!$S$2:$S$721,原始数据!$J$2:$J$721,B113,原始数据!$I$2:$I$721,"主")+SUMIFS(原始数据!$T$2:$T$721,原始数据!$J$2:$J$721,B113,原始数据!$I$2:$I$721,"客")</f>
        <v>0</v>
      </c>
      <c r="N113" s="89">
        <f t="shared" si="21"/>
        <v>0</v>
      </c>
      <c r="O113" s="94">
        <f t="shared" si="22"/>
        <v>0</v>
      </c>
      <c r="P113" s="68"/>
      <c r="Q113" s="37">
        <v>10</v>
      </c>
      <c r="R113" s="38">
        <f>各类选项!F11</f>
        <v>0</v>
      </c>
      <c r="S113" s="38">
        <f>COUNTIFS(原始数据!$J$2:$J$721,R113)</f>
        <v>0</v>
      </c>
      <c r="T113" s="38">
        <f>COUNTIFS(原始数据!$E$2:$E$721,R113,原始数据!$I$2:$I$721,"客",原始数据!$S$2:$S$721,"&gt;2")+COUNTIFS(原始数据!$F$2:$F$721,R113,原始数据!$I$2:$I$721,"主",原始数据!$T$2:$T$721,"&gt;2")</f>
        <v>0</v>
      </c>
      <c r="U113" s="39">
        <f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0</v>
      </c>
      <c r="V113" s="40">
        <f t="shared" si="23"/>
        <v>0</v>
      </c>
      <c r="W113" s="38"/>
      <c r="X113" s="38"/>
      <c r="Y113" s="39">
        <f>SUMIFS(原始数据!$S$2:$S$721,原始数据!$E$2:$E$721,R113,原始数据!$I$2:$I$721,"客")+SUMIFS(原始数据!$T$2:$T$721,原始数据!$F$2:$F$721,R113,原始数据!$I$2:$I$721,"主")</f>
        <v>0</v>
      </c>
      <c r="Z113" s="38">
        <f>SUMIFS(原始数据!$S$2:$S$721,原始数据!$J$2:$J$721,R113,原始数据!$I$2:$I$721,"主")+SUMIFS(原始数据!$T$2:$T$721,原始数据!$J$2:$J$721,R113,原始数据!$I$2:$I$721,"客")</f>
        <v>0</v>
      </c>
      <c r="AA113" s="40">
        <f t="shared" si="24"/>
        <v>0</v>
      </c>
      <c r="AB113" s="40">
        <f t="shared" si="25"/>
        <v>0</v>
      </c>
      <c r="AC113" s="38">
        <f t="array" ref="AC113">RANK(AA113,AA$104:AA$123)+SUMPRODUCT((AA$104:AA$123=AA113)*(AB$104:AB$123&gt;AB113))</f>
        <v>8</v>
      </c>
      <c r="AD113" s="38">
        <f t="array" ref="AD113">AC113+SUMPRODUCT((AC$104:AC$123=AC113)*(V$104:V$123&gt;V113))</f>
        <v>8</v>
      </c>
      <c r="AE113" s="38">
        <f t="array" ref="AE113">AD113+SUMPRODUCT((AD$104:AD$123=AD113)*(AF$104:AF$123&gt;AF113))</f>
        <v>10</v>
      </c>
      <c r="AF113" s="38">
        <v>11</v>
      </c>
    </row>
    <row r="114" ht="19" hidden="1" customHeight="1" spans="1:32">
      <c r="A114" s="74"/>
      <c r="B114" s="70">
        <f t="array" ref="B114">INDEX($R$104:$AF$123,MATCH(Q114,$AE$104:$AE$123,0),1)</f>
        <v>0</v>
      </c>
      <c r="C114" s="70">
        <f>COUNTIF(赛果!M$2:M$91,B114)+COUNTIF(赛果!N$2:N$91,B114)</f>
        <v>0</v>
      </c>
      <c r="D114" s="71">
        <f>COUNTIFS(原始数据!$J$2:$J$721,B114)</f>
        <v>0</v>
      </c>
      <c r="E114" s="79">
        <f>COUNTIFS(原始数据!$E$2:$E$721,B114,原始数据!$I$2:$I$721,"客",原始数据!$S$2:$S$721,"&gt;2")+COUNTIFS(原始数据!$F$2:$F$721,B114,原始数据!$I$2:$I$721,"主",原始数据!$T$2:$T$721,"&gt;2")</f>
        <v>0</v>
      </c>
      <c r="F114" s="79">
        <f>COUNTIFS(原始数据!$E$2:$E$721,B114,原始数据!$I$2:$I$721,"客",原始数据!$S$2:$S$721,"=2")+COUNTIFS(原始数据!$F$2:$F$721,B114,原始数据!$I$2:$I$721,"主",原始数据!$T$2:$T$721,"=2")</f>
        <v>0</v>
      </c>
      <c r="G114" s="80">
        <f>COUNTIFS(原始数据!$E$2:$E$721,B114,原始数据!$I$2:$I$721,"客",原始数据!$S$2:$S$721,"&lt;2")+COUNTIFS(原始数据!$F$2:$F$721,B114,原始数据!$I$2:$I$721,"主",原始数据!$T$2:$T$721,"&lt;2")</f>
        <v>0</v>
      </c>
      <c r="H114" s="71">
        <f>COUNTIFS(原始数据!$E$2:$E$721,B114,原始数据!$I$2:$I$721,"客",原始数据!$S$2:$S$721,"5")+COUNTIFS(原始数据!$F$2:$F$721,B114,原始数据!$I$2:$I$721,"主",原始数据!$T$2:$T$721,"5")</f>
        <v>0</v>
      </c>
      <c r="I114" s="86">
        <f>COUNTIFS(原始数据!$E$2:$E$721,B114,原始数据!$I$2:$I$721,"客",原始数据!$S$2:$S$721,"0")+COUNTIFS(原始数据!$F$2:$F$721,B114,原始数据!$I$2:$I$721,"主",原始数据!$T$2:$T$721,"0")</f>
        <v>0</v>
      </c>
      <c r="J114" s="71">
        <f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87">
        <f t="shared" si="20"/>
        <v>0</v>
      </c>
      <c r="L114" s="71">
        <f>SUMIFS(原始数据!$S$2:$S$721,原始数据!$E$2:$E$721,B114,原始数据!$I$2:$I$721,"客")+SUMIFS(原始数据!$T$2:$T$721,原始数据!$F$2:$F$721,B114,原始数据!$I$2:$I$721,"主")</f>
        <v>0</v>
      </c>
      <c r="M114" s="79">
        <f>SUMIFS(原始数据!$S$2:$S$721,原始数据!$J$2:$J$721,B114,原始数据!$I$2:$I$721,"主")+SUMIFS(原始数据!$T$2:$T$721,原始数据!$J$2:$J$721,B114,原始数据!$I$2:$I$721,"客")</f>
        <v>0</v>
      </c>
      <c r="N114" s="87">
        <f t="shared" si="21"/>
        <v>0</v>
      </c>
      <c r="O114" s="93">
        <f t="shared" si="22"/>
        <v>0</v>
      </c>
      <c r="P114" s="68"/>
      <c r="Q114" s="37">
        <v>11</v>
      </c>
      <c r="R114" s="38">
        <f>各类选项!F12</f>
        <v>0</v>
      </c>
      <c r="S114" s="38">
        <f>COUNTIFS(原始数据!$J$2:$J$721,R114)</f>
        <v>0</v>
      </c>
      <c r="T114" s="38">
        <f>COUNTIFS(原始数据!$E$2:$E$721,R114,原始数据!$I$2:$I$721,"客",原始数据!$S$2:$S$721,"&gt;2")+COUNTIFS(原始数据!$F$2:$F$721,R114,原始数据!$I$2:$I$721,"主",原始数据!$T$2:$T$721,"&gt;2")</f>
        <v>0</v>
      </c>
      <c r="U114" s="39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40">
        <f t="shared" si="23"/>
        <v>0</v>
      </c>
      <c r="W114" s="38"/>
      <c r="X114" s="38"/>
      <c r="Y114" s="39">
        <f>SUMIFS(原始数据!$S$2:$S$721,原始数据!$E$2:$E$721,R114,原始数据!$I$2:$I$721,"客")+SUMIFS(原始数据!$T$2:$T$721,原始数据!$F$2:$F$721,R114,原始数据!$I$2:$I$721,"主")</f>
        <v>0</v>
      </c>
      <c r="Z114" s="38">
        <f>SUMIFS(原始数据!$S$2:$S$721,原始数据!$J$2:$J$721,R114,原始数据!$I$2:$I$721,"主")+SUMIFS(原始数据!$T$2:$T$721,原始数据!$J$2:$J$721,R114,原始数据!$I$2:$I$721,"客")</f>
        <v>0</v>
      </c>
      <c r="AA114" s="40">
        <f t="shared" si="24"/>
        <v>0</v>
      </c>
      <c r="AB114" s="40">
        <f t="shared" si="25"/>
        <v>0</v>
      </c>
      <c r="AC114" s="38">
        <f t="array" ref="AC114">RANK(AA114,AA$104:AA$123)+SUMPRODUCT((AA$104:AA$123=AA114)*(AB$104:AB$123&gt;AB114))</f>
        <v>8</v>
      </c>
      <c r="AD114" s="38">
        <f t="array" ref="AD114">AC114+SUMPRODUCT((AC$104:AC$123=AC114)*(V$104:V$123&gt;V114))</f>
        <v>8</v>
      </c>
      <c r="AE114" s="38">
        <f t="array" ref="AE114">AD114+SUMPRODUCT((AD$104:AD$123=AD114)*(AF$104:AF$123&gt;AF114))</f>
        <v>11</v>
      </c>
      <c r="AF114" s="38">
        <v>10</v>
      </c>
    </row>
    <row r="115" ht="19" hidden="1" customHeight="1" spans="1:32">
      <c r="A115" s="74"/>
      <c r="B115" s="72">
        <f t="array" ref="B115">INDEX($R$104:$AF$123,MATCH(Q115,$AE$104:$AE$123,0),1)</f>
        <v>0</v>
      </c>
      <c r="C115" s="72">
        <f>COUNTIF(赛果!M$2:M$91,B115)+COUNTIF(赛果!N$2:N$91,B115)</f>
        <v>0</v>
      </c>
      <c r="D115" s="73">
        <f>COUNTIFS(原始数据!$J$2:$J$721,B115)</f>
        <v>0</v>
      </c>
      <c r="E115" s="81">
        <f>COUNTIFS(原始数据!$E$2:$E$721,B115,原始数据!$I$2:$I$721,"客",原始数据!$S$2:$S$721,"&gt;2")+COUNTIFS(原始数据!$F$2:$F$721,B115,原始数据!$I$2:$I$721,"主",原始数据!$T$2:$T$721,"&gt;2")</f>
        <v>0</v>
      </c>
      <c r="F115" s="81">
        <f>COUNTIFS(原始数据!$E$2:$E$721,B115,原始数据!$I$2:$I$721,"客",原始数据!$S$2:$S$721,"=2")+COUNTIFS(原始数据!$F$2:$F$721,B115,原始数据!$I$2:$I$721,"主",原始数据!$T$2:$T$721,"=2")</f>
        <v>0</v>
      </c>
      <c r="G115" s="82">
        <f>COUNTIFS(原始数据!$E$2:$E$721,B115,原始数据!$I$2:$I$721,"客",原始数据!$S$2:$S$721,"&lt;2")+COUNTIFS(原始数据!$F$2:$F$721,B115,原始数据!$I$2:$I$721,"主",原始数据!$T$2:$T$721,"&lt;2")</f>
        <v>0</v>
      </c>
      <c r="H115" s="73">
        <f>COUNTIFS(原始数据!$E$2:$E$721,B115,原始数据!$I$2:$I$721,"客",原始数据!$S$2:$S$721,"5")+COUNTIFS(原始数据!$F$2:$F$721,B115,原始数据!$I$2:$I$721,"主",原始数据!$T$2:$T$721,"5")</f>
        <v>0</v>
      </c>
      <c r="I115" s="88">
        <f>COUNTIFS(原始数据!$E$2:$E$721,B115,原始数据!$I$2:$I$721,"客",原始数据!$S$2:$S$721,"0")+COUNTIFS(原始数据!$F$2:$F$721,B115,原始数据!$I$2:$I$721,"主",原始数据!$T$2:$T$721,"0")</f>
        <v>0</v>
      </c>
      <c r="J115" s="73">
        <f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89">
        <f t="shared" si="20"/>
        <v>0</v>
      </c>
      <c r="L115" s="73">
        <f>SUMIFS(原始数据!$S$2:$S$721,原始数据!$E$2:$E$721,B115,原始数据!$I$2:$I$721,"客")+SUMIFS(原始数据!$T$2:$T$721,原始数据!$F$2:$F$721,B115,原始数据!$I$2:$I$721,"主")</f>
        <v>0</v>
      </c>
      <c r="M115" s="81">
        <f>SUMIFS(原始数据!$S$2:$S$721,原始数据!$J$2:$J$721,B115,原始数据!$I$2:$I$721,"主")+SUMIFS(原始数据!$T$2:$T$721,原始数据!$J$2:$J$721,B115,原始数据!$I$2:$I$721,"客")</f>
        <v>0</v>
      </c>
      <c r="N115" s="89">
        <f t="shared" si="21"/>
        <v>0</v>
      </c>
      <c r="O115" s="94">
        <f t="shared" si="22"/>
        <v>0</v>
      </c>
      <c r="P115" s="68"/>
      <c r="Q115" s="37">
        <v>12</v>
      </c>
      <c r="R115" s="38">
        <f>各类选项!F13</f>
        <v>0</v>
      </c>
      <c r="S115" s="38">
        <f>COUNTIFS(原始数据!$J$2:$J$721,R115)</f>
        <v>0</v>
      </c>
      <c r="T115" s="38">
        <f>COUNTIFS(原始数据!$E$2:$E$721,R115,原始数据!$I$2:$I$721,"客",原始数据!$S$2:$S$721,"&gt;2")+COUNTIFS(原始数据!$F$2:$F$721,R115,原始数据!$I$2:$I$721,"主",原始数据!$T$2:$T$721,"&gt;2")</f>
        <v>0</v>
      </c>
      <c r="U115" s="39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40">
        <f t="shared" si="23"/>
        <v>0</v>
      </c>
      <c r="W115" s="38"/>
      <c r="X115" s="38"/>
      <c r="Y115" s="39">
        <f>SUMIFS(原始数据!$S$2:$S$721,原始数据!$E$2:$E$721,R115,原始数据!$I$2:$I$721,"客")+SUMIFS(原始数据!$T$2:$T$721,原始数据!$F$2:$F$721,R115,原始数据!$I$2:$I$721,"主")</f>
        <v>0</v>
      </c>
      <c r="Z115" s="38">
        <f>SUMIFS(原始数据!$S$2:$S$721,原始数据!$J$2:$J$721,R115,原始数据!$I$2:$I$721,"主")+SUMIFS(原始数据!$T$2:$T$721,原始数据!$J$2:$J$721,R115,原始数据!$I$2:$I$721,"客")</f>
        <v>0</v>
      </c>
      <c r="AA115" s="40">
        <f t="shared" si="24"/>
        <v>0</v>
      </c>
      <c r="AB115" s="40">
        <f t="shared" si="25"/>
        <v>0</v>
      </c>
      <c r="AC115" s="38">
        <f t="array" ref="AC115">RANK(AA115,AA$104:AA$123)+SUMPRODUCT((AA$104:AA$123=AA115)*(AB$104:AB$123&gt;AB115))</f>
        <v>8</v>
      </c>
      <c r="AD115" s="38">
        <f t="array" ref="AD115">AC115+SUMPRODUCT((AC$104:AC$123=AC115)*(V$104:V$123&gt;V115))</f>
        <v>8</v>
      </c>
      <c r="AE115" s="38">
        <f t="array" ref="AE115">AD115+SUMPRODUCT((AD$104:AD$123=AD115)*(AF$104:AF$123&gt;AF115))</f>
        <v>12</v>
      </c>
      <c r="AF115" s="38">
        <v>9</v>
      </c>
    </row>
    <row r="116" ht="19" hidden="1" customHeight="1" spans="1:32">
      <c r="A116" s="74"/>
      <c r="B116" s="70">
        <f t="array" ref="B116">INDEX($R$104:$AF$123,MATCH(Q116,$AE$104:$AE$123,0),1)</f>
        <v>0</v>
      </c>
      <c r="C116" s="70">
        <f>COUNTIF(赛果!M$2:M$91,B116)+COUNTIF(赛果!N$2:N$91,B116)</f>
        <v>0</v>
      </c>
      <c r="D116" s="71">
        <f>COUNTIFS(原始数据!$J$2:$J$721,B116)</f>
        <v>0</v>
      </c>
      <c r="E116" s="79">
        <f>COUNTIFS(原始数据!$E$2:$E$721,B116,原始数据!$I$2:$I$721,"客",原始数据!$S$2:$S$721,"&gt;2")+COUNTIFS(原始数据!$F$2:$F$721,B116,原始数据!$I$2:$I$721,"主",原始数据!$T$2:$T$721,"&gt;2")</f>
        <v>0</v>
      </c>
      <c r="F116" s="79">
        <f>COUNTIFS(原始数据!$E$2:$E$721,B116,原始数据!$I$2:$I$721,"客",原始数据!$S$2:$S$721,"=2")+COUNTIFS(原始数据!$F$2:$F$721,B116,原始数据!$I$2:$I$721,"主",原始数据!$T$2:$T$721,"=2")</f>
        <v>0</v>
      </c>
      <c r="G116" s="80">
        <f>COUNTIFS(原始数据!$E$2:$E$721,B116,原始数据!$I$2:$I$721,"客",原始数据!$S$2:$S$721,"&lt;2")+COUNTIFS(原始数据!$F$2:$F$721,B116,原始数据!$I$2:$I$721,"主",原始数据!$T$2:$T$721,"&lt;2")</f>
        <v>0</v>
      </c>
      <c r="H116" s="71">
        <f>COUNTIFS(原始数据!$E$2:$E$721,B116,原始数据!$I$2:$I$721,"客",原始数据!$S$2:$S$721,"5")+COUNTIFS(原始数据!$F$2:$F$721,B116,原始数据!$I$2:$I$721,"主",原始数据!$T$2:$T$721,"5")</f>
        <v>0</v>
      </c>
      <c r="I116" s="86">
        <f>COUNTIFS(原始数据!$E$2:$E$721,B116,原始数据!$I$2:$I$721,"客",原始数据!$S$2:$S$721,"0")+COUNTIFS(原始数据!$F$2:$F$721,B116,原始数据!$I$2:$I$721,"主",原始数据!$T$2:$T$721,"0")</f>
        <v>0</v>
      </c>
      <c r="J116" s="71">
        <f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0</v>
      </c>
      <c r="K116" s="87">
        <f t="shared" si="20"/>
        <v>0</v>
      </c>
      <c r="L116" s="71">
        <f>SUMIFS(原始数据!$S$2:$S$721,原始数据!$E$2:$E$721,B116,原始数据!$I$2:$I$721,"客")+SUMIFS(原始数据!$T$2:$T$721,原始数据!$F$2:$F$721,B116,原始数据!$I$2:$I$721,"主")</f>
        <v>0</v>
      </c>
      <c r="M116" s="79">
        <f>SUMIFS(原始数据!$S$2:$S$721,原始数据!$J$2:$J$721,B116,原始数据!$I$2:$I$721,"主")+SUMIFS(原始数据!$T$2:$T$721,原始数据!$J$2:$J$721,B116,原始数据!$I$2:$I$721,"客")</f>
        <v>0</v>
      </c>
      <c r="N116" s="87">
        <f t="shared" si="21"/>
        <v>0</v>
      </c>
      <c r="O116" s="93">
        <f t="shared" si="22"/>
        <v>0</v>
      </c>
      <c r="P116" s="68"/>
      <c r="Q116" s="37">
        <v>13</v>
      </c>
      <c r="R116" s="38">
        <f>各类选项!F14</f>
        <v>0</v>
      </c>
      <c r="S116" s="38">
        <f>COUNTIFS(原始数据!$J$2:$J$721,R116)</f>
        <v>0</v>
      </c>
      <c r="T116" s="38">
        <f>COUNTIFS(原始数据!$E$2:$E$721,R116,原始数据!$I$2:$I$721,"客",原始数据!$S$2:$S$721,"&gt;2")+COUNTIFS(原始数据!$F$2:$F$721,R116,原始数据!$I$2:$I$721,"主",原始数据!$T$2:$T$721,"&gt;2")</f>
        <v>0</v>
      </c>
      <c r="U116" s="39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40">
        <f t="shared" si="23"/>
        <v>0</v>
      </c>
      <c r="W116" s="38"/>
      <c r="X116" s="38"/>
      <c r="Y116" s="39">
        <f>SUMIFS(原始数据!$S$2:$S$721,原始数据!$E$2:$E$721,R116,原始数据!$I$2:$I$721,"客")+SUMIFS(原始数据!$T$2:$T$721,原始数据!$F$2:$F$721,R116,原始数据!$I$2:$I$721,"主")</f>
        <v>0</v>
      </c>
      <c r="Z116" s="38">
        <f>SUMIFS(原始数据!$S$2:$S$721,原始数据!$J$2:$J$721,R116,原始数据!$I$2:$I$721,"主")+SUMIFS(原始数据!$T$2:$T$721,原始数据!$J$2:$J$721,R116,原始数据!$I$2:$I$721,"客")</f>
        <v>0</v>
      </c>
      <c r="AA116" s="40">
        <f t="shared" si="24"/>
        <v>0</v>
      </c>
      <c r="AB116" s="40">
        <f t="shared" si="25"/>
        <v>0</v>
      </c>
      <c r="AC116" s="38">
        <f t="array" ref="AC116">RANK(AA116,AA$104:AA$123)+SUMPRODUCT((AA$104:AA$123=AA116)*(AB$104:AB$123&gt;AB116))</f>
        <v>8</v>
      </c>
      <c r="AD116" s="38">
        <f t="array" ref="AD116">AC116+SUMPRODUCT((AC$104:AC$123=AC116)*(V$104:V$123&gt;V116))</f>
        <v>8</v>
      </c>
      <c r="AE116" s="38">
        <f t="array" ref="AE116">AD116+SUMPRODUCT((AD$104:AD$123=AD116)*(AF$104:AF$123&gt;AF116))</f>
        <v>13</v>
      </c>
      <c r="AF116" s="38">
        <v>8</v>
      </c>
    </row>
    <row r="117" ht="19" hidden="1" customHeight="1" spans="1:32">
      <c r="A117" s="74"/>
      <c r="B117" s="72">
        <f t="array" ref="B117">INDEX($R$104:$AF$123,MATCH(Q117,$AE$104:$AE$123,0),1)</f>
        <v>0</v>
      </c>
      <c r="C117" s="72">
        <f>COUNTIF(赛果!M$2:M$91,B117)+COUNTIF(赛果!N$2:N$91,B117)</f>
        <v>0</v>
      </c>
      <c r="D117" s="73">
        <f>COUNTIFS(原始数据!$J$2:$J$721,B117)</f>
        <v>0</v>
      </c>
      <c r="E117" s="81">
        <f>COUNTIFS(原始数据!$E$2:$E$721,B117,原始数据!$I$2:$I$721,"客",原始数据!$S$2:$S$721,"&gt;2")+COUNTIFS(原始数据!$F$2:$F$721,B117,原始数据!$I$2:$I$721,"主",原始数据!$T$2:$T$721,"&gt;2")</f>
        <v>0</v>
      </c>
      <c r="F117" s="81">
        <f>COUNTIFS(原始数据!$E$2:$E$721,B117,原始数据!$I$2:$I$721,"客",原始数据!$S$2:$S$721,"=2")+COUNTIFS(原始数据!$F$2:$F$721,B117,原始数据!$I$2:$I$721,"主",原始数据!$T$2:$T$721,"=2")</f>
        <v>0</v>
      </c>
      <c r="G117" s="82">
        <f>COUNTIFS(原始数据!$E$2:$E$721,B117,原始数据!$I$2:$I$721,"客",原始数据!$S$2:$S$721,"&lt;2")+COUNTIFS(原始数据!$F$2:$F$721,B117,原始数据!$I$2:$I$721,"主",原始数据!$T$2:$T$721,"&lt;2")</f>
        <v>0</v>
      </c>
      <c r="H117" s="73">
        <f>COUNTIFS(原始数据!$E$2:$E$721,B117,原始数据!$I$2:$I$721,"客",原始数据!$S$2:$S$721,"5")+COUNTIFS(原始数据!$F$2:$F$721,B117,原始数据!$I$2:$I$721,"主",原始数据!$T$2:$T$721,"5")</f>
        <v>0</v>
      </c>
      <c r="I117" s="88">
        <f>COUNTIFS(原始数据!$E$2:$E$721,B117,原始数据!$I$2:$I$721,"客",原始数据!$S$2:$S$721,"0")+COUNTIFS(原始数据!$F$2:$F$721,B117,原始数据!$I$2:$I$721,"主",原始数据!$T$2:$T$721,"0")</f>
        <v>0</v>
      </c>
      <c r="J117" s="73">
        <f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0</v>
      </c>
      <c r="K117" s="89">
        <f t="shared" si="20"/>
        <v>0</v>
      </c>
      <c r="L117" s="73">
        <f>SUMIFS(原始数据!$S$2:$S$721,原始数据!$E$2:$E$721,B117,原始数据!$I$2:$I$721,"客")+SUMIFS(原始数据!$T$2:$T$721,原始数据!$F$2:$F$721,B117,原始数据!$I$2:$I$721,"主")</f>
        <v>0</v>
      </c>
      <c r="M117" s="81">
        <f>SUMIFS(原始数据!$S$2:$S$721,原始数据!$J$2:$J$721,B117,原始数据!$I$2:$I$721,"主")+SUMIFS(原始数据!$T$2:$T$721,原始数据!$J$2:$J$721,B117,原始数据!$I$2:$I$721,"客")</f>
        <v>0</v>
      </c>
      <c r="N117" s="89">
        <f t="shared" si="21"/>
        <v>0</v>
      </c>
      <c r="O117" s="94">
        <f t="shared" si="22"/>
        <v>0</v>
      </c>
      <c r="P117" s="68"/>
      <c r="Q117" s="37">
        <v>14</v>
      </c>
      <c r="R117" s="38">
        <f>各类选项!F15</f>
        <v>0</v>
      </c>
      <c r="S117" s="38">
        <f>COUNTIFS(原始数据!$J$2:$J$721,R117)</f>
        <v>0</v>
      </c>
      <c r="T117" s="38">
        <f>COUNTIFS(原始数据!$E$2:$E$721,R117,原始数据!$I$2:$I$721,"客",原始数据!$S$2:$S$721,"&gt;2")+COUNTIFS(原始数据!$F$2:$F$721,R117,原始数据!$I$2:$I$721,"主",原始数据!$T$2:$T$721,"&gt;2")</f>
        <v>0</v>
      </c>
      <c r="U117" s="39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40">
        <f t="shared" si="23"/>
        <v>0</v>
      </c>
      <c r="W117" s="38"/>
      <c r="X117" s="38"/>
      <c r="Y117" s="39">
        <f>SUMIFS(原始数据!$S$2:$S$721,原始数据!$E$2:$E$721,R117,原始数据!$I$2:$I$721,"客")+SUMIFS(原始数据!$T$2:$T$721,原始数据!$F$2:$F$721,R117,原始数据!$I$2:$I$721,"主")</f>
        <v>0</v>
      </c>
      <c r="Z117" s="38">
        <f>SUMIFS(原始数据!$S$2:$S$721,原始数据!$J$2:$J$721,R117,原始数据!$I$2:$I$721,"主")+SUMIFS(原始数据!$T$2:$T$721,原始数据!$J$2:$J$721,R117,原始数据!$I$2:$I$721,"客")</f>
        <v>0</v>
      </c>
      <c r="AA117" s="40">
        <f t="shared" si="24"/>
        <v>0</v>
      </c>
      <c r="AB117" s="40">
        <f t="shared" si="25"/>
        <v>0</v>
      </c>
      <c r="AC117" s="38">
        <f t="array" ref="AC117">RANK(AA117,AA$104:AA$123)+SUMPRODUCT((AA$104:AA$123=AA117)*(AB$104:AB$123&gt;AB117))</f>
        <v>8</v>
      </c>
      <c r="AD117" s="38">
        <f t="array" ref="AD117">AC117+SUMPRODUCT((AC$104:AC$123=AC117)*(V$104:V$123&gt;V117))</f>
        <v>8</v>
      </c>
      <c r="AE117" s="38">
        <f t="array" ref="AE117">AD117+SUMPRODUCT((AD$104:AD$123=AD117)*(AF$104:AF$123&gt;AF117))</f>
        <v>14</v>
      </c>
      <c r="AF117" s="38">
        <v>7</v>
      </c>
    </row>
    <row r="118" ht="19" hidden="1" customHeight="1" spans="1:32">
      <c r="A118" s="74"/>
      <c r="B118" s="70">
        <f t="array" ref="B118">INDEX($R$104:$AF$123,MATCH(Q118,$AE$104:$AE$123,0),1)</f>
        <v>0</v>
      </c>
      <c r="C118" s="70">
        <f>COUNTIF(赛果!M$2:M$91,B118)+COUNTIF(赛果!N$2:N$91,B118)</f>
        <v>0</v>
      </c>
      <c r="D118" s="71">
        <f>COUNTIFS(原始数据!$J$2:$J$721,B118)</f>
        <v>0</v>
      </c>
      <c r="E118" s="79">
        <f>COUNTIFS(原始数据!$E$2:$E$721,B118,原始数据!$I$2:$I$721,"客",原始数据!$S$2:$S$721,"&gt;2")+COUNTIFS(原始数据!$F$2:$F$721,B118,原始数据!$I$2:$I$721,"主",原始数据!$T$2:$T$721,"&gt;2")</f>
        <v>0</v>
      </c>
      <c r="F118" s="79">
        <f>COUNTIFS(原始数据!$E$2:$E$721,B118,原始数据!$I$2:$I$721,"客",原始数据!$S$2:$S$721,"=2")+COUNTIFS(原始数据!$F$2:$F$721,B118,原始数据!$I$2:$I$721,"主",原始数据!$T$2:$T$721,"=2")</f>
        <v>0</v>
      </c>
      <c r="G118" s="80">
        <f>COUNTIFS(原始数据!$E$2:$E$721,B118,原始数据!$I$2:$I$721,"客",原始数据!$S$2:$S$721,"&lt;2")+COUNTIFS(原始数据!$F$2:$F$721,B118,原始数据!$I$2:$I$721,"主",原始数据!$T$2:$T$721,"&lt;2")</f>
        <v>0</v>
      </c>
      <c r="H118" s="71">
        <f>COUNTIFS(原始数据!$E$2:$E$721,B118,原始数据!$I$2:$I$721,"客",原始数据!$S$2:$S$721,"5")+COUNTIFS(原始数据!$F$2:$F$721,B118,原始数据!$I$2:$I$721,"主",原始数据!$T$2:$T$721,"5")</f>
        <v>0</v>
      </c>
      <c r="I118" s="86">
        <f>COUNTIFS(原始数据!$E$2:$E$721,B118,原始数据!$I$2:$I$721,"客",原始数据!$S$2:$S$721,"0")+COUNTIFS(原始数据!$F$2:$F$721,B118,原始数据!$I$2:$I$721,"主",原始数据!$T$2:$T$721,"0")</f>
        <v>0</v>
      </c>
      <c r="J118" s="71">
        <f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0</v>
      </c>
      <c r="K118" s="87">
        <f t="shared" si="20"/>
        <v>0</v>
      </c>
      <c r="L118" s="71">
        <f>SUMIFS(原始数据!$S$2:$S$721,原始数据!$E$2:$E$721,B118,原始数据!$I$2:$I$721,"客")+SUMIFS(原始数据!$T$2:$T$721,原始数据!$F$2:$F$721,B118,原始数据!$I$2:$I$721,"主")</f>
        <v>0</v>
      </c>
      <c r="M118" s="79">
        <f>SUMIFS(原始数据!$S$2:$S$721,原始数据!$J$2:$J$721,B118,原始数据!$I$2:$I$721,"主")+SUMIFS(原始数据!$T$2:$T$721,原始数据!$J$2:$J$721,B118,原始数据!$I$2:$I$721,"客")</f>
        <v>0</v>
      </c>
      <c r="N118" s="87">
        <f t="shared" si="21"/>
        <v>0</v>
      </c>
      <c r="O118" s="93">
        <f t="shared" si="22"/>
        <v>0</v>
      </c>
      <c r="P118" s="68"/>
      <c r="Q118" s="37">
        <v>15</v>
      </c>
      <c r="R118" s="38">
        <f>各类选项!F16</f>
        <v>0</v>
      </c>
      <c r="S118" s="38">
        <f>COUNTIFS(原始数据!$J$2:$J$721,R118)</f>
        <v>0</v>
      </c>
      <c r="T118" s="38">
        <f>COUNTIFS(原始数据!$E$2:$E$721,R118,原始数据!$I$2:$I$721,"客",原始数据!$S$2:$S$721,"&gt;2")+COUNTIFS(原始数据!$F$2:$F$721,R118,原始数据!$I$2:$I$721,"主",原始数据!$T$2:$T$721,"&gt;2")</f>
        <v>0</v>
      </c>
      <c r="U118" s="39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40">
        <f t="shared" si="23"/>
        <v>0</v>
      </c>
      <c r="W118" s="38"/>
      <c r="X118" s="38"/>
      <c r="Y118" s="39">
        <f>SUMIFS(原始数据!$S$2:$S$721,原始数据!$E$2:$E$721,R118,原始数据!$I$2:$I$721,"客")+SUMIFS(原始数据!$T$2:$T$721,原始数据!$F$2:$F$721,R118,原始数据!$I$2:$I$721,"主")</f>
        <v>0</v>
      </c>
      <c r="Z118" s="38">
        <f>SUMIFS(原始数据!$S$2:$S$721,原始数据!$J$2:$J$721,R118,原始数据!$I$2:$I$721,"主")+SUMIFS(原始数据!$T$2:$T$721,原始数据!$J$2:$J$721,R118,原始数据!$I$2:$I$721,"客")</f>
        <v>0</v>
      </c>
      <c r="AA118" s="40">
        <f t="shared" si="24"/>
        <v>0</v>
      </c>
      <c r="AB118" s="40">
        <f t="shared" si="25"/>
        <v>0</v>
      </c>
      <c r="AC118" s="38">
        <f t="array" ref="AC118">RANK(AA118,AA$104:AA$123)+SUMPRODUCT((AA$104:AA$123=AA118)*(AB$104:AB$123&gt;AB118))</f>
        <v>8</v>
      </c>
      <c r="AD118" s="38">
        <f t="array" ref="AD118">AC118+SUMPRODUCT((AC$104:AC$123=AC118)*(V$104:V$123&gt;V118))</f>
        <v>8</v>
      </c>
      <c r="AE118" s="38">
        <f t="array" ref="AE118">AD118+SUMPRODUCT((AD$104:AD$123=AD118)*(AF$104:AF$123&gt;AF118))</f>
        <v>15</v>
      </c>
      <c r="AF118" s="38">
        <v>6</v>
      </c>
    </row>
    <row r="119" ht="19" hidden="1" customHeight="1" spans="1:32">
      <c r="A119" s="74"/>
      <c r="B119" s="72">
        <f t="array" ref="B119">INDEX($R$104:$AF$123,MATCH(Q119,$AE$104:$AE$123,0),1)</f>
        <v>0</v>
      </c>
      <c r="C119" s="72">
        <f>COUNTIF(赛果!M$2:M$91,B119)+COUNTIF(赛果!N$2:N$91,B119)</f>
        <v>0</v>
      </c>
      <c r="D119" s="73">
        <f>COUNTIFS(原始数据!$J$2:$J$721,B119)</f>
        <v>0</v>
      </c>
      <c r="E119" s="81">
        <f>COUNTIFS(原始数据!$E$2:$E$721,B119,原始数据!$I$2:$I$721,"客",原始数据!$S$2:$S$721,"&gt;2")+COUNTIFS(原始数据!$F$2:$F$721,B119,原始数据!$I$2:$I$721,"主",原始数据!$T$2:$T$721,"&gt;2")</f>
        <v>0</v>
      </c>
      <c r="F119" s="81">
        <f>COUNTIFS(原始数据!$E$2:$E$721,B119,原始数据!$I$2:$I$721,"客",原始数据!$S$2:$S$721,"=2")+COUNTIFS(原始数据!$F$2:$F$721,B119,原始数据!$I$2:$I$721,"主",原始数据!$T$2:$T$721,"=2")</f>
        <v>0</v>
      </c>
      <c r="G119" s="82">
        <f>COUNTIFS(原始数据!$E$2:$E$721,B119,原始数据!$I$2:$I$721,"客",原始数据!$S$2:$S$721,"&lt;2")+COUNTIFS(原始数据!$F$2:$F$721,B119,原始数据!$I$2:$I$721,"主",原始数据!$T$2:$T$721,"&lt;2")</f>
        <v>0</v>
      </c>
      <c r="H119" s="73">
        <f>COUNTIFS(原始数据!$E$2:$E$721,B119,原始数据!$I$2:$I$721,"客",原始数据!$S$2:$S$721,"5")+COUNTIFS(原始数据!$F$2:$F$721,B119,原始数据!$I$2:$I$721,"主",原始数据!$T$2:$T$721,"5")</f>
        <v>0</v>
      </c>
      <c r="I119" s="88">
        <f>COUNTIFS(原始数据!$E$2:$E$721,B119,原始数据!$I$2:$I$721,"客",原始数据!$S$2:$S$721,"0")+COUNTIFS(原始数据!$F$2:$F$721,B119,原始数据!$I$2:$I$721,"主",原始数据!$T$2:$T$721,"0")</f>
        <v>0</v>
      </c>
      <c r="J119" s="73">
        <f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0</v>
      </c>
      <c r="K119" s="89">
        <f t="shared" si="20"/>
        <v>0</v>
      </c>
      <c r="L119" s="73">
        <f>SUMIFS(原始数据!$S$2:$S$721,原始数据!$E$2:$E$721,B119,原始数据!$I$2:$I$721,"客")+SUMIFS(原始数据!$T$2:$T$721,原始数据!$F$2:$F$721,B119,原始数据!$I$2:$I$721,"主")</f>
        <v>0</v>
      </c>
      <c r="M119" s="81">
        <f>SUMIFS(原始数据!$S$2:$S$721,原始数据!$J$2:$J$721,B119,原始数据!$I$2:$I$721,"主")+SUMIFS(原始数据!$T$2:$T$721,原始数据!$J$2:$J$721,B119,原始数据!$I$2:$I$721,"客")</f>
        <v>0</v>
      </c>
      <c r="N119" s="89">
        <f t="shared" si="21"/>
        <v>0</v>
      </c>
      <c r="O119" s="94">
        <f t="shared" si="22"/>
        <v>0</v>
      </c>
      <c r="P119" s="68"/>
      <c r="Q119" s="37">
        <v>16</v>
      </c>
      <c r="R119" s="38">
        <f>各类选项!F17</f>
        <v>0</v>
      </c>
      <c r="S119" s="38">
        <f>COUNTIFS(原始数据!$J$2:$J$721,R119)</f>
        <v>0</v>
      </c>
      <c r="T119" s="38">
        <f>COUNTIFS(原始数据!$E$2:$E$721,R119,原始数据!$I$2:$I$721,"客",原始数据!$S$2:$S$721,"&gt;2")+COUNTIFS(原始数据!$F$2:$F$721,R119,原始数据!$I$2:$I$721,"主",原始数据!$T$2:$T$721,"&gt;2")</f>
        <v>0</v>
      </c>
      <c r="U119" s="39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40">
        <f t="shared" si="23"/>
        <v>0</v>
      </c>
      <c r="W119" s="38"/>
      <c r="X119" s="38"/>
      <c r="Y119" s="39">
        <f>SUMIFS(原始数据!$S$2:$S$721,原始数据!$E$2:$E$721,R119,原始数据!$I$2:$I$721,"客")+SUMIFS(原始数据!$T$2:$T$721,原始数据!$F$2:$F$721,R119,原始数据!$I$2:$I$721,"主")</f>
        <v>0</v>
      </c>
      <c r="Z119" s="38">
        <f>SUMIFS(原始数据!$S$2:$S$721,原始数据!$J$2:$J$721,R119,原始数据!$I$2:$I$721,"主")+SUMIFS(原始数据!$T$2:$T$721,原始数据!$J$2:$J$721,R119,原始数据!$I$2:$I$721,"客")</f>
        <v>0</v>
      </c>
      <c r="AA119" s="40">
        <f t="shared" si="24"/>
        <v>0</v>
      </c>
      <c r="AB119" s="40">
        <f t="shared" si="25"/>
        <v>0</v>
      </c>
      <c r="AC119" s="38">
        <f t="array" ref="AC119">RANK(AA119,AA$104:AA$123)+SUMPRODUCT((AA$104:AA$123=AA119)*(AB$104:AB$123&gt;AB119))</f>
        <v>8</v>
      </c>
      <c r="AD119" s="38">
        <f t="array" ref="AD119">AC119+SUMPRODUCT((AC$104:AC$123=AC119)*(V$104:V$123&gt;V119))</f>
        <v>8</v>
      </c>
      <c r="AE119" s="38">
        <f t="array" ref="AE119">AD119+SUMPRODUCT((AD$104:AD$123=AD119)*(AF$104:AF$123&gt;AF119))</f>
        <v>16</v>
      </c>
      <c r="AF119" s="38">
        <v>5</v>
      </c>
    </row>
    <row r="120" ht="19" hidden="1" customHeight="1" spans="1:32">
      <c r="A120" s="74"/>
      <c r="B120" s="70">
        <f t="array" ref="B120">INDEX($R$104:$AF$123,MATCH(Q120,$AE$104:$AE$123,0),1)</f>
        <v>0</v>
      </c>
      <c r="C120" s="70">
        <f>COUNTIF(赛果!M$2:M$91,B120)+COUNTIF(赛果!N$2:N$91,B120)</f>
        <v>0</v>
      </c>
      <c r="D120" s="71">
        <f>COUNTIFS(原始数据!$J$2:$J$721,B120)</f>
        <v>0</v>
      </c>
      <c r="E120" s="79">
        <f>COUNTIFS(原始数据!$E$2:$E$721,B120,原始数据!$I$2:$I$721,"客",原始数据!$S$2:$S$721,"&gt;2")+COUNTIFS(原始数据!$F$2:$F$721,B120,原始数据!$I$2:$I$721,"主",原始数据!$T$2:$T$721,"&gt;2")</f>
        <v>0</v>
      </c>
      <c r="F120" s="79">
        <f>COUNTIFS(原始数据!$E$2:$E$721,B120,原始数据!$I$2:$I$721,"客",原始数据!$S$2:$S$721,"=2")+COUNTIFS(原始数据!$F$2:$F$721,B120,原始数据!$I$2:$I$721,"主",原始数据!$T$2:$T$721,"=2")</f>
        <v>0</v>
      </c>
      <c r="G120" s="80">
        <f>COUNTIFS(原始数据!$E$2:$E$721,B120,原始数据!$I$2:$I$721,"客",原始数据!$S$2:$S$721,"&lt;2")+COUNTIFS(原始数据!$F$2:$F$721,B120,原始数据!$I$2:$I$721,"主",原始数据!$T$2:$T$721,"&lt;2")</f>
        <v>0</v>
      </c>
      <c r="H120" s="71">
        <f>COUNTIFS(原始数据!$E$2:$E$721,B120,原始数据!$I$2:$I$721,"客",原始数据!$S$2:$S$721,"5")+COUNTIFS(原始数据!$F$2:$F$721,B120,原始数据!$I$2:$I$721,"主",原始数据!$T$2:$T$721,"5")</f>
        <v>0</v>
      </c>
      <c r="I120" s="86">
        <f>COUNTIFS(原始数据!$E$2:$E$721,B120,原始数据!$I$2:$I$721,"客",原始数据!$S$2:$S$721,"0")+COUNTIFS(原始数据!$F$2:$F$721,B120,原始数据!$I$2:$I$721,"主",原始数据!$T$2:$T$721,"0")</f>
        <v>0</v>
      </c>
      <c r="J120" s="71">
        <f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0</v>
      </c>
      <c r="K120" s="87">
        <f t="shared" si="20"/>
        <v>0</v>
      </c>
      <c r="L120" s="71">
        <f>SUMIFS(原始数据!$S$2:$S$721,原始数据!$E$2:$E$721,B120,原始数据!$I$2:$I$721,"客")+SUMIFS(原始数据!$T$2:$T$721,原始数据!$F$2:$F$721,B120,原始数据!$I$2:$I$721,"主")</f>
        <v>0</v>
      </c>
      <c r="M120" s="79">
        <f>SUMIFS(原始数据!$S$2:$S$721,原始数据!$J$2:$J$721,B120,原始数据!$I$2:$I$721,"主")+SUMIFS(原始数据!$T$2:$T$721,原始数据!$J$2:$J$721,B120,原始数据!$I$2:$I$721,"客")</f>
        <v>0</v>
      </c>
      <c r="N120" s="87">
        <f t="shared" si="21"/>
        <v>0</v>
      </c>
      <c r="O120" s="93">
        <f t="shared" si="22"/>
        <v>0</v>
      </c>
      <c r="P120" s="68"/>
      <c r="Q120" s="37">
        <v>17</v>
      </c>
      <c r="R120" s="38">
        <f>各类选项!F18</f>
        <v>0</v>
      </c>
      <c r="S120" s="38">
        <f>COUNTIFS(原始数据!$J$2:$J$721,R120)</f>
        <v>0</v>
      </c>
      <c r="T120" s="38">
        <f>COUNTIFS(原始数据!$E$2:$E$721,R120,原始数据!$I$2:$I$721,"客",原始数据!$S$2:$S$721,"&gt;2")+COUNTIFS(原始数据!$F$2:$F$721,R120,原始数据!$I$2:$I$721,"主",原始数据!$T$2:$T$721,"&gt;2")</f>
        <v>0</v>
      </c>
      <c r="U120" s="39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40">
        <f t="shared" si="23"/>
        <v>0</v>
      </c>
      <c r="W120" s="38"/>
      <c r="X120" s="38"/>
      <c r="Y120" s="39">
        <f>SUMIFS(原始数据!$S$2:$S$721,原始数据!$E$2:$E$721,R120,原始数据!$I$2:$I$721,"客")+SUMIFS(原始数据!$T$2:$T$721,原始数据!$F$2:$F$721,R120,原始数据!$I$2:$I$721,"主")</f>
        <v>0</v>
      </c>
      <c r="Z120" s="38">
        <f>SUMIFS(原始数据!$S$2:$S$721,原始数据!$J$2:$J$721,R120,原始数据!$I$2:$I$721,"主")+SUMIFS(原始数据!$T$2:$T$721,原始数据!$J$2:$J$721,R120,原始数据!$I$2:$I$721,"客")</f>
        <v>0</v>
      </c>
      <c r="AA120" s="40">
        <f t="shared" si="24"/>
        <v>0</v>
      </c>
      <c r="AB120" s="40">
        <f t="shared" si="25"/>
        <v>0</v>
      </c>
      <c r="AC120" s="38">
        <f t="array" ref="AC120">RANK(AA120,AA$104:AA$123)+SUMPRODUCT((AA$104:AA$123=AA120)*(AB$104:AB$123&gt;AB120))</f>
        <v>8</v>
      </c>
      <c r="AD120" s="38">
        <f t="array" ref="AD120">AC120+SUMPRODUCT((AC$104:AC$123=AC120)*(V$104:V$123&gt;V120))</f>
        <v>8</v>
      </c>
      <c r="AE120" s="38">
        <f t="array" ref="AE120">AD120+SUMPRODUCT((AD$104:AD$123=AD120)*(AF$104:AF$123&gt;AF120))</f>
        <v>17</v>
      </c>
      <c r="AF120" s="38">
        <v>4</v>
      </c>
    </row>
    <row r="121" ht="19" hidden="1" customHeight="1" spans="1:32">
      <c r="A121" s="74"/>
      <c r="B121" s="72">
        <f t="array" ref="B121">INDEX($R$104:$AF$123,MATCH(Q121,$AE$104:$AE$123,0),1)</f>
        <v>0</v>
      </c>
      <c r="C121" s="72">
        <f>COUNTIF(赛果!M$2:M$91,B121)+COUNTIF(赛果!N$2:N$91,B121)</f>
        <v>0</v>
      </c>
      <c r="D121" s="73">
        <f>COUNTIFS(原始数据!$J$2:$J$721,B121)</f>
        <v>0</v>
      </c>
      <c r="E121" s="81">
        <f>COUNTIFS(原始数据!$E$2:$E$721,B121,原始数据!$I$2:$I$721,"客",原始数据!$S$2:$S$721,"&gt;2")+COUNTIFS(原始数据!$F$2:$F$721,B121,原始数据!$I$2:$I$721,"主",原始数据!$T$2:$T$721,"&gt;2")</f>
        <v>0</v>
      </c>
      <c r="F121" s="81">
        <f>COUNTIFS(原始数据!$E$2:$E$721,B121,原始数据!$I$2:$I$721,"客",原始数据!$S$2:$S$721,"=2")+COUNTIFS(原始数据!$F$2:$F$721,B121,原始数据!$I$2:$I$721,"主",原始数据!$T$2:$T$721,"=2")</f>
        <v>0</v>
      </c>
      <c r="G121" s="82">
        <f>COUNTIFS(原始数据!$E$2:$E$721,B121,原始数据!$I$2:$I$721,"客",原始数据!$S$2:$S$721,"&lt;2")+COUNTIFS(原始数据!$F$2:$F$721,B121,原始数据!$I$2:$I$721,"主",原始数据!$T$2:$T$721,"&lt;2")</f>
        <v>0</v>
      </c>
      <c r="H121" s="73">
        <f>COUNTIFS(原始数据!$E$2:$E$721,B121,原始数据!$I$2:$I$721,"客",原始数据!$S$2:$S$721,"5")+COUNTIFS(原始数据!$F$2:$F$721,B121,原始数据!$I$2:$I$721,"主",原始数据!$T$2:$T$721,"5")</f>
        <v>0</v>
      </c>
      <c r="I121" s="88">
        <f>COUNTIFS(原始数据!$E$2:$E$721,B121,原始数据!$I$2:$I$721,"客",原始数据!$S$2:$S$721,"0")+COUNTIFS(原始数据!$F$2:$F$721,B121,原始数据!$I$2:$I$721,"主",原始数据!$T$2:$T$721,"0")</f>
        <v>0</v>
      </c>
      <c r="J121" s="73">
        <f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0</v>
      </c>
      <c r="K121" s="89">
        <f t="shared" si="20"/>
        <v>0</v>
      </c>
      <c r="L121" s="73">
        <f>SUMIFS(原始数据!$S$2:$S$721,原始数据!$E$2:$E$721,B121,原始数据!$I$2:$I$721,"客")+SUMIFS(原始数据!$T$2:$T$721,原始数据!$F$2:$F$721,B121,原始数据!$I$2:$I$721,"主")</f>
        <v>0</v>
      </c>
      <c r="M121" s="81">
        <f>SUMIFS(原始数据!$S$2:$S$721,原始数据!$J$2:$J$721,B121,原始数据!$I$2:$I$721,"主")+SUMIFS(原始数据!$T$2:$T$721,原始数据!$J$2:$J$721,B121,原始数据!$I$2:$I$721,"客")</f>
        <v>0</v>
      </c>
      <c r="N121" s="89">
        <f t="shared" si="21"/>
        <v>0</v>
      </c>
      <c r="O121" s="94">
        <f t="shared" si="22"/>
        <v>0</v>
      </c>
      <c r="P121" s="68"/>
      <c r="Q121" s="37">
        <v>18</v>
      </c>
      <c r="R121" s="38">
        <f>各类选项!F19</f>
        <v>0</v>
      </c>
      <c r="S121" s="38">
        <f>COUNTIFS(原始数据!$J$2:$J$721,R121)</f>
        <v>0</v>
      </c>
      <c r="T121" s="38">
        <f>COUNTIFS(原始数据!$E$2:$E$721,R121,原始数据!$I$2:$I$721,"客",原始数据!$S$2:$S$721,"&gt;2")+COUNTIFS(原始数据!$F$2:$F$721,R121,原始数据!$I$2:$I$721,"主",原始数据!$T$2:$T$721,"&gt;2")</f>
        <v>0</v>
      </c>
      <c r="U121" s="39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40">
        <f t="shared" si="23"/>
        <v>0</v>
      </c>
      <c r="W121" s="38"/>
      <c r="X121" s="38"/>
      <c r="Y121" s="39">
        <f>SUMIFS(原始数据!$S$2:$S$721,原始数据!$E$2:$E$721,R121,原始数据!$I$2:$I$721,"客")+SUMIFS(原始数据!$T$2:$T$721,原始数据!$F$2:$F$721,R121,原始数据!$I$2:$I$721,"主")</f>
        <v>0</v>
      </c>
      <c r="Z121" s="38">
        <f>SUMIFS(原始数据!$S$2:$S$721,原始数据!$J$2:$J$721,R121,原始数据!$I$2:$I$721,"主")+SUMIFS(原始数据!$T$2:$T$721,原始数据!$J$2:$J$721,R121,原始数据!$I$2:$I$721,"客")</f>
        <v>0</v>
      </c>
      <c r="AA121" s="40">
        <f t="shared" si="24"/>
        <v>0</v>
      </c>
      <c r="AB121" s="40">
        <f t="shared" si="25"/>
        <v>0</v>
      </c>
      <c r="AC121" s="38">
        <f t="array" ref="AC121">RANK(AA121,AA$104:AA$123)+SUMPRODUCT((AA$104:AA$123=AA121)*(AB$104:AB$123&gt;AB121))</f>
        <v>8</v>
      </c>
      <c r="AD121" s="38">
        <f t="array" ref="AD121">AC121+SUMPRODUCT((AC$104:AC$123=AC121)*(V$104:V$123&gt;V121))</f>
        <v>8</v>
      </c>
      <c r="AE121" s="38">
        <f t="array" ref="AE121">AD121+SUMPRODUCT((AD$104:AD$123=AD121)*(AF$104:AF$123&gt;AF121))</f>
        <v>18</v>
      </c>
      <c r="AF121" s="38">
        <v>3</v>
      </c>
    </row>
    <row r="122" ht="19" hidden="1" customHeight="1" spans="1:32">
      <c r="A122" s="74"/>
      <c r="B122" s="70">
        <f t="array" ref="B122">INDEX($R$104:$AF$123,MATCH(Q122,$AE$104:$AE$123,0),1)</f>
        <v>0</v>
      </c>
      <c r="C122" s="70">
        <f>COUNTIF(赛果!M$2:M$91,B122)+COUNTIF(赛果!N$2:N$91,B122)</f>
        <v>0</v>
      </c>
      <c r="D122" s="71">
        <f>COUNTIFS(原始数据!$J$2:$J$721,B122)</f>
        <v>0</v>
      </c>
      <c r="E122" s="79">
        <f>COUNTIFS(原始数据!$E$2:$E$721,B122,原始数据!$I$2:$I$721,"客",原始数据!$S$2:$S$721,"&gt;2")+COUNTIFS(原始数据!$F$2:$F$721,B122,原始数据!$I$2:$I$721,"主",原始数据!$T$2:$T$721,"&gt;2")</f>
        <v>0</v>
      </c>
      <c r="F122" s="79">
        <f>COUNTIFS(原始数据!$E$2:$E$721,B122,原始数据!$I$2:$I$721,"客",原始数据!$S$2:$S$721,"=2")+COUNTIFS(原始数据!$F$2:$F$721,B122,原始数据!$I$2:$I$721,"主",原始数据!$T$2:$T$721,"=2")</f>
        <v>0</v>
      </c>
      <c r="G122" s="80">
        <f>COUNTIFS(原始数据!$E$2:$E$721,B122,原始数据!$I$2:$I$721,"客",原始数据!$S$2:$S$721,"&lt;2")+COUNTIFS(原始数据!$F$2:$F$721,B122,原始数据!$I$2:$I$721,"主",原始数据!$T$2:$T$721,"&lt;2")</f>
        <v>0</v>
      </c>
      <c r="H122" s="71">
        <f>COUNTIFS(原始数据!$E$2:$E$721,B122,原始数据!$I$2:$I$721,"客",原始数据!$S$2:$S$721,"5")+COUNTIFS(原始数据!$F$2:$F$721,B122,原始数据!$I$2:$I$721,"主",原始数据!$T$2:$T$721,"5")</f>
        <v>0</v>
      </c>
      <c r="I122" s="86">
        <f>COUNTIFS(原始数据!$E$2:$E$721,B122,原始数据!$I$2:$I$721,"客",原始数据!$S$2:$S$721,"0")+COUNTIFS(原始数据!$F$2:$F$721,B122,原始数据!$I$2:$I$721,"主",原始数据!$T$2:$T$721,"0")</f>
        <v>0</v>
      </c>
      <c r="J122" s="71">
        <f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87">
        <f t="shared" si="20"/>
        <v>0</v>
      </c>
      <c r="L122" s="71">
        <f>SUMIFS(原始数据!$S$2:$S$721,原始数据!$E$2:$E$721,B122,原始数据!$I$2:$I$721,"客")+SUMIFS(原始数据!$T$2:$T$721,原始数据!$F$2:$F$721,B122,原始数据!$I$2:$I$721,"主")</f>
        <v>0</v>
      </c>
      <c r="M122" s="79">
        <f>SUMIFS(原始数据!$S$2:$S$721,原始数据!$J$2:$J$721,B122,原始数据!$I$2:$I$721,"主")+SUMIFS(原始数据!$T$2:$T$721,原始数据!$J$2:$J$721,B122,原始数据!$I$2:$I$721,"客")</f>
        <v>0</v>
      </c>
      <c r="N122" s="87">
        <f t="shared" si="21"/>
        <v>0</v>
      </c>
      <c r="O122" s="93">
        <f t="shared" si="22"/>
        <v>0</v>
      </c>
      <c r="P122" s="68"/>
      <c r="Q122" s="37">
        <v>19</v>
      </c>
      <c r="R122" s="38">
        <f>各类选项!F20</f>
        <v>0</v>
      </c>
      <c r="S122" s="38">
        <f>COUNTIFS(原始数据!$J$2:$J$721,R122)</f>
        <v>0</v>
      </c>
      <c r="T122" s="38">
        <f>COUNTIFS(原始数据!$E$2:$E$721,R122,原始数据!$I$2:$I$721,"客",原始数据!$S$2:$S$721,"&gt;2")+COUNTIFS(原始数据!$F$2:$F$721,R122,原始数据!$I$2:$I$721,"主",原始数据!$T$2:$T$721,"&gt;2")</f>
        <v>0</v>
      </c>
      <c r="U122" s="39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40">
        <f t="shared" si="23"/>
        <v>0</v>
      </c>
      <c r="Y122" s="39">
        <f>SUMIFS(原始数据!$S$2:$S$721,原始数据!$E$2:$E$721,R122,原始数据!$I$2:$I$721,"客")+SUMIFS(原始数据!$T$2:$T$721,原始数据!$F$2:$F$721,R122,原始数据!$I$2:$I$721,"主")</f>
        <v>0</v>
      </c>
      <c r="Z122" s="38">
        <f>SUMIFS(原始数据!$S$2:$S$721,原始数据!$J$2:$J$721,R122,原始数据!$I$2:$I$721,"主")+SUMIFS(原始数据!$T$2:$T$721,原始数据!$J$2:$J$721,R122,原始数据!$I$2:$I$721,"客")</f>
        <v>0</v>
      </c>
      <c r="AA122" s="40">
        <f t="shared" si="24"/>
        <v>0</v>
      </c>
      <c r="AB122" s="40">
        <f t="shared" si="25"/>
        <v>0</v>
      </c>
      <c r="AC122" s="38">
        <f t="array" ref="AC122">RANK(AA122,AA$104:AA$123)+SUMPRODUCT((AA$104:AA$123=AA122)*(AB$104:AB$123&gt;AB122))</f>
        <v>8</v>
      </c>
      <c r="AD122" s="38">
        <f t="array" ref="AD122">AC122+SUMPRODUCT((AC$104:AC$123=AC122)*(V$104:V$123&gt;V122))</f>
        <v>8</v>
      </c>
      <c r="AE122" s="38">
        <f t="array" ref="AE122">AD122+SUMPRODUCT((AD$104:AD$123=AD122)*(AF$104:AF$123&gt;AF122))</f>
        <v>19</v>
      </c>
      <c r="AF122" s="38">
        <v>2</v>
      </c>
    </row>
    <row r="123" ht="19" hidden="1" customHeight="1" spans="1:32">
      <c r="A123" s="74"/>
      <c r="B123" s="72">
        <f t="array" ref="B123">INDEX($R$104:$AF$123,MATCH(Q123,$AE$104:$AE$123,0),1)</f>
        <v>0</v>
      </c>
      <c r="C123" s="72">
        <f>COUNTIF(赛果!M$2:M$91,B123)+COUNTIF(赛果!N$2:N$91,B123)</f>
        <v>0</v>
      </c>
      <c r="D123" s="73">
        <f>COUNTIFS(原始数据!$J$2:$J$721,B123)</f>
        <v>0</v>
      </c>
      <c r="E123" s="81">
        <f>COUNTIFS(原始数据!$E$2:$E$721,B123,原始数据!$I$2:$I$721,"客",原始数据!$S$2:$S$721,"&gt;2")+COUNTIFS(原始数据!$F$2:$F$721,B123,原始数据!$I$2:$I$721,"主",原始数据!$T$2:$T$721,"&gt;2")</f>
        <v>0</v>
      </c>
      <c r="F123" s="81">
        <f>COUNTIFS(原始数据!$E$2:$E$721,B123,原始数据!$I$2:$I$721,"客",原始数据!$S$2:$S$721,"=2")+COUNTIFS(原始数据!$F$2:$F$721,B123,原始数据!$I$2:$I$721,"主",原始数据!$T$2:$T$721,"=2")</f>
        <v>0</v>
      </c>
      <c r="G123" s="82">
        <f>COUNTIFS(原始数据!$E$2:$E$721,B123,原始数据!$I$2:$I$721,"客",原始数据!$S$2:$S$721,"&lt;2")+COUNTIFS(原始数据!$F$2:$F$721,B123,原始数据!$I$2:$I$721,"主",原始数据!$T$2:$T$721,"&lt;2")</f>
        <v>0</v>
      </c>
      <c r="H123" s="73">
        <f>COUNTIFS(原始数据!$E$2:$E$721,B123,原始数据!$I$2:$I$721,"客",原始数据!$S$2:$S$721,"5")+COUNTIFS(原始数据!$F$2:$F$721,B123,原始数据!$I$2:$I$721,"主",原始数据!$T$2:$T$721,"5")</f>
        <v>0</v>
      </c>
      <c r="I123" s="88">
        <f>COUNTIFS(原始数据!$E$2:$E$721,B123,原始数据!$I$2:$I$721,"客",原始数据!$S$2:$S$721,"0")+COUNTIFS(原始数据!$F$2:$F$721,B123,原始数据!$I$2:$I$721,"主",原始数据!$T$2:$T$721,"0")</f>
        <v>0</v>
      </c>
      <c r="J123" s="73">
        <f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89">
        <f t="shared" si="20"/>
        <v>0</v>
      </c>
      <c r="L123" s="73">
        <f>SUMIFS(原始数据!$S$2:$S$721,原始数据!$E$2:$E$721,B123,原始数据!$I$2:$I$721,"客")+SUMIFS(原始数据!$T$2:$T$721,原始数据!$F$2:$F$721,B123,原始数据!$I$2:$I$721,"主")</f>
        <v>0</v>
      </c>
      <c r="M123" s="81">
        <f>SUMIFS(原始数据!$S$2:$S$721,原始数据!$J$2:$J$721,B123,原始数据!$I$2:$I$721,"主")+SUMIFS(原始数据!$T$2:$T$721,原始数据!$J$2:$J$721,B123,原始数据!$I$2:$I$721,"客")</f>
        <v>0</v>
      </c>
      <c r="N123" s="89">
        <f t="shared" si="21"/>
        <v>0</v>
      </c>
      <c r="O123" s="94">
        <f t="shared" si="22"/>
        <v>0</v>
      </c>
      <c r="P123" s="68"/>
      <c r="Q123" s="37">
        <v>20</v>
      </c>
      <c r="R123" s="38">
        <f>各类选项!F21</f>
        <v>0</v>
      </c>
      <c r="S123" s="38">
        <f>COUNTIFS(原始数据!$J$2:$J$721,R123)</f>
        <v>0</v>
      </c>
      <c r="T123" s="38">
        <f>COUNTIFS(原始数据!$E$2:$E$721,R123,原始数据!$I$2:$I$721,"客",原始数据!$S$2:$S$721,"&gt;2")+COUNTIFS(原始数据!$F$2:$F$721,R123,原始数据!$I$2:$I$721,"主",原始数据!$T$2:$T$721,"&gt;2")</f>
        <v>0</v>
      </c>
      <c r="U123" s="39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40">
        <f t="shared" si="23"/>
        <v>0</v>
      </c>
      <c r="Y123" s="39">
        <f>SUMIFS(原始数据!$S$2:$S$721,原始数据!$E$2:$E$721,R123,原始数据!$I$2:$I$721,"客")+SUMIFS(原始数据!$T$2:$T$721,原始数据!$F$2:$F$721,R123,原始数据!$I$2:$I$721,"主")</f>
        <v>0</v>
      </c>
      <c r="Z123" s="38">
        <f>SUMIFS(原始数据!$S$2:$S$721,原始数据!$J$2:$J$721,R123,原始数据!$I$2:$I$721,"主")+SUMIFS(原始数据!$T$2:$T$721,原始数据!$J$2:$J$721,R123,原始数据!$I$2:$I$721,"客")</f>
        <v>0</v>
      </c>
      <c r="AA123" s="40">
        <f t="shared" si="24"/>
        <v>0</v>
      </c>
      <c r="AB123" s="40">
        <f t="shared" si="25"/>
        <v>0</v>
      </c>
      <c r="AC123" s="38">
        <f t="array" ref="AC123">RANK(AA123,AA$104:AA$123)+SUMPRODUCT((AA$104:AA$123=AA123)*(AB$104:AB$123&gt;AB123))</f>
        <v>8</v>
      </c>
      <c r="AD123" s="38">
        <f t="array" ref="AD123">AC123+SUMPRODUCT((AC$104:AC$123=AC123)*(V$104:V$123&gt;V123))</f>
        <v>8</v>
      </c>
      <c r="AE123" s="38">
        <f t="array" ref="AE123">AD123+SUMPRODUCT((AD$104:AD$123=AD123)*(AF$104:AF$123&gt;AF123))</f>
        <v>20</v>
      </c>
      <c r="AF123" s="38">
        <v>1</v>
      </c>
    </row>
    <row r="124" ht="19" customHeight="1" spans="1:16">
      <c r="A124" s="74"/>
      <c r="B124" s="75" t="s">
        <v>416</v>
      </c>
      <c r="C124" s="75"/>
      <c r="D124" s="75"/>
      <c r="E124" s="75"/>
      <c r="F124" s="75"/>
      <c r="G124" s="83" t="s">
        <v>417</v>
      </c>
      <c r="H124" s="83"/>
      <c r="I124" s="83"/>
      <c r="J124" s="83"/>
      <c r="K124" s="83"/>
      <c r="L124" s="90"/>
      <c r="M124" s="95">
        <v>45347</v>
      </c>
      <c r="N124" s="95"/>
      <c r="O124" s="95"/>
      <c r="P124" s="68"/>
    </row>
    <row r="125" ht="19" customHeight="1" spans="1:16">
      <c r="A125" s="74"/>
      <c r="B125" s="75"/>
      <c r="C125" s="75"/>
      <c r="D125" s="75"/>
      <c r="E125" s="75"/>
      <c r="F125" s="84"/>
      <c r="G125" s="78" t="s">
        <v>418</v>
      </c>
      <c r="H125" s="78"/>
      <c r="I125" s="78"/>
      <c r="J125" s="78"/>
      <c r="K125" s="78"/>
      <c r="L125" s="66"/>
      <c r="M125" s="95"/>
      <c r="N125" s="95"/>
      <c r="O125" s="95"/>
      <c r="P125" s="68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3" master="" pwdUUID="b6d558dcc875467747eb04f4bb52949a" otherUserPermission="visible"/>
  <rangeList sheetStid="2" master="" otherUserPermission="visible"/>
  <rangeList sheetStid="10" master="" pwdUUID="54594553b79f4c6f7fb836cddaafe78e" otherUserPermission="visible"/>
  <rangeList sheetStid="4" master="" pwdUUID="b7028e94311f434a4be731e44cd24595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pwdUUID="97ec87c88bf64c2357004fd1297e5bcc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pwdUUID="559708cf5cea409147a4e9a41c6adb0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pwdUUID="12f90f7cf422446066627c20eeff27b7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00892119290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2"/>
  <pixelatorList sheetStid="10"/>
  <pixelatorList sheetStid="4"/>
  <pixelatorList sheetStid="5"/>
  <pixelatorList sheetStid="6"/>
  <pixelatorList sheetStid="7"/>
  <pixelatorList sheetStid="8"/>
  <pixelatorList sheetStid="11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WWO_wpscloud_20250821175036-ffea781686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各类选项</vt:lpstr>
      <vt:lpstr>输入错误检查</vt:lpstr>
      <vt:lpstr>原始数据</vt:lpstr>
      <vt:lpstr>区域选择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admin</cp:lastModifiedBy>
  <dcterms:created xsi:type="dcterms:W3CDTF">2024-04-01T03:00:00Z</dcterms:created>
  <dcterms:modified xsi:type="dcterms:W3CDTF">2024-04-18T13:06:00Z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C8EADBAAD636453EA45B841AA304AAD9_13</vt:lpwstr>
  </property>
  <property fmtid="{D5CDD505-2E9C-101B-9397-08002B2CF9AE}" pid="3" name="KSOProductBuildVer">
    <vt:lpwstr>2052-12.9.0.22557</vt:lpwstr>
  </property>
</Properties>
</file>